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nie\OneDrive\Desktop\ProvidersSystem\resources\Diots\"/>
    </mc:Choice>
  </mc:AlternateContent>
  <xr:revisionPtr revIDLastSave="0" documentId="13_ncr:1_{7398D40B-384B-4663-B0CA-15B468EEE1D5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PAGOS" sheetId="5" r:id="rId1"/>
    <sheet name="IVA BENJAMIN" sheetId="7" r:id="rId2"/>
    <sheet name="TXT" sheetId="6" r:id="rId3"/>
  </sheets>
  <externalReferences>
    <externalReference r:id="rId4"/>
  </externalReferences>
  <definedNames>
    <definedName name="_xlnm._FilterDatabase" localSheetId="0" hidden="1">PAGOS!$Y$1:$Z$931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56" i="6" l="1"/>
  <c r="C556" i="6"/>
  <c r="D556" i="6"/>
  <c r="F556" i="6"/>
  <c r="L556" i="6" s="1"/>
  <c r="H556" i="6"/>
  <c r="N556" i="6" s="1"/>
  <c r="I556" i="6"/>
  <c r="O556" i="6" s="1"/>
  <c r="J556" i="6"/>
  <c r="P556" i="6" s="1"/>
  <c r="F14" i="7"/>
  <c r="I14" i="7"/>
  <c r="H14" i="7"/>
  <c r="I13" i="7"/>
  <c r="H13" i="7"/>
  <c r="Q178" i="5"/>
  <c r="Q133" i="5"/>
  <c r="Q553" i="5"/>
  <c r="Q595" i="5"/>
  <c r="Q51" i="5"/>
  <c r="Q88" i="5"/>
  <c r="Q348" i="5"/>
  <c r="Q1057" i="5"/>
  <c r="Q644" i="5"/>
  <c r="Q494" i="5"/>
  <c r="Q445" i="5"/>
  <c r="Q538" i="5"/>
  <c r="Q843" i="5"/>
  <c r="Q1023" i="5"/>
  <c r="Q1016" i="5"/>
  <c r="Q1014" i="5"/>
  <c r="Q481" i="5"/>
  <c r="Q1142" i="5"/>
  <c r="Q733" i="5"/>
  <c r="Q969" i="5"/>
  <c r="Q1031" i="5"/>
  <c r="Q976" i="5"/>
  <c r="Q815" i="5"/>
  <c r="Q1017" i="5"/>
  <c r="Q860" i="5"/>
  <c r="Q887" i="5"/>
  <c r="Q994" i="5"/>
  <c r="Q281" i="5"/>
  <c r="Q146" i="5"/>
  <c r="Q660" i="5"/>
  <c r="Q684" i="5"/>
  <c r="Q835" i="5"/>
  <c r="Q615" i="5"/>
  <c r="Q1013" i="5"/>
  <c r="Q15" i="5"/>
  <c r="Q1000" i="5"/>
  <c r="Q1071" i="5"/>
  <c r="Q135" i="5"/>
  <c r="Q933" i="5"/>
  <c r="Q752" i="5"/>
  <c r="Q554" i="5"/>
  <c r="Q882" i="5"/>
  <c r="Q731" i="5"/>
  <c r="Q1120" i="5"/>
  <c r="Q417" i="5"/>
  <c r="Q1230" i="5"/>
  <c r="Q62" i="5"/>
  <c r="Q454" i="5"/>
  <c r="Q1081" i="5"/>
  <c r="Q324" i="5"/>
  <c r="Q780" i="5"/>
  <c r="Q459" i="5"/>
  <c r="Q97" i="5"/>
  <c r="Q1143" i="5"/>
  <c r="Q1048" i="5"/>
  <c r="Q559" i="5"/>
  <c r="Q159" i="5"/>
  <c r="Q932" i="5"/>
  <c r="Q513" i="5"/>
  <c r="Q597" i="5"/>
  <c r="Q795" i="5"/>
  <c r="Q485" i="5"/>
  <c r="Q409" i="5"/>
  <c r="Q1184" i="5"/>
  <c r="Q337" i="5"/>
  <c r="Q906" i="5"/>
  <c r="Q78" i="5"/>
  <c r="Q1125" i="5"/>
  <c r="Q331" i="5"/>
  <c r="Q1103" i="5"/>
  <c r="Q413" i="5"/>
  <c r="Q467" i="5"/>
  <c r="Q670" i="5"/>
  <c r="Q575" i="5"/>
  <c r="Q613" i="5"/>
  <c r="Q884" i="5"/>
  <c r="Q699" i="5"/>
  <c r="Q1129" i="5"/>
  <c r="Q715" i="5"/>
  <c r="Q1009" i="5"/>
  <c r="Q1069" i="5"/>
  <c r="Q198" i="5"/>
  <c r="Q1004" i="5"/>
  <c r="Q543" i="5"/>
  <c r="Q832" i="5"/>
  <c r="Q646" i="5"/>
  <c r="Q55" i="5"/>
  <c r="Q1015" i="5"/>
  <c r="Q1033" i="5"/>
  <c r="Q155" i="5"/>
  <c r="Q239" i="5"/>
  <c r="Q165" i="5"/>
  <c r="Q395" i="5"/>
  <c r="Q771" i="5"/>
  <c r="Q944" i="5"/>
  <c r="Q667" i="5"/>
  <c r="Q303" i="5"/>
  <c r="Q192" i="5"/>
  <c r="Q823" i="5"/>
  <c r="Q105" i="5"/>
  <c r="Q400" i="5"/>
  <c r="Q865" i="5"/>
  <c r="Q402" i="5"/>
  <c r="Q296" i="5"/>
  <c r="Q1128" i="5"/>
  <c r="Q1149" i="5"/>
  <c r="Q1208" i="5"/>
  <c r="Q170" i="5"/>
  <c r="Q70" i="5"/>
  <c r="Q1030" i="5"/>
  <c r="Q965" i="5"/>
  <c r="Q450" i="5"/>
  <c r="Q921" i="5"/>
  <c r="Q634" i="5"/>
  <c r="Q732" i="5"/>
  <c r="Q175" i="5"/>
  <c r="Q714" i="5"/>
  <c r="Q856" i="5"/>
  <c r="Q397" i="5"/>
  <c r="Q196" i="5"/>
  <c r="Q1094" i="5"/>
  <c r="Q672" i="5"/>
  <c r="Q1222" i="5"/>
  <c r="Q375" i="5"/>
  <c r="Q422" i="5"/>
  <c r="Q189" i="5"/>
  <c r="Q393" i="5"/>
  <c r="Q572" i="5"/>
  <c r="Q638" i="5"/>
  <c r="Q332" i="5"/>
  <c r="Q737" i="5"/>
  <c r="Q162" i="5"/>
  <c r="Q827" i="5"/>
  <c r="Q739" i="5"/>
  <c r="Q778" i="5"/>
  <c r="Q756" i="5"/>
  <c r="Q581" i="5"/>
  <c r="Q321" i="5"/>
  <c r="Q149" i="5"/>
  <c r="Q42" i="5"/>
  <c r="Q712" i="5"/>
  <c r="Q1044" i="5"/>
  <c r="Q153" i="5"/>
  <c r="Q840" i="5"/>
  <c r="Q1180" i="5"/>
  <c r="Q774" i="5"/>
  <c r="Q1146" i="5"/>
  <c r="Q426" i="5"/>
  <c r="Q948" i="5"/>
  <c r="Q1190" i="5"/>
  <c r="Q1100" i="5"/>
  <c r="Q912" i="5"/>
  <c r="Q1047" i="5"/>
  <c r="Q1070" i="5"/>
  <c r="Q558" i="5"/>
  <c r="Q937" i="5"/>
  <c r="Q926" i="5"/>
  <c r="Q930" i="5"/>
  <c r="Q238" i="5"/>
  <c r="Q579" i="5"/>
  <c r="Q29" i="5"/>
  <c r="Q356" i="5"/>
  <c r="Q439" i="5"/>
  <c r="Q816" i="5"/>
  <c r="Q1082" i="5"/>
  <c r="Q209" i="5"/>
  <c r="Q462" i="5"/>
  <c r="Q1077" i="5"/>
  <c r="Q188" i="5"/>
  <c r="Q1123" i="5"/>
  <c r="Q257" i="5"/>
  <c r="Q951" i="5"/>
  <c r="Q1210" i="5"/>
  <c r="Q1144" i="5"/>
  <c r="Q1109" i="5"/>
  <c r="Q604" i="5"/>
  <c r="Q83" i="5"/>
  <c r="Q499" i="5"/>
  <c r="Q154" i="5"/>
  <c r="Q531" i="5"/>
  <c r="Q283" i="5"/>
  <c r="Q1093" i="5"/>
  <c r="Q1022" i="5"/>
  <c r="Q909" i="5"/>
  <c r="Q861" i="5"/>
  <c r="Q1116" i="5"/>
  <c r="Q433" i="5"/>
  <c r="Q113" i="5"/>
  <c r="Q544" i="5"/>
  <c r="Q1220" i="5"/>
  <c r="Q1080" i="5"/>
  <c r="Q907" i="5"/>
  <c r="Q596" i="5"/>
  <c r="Q757" i="5"/>
  <c r="Q668" i="5"/>
  <c r="Q518" i="5"/>
  <c r="Q378" i="5"/>
  <c r="Q532" i="5"/>
  <c r="Q148" i="5"/>
  <c r="Q258" i="5"/>
  <c r="Q746" i="5"/>
  <c r="Q536" i="5"/>
  <c r="Q48" i="5"/>
  <c r="Q659" i="5"/>
  <c r="Q441" i="5"/>
  <c r="Q545" i="5"/>
  <c r="Q301" i="5"/>
  <c r="Q263" i="5"/>
  <c r="Q879" i="5"/>
  <c r="Q697" i="5"/>
  <c r="Q687" i="5"/>
  <c r="Q1085" i="5"/>
  <c r="Q1079" i="5"/>
  <c r="Q35" i="5"/>
  <c r="Q855" i="5"/>
  <c r="Q90" i="5"/>
  <c r="Q722" i="5"/>
  <c r="Q975" i="5"/>
  <c r="Q173" i="5"/>
  <c r="Q862" i="5"/>
  <c r="Q961" i="5"/>
  <c r="Q617" i="5"/>
  <c r="Q287" i="5"/>
  <c r="Q1104" i="5"/>
  <c r="Q658" i="5"/>
  <c r="Q434" i="5"/>
  <c r="Q429" i="5"/>
  <c r="Q368" i="5"/>
  <c r="Q379" i="5"/>
  <c r="Q1065" i="5"/>
  <c r="Q1132" i="5"/>
  <c r="Q982" i="5"/>
  <c r="Q139" i="5"/>
  <c r="Q796" i="5"/>
  <c r="Q1157" i="5"/>
  <c r="Q863" i="5"/>
  <c r="Q864" i="5"/>
  <c r="Q277" i="5"/>
  <c r="Q1161" i="5"/>
  <c r="Q309" i="5"/>
  <c r="Q990" i="5"/>
  <c r="Q643" i="5"/>
  <c r="Q116" i="5"/>
  <c r="Q834" i="5"/>
  <c r="Q814" i="5"/>
  <c r="Q741" i="5"/>
  <c r="Q477" i="5"/>
  <c r="Q1034" i="5"/>
  <c r="Q898" i="5"/>
  <c r="Q3" i="5"/>
  <c r="Q929" i="5"/>
  <c r="Q645" i="5"/>
  <c r="Q905" i="5"/>
  <c r="Q607" i="5"/>
  <c r="Q286" i="5"/>
  <c r="Q1217" i="5"/>
  <c r="Q416" i="5"/>
  <c r="Q1191" i="5"/>
  <c r="Q776" i="5"/>
  <c r="Q947" i="5"/>
  <c r="Q134" i="5"/>
  <c r="Q716" i="5"/>
  <c r="Q859" i="5"/>
  <c r="Q341" i="5"/>
  <c r="Q302" i="5"/>
  <c r="Q1043" i="5"/>
  <c r="Q592" i="5"/>
  <c r="Q1225" i="5"/>
  <c r="Q103" i="5"/>
  <c r="Q313" i="5"/>
  <c r="Q184" i="5"/>
  <c r="Q1045" i="5"/>
  <c r="Q75" i="5"/>
  <c r="Q936" i="5"/>
  <c r="Q745" i="5"/>
  <c r="Q342" i="5"/>
  <c r="Q1088" i="5"/>
  <c r="Q1089" i="5"/>
  <c r="Q1012" i="5"/>
  <c r="Q1202" i="5"/>
  <c r="Q786" i="5"/>
  <c r="Q700" i="5"/>
  <c r="Q868" i="5"/>
  <c r="Q854" i="5"/>
  <c r="Q519" i="5"/>
  <c r="Q1021" i="5"/>
  <c r="Q1096" i="5"/>
  <c r="Q836" i="5"/>
  <c r="Q403" i="5"/>
  <c r="Q1035" i="5"/>
  <c r="Q1112" i="5"/>
  <c r="Q242" i="5"/>
  <c r="Q642" i="5"/>
  <c r="Q963" i="5"/>
  <c r="Q1214" i="5"/>
  <c r="Q469" i="5"/>
  <c r="Q315" i="5"/>
  <c r="Q639" i="5"/>
  <c r="Q636" i="5"/>
  <c r="Q627" i="5"/>
  <c r="Q743" i="5"/>
  <c r="Q57" i="5"/>
  <c r="Q578" i="5"/>
  <c r="Q168" i="5"/>
  <c r="Q399" i="5"/>
  <c r="Q749" i="5"/>
  <c r="Q69" i="5"/>
  <c r="Q333" i="5"/>
  <c r="Q255" i="5"/>
  <c r="Q411" i="5"/>
  <c r="Q355" i="5"/>
  <c r="Q574" i="5"/>
  <c r="Q807" i="5"/>
  <c r="Q1001" i="5"/>
  <c r="Q601" i="5"/>
  <c r="Q460" i="5"/>
  <c r="Q1135" i="5"/>
  <c r="Q1119" i="5"/>
  <c r="Q253" i="5"/>
  <c r="Q89" i="5"/>
  <c r="Q1147" i="5"/>
  <c r="Q958" i="5"/>
  <c r="Q259" i="5"/>
  <c r="Q973" i="5"/>
  <c r="Q350" i="5"/>
  <c r="Q1151" i="5"/>
  <c r="Q1200" i="5"/>
  <c r="Q1186" i="5"/>
  <c r="Q385" i="5"/>
  <c r="Q361" i="5"/>
  <c r="Q1189" i="5"/>
  <c r="Q158" i="5"/>
  <c r="Q1059" i="5"/>
  <c r="Q896" i="5"/>
  <c r="Q609" i="5"/>
  <c r="Q1028" i="5"/>
  <c r="Q502" i="5"/>
  <c r="Q1224" i="5"/>
  <c r="Q157" i="5"/>
  <c r="Q616" i="5"/>
  <c r="Q805" i="5"/>
  <c r="Q247" i="5"/>
  <c r="Q1024" i="5"/>
  <c r="Q338" i="5"/>
  <c r="Q1020" i="5"/>
  <c r="Q723" i="5"/>
  <c r="Q61" i="5"/>
  <c r="Q140" i="5"/>
  <c r="Q306" i="5"/>
  <c r="Q888" i="5"/>
  <c r="Q1131" i="5"/>
  <c r="Q388" i="5"/>
  <c r="Q73" i="5"/>
  <c r="Q694" i="5"/>
  <c r="Q447" i="5"/>
  <c r="Q93" i="5"/>
  <c r="Q161" i="5"/>
  <c r="Q507" i="5"/>
  <c r="Q540" i="5"/>
  <c r="Q541" i="5"/>
  <c r="Q252" i="5"/>
  <c r="Q354" i="5"/>
  <c r="Q974" i="5"/>
  <c r="Q47" i="5"/>
  <c r="Q20" i="5"/>
  <c r="Q779" i="5"/>
  <c r="Q119" i="5"/>
  <c r="Q86" i="5"/>
  <c r="Q13" i="5"/>
  <c r="Q1105" i="5"/>
  <c r="Q241" i="5"/>
  <c r="Q996" i="5"/>
  <c r="Q770" i="5"/>
  <c r="Q131" i="5"/>
  <c r="Q235" i="5"/>
  <c r="Q1204" i="5"/>
  <c r="Q226" i="5"/>
  <c r="Q208" i="5"/>
  <c r="Q344" i="5"/>
  <c r="Q706" i="5"/>
  <c r="Q606" i="5"/>
  <c r="Q425" i="5"/>
  <c r="Q496" i="5"/>
  <c r="Q363" i="5"/>
  <c r="Q1227" i="5"/>
  <c r="Q883" i="5"/>
  <c r="Q688" i="5"/>
  <c r="Q942" i="5"/>
  <c r="Q564" i="5"/>
  <c r="Q1076" i="5"/>
  <c r="Q144" i="5"/>
  <c r="Q19" i="5"/>
  <c r="Q629" i="5"/>
  <c r="Q630" i="5"/>
  <c r="Q49" i="5"/>
  <c r="Q484" i="5"/>
  <c r="Q566" i="5"/>
  <c r="Q657" i="5"/>
  <c r="Q101" i="5"/>
  <c r="Q1233" i="5"/>
  <c r="Q521" i="5"/>
  <c r="Q718" i="5"/>
  <c r="Q945" i="5"/>
  <c r="Q1056" i="5"/>
  <c r="Q193" i="5"/>
  <c r="Q720" i="5"/>
  <c r="Q77" i="5"/>
  <c r="Q160" i="5"/>
  <c r="Q461" i="5"/>
  <c r="Q981" i="5"/>
  <c r="Q369" i="5"/>
  <c r="Q744" i="5"/>
  <c r="Q1126" i="5"/>
  <c r="Q229" i="5"/>
  <c r="Q535" i="5"/>
  <c r="Q5" i="5"/>
  <c r="Q1010" i="5"/>
  <c r="Q1198" i="5"/>
  <c r="Q213" i="5"/>
  <c r="Q288" i="5"/>
  <c r="Q833" i="5"/>
  <c r="Q1007" i="5"/>
  <c r="Q122" i="5"/>
  <c r="Q885" i="5"/>
  <c r="Q1108" i="5"/>
  <c r="Q692" i="5"/>
  <c r="Q1058" i="5"/>
  <c r="Q548" i="5"/>
  <c r="Q512" i="5"/>
  <c r="Q223" i="5"/>
  <c r="Q34" i="5"/>
  <c r="Q804" i="5"/>
  <c r="Q946" i="5"/>
  <c r="Q84" i="5"/>
  <c r="Q913" i="5"/>
  <c r="Q345" i="5"/>
  <c r="Q546" i="5"/>
  <c r="Q748" i="5"/>
  <c r="Q918" i="5"/>
  <c r="Q52" i="5"/>
  <c r="Q895" i="5"/>
  <c r="Q167" i="5"/>
  <c r="Q934" i="5"/>
  <c r="Q910" i="5"/>
  <c r="Q7" i="5"/>
  <c r="Q849" i="5"/>
  <c r="Q730" i="5"/>
  <c r="Q785" i="5"/>
  <c r="Q228" i="5"/>
  <c r="Q680" i="5"/>
  <c r="Q475" i="5"/>
  <c r="Q115" i="5"/>
  <c r="Q137" i="5"/>
  <c r="Q126" i="5"/>
  <c r="Q68" i="5"/>
  <c r="Q537" i="5"/>
  <c r="Q511" i="5"/>
  <c r="Q1196" i="5"/>
  <c r="Q44" i="5"/>
  <c r="Q696" i="5"/>
  <c r="Q195" i="5"/>
  <c r="Q529" i="5"/>
  <c r="Q37" i="5"/>
  <c r="Q708" i="5"/>
  <c r="Q474" i="5"/>
  <c r="Q22" i="5"/>
  <c r="Q812" i="5"/>
  <c r="Q455" i="5"/>
  <c r="Q1019" i="5"/>
  <c r="Q347" i="5"/>
  <c r="Q473" i="5"/>
  <c r="Q500" i="5"/>
  <c r="Q186" i="5"/>
  <c r="Q367" i="5"/>
  <c r="Q530" i="5"/>
  <c r="Q1042" i="5"/>
  <c r="Q285" i="5"/>
  <c r="Q1064" i="5"/>
  <c r="Q979" i="5"/>
  <c r="Q850" i="5"/>
  <c r="Q66" i="5"/>
  <c r="Q250" i="5"/>
  <c r="Q215" i="5"/>
  <c r="Q1052" i="5"/>
  <c r="Q628" i="5"/>
  <c r="Q808" i="5"/>
  <c r="Q217" i="5"/>
  <c r="Q577" i="5"/>
  <c r="Q204" i="5"/>
  <c r="Q817" i="5"/>
  <c r="Q328" i="5"/>
  <c r="Q751" i="5"/>
  <c r="Q984" i="5"/>
  <c r="Q106" i="5"/>
  <c r="Q1068" i="5"/>
  <c r="Q980" i="5"/>
  <c r="Q431" i="5"/>
  <c r="Q695" i="5"/>
  <c r="Q451" i="5"/>
  <c r="Q608" i="5"/>
  <c r="Q853" i="5"/>
  <c r="Q294" i="5"/>
  <c r="Q612" i="5"/>
  <c r="Q506" i="5"/>
  <c r="Q526" i="5"/>
  <c r="Q594" i="5"/>
  <c r="Q698" i="5"/>
  <c r="Q284" i="5"/>
  <c r="Q39" i="5"/>
  <c r="Q727" i="5"/>
  <c r="Q603" i="5"/>
  <c r="Q995" i="5"/>
  <c r="Q632" i="5"/>
  <c r="Q280" i="5"/>
  <c r="Q1138" i="5"/>
  <c r="Q676" i="5"/>
  <c r="Q915" i="5"/>
  <c r="Q59" i="5"/>
  <c r="Q490" i="5"/>
  <c r="Q444" i="5"/>
  <c r="Q1124" i="5"/>
  <c r="Q791" i="5"/>
  <c r="Q275" i="5"/>
  <c r="Q585" i="5"/>
  <c r="Q314" i="5"/>
  <c r="Q147" i="5"/>
  <c r="Q415" i="5"/>
  <c r="Q1075" i="5"/>
  <c r="Q890" i="5"/>
  <c r="Q453" i="5"/>
  <c r="Q212" i="5"/>
  <c r="Q1087" i="5"/>
  <c r="Q201" i="5"/>
  <c r="Q769" i="5"/>
  <c r="Q96" i="5"/>
  <c r="Q550" i="5"/>
  <c r="Q232" i="5"/>
  <c r="Q580" i="5"/>
  <c r="Q30" i="5"/>
  <c r="Q65" i="5"/>
  <c r="Q141" i="5"/>
  <c r="Q1049" i="5"/>
  <c r="Q273" i="5"/>
  <c r="Q21" i="5"/>
  <c r="Q125" i="5"/>
  <c r="Q588" i="5"/>
  <c r="Q705" i="5"/>
  <c r="Q45" i="5"/>
  <c r="Q1106" i="5"/>
  <c r="Q180" i="5"/>
  <c r="Q304" i="5"/>
  <c r="Q1211" i="5"/>
  <c r="Q811" i="5"/>
  <c r="Q830" i="5"/>
  <c r="Q261" i="5"/>
  <c r="Q899" i="5"/>
  <c r="Q675" i="5"/>
  <c r="Q1145" i="5"/>
  <c r="Q962" i="5"/>
  <c r="Q818" i="5"/>
  <c r="Q591" i="5"/>
  <c r="Q891" i="5"/>
  <c r="Q557" i="5"/>
  <c r="Q305" i="5"/>
  <c r="Q365" i="5"/>
  <c r="Q993" i="5"/>
  <c r="Q631" i="5"/>
  <c r="Q182" i="5"/>
  <c r="Q838" i="5"/>
  <c r="Q194" i="5"/>
  <c r="Q404" i="5"/>
  <c r="Q465" i="5"/>
  <c r="Q111" i="5"/>
  <c r="Q130" i="5"/>
  <c r="Q852" i="5"/>
  <c r="Q430" i="5"/>
  <c r="Q710" i="5"/>
  <c r="Q952" i="5"/>
  <c r="Q412" i="5"/>
  <c r="Q822" i="5"/>
  <c r="Q295" i="5"/>
  <c r="Q214" i="5"/>
  <c r="Q522" i="5"/>
  <c r="Q600" i="5"/>
  <c r="Q326" i="5"/>
  <c r="Q262" i="5"/>
  <c r="Q104" i="5"/>
  <c r="Q38" i="5"/>
  <c r="Q555" i="5"/>
  <c r="Q561" i="5"/>
  <c r="Q1055" i="5"/>
  <c r="Q64" i="5"/>
  <c r="Q955" i="5"/>
  <c r="Q599" i="5"/>
  <c r="Q41" i="5"/>
  <c r="Q164" i="5"/>
  <c r="Q1136" i="5"/>
  <c r="Q437" i="5"/>
  <c r="Q701" i="5"/>
  <c r="Q202" i="5"/>
  <c r="Q493" i="5"/>
  <c r="Q650" i="5"/>
  <c r="Q307" i="5"/>
  <c r="Q866" i="5"/>
  <c r="Q163" i="5"/>
  <c r="Q1134" i="5"/>
  <c r="Q339" i="5"/>
  <c r="Q1185" i="5"/>
  <c r="Q1008" i="5"/>
  <c r="Q802" i="5"/>
  <c r="Q72" i="5"/>
  <c r="Q71" i="5"/>
  <c r="Q1083" i="5"/>
  <c r="Q236" i="5"/>
  <c r="Q346" i="5"/>
  <c r="Q54" i="5"/>
  <c r="Q478" i="5"/>
  <c r="Q384" i="5"/>
  <c r="Q442" i="5"/>
  <c r="Q60" i="5"/>
  <c r="Q851" i="5"/>
  <c r="Q652" i="5"/>
  <c r="Q299" i="5"/>
  <c r="Q334" i="5"/>
  <c r="Q357" i="5"/>
  <c r="Q839" i="5"/>
  <c r="Q471" i="5"/>
  <c r="Q498" i="5"/>
  <c r="Q464" i="5"/>
  <c r="Q25" i="5"/>
  <c r="Q117" i="5"/>
  <c r="Q63" i="5"/>
  <c r="Q674" i="5"/>
  <c r="Q998" i="5"/>
  <c r="Q2" i="5"/>
  <c r="Q1152" i="5"/>
  <c r="Q279" i="5"/>
  <c r="Q689" i="5"/>
  <c r="Q610" i="5"/>
  <c r="Q143" i="5"/>
  <c r="Q565" i="5"/>
  <c r="Q436" i="5"/>
  <c r="Q939" i="5"/>
  <c r="Q1216" i="5"/>
  <c r="Q783" i="5"/>
  <c r="Q663" i="5"/>
  <c r="Q920" i="5"/>
  <c r="Q1110" i="5"/>
  <c r="Q1159" i="5"/>
  <c r="Q353" i="5"/>
  <c r="Q1037" i="5"/>
  <c r="Q988" i="5"/>
  <c r="Q8" i="5"/>
  <c r="Q329" i="5"/>
  <c r="Q1229" i="5"/>
  <c r="Q1072" i="5"/>
  <c r="Q552" i="5"/>
  <c r="Q1137" i="5"/>
  <c r="Q1187" i="5"/>
  <c r="Q1162" i="5"/>
  <c r="Q525" i="5"/>
  <c r="Q401" i="5"/>
  <c r="Q340" i="5"/>
  <c r="Q256" i="5"/>
  <c r="Q586" i="5"/>
  <c r="Q679" i="5"/>
  <c r="Q1025" i="5"/>
  <c r="Q702" i="5"/>
  <c r="Q987" i="5"/>
  <c r="Q266" i="5"/>
  <c r="Q584" i="5"/>
  <c r="Q199" i="5"/>
  <c r="Q4" i="5"/>
  <c r="Q729" i="5"/>
  <c r="Q308" i="5"/>
  <c r="Q820" i="5"/>
  <c r="Q1099" i="5"/>
  <c r="Q1018" i="5"/>
  <c r="Q869" i="5"/>
  <c r="Q1150" i="5"/>
  <c r="Q1127" i="5"/>
  <c r="Q514" i="5"/>
  <c r="Q923" i="5"/>
  <c r="Q152" i="5"/>
  <c r="Q503" i="5"/>
  <c r="Q1205" i="5"/>
  <c r="Q264" i="5"/>
  <c r="Q777" i="5"/>
  <c r="Q185" i="5"/>
  <c r="Q901" i="5"/>
  <c r="Q602" i="5"/>
  <c r="Q374" i="5"/>
  <c r="Q978" i="5"/>
  <c r="Q390" i="5"/>
  <c r="Q1182" i="5"/>
  <c r="Q647" i="5"/>
  <c r="Q576" i="5"/>
  <c r="Q589" i="5"/>
  <c r="Q312" i="5"/>
  <c r="Q633" i="5"/>
  <c r="Q793" i="5"/>
  <c r="Q446" i="5"/>
  <c r="Q894" i="5"/>
  <c r="Q220" i="5"/>
  <c r="Q136" i="5"/>
  <c r="Q360" i="5"/>
  <c r="Q317" i="5"/>
  <c r="Q50" i="5"/>
  <c r="Q271" i="5"/>
  <c r="Q1231" i="5"/>
  <c r="Q903" i="5"/>
  <c r="Q440" i="5"/>
  <c r="Q691" i="5"/>
  <c r="Q773" i="5"/>
  <c r="Q677" i="5"/>
  <c r="Q292" i="5"/>
  <c r="Q624" i="5"/>
  <c r="Q203" i="5"/>
  <c r="Q246" i="5"/>
  <c r="Q1101" i="5"/>
  <c r="Q753" i="5"/>
  <c r="Q1140" i="5"/>
  <c r="Q227" i="5"/>
  <c r="Q53" i="5"/>
  <c r="Q941" i="5"/>
  <c r="Q233" i="5"/>
  <c r="Q335" i="5"/>
  <c r="Q282" i="5"/>
  <c r="Q747" i="5"/>
  <c r="Q260" i="5"/>
  <c r="Q844" i="5"/>
  <c r="Q810" i="5"/>
  <c r="Q23" i="5"/>
  <c r="Q24" i="5"/>
  <c r="Q542" i="5"/>
  <c r="Q563" i="5"/>
  <c r="Q618" i="5"/>
  <c r="Q1215" i="5"/>
  <c r="Q391" i="5"/>
  <c r="Q289" i="5"/>
  <c r="Q1026" i="5"/>
  <c r="Q693" i="5"/>
  <c r="Q169" i="5"/>
  <c r="Q428" i="5"/>
  <c r="Q92" i="5"/>
  <c r="Q686" i="5"/>
  <c r="Q762" i="5"/>
  <c r="Q327" i="5"/>
  <c r="Q472" i="5"/>
  <c r="Q813" i="5"/>
  <c r="Q466" i="5"/>
  <c r="Q583" i="5"/>
  <c r="Q682" i="5"/>
  <c r="Q319" i="5"/>
  <c r="Q383" i="5"/>
  <c r="Q470" i="5"/>
  <c r="Q320" i="5"/>
  <c r="Q1194" i="5"/>
  <c r="Q829" i="5"/>
  <c r="Q671" i="5"/>
  <c r="Q1160" i="5"/>
  <c r="Q28" i="5"/>
  <c r="Q766" i="5"/>
  <c r="Q33" i="5"/>
  <c r="Q219" i="5"/>
  <c r="Q637" i="5"/>
  <c r="Q724" i="5"/>
  <c r="Q114" i="5"/>
  <c r="Q1133" i="5"/>
  <c r="Q230" i="5"/>
  <c r="Q166" i="5"/>
  <c r="Q1063" i="5"/>
  <c r="Q211" i="5"/>
  <c r="Q960" i="5"/>
  <c r="Q244" i="5"/>
  <c r="Q1066" i="5"/>
  <c r="Q508" i="5"/>
  <c r="Q181" i="5"/>
  <c r="Q245" i="5"/>
  <c r="Q14" i="5"/>
  <c r="Q483" i="5"/>
  <c r="Q31" i="5"/>
  <c r="Q364" i="5"/>
  <c r="Q435" i="5"/>
  <c r="Q784" i="5"/>
  <c r="Q523" i="5"/>
  <c r="Q210" i="5"/>
  <c r="Q234" i="5"/>
  <c r="Q1212" i="5"/>
  <c r="Q977" i="5"/>
  <c r="Q318" i="5"/>
  <c r="Q1053" i="5"/>
  <c r="Q56" i="5"/>
  <c r="Q240" i="5"/>
  <c r="Q989" i="5"/>
  <c r="Q330" i="5"/>
  <c r="Q1118" i="5"/>
  <c r="Q1005" i="5"/>
  <c r="Q641" i="5"/>
  <c r="Q107" i="5"/>
  <c r="Q991" i="5"/>
  <c r="Q362" i="5"/>
  <c r="Q614" i="5"/>
  <c r="Q102" i="5"/>
  <c r="Q265" i="5"/>
  <c r="Q938" i="5"/>
  <c r="Q183" i="5"/>
  <c r="Q457" i="5"/>
  <c r="Q593" i="5"/>
  <c r="Q1219" i="5"/>
  <c r="Q801" i="5"/>
  <c r="Q112" i="5"/>
  <c r="Q108" i="5"/>
  <c r="Q750" i="5"/>
  <c r="Q1002" i="5"/>
  <c r="Q738" i="5"/>
  <c r="Q721" i="5"/>
  <c r="Q1223" i="5"/>
  <c r="Q768" i="5"/>
  <c r="Q85" i="5"/>
  <c r="Q387" i="5"/>
  <c r="Q1073" i="5"/>
  <c r="Q1226" i="5"/>
  <c r="Q274" i="5"/>
  <c r="Q142" i="5"/>
  <c r="Q205" i="5"/>
  <c r="Q825" i="5"/>
  <c r="Q904" i="5"/>
  <c r="Q32" i="5"/>
  <c r="Q997" i="5"/>
  <c r="Q983" i="5"/>
  <c r="Q1038" i="5"/>
  <c r="Q176" i="5"/>
  <c r="Q587" i="5"/>
  <c r="Q690" i="5"/>
  <c r="Q761" i="5"/>
  <c r="Q919" i="5"/>
  <c r="Q351" i="5"/>
  <c r="Q1122" i="5"/>
  <c r="Q759" i="5"/>
  <c r="Q1062" i="5"/>
  <c r="Q127" i="5"/>
  <c r="Q482" i="5"/>
  <c r="Q571" i="5"/>
  <c r="Q1203" i="5"/>
  <c r="Q10" i="5"/>
  <c r="Q1011" i="5"/>
  <c r="Q510" i="5"/>
  <c r="Q1197" i="5"/>
  <c r="Q728" i="5"/>
  <c r="Q418" i="5"/>
  <c r="Q858" i="5"/>
  <c r="Q419" i="5"/>
  <c r="Q452" i="5"/>
  <c r="Q967" i="5"/>
  <c r="Q124" i="5"/>
  <c r="Q336" i="5"/>
  <c r="Q392" i="5"/>
  <c r="Q290" i="5"/>
  <c r="Q172" i="5"/>
  <c r="Q821" i="5"/>
  <c r="Q1153" i="5"/>
  <c r="Q709" i="5"/>
  <c r="Q902" i="5"/>
  <c r="Q931" i="5"/>
  <c r="Q1117" i="5"/>
  <c r="Q1193" i="5"/>
  <c r="Q276" i="5"/>
  <c r="Q377" i="5"/>
  <c r="Q889" i="5"/>
  <c r="Q713" i="5"/>
  <c r="Q376" i="5"/>
  <c r="Q755" i="5"/>
  <c r="Q191" i="5"/>
  <c r="Q516" i="5"/>
  <c r="Q349" i="5"/>
  <c r="Q476" i="5"/>
  <c r="Q427" i="5"/>
  <c r="Q711" i="5"/>
  <c r="Q414" i="5"/>
  <c r="Q841" i="5"/>
  <c r="Q249" i="5"/>
  <c r="Q893" i="5"/>
  <c r="Q968" i="5"/>
  <c r="Q985" i="5"/>
  <c r="Q373" i="5"/>
  <c r="Q492" i="5"/>
  <c r="Q954" i="5"/>
  <c r="Q310" i="5"/>
  <c r="Q539" i="5"/>
  <c r="Q950" i="5"/>
  <c r="Q847" i="5"/>
  <c r="Q605" i="5"/>
  <c r="Q1029" i="5"/>
  <c r="Q1199" i="5"/>
  <c r="Q924" i="5"/>
  <c r="Q966" i="5"/>
  <c r="Q598" i="5"/>
  <c r="Q619" i="5"/>
  <c r="Q681" i="5"/>
  <c r="Q1209" i="5"/>
  <c r="Q6" i="5"/>
  <c r="Q463" i="5"/>
  <c r="Q1003" i="5"/>
  <c r="Q231" i="5"/>
  <c r="Q87" i="5"/>
  <c r="Q94" i="5"/>
  <c r="Q1114" i="5"/>
  <c r="Q254" i="5"/>
  <c r="Q1067" i="5"/>
  <c r="Q99" i="5"/>
  <c r="Q190" i="5"/>
  <c r="Q772" i="5"/>
  <c r="Q560" i="5"/>
  <c r="Q653" i="5"/>
  <c r="Q640" i="5"/>
  <c r="Q67" i="5"/>
  <c r="Q91" i="5"/>
  <c r="Q1156" i="5"/>
  <c r="Q914" i="5"/>
  <c r="Q371" i="5"/>
  <c r="Q1179" i="5"/>
  <c r="Q664" i="5"/>
  <c r="Q486" i="5"/>
  <c r="Q389" i="5"/>
  <c r="Q151" i="5"/>
  <c r="Q27" i="5"/>
  <c r="Q725" i="5"/>
  <c r="Q1107" i="5"/>
  <c r="Q549" i="5"/>
  <c r="Q1192" i="5"/>
  <c r="Q1121" i="5"/>
  <c r="Q824" i="5"/>
  <c r="Q79" i="5"/>
  <c r="Q520" i="5"/>
  <c r="Q100" i="5"/>
  <c r="Q207" i="5"/>
  <c r="Q424" i="5"/>
  <c r="Q971" i="5"/>
  <c r="Q625" i="5"/>
  <c r="Q765" i="5"/>
  <c r="Q177" i="5"/>
  <c r="Q794" i="5"/>
  <c r="Q707" i="5"/>
  <c r="Q394" i="5"/>
  <c r="Q407" i="5"/>
  <c r="Q867" i="5"/>
  <c r="Q1092" i="5"/>
  <c r="Q809" i="5"/>
  <c r="Q551" i="5"/>
  <c r="Q775" i="5"/>
  <c r="Q110" i="5"/>
  <c r="Q479" i="5"/>
  <c r="Q268" i="5"/>
  <c r="Q656" i="5"/>
  <c r="Q917" i="5"/>
  <c r="Q764" i="5"/>
  <c r="Q880" i="5"/>
  <c r="Q957" i="5"/>
  <c r="Q717" i="5"/>
  <c r="Q1039" i="5"/>
  <c r="Q109" i="5"/>
  <c r="Q187" i="5"/>
  <c r="Q953" i="5"/>
  <c r="Q621" i="5"/>
  <c r="Q322" i="5"/>
  <c r="Q291" i="5"/>
  <c r="Q1181" i="5"/>
  <c r="Q221" i="5"/>
  <c r="Q1090" i="5"/>
  <c r="Q1207" i="5"/>
  <c r="Q438" i="5"/>
  <c r="Q200" i="5"/>
  <c r="Q156" i="5"/>
  <c r="Q487" i="5"/>
  <c r="Q1050" i="5"/>
  <c r="Q491" i="5"/>
  <c r="Q495" i="5"/>
  <c r="Q1115" i="5"/>
  <c r="Q837" i="5"/>
  <c r="Q911" i="5"/>
  <c r="Q666" i="5"/>
  <c r="Q82" i="5"/>
  <c r="Q370" i="5"/>
  <c r="Q892" i="5"/>
  <c r="Q788" i="5"/>
  <c r="Q95" i="5"/>
  <c r="Q206" i="5"/>
  <c r="Q842" i="5"/>
  <c r="Q278" i="5"/>
  <c r="Q74" i="5"/>
  <c r="Q366" i="5"/>
  <c r="Q138" i="5"/>
  <c r="Q986" i="5"/>
  <c r="Q1164" i="5"/>
  <c r="Q1165" i="5"/>
  <c r="Q683" i="5"/>
  <c r="Q760" i="5"/>
  <c r="Q128" i="5"/>
  <c r="Q763" i="5"/>
  <c r="Q300" i="5"/>
  <c r="Q1111" i="5"/>
  <c r="Q1060" i="5"/>
  <c r="Q1091" i="5"/>
  <c r="Q673" i="5"/>
  <c r="Q573" i="5"/>
  <c r="Q845" i="5"/>
  <c r="Q118" i="5"/>
  <c r="Q1201" i="5"/>
  <c r="Q582" i="5"/>
  <c r="Q509" i="5"/>
  <c r="Q719" i="5"/>
  <c r="Q1036" i="5"/>
  <c r="Q1218" i="5"/>
  <c r="Q1078" i="5"/>
  <c r="Q456" i="5"/>
  <c r="Q145" i="5"/>
  <c r="Q432" i="5"/>
  <c r="Q488" i="5"/>
  <c r="Q922" i="5"/>
  <c r="Q1195" i="5"/>
  <c r="Q1183" i="5"/>
  <c r="Q1097" i="5"/>
  <c r="Q703" i="5"/>
  <c r="Q58" i="5"/>
  <c r="Q1148" i="5"/>
  <c r="Q150" i="5"/>
  <c r="Q897" i="5"/>
  <c r="Q272" i="5"/>
  <c r="Q623" i="5"/>
  <c r="Q1206" i="5"/>
  <c r="Q298" i="5"/>
  <c r="Q758" i="5"/>
  <c r="Q685" i="5"/>
  <c r="Q504" i="5"/>
  <c r="Q742" i="5"/>
  <c r="Q1061" i="5"/>
  <c r="Q406" i="5"/>
  <c r="Q98" i="5"/>
  <c r="Q81" i="5"/>
  <c r="Q443" i="5"/>
  <c r="Q819" i="5"/>
  <c r="Q420" i="5"/>
  <c r="Q782" i="5"/>
  <c r="Q343" i="5"/>
  <c r="Q1086" i="5"/>
  <c r="Q635" i="5"/>
  <c r="Q1032" i="5"/>
  <c r="Q269" i="5"/>
  <c r="Q1155" i="5"/>
  <c r="Q251" i="5"/>
  <c r="Q18" i="5"/>
  <c r="Q1232" i="5"/>
  <c r="Q26" i="5"/>
  <c r="Q928" i="5"/>
  <c r="Q797" i="5"/>
  <c r="Q524" i="5"/>
  <c r="Q908" i="5"/>
  <c r="Q528" i="5"/>
  <c r="Q497" i="5"/>
  <c r="Q171" i="5"/>
  <c r="Q626" i="5"/>
  <c r="Q556" i="5"/>
  <c r="Q781" i="5"/>
  <c r="Q174" i="5"/>
  <c r="Q325" i="5"/>
  <c r="Q533" i="5"/>
  <c r="Q799" i="5"/>
  <c r="Q803" i="5"/>
  <c r="Q1213" i="5"/>
  <c r="Q792" i="5"/>
  <c r="Q46" i="5"/>
  <c r="Q886" i="5"/>
  <c r="Q1102" i="5"/>
  <c r="Q421" i="5"/>
  <c r="Q358" i="5"/>
  <c r="Q123" i="5"/>
  <c r="Q323" i="5"/>
  <c r="Q1141" i="5"/>
  <c r="Q398" i="5"/>
  <c r="Q311" i="5"/>
  <c r="Q828" i="5"/>
  <c r="Q468" i="5"/>
  <c r="Q972" i="5"/>
  <c r="Q900" i="5"/>
  <c r="Q754" i="5"/>
  <c r="Q1051" i="5"/>
  <c r="Q517" i="5"/>
  <c r="Q846" i="5"/>
  <c r="Q943" i="5"/>
  <c r="Q1130" i="5"/>
  <c r="Q359" i="5"/>
  <c r="Q489" i="5"/>
  <c r="Q925" i="5"/>
  <c r="Q622" i="5"/>
  <c r="Q567" i="5"/>
  <c r="Q790" i="5"/>
  <c r="Q881" i="5"/>
  <c r="Q735" i="5"/>
  <c r="Q480" i="5"/>
  <c r="Q423" i="5"/>
  <c r="Q826" i="5"/>
  <c r="Q17" i="5"/>
  <c r="Q1113" i="5"/>
  <c r="Q1158" i="5"/>
  <c r="Q1139" i="5"/>
  <c r="Q734" i="5"/>
  <c r="Q458" i="5"/>
  <c r="Q527" i="5"/>
  <c r="Q381" i="5"/>
  <c r="Q408" i="5"/>
  <c r="Q1154" i="5"/>
  <c r="Q270" i="5"/>
  <c r="Q620" i="5"/>
  <c r="Q661" i="5"/>
  <c r="Q736" i="5"/>
  <c r="Q940" i="5"/>
  <c r="Q964" i="5"/>
  <c r="Q651" i="5"/>
  <c r="Q297" i="5"/>
  <c r="Q1027" i="5"/>
  <c r="Q12" i="5"/>
  <c r="Q798" i="5"/>
  <c r="Q999" i="5"/>
  <c r="Q1006" i="5"/>
  <c r="Q243" i="5"/>
  <c r="Q448" i="5"/>
  <c r="Q505" i="5"/>
  <c r="Q396" i="5"/>
  <c r="Q927" i="5"/>
  <c r="Q740" i="5"/>
  <c r="Q1221" i="5"/>
  <c r="Q949" i="5"/>
  <c r="Q1084" i="5"/>
  <c r="Q1041" i="5"/>
  <c r="Q959" i="5"/>
  <c r="Q237" i="5"/>
  <c r="Q316" i="5"/>
  <c r="Q547" i="5"/>
  <c r="Q1163" i="5"/>
  <c r="Q1095" i="5"/>
  <c r="Q132" i="5"/>
  <c r="Q120" i="5"/>
  <c r="Q76" i="5"/>
  <c r="Q956" i="5"/>
  <c r="Q590" i="5"/>
  <c r="Q222" i="5"/>
  <c r="Q806" i="5"/>
  <c r="Q121" i="5"/>
  <c r="Q382" i="5"/>
  <c r="Q726" i="5"/>
  <c r="Q248" i="5"/>
  <c r="Q787" i="5"/>
  <c r="Q568" i="5"/>
  <c r="Q9" i="5"/>
  <c r="Q704" i="5"/>
  <c r="Q1188" i="5"/>
  <c r="Q1098" i="5"/>
  <c r="Q649" i="5"/>
  <c r="Q678" i="5"/>
  <c r="Q43" i="5"/>
  <c r="Q870" i="5"/>
  <c r="Q1166" i="5"/>
  <c r="Q1167" i="5"/>
  <c r="Q1228" i="5"/>
  <c r="Q871" i="5"/>
  <c r="Q1168" i="5"/>
  <c r="Q669" i="5"/>
  <c r="Q372" i="5"/>
  <c r="Q767" i="5"/>
  <c r="Q410" i="5"/>
  <c r="Q1074" i="5"/>
  <c r="Q11" i="5"/>
  <c r="Q16" i="5"/>
  <c r="Q916" i="5"/>
  <c r="Q179" i="5"/>
  <c r="Q352" i="5"/>
  <c r="Q293" i="5"/>
  <c r="Q36" i="5"/>
  <c r="Q569" i="5"/>
  <c r="Q224" i="5"/>
  <c r="Q1177" i="5"/>
  <c r="Q662" i="5"/>
  <c r="Q386" i="5"/>
  <c r="Q655" i="5"/>
  <c r="Q1178" i="5"/>
  <c r="Q1170" i="5"/>
  <c r="Q848" i="5"/>
  <c r="Q197" i="5"/>
  <c r="Q1171" i="5"/>
  <c r="Q872" i="5"/>
  <c r="Q654" i="5"/>
  <c r="Q1173" i="5"/>
  <c r="Q857" i="5"/>
  <c r="Q874" i="5"/>
  <c r="Q1174" i="5"/>
  <c r="Q876" i="5"/>
  <c r="Q877" i="5"/>
  <c r="Q129" i="5"/>
  <c r="Q216" i="5"/>
  <c r="Q1175" i="5"/>
  <c r="Q562" i="5"/>
  <c r="Q875" i="5"/>
  <c r="Q80" i="5"/>
  <c r="Q878" i="5"/>
  <c r="Q611" i="5"/>
  <c r="Q1046" i="5"/>
  <c r="Q40" i="5"/>
  <c r="Q449" i="5"/>
  <c r="Q800" i="5"/>
  <c r="Q970" i="5"/>
  <c r="Q992" i="5"/>
  <c r="Q1054" i="5"/>
  <c r="Q267" i="5"/>
  <c r="Q935" i="5"/>
  <c r="Q225" i="5"/>
  <c r="Q1040" i="5"/>
  <c r="Q831" i="5"/>
  <c r="Q405" i="5"/>
  <c r="Q648" i="5"/>
  <c r="Q515" i="5"/>
  <c r="Q665" i="5"/>
  <c r="Q501" i="5"/>
  <c r="E556" i="6" s="1"/>
  <c r="K556" i="6" s="1"/>
  <c r="R556" i="6" s="1"/>
  <c r="Q218" i="5"/>
  <c r="Q380" i="5"/>
  <c r="Q1172" i="5"/>
  <c r="Q1176" i="5"/>
  <c r="Q873" i="5"/>
  <c r="Q1169" i="5"/>
  <c r="Q534" i="5"/>
  <c r="Q570" i="5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P466" i="5"/>
  <c r="P583" i="5"/>
  <c r="P682" i="5"/>
  <c r="P319" i="5"/>
  <c r="P383" i="5"/>
  <c r="P470" i="5"/>
  <c r="P320" i="5"/>
  <c r="P1194" i="5"/>
  <c r="P272" i="5"/>
  <c r="P251" i="5"/>
  <c r="P623" i="5"/>
  <c r="P671" i="5"/>
  <c r="P1160" i="5"/>
  <c r="P28" i="5"/>
  <c r="P766" i="5"/>
  <c r="P33" i="5"/>
  <c r="P1206" i="5"/>
  <c r="P298" i="5"/>
  <c r="P219" i="5"/>
  <c r="P637" i="5"/>
  <c r="P626" i="5"/>
  <c r="P556" i="5"/>
  <c r="P781" i="5"/>
  <c r="P174" i="5"/>
  <c r="P285" i="5"/>
  <c r="P533" i="5"/>
  <c r="P799" i="5"/>
  <c r="P803" i="5"/>
  <c r="P1213" i="5"/>
  <c r="P792" i="5"/>
  <c r="P46" i="5"/>
  <c r="P886" i="5"/>
  <c r="P1102" i="5"/>
  <c r="P421" i="5"/>
  <c r="P358" i="5"/>
  <c r="P123" i="5"/>
  <c r="P323" i="5"/>
  <c r="P1141" i="5"/>
  <c r="P398" i="5"/>
  <c r="P311" i="5"/>
  <c r="P828" i="5"/>
  <c r="P468" i="5"/>
  <c r="P972" i="5"/>
  <c r="P900" i="5"/>
  <c r="P754" i="5"/>
  <c r="P1051" i="5"/>
  <c r="P517" i="5"/>
  <c r="P846" i="5"/>
  <c r="P943" i="5"/>
  <c r="P1130" i="5"/>
  <c r="P359" i="5"/>
  <c r="P489" i="5"/>
  <c r="P925" i="5"/>
  <c r="P622" i="5"/>
  <c r="P567" i="5"/>
  <c r="P790" i="5"/>
  <c r="P881" i="5"/>
  <c r="P735" i="5"/>
  <c r="P480" i="5"/>
  <c r="P423" i="5"/>
  <c r="P826" i="5"/>
  <c r="P17" i="5"/>
  <c r="P1113" i="5"/>
  <c r="P1158" i="5"/>
  <c r="P1139" i="5"/>
  <c r="P734" i="5"/>
  <c r="P458" i="5"/>
  <c r="P527" i="5"/>
  <c r="P381" i="5"/>
  <c r="P408" i="5"/>
  <c r="P1154" i="5"/>
  <c r="P270" i="5"/>
  <c r="P620" i="5"/>
  <c r="P661" i="5"/>
  <c r="P736" i="5"/>
  <c r="P940" i="5"/>
  <c r="P964" i="5"/>
  <c r="P651" i="5"/>
  <c r="P297" i="5"/>
  <c r="P1027" i="5"/>
  <c r="P12" i="5"/>
  <c r="P798" i="5"/>
  <c r="P999" i="5"/>
  <c r="P1006" i="5"/>
  <c r="P243" i="5"/>
  <c r="P448" i="5"/>
  <c r="P505" i="5"/>
  <c r="P396" i="5"/>
  <c r="P927" i="5"/>
  <c r="P740" i="5"/>
  <c r="P1221" i="5"/>
  <c r="P949" i="5"/>
  <c r="P1084" i="5"/>
  <c r="P1041" i="5"/>
  <c r="P959" i="5"/>
  <c r="P237" i="5"/>
  <c r="P316" i="5"/>
  <c r="P547" i="5"/>
  <c r="P1163" i="5"/>
  <c r="P1095" i="5"/>
  <c r="P132" i="5"/>
  <c r="P120" i="5"/>
  <c r="P76" i="5"/>
  <c r="P956" i="5"/>
  <c r="P590" i="5"/>
  <c r="P222" i="5"/>
  <c r="P806" i="5"/>
  <c r="P121" i="5"/>
  <c r="P382" i="5"/>
  <c r="P726" i="5"/>
  <c r="P248" i="5"/>
  <c r="P787" i="5"/>
  <c r="P568" i="5"/>
  <c r="P9" i="5"/>
  <c r="P704" i="5"/>
  <c r="P1188" i="5"/>
  <c r="P1098" i="5"/>
  <c r="P649" i="5"/>
  <c r="P678" i="5"/>
  <c r="P43" i="5"/>
  <c r="P870" i="5"/>
  <c r="P1166" i="5"/>
  <c r="P1167" i="5"/>
  <c r="P1228" i="5"/>
  <c r="P871" i="5"/>
  <c r="P1168" i="5"/>
  <c r="P669" i="5"/>
  <c r="P372" i="5"/>
  <c r="P767" i="5"/>
  <c r="P410" i="5"/>
  <c r="P1074" i="5"/>
  <c r="P11" i="5"/>
  <c r="P16" i="5"/>
  <c r="P916" i="5"/>
  <c r="P179" i="5"/>
  <c r="P352" i="5"/>
  <c r="P293" i="5"/>
  <c r="P36" i="5"/>
  <c r="P569" i="5"/>
  <c r="P224" i="5"/>
  <c r="P1177" i="5"/>
  <c r="P662" i="5"/>
  <c r="P386" i="5"/>
  <c r="P655" i="5"/>
  <c r="P1178" i="5"/>
  <c r="P1170" i="5"/>
  <c r="P848" i="5"/>
  <c r="P197" i="5"/>
  <c r="P1171" i="5"/>
  <c r="P872" i="5"/>
  <c r="P654" i="5"/>
  <c r="P1173" i="5"/>
  <c r="P857" i="5"/>
  <c r="P874" i="5"/>
  <c r="P1174" i="5"/>
  <c r="P876" i="5"/>
  <c r="P877" i="5"/>
  <c r="P129" i="5"/>
  <c r="P216" i="5"/>
  <c r="P1175" i="5"/>
  <c r="P562" i="5"/>
  <c r="P875" i="5"/>
  <c r="P80" i="5"/>
  <c r="P878" i="5"/>
  <c r="P611" i="5"/>
  <c r="P1046" i="5"/>
  <c r="P40" i="5"/>
  <c r="P449" i="5"/>
  <c r="P800" i="5"/>
  <c r="P970" i="5"/>
  <c r="P992" i="5"/>
  <c r="P1054" i="5"/>
  <c r="P267" i="5"/>
  <c r="P935" i="5"/>
  <c r="P225" i="5"/>
  <c r="P1040" i="5"/>
  <c r="P831" i="5"/>
  <c r="P405" i="5"/>
  <c r="P648" i="5"/>
  <c r="P515" i="5"/>
  <c r="P665" i="5"/>
  <c r="P501" i="5"/>
  <c r="P218" i="5"/>
  <c r="P380" i="5"/>
  <c r="P1172" i="5"/>
  <c r="P1176" i="5"/>
  <c r="P873" i="5"/>
  <c r="P1169" i="5"/>
  <c r="P534" i="5"/>
  <c r="P570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Q789" i="5"/>
  <c r="P103" i="5"/>
  <c r="P1227" i="5"/>
  <c r="P716" i="5"/>
  <c r="P947" i="5"/>
  <c r="P983" i="5"/>
  <c r="P854" i="5"/>
  <c r="P404" i="5"/>
  <c r="P210" i="5"/>
  <c r="P602" i="5"/>
  <c r="P714" i="5"/>
  <c r="P994" i="5"/>
  <c r="P1224" i="5"/>
  <c r="P234" i="5"/>
  <c r="P303" i="5"/>
  <c r="P629" i="5"/>
  <c r="P804" i="5"/>
  <c r="P241" i="5"/>
  <c r="P157" i="5"/>
  <c r="P445" i="5"/>
  <c r="P1134" i="5"/>
  <c r="P402" i="5"/>
  <c r="P630" i="5"/>
  <c r="P281" i="5"/>
  <c r="P49" i="5"/>
  <c r="P318" i="5"/>
  <c r="P538" i="5"/>
  <c r="P631" i="5"/>
  <c r="P843" i="5"/>
  <c r="P94" i="5"/>
  <c r="P1036" i="5"/>
  <c r="P1023" i="5"/>
  <c r="P317" i="5"/>
  <c r="P455" i="5"/>
  <c r="P478" i="5"/>
  <c r="P182" i="5"/>
  <c r="P240" i="5"/>
  <c r="P1122" i="5"/>
  <c r="P1016" i="5"/>
  <c r="P989" i="5"/>
  <c r="P1014" i="5"/>
  <c r="P531" i="5"/>
  <c r="P309" i="5"/>
  <c r="P125" i="5"/>
  <c r="P481" i="5"/>
  <c r="P283" i="5"/>
  <c r="P330" i="5"/>
  <c r="P322" i="5"/>
  <c r="P888" i="5"/>
  <c r="P1129" i="5"/>
  <c r="P712" i="5"/>
  <c r="P133" i="5"/>
  <c r="P1142" i="5"/>
  <c r="P744" i="5"/>
  <c r="P1091" i="5"/>
  <c r="P733" i="5"/>
  <c r="P705" i="5"/>
  <c r="P1187" i="5"/>
  <c r="P1162" i="5"/>
  <c r="P488" i="5"/>
  <c r="P979" i="5"/>
  <c r="P60" i="5"/>
  <c r="P840" i="5"/>
  <c r="P1042" i="5"/>
  <c r="P1025" i="5"/>
  <c r="P808" i="5"/>
  <c r="P1078" i="5"/>
  <c r="P586" i="5"/>
  <c r="P624" i="5"/>
  <c r="P203" i="5"/>
  <c r="P246" i="5"/>
  <c r="P1101" i="5"/>
  <c r="P753" i="5"/>
  <c r="P951" i="5"/>
  <c r="P945" i="5"/>
  <c r="P1209" i="5"/>
  <c r="P839" i="5"/>
  <c r="P284" i="5"/>
  <c r="P612" i="5"/>
  <c r="P1097" i="5"/>
  <c r="P610" i="5"/>
  <c r="P899" i="5"/>
  <c r="P861" i="5"/>
  <c r="P1107" i="5"/>
  <c r="P764" i="5"/>
  <c r="P393" i="5"/>
  <c r="P928" i="5"/>
  <c r="P1056" i="5"/>
  <c r="P557" i="5"/>
  <c r="P184" i="5"/>
  <c r="P693" i="5"/>
  <c r="P3" i="5"/>
  <c r="P1080" i="5"/>
  <c r="P750" i="5"/>
  <c r="P44" i="5"/>
  <c r="P731" i="5"/>
  <c r="P936" i="5"/>
  <c r="P1226" i="5"/>
  <c r="P818" i="5"/>
  <c r="P679" i="5"/>
  <c r="P211" i="5"/>
  <c r="P255" i="5"/>
  <c r="P908" i="5"/>
  <c r="P490" i="5"/>
  <c r="P572" i="5"/>
  <c r="P6" i="5"/>
  <c r="P471" i="5"/>
  <c r="P761" i="5"/>
  <c r="P520" i="5"/>
  <c r="P249" i="5"/>
  <c r="P395" i="5"/>
  <c r="P893" i="5"/>
  <c r="P998" i="5"/>
  <c r="P1044" i="5"/>
  <c r="P1155" i="5"/>
  <c r="P275" i="5"/>
  <c r="P326" i="5"/>
  <c r="P769" i="5"/>
  <c r="P196" i="5"/>
  <c r="P261" i="5"/>
  <c r="P56" i="5"/>
  <c r="P821" i="5"/>
  <c r="P632" i="5"/>
  <c r="P717" i="5"/>
  <c r="P549" i="5"/>
  <c r="P169" i="5"/>
  <c r="P53" i="5"/>
  <c r="P183" i="5"/>
  <c r="P1081" i="5"/>
  <c r="P780" i="5"/>
  <c r="P1045" i="5"/>
  <c r="P710" i="5"/>
  <c r="P477" i="5"/>
  <c r="P621" i="5"/>
  <c r="P522" i="5"/>
  <c r="P1096" i="5"/>
  <c r="P960" i="5"/>
  <c r="P924" i="5"/>
  <c r="P690" i="5"/>
  <c r="P498" i="5"/>
  <c r="P325" i="5"/>
  <c r="P418" i="5"/>
  <c r="P1114" i="5"/>
  <c r="P1183" i="5"/>
  <c r="P1029" i="5"/>
  <c r="P907" i="5"/>
  <c r="P15" i="5"/>
  <c r="P737" i="5"/>
  <c r="P278" i="5"/>
  <c r="P1100" i="5"/>
  <c r="P153" i="5"/>
  <c r="P428" i="5"/>
  <c r="P274" i="5"/>
  <c r="P842" i="5"/>
  <c r="P118" i="5"/>
  <c r="P432" i="5"/>
  <c r="P302" i="5"/>
  <c r="P786" i="5"/>
  <c r="P229" i="5"/>
  <c r="P1223" i="5"/>
  <c r="P835" i="5"/>
  <c r="P347" i="5"/>
  <c r="P127" i="5"/>
  <c r="P1138" i="5"/>
  <c r="P178" i="5"/>
  <c r="P1009" i="5"/>
  <c r="P91" i="5"/>
  <c r="P745" i="5"/>
  <c r="P741" i="5"/>
  <c r="P880" i="5"/>
  <c r="P81" i="5"/>
  <c r="P506" i="5"/>
  <c r="P68" i="5"/>
  <c r="P869" i="5"/>
  <c r="P217" i="5"/>
  <c r="P856" i="5"/>
  <c r="P676" i="5"/>
  <c r="P51" i="5"/>
  <c r="P66" i="5"/>
  <c r="P250" i="5"/>
  <c r="P646" i="5"/>
  <c r="P896" i="5"/>
  <c r="P755" i="5"/>
  <c r="P774" i="5"/>
  <c r="P719" i="5"/>
  <c r="P976" i="5"/>
  <c r="P986" i="5"/>
  <c r="P360" i="5"/>
  <c r="P773" i="5"/>
  <c r="P844" i="5"/>
  <c r="P92" i="5"/>
  <c r="P1035" i="5"/>
  <c r="P341" i="5"/>
  <c r="P563" i="5"/>
  <c r="P756" i="5"/>
  <c r="P1069" i="5"/>
  <c r="P161" i="5"/>
  <c r="P332" i="5"/>
  <c r="P484" i="5"/>
  <c r="P130" i="5"/>
  <c r="P14" i="5"/>
  <c r="P545" i="5"/>
  <c r="P124" i="5"/>
  <c r="P336" i="5"/>
  <c r="P605" i="5"/>
  <c r="P163" i="5"/>
  <c r="P1088" i="5"/>
  <c r="P348" i="5"/>
  <c r="P1131" i="5"/>
  <c r="P61" i="5"/>
  <c r="P10" i="5"/>
  <c r="P934" i="5"/>
  <c r="P817" i="5"/>
  <c r="P482" i="5"/>
  <c r="P663" i="5"/>
  <c r="P88" i="5"/>
  <c r="P852" i="5"/>
  <c r="P262" i="5"/>
  <c r="P288" i="5"/>
  <c r="P1143" i="5"/>
  <c r="P1048" i="5"/>
  <c r="P147" i="5"/>
  <c r="P148" i="5"/>
  <c r="P1161" i="5"/>
  <c r="P722" i="5"/>
  <c r="P650" i="5"/>
  <c r="P5" i="5"/>
  <c r="P242" i="5"/>
  <c r="P853" i="5"/>
  <c r="P974" i="5"/>
  <c r="P683" i="5"/>
  <c r="P948" i="5"/>
  <c r="P516" i="5"/>
  <c r="P1103" i="5"/>
  <c r="P108" i="5"/>
  <c r="P1057" i="5"/>
  <c r="P613" i="5"/>
  <c r="P444" i="5"/>
  <c r="P427" i="5"/>
  <c r="P1153" i="5"/>
  <c r="P915" i="5"/>
  <c r="P508" i="5"/>
  <c r="P889" i="5"/>
  <c r="P440" i="5"/>
  <c r="P698" i="5"/>
  <c r="P849" i="5"/>
  <c r="P235" i="5"/>
  <c r="P1210" i="5"/>
  <c r="P1083" i="5"/>
  <c r="P151" i="5"/>
  <c r="P41" i="5"/>
  <c r="P204" i="5"/>
  <c r="P711" i="5"/>
  <c r="P415" i="5"/>
  <c r="P456" i="5"/>
  <c r="P636" i="5"/>
  <c r="P617" i="5"/>
  <c r="P1099" i="5"/>
  <c r="P743" i="5"/>
  <c r="P1232" i="5"/>
  <c r="P904" i="5"/>
  <c r="P442" i="5"/>
  <c r="P409" i="5"/>
  <c r="P615" i="5"/>
  <c r="P220" i="5"/>
  <c r="P981" i="5"/>
  <c r="P644" i="5"/>
  <c r="P862" i="5"/>
  <c r="P1079" i="5"/>
  <c r="P1149" i="5"/>
  <c r="P573" i="5"/>
  <c r="P1184" i="5"/>
  <c r="P591" i="5"/>
  <c r="P1140" i="5"/>
  <c r="P809" i="5"/>
  <c r="P1233" i="5"/>
  <c r="P985" i="5"/>
  <c r="P439" i="5"/>
  <c r="P816" i="5"/>
  <c r="P528" i="5"/>
  <c r="P104" i="5"/>
  <c r="P1104" i="5"/>
  <c r="P658" i="5"/>
  <c r="P434" i="5"/>
  <c r="P429" i="5"/>
  <c r="P548" i="5"/>
  <c r="P902" i="5"/>
  <c r="P1065" i="5"/>
  <c r="P1028" i="5"/>
  <c r="P1231" i="5"/>
  <c r="P139" i="5"/>
  <c r="P131" i="5"/>
  <c r="P392" i="5"/>
  <c r="P290" i="5"/>
  <c r="P860" i="5"/>
  <c r="P598" i="5"/>
  <c r="P339" i="5"/>
  <c r="P775" i="5"/>
  <c r="P1207" i="5"/>
  <c r="P551" i="5"/>
  <c r="P1200" i="5"/>
  <c r="P337" i="5"/>
  <c r="P378" i="5"/>
  <c r="P1039" i="5"/>
  <c r="P1180" i="5"/>
  <c r="P1208" i="5"/>
  <c r="P709" i="5"/>
  <c r="P514" i="5"/>
  <c r="P950" i="5"/>
  <c r="P906" i="5"/>
  <c r="P891" i="5"/>
  <c r="P192" i="5"/>
  <c r="P696" i="5"/>
  <c r="P164" i="5"/>
  <c r="P795" i="5"/>
  <c r="P1075" i="5"/>
  <c r="P614" i="5"/>
  <c r="P673" i="5"/>
  <c r="P579" i="5"/>
  <c r="P143" i="5"/>
  <c r="P688" i="5"/>
  <c r="P1152" i="5"/>
  <c r="P135" i="5"/>
  <c r="P1230" i="5"/>
  <c r="P521" i="5"/>
  <c r="P1058" i="5"/>
  <c r="P523" i="5"/>
  <c r="P202" i="5"/>
  <c r="P628" i="5"/>
  <c r="P371" i="5"/>
  <c r="P599" i="5"/>
  <c r="P742" i="5"/>
  <c r="P558" i="5"/>
  <c r="P180" i="5"/>
  <c r="P417" i="5"/>
  <c r="P518" i="5"/>
  <c r="P532" i="5"/>
  <c r="P78" i="5"/>
  <c r="P1125" i="5"/>
  <c r="P331" i="5"/>
  <c r="P730" i="5"/>
  <c r="P181" i="5"/>
  <c r="P110" i="5"/>
  <c r="P57" i="5"/>
  <c r="P457" i="5"/>
  <c r="P113" i="5"/>
  <c r="P577" i="5"/>
  <c r="P1181" i="5"/>
  <c r="P686" i="5"/>
  <c r="P559" i="5"/>
  <c r="P452" i="5"/>
  <c r="P619" i="5"/>
  <c r="P413" i="5"/>
  <c r="P564" i="5"/>
  <c r="P1106" i="5"/>
  <c r="P1082" i="5"/>
  <c r="P209" i="5"/>
  <c r="P462" i="5"/>
  <c r="P1077" i="5"/>
  <c r="P1124" i="5"/>
  <c r="P1225" i="5"/>
  <c r="P467" i="5"/>
  <c r="P529" i="5"/>
  <c r="P301" i="5"/>
  <c r="P55" i="5"/>
  <c r="P968" i="5"/>
  <c r="P64" i="5"/>
  <c r="P509" i="5"/>
  <c r="P1186" i="5"/>
  <c r="P436" i="5"/>
  <c r="P334" i="5"/>
  <c r="P1022" i="5"/>
  <c r="P851" i="5"/>
  <c r="P961" i="5"/>
  <c r="P307" i="5"/>
  <c r="P492" i="5"/>
  <c r="P494" i="5"/>
  <c r="P384" i="5"/>
  <c r="P592" i="5"/>
  <c r="P823" i="5"/>
  <c r="P1202" i="5"/>
  <c r="P1205" i="5"/>
  <c r="P1185" i="5"/>
  <c r="P707" i="5"/>
  <c r="P1150" i="5"/>
  <c r="P308" i="5"/>
  <c r="P232" i="5"/>
  <c r="P1196" i="5"/>
  <c r="P1145" i="5"/>
  <c r="P939" i="5"/>
  <c r="P294" i="5"/>
  <c r="P312" i="5"/>
  <c r="P269" i="5"/>
  <c r="P721" i="5"/>
  <c r="P273" i="5"/>
  <c r="P257" i="5"/>
  <c r="P944" i="5"/>
  <c r="P894" i="5"/>
  <c r="P18" i="5"/>
  <c r="P416" i="5"/>
  <c r="P86" i="5"/>
  <c r="P193" i="5"/>
  <c r="P1018" i="5"/>
  <c r="P1033" i="5"/>
  <c r="P109" i="5"/>
  <c r="P511" i="5"/>
  <c r="P885" i="5"/>
  <c r="P327" i="5"/>
  <c r="P689" i="5"/>
  <c r="P79" i="5"/>
  <c r="P1068" i="5"/>
  <c r="P156" i="5"/>
  <c r="P365" i="5"/>
  <c r="P463" i="5"/>
  <c r="P1043" i="5"/>
  <c r="P1094" i="5"/>
  <c r="P1020" i="5"/>
  <c r="P596" i="5"/>
  <c r="P356" i="5"/>
  <c r="P453" i="5"/>
  <c r="P31" i="5"/>
  <c r="P328" i="5"/>
  <c r="P8" i="5"/>
  <c r="P171" i="5"/>
  <c r="P1123" i="5"/>
  <c r="P236" i="5"/>
  <c r="P1220" i="5"/>
  <c r="P791" i="5"/>
  <c r="P814" i="5"/>
  <c r="P438" i="5"/>
  <c r="P200" i="5"/>
  <c r="P85" i="5"/>
  <c r="P142" i="5"/>
  <c r="P205" i="5"/>
  <c r="P967" i="5"/>
  <c r="P553" i="5"/>
  <c r="P172" i="5"/>
  <c r="P810" i="5"/>
  <c r="P479" i="5"/>
  <c r="P119" i="5"/>
  <c r="P107" i="5"/>
  <c r="P134" i="5"/>
  <c r="P1052" i="5"/>
  <c r="P299" i="5"/>
  <c r="P887" i="5"/>
  <c r="P884" i="5"/>
  <c r="P789" i="5"/>
  <c r="P189" i="5"/>
  <c r="P435" i="5"/>
  <c r="P561" i="5"/>
  <c r="P697" i="5"/>
  <c r="P254" i="5"/>
  <c r="P546" i="5"/>
  <c r="P70" i="5"/>
  <c r="P757" i="5"/>
  <c r="P768" i="5"/>
  <c r="P114" i="5"/>
  <c r="P729" i="5"/>
  <c r="P191" i="5"/>
  <c r="P845" i="5"/>
  <c r="P407" i="5"/>
  <c r="P21" i="5"/>
  <c r="P867" i="5"/>
  <c r="P117" i="5"/>
  <c r="P770" i="5"/>
  <c r="P1021" i="5"/>
  <c r="P495" i="5"/>
  <c r="P373" i="5"/>
  <c r="P656" i="5"/>
  <c r="P406" i="5"/>
  <c r="P898" i="5"/>
  <c r="P375" i="5"/>
  <c r="P13" i="5"/>
  <c r="P333" i="5"/>
  <c r="P422" i="5"/>
  <c r="P379" i="5"/>
  <c r="P74" i="5"/>
  <c r="P725" i="5"/>
  <c r="P576" i="5"/>
  <c r="P633" i="5"/>
  <c r="P827" i="5"/>
  <c r="P304" i="5"/>
  <c r="P653" i="5"/>
  <c r="P507" i="5"/>
  <c r="P287" i="5"/>
  <c r="P102" i="5"/>
  <c r="P833" i="5"/>
  <c r="P1064" i="5"/>
  <c r="P1179" i="5"/>
  <c r="P657" i="5"/>
  <c r="P99" i="5"/>
  <c r="P48" i="5"/>
  <c r="P72" i="5"/>
  <c r="P776" i="5"/>
  <c r="P955" i="5"/>
  <c r="P73" i="5"/>
  <c r="P694" i="5"/>
  <c r="P601" i="5"/>
  <c r="P1110" i="5"/>
  <c r="P739" i="5"/>
  <c r="P921" i="5"/>
  <c r="P667" i="5"/>
  <c r="P1159" i="5"/>
  <c r="P865" i="5"/>
  <c r="P461" i="5"/>
  <c r="P387" i="5"/>
  <c r="P969" i="5"/>
  <c r="P30" i="5"/>
  <c r="P247" i="5"/>
  <c r="P762" i="5"/>
  <c r="P1197" i="5"/>
  <c r="P578" i="5"/>
  <c r="P819" i="5"/>
  <c r="P627" i="5"/>
  <c r="P720" i="5"/>
  <c r="P691" i="5"/>
  <c r="P149" i="5"/>
  <c r="P905" i="5"/>
  <c r="P159" i="5"/>
  <c r="P42" i="5"/>
  <c r="P1164" i="5"/>
  <c r="P177" i="5"/>
  <c r="P677" i="5"/>
  <c r="P4" i="5"/>
  <c r="P141" i="5"/>
  <c r="P777" i="5"/>
  <c r="P1182" i="5"/>
  <c r="P838" i="5"/>
  <c r="P1144" i="5"/>
  <c r="P230" i="5"/>
  <c r="P175" i="5"/>
  <c r="P170" i="5"/>
  <c r="P1070" i="5"/>
  <c r="P788" i="5"/>
  <c r="P1005" i="5"/>
  <c r="P822" i="5"/>
  <c r="P919" i="5"/>
  <c r="P50" i="5"/>
  <c r="P447" i="5"/>
  <c r="P280" i="5"/>
  <c r="P1126" i="5"/>
  <c r="P858" i="5"/>
  <c r="P1115" i="5"/>
  <c r="P155" i="5"/>
  <c r="P388" i="5"/>
  <c r="P268" i="5"/>
  <c r="P957" i="5"/>
  <c r="P962" i="5"/>
  <c r="P1216" i="5"/>
  <c r="P221" i="5"/>
  <c r="P1191" i="5"/>
  <c r="P728" i="5"/>
  <c r="P997" i="5"/>
  <c r="P1132" i="5"/>
  <c r="P603" i="5"/>
  <c r="P701" i="5"/>
  <c r="P1089" i="5"/>
  <c r="P1127" i="5"/>
  <c r="P1146" i="5"/>
  <c r="P426" i="5"/>
  <c r="P1047" i="5"/>
  <c r="P909" i="5"/>
  <c r="P604" i="5"/>
  <c r="P752" i="5"/>
  <c r="P670" i="5"/>
  <c r="P366" i="5"/>
  <c r="P1117" i="5"/>
  <c r="P918" i="5"/>
  <c r="P1024" i="5"/>
  <c r="P782" i="5"/>
  <c r="P897" i="5"/>
  <c r="P922" i="5"/>
  <c r="P932" i="5"/>
  <c r="P574" i="5"/>
  <c r="P271" i="5"/>
  <c r="P647" i="5"/>
  <c r="P1013" i="5"/>
  <c r="P227" i="5"/>
  <c r="P313" i="5"/>
  <c r="P746" i="5"/>
  <c r="P296" i="5"/>
  <c r="P1218" i="5"/>
  <c r="P975" i="5"/>
  <c r="P173" i="5"/>
  <c r="P45" i="5"/>
  <c r="P188" i="5"/>
  <c r="P459" i="5"/>
  <c r="P901" i="5"/>
  <c r="P639" i="5"/>
  <c r="P609" i="5"/>
  <c r="P430" i="5"/>
  <c r="P946" i="5"/>
  <c r="P454" i="5"/>
  <c r="P597" i="5"/>
  <c r="P977" i="5"/>
  <c r="P668" i="5"/>
  <c r="P100" i="5"/>
  <c r="P1003" i="5"/>
  <c r="P23" i="5"/>
  <c r="P1133" i="5"/>
  <c r="P97" i="5"/>
  <c r="P90" i="5"/>
  <c r="P595" i="5"/>
  <c r="P836" i="5"/>
  <c r="P403" i="5"/>
  <c r="P642" i="5"/>
  <c r="P684" i="5"/>
  <c r="P512" i="5"/>
  <c r="P1093" i="5"/>
  <c r="P1061" i="5"/>
  <c r="P1203" i="5"/>
  <c r="P929" i="5"/>
  <c r="P565" i="5"/>
  <c r="P751" i="5"/>
  <c r="P364" i="5"/>
  <c r="P263" i="5"/>
  <c r="P555" i="5"/>
  <c r="P879" i="5"/>
  <c r="P106" i="5"/>
  <c r="P368" i="5"/>
  <c r="P25" i="5"/>
  <c r="P223" i="5"/>
  <c r="P256" i="5"/>
  <c r="P186" i="5"/>
  <c r="P855" i="5"/>
  <c r="P1193" i="5"/>
  <c r="P685" i="5"/>
  <c r="P231" i="5"/>
  <c r="P425" i="5"/>
  <c r="P794" i="5"/>
  <c r="P778" i="5"/>
  <c r="P1136" i="5"/>
  <c r="P411" i="5"/>
  <c r="P493" i="5"/>
  <c r="P67" i="5"/>
  <c r="P140" i="5"/>
  <c r="P152" i="5"/>
  <c r="P496" i="5"/>
  <c r="P758" i="5"/>
  <c r="P1037" i="5"/>
  <c r="P37" i="5"/>
  <c r="P1156" i="5"/>
  <c r="P1157" i="5"/>
  <c r="P937" i="5"/>
  <c r="P926" i="5"/>
  <c r="P349" i="5"/>
  <c r="P589" i="5"/>
  <c r="P1010" i="5"/>
  <c r="P1034" i="5"/>
  <c r="P473" i="5"/>
  <c r="P681" i="5"/>
  <c r="P500" i="5"/>
  <c r="P185" i="5"/>
  <c r="P618" i="5"/>
  <c r="P1008" i="5"/>
  <c r="P1121" i="5"/>
  <c r="P526" i="5"/>
  <c r="P1204" i="5"/>
  <c r="P783" i="5"/>
  <c r="P882" i="5"/>
  <c r="P825" i="5"/>
  <c r="P394" i="5"/>
  <c r="P540" i="5"/>
  <c r="P485" i="5"/>
  <c r="P65" i="5"/>
  <c r="P265" i="5"/>
  <c r="P344" i="5"/>
  <c r="P58" i="5"/>
  <c r="P101" i="5"/>
  <c r="P190" i="5"/>
  <c r="P213" i="5"/>
  <c r="P585" i="5"/>
  <c r="P87" i="5"/>
  <c r="P115" i="5"/>
  <c r="P963" i="5"/>
  <c r="P1214" i="5"/>
  <c r="P863" i="5"/>
  <c r="P864" i="5"/>
  <c r="P785" i="5"/>
  <c r="P228" i="5"/>
  <c r="P414" i="5"/>
  <c r="P1073" i="5"/>
  <c r="P487" i="5"/>
  <c r="P84" i="5"/>
  <c r="P340" i="5"/>
  <c r="P954" i="5"/>
  <c r="P537" i="5"/>
  <c r="P581" i="5"/>
  <c r="P593" i="5"/>
  <c r="P363" i="5"/>
  <c r="P1212" i="5"/>
  <c r="P176" i="5"/>
  <c r="P1108" i="5"/>
  <c r="P923" i="5"/>
  <c r="P524" i="5"/>
  <c r="P1000" i="5"/>
  <c r="P112" i="5"/>
  <c r="P277" i="5"/>
  <c r="P353" i="5"/>
  <c r="P433" i="5"/>
  <c r="P75" i="5"/>
  <c r="P1190" i="5"/>
  <c r="P355" i="5"/>
  <c r="P362" i="5"/>
  <c r="P370" i="5"/>
  <c r="P1053" i="5"/>
  <c r="P38" i="5"/>
  <c r="P1055" i="5"/>
  <c r="P206" i="5"/>
  <c r="P367" i="5"/>
  <c r="P640" i="5"/>
  <c r="P993" i="5"/>
  <c r="P931" i="5"/>
  <c r="P26" i="5"/>
  <c r="P664" i="5"/>
  <c r="P357" i="5"/>
  <c r="P953" i="5"/>
  <c r="P1059" i="5"/>
  <c r="P652" i="5"/>
  <c r="P59" i="5"/>
  <c r="P672" i="5"/>
  <c r="P1026" i="5"/>
  <c r="P966" i="5"/>
  <c r="P145" i="5"/>
  <c r="P645" i="5"/>
  <c r="P912" i="5"/>
  <c r="P279" i="5"/>
  <c r="P1120" i="5"/>
  <c r="P35" i="5"/>
  <c r="P801" i="5"/>
  <c r="P1165" i="5"/>
  <c r="P832" i="5"/>
  <c r="P95" i="5"/>
  <c r="P1049" i="5"/>
  <c r="P1215" i="5"/>
  <c r="P779" i="5"/>
  <c r="P32" i="5"/>
  <c r="P784" i="5"/>
  <c r="P513" i="5"/>
  <c r="P820" i="5"/>
  <c r="P162" i="5"/>
  <c r="P738" i="5"/>
  <c r="P702" i="5"/>
  <c r="P1148" i="5"/>
  <c r="P295" i="5"/>
  <c r="P194" i="5"/>
  <c r="P914" i="5"/>
  <c r="P1128" i="5"/>
  <c r="P910" i="5"/>
  <c r="P680" i="5"/>
  <c r="P7" i="5"/>
  <c r="P544" i="5"/>
  <c r="P850" i="5"/>
  <c r="P491" i="5"/>
  <c r="P616" i="5"/>
  <c r="P1038" i="5"/>
  <c r="P198" i="5"/>
  <c r="P1067" i="5"/>
  <c r="P1116" i="5"/>
  <c r="P571" i="5"/>
  <c r="P1092" i="5"/>
  <c r="P1012" i="5"/>
  <c r="P138" i="5"/>
  <c r="P63" i="5"/>
  <c r="P122" i="5"/>
  <c r="P24" i="5"/>
  <c r="P390" i="5"/>
  <c r="P146" i="5"/>
  <c r="P706" i="5"/>
  <c r="P715" i="5"/>
  <c r="P105" i="5"/>
  <c r="P1211" i="5"/>
  <c r="P165" i="5"/>
  <c r="P47" i="5"/>
  <c r="P841" i="5"/>
  <c r="P1222" i="5"/>
  <c r="P71" i="5"/>
  <c r="P1004" i="5"/>
  <c r="P539" i="5"/>
  <c r="P377" i="5"/>
  <c r="P1192" i="5"/>
  <c r="P519" i="5"/>
  <c r="P499" i="5"/>
  <c r="P82" i="5"/>
  <c r="P343" i="5"/>
  <c r="P443" i="5"/>
  <c r="P1085" i="5"/>
  <c r="P111" i="5"/>
  <c r="P890" i="5"/>
  <c r="P805" i="5"/>
  <c r="P2" i="5"/>
  <c r="P723" i="5"/>
  <c r="P588" i="5"/>
  <c r="P903" i="5"/>
  <c r="P412" i="5"/>
  <c r="P996" i="5"/>
  <c r="P859" i="5"/>
  <c r="P1112" i="5"/>
  <c r="P525" i="5"/>
  <c r="P1015" i="5"/>
  <c r="P27" i="5"/>
  <c r="P1030" i="5"/>
  <c r="P600" i="5"/>
  <c r="P942" i="5"/>
  <c r="P215" i="5"/>
  <c r="P310" i="5"/>
  <c r="P503" i="5"/>
  <c r="P995" i="5"/>
  <c r="P1135" i="5"/>
  <c r="P510" i="5"/>
  <c r="P354" i="5"/>
  <c r="P167" i="5"/>
  <c r="P1001" i="5"/>
  <c r="P987" i="5"/>
  <c r="P530" i="5"/>
  <c r="P419" i="5"/>
  <c r="P634" i="5"/>
  <c r="P1032" i="5"/>
  <c r="P292" i="5"/>
  <c r="P476" i="5"/>
  <c r="P238" i="5"/>
  <c r="P168" i="5"/>
  <c r="P1199" i="5"/>
  <c r="P399" i="5"/>
  <c r="P749" i="5"/>
  <c r="P69" i="5"/>
  <c r="P431" i="5"/>
  <c r="P695" i="5"/>
  <c r="P154" i="5"/>
  <c r="P451" i="5"/>
  <c r="P608" i="5"/>
  <c r="P465" i="5"/>
  <c r="P199" i="5"/>
  <c r="P917" i="5"/>
  <c r="P1031" i="5"/>
  <c r="P760" i="5"/>
  <c r="P930" i="5"/>
  <c r="P166" i="5"/>
  <c r="P469" i="5"/>
  <c r="P772" i="5"/>
  <c r="P575" i="5"/>
  <c r="P1090" i="5"/>
  <c r="P824" i="5"/>
  <c r="P314" i="5"/>
  <c r="P952" i="5"/>
  <c r="P1063" i="5"/>
  <c r="P244" i="5"/>
  <c r="P536" i="5"/>
  <c r="P1062" i="5"/>
  <c r="P212" i="5"/>
  <c r="P401" i="5"/>
  <c r="P1087" i="5"/>
  <c r="P20" i="5"/>
  <c r="P441" i="5"/>
  <c r="P245" i="5"/>
  <c r="P687" i="5"/>
  <c r="P329" i="5"/>
  <c r="P62" i="5"/>
  <c r="P587" i="5"/>
  <c r="P497" i="5"/>
  <c r="P276" i="5"/>
  <c r="P39" i="5"/>
  <c r="P541" i="5"/>
  <c r="P1066" i="5"/>
  <c r="P938" i="5"/>
  <c r="P635" i="5"/>
  <c r="P535" i="5"/>
  <c r="P226" i="5"/>
  <c r="P638" i="5"/>
  <c r="P606" i="5"/>
  <c r="P594" i="5"/>
  <c r="P315" i="5"/>
  <c r="P201" i="5"/>
  <c r="P550" i="5"/>
  <c r="P708" i="5"/>
  <c r="P1219" i="5"/>
  <c r="P306" i="5"/>
  <c r="P580" i="5"/>
  <c r="P291" i="5"/>
  <c r="P718" i="5"/>
  <c r="P815" i="5"/>
  <c r="P812" i="5"/>
  <c r="P1109" i="5"/>
  <c r="P351" i="5"/>
  <c r="P136" i="5"/>
  <c r="P988" i="5"/>
  <c r="P991" i="5"/>
  <c r="P385" i="5"/>
  <c r="P1050" i="5"/>
  <c r="P759" i="5"/>
  <c r="P160" i="5"/>
  <c r="P77" i="5"/>
  <c r="P560" i="5"/>
  <c r="P22" i="5"/>
  <c r="P554" i="5"/>
  <c r="P911" i="5"/>
  <c r="P214" i="5"/>
  <c r="P913" i="5"/>
  <c r="P338" i="5"/>
  <c r="P208" i="5"/>
  <c r="P126" i="5"/>
  <c r="P990" i="5"/>
  <c r="P807" i="5"/>
  <c r="P450" i="5"/>
  <c r="P1017" i="5"/>
  <c r="P374" i="5"/>
  <c r="P542" i="5"/>
  <c r="P504" i="5"/>
  <c r="P607" i="5"/>
  <c r="P286" i="5"/>
  <c r="P984" i="5"/>
  <c r="P93" i="5"/>
  <c r="P727" i="5"/>
  <c r="P361" i="5"/>
  <c r="P342" i="5"/>
  <c r="P472" i="5"/>
  <c r="P346" i="5"/>
  <c r="P982" i="5"/>
  <c r="P584" i="5"/>
  <c r="P266" i="5"/>
  <c r="P460" i="5"/>
  <c r="P187" i="5"/>
  <c r="P321" i="5"/>
  <c r="P98" i="5"/>
  <c r="P700" i="5"/>
  <c r="P475" i="5"/>
  <c r="P474" i="5"/>
  <c r="P796" i="5"/>
  <c r="P837" i="5"/>
  <c r="P1011" i="5"/>
  <c r="P625" i="5"/>
  <c r="P195" i="5"/>
  <c r="P305" i="5"/>
  <c r="P264" i="5"/>
  <c r="P437" i="5"/>
  <c r="P239" i="5"/>
  <c r="P883" i="5"/>
  <c r="P258" i="5"/>
  <c r="P1217" i="5"/>
  <c r="P1105" i="5"/>
  <c r="P150" i="5"/>
  <c r="P811" i="5"/>
  <c r="P252" i="5"/>
  <c r="P1007" i="5"/>
  <c r="P464" i="5"/>
  <c r="P1118" i="5"/>
  <c r="P847" i="5"/>
  <c r="P389" i="5"/>
  <c r="P1195" i="5"/>
  <c r="P793" i="5"/>
  <c r="P207" i="5"/>
  <c r="P446" i="5"/>
  <c r="P868" i="5"/>
  <c r="P892" i="5"/>
  <c r="P420" i="5"/>
  <c r="P83" i="5"/>
  <c r="P1229" i="5"/>
  <c r="P965" i="5"/>
  <c r="P400" i="5"/>
  <c r="P802" i="5"/>
  <c r="P1072" i="5"/>
  <c r="P980" i="5"/>
  <c r="P748" i="5"/>
  <c r="P54" i="5"/>
  <c r="P424" i="5"/>
  <c r="P96" i="5"/>
  <c r="P552" i="5"/>
  <c r="P1137" i="5"/>
  <c r="P941" i="5"/>
  <c r="P233" i="5"/>
  <c r="P335" i="5"/>
  <c r="P282" i="5"/>
  <c r="P747" i="5"/>
  <c r="P260" i="5"/>
  <c r="P345" i="5"/>
  <c r="P1002" i="5"/>
  <c r="P1071" i="5"/>
  <c r="P699" i="5"/>
  <c r="P771" i="5"/>
  <c r="P692" i="5"/>
  <c r="P797" i="5"/>
  <c r="P29" i="5"/>
  <c r="P1119" i="5"/>
  <c r="P253" i="5"/>
  <c r="P89" i="5"/>
  <c r="P1147" i="5"/>
  <c r="P958" i="5"/>
  <c r="P259" i="5"/>
  <c r="P973" i="5"/>
  <c r="P350" i="5"/>
  <c r="P1151" i="5"/>
  <c r="P1086" i="5"/>
  <c r="P765" i="5"/>
  <c r="P724" i="5"/>
  <c r="P582" i="5"/>
  <c r="P830" i="5"/>
  <c r="P643" i="5"/>
  <c r="P116" i="5"/>
  <c r="P834" i="5"/>
  <c r="P641" i="5"/>
  <c r="P829" i="5"/>
  <c r="P566" i="5"/>
  <c r="P659" i="5"/>
  <c r="P920" i="5"/>
  <c r="P978" i="5"/>
  <c r="P666" i="5"/>
  <c r="P397" i="5"/>
  <c r="P1189" i="5"/>
  <c r="P158" i="5"/>
  <c r="P1201" i="5"/>
  <c r="P703" i="5"/>
  <c r="P128" i="5"/>
  <c r="P763" i="5"/>
  <c r="P300" i="5"/>
  <c r="P1111" i="5"/>
  <c r="P1060" i="5"/>
  <c r="P324" i="5"/>
  <c r="P660" i="5"/>
  <c r="P813" i="5"/>
  <c r="P971" i="5"/>
  <c r="P866" i="5"/>
  <c r="P52" i="5"/>
  <c r="P1076" i="5"/>
  <c r="P144" i="5"/>
  <c r="P19" i="5"/>
  <c r="P713" i="5"/>
  <c r="P376" i="5"/>
  <c r="P933" i="5"/>
  <c r="P137" i="5"/>
  <c r="P502" i="5"/>
  <c r="P369" i="5"/>
  <c r="P34" i="5"/>
  <c r="P1198" i="5"/>
  <c r="P543" i="5"/>
  <c r="P674" i="5"/>
  <c r="P675" i="5"/>
  <c r="P483" i="5"/>
  <c r="P895" i="5"/>
  <c r="P732" i="5"/>
  <c r="P1019" i="5"/>
  <c r="P391" i="5"/>
  <c r="P289" i="5"/>
  <c r="G556" i="6" l="1"/>
  <c r="M556" i="6" s="1"/>
  <c r="P486" i="5"/>
  <c r="F3" i="7" l="1"/>
  <c r="F4" i="7"/>
  <c r="F5" i="7"/>
  <c r="F6" i="7"/>
  <c r="F7" i="7"/>
  <c r="F8" i="7"/>
  <c r="F9" i="7"/>
  <c r="F10" i="7"/>
  <c r="F11" i="7"/>
  <c r="F12" i="7"/>
  <c r="F13" i="7"/>
  <c r="I5" i="7"/>
  <c r="I6" i="7"/>
  <c r="I7" i="7"/>
  <c r="I8" i="7"/>
  <c r="I9" i="7"/>
  <c r="I10" i="7"/>
  <c r="I11" i="7"/>
  <c r="I12" i="7"/>
  <c r="H5" i="7"/>
  <c r="G3211" i="6"/>
  <c r="M3211" i="6" s="1"/>
  <c r="G3219" i="6"/>
  <c r="M3219" i="6" s="1"/>
  <c r="F3227" i="6"/>
  <c r="L3227" i="6" s="1"/>
  <c r="J3228" i="6"/>
  <c r="P3228" i="6" s="1"/>
  <c r="F3235" i="6"/>
  <c r="L3235" i="6" s="1"/>
  <c r="G3243" i="6"/>
  <c r="M3243" i="6" s="1"/>
  <c r="J3248" i="6"/>
  <c r="P3248" i="6" s="1"/>
  <c r="J3251" i="6"/>
  <c r="P3251" i="6" s="1"/>
  <c r="J3259" i="6"/>
  <c r="P3259" i="6" s="1"/>
  <c r="J3263" i="6"/>
  <c r="P3263" i="6" s="1"/>
  <c r="J3267" i="6"/>
  <c r="P3267" i="6" s="1"/>
  <c r="J3271" i="6"/>
  <c r="P3271" i="6" s="1"/>
  <c r="J3275" i="6"/>
  <c r="P3275" i="6" s="1"/>
  <c r="J3283" i="6"/>
  <c r="P3283" i="6" s="1"/>
  <c r="J3291" i="6"/>
  <c r="P3291" i="6" s="1"/>
  <c r="J3292" i="6"/>
  <c r="P3292" i="6" s="1"/>
  <c r="F3299" i="6"/>
  <c r="L3299" i="6" s="1"/>
  <c r="G3307" i="6"/>
  <c r="M3307" i="6" s="1"/>
  <c r="J3312" i="6"/>
  <c r="P3312" i="6" s="1"/>
  <c r="G3315" i="6"/>
  <c r="M3315" i="6" s="1"/>
  <c r="E3208" i="6"/>
  <c r="K3208" i="6" s="1"/>
  <c r="R3208" i="6" s="1"/>
  <c r="E3209" i="6"/>
  <c r="K3209" i="6" s="1"/>
  <c r="R3209" i="6" s="1"/>
  <c r="E3210" i="6"/>
  <c r="K3210" i="6" s="1"/>
  <c r="R3210" i="6" s="1"/>
  <c r="E3211" i="6"/>
  <c r="K3211" i="6" s="1"/>
  <c r="R3211" i="6" s="1"/>
  <c r="E3212" i="6"/>
  <c r="K3212" i="6" s="1"/>
  <c r="R3212" i="6" s="1"/>
  <c r="E3213" i="6"/>
  <c r="K3213" i="6" s="1"/>
  <c r="R3213" i="6" s="1"/>
  <c r="E3214" i="6"/>
  <c r="K3214" i="6" s="1"/>
  <c r="R3214" i="6" s="1"/>
  <c r="E3215" i="6"/>
  <c r="K3215" i="6" s="1"/>
  <c r="R3215" i="6" s="1"/>
  <c r="E3216" i="6"/>
  <c r="K3216" i="6" s="1"/>
  <c r="R3216" i="6" s="1"/>
  <c r="E3217" i="6"/>
  <c r="K3217" i="6" s="1"/>
  <c r="R3217" i="6" s="1"/>
  <c r="E3218" i="6"/>
  <c r="K3218" i="6" s="1"/>
  <c r="R3218" i="6" s="1"/>
  <c r="E3219" i="6"/>
  <c r="K3219" i="6" s="1"/>
  <c r="R3219" i="6" s="1"/>
  <c r="E3220" i="6"/>
  <c r="K3220" i="6" s="1"/>
  <c r="R3220" i="6" s="1"/>
  <c r="E3221" i="6"/>
  <c r="K3221" i="6" s="1"/>
  <c r="R3221" i="6" s="1"/>
  <c r="E3222" i="6"/>
  <c r="K3222" i="6" s="1"/>
  <c r="R3222" i="6" s="1"/>
  <c r="E3223" i="6"/>
  <c r="K3223" i="6" s="1"/>
  <c r="R3223" i="6" s="1"/>
  <c r="E3224" i="6"/>
  <c r="K3224" i="6" s="1"/>
  <c r="R3224" i="6" s="1"/>
  <c r="E3225" i="6"/>
  <c r="K3225" i="6" s="1"/>
  <c r="R3225" i="6" s="1"/>
  <c r="E3226" i="6"/>
  <c r="K3226" i="6" s="1"/>
  <c r="R3226" i="6" s="1"/>
  <c r="E3227" i="6"/>
  <c r="K3227" i="6" s="1"/>
  <c r="R3227" i="6" s="1"/>
  <c r="E3228" i="6"/>
  <c r="K3228" i="6" s="1"/>
  <c r="R3228" i="6" s="1"/>
  <c r="E3229" i="6"/>
  <c r="K3229" i="6" s="1"/>
  <c r="R3229" i="6" s="1"/>
  <c r="E3230" i="6"/>
  <c r="K3230" i="6" s="1"/>
  <c r="R3230" i="6" s="1"/>
  <c r="E3231" i="6"/>
  <c r="K3231" i="6" s="1"/>
  <c r="R3231" i="6" s="1"/>
  <c r="E3232" i="6"/>
  <c r="K3232" i="6" s="1"/>
  <c r="R3232" i="6" s="1"/>
  <c r="E3233" i="6"/>
  <c r="K3233" i="6" s="1"/>
  <c r="R3233" i="6" s="1"/>
  <c r="E3234" i="6"/>
  <c r="K3234" i="6" s="1"/>
  <c r="R3234" i="6" s="1"/>
  <c r="E3235" i="6"/>
  <c r="K3235" i="6" s="1"/>
  <c r="R3235" i="6" s="1"/>
  <c r="E3236" i="6"/>
  <c r="K3236" i="6" s="1"/>
  <c r="R3236" i="6" s="1"/>
  <c r="E3237" i="6"/>
  <c r="K3237" i="6" s="1"/>
  <c r="R3237" i="6" s="1"/>
  <c r="E3238" i="6"/>
  <c r="K3238" i="6" s="1"/>
  <c r="R3238" i="6" s="1"/>
  <c r="E3239" i="6"/>
  <c r="K3239" i="6" s="1"/>
  <c r="R3239" i="6" s="1"/>
  <c r="E3240" i="6"/>
  <c r="K3240" i="6" s="1"/>
  <c r="R3240" i="6" s="1"/>
  <c r="E3241" i="6"/>
  <c r="K3241" i="6" s="1"/>
  <c r="R3241" i="6" s="1"/>
  <c r="E3242" i="6"/>
  <c r="K3242" i="6" s="1"/>
  <c r="R3242" i="6" s="1"/>
  <c r="E3243" i="6"/>
  <c r="K3243" i="6" s="1"/>
  <c r="R3243" i="6" s="1"/>
  <c r="E3244" i="6"/>
  <c r="K3244" i="6" s="1"/>
  <c r="R3244" i="6" s="1"/>
  <c r="E3245" i="6"/>
  <c r="K3245" i="6" s="1"/>
  <c r="R3245" i="6" s="1"/>
  <c r="E3246" i="6"/>
  <c r="K3246" i="6" s="1"/>
  <c r="R3246" i="6" s="1"/>
  <c r="E3247" i="6"/>
  <c r="K3247" i="6" s="1"/>
  <c r="R3247" i="6" s="1"/>
  <c r="E3248" i="6"/>
  <c r="K3248" i="6" s="1"/>
  <c r="R3248" i="6" s="1"/>
  <c r="E3249" i="6"/>
  <c r="K3249" i="6" s="1"/>
  <c r="R3249" i="6" s="1"/>
  <c r="E3250" i="6"/>
  <c r="K3250" i="6" s="1"/>
  <c r="R3250" i="6" s="1"/>
  <c r="E3251" i="6"/>
  <c r="K3251" i="6" s="1"/>
  <c r="R3251" i="6" s="1"/>
  <c r="E3252" i="6"/>
  <c r="K3252" i="6" s="1"/>
  <c r="R3252" i="6" s="1"/>
  <c r="E3253" i="6"/>
  <c r="K3253" i="6" s="1"/>
  <c r="R3253" i="6" s="1"/>
  <c r="E3254" i="6"/>
  <c r="K3254" i="6" s="1"/>
  <c r="R3254" i="6" s="1"/>
  <c r="E3255" i="6"/>
  <c r="K3255" i="6" s="1"/>
  <c r="R3255" i="6" s="1"/>
  <c r="E3256" i="6"/>
  <c r="K3256" i="6" s="1"/>
  <c r="R3256" i="6" s="1"/>
  <c r="E3257" i="6"/>
  <c r="K3257" i="6" s="1"/>
  <c r="R3257" i="6" s="1"/>
  <c r="E3258" i="6"/>
  <c r="K3258" i="6" s="1"/>
  <c r="R3258" i="6" s="1"/>
  <c r="E3259" i="6"/>
  <c r="K3259" i="6" s="1"/>
  <c r="R3259" i="6" s="1"/>
  <c r="E3260" i="6"/>
  <c r="K3260" i="6" s="1"/>
  <c r="R3260" i="6" s="1"/>
  <c r="E3261" i="6"/>
  <c r="K3261" i="6" s="1"/>
  <c r="R3261" i="6" s="1"/>
  <c r="E3262" i="6"/>
  <c r="K3262" i="6" s="1"/>
  <c r="R3262" i="6" s="1"/>
  <c r="E3263" i="6"/>
  <c r="K3263" i="6" s="1"/>
  <c r="R3263" i="6" s="1"/>
  <c r="E3264" i="6"/>
  <c r="K3264" i="6" s="1"/>
  <c r="R3264" i="6" s="1"/>
  <c r="E3265" i="6"/>
  <c r="K3265" i="6" s="1"/>
  <c r="R3265" i="6" s="1"/>
  <c r="E3266" i="6"/>
  <c r="K3266" i="6" s="1"/>
  <c r="R3266" i="6" s="1"/>
  <c r="E3267" i="6"/>
  <c r="K3267" i="6" s="1"/>
  <c r="R3267" i="6" s="1"/>
  <c r="E3268" i="6"/>
  <c r="K3268" i="6" s="1"/>
  <c r="R3268" i="6" s="1"/>
  <c r="E3269" i="6"/>
  <c r="K3269" i="6" s="1"/>
  <c r="R3269" i="6" s="1"/>
  <c r="E3270" i="6"/>
  <c r="K3270" i="6" s="1"/>
  <c r="R3270" i="6" s="1"/>
  <c r="E3271" i="6"/>
  <c r="K3271" i="6" s="1"/>
  <c r="R3271" i="6" s="1"/>
  <c r="E3272" i="6"/>
  <c r="K3272" i="6" s="1"/>
  <c r="R3272" i="6" s="1"/>
  <c r="E3273" i="6"/>
  <c r="K3273" i="6" s="1"/>
  <c r="R3273" i="6" s="1"/>
  <c r="E3274" i="6"/>
  <c r="K3274" i="6" s="1"/>
  <c r="R3274" i="6" s="1"/>
  <c r="E3275" i="6"/>
  <c r="K3275" i="6" s="1"/>
  <c r="R3275" i="6" s="1"/>
  <c r="E3276" i="6"/>
  <c r="K3276" i="6" s="1"/>
  <c r="R3276" i="6" s="1"/>
  <c r="E3277" i="6"/>
  <c r="K3277" i="6" s="1"/>
  <c r="R3277" i="6" s="1"/>
  <c r="E3278" i="6"/>
  <c r="K3278" i="6" s="1"/>
  <c r="R3278" i="6" s="1"/>
  <c r="E3279" i="6"/>
  <c r="K3279" i="6" s="1"/>
  <c r="R3279" i="6" s="1"/>
  <c r="E3280" i="6"/>
  <c r="K3280" i="6" s="1"/>
  <c r="R3280" i="6" s="1"/>
  <c r="E3281" i="6"/>
  <c r="K3281" i="6" s="1"/>
  <c r="R3281" i="6" s="1"/>
  <c r="E3282" i="6"/>
  <c r="K3282" i="6" s="1"/>
  <c r="R3282" i="6" s="1"/>
  <c r="E3283" i="6"/>
  <c r="K3283" i="6" s="1"/>
  <c r="R3283" i="6" s="1"/>
  <c r="E3284" i="6"/>
  <c r="K3284" i="6" s="1"/>
  <c r="R3284" i="6" s="1"/>
  <c r="E3285" i="6"/>
  <c r="K3285" i="6" s="1"/>
  <c r="R3285" i="6" s="1"/>
  <c r="E3286" i="6"/>
  <c r="K3286" i="6" s="1"/>
  <c r="R3286" i="6" s="1"/>
  <c r="E3287" i="6"/>
  <c r="K3287" i="6" s="1"/>
  <c r="R3287" i="6" s="1"/>
  <c r="E3288" i="6"/>
  <c r="K3288" i="6" s="1"/>
  <c r="R3288" i="6" s="1"/>
  <c r="E3289" i="6"/>
  <c r="K3289" i="6" s="1"/>
  <c r="R3289" i="6" s="1"/>
  <c r="E3290" i="6"/>
  <c r="K3290" i="6" s="1"/>
  <c r="R3290" i="6" s="1"/>
  <c r="E3291" i="6"/>
  <c r="K3291" i="6" s="1"/>
  <c r="R3291" i="6" s="1"/>
  <c r="E3292" i="6"/>
  <c r="K3292" i="6" s="1"/>
  <c r="R3292" i="6" s="1"/>
  <c r="E3293" i="6"/>
  <c r="K3293" i="6" s="1"/>
  <c r="R3293" i="6" s="1"/>
  <c r="E3294" i="6"/>
  <c r="K3294" i="6" s="1"/>
  <c r="R3294" i="6" s="1"/>
  <c r="E3295" i="6"/>
  <c r="K3295" i="6" s="1"/>
  <c r="R3295" i="6" s="1"/>
  <c r="E3296" i="6"/>
  <c r="K3296" i="6" s="1"/>
  <c r="R3296" i="6" s="1"/>
  <c r="E3297" i="6"/>
  <c r="K3297" i="6" s="1"/>
  <c r="R3297" i="6" s="1"/>
  <c r="E3298" i="6"/>
  <c r="K3298" i="6" s="1"/>
  <c r="R3298" i="6" s="1"/>
  <c r="E3299" i="6"/>
  <c r="K3299" i="6" s="1"/>
  <c r="R3299" i="6" s="1"/>
  <c r="E3300" i="6"/>
  <c r="K3300" i="6" s="1"/>
  <c r="R3300" i="6" s="1"/>
  <c r="E3301" i="6"/>
  <c r="K3301" i="6" s="1"/>
  <c r="R3301" i="6" s="1"/>
  <c r="E3302" i="6"/>
  <c r="K3302" i="6" s="1"/>
  <c r="R3302" i="6" s="1"/>
  <c r="E3303" i="6"/>
  <c r="K3303" i="6" s="1"/>
  <c r="R3303" i="6" s="1"/>
  <c r="E3304" i="6"/>
  <c r="K3304" i="6" s="1"/>
  <c r="R3304" i="6" s="1"/>
  <c r="E3305" i="6"/>
  <c r="K3305" i="6" s="1"/>
  <c r="R3305" i="6" s="1"/>
  <c r="E3306" i="6"/>
  <c r="K3306" i="6" s="1"/>
  <c r="R3306" i="6" s="1"/>
  <c r="E3307" i="6"/>
  <c r="K3307" i="6" s="1"/>
  <c r="R3307" i="6" s="1"/>
  <c r="E3308" i="6"/>
  <c r="K3308" i="6" s="1"/>
  <c r="R3308" i="6" s="1"/>
  <c r="E3309" i="6"/>
  <c r="K3309" i="6" s="1"/>
  <c r="R3309" i="6" s="1"/>
  <c r="E3310" i="6"/>
  <c r="K3310" i="6" s="1"/>
  <c r="R3310" i="6" s="1"/>
  <c r="E3311" i="6"/>
  <c r="K3311" i="6" s="1"/>
  <c r="R3311" i="6" s="1"/>
  <c r="E3312" i="6"/>
  <c r="K3312" i="6" s="1"/>
  <c r="R3312" i="6" s="1"/>
  <c r="E3313" i="6"/>
  <c r="K3313" i="6" s="1"/>
  <c r="R3313" i="6" s="1"/>
  <c r="E3314" i="6"/>
  <c r="K3314" i="6" s="1"/>
  <c r="R3314" i="6" s="1"/>
  <c r="E3315" i="6"/>
  <c r="K3315" i="6" s="1"/>
  <c r="R3315" i="6" s="1"/>
  <c r="E3316" i="6"/>
  <c r="K3316" i="6" s="1"/>
  <c r="R3316" i="6" s="1"/>
  <c r="E3317" i="6"/>
  <c r="K3317" i="6" s="1"/>
  <c r="R3317" i="6" s="1"/>
  <c r="E3318" i="6"/>
  <c r="K3318" i="6" s="1"/>
  <c r="R3318" i="6" s="1"/>
  <c r="E3319" i="6"/>
  <c r="K3319" i="6" s="1"/>
  <c r="R3319" i="6" s="1"/>
  <c r="E3320" i="6"/>
  <c r="K3320" i="6" s="1"/>
  <c r="R3320" i="6" s="1"/>
  <c r="E3321" i="6"/>
  <c r="K3321" i="6" s="1"/>
  <c r="R3321" i="6" s="1"/>
  <c r="F3210" i="6"/>
  <c r="L3210" i="6" s="1"/>
  <c r="F3211" i="6"/>
  <c r="L3211" i="6" s="1"/>
  <c r="F3214" i="6"/>
  <c r="L3214" i="6" s="1"/>
  <c r="F3218" i="6"/>
  <c r="L3218" i="6" s="1"/>
  <c r="F3222" i="6"/>
  <c r="L3222" i="6" s="1"/>
  <c r="F3226" i="6"/>
  <c r="L3226" i="6" s="1"/>
  <c r="F3230" i="6"/>
  <c r="L3230" i="6" s="1"/>
  <c r="F3234" i="6"/>
  <c r="L3234" i="6" s="1"/>
  <c r="F3238" i="6"/>
  <c r="L3238" i="6" s="1"/>
  <c r="F3242" i="6"/>
  <c r="L3242" i="6" s="1"/>
  <c r="F3246" i="6"/>
  <c r="L3246" i="6" s="1"/>
  <c r="F3250" i="6"/>
  <c r="L3250" i="6" s="1"/>
  <c r="F3254" i="6"/>
  <c r="L3254" i="6" s="1"/>
  <c r="F3258" i="6"/>
  <c r="L3258" i="6" s="1"/>
  <c r="F3262" i="6"/>
  <c r="L3262" i="6" s="1"/>
  <c r="F3266" i="6"/>
  <c r="L3266" i="6" s="1"/>
  <c r="F3270" i="6"/>
  <c r="L3270" i="6" s="1"/>
  <c r="F3274" i="6"/>
  <c r="L3274" i="6" s="1"/>
  <c r="F3278" i="6"/>
  <c r="L3278" i="6" s="1"/>
  <c r="F3282" i="6"/>
  <c r="L3282" i="6" s="1"/>
  <c r="F3286" i="6"/>
  <c r="L3286" i="6" s="1"/>
  <c r="F3290" i="6"/>
  <c r="L3290" i="6" s="1"/>
  <c r="F3294" i="6"/>
  <c r="L3294" i="6" s="1"/>
  <c r="F3298" i="6"/>
  <c r="L3298" i="6" s="1"/>
  <c r="F3302" i="6"/>
  <c r="L3302" i="6" s="1"/>
  <c r="F3306" i="6"/>
  <c r="L3306" i="6" s="1"/>
  <c r="F3310" i="6"/>
  <c r="L3310" i="6" s="1"/>
  <c r="F3314" i="6"/>
  <c r="L3314" i="6" s="1"/>
  <c r="F3318" i="6"/>
  <c r="L3318" i="6" s="1"/>
  <c r="G3210" i="6"/>
  <c r="M3210" i="6" s="1"/>
  <c r="G3214" i="6"/>
  <c r="M3214" i="6" s="1"/>
  <c r="G3218" i="6"/>
  <c r="M3218" i="6" s="1"/>
  <c r="G3222" i="6"/>
  <c r="M3222" i="6" s="1"/>
  <c r="G3226" i="6"/>
  <c r="M3226" i="6" s="1"/>
  <c r="G3227" i="6"/>
  <c r="M3227" i="6" s="1"/>
  <c r="G3230" i="6"/>
  <c r="M3230" i="6" s="1"/>
  <c r="G3234" i="6"/>
  <c r="M3234" i="6" s="1"/>
  <c r="G3238" i="6"/>
  <c r="M3238" i="6" s="1"/>
  <c r="G3242" i="6"/>
  <c r="M3242" i="6" s="1"/>
  <c r="G3246" i="6"/>
  <c r="M3246" i="6" s="1"/>
  <c r="G3250" i="6"/>
  <c r="M3250" i="6" s="1"/>
  <c r="G3254" i="6"/>
  <c r="M3254" i="6" s="1"/>
  <c r="G3258" i="6"/>
  <c r="M3258" i="6" s="1"/>
  <c r="G3262" i="6"/>
  <c r="M3262" i="6" s="1"/>
  <c r="G3266" i="6"/>
  <c r="M3266" i="6" s="1"/>
  <c r="G3270" i="6"/>
  <c r="M3270" i="6" s="1"/>
  <c r="G3274" i="6"/>
  <c r="M3274" i="6" s="1"/>
  <c r="G3278" i="6"/>
  <c r="M3278" i="6" s="1"/>
  <c r="G3282" i="6"/>
  <c r="M3282" i="6" s="1"/>
  <c r="G3286" i="6"/>
  <c r="M3286" i="6" s="1"/>
  <c r="G3290" i="6"/>
  <c r="M3290" i="6" s="1"/>
  <c r="G3294" i="6"/>
  <c r="M3294" i="6" s="1"/>
  <c r="G3298" i="6"/>
  <c r="M3298" i="6" s="1"/>
  <c r="G3302" i="6"/>
  <c r="M3302" i="6" s="1"/>
  <c r="G3306" i="6"/>
  <c r="M3306" i="6" s="1"/>
  <c r="G3310" i="6"/>
  <c r="M3310" i="6" s="1"/>
  <c r="G3314" i="6"/>
  <c r="M3314" i="6" s="1"/>
  <c r="G3318" i="6"/>
  <c r="M3318" i="6" s="1"/>
  <c r="H3210" i="6"/>
  <c r="N3210" i="6" s="1"/>
  <c r="H3211" i="6"/>
  <c r="N3211" i="6" s="1"/>
  <c r="H3214" i="6"/>
  <c r="N3214" i="6" s="1"/>
  <c r="H3218" i="6"/>
  <c r="N3218" i="6" s="1"/>
  <c r="H3222" i="6"/>
  <c r="N3222" i="6" s="1"/>
  <c r="H3226" i="6"/>
  <c r="N3226" i="6" s="1"/>
  <c r="H3230" i="6"/>
  <c r="N3230" i="6" s="1"/>
  <c r="H3234" i="6"/>
  <c r="N3234" i="6" s="1"/>
  <c r="H3238" i="6"/>
  <c r="N3238" i="6" s="1"/>
  <c r="H3242" i="6"/>
  <c r="N3242" i="6" s="1"/>
  <c r="H3243" i="6"/>
  <c r="N3243" i="6" s="1"/>
  <c r="H3246" i="6"/>
  <c r="N3246" i="6" s="1"/>
  <c r="H3250" i="6"/>
  <c r="N3250" i="6" s="1"/>
  <c r="H3254" i="6"/>
  <c r="N3254" i="6" s="1"/>
  <c r="H3258" i="6"/>
  <c r="N3258" i="6" s="1"/>
  <c r="H3262" i="6"/>
  <c r="N3262" i="6" s="1"/>
  <c r="H3266" i="6"/>
  <c r="N3266" i="6" s="1"/>
  <c r="H3270" i="6"/>
  <c r="N3270" i="6" s="1"/>
  <c r="H3274" i="6"/>
  <c r="N3274" i="6" s="1"/>
  <c r="H3278" i="6"/>
  <c r="N3278" i="6" s="1"/>
  <c r="H3282" i="6"/>
  <c r="N3282" i="6" s="1"/>
  <c r="H3286" i="6"/>
  <c r="N3286" i="6" s="1"/>
  <c r="H3290" i="6"/>
  <c r="N3290" i="6" s="1"/>
  <c r="H3294" i="6"/>
  <c r="N3294" i="6" s="1"/>
  <c r="H3298" i="6"/>
  <c r="N3298" i="6" s="1"/>
  <c r="H3302" i="6"/>
  <c r="N3302" i="6" s="1"/>
  <c r="H3306" i="6"/>
  <c r="N3306" i="6" s="1"/>
  <c r="H3307" i="6"/>
  <c r="N3307" i="6" s="1"/>
  <c r="H3310" i="6"/>
  <c r="N3310" i="6" s="1"/>
  <c r="H3314" i="6"/>
  <c r="N3314" i="6" s="1"/>
  <c r="H3318" i="6"/>
  <c r="N3318" i="6" s="1"/>
  <c r="I3210" i="6"/>
  <c r="O3210" i="6" s="1"/>
  <c r="I3214" i="6"/>
  <c r="O3214" i="6" s="1"/>
  <c r="I3218" i="6"/>
  <c r="O3218" i="6" s="1"/>
  <c r="I3222" i="6"/>
  <c r="O3222" i="6" s="1"/>
  <c r="I3226" i="6"/>
  <c r="O3226" i="6" s="1"/>
  <c r="I3230" i="6"/>
  <c r="O3230" i="6" s="1"/>
  <c r="I3234" i="6"/>
  <c r="O3234" i="6" s="1"/>
  <c r="I3238" i="6"/>
  <c r="O3238" i="6" s="1"/>
  <c r="I3242" i="6"/>
  <c r="O3242" i="6" s="1"/>
  <c r="I3246" i="6"/>
  <c r="O3246" i="6" s="1"/>
  <c r="I3250" i="6"/>
  <c r="O3250" i="6" s="1"/>
  <c r="I3254" i="6"/>
  <c r="O3254" i="6" s="1"/>
  <c r="I3258" i="6"/>
  <c r="O3258" i="6" s="1"/>
  <c r="I3262" i="6"/>
  <c r="O3262" i="6" s="1"/>
  <c r="I3266" i="6"/>
  <c r="O3266" i="6" s="1"/>
  <c r="I3270" i="6"/>
  <c r="O3270" i="6" s="1"/>
  <c r="I3274" i="6"/>
  <c r="O3274" i="6" s="1"/>
  <c r="I3278" i="6"/>
  <c r="O3278" i="6" s="1"/>
  <c r="I3282" i="6"/>
  <c r="O3282" i="6" s="1"/>
  <c r="I3286" i="6"/>
  <c r="O3286" i="6" s="1"/>
  <c r="I3290" i="6"/>
  <c r="O3290" i="6" s="1"/>
  <c r="I3294" i="6"/>
  <c r="O3294" i="6" s="1"/>
  <c r="I3298" i="6"/>
  <c r="O3298" i="6" s="1"/>
  <c r="I3302" i="6"/>
  <c r="O3302" i="6" s="1"/>
  <c r="I3306" i="6"/>
  <c r="O3306" i="6" s="1"/>
  <c r="I3310" i="6"/>
  <c r="O3310" i="6" s="1"/>
  <c r="I3314" i="6"/>
  <c r="O3314" i="6" s="1"/>
  <c r="I3318" i="6"/>
  <c r="O3318" i="6" s="1"/>
  <c r="J3210" i="6"/>
  <c r="P3210" i="6" s="1"/>
  <c r="J3211" i="6"/>
  <c r="P3211" i="6" s="1"/>
  <c r="J3214" i="6"/>
  <c r="P3214" i="6" s="1"/>
  <c r="J3218" i="6"/>
  <c r="P3218" i="6" s="1"/>
  <c r="J3222" i="6"/>
  <c r="P3222" i="6" s="1"/>
  <c r="J3226" i="6"/>
  <c r="P3226" i="6" s="1"/>
  <c r="J3230" i="6"/>
  <c r="P3230" i="6" s="1"/>
  <c r="J3234" i="6"/>
  <c r="P3234" i="6" s="1"/>
  <c r="J3238" i="6"/>
  <c r="P3238" i="6" s="1"/>
  <c r="J3242" i="6"/>
  <c r="P3242" i="6" s="1"/>
  <c r="J3246" i="6"/>
  <c r="P3246" i="6" s="1"/>
  <c r="J3250" i="6"/>
  <c r="P3250" i="6" s="1"/>
  <c r="J3254" i="6"/>
  <c r="P3254" i="6" s="1"/>
  <c r="J3258" i="6"/>
  <c r="P3258" i="6" s="1"/>
  <c r="J3262" i="6"/>
  <c r="P3262" i="6" s="1"/>
  <c r="J3266" i="6"/>
  <c r="P3266" i="6" s="1"/>
  <c r="J3270" i="6"/>
  <c r="P3270" i="6" s="1"/>
  <c r="J3274" i="6"/>
  <c r="P3274" i="6" s="1"/>
  <c r="J3278" i="6"/>
  <c r="P3278" i="6" s="1"/>
  <c r="J3282" i="6"/>
  <c r="P3282" i="6" s="1"/>
  <c r="J3286" i="6"/>
  <c r="P3286" i="6" s="1"/>
  <c r="J3290" i="6"/>
  <c r="P3290" i="6" s="1"/>
  <c r="J3294" i="6"/>
  <c r="P3294" i="6" s="1"/>
  <c r="J3298" i="6"/>
  <c r="P3298" i="6" s="1"/>
  <c r="J3302" i="6"/>
  <c r="P3302" i="6" s="1"/>
  <c r="J3306" i="6"/>
  <c r="P3306" i="6" s="1"/>
  <c r="J3310" i="6"/>
  <c r="P3310" i="6" s="1"/>
  <c r="J3314" i="6"/>
  <c r="P3314" i="6" s="1"/>
  <c r="J3318" i="6"/>
  <c r="P3318" i="6" s="1"/>
  <c r="F3275" i="6" l="1"/>
  <c r="L3275" i="6" s="1"/>
  <c r="J3315" i="6"/>
  <c r="P3315" i="6" s="1"/>
  <c r="I3259" i="6"/>
  <c r="O3259" i="6" s="1"/>
  <c r="G3291" i="6"/>
  <c r="M3291" i="6" s="1"/>
  <c r="I3291" i="6"/>
  <c r="O3291" i="6" s="1"/>
  <c r="H3275" i="6"/>
  <c r="N3275" i="6" s="1"/>
  <c r="G3259" i="6"/>
  <c r="M3259" i="6" s="1"/>
  <c r="F3243" i="6"/>
  <c r="L3243" i="6" s="1"/>
  <c r="I3227" i="6"/>
  <c r="O3227" i="6" s="1"/>
  <c r="F3307" i="6"/>
  <c r="L3307" i="6" s="1"/>
  <c r="F3295" i="6"/>
  <c r="L3295" i="6" s="1"/>
  <c r="G3295" i="6"/>
  <c r="M3295" i="6" s="1"/>
  <c r="H3295" i="6"/>
  <c r="N3295" i="6" s="1"/>
  <c r="I3295" i="6"/>
  <c r="O3295" i="6" s="1"/>
  <c r="F3247" i="6"/>
  <c r="L3247" i="6" s="1"/>
  <c r="G3247" i="6"/>
  <c r="M3247" i="6" s="1"/>
  <c r="H3247" i="6"/>
  <c r="N3247" i="6" s="1"/>
  <c r="I3247" i="6"/>
  <c r="O3247" i="6" s="1"/>
  <c r="F3239" i="6"/>
  <c r="L3239" i="6" s="1"/>
  <c r="G3239" i="6"/>
  <c r="M3239" i="6" s="1"/>
  <c r="H3239" i="6"/>
  <c r="N3239" i="6" s="1"/>
  <c r="I3239" i="6"/>
  <c r="O3239" i="6" s="1"/>
  <c r="F3215" i="6"/>
  <c r="L3215" i="6" s="1"/>
  <c r="G3215" i="6"/>
  <c r="M3215" i="6" s="1"/>
  <c r="H3215" i="6"/>
  <c r="N3215" i="6" s="1"/>
  <c r="I3215" i="6"/>
  <c r="O3215" i="6" s="1"/>
  <c r="J3215" i="6"/>
  <c r="P3215" i="6" s="1"/>
  <c r="J3219" i="6"/>
  <c r="P3219" i="6" s="1"/>
  <c r="I3299" i="6"/>
  <c r="O3299" i="6" s="1"/>
  <c r="I3267" i="6"/>
  <c r="O3267" i="6" s="1"/>
  <c r="I3235" i="6"/>
  <c r="O3235" i="6" s="1"/>
  <c r="H3315" i="6"/>
  <c r="N3315" i="6" s="1"/>
  <c r="H3283" i="6"/>
  <c r="N3283" i="6" s="1"/>
  <c r="H3251" i="6"/>
  <c r="N3251" i="6" s="1"/>
  <c r="H3219" i="6"/>
  <c r="N3219" i="6" s="1"/>
  <c r="G3299" i="6"/>
  <c r="M3299" i="6" s="1"/>
  <c r="G3267" i="6"/>
  <c r="M3267" i="6" s="1"/>
  <c r="G3235" i="6"/>
  <c r="M3235" i="6" s="1"/>
  <c r="F3315" i="6"/>
  <c r="L3315" i="6" s="1"/>
  <c r="F3283" i="6"/>
  <c r="L3283" i="6" s="1"/>
  <c r="F3251" i="6"/>
  <c r="L3251" i="6" s="1"/>
  <c r="F3219" i="6"/>
  <c r="L3219" i="6" s="1"/>
  <c r="F3319" i="6"/>
  <c r="L3319" i="6" s="1"/>
  <c r="G3319" i="6"/>
  <c r="M3319" i="6" s="1"/>
  <c r="H3319" i="6"/>
  <c r="N3319" i="6" s="1"/>
  <c r="I3319" i="6"/>
  <c r="O3319" i="6" s="1"/>
  <c r="J3319" i="6"/>
  <c r="P3319" i="6" s="1"/>
  <c r="F3303" i="6"/>
  <c r="L3303" i="6" s="1"/>
  <c r="G3303" i="6"/>
  <c r="M3303" i="6" s="1"/>
  <c r="H3303" i="6"/>
  <c r="N3303" i="6" s="1"/>
  <c r="I3303" i="6"/>
  <c r="O3303" i="6" s="1"/>
  <c r="F3279" i="6"/>
  <c r="L3279" i="6" s="1"/>
  <c r="G3279" i="6"/>
  <c r="M3279" i="6" s="1"/>
  <c r="H3279" i="6"/>
  <c r="N3279" i="6" s="1"/>
  <c r="I3279" i="6"/>
  <c r="O3279" i="6" s="1"/>
  <c r="F3271" i="6"/>
  <c r="L3271" i="6" s="1"/>
  <c r="G3271" i="6"/>
  <c r="M3271" i="6" s="1"/>
  <c r="H3271" i="6"/>
  <c r="N3271" i="6" s="1"/>
  <c r="I3271" i="6"/>
  <c r="O3271" i="6" s="1"/>
  <c r="F3223" i="6"/>
  <c r="L3223" i="6" s="1"/>
  <c r="G3223" i="6"/>
  <c r="M3223" i="6" s="1"/>
  <c r="H3223" i="6"/>
  <c r="N3223" i="6" s="1"/>
  <c r="I3223" i="6"/>
  <c r="O3223" i="6" s="1"/>
  <c r="J3223" i="6"/>
  <c r="P3223" i="6" s="1"/>
  <c r="J3307" i="6"/>
  <c r="P3307" i="6" s="1"/>
  <c r="J3299" i="6"/>
  <c r="P3299" i="6" s="1"/>
  <c r="J3243" i="6"/>
  <c r="P3243" i="6" s="1"/>
  <c r="J3279" i="6"/>
  <c r="P3279" i="6" s="1"/>
  <c r="J3227" i="6"/>
  <c r="P3227" i="6" s="1"/>
  <c r="I3307" i="6"/>
  <c r="O3307" i="6" s="1"/>
  <c r="I3275" i="6"/>
  <c r="O3275" i="6" s="1"/>
  <c r="I3243" i="6"/>
  <c r="O3243" i="6" s="1"/>
  <c r="I3211" i="6"/>
  <c r="O3211" i="6" s="1"/>
  <c r="H3291" i="6"/>
  <c r="N3291" i="6" s="1"/>
  <c r="H3259" i="6"/>
  <c r="N3259" i="6" s="1"/>
  <c r="H3227" i="6"/>
  <c r="N3227" i="6" s="1"/>
  <c r="G3275" i="6"/>
  <c r="M3275" i="6" s="1"/>
  <c r="F3291" i="6"/>
  <c r="L3291" i="6" s="1"/>
  <c r="F3259" i="6"/>
  <c r="L3259" i="6" s="1"/>
  <c r="F3311" i="6"/>
  <c r="L3311" i="6" s="1"/>
  <c r="G3311" i="6"/>
  <c r="M3311" i="6" s="1"/>
  <c r="H3311" i="6"/>
  <c r="N3311" i="6" s="1"/>
  <c r="I3311" i="6"/>
  <c r="O3311" i="6" s="1"/>
  <c r="F3287" i="6"/>
  <c r="L3287" i="6" s="1"/>
  <c r="G3287" i="6"/>
  <c r="M3287" i="6" s="1"/>
  <c r="H3287" i="6"/>
  <c r="N3287" i="6" s="1"/>
  <c r="I3287" i="6"/>
  <c r="O3287" i="6" s="1"/>
  <c r="F3263" i="6"/>
  <c r="L3263" i="6" s="1"/>
  <c r="G3263" i="6"/>
  <c r="M3263" i="6" s="1"/>
  <c r="H3263" i="6"/>
  <c r="N3263" i="6" s="1"/>
  <c r="I3263" i="6"/>
  <c r="O3263" i="6" s="1"/>
  <c r="F3255" i="6"/>
  <c r="L3255" i="6" s="1"/>
  <c r="G3255" i="6"/>
  <c r="M3255" i="6" s="1"/>
  <c r="H3255" i="6"/>
  <c r="N3255" i="6" s="1"/>
  <c r="I3255" i="6"/>
  <c r="O3255" i="6" s="1"/>
  <c r="F3231" i="6"/>
  <c r="L3231" i="6" s="1"/>
  <c r="G3231" i="6"/>
  <c r="M3231" i="6" s="1"/>
  <c r="H3231" i="6"/>
  <c r="N3231" i="6" s="1"/>
  <c r="I3231" i="6"/>
  <c r="O3231" i="6" s="1"/>
  <c r="J3235" i="6"/>
  <c r="P3235" i="6" s="1"/>
  <c r="J3311" i="6"/>
  <c r="P3311" i="6" s="1"/>
  <c r="J3303" i="6"/>
  <c r="P3303" i="6" s="1"/>
  <c r="J3295" i="6"/>
  <c r="P3295" i="6" s="1"/>
  <c r="J3287" i="6"/>
  <c r="P3287" i="6" s="1"/>
  <c r="J3255" i="6"/>
  <c r="P3255" i="6" s="1"/>
  <c r="J3247" i="6"/>
  <c r="P3247" i="6" s="1"/>
  <c r="J3239" i="6"/>
  <c r="P3239" i="6" s="1"/>
  <c r="J3231" i="6"/>
  <c r="P3231" i="6" s="1"/>
  <c r="I3315" i="6"/>
  <c r="O3315" i="6" s="1"/>
  <c r="I3283" i="6"/>
  <c r="O3283" i="6" s="1"/>
  <c r="I3251" i="6"/>
  <c r="O3251" i="6" s="1"/>
  <c r="I3219" i="6"/>
  <c r="O3219" i="6" s="1"/>
  <c r="H3299" i="6"/>
  <c r="N3299" i="6" s="1"/>
  <c r="H3267" i="6"/>
  <c r="N3267" i="6" s="1"/>
  <c r="H3235" i="6"/>
  <c r="N3235" i="6" s="1"/>
  <c r="G3283" i="6"/>
  <c r="M3283" i="6" s="1"/>
  <c r="G3251" i="6"/>
  <c r="M3251" i="6" s="1"/>
  <c r="F3267" i="6"/>
  <c r="L3267" i="6" s="1"/>
  <c r="F3321" i="6"/>
  <c r="L3321" i="6" s="1"/>
  <c r="H3321" i="6"/>
  <c r="N3321" i="6" s="1"/>
  <c r="G3321" i="6"/>
  <c r="M3321" i="6" s="1"/>
  <c r="I3321" i="6"/>
  <c r="O3321" i="6" s="1"/>
  <c r="J3321" i="6"/>
  <c r="P3321" i="6" s="1"/>
  <c r="F3309" i="6"/>
  <c r="L3309" i="6" s="1"/>
  <c r="H3309" i="6"/>
  <c r="N3309" i="6" s="1"/>
  <c r="J3309" i="6"/>
  <c r="P3309" i="6" s="1"/>
  <c r="G3309" i="6"/>
  <c r="M3309" i="6" s="1"/>
  <c r="I3309" i="6"/>
  <c r="O3309" i="6" s="1"/>
  <c r="F3301" i="6"/>
  <c r="L3301" i="6" s="1"/>
  <c r="H3301" i="6"/>
  <c r="N3301" i="6" s="1"/>
  <c r="J3301" i="6"/>
  <c r="P3301" i="6" s="1"/>
  <c r="G3301" i="6"/>
  <c r="M3301" i="6" s="1"/>
  <c r="I3301" i="6"/>
  <c r="O3301" i="6" s="1"/>
  <c r="F3293" i="6"/>
  <c r="L3293" i="6" s="1"/>
  <c r="H3293" i="6"/>
  <c r="N3293" i="6" s="1"/>
  <c r="J3293" i="6"/>
  <c r="P3293" i="6" s="1"/>
  <c r="G3293" i="6"/>
  <c r="M3293" i="6" s="1"/>
  <c r="I3293" i="6"/>
  <c r="O3293" i="6" s="1"/>
  <c r="F3285" i="6"/>
  <c r="L3285" i="6" s="1"/>
  <c r="H3285" i="6"/>
  <c r="N3285" i="6" s="1"/>
  <c r="J3285" i="6"/>
  <c r="P3285" i="6" s="1"/>
  <c r="G3285" i="6"/>
  <c r="M3285" i="6" s="1"/>
  <c r="I3285" i="6"/>
  <c r="O3285" i="6" s="1"/>
  <c r="F3277" i="6"/>
  <c r="L3277" i="6" s="1"/>
  <c r="H3277" i="6"/>
  <c r="N3277" i="6" s="1"/>
  <c r="J3277" i="6"/>
  <c r="P3277" i="6" s="1"/>
  <c r="G3277" i="6"/>
  <c r="M3277" i="6" s="1"/>
  <c r="I3277" i="6"/>
  <c r="O3277" i="6" s="1"/>
  <c r="F3269" i="6"/>
  <c r="L3269" i="6" s="1"/>
  <c r="H3269" i="6"/>
  <c r="N3269" i="6" s="1"/>
  <c r="J3269" i="6"/>
  <c r="P3269" i="6" s="1"/>
  <c r="G3269" i="6"/>
  <c r="M3269" i="6" s="1"/>
  <c r="I3269" i="6"/>
  <c r="O3269" i="6" s="1"/>
  <c r="F3257" i="6"/>
  <c r="L3257" i="6" s="1"/>
  <c r="H3257" i="6"/>
  <c r="N3257" i="6" s="1"/>
  <c r="J3257" i="6"/>
  <c r="P3257" i="6" s="1"/>
  <c r="G3257" i="6"/>
  <c r="M3257" i="6" s="1"/>
  <c r="I3257" i="6"/>
  <c r="O3257" i="6" s="1"/>
  <c r="F3249" i="6"/>
  <c r="L3249" i="6" s="1"/>
  <c r="H3249" i="6"/>
  <c r="N3249" i="6" s="1"/>
  <c r="J3249" i="6"/>
  <c r="P3249" i="6" s="1"/>
  <c r="G3249" i="6"/>
  <c r="M3249" i="6" s="1"/>
  <c r="I3249" i="6"/>
  <c r="O3249" i="6" s="1"/>
  <c r="F3241" i="6"/>
  <c r="L3241" i="6" s="1"/>
  <c r="H3241" i="6"/>
  <c r="N3241" i="6" s="1"/>
  <c r="J3241" i="6"/>
  <c r="P3241" i="6" s="1"/>
  <c r="G3241" i="6"/>
  <c r="M3241" i="6" s="1"/>
  <c r="I3241" i="6"/>
  <c r="O3241" i="6" s="1"/>
  <c r="F3237" i="6"/>
  <c r="L3237" i="6" s="1"/>
  <c r="H3237" i="6"/>
  <c r="N3237" i="6" s="1"/>
  <c r="J3237" i="6"/>
  <c r="P3237" i="6" s="1"/>
  <c r="G3237" i="6"/>
  <c r="M3237" i="6" s="1"/>
  <c r="I3237" i="6"/>
  <c r="O3237" i="6" s="1"/>
  <c r="F3229" i="6"/>
  <c r="L3229" i="6" s="1"/>
  <c r="H3229" i="6"/>
  <c r="N3229" i="6" s="1"/>
  <c r="J3229" i="6"/>
  <c r="P3229" i="6" s="1"/>
  <c r="G3229" i="6"/>
  <c r="M3229" i="6" s="1"/>
  <c r="I3229" i="6"/>
  <c r="O3229" i="6" s="1"/>
  <c r="F3221" i="6"/>
  <c r="L3221" i="6" s="1"/>
  <c r="H3221" i="6"/>
  <c r="N3221" i="6" s="1"/>
  <c r="J3221" i="6"/>
  <c r="P3221" i="6" s="1"/>
  <c r="G3221" i="6"/>
  <c r="M3221" i="6" s="1"/>
  <c r="I3221" i="6"/>
  <c r="O3221" i="6" s="1"/>
  <c r="F3213" i="6"/>
  <c r="L3213" i="6" s="1"/>
  <c r="H3213" i="6"/>
  <c r="N3213" i="6" s="1"/>
  <c r="J3213" i="6"/>
  <c r="P3213" i="6" s="1"/>
  <c r="G3213" i="6"/>
  <c r="M3213" i="6" s="1"/>
  <c r="I3213" i="6"/>
  <c r="O3213" i="6" s="1"/>
  <c r="F3320" i="6"/>
  <c r="L3320" i="6" s="1"/>
  <c r="H3320" i="6"/>
  <c r="N3320" i="6" s="1"/>
  <c r="G3320" i="6"/>
  <c r="M3320" i="6" s="1"/>
  <c r="J3320" i="6"/>
  <c r="P3320" i="6" s="1"/>
  <c r="I3320" i="6"/>
  <c r="O3320" i="6" s="1"/>
  <c r="F3312" i="6"/>
  <c r="L3312" i="6" s="1"/>
  <c r="H3312" i="6"/>
  <c r="N3312" i="6" s="1"/>
  <c r="G3312" i="6"/>
  <c r="M3312" i="6" s="1"/>
  <c r="I3312" i="6"/>
  <c r="O3312" i="6" s="1"/>
  <c r="F3304" i="6"/>
  <c r="L3304" i="6" s="1"/>
  <c r="H3304" i="6"/>
  <c r="N3304" i="6" s="1"/>
  <c r="G3304" i="6"/>
  <c r="M3304" i="6" s="1"/>
  <c r="J3304" i="6"/>
  <c r="P3304" i="6" s="1"/>
  <c r="I3304" i="6"/>
  <c r="O3304" i="6" s="1"/>
  <c r="F3296" i="6"/>
  <c r="L3296" i="6" s="1"/>
  <c r="H3296" i="6"/>
  <c r="N3296" i="6" s="1"/>
  <c r="G3296" i="6"/>
  <c r="M3296" i="6" s="1"/>
  <c r="I3296" i="6"/>
  <c r="O3296" i="6" s="1"/>
  <c r="J3296" i="6"/>
  <c r="P3296" i="6" s="1"/>
  <c r="F3292" i="6"/>
  <c r="L3292" i="6" s="1"/>
  <c r="H3292" i="6"/>
  <c r="N3292" i="6" s="1"/>
  <c r="G3292" i="6"/>
  <c r="M3292" i="6" s="1"/>
  <c r="I3292" i="6"/>
  <c r="O3292" i="6" s="1"/>
  <c r="F3284" i="6"/>
  <c r="L3284" i="6" s="1"/>
  <c r="H3284" i="6"/>
  <c r="N3284" i="6" s="1"/>
  <c r="G3284" i="6"/>
  <c r="M3284" i="6" s="1"/>
  <c r="J3284" i="6"/>
  <c r="P3284" i="6" s="1"/>
  <c r="I3284" i="6"/>
  <c r="O3284" i="6" s="1"/>
  <c r="F3276" i="6"/>
  <c r="L3276" i="6" s="1"/>
  <c r="H3276" i="6"/>
  <c r="N3276" i="6" s="1"/>
  <c r="G3276" i="6"/>
  <c r="M3276" i="6" s="1"/>
  <c r="I3276" i="6"/>
  <c r="O3276" i="6" s="1"/>
  <c r="J3276" i="6"/>
  <c r="P3276" i="6" s="1"/>
  <c r="F3268" i="6"/>
  <c r="L3268" i="6" s="1"/>
  <c r="H3268" i="6"/>
  <c r="N3268" i="6" s="1"/>
  <c r="G3268" i="6"/>
  <c r="M3268" i="6" s="1"/>
  <c r="J3268" i="6"/>
  <c r="P3268" i="6" s="1"/>
  <c r="I3268" i="6"/>
  <c r="O3268" i="6" s="1"/>
  <c r="F3260" i="6"/>
  <c r="L3260" i="6" s="1"/>
  <c r="H3260" i="6"/>
  <c r="N3260" i="6" s="1"/>
  <c r="G3260" i="6"/>
  <c r="M3260" i="6" s="1"/>
  <c r="I3260" i="6"/>
  <c r="O3260" i="6" s="1"/>
  <c r="F3256" i="6"/>
  <c r="L3256" i="6" s="1"/>
  <c r="H3256" i="6"/>
  <c r="N3256" i="6" s="1"/>
  <c r="G3256" i="6"/>
  <c r="M3256" i="6" s="1"/>
  <c r="J3256" i="6"/>
  <c r="P3256" i="6" s="1"/>
  <c r="I3256" i="6"/>
  <c r="O3256" i="6" s="1"/>
  <c r="F3248" i="6"/>
  <c r="L3248" i="6" s="1"/>
  <c r="H3248" i="6"/>
  <c r="N3248" i="6" s="1"/>
  <c r="G3248" i="6"/>
  <c r="M3248" i="6" s="1"/>
  <c r="I3248" i="6"/>
  <c r="O3248" i="6" s="1"/>
  <c r="F3240" i="6"/>
  <c r="L3240" i="6" s="1"/>
  <c r="H3240" i="6"/>
  <c r="N3240" i="6" s="1"/>
  <c r="G3240" i="6"/>
  <c r="M3240" i="6" s="1"/>
  <c r="J3240" i="6"/>
  <c r="P3240" i="6" s="1"/>
  <c r="I3240" i="6"/>
  <c r="O3240" i="6" s="1"/>
  <c r="F3232" i="6"/>
  <c r="L3232" i="6" s="1"/>
  <c r="H3232" i="6"/>
  <c r="N3232" i="6" s="1"/>
  <c r="G3232" i="6"/>
  <c r="M3232" i="6" s="1"/>
  <c r="I3232" i="6"/>
  <c r="O3232" i="6" s="1"/>
  <c r="J3232" i="6"/>
  <c r="P3232" i="6" s="1"/>
  <c r="F3224" i="6"/>
  <c r="L3224" i="6" s="1"/>
  <c r="H3224" i="6"/>
  <c r="N3224" i="6" s="1"/>
  <c r="G3224" i="6"/>
  <c r="M3224" i="6" s="1"/>
  <c r="J3224" i="6"/>
  <c r="P3224" i="6" s="1"/>
  <c r="I3224" i="6"/>
  <c r="O3224" i="6" s="1"/>
  <c r="F3212" i="6"/>
  <c r="L3212" i="6" s="1"/>
  <c r="H3212" i="6"/>
  <c r="N3212" i="6" s="1"/>
  <c r="G3212" i="6"/>
  <c r="M3212" i="6" s="1"/>
  <c r="I3212" i="6"/>
  <c r="O3212" i="6" s="1"/>
  <c r="J3212" i="6"/>
  <c r="P3212" i="6" s="1"/>
  <c r="F3317" i="6"/>
  <c r="L3317" i="6" s="1"/>
  <c r="H3317" i="6"/>
  <c r="N3317" i="6" s="1"/>
  <c r="G3317" i="6"/>
  <c r="M3317" i="6" s="1"/>
  <c r="I3317" i="6"/>
  <c r="O3317" i="6" s="1"/>
  <c r="F3313" i="6"/>
  <c r="L3313" i="6" s="1"/>
  <c r="H3313" i="6"/>
  <c r="N3313" i="6" s="1"/>
  <c r="J3313" i="6"/>
  <c r="P3313" i="6" s="1"/>
  <c r="G3313" i="6"/>
  <c r="M3313" i="6" s="1"/>
  <c r="I3313" i="6"/>
  <c r="O3313" i="6" s="1"/>
  <c r="F3305" i="6"/>
  <c r="L3305" i="6" s="1"/>
  <c r="H3305" i="6"/>
  <c r="N3305" i="6" s="1"/>
  <c r="J3305" i="6"/>
  <c r="P3305" i="6" s="1"/>
  <c r="G3305" i="6"/>
  <c r="M3305" i="6" s="1"/>
  <c r="I3305" i="6"/>
  <c r="O3305" i="6" s="1"/>
  <c r="F3297" i="6"/>
  <c r="L3297" i="6" s="1"/>
  <c r="H3297" i="6"/>
  <c r="N3297" i="6" s="1"/>
  <c r="J3297" i="6"/>
  <c r="P3297" i="6" s="1"/>
  <c r="G3297" i="6"/>
  <c r="M3297" i="6" s="1"/>
  <c r="I3297" i="6"/>
  <c r="O3297" i="6" s="1"/>
  <c r="F3289" i="6"/>
  <c r="L3289" i="6" s="1"/>
  <c r="H3289" i="6"/>
  <c r="N3289" i="6" s="1"/>
  <c r="J3289" i="6"/>
  <c r="P3289" i="6" s="1"/>
  <c r="G3289" i="6"/>
  <c r="M3289" i="6" s="1"/>
  <c r="I3289" i="6"/>
  <c r="O3289" i="6" s="1"/>
  <c r="F3281" i="6"/>
  <c r="L3281" i="6" s="1"/>
  <c r="H3281" i="6"/>
  <c r="N3281" i="6" s="1"/>
  <c r="J3281" i="6"/>
  <c r="P3281" i="6" s="1"/>
  <c r="G3281" i="6"/>
  <c r="M3281" i="6" s="1"/>
  <c r="I3281" i="6"/>
  <c r="O3281" i="6" s="1"/>
  <c r="F3273" i="6"/>
  <c r="L3273" i="6" s="1"/>
  <c r="H3273" i="6"/>
  <c r="N3273" i="6" s="1"/>
  <c r="J3273" i="6"/>
  <c r="P3273" i="6" s="1"/>
  <c r="G3273" i="6"/>
  <c r="M3273" i="6" s="1"/>
  <c r="I3273" i="6"/>
  <c r="O3273" i="6" s="1"/>
  <c r="F3265" i="6"/>
  <c r="L3265" i="6" s="1"/>
  <c r="H3265" i="6"/>
  <c r="N3265" i="6" s="1"/>
  <c r="J3265" i="6"/>
  <c r="P3265" i="6" s="1"/>
  <c r="G3265" i="6"/>
  <c r="M3265" i="6" s="1"/>
  <c r="I3265" i="6"/>
  <c r="O3265" i="6" s="1"/>
  <c r="F3261" i="6"/>
  <c r="L3261" i="6" s="1"/>
  <c r="H3261" i="6"/>
  <c r="N3261" i="6" s="1"/>
  <c r="J3261" i="6"/>
  <c r="P3261" i="6" s="1"/>
  <c r="G3261" i="6"/>
  <c r="M3261" i="6" s="1"/>
  <c r="I3261" i="6"/>
  <c r="O3261" i="6" s="1"/>
  <c r="F3253" i="6"/>
  <c r="L3253" i="6" s="1"/>
  <c r="H3253" i="6"/>
  <c r="N3253" i="6" s="1"/>
  <c r="J3253" i="6"/>
  <c r="P3253" i="6" s="1"/>
  <c r="G3253" i="6"/>
  <c r="M3253" i="6" s="1"/>
  <c r="I3253" i="6"/>
  <c r="O3253" i="6" s="1"/>
  <c r="F3245" i="6"/>
  <c r="L3245" i="6" s="1"/>
  <c r="H3245" i="6"/>
  <c r="N3245" i="6" s="1"/>
  <c r="J3245" i="6"/>
  <c r="P3245" i="6" s="1"/>
  <c r="G3245" i="6"/>
  <c r="M3245" i="6" s="1"/>
  <c r="I3245" i="6"/>
  <c r="O3245" i="6" s="1"/>
  <c r="F3233" i="6"/>
  <c r="L3233" i="6" s="1"/>
  <c r="H3233" i="6"/>
  <c r="N3233" i="6" s="1"/>
  <c r="J3233" i="6"/>
  <c r="P3233" i="6" s="1"/>
  <c r="G3233" i="6"/>
  <c r="M3233" i="6" s="1"/>
  <c r="I3233" i="6"/>
  <c r="O3233" i="6" s="1"/>
  <c r="F3225" i="6"/>
  <c r="L3225" i="6" s="1"/>
  <c r="H3225" i="6"/>
  <c r="N3225" i="6" s="1"/>
  <c r="J3225" i="6"/>
  <c r="P3225" i="6" s="1"/>
  <c r="G3225" i="6"/>
  <c r="M3225" i="6" s="1"/>
  <c r="I3225" i="6"/>
  <c r="O3225" i="6" s="1"/>
  <c r="F3217" i="6"/>
  <c r="L3217" i="6" s="1"/>
  <c r="H3217" i="6"/>
  <c r="N3217" i="6" s="1"/>
  <c r="J3217" i="6"/>
  <c r="P3217" i="6" s="1"/>
  <c r="G3217" i="6"/>
  <c r="M3217" i="6" s="1"/>
  <c r="I3217" i="6"/>
  <c r="O3217" i="6" s="1"/>
  <c r="F3209" i="6"/>
  <c r="L3209" i="6" s="1"/>
  <c r="H3209" i="6"/>
  <c r="N3209" i="6" s="1"/>
  <c r="J3209" i="6"/>
  <c r="P3209" i="6" s="1"/>
  <c r="G3209" i="6"/>
  <c r="M3209" i="6" s="1"/>
  <c r="I3209" i="6"/>
  <c r="O3209" i="6" s="1"/>
  <c r="F3316" i="6"/>
  <c r="L3316" i="6" s="1"/>
  <c r="H3316" i="6"/>
  <c r="N3316" i="6" s="1"/>
  <c r="G3316" i="6"/>
  <c r="M3316" i="6" s="1"/>
  <c r="J3316" i="6"/>
  <c r="P3316" i="6" s="1"/>
  <c r="I3316" i="6"/>
  <c r="O3316" i="6" s="1"/>
  <c r="F3308" i="6"/>
  <c r="L3308" i="6" s="1"/>
  <c r="H3308" i="6"/>
  <c r="N3308" i="6" s="1"/>
  <c r="G3308" i="6"/>
  <c r="M3308" i="6" s="1"/>
  <c r="I3308" i="6"/>
  <c r="O3308" i="6" s="1"/>
  <c r="J3308" i="6"/>
  <c r="P3308" i="6" s="1"/>
  <c r="F3300" i="6"/>
  <c r="L3300" i="6" s="1"/>
  <c r="H3300" i="6"/>
  <c r="N3300" i="6" s="1"/>
  <c r="G3300" i="6"/>
  <c r="M3300" i="6" s="1"/>
  <c r="J3300" i="6"/>
  <c r="P3300" i="6" s="1"/>
  <c r="I3300" i="6"/>
  <c r="O3300" i="6" s="1"/>
  <c r="F3288" i="6"/>
  <c r="L3288" i="6" s="1"/>
  <c r="H3288" i="6"/>
  <c r="N3288" i="6" s="1"/>
  <c r="G3288" i="6"/>
  <c r="M3288" i="6" s="1"/>
  <c r="J3288" i="6"/>
  <c r="P3288" i="6" s="1"/>
  <c r="I3288" i="6"/>
  <c r="O3288" i="6" s="1"/>
  <c r="F3280" i="6"/>
  <c r="L3280" i="6" s="1"/>
  <c r="H3280" i="6"/>
  <c r="N3280" i="6" s="1"/>
  <c r="G3280" i="6"/>
  <c r="M3280" i="6" s="1"/>
  <c r="I3280" i="6"/>
  <c r="O3280" i="6" s="1"/>
  <c r="F3272" i="6"/>
  <c r="L3272" i="6" s="1"/>
  <c r="H3272" i="6"/>
  <c r="N3272" i="6" s="1"/>
  <c r="G3272" i="6"/>
  <c r="M3272" i="6" s="1"/>
  <c r="J3272" i="6"/>
  <c r="P3272" i="6" s="1"/>
  <c r="I3272" i="6"/>
  <c r="O3272" i="6" s="1"/>
  <c r="F3264" i="6"/>
  <c r="L3264" i="6" s="1"/>
  <c r="H3264" i="6"/>
  <c r="N3264" i="6" s="1"/>
  <c r="G3264" i="6"/>
  <c r="M3264" i="6" s="1"/>
  <c r="I3264" i="6"/>
  <c r="O3264" i="6" s="1"/>
  <c r="J3264" i="6"/>
  <c r="P3264" i="6" s="1"/>
  <c r="F3252" i="6"/>
  <c r="L3252" i="6" s="1"/>
  <c r="H3252" i="6"/>
  <c r="N3252" i="6" s="1"/>
  <c r="G3252" i="6"/>
  <c r="M3252" i="6" s="1"/>
  <c r="J3252" i="6"/>
  <c r="P3252" i="6" s="1"/>
  <c r="I3252" i="6"/>
  <c r="O3252" i="6" s="1"/>
  <c r="F3244" i="6"/>
  <c r="L3244" i="6" s="1"/>
  <c r="H3244" i="6"/>
  <c r="N3244" i="6" s="1"/>
  <c r="G3244" i="6"/>
  <c r="M3244" i="6" s="1"/>
  <c r="I3244" i="6"/>
  <c r="O3244" i="6" s="1"/>
  <c r="J3244" i="6"/>
  <c r="P3244" i="6" s="1"/>
  <c r="F3236" i="6"/>
  <c r="L3236" i="6" s="1"/>
  <c r="H3236" i="6"/>
  <c r="N3236" i="6" s="1"/>
  <c r="G3236" i="6"/>
  <c r="M3236" i="6" s="1"/>
  <c r="J3236" i="6"/>
  <c r="P3236" i="6" s="1"/>
  <c r="I3236" i="6"/>
  <c r="O3236" i="6" s="1"/>
  <c r="F3228" i="6"/>
  <c r="L3228" i="6" s="1"/>
  <c r="H3228" i="6"/>
  <c r="N3228" i="6" s="1"/>
  <c r="G3228" i="6"/>
  <c r="M3228" i="6" s="1"/>
  <c r="I3228" i="6"/>
  <c r="O3228" i="6" s="1"/>
  <c r="F3220" i="6"/>
  <c r="L3220" i="6" s="1"/>
  <c r="H3220" i="6"/>
  <c r="N3220" i="6" s="1"/>
  <c r="G3220" i="6"/>
  <c r="M3220" i="6" s="1"/>
  <c r="J3220" i="6"/>
  <c r="P3220" i="6" s="1"/>
  <c r="I3220" i="6"/>
  <c r="O3220" i="6" s="1"/>
  <c r="F3216" i="6"/>
  <c r="L3216" i="6" s="1"/>
  <c r="H3216" i="6"/>
  <c r="N3216" i="6" s="1"/>
  <c r="G3216" i="6"/>
  <c r="M3216" i="6" s="1"/>
  <c r="I3216" i="6"/>
  <c r="O3216" i="6" s="1"/>
  <c r="F3208" i="6"/>
  <c r="L3208" i="6" s="1"/>
  <c r="H3208" i="6"/>
  <c r="N3208" i="6" s="1"/>
  <c r="G3208" i="6"/>
  <c r="M3208" i="6" s="1"/>
  <c r="J3208" i="6"/>
  <c r="P3208" i="6" s="1"/>
  <c r="I3208" i="6"/>
  <c r="O3208" i="6" s="1"/>
  <c r="J3317" i="6"/>
  <c r="P3317" i="6" s="1"/>
  <c r="J3260" i="6"/>
  <c r="P3260" i="6" s="1"/>
  <c r="J3280" i="6"/>
  <c r="P3280" i="6" s="1"/>
  <c r="J3216" i="6"/>
  <c r="P3216" i="6" s="1"/>
  <c r="D3" i="6" l="1"/>
  <c r="E681" i="6"/>
  <c r="K681" i="6" s="1"/>
  <c r="R681" i="6" s="1"/>
  <c r="E1301" i="6"/>
  <c r="K1301" i="6" s="1"/>
  <c r="R1301" i="6" s="1"/>
  <c r="F3207" i="6"/>
  <c r="L3207" i="6" s="1"/>
  <c r="C3" i="6"/>
  <c r="B3" i="6"/>
  <c r="E3090" i="6"/>
  <c r="K3090" i="6" s="1"/>
  <c r="R3090" i="6" s="1"/>
  <c r="E789" i="6" l="1"/>
  <c r="K789" i="6" s="1"/>
  <c r="R789" i="6" s="1"/>
  <c r="E3084" i="6"/>
  <c r="K3084" i="6" s="1"/>
  <c r="R3084" i="6" s="1"/>
  <c r="E673" i="6"/>
  <c r="K673" i="6" s="1"/>
  <c r="R673" i="6" s="1"/>
  <c r="E473" i="6"/>
  <c r="K473" i="6" s="1"/>
  <c r="R473" i="6" s="1"/>
  <c r="E2778" i="6"/>
  <c r="K2778" i="6" s="1"/>
  <c r="R2778" i="6" s="1"/>
  <c r="E774" i="6"/>
  <c r="K774" i="6" s="1"/>
  <c r="R774" i="6" s="1"/>
  <c r="E1422" i="6"/>
  <c r="K1422" i="6" s="1"/>
  <c r="R1422" i="6" s="1"/>
  <c r="E1986" i="6"/>
  <c r="K1986" i="6" s="1"/>
  <c r="R1986" i="6" s="1"/>
  <c r="E1229" i="6"/>
  <c r="K1229" i="6" s="1"/>
  <c r="R1229" i="6" s="1"/>
  <c r="E2765" i="6"/>
  <c r="K2765" i="6" s="1"/>
  <c r="R2765" i="6" s="1"/>
  <c r="E2697" i="6"/>
  <c r="K2697" i="6" s="1"/>
  <c r="R2697" i="6" s="1"/>
  <c r="E3081" i="6"/>
  <c r="K3081" i="6" s="1"/>
  <c r="R3081" i="6" s="1"/>
  <c r="E2053" i="6"/>
  <c r="K2053" i="6" s="1"/>
  <c r="R2053" i="6" s="1"/>
  <c r="E2369" i="6"/>
  <c r="K2369" i="6" s="1"/>
  <c r="R2369" i="6" s="1"/>
  <c r="E1421" i="6"/>
  <c r="K1421" i="6" s="1"/>
  <c r="R1421" i="6" s="1"/>
  <c r="E2159" i="6"/>
  <c r="K2159" i="6" s="1"/>
  <c r="R2159" i="6" s="1"/>
  <c r="E338" i="6"/>
  <c r="K338" i="6" s="1"/>
  <c r="R338" i="6" s="1"/>
  <c r="E2443" i="6"/>
  <c r="K2443" i="6" s="1"/>
  <c r="R2443" i="6" s="1"/>
  <c r="E755" i="6"/>
  <c r="K755" i="6" s="1"/>
  <c r="R755" i="6" s="1"/>
  <c r="E3082" i="6"/>
  <c r="K3082" i="6" s="1"/>
  <c r="R3082" i="6" s="1"/>
  <c r="E975" i="6"/>
  <c r="K975" i="6" s="1"/>
  <c r="R975" i="6" s="1"/>
  <c r="E1126" i="6"/>
  <c r="K1126" i="6" s="1"/>
  <c r="R1126" i="6" s="1"/>
  <c r="E1163" i="6"/>
  <c r="K1163" i="6" s="1"/>
  <c r="R1163" i="6" s="1"/>
  <c r="E3086" i="6"/>
  <c r="K3086" i="6" s="1"/>
  <c r="R3086" i="6" s="1"/>
  <c r="E2830" i="6"/>
  <c r="K2830" i="6" s="1"/>
  <c r="R2830" i="6" s="1"/>
  <c r="I3207" i="6"/>
  <c r="O3207" i="6" s="1"/>
  <c r="E689" i="6"/>
  <c r="K689" i="6" s="1"/>
  <c r="R689" i="6" s="1"/>
  <c r="E407" i="6"/>
  <c r="K407" i="6" s="1"/>
  <c r="R407" i="6" s="1"/>
  <c r="E1635" i="6"/>
  <c r="K1635" i="6" s="1"/>
  <c r="R1635" i="6" s="1"/>
  <c r="E2559" i="6"/>
  <c r="K2559" i="6" s="1"/>
  <c r="R2559" i="6" s="1"/>
  <c r="E3083" i="6"/>
  <c r="K3083" i="6" s="1"/>
  <c r="R3083" i="6" s="1"/>
  <c r="J3207" i="6"/>
  <c r="P3207" i="6" s="1"/>
  <c r="E299" i="6"/>
  <c r="K299" i="6" s="1"/>
  <c r="R299" i="6" s="1"/>
  <c r="E2437" i="6"/>
  <c r="K2437" i="6" s="1"/>
  <c r="R2437" i="6" s="1"/>
  <c r="E741" i="6"/>
  <c r="K741" i="6" s="1"/>
  <c r="R741" i="6" s="1"/>
  <c r="E476" i="6"/>
  <c r="K476" i="6" s="1"/>
  <c r="R476" i="6" s="1"/>
  <c r="E417" i="6"/>
  <c r="K417" i="6" s="1"/>
  <c r="R417" i="6" s="1"/>
  <c r="E26" i="6"/>
  <c r="K26" i="6" s="1"/>
  <c r="R26" i="6" s="1"/>
  <c r="E6" i="6"/>
  <c r="K6" i="6" s="1"/>
  <c r="R6" i="6" s="1"/>
  <c r="E2996" i="6"/>
  <c r="K2996" i="6" s="1"/>
  <c r="R2996" i="6" s="1"/>
  <c r="E2580" i="6"/>
  <c r="K2580" i="6" s="1"/>
  <c r="R2580" i="6" s="1"/>
  <c r="E756" i="6"/>
  <c r="K756" i="6" s="1"/>
  <c r="R756" i="6" s="1"/>
  <c r="E804" i="6"/>
  <c r="K804" i="6" s="1"/>
  <c r="R804" i="6" s="1"/>
  <c r="E140" i="6"/>
  <c r="K140" i="6" s="1"/>
  <c r="R140" i="6" s="1"/>
  <c r="E752" i="6"/>
  <c r="K752" i="6" s="1"/>
  <c r="R752" i="6" s="1"/>
  <c r="E1352" i="6"/>
  <c r="K1352" i="6" s="1"/>
  <c r="R1352" i="6" s="1"/>
  <c r="E2440" i="6"/>
  <c r="K2440" i="6" s="1"/>
  <c r="R2440" i="6" s="1"/>
  <c r="E2256" i="6"/>
  <c r="K2256" i="6" s="1"/>
  <c r="R2256" i="6" s="1"/>
  <c r="E185" i="6"/>
  <c r="K185" i="6" s="1"/>
  <c r="R185" i="6" s="1"/>
  <c r="E626" i="6"/>
  <c r="K626" i="6" s="1"/>
  <c r="R626" i="6" s="1"/>
  <c r="E2767" i="6"/>
  <c r="K2767" i="6" s="1"/>
  <c r="R2767" i="6" s="1"/>
  <c r="E2558" i="6"/>
  <c r="K2558" i="6" s="1"/>
  <c r="R2558" i="6" s="1"/>
  <c r="E740" i="6"/>
  <c r="K740" i="6" s="1"/>
  <c r="R740" i="6" s="1"/>
  <c r="E1448" i="6"/>
  <c r="K1448" i="6" s="1"/>
  <c r="R1448" i="6" s="1"/>
  <c r="E1382" i="6"/>
  <c r="K1382" i="6" s="1"/>
  <c r="R1382" i="6" s="1"/>
  <c r="E491" i="6"/>
  <c r="K491" i="6" s="1"/>
  <c r="R491" i="6" s="1"/>
  <c r="E1033" i="6"/>
  <c r="K1033" i="6" s="1"/>
  <c r="R1033" i="6" s="1"/>
  <c r="E1184" i="6"/>
  <c r="K1184" i="6" s="1"/>
  <c r="R1184" i="6" s="1"/>
  <c r="E1261" i="6"/>
  <c r="K1261" i="6" s="1"/>
  <c r="R1261" i="6" s="1"/>
  <c r="E1127" i="6"/>
  <c r="K1127" i="6" s="1"/>
  <c r="R1127" i="6" s="1"/>
  <c r="E2318" i="6"/>
  <c r="K2318" i="6" s="1"/>
  <c r="R2318" i="6" s="1"/>
  <c r="E2423" i="6"/>
  <c r="K2423" i="6" s="1"/>
  <c r="R2423" i="6" s="1"/>
  <c r="E1428" i="6"/>
  <c r="K1428" i="6" s="1"/>
  <c r="R1428" i="6" s="1"/>
  <c r="E2583" i="6"/>
  <c r="K2583" i="6" s="1"/>
  <c r="R2583" i="6" s="1"/>
  <c r="E985" i="6"/>
  <c r="K985" i="6" s="1"/>
  <c r="R985" i="6" s="1"/>
  <c r="E1021" i="6"/>
  <c r="K1021" i="6" s="1"/>
  <c r="R1021" i="6" s="1"/>
  <c r="E1303" i="6"/>
  <c r="K1303" i="6" s="1"/>
  <c r="R1303" i="6" s="1"/>
  <c r="F3" i="6"/>
  <c r="J3" i="6"/>
  <c r="G3" i="6"/>
  <c r="M3" i="6" s="1"/>
  <c r="H3" i="6"/>
  <c r="N3" i="6" s="1"/>
  <c r="E3" i="6"/>
  <c r="I3" i="6"/>
  <c r="G3204" i="6"/>
  <c r="M3204" i="6" s="1"/>
  <c r="H3204" i="6"/>
  <c r="N3204" i="6" s="1"/>
  <c r="E3204" i="6"/>
  <c r="K3204" i="6" s="1"/>
  <c r="R3204" i="6" s="1"/>
  <c r="I3204" i="6"/>
  <c r="O3204" i="6" s="1"/>
  <c r="F3204" i="6"/>
  <c r="L3204" i="6" s="1"/>
  <c r="J3204" i="6"/>
  <c r="P3204" i="6" s="1"/>
  <c r="H3200" i="6"/>
  <c r="N3200" i="6" s="1"/>
  <c r="E3200" i="6"/>
  <c r="K3200" i="6" s="1"/>
  <c r="R3200" i="6" s="1"/>
  <c r="I3200" i="6"/>
  <c r="O3200" i="6" s="1"/>
  <c r="G3200" i="6"/>
  <c r="M3200" i="6" s="1"/>
  <c r="F3200" i="6"/>
  <c r="L3200" i="6" s="1"/>
  <c r="J3200" i="6"/>
  <c r="P3200" i="6" s="1"/>
  <c r="H3196" i="6"/>
  <c r="N3196" i="6" s="1"/>
  <c r="G3196" i="6"/>
  <c r="M3196" i="6" s="1"/>
  <c r="E3196" i="6"/>
  <c r="K3196" i="6" s="1"/>
  <c r="R3196" i="6" s="1"/>
  <c r="I3196" i="6"/>
  <c r="O3196" i="6" s="1"/>
  <c r="F3196" i="6"/>
  <c r="L3196" i="6" s="1"/>
  <c r="J3196" i="6"/>
  <c r="P3196" i="6" s="1"/>
  <c r="H3192" i="6"/>
  <c r="N3192" i="6" s="1"/>
  <c r="E3192" i="6"/>
  <c r="K3192" i="6" s="1"/>
  <c r="R3192" i="6" s="1"/>
  <c r="I3192" i="6"/>
  <c r="O3192" i="6" s="1"/>
  <c r="F3192" i="6"/>
  <c r="L3192" i="6" s="1"/>
  <c r="J3192" i="6"/>
  <c r="P3192" i="6" s="1"/>
  <c r="G3192" i="6"/>
  <c r="M3192" i="6" s="1"/>
  <c r="G3188" i="6"/>
  <c r="M3188" i="6" s="1"/>
  <c r="H3188" i="6"/>
  <c r="N3188" i="6" s="1"/>
  <c r="E3188" i="6"/>
  <c r="K3188" i="6" s="1"/>
  <c r="R3188" i="6" s="1"/>
  <c r="I3188" i="6"/>
  <c r="O3188" i="6" s="1"/>
  <c r="F3188" i="6"/>
  <c r="L3188" i="6" s="1"/>
  <c r="J3188" i="6"/>
  <c r="P3188" i="6" s="1"/>
  <c r="H3184" i="6"/>
  <c r="N3184" i="6" s="1"/>
  <c r="E3184" i="6"/>
  <c r="K3184" i="6" s="1"/>
  <c r="R3184" i="6" s="1"/>
  <c r="I3184" i="6"/>
  <c r="O3184" i="6" s="1"/>
  <c r="F3184" i="6"/>
  <c r="L3184" i="6" s="1"/>
  <c r="J3184" i="6"/>
  <c r="P3184" i="6" s="1"/>
  <c r="G3184" i="6"/>
  <c r="M3184" i="6" s="1"/>
  <c r="G3180" i="6"/>
  <c r="M3180" i="6" s="1"/>
  <c r="H3180" i="6"/>
  <c r="N3180" i="6" s="1"/>
  <c r="E3180" i="6"/>
  <c r="K3180" i="6" s="1"/>
  <c r="R3180" i="6" s="1"/>
  <c r="I3180" i="6"/>
  <c r="O3180" i="6" s="1"/>
  <c r="F3180" i="6"/>
  <c r="L3180" i="6" s="1"/>
  <c r="J3180" i="6"/>
  <c r="P3180" i="6" s="1"/>
  <c r="H3176" i="6"/>
  <c r="N3176" i="6" s="1"/>
  <c r="E3176" i="6"/>
  <c r="K3176" i="6" s="1"/>
  <c r="R3176" i="6" s="1"/>
  <c r="I3176" i="6"/>
  <c r="O3176" i="6" s="1"/>
  <c r="G3176" i="6"/>
  <c r="M3176" i="6" s="1"/>
  <c r="F3176" i="6"/>
  <c r="L3176" i="6" s="1"/>
  <c r="J3176" i="6"/>
  <c r="P3176" i="6" s="1"/>
  <c r="H3172" i="6"/>
  <c r="N3172" i="6" s="1"/>
  <c r="E3172" i="6"/>
  <c r="K3172" i="6" s="1"/>
  <c r="R3172" i="6" s="1"/>
  <c r="I3172" i="6"/>
  <c r="O3172" i="6" s="1"/>
  <c r="F3172" i="6"/>
  <c r="L3172" i="6" s="1"/>
  <c r="J3172" i="6"/>
  <c r="P3172" i="6" s="1"/>
  <c r="G3172" i="6"/>
  <c r="M3172" i="6" s="1"/>
  <c r="G3168" i="6"/>
  <c r="M3168" i="6" s="1"/>
  <c r="H3168" i="6"/>
  <c r="N3168" i="6" s="1"/>
  <c r="E3168" i="6"/>
  <c r="K3168" i="6" s="1"/>
  <c r="R3168" i="6" s="1"/>
  <c r="I3168" i="6"/>
  <c r="O3168" i="6" s="1"/>
  <c r="F3168" i="6"/>
  <c r="L3168" i="6" s="1"/>
  <c r="J3168" i="6"/>
  <c r="P3168" i="6" s="1"/>
  <c r="H3164" i="6"/>
  <c r="N3164" i="6" s="1"/>
  <c r="E3164" i="6"/>
  <c r="K3164" i="6" s="1"/>
  <c r="R3164" i="6" s="1"/>
  <c r="I3164" i="6"/>
  <c r="O3164" i="6" s="1"/>
  <c r="F3164" i="6"/>
  <c r="L3164" i="6" s="1"/>
  <c r="J3164" i="6"/>
  <c r="P3164" i="6" s="1"/>
  <c r="G3164" i="6"/>
  <c r="M3164" i="6" s="1"/>
  <c r="H3160" i="6"/>
  <c r="N3160" i="6" s="1"/>
  <c r="G3160" i="6"/>
  <c r="M3160" i="6" s="1"/>
  <c r="E3160" i="6"/>
  <c r="K3160" i="6" s="1"/>
  <c r="R3160" i="6" s="1"/>
  <c r="I3160" i="6"/>
  <c r="O3160" i="6" s="1"/>
  <c r="F3160" i="6"/>
  <c r="L3160" i="6" s="1"/>
  <c r="J3160" i="6"/>
  <c r="P3160" i="6" s="1"/>
  <c r="H3156" i="6"/>
  <c r="N3156" i="6" s="1"/>
  <c r="E3156" i="6"/>
  <c r="K3156" i="6" s="1"/>
  <c r="R3156" i="6" s="1"/>
  <c r="I3156" i="6"/>
  <c r="O3156" i="6" s="1"/>
  <c r="F3156" i="6"/>
  <c r="L3156" i="6" s="1"/>
  <c r="J3156" i="6"/>
  <c r="P3156" i="6" s="1"/>
  <c r="G3156" i="6"/>
  <c r="M3156" i="6" s="1"/>
  <c r="H3152" i="6"/>
  <c r="N3152" i="6" s="1"/>
  <c r="G3152" i="6"/>
  <c r="M3152" i="6" s="1"/>
  <c r="E3152" i="6"/>
  <c r="K3152" i="6" s="1"/>
  <c r="R3152" i="6" s="1"/>
  <c r="I3152" i="6"/>
  <c r="O3152" i="6" s="1"/>
  <c r="F3152" i="6"/>
  <c r="L3152" i="6" s="1"/>
  <c r="J3152" i="6"/>
  <c r="P3152" i="6" s="1"/>
  <c r="H3148" i="6"/>
  <c r="N3148" i="6" s="1"/>
  <c r="I3148" i="6"/>
  <c r="O3148" i="6" s="1"/>
  <c r="G3148" i="6"/>
  <c r="M3148" i="6" s="1"/>
  <c r="F3148" i="6"/>
  <c r="L3148" i="6" s="1"/>
  <c r="J3148" i="6"/>
  <c r="P3148" i="6" s="1"/>
  <c r="H3144" i="6"/>
  <c r="N3144" i="6" s="1"/>
  <c r="G3144" i="6"/>
  <c r="M3144" i="6" s="1"/>
  <c r="E3144" i="6"/>
  <c r="K3144" i="6" s="1"/>
  <c r="R3144" i="6" s="1"/>
  <c r="I3144" i="6"/>
  <c r="O3144" i="6" s="1"/>
  <c r="F3144" i="6"/>
  <c r="L3144" i="6" s="1"/>
  <c r="J3144" i="6"/>
  <c r="P3144" i="6" s="1"/>
  <c r="H3140" i="6"/>
  <c r="N3140" i="6" s="1"/>
  <c r="E3140" i="6"/>
  <c r="K3140" i="6" s="1"/>
  <c r="R3140" i="6" s="1"/>
  <c r="I3140" i="6"/>
  <c r="O3140" i="6" s="1"/>
  <c r="G3140" i="6"/>
  <c r="M3140" i="6" s="1"/>
  <c r="F3140" i="6"/>
  <c r="L3140" i="6" s="1"/>
  <c r="J3140" i="6"/>
  <c r="P3140" i="6" s="1"/>
  <c r="H3136" i="6"/>
  <c r="N3136" i="6" s="1"/>
  <c r="G3136" i="6"/>
  <c r="M3136" i="6" s="1"/>
  <c r="I3136" i="6"/>
  <c r="O3136" i="6" s="1"/>
  <c r="F3136" i="6"/>
  <c r="L3136" i="6" s="1"/>
  <c r="J3136" i="6"/>
  <c r="P3136" i="6" s="1"/>
  <c r="H3132" i="6"/>
  <c r="N3132" i="6" s="1"/>
  <c r="E3132" i="6"/>
  <c r="K3132" i="6" s="1"/>
  <c r="R3132" i="6" s="1"/>
  <c r="I3132" i="6"/>
  <c r="O3132" i="6" s="1"/>
  <c r="G3132" i="6"/>
  <c r="M3132" i="6" s="1"/>
  <c r="F3132" i="6"/>
  <c r="L3132" i="6" s="1"/>
  <c r="J3132" i="6"/>
  <c r="P3132" i="6" s="1"/>
  <c r="H3128" i="6"/>
  <c r="N3128" i="6" s="1"/>
  <c r="G3128" i="6"/>
  <c r="M3128" i="6" s="1"/>
  <c r="I3128" i="6"/>
  <c r="O3128" i="6" s="1"/>
  <c r="F3128" i="6"/>
  <c r="L3128" i="6" s="1"/>
  <c r="J3128" i="6"/>
  <c r="P3128" i="6" s="1"/>
  <c r="H3124" i="6"/>
  <c r="N3124" i="6" s="1"/>
  <c r="E3124" i="6"/>
  <c r="K3124" i="6" s="1"/>
  <c r="R3124" i="6" s="1"/>
  <c r="I3124" i="6"/>
  <c r="O3124" i="6" s="1"/>
  <c r="G3124" i="6"/>
  <c r="M3124" i="6" s="1"/>
  <c r="F3124" i="6"/>
  <c r="L3124" i="6" s="1"/>
  <c r="J3124" i="6"/>
  <c r="P3124" i="6" s="1"/>
  <c r="H3120" i="6"/>
  <c r="N3120" i="6" s="1"/>
  <c r="G3120" i="6"/>
  <c r="M3120" i="6" s="1"/>
  <c r="I3120" i="6"/>
  <c r="O3120" i="6" s="1"/>
  <c r="F3120" i="6"/>
  <c r="L3120" i="6" s="1"/>
  <c r="J3120" i="6"/>
  <c r="P3120" i="6" s="1"/>
  <c r="H3116" i="6"/>
  <c r="N3116" i="6" s="1"/>
  <c r="I3116" i="6"/>
  <c r="O3116" i="6" s="1"/>
  <c r="F3116" i="6"/>
  <c r="L3116" i="6" s="1"/>
  <c r="J3116" i="6"/>
  <c r="P3116" i="6" s="1"/>
  <c r="G3116" i="6"/>
  <c r="M3116" i="6" s="1"/>
  <c r="H3112" i="6"/>
  <c r="N3112" i="6" s="1"/>
  <c r="G3112" i="6"/>
  <c r="M3112" i="6" s="1"/>
  <c r="I3112" i="6"/>
  <c r="O3112" i="6" s="1"/>
  <c r="F3112" i="6"/>
  <c r="L3112" i="6" s="1"/>
  <c r="J3112" i="6"/>
  <c r="P3112" i="6" s="1"/>
  <c r="H3108" i="6"/>
  <c r="N3108" i="6" s="1"/>
  <c r="I3108" i="6"/>
  <c r="O3108" i="6" s="1"/>
  <c r="F3108" i="6"/>
  <c r="L3108" i="6" s="1"/>
  <c r="J3108" i="6"/>
  <c r="P3108" i="6" s="1"/>
  <c r="G3108" i="6"/>
  <c r="M3108" i="6" s="1"/>
  <c r="H3104" i="6"/>
  <c r="N3104" i="6" s="1"/>
  <c r="E3104" i="6"/>
  <c r="K3104" i="6" s="1"/>
  <c r="R3104" i="6" s="1"/>
  <c r="I3104" i="6"/>
  <c r="O3104" i="6" s="1"/>
  <c r="G3104" i="6"/>
  <c r="M3104" i="6" s="1"/>
  <c r="F3104" i="6"/>
  <c r="L3104" i="6" s="1"/>
  <c r="J3104" i="6"/>
  <c r="P3104" i="6" s="1"/>
  <c r="G3100" i="6"/>
  <c r="M3100" i="6" s="1"/>
  <c r="H3100" i="6"/>
  <c r="N3100" i="6" s="1"/>
  <c r="E3100" i="6"/>
  <c r="K3100" i="6" s="1"/>
  <c r="R3100" i="6" s="1"/>
  <c r="I3100" i="6"/>
  <c r="O3100" i="6" s="1"/>
  <c r="F3100" i="6"/>
  <c r="L3100" i="6" s="1"/>
  <c r="J3100" i="6"/>
  <c r="P3100" i="6" s="1"/>
  <c r="H3096" i="6"/>
  <c r="N3096" i="6" s="1"/>
  <c r="I3096" i="6"/>
  <c r="O3096" i="6" s="1"/>
  <c r="G3096" i="6"/>
  <c r="M3096" i="6" s="1"/>
  <c r="F3096" i="6"/>
  <c r="L3096" i="6" s="1"/>
  <c r="J3096" i="6"/>
  <c r="P3096" i="6" s="1"/>
  <c r="H3092" i="6"/>
  <c r="N3092" i="6" s="1"/>
  <c r="G3092" i="6"/>
  <c r="M3092" i="6" s="1"/>
  <c r="I3092" i="6"/>
  <c r="O3092" i="6" s="1"/>
  <c r="F3092" i="6"/>
  <c r="L3092" i="6" s="1"/>
  <c r="J3092" i="6"/>
  <c r="P3092" i="6" s="1"/>
  <c r="J3088" i="6"/>
  <c r="P3088" i="6" s="1"/>
  <c r="F3088" i="6"/>
  <c r="L3088" i="6" s="1"/>
  <c r="I3088" i="6"/>
  <c r="O3088" i="6" s="1"/>
  <c r="H3088" i="6"/>
  <c r="N3088" i="6" s="1"/>
  <c r="J3084" i="6"/>
  <c r="P3084" i="6" s="1"/>
  <c r="F3084" i="6"/>
  <c r="L3084" i="6" s="1"/>
  <c r="H3084" i="6"/>
  <c r="N3084" i="6" s="1"/>
  <c r="I3084" i="6"/>
  <c r="O3084" i="6" s="1"/>
  <c r="J3080" i="6"/>
  <c r="P3080" i="6" s="1"/>
  <c r="F3080" i="6"/>
  <c r="L3080" i="6" s="1"/>
  <c r="H3080" i="6"/>
  <c r="N3080" i="6" s="1"/>
  <c r="I3080" i="6"/>
  <c r="O3080" i="6" s="1"/>
  <c r="H3076" i="6"/>
  <c r="N3076" i="6" s="1"/>
  <c r="I3076" i="6"/>
  <c r="O3076" i="6" s="1"/>
  <c r="F3076" i="6"/>
  <c r="L3076" i="6" s="1"/>
  <c r="J3076" i="6"/>
  <c r="P3076" i="6" s="1"/>
  <c r="H3072" i="6"/>
  <c r="N3072" i="6" s="1"/>
  <c r="I3072" i="6"/>
  <c r="O3072" i="6" s="1"/>
  <c r="F3072" i="6"/>
  <c r="L3072" i="6" s="1"/>
  <c r="J3072" i="6"/>
  <c r="P3072" i="6" s="1"/>
  <c r="H3068" i="6"/>
  <c r="N3068" i="6" s="1"/>
  <c r="G3068" i="6"/>
  <c r="M3068" i="6" s="1"/>
  <c r="E3068" i="6"/>
  <c r="K3068" i="6" s="1"/>
  <c r="R3068" i="6" s="1"/>
  <c r="I3068" i="6"/>
  <c r="O3068" i="6" s="1"/>
  <c r="F3068" i="6"/>
  <c r="L3068" i="6" s="1"/>
  <c r="J3068" i="6"/>
  <c r="P3068" i="6" s="1"/>
  <c r="H3064" i="6"/>
  <c r="N3064" i="6" s="1"/>
  <c r="I3064" i="6"/>
  <c r="O3064" i="6" s="1"/>
  <c r="F3064" i="6"/>
  <c r="L3064" i="6" s="1"/>
  <c r="J3064" i="6"/>
  <c r="P3064" i="6" s="1"/>
  <c r="G3064" i="6"/>
  <c r="M3064" i="6" s="1"/>
  <c r="H3060" i="6"/>
  <c r="N3060" i="6" s="1"/>
  <c r="I3060" i="6"/>
  <c r="O3060" i="6" s="1"/>
  <c r="G3060" i="6"/>
  <c r="M3060" i="6" s="1"/>
  <c r="F3060" i="6"/>
  <c r="L3060" i="6" s="1"/>
  <c r="J3060" i="6"/>
  <c r="P3060" i="6" s="1"/>
  <c r="H3056" i="6"/>
  <c r="N3056" i="6" s="1"/>
  <c r="G3056" i="6"/>
  <c r="M3056" i="6" s="1"/>
  <c r="I3056" i="6"/>
  <c r="O3056" i="6" s="1"/>
  <c r="F3056" i="6"/>
  <c r="L3056" i="6" s="1"/>
  <c r="J3056" i="6"/>
  <c r="P3056" i="6" s="1"/>
  <c r="F3052" i="6"/>
  <c r="L3052" i="6" s="1"/>
  <c r="J3052" i="6"/>
  <c r="P3052" i="6" s="1"/>
  <c r="G3052" i="6"/>
  <c r="M3052" i="6" s="1"/>
  <c r="E3052" i="6"/>
  <c r="K3052" i="6" s="1"/>
  <c r="R3052" i="6" s="1"/>
  <c r="H3052" i="6"/>
  <c r="N3052" i="6" s="1"/>
  <c r="I3052" i="6"/>
  <c r="O3052" i="6" s="1"/>
  <c r="E3048" i="6"/>
  <c r="K3048" i="6" s="1"/>
  <c r="R3048" i="6" s="1"/>
  <c r="F3048" i="6"/>
  <c r="L3048" i="6" s="1"/>
  <c r="J3048" i="6"/>
  <c r="P3048" i="6" s="1"/>
  <c r="I3048" i="6"/>
  <c r="O3048" i="6" s="1"/>
  <c r="G3048" i="6"/>
  <c r="M3048" i="6" s="1"/>
  <c r="H3048" i="6"/>
  <c r="N3048" i="6" s="1"/>
  <c r="E3044" i="6"/>
  <c r="K3044" i="6" s="1"/>
  <c r="R3044" i="6" s="1"/>
  <c r="F3044" i="6"/>
  <c r="L3044" i="6" s="1"/>
  <c r="J3044" i="6"/>
  <c r="P3044" i="6" s="1"/>
  <c r="G3044" i="6"/>
  <c r="M3044" i="6" s="1"/>
  <c r="H3044" i="6"/>
  <c r="N3044" i="6" s="1"/>
  <c r="I3044" i="6"/>
  <c r="O3044" i="6" s="1"/>
  <c r="E3040" i="6"/>
  <c r="K3040" i="6" s="1"/>
  <c r="R3040" i="6" s="1"/>
  <c r="F3040" i="6"/>
  <c r="L3040" i="6" s="1"/>
  <c r="J3040" i="6"/>
  <c r="P3040" i="6" s="1"/>
  <c r="G3040" i="6"/>
  <c r="M3040" i="6" s="1"/>
  <c r="I3040" i="6"/>
  <c r="O3040" i="6" s="1"/>
  <c r="H3040" i="6"/>
  <c r="N3040" i="6" s="1"/>
  <c r="F3036" i="6"/>
  <c r="L3036" i="6" s="1"/>
  <c r="J3036" i="6"/>
  <c r="P3036" i="6" s="1"/>
  <c r="I3036" i="6"/>
  <c r="O3036" i="6" s="1"/>
  <c r="G3036" i="6"/>
  <c r="M3036" i="6" s="1"/>
  <c r="H3036" i="6"/>
  <c r="N3036" i="6" s="1"/>
  <c r="E3036" i="6"/>
  <c r="K3036" i="6" s="1"/>
  <c r="R3036" i="6" s="1"/>
  <c r="F3032" i="6"/>
  <c r="L3032" i="6" s="1"/>
  <c r="J3032" i="6"/>
  <c r="P3032" i="6" s="1"/>
  <c r="G3032" i="6"/>
  <c r="M3032" i="6" s="1"/>
  <c r="E3032" i="6"/>
  <c r="K3032" i="6" s="1"/>
  <c r="R3032" i="6" s="1"/>
  <c r="H3032" i="6"/>
  <c r="N3032" i="6" s="1"/>
  <c r="I3032" i="6"/>
  <c r="O3032" i="6" s="1"/>
  <c r="J3028" i="6"/>
  <c r="P3028" i="6" s="1"/>
  <c r="I3028" i="6"/>
  <c r="O3028" i="6" s="1"/>
  <c r="F3028" i="6"/>
  <c r="L3028" i="6" s="1"/>
  <c r="H3028" i="6"/>
  <c r="N3028" i="6" s="1"/>
  <c r="H3024" i="6"/>
  <c r="N3024" i="6" s="1"/>
  <c r="E3024" i="6"/>
  <c r="K3024" i="6" s="1"/>
  <c r="R3024" i="6" s="1"/>
  <c r="I3024" i="6"/>
  <c r="O3024" i="6" s="1"/>
  <c r="F3024" i="6"/>
  <c r="L3024" i="6" s="1"/>
  <c r="J3024" i="6"/>
  <c r="P3024" i="6" s="1"/>
  <c r="G3024" i="6"/>
  <c r="M3024" i="6" s="1"/>
  <c r="G3020" i="6"/>
  <c r="M3020" i="6" s="1"/>
  <c r="H3020" i="6"/>
  <c r="N3020" i="6" s="1"/>
  <c r="E3020" i="6"/>
  <c r="K3020" i="6" s="1"/>
  <c r="R3020" i="6" s="1"/>
  <c r="I3020" i="6"/>
  <c r="O3020" i="6" s="1"/>
  <c r="F3020" i="6"/>
  <c r="L3020" i="6" s="1"/>
  <c r="J3020" i="6"/>
  <c r="P3020" i="6" s="1"/>
  <c r="E3016" i="6"/>
  <c r="K3016" i="6" s="1"/>
  <c r="R3016" i="6" s="1"/>
  <c r="F3016" i="6"/>
  <c r="L3016" i="6" s="1"/>
  <c r="J3016" i="6"/>
  <c r="P3016" i="6" s="1"/>
  <c r="G3016" i="6"/>
  <c r="M3016" i="6" s="1"/>
  <c r="I3016" i="6"/>
  <c r="O3016" i="6" s="1"/>
  <c r="H3016" i="6"/>
  <c r="N3016" i="6" s="1"/>
  <c r="H3012" i="6"/>
  <c r="N3012" i="6" s="1"/>
  <c r="G3012" i="6"/>
  <c r="M3012" i="6" s="1"/>
  <c r="E3012" i="6"/>
  <c r="K3012" i="6" s="1"/>
  <c r="R3012" i="6" s="1"/>
  <c r="I3012" i="6"/>
  <c r="O3012" i="6" s="1"/>
  <c r="F3012" i="6"/>
  <c r="L3012" i="6" s="1"/>
  <c r="J3012" i="6"/>
  <c r="P3012" i="6" s="1"/>
  <c r="I3008" i="6"/>
  <c r="O3008" i="6" s="1"/>
  <c r="F3008" i="6"/>
  <c r="L3008" i="6" s="1"/>
  <c r="J3008" i="6"/>
  <c r="P3008" i="6" s="1"/>
  <c r="G3008" i="6"/>
  <c r="M3008" i="6" s="1"/>
  <c r="E3008" i="6"/>
  <c r="K3008" i="6" s="1"/>
  <c r="R3008" i="6" s="1"/>
  <c r="H3008" i="6"/>
  <c r="N3008" i="6" s="1"/>
  <c r="H3004" i="6"/>
  <c r="N3004" i="6" s="1"/>
  <c r="I3004" i="6"/>
  <c r="O3004" i="6" s="1"/>
  <c r="F3004" i="6"/>
  <c r="L3004" i="6" s="1"/>
  <c r="J3004" i="6"/>
  <c r="P3004" i="6" s="1"/>
  <c r="F3000" i="6"/>
  <c r="L3000" i="6" s="1"/>
  <c r="J3000" i="6"/>
  <c r="P3000" i="6" s="1"/>
  <c r="G3000" i="6"/>
  <c r="M3000" i="6" s="1"/>
  <c r="E3000" i="6"/>
  <c r="K3000" i="6" s="1"/>
  <c r="R3000" i="6" s="1"/>
  <c r="H3000" i="6"/>
  <c r="N3000" i="6" s="1"/>
  <c r="I3000" i="6"/>
  <c r="O3000" i="6" s="1"/>
  <c r="H2996" i="6"/>
  <c r="N2996" i="6" s="1"/>
  <c r="F2996" i="6"/>
  <c r="L2996" i="6" s="1"/>
  <c r="I2996" i="6"/>
  <c r="O2996" i="6" s="1"/>
  <c r="J2996" i="6"/>
  <c r="P2996" i="6" s="1"/>
  <c r="J2992" i="6"/>
  <c r="P2992" i="6" s="1"/>
  <c r="I2992" i="6"/>
  <c r="O2992" i="6" s="1"/>
  <c r="F2992" i="6"/>
  <c r="L2992" i="6" s="1"/>
  <c r="H2992" i="6"/>
  <c r="N2992" i="6" s="1"/>
  <c r="F2988" i="6"/>
  <c r="L2988" i="6" s="1"/>
  <c r="H2988" i="6"/>
  <c r="N2988" i="6" s="1"/>
  <c r="I2988" i="6"/>
  <c r="O2988" i="6" s="1"/>
  <c r="J2988" i="6"/>
  <c r="P2988" i="6" s="1"/>
  <c r="H2984" i="6"/>
  <c r="N2984" i="6" s="1"/>
  <c r="I2984" i="6"/>
  <c r="O2984" i="6" s="1"/>
  <c r="J2984" i="6"/>
  <c r="P2984" i="6" s="1"/>
  <c r="F2984" i="6"/>
  <c r="L2984" i="6" s="1"/>
  <c r="H2980" i="6"/>
  <c r="N2980" i="6" s="1"/>
  <c r="F2980" i="6"/>
  <c r="L2980" i="6" s="1"/>
  <c r="I2980" i="6"/>
  <c r="O2980" i="6" s="1"/>
  <c r="J2980" i="6"/>
  <c r="P2980" i="6" s="1"/>
  <c r="F2976" i="6"/>
  <c r="L2976" i="6" s="1"/>
  <c r="J2976" i="6"/>
  <c r="P2976" i="6" s="1"/>
  <c r="G2976" i="6"/>
  <c r="M2976" i="6" s="1"/>
  <c r="I2976" i="6"/>
  <c r="O2976" i="6" s="1"/>
  <c r="H2976" i="6"/>
  <c r="N2976" i="6" s="1"/>
  <c r="E2976" i="6"/>
  <c r="K2976" i="6" s="1"/>
  <c r="R2976" i="6" s="1"/>
  <c r="F2972" i="6"/>
  <c r="L2972" i="6" s="1"/>
  <c r="H2972" i="6"/>
  <c r="N2972" i="6" s="1"/>
  <c r="I2972" i="6"/>
  <c r="O2972" i="6" s="1"/>
  <c r="J2972" i="6"/>
  <c r="P2972" i="6" s="1"/>
  <c r="I2968" i="6"/>
  <c r="O2968" i="6" s="1"/>
  <c r="F2968" i="6"/>
  <c r="L2968" i="6" s="1"/>
  <c r="J2968" i="6"/>
  <c r="P2968" i="6" s="1"/>
  <c r="E2968" i="6"/>
  <c r="K2968" i="6" s="1"/>
  <c r="R2968" i="6" s="1"/>
  <c r="G2968" i="6"/>
  <c r="M2968" i="6" s="1"/>
  <c r="H2968" i="6"/>
  <c r="N2968" i="6" s="1"/>
  <c r="F2964" i="6"/>
  <c r="L2964" i="6" s="1"/>
  <c r="J2964" i="6"/>
  <c r="P2964" i="6" s="1"/>
  <c r="G2964" i="6"/>
  <c r="M2964" i="6" s="1"/>
  <c r="I2964" i="6"/>
  <c r="O2964" i="6" s="1"/>
  <c r="H2964" i="6"/>
  <c r="N2964" i="6" s="1"/>
  <c r="E2964" i="6"/>
  <c r="K2964" i="6" s="1"/>
  <c r="R2964" i="6" s="1"/>
  <c r="I2960" i="6"/>
  <c r="O2960" i="6" s="1"/>
  <c r="F2960" i="6"/>
  <c r="L2960" i="6" s="1"/>
  <c r="J2960" i="6"/>
  <c r="P2960" i="6" s="1"/>
  <c r="G2960" i="6"/>
  <c r="M2960" i="6" s="1"/>
  <c r="H2960" i="6"/>
  <c r="N2960" i="6" s="1"/>
  <c r="H2956" i="6"/>
  <c r="N2956" i="6" s="1"/>
  <c r="I2956" i="6"/>
  <c r="O2956" i="6" s="1"/>
  <c r="J2956" i="6"/>
  <c r="P2956" i="6" s="1"/>
  <c r="F2956" i="6"/>
  <c r="L2956" i="6" s="1"/>
  <c r="F2952" i="6"/>
  <c r="L2952" i="6" s="1"/>
  <c r="J2952" i="6"/>
  <c r="P2952" i="6" s="1"/>
  <c r="E2952" i="6"/>
  <c r="K2952" i="6" s="1"/>
  <c r="R2952" i="6" s="1"/>
  <c r="G2952" i="6"/>
  <c r="M2952" i="6" s="1"/>
  <c r="I2952" i="6"/>
  <c r="O2952" i="6" s="1"/>
  <c r="H2952" i="6"/>
  <c r="N2952" i="6" s="1"/>
  <c r="I2948" i="6"/>
  <c r="O2948" i="6" s="1"/>
  <c r="F2948" i="6"/>
  <c r="L2948" i="6" s="1"/>
  <c r="J2948" i="6"/>
  <c r="P2948" i="6" s="1"/>
  <c r="G2948" i="6"/>
  <c r="M2948" i="6" s="1"/>
  <c r="H2948" i="6"/>
  <c r="N2948" i="6" s="1"/>
  <c r="E2948" i="6"/>
  <c r="K2948" i="6" s="1"/>
  <c r="R2948" i="6" s="1"/>
  <c r="J2944" i="6"/>
  <c r="P2944" i="6" s="1"/>
  <c r="F2944" i="6"/>
  <c r="L2944" i="6" s="1"/>
  <c r="I2944" i="6"/>
  <c r="O2944" i="6" s="1"/>
  <c r="H2944" i="6"/>
  <c r="N2944" i="6" s="1"/>
  <c r="H2940" i="6"/>
  <c r="N2940" i="6" s="1"/>
  <c r="E2940" i="6"/>
  <c r="K2940" i="6" s="1"/>
  <c r="R2940" i="6" s="1"/>
  <c r="I2940" i="6"/>
  <c r="O2940" i="6" s="1"/>
  <c r="F2940" i="6"/>
  <c r="L2940" i="6" s="1"/>
  <c r="J2940" i="6"/>
  <c r="P2940" i="6" s="1"/>
  <c r="G2940" i="6"/>
  <c r="M2940" i="6" s="1"/>
  <c r="G2936" i="6"/>
  <c r="M2936" i="6" s="1"/>
  <c r="H2936" i="6"/>
  <c r="N2936" i="6" s="1"/>
  <c r="E2936" i="6"/>
  <c r="K2936" i="6" s="1"/>
  <c r="R2936" i="6" s="1"/>
  <c r="I2936" i="6"/>
  <c r="O2936" i="6" s="1"/>
  <c r="F2936" i="6"/>
  <c r="L2936" i="6" s="1"/>
  <c r="J2936" i="6"/>
  <c r="P2936" i="6" s="1"/>
  <c r="H2932" i="6"/>
  <c r="N2932" i="6" s="1"/>
  <c r="E2932" i="6"/>
  <c r="K2932" i="6" s="1"/>
  <c r="R2932" i="6" s="1"/>
  <c r="I2932" i="6"/>
  <c r="O2932" i="6" s="1"/>
  <c r="F2932" i="6"/>
  <c r="L2932" i="6" s="1"/>
  <c r="J2932" i="6"/>
  <c r="P2932" i="6" s="1"/>
  <c r="G2932" i="6"/>
  <c r="M2932" i="6" s="1"/>
  <c r="H2928" i="6"/>
  <c r="N2928" i="6" s="1"/>
  <c r="F2928" i="6"/>
  <c r="L2928" i="6" s="1"/>
  <c r="I2928" i="6"/>
  <c r="O2928" i="6" s="1"/>
  <c r="J2928" i="6"/>
  <c r="P2928" i="6" s="1"/>
  <c r="E2924" i="6"/>
  <c r="K2924" i="6" s="1"/>
  <c r="R2924" i="6" s="1"/>
  <c r="F2924" i="6"/>
  <c r="L2924" i="6" s="1"/>
  <c r="J2924" i="6"/>
  <c r="P2924" i="6" s="1"/>
  <c r="G2924" i="6"/>
  <c r="M2924" i="6" s="1"/>
  <c r="H2924" i="6"/>
  <c r="N2924" i="6" s="1"/>
  <c r="I2924" i="6"/>
  <c r="O2924" i="6" s="1"/>
  <c r="F2920" i="6"/>
  <c r="L2920" i="6" s="1"/>
  <c r="J2920" i="6"/>
  <c r="P2920" i="6" s="1"/>
  <c r="I2920" i="6"/>
  <c r="O2920" i="6" s="1"/>
  <c r="G2920" i="6"/>
  <c r="M2920" i="6" s="1"/>
  <c r="E2920" i="6"/>
  <c r="K2920" i="6" s="1"/>
  <c r="R2920" i="6" s="1"/>
  <c r="H2920" i="6"/>
  <c r="N2920" i="6" s="1"/>
  <c r="F2916" i="6"/>
  <c r="L2916" i="6" s="1"/>
  <c r="J2916" i="6"/>
  <c r="P2916" i="6" s="1"/>
  <c r="E2916" i="6"/>
  <c r="K2916" i="6" s="1"/>
  <c r="R2916" i="6" s="1"/>
  <c r="G2916" i="6"/>
  <c r="M2916" i="6" s="1"/>
  <c r="H2916" i="6"/>
  <c r="N2916" i="6" s="1"/>
  <c r="I2916" i="6"/>
  <c r="O2916" i="6" s="1"/>
  <c r="H2912" i="6"/>
  <c r="N2912" i="6" s="1"/>
  <c r="E2912" i="6"/>
  <c r="K2912" i="6" s="1"/>
  <c r="R2912" i="6" s="1"/>
  <c r="I2912" i="6"/>
  <c r="O2912" i="6" s="1"/>
  <c r="F2912" i="6"/>
  <c r="L2912" i="6" s="1"/>
  <c r="J2912" i="6"/>
  <c r="P2912" i="6" s="1"/>
  <c r="G2912" i="6"/>
  <c r="M2912" i="6" s="1"/>
  <c r="H2908" i="6"/>
  <c r="N2908" i="6" s="1"/>
  <c r="F2908" i="6"/>
  <c r="L2908" i="6" s="1"/>
  <c r="I2908" i="6"/>
  <c r="O2908" i="6" s="1"/>
  <c r="J2908" i="6"/>
  <c r="P2908" i="6" s="1"/>
  <c r="E2904" i="6"/>
  <c r="K2904" i="6" s="1"/>
  <c r="R2904" i="6" s="1"/>
  <c r="F2904" i="6"/>
  <c r="L2904" i="6" s="1"/>
  <c r="J2904" i="6"/>
  <c r="P2904" i="6" s="1"/>
  <c r="I2904" i="6"/>
  <c r="O2904" i="6" s="1"/>
  <c r="G2904" i="6"/>
  <c r="M2904" i="6" s="1"/>
  <c r="H2904" i="6"/>
  <c r="N2904" i="6" s="1"/>
  <c r="H2900" i="6"/>
  <c r="N2900" i="6" s="1"/>
  <c r="E2900" i="6"/>
  <c r="K2900" i="6" s="1"/>
  <c r="R2900" i="6" s="1"/>
  <c r="I2900" i="6"/>
  <c r="O2900" i="6" s="1"/>
  <c r="G2900" i="6"/>
  <c r="M2900" i="6" s="1"/>
  <c r="F2900" i="6"/>
  <c r="L2900" i="6" s="1"/>
  <c r="J2900" i="6"/>
  <c r="P2900" i="6" s="1"/>
  <c r="G2896" i="6"/>
  <c r="M2896" i="6" s="1"/>
  <c r="H2896" i="6"/>
  <c r="N2896" i="6" s="1"/>
  <c r="E2896" i="6"/>
  <c r="K2896" i="6" s="1"/>
  <c r="R2896" i="6" s="1"/>
  <c r="I2896" i="6"/>
  <c r="O2896" i="6" s="1"/>
  <c r="F2896" i="6"/>
  <c r="L2896" i="6" s="1"/>
  <c r="J2896" i="6"/>
  <c r="P2896" i="6" s="1"/>
  <c r="G2892" i="6"/>
  <c r="M2892" i="6" s="1"/>
  <c r="H2892" i="6"/>
  <c r="N2892" i="6" s="1"/>
  <c r="I2892" i="6"/>
  <c r="O2892" i="6" s="1"/>
  <c r="F2892" i="6"/>
  <c r="L2892" i="6" s="1"/>
  <c r="J2892" i="6"/>
  <c r="P2892" i="6" s="1"/>
  <c r="F2888" i="6"/>
  <c r="L2888" i="6" s="1"/>
  <c r="J2888" i="6"/>
  <c r="P2888" i="6" s="1"/>
  <c r="E2888" i="6"/>
  <c r="K2888" i="6" s="1"/>
  <c r="R2888" i="6" s="1"/>
  <c r="G2888" i="6"/>
  <c r="M2888" i="6" s="1"/>
  <c r="I2888" i="6"/>
  <c r="O2888" i="6" s="1"/>
  <c r="H2888" i="6"/>
  <c r="N2888" i="6" s="1"/>
  <c r="I2884" i="6"/>
  <c r="O2884" i="6" s="1"/>
  <c r="F2884" i="6"/>
  <c r="L2884" i="6" s="1"/>
  <c r="J2884" i="6"/>
  <c r="P2884" i="6" s="1"/>
  <c r="G2884" i="6"/>
  <c r="M2884" i="6" s="1"/>
  <c r="H2884" i="6"/>
  <c r="N2884" i="6" s="1"/>
  <c r="E2880" i="6"/>
  <c r="K2880" i="6" s="1"/>
  <c r="R2880" i="6" s="1"/>
  <c r="I2880" i="6"/>
  <c r="O2880" i="6" s="1"/>
  <c r="F2880" i="6"/>
  <c r="L2880" i="6" s="1"/>
  <c r="J2880" i="6"/>
  <c r="P2880" i="6" s="1"/>
  <c r="G2880" i="6"/>
  <c r="M2880" i="6" s="1"/>
  <c r="H2880" i="6"/>
  <c r="N2880" i="6" s="1"/>
  <c r="E2876" i="6"/>
  <c r="K2876" i="6" s="1"/>
  <c r="R2876" i="6" s="1"/>
  <c r="I2876" i="6"/>
  <c r="O2876" i="6" s="1"/>
  <c r="F2876" i="6"/>
  <c r="L2876" i="6" s="1"/>
  <c r="J2876" i="6"/>
  <c r="P2876" i="6" s="1"/>
  <c r="G2876" i="6"/>
  <c r="M2876" i="6" s="1"/>
  <c r="H2876" i="6"/>
  <c r="N2876" i="6" s="1"/>
  <c r="G2872" i="6"/>
  <c r="M2872" i="6" s="1"/>
  <c r="H2872" i="6"/>
  <c r="N2872" i="6" s="1"/>
  <c r="E2872" i="6"/>
  <c r="K2872" i="6" s="1"/>
  <c r="R2872" i="6" s="1"/>
  <c r="I2872" i="6"/>
  <c r="O2872" i="6" s="1"/>
  <c r="F2872" i="6"/>
  <c r="L2872" i="6" s="1"/>
  <c r="J2872" i="6"/>
  <c r="P2872" i="6" s="1"/>
  <c r="G2868" i="6"/>
  <c r="M2868" i="6" s="1"/>
  <c r="H2868" i="6"/>
  <c r="N2868" i="6" s="1"/>
  <c r="E2868" i="6"/>
  <c r="K2868" i="6" s="1"/>
  <c r="R2868" i="6" s="1"/>
  <c r="I2868" i="6"/>
  <c r="O2868" i="6" s="1"/>
  <c r="F2868" i="6"/>
  <c r="L2868" i="6" s="1"/>
  <c r="J2868" i="6"/>
  <c r="P2868" i="6" s="1"/>
  <c r="E2864" i="6"/>
  <c r="K2864" i="6" s="1"/>
  <c r="R2864" i="6" s="1"/>
  <c r="I2864" i="6"/>
  <c r="O2864" i="6" s="1"/>
  <c r="F2864" i="6"/>
  <c r="L2864" i="6" s="1"/>
  <c r="J2864" i="6"/>
  <c r="P2864" i="6" s="1"/>
  <c r="G2864" i="6"/>
  <c r="M2864" i="6" s="1"/>
  <c r="H2864" i="6"/>
  <c r="N2864" i="6" s="1"/>
  <c r="G2860" i="6"/>
  <c r="M2860" i="6" s="1"/>
  <c r="H2860" i="6"/>
  <c r="N2860" i="6" s="1"/>
  <c r="E2860" i="6"/>
  <c r="K2860" i="6" s="1"/>
  <c r="R2860" i="6" s="1"/>
  <c r="I2860" i="6"/>
  <c r="O2860" i="6" s="1"/>
  <c r="F2860" i="6"/>
  <c r="L2860" i="6" s="1"/>
  <c r="J2860" i="6"/>
  <c r="P2860" i="6" s="1"/>
  <c r="I2856" i="6"/>
  <c r="O2856" i="6" s="1"/>
  <c r="F2856" i="6"/>
  <c r="L2856" i="6" s="1"/>
  <c r="J2856" i="6"/>
  <c r="P2856" i="6" s="1"/>
  <c r="G2856" i="6"/>
  <c r="M2856" i="6" s="1"/>
  <c r="E2856" i="6"/>
  <c r="K2856" i="6" s="1"/>
  <c r="R2856" i="6" s="1"/>
  <c r="H2856" i="6"/>
  <c r="N2856" i="6" s="1"/>
  <c r="E2852" i="6"/>
  <c r="K2852" i="6" s="1"/>
  <c r="R2852" i="6" s="1"/>
  <c r="I2852" i="6"/>
  <c r="O2852" i="6" s="1"/>
  <c r="F2852" i="6"/>
  <c r="L2852" i="6" s="1"/>
  <c r="J2852" i="6"/>
  <c r="P2852" i="6" s="1"/>
  <c r="G2852" i="6"/>
  <c r="M2852" i="6" s="1"/>
  <c r="H2852" i="6"/>
  <c r="N2852" i="6" s="1"/>
  <c r="I2848" i="6"/>
  <c r="O2848" i="6" s="1"/>
  <c r="J2848" i="6"/>
  <c r="P2848" i="6" s="1"/>
  <c r="F2848" i="6"/>
  <c r="L2848" i="6" s="1"/>
  <c r="H2848" i="6"/>
  <c r="N2848" i="6" s="1"/>
  <c r="F2844" i="6"/>
  <c r="L2844" i="6" s="1"/>
  <c r="H2844" i="6"/>
  <c r="N2844" i="6" s="1"/>
  <c r="I2844" i="6"/>
  <c r="O2844" i="6" s="1"/>
  <c r="J2844" i="6"/>
  <c r="P2844" i="6" s="1"/>
  <c r="G2840" i="6"/>
  <c r="M2840" i="6" s="1"/>
  <c r="H2840" i="6"/>
  <c r="N2840" i="6" s="1"/>
  <c r="E2840" i="6"/>
  <c r="K2840" i="6" s="1"/>
  <c r="R2840" i="6" s="1"/>
  <c r="I2840" i="6"/>
  <c r="O2840" i="6" s="1"/>
  <c r="F2840" i="6"/>
  <c r="L2840" i="6" s="1"/>
  <c r="J2840" i="6"/>
  <c r="P2840" i="6" s="1"/>
  <c r="I2836" i="6"/>
  <c r="O2836" i="6" s="1"/>
  <c r="F2836" i="6"/>
  <c r="L2836" i="6" s="1"/>
  <c r="J2836" i="6"/>
  <c r="P2836" i="6" s="1"/>
  <c r="G2836" i="6"/>
  <c r="M2836" i="6" s="1"/>
  <c r="H2836" i="6"/>
  <c r="N2836" i="6" s="1"/>
  <c r="E2832" i="6"/>
  <c r="K2832" i="6" s="1"/>
  <c r="R2832" i="6" s="1"/>
  <c r="I2832" i="6"/>
  <c r="O2832" i="6" s="1"/>
  <c r="F2832" i="6"/>
  <c r="L2832" i="6" s="1"/>
  <c r="J2832" i="6"/>
  <c r="P2832" i="6" s="1"/>
  <c r="G2832" i="6"/>
  <c r="M2832" i="6" s="1"/>
  <c r="H2832" i="6"/>
  <c r="N2832" i="6" s="1"/>
  <c r="F2828" i="6"/>
  <c r="L2828" i="6" s="1"/>
  <c r="H2828" i="6"/>
  <c r="N2828" i="6" s="1"/>
  <c r="I2828" i="6"/>
  <c r="O2828" i="6" s="1"/>
  <c r="J2828" i="6"/>
  <c r="P2828" i="6" s="1"/>
  <c r="E2824" i="6"/>
  <c r="K2824" i="6" s="1"/>
  <c r="R2824" i="6" s="1"/>
  <c r="I2824" i="6"/>
  <c r="O2824" i="6" s="1"/>
  <c r="F2824" i="6"/>
  <c r="L2824" i="6" s="1"/>
  <c r="J2824" i="6"/>
  <c r="P2824" i="6" s="1"/>
  <c r="G2824" i="6"/>
  <c r="M2824" i="6" s="1"/>
  <c r="H2824" i="6"/>
  <c r="N2824" i="6" s="1"/>
  <c r="G2820" i="6"/>
  <c r="M2820" i="6" s="1"/>
  <c r="H2820" i="6"/>
  <c r="N2820" i="6" s="1"/>
  <c r="E2820" i="6"/>
  <c r="K2820" i="6" s="1"/>
  <c r="R2820" i="6" s="1"/>
  <c r="I2820" i="6"/>
  <c r="O2820" i="6" s="1"/>
  <c r="F2820" i="6"/>
  <c r="L2820" i="6" s="1"/>
  <c r="J2820" i="6"/>
  <c r="P2820" i="6" s="1"/>
  <c r="G2816" i="6"/>
  <c r="M2816" i="6" s="1"/>
  <c r="H2816" i="6"/>
  <c r="N2816" i="6" s="1"/>
  <c r="E2816" i="6"/>
  <c r="K2816" i="6" s="1"/>
  <c r="R2816" i="6" s="1"/>
  <c r="I2816" i="6"/>
  <c r="O2816" i="6" s="1"/>
  <c r="F2816" i="6"/>
  <c r="L2816" i="6" s="1"/>
  <c r="J2816" i="6"/>
  <c r="P2816" i="6" s="1"/>
  <c r="E2812" i="6"/>
  <c r="K2812" i="6" s="1"/>
  <c r="R2812" i="6" s="1"/>
  <c r="I2812" i="6"/>
  <c r="O2812" i="6" s="1"/>
  <c r="F2812" i="6"/>
  <c r="L2812" i="6" s="1"/>
  <c r="J2812" i="6"/>
  <c r="P2812" i="6" s="1"/>
  <c r="G2812" i="6"/>
  <c r="M2812" i="6" s="1"/>
  <c r="H2812" i="6"/>
  <c r="N2812" i="6" s="1"/>
  <c r="G2808" i="6"/>
  <c r="M2808" i="6" s="1"/>
  <c r="H2808" i="6"/>
  <c r="N2808" i="6" s="1"/>
  <c r="E2808" i="6"/>
  <c r="K2808" i="6" s="1"/>
  <c r="R2808" i="6" s="1"/>
  <c r="I2808" i="6"/>
  <c r="O2808" i="6" s="1"/>
  <c r="F2808" i="6"/>
  <c r="L2808" i="6" s="1"/>
  <c r="J2808" i="6"/>
  <c r="P2808" i="6" s="1"/>
  <c r="G2804" i="6"/>
  <c r="M2804" i="6" s="1"/>
  <c r="H2804" i="6"/>
  <c r="N2804" i="6" s="1"/>
  <c r="E2804" i="6"/>
  <c r="K2804" i="6" s="1"/>
  <c r="R2804" i="6" s="1"/>
  <c r="I2804" i="6"/>
  <c r="O2804" i="6" s="1"/>
  <c r="F2804" i="6"/>
  <c r="L2804" i="6" s="1"/>
  <c r="J2804" i="6"/>
  <c r="P2804" i="6" s="1"/>
  <c r="G2800" i="6"/>
  <c r="M2800" i="6" s="1"/>
  <c r="H2800" i="6"/>
  <c r="N2800" i="6" s="1"/>
  <c r="E2800" i="6"/>
  <c r="K2800" i="6" s="1"/>
  <c r="R2800" i="6" s="1"/>
  <c r="I2800" i="6"/>
  <c r="O2800" i="6" s="1"/>
  <c r="F2800" i="6"/>
  <c r="L2800" i="6" s="1"/>
  <c r="J2800" i="6"/>
  <c r="P2800" i="6" s="1"/>
  <c r="G2796" i="6"/>
  <c r="M2796" i="6" s="1"/>
  <c r="H2796" i="6"/>
  <c r="N2796" i="6" s="1"/>
  <c r="E2796" i="6"/>
  <c r="K2796" i="6" s="1"/>
  <c r="R2796" i="6" s="1"/>
  <c r="I2796" i="6"/>
  <c r="O2796" i="6" s="1"/>
  <c r="F2796" i="6"/>
  <c r="L2796" i="6" s="1"/>
  <c r="J2796" i="6"/>
  <c r="P2796" i="6" s="1"/>
  <c r="E2792" i="6"/>
  <c r="K2792" i="6" s="1"/>
  <c r="R2792" i="6" s="1"/>
  <c r="I2792" i="6"/>
  <c r="O2792" i="6" s="1"/>
  <c r="F2792" i="6"/>
  <c r="L2792" i="6" s="1"/>
  <c r="J2792" i="6"/>
  <c r="P2792" i="6" s="1"/>
  <c r="G2792" i="6"/>
  <c r="M2792" i="6" s="1"/>
  <c r="H2792" i="6"/>
  <c r="N2792" i="6" s="1"/>
  <c r="G2788" i="6"/>
  <c r="M2788" i="6" s="1"/>
  <c r="H2788" i="6"/>
  <c r="N2788" i="6" s="1"/>
  <c r="E2788" i="6"/>
  <c r="K2788" i="6" s="1"/>
  <c r="R2788" i="6" s="1"/>
  <c r="I2788" i="6"/>
  <c r="O2788" i="6" s="1"/>
  <c r="F2788" i="6"/>
  <c r="L2788" i="6" s="1"/>
  <c r="J2788" i="6"/>
  <c r="P2788" i="6" s="1"/>
  <c r="E2784" i="6"/>
  <c r="K2784" i="6" s="1"/>
  <c r="R2784" i="6" s="1"/>
  <c r="I2784" i="6"/>
  <c r="O2784" i="6" s="1"/>
  <c r="F2784" i="6"/>
  <c r="L2784" i="6" s="1"/>
  <c r="J2784" i="6"/>
  <c r="P2784" i="6" s="1"/>
  <c r="G2784" i="6"/>
  <c r="M2784" i="6" s="1"/>
  <c r="H2784" i="6"/>
  <c r="N2784" i="6" s="1"/>
  <c r="I2780" i="6"/>
  <c r="O2780" i="6" s="1"/>
  <c r="J2780" i="6"/>
  <c r="P2780" i="6" s="1"/>
  <c r="F2780" i="6"/>
  <c r="L2780" i="6" s="1"/>
  <c r="H2780" i="6"/>
  <c r="N2780" i="6" s="1"/>
  <c r="E2776" i="6"/>
  <c r="K2776" i="6" s="1"/>
  <c r="R2776" i="6" s="1"/>
  <c r="I2776" i="6"/>
  <c r="O2776" i="6" s="1"/>
  <c r="F2776" i="6"/>
  <c r="L2776" i="6" s="1"/>
  <c r="J2776" i="6"/>
  <c r="P2776" i="6" s="1"/>
  <c r="G2776" i="6"/>
  <c r="M2776" i="6" s="1"/>
  <c r="H2776" i="6"/>
  <c r="N2776" i="6" s="1"/>
  <c r="G2772" i="6"/>
  <c r="M2772" i="6" s="1"/>
  <c r="H2772" i="6"/>
  <c r="N2772" i="6" s="1"/>
  <c r="E2772" i="6"/>
  <c r="K2772" i="6" s="1"/>
  <c r="R2772" i="6" s="1"/>
  <c r="I2772" i="6"/>
  <c r="O2772" i="6" s="1"/>
  <c r="F2772" i="6"/>
  <c r="L2772" i="6" s="1"/>
  <c r="J2772" i="6"/>
  <c r="P2772" i="6" s="1"/>
  <c r="G2768" i="6"/>
  <c r="M2768" i="6" s="1"/>
  <c r="H2768" i="6"/>
  <c r="N2768" i="6" s="1"/>
  <c r="E2768" i="6"/>
  <c r="K2768" i="6" s="1"/>
  <c r="R2768" i="6" s="1"/>
  <c r="I2768" i="6"/>
  <c r="O2768" i="6" s="1"/>
  <c r="F2768" i="6"/>
  <c r="L2768" i="6" s="1"/>
  <c r="J2768" i="6"/>
  <c r="P2768" i="6" s="1"/>
  <c r="G2764" i="6"/>
  <c r="M2764" i="6" s="1"/>
  <c r="H2764" i="6"/>
  <c r="N2764" i="6" s="1"/>
  <c r="E2764" i="6"/>
  <c r="K2764" i="6" s="1"/>
  <c r="R2764" i="6" s="1"/>
  <c r="I2764" i="6"/>
  <c r="O2764" i="6" s="1"/>
  <c r="F2764" i="6"/>
  <c r="L2764" i="6" s="1"/>
  <c r="J2764" i="6"/>
  <c r="P2764" i="6" s="1"/>
  <c r="G2760" i="6"/>
  <c r="M2760" i="6" s="1"/>
  <c r="H2760" i="6"/>
  <c r="N2760" i="6" s="1"/>
  <c r="E2760" i="6"/>
  <c r="K2760" i="6" s="1"/>
  <c r="R2760" i="6" s="1"/>
  <c r="I2760" i="6"/>
  <c r="O2760" i="6" s="1"/>
  <c r="F2760" i="6"/>
  <c r="L2760" i="6" s="1"/>
  <c r="J2760" i="6"/>
  <c r="P2760" i="6" s="1"/>
  <c r="E2756" i="6"/>
  <c r="K2756" i="6" s="1"/>
  <c r="R2756" i="6" s="1"/>
  <c r="I2756" i="6"/>
  <c r="O2756" i="6" s="1"/>
  <c r="F2756" i="6"/>
  <c r="L2756" i="6" s="1"/>
  <c r="J2756" i="6"/>
  <c r="P2756" i="6" s="1"/>
  <c r="G2756" i="6"/>
  <c r="M2756" i="6" s="1"/>
  <c r="H2756" i="6"/>
  <c r="N2756" i="6" s="1"/>
  <c r="E2752" i="6"/>
  <c r="K2752" i="6" s="1"/>
  <c r="R2752" i="6" s="1"/>
  <c r="I2752" i="6"/>
  <c r="O2752" i="6" s="1"/>
  <c r="F2752" i="6"/>
  <c r="L2752" i="6" s="1"/>
  <c r="J2752" i="6"/>
  <c r="P2752" i="6" s="1"/>
  <c r="G2752" i="6"/>
  <c r="M2752" i="6" s="1"/>
  <c r="H2752" i="6"/>
  <c r="N2752" i="6" s="1"/>
  <c r="E2748" i="6"/>
  <c r="K2748" i="6" s="1"/>
  <c r="R2748" i="6" s="1"/>
  <c r="I2748" i="6"/>
  <c r="O2748" i="6" s="1"/>
  <c r="F2748" i="6"/>
  <c r="L2748" i="6" s="1"/>
  <c r="J2748" i="6"/>
  <c r="P2748" i="6" s="1"/>
  <c r="G2748" i="6"/>
  <c r="M2748" i="6" s="1"/>
  <c r="H2748" i="6"/>
  <c r="N2748" i="6" s="1"/>
  <c r="I2744" i="6"/>
  <c r="O2744" i="6" s="1"/>
  <c r="J2744" i="6"/>
  <c r="P2744" i="6" s="1"/>
  <c r="F2744" i="6"/>
  <c r="L2744" i="6" s="1"/>
  <c r="H2744" i="6"/>
  <c r="N2744" i="6" s="1"/>
  <c r="E2740" i="6"/>
  <c r="K2740" i="6" s="1"/>
  <c r="R2740" i="6" s="1"/>
  <c r="I2740" i="6"/>
  <c r="O2740" i="6" s="1"/>
  <c r="F2740" i="6"/>
  <c r="L2740" i="6" s="1"/>
  <c r="J2740" i="6"/>
  <c r="P2740" i="6" s="1"/>
  <c r="G2740" i="6"/>
  <c r="M2740" i="6" s="1"/>
  <c r="H2740" i="6"/>
  <c r="N2740" i="6" s="1"/>
  <c r="E2736" i="6"/>
  <c r="K2736" i="6" s="1"/>
  <c r="R2736" i="6" s="1"/>
  <c r="I2736" i="6"/>
  <c r="O2736" i="6" s="1"/>
  <c r="F2736" i="6"/>
  <c r="L2736" i="6" s="1"/>
  <c r="J2736" i="6"/>
  <c r="P2736" i="6" s="1"/>
  <c r="G2736" i="6"/>
  <c r="M2736" i="6" s="1"/>
  <c r="H2736" i="6"/>
  <c r="N2736" i="6" s="1"/>
  <c r="I2732" i="6"/>
  <c r="O2732" i="6" s="1"/>
  <c r="J2732" i="6"/>
  <c r="P2732" i="6" s="1"/>
  <c r="F2732" i="6"/>
  <c r="L2732" i="6" s="1"/>
  <c r="H2732" i="6"/>
  <c r="N2732" i="6" s="1"/>
  <c r="E2728" i="6"/>
  <c r="K2728" i="6" s="1"/>
  <c r="R2728" i="6" s="1"/>
  <c r="I2728" i="6"/>
  <c r="O2728" i="6" s="1"/>
  <c r="F2728" i="6"/>
  <c r="L2728" i="6" s="1"/>
  <c r="J2728" i="6"/>
  <c r="P2728" i="6" s="1"/>
  <c r="G2728" i="6"/>
  <c r="M2728" i="6" s="1"/>
  <c r="H2728" i="6"/>
  <c r="N2728" i="6" s="1"/>
  <c r="E2724" i="6"/>
  <c r="K2724" i="6" s="1"/>
  <c r="R2724" i="6" s="1"/>
  <c r="I2724" i="6"/>
  <c r="O2724" i="6" s="1"/>
  <c r="F2724" i="6"/>
  <c r="L2724" i="6" s="1"/>
  <c r="J2724" i="6"/>
  <c r="P2724" i="6" s="1"/>
  <c r="G2724" i="6"/>
  <c r="M2724" i="6" s="1"/>
  <c r="H2724" i="6"/>
  <c r="N2724" i="6" s="1"/>
  <c r="E2720" i="6"/>
  <c r="K2720" i="6" s="1"/>
  <c r="R2720" i="6" s="1"/>
  <c r="I2720" i="6"/>
  <c r="O2720" i="6" s="1"/>
  <c r="F2720" i="6"/>
  <c r="L2720" i="6" s="1"/>
  <c r="J2720" i="6"/>
  <c r="P2720" i="6" s="1"/>
  <c r="G2720" i="6"/>
  <c r="M2720" i="6" s="1"/>
  <c r="H2720" i="6"/>
  <c r="N2720" i="6" s="1"/>
  <c r="E2716" i="6"/>
  <c r="K2716" i="6" s="1"/>
  <c r="R2716" i="6" s="1"/>
  <c r="I2716" i="6"/>
  <c r="O2716" i="6" s="1"/>
  <c r="F2716" i="6"/>
  <c r="L2716" i="6" s="1"/>
  <c r="J2716" i="6"/>
  <c r="P2716" i="6" s="1"/>
  <c r="G2716" i="6"/>
  <c r="M2716" i="6" s="1"/>
  <c r="H2716" i="6"/>
  <c r="N2716" i="6" s="1"/>
  <c r="E2712" i="6"/>
  <c r="K2712" i="6" s="1"/>
  <c r="R2712" i="6" s="1"/>
  <c r="I2712" i="6"/>
  <c r="O2712" i="6" s="1"/>
  <c r="F2712" i="6"/>
  <c r="L2712" i="6" s="1"/>
  <c r="J2712" i="6"/>
  <c r="P2712" i="6" s="1"/>
  <c r="G2712" i="6"/>
  <c r="M2712" i="6" s="1"/>
  <c r="H2712" i="6"/>
  <c r="N2712" i="6" s="1"/>
  <c r="E2708" i="6"/>
  <c r="K2708" i="6" s="1"/>
  <c r="R2708" i="6" s="1"/>
  <c r="I2708" i="6"/>
  <c r="O2708" i="6" s="1"/>
  <c r="F2708" i="6"/>
  <c r="L2708" i="6" s="1"/>
  <c r="J2708" i="6"/>
  <c r="P2708" i="6" s="1"/>
  <c r="G2708" i="6"/>
  <c r="M2708" i="6" s="1"/>
  <c r="H2708" i="6"/>
  <c r="N2708" i="6" s="1"/>
  <c r="G2704" i="6"/>
  <c r="M2704" i="6" s="1"/>
  <c r="H2704" i="6"/>
  <c r="N2704" i="6" s="1"/>
  <c r="E2704" i="6"/>
  <c r="K2704" i="6" s="1"/>
  <c r="R2704" i="6" s="1"/>
  <c r="I2704" i="6"/>
  <c r="O2704" i="6" s="1"/>
  <c r="F2704" i="6"/>
  <c r="L2704" i="6" s="1"/>
  <c r="J2704" i="6"/>
  <c r="P2704" i="6" s="1"/>
  <c r="E2700" i="6"/>
  <c r="K2700" i="6" s="1"/>
  <c r="R2700" i="6" s="1"/>
  <c r="I2700" i="6"/>
  <c r="O2700" i="6" s="1"/>
  <c r="F2700" i="6"/>
  <c r="L2700" i="6" s="1"/>
  <c r="J2700" i="6"/>
  <c r="P2700" i="6" s="1"/>
  <c r="G2700" i="6"/>
  <c r="M2700" i="6" s="1"/>
  <c r="H2700" i="6"/>
  <c r="N2700" i="6" s="1"/>
  <c r="G2696" i="6"/>
  <c r="M2696" i="6" s="1"/>
  <c r="H2696" i="6"/>
  <c r="N2696" i="6" s="1"/>
  <c r="E2696" i="6"/>
  <c r="K2696" i="6" s="1"/>
  <c r="R2696" i="6" s="1"/>
  <c r="I2696" i="6"/>
  <c r="O2696" i="6" s="1"/>
  <c r="F2696" i="6"/>
  <c r="L2696" i="6" s="1"/>
  <c r="J2696" i="6"/>
  <c r="P2696" i="6" s="1"/>
  <c r="G2692" i="6"/>
  <c r="M2692" i="6" s="1"/>
  <c r="H2692" i="6"/>
  <c r="N2692" i="6" s="1"/>
  <c r="E2692" i="6"/>
  <c r="K2692" i="6" s="1"/>
  <c r="R2692" i="6" s="1"/>
  <c r="I2692" i="6"/>
  <c r="O2692" i="6" s="1"/>
  <c r="F2692" i="6"/>
  <c r="L2692" i="6" s="1"/>
  <c r="J2692" i="6"/>
  <c r="P2692" i="6" s="1"/>
  <c r="G2688" i="6"/>
  <c r="M2688" i="6" s="1"/>
  <c r="H2688" i="6"/>
  <c r="N2688" i="6" s="1"/>
  <c r="E2688" i="6"/>
  <c r="K2688" i="6" s="1"/>
  <c r="R2688" i="6" s="1"/>
  <c r="I2688" i="6"/>
  <c r="O2688" i="6" s="1"/>
  <c r="F2688" i="6"/>
  <c r="L2688" i="6" s="1"/>
  <c r="J2688" i="6"/>
  <c r="P2688" i="6" s="1"/>
  <c r="G2684" i="6"/>
  <c r="M2684" i="6" s="1"/>
  <c r="H2684" i="6"/>
  <c r="N2684" i="6" s="1"/>
  <c r="E2684" i="6"/>
  <c r="K2684" i="6" s="1"/>
  <c r="R2684" i="6" s="1"/>
  <c r="I2684" i="6"/>
  <c r="O2684" i="6" s="1"/>
  <c r="F2684" i="6"/>
  <c r="L2684" i="6" s="1"/>
  <c r="J2684" i="6"/>
  <c r="P2684" i="6" s="1"/>
  <c r="G2680" i="6"/>
  <c r="M2680" i="6" s="1"/>
  <c r="H2680" i="6"/>
  <c r="N2680" i="6" s="1"/>
  <c r="E2680" i="6"/>
  <c r="K2680" i="6" s="1"/>
  <c r="R2680" i="6" s="1"/>
  <c r="I2680" i="6"/>
  <c r="O2680" i="6" s="1"/>
  <c r="F2680" i="6"/>
  <c r="L2680" i="6" s="1"/>
  <c r="J2680" i="6"/>
  <c r="P2680" i="6" s="1"/>
  <c r="G2676" i="6"/>
  <c r="M2676" i="6" s="1"/>
  <c r="H2676" i="6"/>
  <c r="N2676" i="6" s="1"/>
  <c r="E2676" i="6"/>
  <c r="K2676" i="6" s="1"/>
  <c r="R2676" i="6" s="1"/>
  <c r="I2676" i="6"/>
  <c r="O2676" i="6" s="1"/>
  <c r="F2676" i="6"/>
  <c r="L2676" i="6" s="1"/>
  <c r="J2676" i="6"/>
  <c r="P2676" i="6" s="1"/>
  <c r="G2672" i="6"/>
  <c r="M2672" i="6" s="1"/>
  <c r="H2672" i="6"/>
  <c r="N2672" i="6" s="1"/>
  <c r="E2672" i="6"/>
  <c r="K2672" i="6" s="1"/>
  <c r="R2672" i="6" s="1"/>
  <c r="I2672" i="6"/>
  <c r="O2672" i="6" s="1"/>
  <c r="F2672" i="6"/>
  <c r="L2672" i="6" s="1"/>
  <c r="J2672" i="6"/>
  <c r="P2672" i="6" s="1"/>
  <c r="E2668" i="6"/>
  <c r="K2668" i="6" s="1"/>
  <c r="R2668" i="6" s="1"/>
  <c r="I2668" i="6"/>
  <c r="O2668" i="6" s="1"/>
  <c r="F2668" i="6"/>
  <c r="L2668" i="6" s="1"/>
  <c r="J2668" i="6"/>
  <c r="P2668" i="6" s="1"/>
  <c r="G2668" i="6"/>
  <c r="M2668" i="6" s="1"/>
  <c r="H2668" i="6"/>
  <c r="N2668" i="6" s="1"/>
  <c r="E2664" i="6"/>
  <c r="K2664" i="6" s="1"/>
  <c r="R2664" i="6" s="1"/>
  <c r="I2664" i="6"/>
  <c r="O2664" i="6" s="1"/>
  <c r="F2664" i="6"/>
  <c r="L2664" i="6" s="1"/>
  <c r="J2664" i="6"/>
  <c r="P2664" i="6" s="1"/>
  <c r="G2664" i="6"/>
  <c r="M2664" i="6" s="1"/>
  <c r="H2664" i="6"/>
  <c r="N2664" i="6" s="1"/>
  <c r="G2660" i="6"/>
  <c r="M2660" i="6" s="1"/>
  <c r="H2660" i="6"/>
  <c r="N2660" i="6" s="1"/>
  <c r="E2660" i="6"/>
  <c r="K2660" i="6" s="1"/>
  <c r="R2660" i="6" s="1"/>
  <c r="I2660" i="6"/>
  <c r="O2660" i="6" s="1"/>
  <c r="F2660" i="6"/>
  <c r="L2660" i="6" s="1"/>
  <c r="J2660" i="6"/>
  <c r="P2660" i="6" s="1"/>
  <c r="G2656" i="6"/>
  <c r="M2656" i="6" s="1"/>
  <c r="H2656" i="6"/>
  <c r="N2656" i="6" s="1"/>
  <c r="E2656" i="6"/>
  <c r="K2656" i="6" s="1"/>
  <c r="R2656" i="6" s="1"/>
  <c r="I2656" i="6"/>
  <c r="O2656" i="6" s="1"/>
  <c r="F2656" i="6"/>
  <c r="L2656" i="6" s="1"/>
  <c r="J2656" i="6"/>
  <c r="P2656" i="6" s="1"/>
  <c r="G2652" i="6"/>
  <c r="M2652" i="6" s="1"/>
  <c r="H2652" i="6"/>
  <c r="N2652" i="6" s="1"/>
  <c r="E2652" i="6"/>
  <c r="K2652" i="6" s="1"/>
  <c r="R2652" i="6" s="1"/>
  <c r="I2652" i="6"/>
  <c r="O2652" i="6" s="1"/>
  <c r="F2652" i="6"/>
  <c r="L2652" i="6" s="1"/>
  <c r="J2652" i="6"/>
  <c r="P2652" i="6" s="1"/>
  <c r="G2648" i="6"/>
  <c r="M2648" i="6" s="1"/>
  <c r="H2648" i="6"/>
  <c r="N2648" i="6" s="1"/>
  <c r="E2648" i="6"/>
  <c r="K2648" i="6" s="1"/>
  <c r="R2648" i="6" s="1"/>
  <c r="I2648" i="6"/>
  <c r="O2648" i="6" s="1"/>
  <c r="F2648" i="6"/>
  <c r="L2648" i="6" s="1"/>
  <c r="J2648" i="6"/>
  <c r="P2648" i="6" s="1"/>
  <c r="G2644" i="6"/>
  <c r="M2644" i="6" s="1"/>
  <c r="H2644" i="6"/>
  <c r="N2644" i="6" s="1"/>
  <c r="E2644" i="6"/>
  <c r="K2644" i="6" s="1"/>
  <c r="R2644" i="6" s="1"/>
  <c r="I2644" i="6"/>
  <c r="O2644" i="6" s="1"/>
  <c r="F2644" i="6"/>
  <c r="L2644" i="6" s="1"/>
  <c r="J2644" i="6"/>
  <c r="P2644" i="6" s="1"/>
  <c r="G2640" i="6"/>
  <c r="M2640" i="6" s="1"/>
  <c r="H2640" i="6"/>
  <c r="N2640" i="6" s="1"/>
  <c r="E2640" i="6"/>
  <c r="K2640" i="6" s="1"/>
  <c r="R2640" i="6" s="1"/>
  <c r="I2640" i="6"/>
  <c r="O2640" i="6" s="1"/>
  <c r="F2640" i="6"/>
  <c r="L2640" i="6" s="1"/>
  <c r="J2640" i="6"/>
  <c r="P2640" i="6" s="1"/>
  <c r="G2636" i="6"/>
  <c r="M2636" i="6" s="1"/>
  <c r="H2636" i="6"/>
  <c r="N2636" i="6" s="1"/>
  <c r="E2636" i="6"/>
  <c r="K2636" i="6" s="1"/>
  <c r="R2636" i="6" s="1"/>
  <c r="I2636" i="6"/>
  <c r="O2636" i="6" s="1"/>
  <c r="F2636" i="6"/>
  <c r="L2636" i="6" s="1"/>
  <c r="J2636" i="6"/>
  <c r="P2636" i="6" s="1"/>
  <c r="E2632" i="6"/>
  <c r="K2632" i="6" s="1"/>
  <c r="R2632" i="6" s="1"/>
  <c r="I2632" i="6"/>
  <c r="O2632" i="6" s="1"/>
  <c r="F2632" i="6"/>
  <c r="L2632" i="6" s="1"/>
  <c r="J2632" i="6"/>
  <c r="P2632" i="6" s="1"/>
  <c r="G2632" i="6"/>
  <c r="M2632" i="6" s="1"/>
  <c r="H2632" i="6"/>
  <c r="N2632" i="6" s="1"/>
  <c r="E2628" i="6"/>
  <c r="K2628" i="6" s="1"/>
  <c r="R2628" i="6" s="1"/>
  <c r="I2628" i="6"/>
  <c r="O2628" i="6" s="1"/>
  <c r="F2628" i="6"/>
  <c r="L2628" i="6" s="1"/>
  <c r="J2628" i="6"/>
  <c r="P2628" i="6" s="1"/>
  <c r="G2628" i="6"/>
  <c r="M2628" i="6" s="1"/>
  <c r="H2628" i="6"/>
  <c r="N2628" i="6" s="1"/>
  <c r="G2624" i="6"/>
  <c r="M2624" i="6" s="1"/>
  <c r="H2624" i="6"/>
  <c r="N2624" i="6" s="1"/>
  <c r="E2624" i="6"/>
  <c r="K2624" i="6" s="1"/>
  <c r="R2624" i="6" s="1"/>
  <c r="I2624" i="6"/>
  <c r="O2624" i="6" s="1"/>
  <c r="F2624" i="6"/>
  <c r="L2624" i="6" s="1"/>
  <c r="J2624" i="6"/>
  <c r="P2624" i="6" s="1"/>
  <c r="G2620" i="6"/>
  <c r="M2620" i="6" s="1"/>
  <c r="H2620" i="6"/>
  <c r="N2620" i="6" s="1"/>
  <c r="E2620" i="6"/>
  <c r="K2620" i="6" s="1"/>
  <c r="R2620" i="6" s="1"/>
  <c r="I2620" i="6"/>
  <c r="O2620" i="6" s="1"/>
  <c r="F2620" i="6"/>
  <c r="L2620" i="6" s="1"/>
  <c r="J2620" i="6"/>
  <c r="P2620" i="6" s="1"/>
  <c r="G2616" i="6"/>
  <c r="M2616" i="6" s="1"/>
  <c r="H2616" i="6"/>
  <c r="N2616" i="6" s="1"/>
  <c r="E2616" i="6"/>
  <c r="K2616" i="6" s="1"/>
  <c r="R2616" i="6" s="1"/>
  <c r="I2616" i="6"/>
  <c r="O2616" i="6" s="1"/>
  <c r="F2616" i="6"/>
  <c r="L2616" i="6" s="1"/>
  <c r="J2616" i="6"/>
  <c r="P2616" i="6" s="1"/>
  <c r="G2612" i="6"/>
  <c r="M2612" i="6" s="1"/>
  <c r="H2612" i="6"/>
  <c r="N2612" i="6" s="1"/>
  <c r="E2612" i="6"/>
  <c r="K2612" i="6" s="1"/>
  <c r="R2612" i="6" s="1"/>
  <c r="I2612" i="6"/>
  <c r="O2612" i="6" s="1"/>
  <c r="F2612" i="6"/>
  <c r="L2612" i="6" s="1"/>
  <c r="J2612" i="6"/>
  <c r="P2612" i="6" s="1"/>
  <c r="G2608" i="6"/>
  <c r="M2608" i="6" s="1"/>
  <c r="H2608" i="6"/>
  <c r="N2608" i="6" s="1"/>
  <c r="E2608" i="6"/>
  <c r="K2608" i="6" s="1"/>
  <c r="R2608" i="6" s="1"/>
  <c r="I2608" i="6"/>
  <c r="O2608" i="6" s="1"/>
  <c r="F2608" i="6"/>
  <c r="L2608" i="6" s="1"/>
  <c r="J2608" i="6"/>
  <c r="P2608" i="6" s="1"/>
  <c r="F2604" i="6"/>
  <c r="L2604" i="6" s="1"/>
  <c r="H2604" i="6"/>
  <c r="N2604" i="6" s="1"/>
  <c r="I2604" i="6"/>
  <c r="O2604" i="6" s="1"/>
  <c r="J2604" i="6"/>
  <c r="P2604" i="6" s="1"/>
  <c r="E2600" i="6"/>
  <c r="K2600" i="6" s="1"/>
  <c r="R2600" i="6" s="1"/>
  <c r="I2600" i="6"/>
  <c r="O2600" i="6" s="1"/>
  <c r="F2600" i="6"/>
  <c r="L2600" i="6" s="1"/>
  <c r="J2600" i="6"/>
  <c r="P2600" i="6" s="1"/>
  <c r="G2600" i="6"/>
  <c r="M2600" i="6" s="1"/>
  <c r="H2600" i="6"/>
  <c r="N2600" i="6" s="1"/>
  <c r="E2596" i="6"/>
  <c r="K2596" i="6" s="1"/>
  <c r="R2596" i="6" s="1"/>
  <c r="I2596" i="6"/>
  <c r="O2596" i="6" s="1"/>
  <c r="F2596" i="6"/>
  <c r="L2596" i="6" s="1"/>
  <c r="J2596" i="6"/>
  <c r="P2596" i="6" s="1"/>
  <c r="G2596" i="6"/>
  <c r="M2596" i="6" s="1"/>
  <c r="H2596" i="6"/>
  <c r="N2596" i="6" s="1"/>
  <c r="E2592" i="6"/>
  <c r="K2592" i="6" s="1"/>
  <c r="R2592" i="6" s="1"/>
  <c r="I2592" i="6"/>
  <c r="O2592" i="6" s="1"/>
  <c r="F2592" i="6"/>
  <c r="L2592" i="6" s="1"/>
  <c r="J2592" i="6"/>
  <c r="P2592" i="6" s="1"/>
  <c r="G2592" i="6"/>
  <c r="M2592" i="6" s="1"/>
  <c r="H2592" i="6"/>
  <c r="N2592" i="6" s="1"/>
  <c r="G2588" i="6"/>
  <c r="M2588" i="6" s="1"/>
  <c r="H2588" i="6"/>
  <c r="N2588" i="6" s="1"/>
  <c r="E2588" i="6"/>
  <c r="K2588" i="6" s="1"/>
  <c r="R2588" i="6" s="1"/>
  <c r="I2588" i="6"/>
  <c r="O2588" i="6" s="1"/>
  <c r="F2588" i="6"/>
  <c r="L2588" i="6" s="1"/>
  <c r="J2588" i="6"/>
  <c r="P2588" i="6" s="1"/>
  <c r="I2584" i="6"/>
  <c r="O2584" i="6" s="1"/>
  <c r="J2584" i="6"/>
  <c r="P2584" i="6" s="1"/>
  <c r="F2584" i="6"/>
  <c r="L2584" i="6" s="1"/>
  <c r="H2584" i="6"/>
  <c r="N2584" i="6" s="1"/>
  <c r="I2580" i="6"/>
  <c r="O2580" i="6" s="1"/>
  <c r="J2580" i="6"/>
  <c r="P2580" i="6" s="1"/>
  <c r="F2580" i="6"/>
  <c r="L2580" i="6" s="1"/>
  <c r="H2580" i="6"/>
  <c r="N2580" i="6" s="1"/>
  <c r="G2576" i="6"/>
  <c r="M2576" i="6" s="1"/>
  <c r="H2576" i="6"/>
  <c r="N2576" i="6" s="1"/>
  <c r="E2576" i="6"/>
  <c r="K2576" i="6" s="1"/>
  <c r="R2576" i="6" s="1"/>
  <c r="I2576" i="6"/>
  <c r="O2576" i="6" s="1"/>
  <c r="F2576" i="6"/>
  <c r="L2576" i="6" s="1"/>
  <c r="J2576" i="6"/>
  <c r="P2576" i="6" s="1"/>
  <c r="E2572" i="6"/>
  <c r="K2572" i="6" s="1"/>
  <c r="R2572" i="6" s="1"/>
  <c r="I2572" i="6"/>
  <c r="O2572" i="6" s="1"/>
  <c r="F2572" i="6"/>
  <c r="L2572" i="6" s="1"/>
  <c r="J2572" i="6"/>
  <c r="P2572" i="6" s="1"/>
  <c r="G2572" i="6"/>
  <c r="M2572" i="6" s="1"/>
  <c r="H2572" i="6"/>
  <c r="N2572" i="6" s="1"/>
  <c r="G2568" i="6"/>
  <c r="M2568" i="6" s="1"/>
  <c r="H2568" i="6"/>
  <c r="N2568" i="6" s="1"/>
  <c r="E2568" i="6"/>
  <c r="K2568" i="6" s="1"/>
  <c r="R2568" i="6" s="1"/>
  <c r="I2568" i="6"/>
  <c r="O2568" i="6" s="1"/>
  <c r="F2568" i="6"/>
  <c r="L2568" i="6" s="1"/>
  <c r="J2568" i="6"/>
  <c r="P2568" i="6" s="1"/>
  <c r="G2564" i="6"/>
  <c r="M2564" i="6" s="1"/>
  <c r="H2564" i="6"/>
  <c r="N2564" i="6" s="1"/>
  <c r="E2564" i="6"/>
  <c r="K2564" i="6" s="1"/>
  <c r="R2564" i="6" s="1"/>
  <c r="I2564" i="6"/>
  <c r="O2564" i="6" s="1"/>
  <c r="F2564" i="6"/>
  <c r="L2564" i="6" s="1"/>
  <c r="J2564" i="6"/>
  <c r="P2564" i="6" s="1"/>
  <c r="E2560" i="6"/>
  <c r="K2560" i="6" s="1"/>
  <c r="R2560" i="6" s="1"/>
  <c r="I2560" i="6"/>
  <c r="O2560" i="6" s="1"/>
  <c r="F2560" i="6"/>
  <c r="L2560" i="6" s="1"/>
  <c r="J2560" i="6"/>
  <c r="P2560" i="6" s="1"/>
  <c r="G2560" i="6"/>
  <c r="M2560" i="6" s="1"/>
  <c r="H2560" i="6"/>
  <c r="N2560" i="6" s="1"/>
  <c r="E2556" i="6"/>
  <c r="K2556" i="6" s="1"/>
  <c r="R2556" i="6" s="1"/>
  <c r="I2556" i="6"/>
  <c r="O2556" i="6" s="1"/>
  <c r="F2556" i="6"/>
  <c r="L2556" i="6" s="1"/>
  <c r="J2556" i="6"/>
  <c r="P2556" i="6" s="1"/>
  <c r="G2556" i="6"/>
  <c r="M2556" i="6" s="1"/>
  <c r="H2556" i="6"/>
  <c r="N2556" i="6" s="1"/>
  <c r="E2552" i="6"/>
  <c r="K2552" i="6" s="1"/>
  <c r="R2552" i="6" s="1"/>
  <c r="I2552" i="6"/>
  <c r="O2552" i="6" s="1"/>
  <c r="F2552" i="6"/>
  <c r="L2552" i="6" s="1"/>
  <c r="J2552" i="6"/>
  <c r="P2552" i="6" s="1"/>
  <c r="G2552" i="6"/>
  <c r="M2552" i="6" s="1"/>
  <c r="H2552" i="6"/>
  <c r="N2552" i="6" s="1"/>
  <c r="E2548" i="6"/>
  <c r="K2548" i="6" s="1"/>
  <c r="R2548" i="6" s="1"/>
  <c r="I2548" i="6"/>
  <c r="O2548" i="6" s="1"/>
  <c r="F2548" i="6"/>
  <c r="L2548" i="6" s="1"/>
  <c r="J2548" i="6"/>
  <c r="P2548" i="6" s="1"/>
  <c r="G2548" i="6"/>
  <c r="M2548" i="6" s="1"/>
  <c r="H2548" i="6"/>
  <c r="N2548" i="6" s="1"/>
  <c r="G2544" i="6"/>
  <c r="M2544" i="6" s="1"/>
  <c r="H2544" i="6"/>
  <c r="N2544" i="6" s="1"/>
  <c r="E2544" i="6"/>
  <c r="K2544" i="6" s="1"/>
  <c r="R2544" i="6" s="1"/>
  <c r="I2544" i="6"/>
  <c r="O2544" i="6" s="1"/>
  <c r="F2544" i="6"/>
  <c r="L2544" i="6" s="1"/>
  <c r="J2544" i="6"/>
  <c r="P2544" i="6" s="1"/>
  <c r="G2540" i="6"/>
  <c r="M2540" i="6" s="1"/>
  <c r="H2540" i="6"/>
  <c r="N2540" i="6" s="1"/>
  <c r="E2540" i="6"/>
  <c r="K2540" i="6" s="1"/>
  <c r="R2540" i="6" s="1"/>
  <c r="I2540" i="6"/>
  <c r="O2540" i="6" s="1"/>
  <c r="F2540" i="6"/>
  <c r="L2540" i="6" s="1"/>
  <c r="J2540" i="6"/>
  <c r="P2540" i="6" s="1"/>
  <c r="E2536" i="6"/>
  <c r="K2536" i="6" s="1"/>
  <c r="R2536" i="6" s="1"/>
  <c r="I2536" i="6"/>
  <c r="O2536" i="6" s="1"/>
  <c r="F2536" i="6"/>
  <c r="L2536" i="6" s="1"/>
  <c r="J2536" i="6"/>
  <c r="P2536" i="6" s="1"/>
  <c r="G2536" i="6"/>
  <c r="M2536" i="6" s="1"/>
  <c r="H2536" i="6"/>
  <c r="N2536" i="6" s="1"/>
  <c r="G2532" i="6"/>
  <c r="M2532" i="6" s="1"/>
  <c r="H2532" i="6"/>
  <c r="N2532" i="6" s="1"/>
  <c r="E2532" i="6"/>
  <c r="K2532" i="6" s="1"/>
  <c r="R2532" i="6" s="1"/>
  <c r="I2532" i="6"/>
  <c r="O2532" i="6" s="1"/>
  <c r="F2532" i="6"/>
  <c r="L2532" i="6" s="1"/>
  <c r="J2532" i="6"/>
  <c r="P2532" i="6" s="1"/>
  <c r="F2528" i="6"/>
  <c r="L2528" i="6" s="1"/>
  <c r="H2528" i="6"/>
  <c r="N2528" i="6" s="1"/>
  <c r="I2528" i="6"/>
  <c r="O2528" i="6" s="1"/>
  <c r="J2528" i="6"/>
  <c r="P2528" i="6" s="1"/>
  <c r="G2524" i="6"/>
  <c r="M2524" i="6" s="1"/>
  <c r="H2524" i="6"/>
  <c r="N2524" i="6" s="1"/>
  <c r="E2524" i="6"/>
  <c r="K2524" i="6" s="1"/>
  <c r="R2524" i="6" s="1"/>
  <c r="I2524" i="6"/>
  <c r="O2524" i="6" s="1"/>
  <c r="F2524" i="6"/>
  <c r="L2524" i="6" s="1"/>
  <c r="J2524" i="6"/>
  <c r="P2524" i="6" s="1"/>
  <c r="E2520" i="6"/>
  <c r="K2520" i="6" s="1"/>
  <c r="R2520" i="6" s="1"/>
  <c r="I2520" i="6"/>
  <c r="O2520" i="6" s="1"/>
  <c r="F2520" i="6"/>
  <c r="L2520" i="6" s="1"/>
  <c r="J2520" i="6"/>
  <c r="P2520" i="6" s="1"/>
  <c r="G2520" i="6"/>
  <c r="M2520" i="6" s="1"/>
  <c r="H2520" i="6"/>
  <c r="N2520" i="6" s="1"/>
  <c r="E2516" i="6"/>
  <c r="K2516" i="6" s="1"/>
  <c r="R2516" i="6" s="1"/>
  <c r="I2516" i="6"/>
  <c r="O2516" i="6" s="1"/>
  <c r="F2516" i="6"/>
  <c r="L2516" i="6" s="1"/>
  <c r="J2516" i="6"/>
  <c r="P2516" i="6" s="1"/>
  <c r="G2516" i="6"/>
  <c r="M2516" i="6" s="1"/>
  <c r="H2516" i="6"/>
  <c r="N2516" i="6" s="1"/>
  <c r="G2512" i="6"/>
  <c r="M2512" i="6" s="1"/>
  <c r="H2512" i="6"/>
  <c r="N2512" i="6" s="1"/>
  <c r="E2512" i="6"/>
  <c r="K2512" i="6" s="1"/>
  <c r="R2512" i="6" s="1"/>
  <c r="I2512" i="6"/>
  <c r="O2512" i="6" s="1"/>
  <c r="F2512" i="6"/>
  <c r="L2512" i="6" s="1"/>
  <c r="J2512" i="6"/>
  <c r="P2512" i="6" s="1"/>
  <c r="G2508" i="6"/>
  <c r="M2508" i="6" s="1"/>
  <c r="H2508" i="6"/>
  <c r="N2508" i="6" s="1"/>
  <c r="E2508" i="6"/>
  <c r="K2508" i="6" s="1"/>
  <c r="R2508" i="6" s="1"/>
  <c r="I2508" i="6"/>
  <c r="O2508" i="6" s="1"/>
  <c r="F2508" i="6"/>
  <c r="L2508" i="6" s="1"/>
  <c r="J2508" i="6"/>
  <c r="P2508" i="6" s="1"/>
  <c r="G2504" i="6"/>
  <c r="M2504" i="6" s="1"/>
  <c r="H2504" i="6"/>
  <c r="N2504" i="6" s="1"/>
  <c r="E2504" i="6"/>
  <c r="K2504" i="6" s="1"/>
  <c r="R2504" i="6" s="1"/>
  <c r="I2504" i="6"/>
  <c r="O2504" i="6" s="1"/>
  <c r="F2504" i="6"/>
  <c r="L2504" i="6" s="1"/>
  <c r="J2504" i="6"/>
  <c r="P2504" i="6" s="1"/>
  <c r="F2500" i="6"/>
  <c r="L2500" i="6" s="1"/>
  <c r="H2500" i="6"/>
  <c r="N2500" i="6" s="1"/>
  <c r="I2500" i="6"/>
  <c r="O2500" i="6" s="1"/>
  <c r="J2500" i="6"/>
  <c r="P2500" i="6" s="1"/>
  <c r="E2496" i="6"/>
  <c r="K2496" i="6" s="1"/>
  <c r="R2496" i="6" s="1"/>
  <c r="I2496" i="6"/>
  <c r="O2496" i="6" s="1"/>
  <c r="F2496" i="6"/>
  <c r="L2496" i="6" s="1"/>
  <c r="J2496" i="6"/>
  <c r="P2496" i="6" s="1"/>
  <c r="G2496" i="6"/>
  <c r="M2496" i="6" s="1"/>
  <c r="H2496" i="6"/>
  <c r="N2496" i="6" s="1"/>
  <c r="E2492" i="6"/>
  <c r="K2492" i="6" s="1"/>
  <c r="R2492" i="6" s="1"/>
  <c r="I2492" i="6"/>
  <c r="O2492" i="6" s="1"/>
  <c r="F2492" i="6"/>
  <c r="L2492" i="6" s="1"/>
  <c r="J2492" i="6"/>
  <c r="P2492" i="6" s="1"/>
  <c r="G2492" i="6"/>
  <c r="M2492" i="6" s="1"/>
  <c r="H2492" i="6"/>
  <c r="N2492" i="6" s="1"/>
  <c r="I2488" i="6"/>
  <c r="O2488" i="6" s="1"/>
  <c r="J2488" i="6"/>
  <c r="P2488" i="6" s="1"/>
  <c r="F2488" i="6"/>
  <c r="L2488" i="6" s="1"/>
  <c r="H2488" i="6"/>
  <c r="N2488" i="6" s="1"/>
  <c r="G2484" i="6"/>
  <c r="M2484" i="6" s="1"/>
  <c r="H2484" i="6"/>
  <c r="N2484" i="6" s="1"/>
  <c r="E2484" i="6"/>
  <c r="K2484" i="6" s="1"/>
  <c r="R2484" i="6" s="1"/>
  <c r="I2484" i="6"/>
  <c r="O2484" i="6" s="1"/>
  <c r="F2484" i="6"/>
  <c r="L2484" i="6" s="1"/>
  <c r="J2484" i="6"/>
  <c r="P2484" i="6" s="1"/>
  <c r="F2480" i="6"/>
  <c r="L2480" i="6" s="1"/>
  <c r="H2480" i="6"/>
  <c r="N2480" i="6" s="1"/>
  <c r="I2480" i="6"/>
  <c r="O2480" i="6" s="1"/>
  <c r="J2480" i="6"/>
  <c r="P2480" i="6" s="1"/>
  <c r="E2476" i="6"/>
  <c r="K2476" i="6" s="1"/>
  <c r="R2476" i="6" s="1"/>
  <c r="I2476" i="6"/>
  <c r="O2476" i="6" s="1"/>
  <c r="F2476" i="6"/>
  <c r="L2476" i="6" s="1"/>
  <c r="J2476" i="6"/>
  <c r="P2476" i="6" s="1"/>
  <c r="G2476" i="6"/>
  <c r="M2476" i="6" s="1"/>
  <c r="H2476" i="6"/>
  <c r="N2476" i="6" s="1"/>
  <c r="G2472" i="6"/>
  <c r="M2472" i="6" s="1"/>
  <c r="H2472" i="6"/>
  <c r="N2472" i="6" s="1"/>
  <c r="E2472" i="6"/>
  <c r="K2472" i="6" s="1"/>
  <c r="R2472" i="6" s="1"/>
  <c r="I2472" i="6"/>
  <c r="O2472" i="6" s="1"/>
  <c r="F2472" i="6"/>
  <c r="L2472" i="6" s="1"/>
  <c r="J2472" i="6"/>
  <c r="P2472" i="6" s="1"/>
  <c r="E2468" i="6"/>
  <c r="K2468" i="6" s="1"/>
  <c r="R2468" i="6" s="1"/>
  <c r="I2468" i="6"/>
  <c r="O2468" i="6" s="1"/>
  <c r="F2468" i="6"/>
  <c r="L2468" i="6" s="1"/>
  <c r="J2468" i="6"/>
  <c r="P2468" i="6" s="1"/>
  <c r="G2468" i="6"/>
  <c r="M2468" i="6" s="1"/>
  <c r="H2468" i="6"/>
  <c r="N2468" i="6" s="1"/>
  <c r="F2464" i="6"/>
  <c r="L2464" i="6" s="1"/>
  <c r="H2464" i="6"/>
  <c r="N2464" i="6" s="1"/>
  <c r="I2464" i="6"/>
  <c r="O2464" i="6" s="1"/>
  <c r="J2464" i="6"/>
  <c r="P2464" i="6" s="1"/>
  <c r="G2460" i="6"/>
  <c r="M2460" i="6" s="1"/>
  <c r="H2460" i="6"/>
  <c r="N2460" i="6" s="1"/>
  <c r="E2460" i="6"/>
  <c r="K2460" i="6" s="1"/>
  <c r="R2460" i="6" s="1"/>
  <c r="I2460" i="6"/>
  <c r="O2460" i="6" s="1"/>
  <c r="F2460" i="6"/>
  <c r="L2460" i="6" s="1"/>
  <c r="J2460" i="6"/>
  <c r="P2460" i="6" s="1"/>
  <c r="G2456" i="6"/>
  <c r="M2456" i="6" s="1"/>
  <c r="H2456" i="6"/>
  <c r="N2456" i="6" s="1"/>
  <c r="E2456" i="6"/>
  <c r="K2456" i="6" s="1"/>
  <c r="R2456" i="6" s="1"/>
  <c r="I2456" i="6"/>
  <c r="O2456" i="6" s="1"/>
  <c r="F2456" i="6"/>
  <c r="L2456" i="6" s="1"/>
  <c r="J2456" i="6"/>
  <c r="P2456" i="6" s="1"/>
  <c r="G2452" i="6"/>
  <c r="M2452" i="6" s="1"/>
  <c r="H2452" i="6"/>
  <c r="N2452" i="6" s="1"/>
  <c r="E2452" i="6"/>
  <c r="K2452" i="6" s="1"/>
  <c r="R2452" i="6" s="1"/>
  <c r="I2452" i="6"/>
  <c r="O2452" i="6" s="1"/>
  <c r="F2452" i="6"/>
  <c r="L2452" i="6" s="1"/>
  <c r="J2452" i="6"/>
  <c r="P2452" i="6" s="1"/>
  <c r="G2448" i="6"/>
  <c r="M2448" i="6" s="1"/>
  <c r="H2448" i="6"/>
  <c r="N2448" i="6" s="1"/>
  <c r="E2448" i="6"/>
  <c r="K2448" i="6" s="1"/>
  <c r="R2448" i="6" s="1"/>
  <c r="I2448" i="6"/>
  <c r="O2448" i="6" s="1"/>
  <c r="F2448" i="6"/>
  <c r="L2448" i="6" s="1"/>
  <c r="J2448" i="6"/>
  <c r="P2448" i="6" s="1"/>
  <c r="G2444" i="6"/>
  <c r="M2444" i="6" s="1"/>
  <c r="H2444" i="6"/>
  <c r="N2444" i="6" s="1"/>
  <c r="E2444" i="6"/>
  <c r="K2444" i="6" s="1"/>
  <c r="R2444" i="6" s="1"/>
  <c r="I2444" i="6"/>
  <c r="O2444" i="6" s="1"/>
  <c r="F2444" i="6"/>
  <c r="L2444" i="6" s="1"/>
  <c r="J2444" i="6"/>
  <c r="P2444" i="6" s="1"/>
  <c r="F2440" i="6"/>
  <c r="L2440" i="6" s="1"/>
  <c r="H2440" i="6"/>
  <c r="N2440" i="6" s="1"/>
  <c r="I2440" i="6"/>
  <c r="O2440" i="6" s="1"/>
  <c r="J2440" i="6"/>
  <c r="P2440" i="6" s="1"/>
  <c r="G2436" i="6"/>
  <c r="M2436" i="6" s="1"/>
  <c r="H2436" i="6"/>
  <c r="N2436" i="6" s="1"/>
  <c r="E2436" i="6"/>
  <c r="K2436" i="6" s="1"/>
  <c r="R2436" i="6" s="1"/>
  <c r="I2436" i="6"/>
  <c r="O2436" i="6" s="1"/>
  <c r="F2436" i="6"/>
  <c r="L2436" i="6" s="1"/>
  <c r="J2436" i="6"/>
  <c r="P2436" i="6" s="1"/>
  <c r="E2432" i="6"/>
  <c r="K2432" i="6" s="1"/>
  <c r="R2432" i="6" s="1"/>
  <c r="I2432" i="6"/>
  <c r="O2432" i="6" s="1"/>
  <c r="F2432" i="6"/>
  <c r="L2432" i="6" s="1"/>
  <c r="J2432" i="6"/>
  <c r="P2432" i="6" s="1"/>
  <c r="G2432" i="6"/>
  <c r="M2432" i="6" s="1"/>
  <c r="H2432" i="6"/>
  <c r="N2432" i="6" s="1"/>
  <c r="E2428" i="6"/>
  <c r="K2428" i="6" s="1"/>
  <c r="R2428" i="6" s="1"/>
  <c r="I2428" i="6"/>
  <c r="O2428" i="6" s="1"/>
  <c r="F2428" i="6"/>
  <c r="L2428" i="6" s="1"/>
  <c r="J2428" i="6"/>
  <c r="P2428" i="6" s="1"/>
  <c r="G2428" i="6"/>
  <c r="M2428" i="6" s="1"/>
  <c r="H2428" i="6"/>
  <c r="N2428" i="6" s="1"/>
  <c r="E2424" i="6"/>
  <c r="K2424" i="6" s="1"/>
  <c r="R2424" i="6" s="1"/>
  <c r="I2424" i="6"/>
  <c r="O2424" i="6" s="1"/>
  <c r="F2424" i="6"/>
  <c r="L2424" i="6" s="1"/>
  <c r="J2424" i="6"/>
  <c r="P2424" i="6" s="1"/>
  <c r="G2424" i="6"/>
  <c r="M2424" i="6" s="1"/>
  <c r="H2424" i="6"/>
  <c r="N2424" i="6" s="1"/>
  <c r="I2420" i="6"/>
  <c r="O2420" i="6" s="1"/>
  <c r="J2420" i="6"/>
  <c r="P2420" i="6" s="1"/>
  <c r="F2420" i="6"/>
  <c r="L2420" i="6" s="1"/>
  <c r="H2420" i="6"/>
  <c r="N2420" i="6" s="1"/>
  <c r="G2416" i="6"/>
  <c r="M2416" i="6" s="1"/>
  <c r="H2416" i="6"/>
  <c r="N2416" i="6" s="1"/>
  <c r="E2416" i="6"/>
  <c r="K2416" i="6" s="1"/>
  <c r="R2416" i="6" s="1"/>
  <c r="I2416" i="6"/>
  <c r="O2416" i="6" s="1"/>
  <c r="F2416" i="6"/>
  <c r="L2416" i="6" s="1"/>
  <c r="J2416" i="6"/>
  <c r="P2416" i="6" s="1"/>
  <c r="F2412" i="6"/>
  <c r="L2412" i="6" s="1"/>
  <c r="H2412" i="6"/>
  <c r="N2412" i="6" s="1"/>
  <c r="I2412" i="6"/>
  <c r="O2412" i="6" s="1"/>
  <c r="J2412" i="6"/>
  <c r="P2412" i="6" s="1"/>
  <c r="E2408" i="6"/>
  <c r="K2408" i="6" s="1"/>
  <c r="R2408" i="6" s="1"/>
  <c r="I2408" i="6"/>
  <c r="O2408" i="6" s="1"/>
  <c r="F2408" i="6"/>
  <c r="L2408" i="6" s="1"/>
  <c r="J2408" i="6"/>
  <c r="P2408" i="6" s="1"/>
  <c r="G2408" i="6"/>
  <c r="M2408" i="6" s="1"/>
  <c r="H2408" i="6"/>
  <c r="N2408" i="6" s="1"/>
  <c r="E2404" i="6"/>
  <c r="K2404" i="6" s="1"/>
  <c r="R2404" i="6" s="1"/>
  <c r="I2404" i="6"/>
  <c r="O2404" i="6" s="1"/>
  <c r="F2404" i="6"/>
  <c r="L2404" i="6" s="1"/>
  <c r="J2404" i="6"/>
  <c r="P2404" i="6" s="1"/>
  <c r="G2404" i="6"/>
  <c r="M2404" i="6" s="1"/>
  <c r="H2404" i="6"/>
  <c r="N2404" i="6" s="1"/>
  <c r="E2400" i="6"/>
  <c r="K2400" i="6" s="1"/>
  <c r="R2400" i="6" s="1"/>
  <c r="I2400" i="6"/>
  <c r="O2400" i="6" s="1"/>
  <c r="F2400" i="6"/>
  <c r="L2400" i="6" s="1"/>
  <c r="J2400" i="6"/>
  <c r="P2400" i="6" s="1"/>
  <c r="G2400" i="6"/>
  <c r="M2400" i="6" s="1"/>
  <c r="H2400" i="6"/>
  <c r="N2400" i="6" s="1"/>
  <c r="E2396" i="6"/>
  <c r="K2396" i="6" s="1"/>
  <c r="R2396" i="6" s="1"/>
  <c r="I2396" i="6"/>
  <c r="O2396" i="6" s="1"/>
  <c r="F2396" i="6"/>
  <c r="L2396" i="6" s="1"/>
  <c r="J2396" i="6"/>
  <c r="P2396" i="6" s="1"/>
  <c r="G2396" i="6"/>
  <c r="M2396" i="6" s="1"/>
  <c r="H2396" i="6"/>
  <c r="N2396" i="6" s="1"/>
  <c r="E2392" i="6"/>
  <c r="K2392" i="6" s="1"/>
  <c r="R2392" i="6" s="1"/>
  <c r="I2392" i="6"/>
  <c r="O2392" i="6" s="1"/>
  <c r="F2392" i="6"/>
  <c r="L2392" i="6" s="1"/>
  <c r="J2392" i="6"/>
  <c r="P2392" i="6" s="1"/>
  <c r="G2392" i="6"/>
  <c r="M2392" i="6" s="1"/>
  <c r="H2392" i="6"/>
  <c r="N2392" i="6" s="1"/>
  <c r="G2388" i="6"/>
  <c r="M2388" i="6" s="1"/>
  <c r="H2388" i="6"/>
  <c r="N2388" i="6" s="1"/>
  <c r="E2388" i="6"/>
  <c r="K2388" i="6" s="1"/>
  <c r="R2388" i="6" s="1"/>
  <c r="I2388" i="6"/>
  <c r="O2388" i="6" s="1"/>
  <c r="F2388" i="6"/>
  <c r="L2388" i="6" s="1"/>
  <c r="J2388" i="6"/>
  <c r="P2388" i="6" s="1"/>
  <c r="G2384" i="6"/>
  <c r="M2384" i="6" s="1"/>
  <c r="H2384" i="6"/>
  <c r="N2384" i="6" s="1"/>
  <c r="E2384" i="6"/>
  <c r="K2384" i="6" s="1"/>
  <c r="R2384" i="6" s="1"/>
  <c r="I2384" i="6"/>
  <c r="O2384" i="6" s="1"/>
  <c r="F2384" i="6"/>
  <c r="L2384" i="6" s="1"/>
  <c r="J2384" i="6"/>
  <c r="P2384" i="6" s="1"/>
  <c r="G2380" i="6"/>
  <c r="M2380" i="6" s="1"/>
  <c r="H2380" i="6"/>
  <c r="N2380" i="6" s="1"/>
  <c r="E2380" i="6"/>
  <c r="K2380" i="6" s="1"/>
  <c r="R2380" i="6" s="1"/>
  <c r="I2380" i="6"/>
  <c r="O2380" i="6" s="1"/>
  <c r="F2380" i="6"/>
  <c r="L2380" i="6" s="1"/>
  <c r="J2380" i="6"/>
  <c r="P2380" i="6" s="1"/>
  <c r="F2376" i="6"/>
  <c r="L2376" i="6" s="1"/>
  <c r="H2376" i="6"/>
  <c r="N2376" i="6" s="1"/>
  <c r="I2376" i="6"/>
  <c r="O2376" i="6" s="1"/>
  <c r="J2376" i="6"/>
  <c r="P2376" i="6" s="1"/>
  <c r="F2372" i="6"/>
  <c r="L2372" i="6" s="1"/>
  <c r="H2372" i="6"/>
  <c r="N2372" i="6" s="1"/>
  <c r="I2372" i="6"/>
  <c r="O2372" i="6" s="1"/>
  <c r="J2372" i="6"/>
  <c r="P2372" i="6" s="1"/>
  <c r="G2368" i="6"/>
  <c r="M2368" i="6" s="1"/>
  <c r="H2368" i="6"/>
  <c r="N2368" i="6" s="1"/>
  <c r="E2368" i="6"/>
  <c r="K2368" i="6" s="1"/>
  <c r="R2368" i="6" s="1"/>
  <c r="I2368" i="6"/>
  <c r="O2368" i="6" s="1"/>
  <c r="F2368" i="6"/>
  <c r="L2368" i="6" s="1"/>
  <c r="J2368" i="6"/>
  <c r="P2368" i="6" s="1"/>
  <c r="I2364" i="6"/>
  <c r="O2364" i="6" s="1"/>
  <c r="J2364" i="6"/>
  <c r="P2364" i="6" s="1"/>
  <c r="F2364" i="6"/>
  <c r="L2364" i="6" s="1"/>
  <c r="H2364" i="6"/>
  <c r="N2364" i="6" s="1"/>
  <c r="G2360" i="6"/>
  <c r="M2360" i="6" s="1"/>
  <c r="H2360" i="6"/>
  <c r="N2360" i="6" s="1"/>
  <c r="E2360" i="6"/>
  <c r="K2360" i="6" s="1"/>
  <c r="R2360" i="6" s="1"/>
  <c r="I2360" i="6"/>
  <c r="O2360" i="6" s="1"/>
  <c r="F2360" i="6"/>
  <c r="L2360" i="6" s="1"/>
  <c r="J2360" i="6"/>
  <c r="P2360" i="6" s="1"/>
  <c r="G2356" i="6"/>
  <c r="M2356" i="6" s="1"/>
  <c r="H2356" i="6"/>
  <c r="N2356" i="6" s="1"/>
  <c r="E2356" i="6"/>
  <c r="K2356" i="6" s="1"/>
  <c r="R2356" i="6" s="1"/>
  <c r="I2356" i="6"/>
  <c r="O2356" i="6" s="1"/>
  <c r="F2356" i="6"/>
  <c r="L2356" i="6" s="1"/>
  <c r="J2356" i="6"/>
  <c r="P2356" i="6" s="1"/>
  <c r="F2352" i="6"/>
  <c r="L2352" i="6" s="1"/>
  <c r="H2352" i="6"/>
  <c r="N2352" i="6" s="1"/>
  <c r="I2352" i="6"/>
  <c r="O2352" i="6" s="1"/>
  <c r="J2352" i="6"/>
  <c r="P2352" i="6" s="1"/>
  <c r="E2348" i="6"/>
  <c r="K2348" i="6" s="1"/>
  <c r="R2348" i="6" s="1"/>
  <c r="I2348" i="6"/>
  <c r="O2348" i="6" s="1"/>
  <c r="F2348" i="6"/>
  <c r="L2348" i="6" s="1"/>
  <c r="J2348" i="6"/>
  <c r="P2348" i="6" s="1"/>
  <c r="G2348" i="6"/>
  <c r="M2348" i="6" s="1"/>
  <c r="H2348" i="6"/>
  <c r="N2348" i="6" s="1"/>
  <c r="G2344" i="6"/>
  <c r="M2344" i="6" s="1"/>
  <c r="H2344" i="6"/>
  <c r="N2344" i="6" s="1"/>
  <c r="E2344" i="6"/>
  <c r="K2344" i="6" s="1"/>
  <c r="R2344" i="6" s="1"/>
  <c r="I2344" i="6"/>
  <c r="O2344" i="6" s="1"/>
  <c r="F2344" i="6"/>
  <c r="L2344" i="6" s="1"/>
  <c r="J2344" i="6"/>
  <c r="P2344" i="6" s="1"/>
  <c r="G2340" i="6"/>
  <c r="M2340" i="6" s="1"/>
  <c r="H2340" i="6"/>
  <c r="N2340" i="6" s="1"/>
  <c r="E2340" i="6"/>
  <c r="K2340" i="6" s="1"/>
  <c r="R2340" i="6" s="1"/>
  <c r="I2340" i="6"/>
  <c r="O2340" i="6" s="1"/>
  <c r="F2340" i="6"/>
  <c r="L2340" i="6" s="1"/>
  <c r="J2340" i="6"/>
  <c r="P2340" i="6" s="1"/>
  <c r="G2336" i="6"/>
  <c r="M2336" i="6" s="1"/>
  <c r="H2336" i="6"/>
  <c r="N2336" i="6" s="1"/>
  <c r="E2336" i="6"/>
  <c r="K2336" i="6" s="1"/>
  <c r="R2336" i="6" s="1"/>
  <c r="I2336" i="6"/>
  <c r="O2336" i="6" s="1"/>
  <c r="F2336" i="6"/>
  <c r="L2336" i="6" s="1"/>
  <c r="J2336" i="6"/>
  <c r="P2336" i="6" s="1"/>
  <c r="G2332" i="6"/>
  <c r="M2332" i="6" s="1"/>
  <c r="H2332" i="6"/>
  <c r="N2332" i="6" s="1"/>
  <c r="E2332" i="6"/>
  <c r="K2332" i="6" s="1"/>
  <c r="R2332" i="6" s="1"/>
  <c r="I2332" i="6"/>
  <c r="O2332" i="6" s="1"/>
  <c r="F2332" i="6"/>
  <c r="L2332" i="6" s="1"/>
  <c r="J2332" i="6"/>
  <c r="P2332" i="6" s="1"/>
  <c r="E2328" i="6"/>
  <c r="K2328" i="6" s="1"/>
  <c r="R2328" i="6" s="1"/>
  <c r="I2328" i="6"/>
  <c r="O2328" i="6" s="1"/>
  <c r="F2328" i="6"/>
  <c r="L2328" i="6" s="1"/>
  <c r="J2328" i="6"/>
  <c r="P2328" i="6" s="1"/>
  <c r="G2328" i="6"/>
  <c r="M2328" i="6" s="1"/>
  <c r="H2328" i="6"/>
  <c r="N2328" i="6" s="1"/>
  <c r="G2324" i="6"/>
  <c r="M2324" i="6" s="1"/>
  <c r="H2324" i="6"/>
  <c r="N2324" i="6" s="1"/>
  <c r="E2324" i="6"/>
  <c r="K2324" i="6" s="1"/>
  <c r="R2324" i="6" s="1"/>
  <c r="I2324" i="6"/>
  <c r="O2324" i="6" s="1"/>
  <c r="F2324" i="6"/>
  <c r="L2324" i="6" s="1"/>
  <c r="J2324" i="6"/>
  <c r="P2324" i="6" s="1"/>
  <c r="G2320" i="6"/>
  <c r="M2320" i="6" s="1"/>
  <c r="H2320" i="6"/>
  <c r="N2320" i="6" s="1"/>
  <c r="E2320" i="6"/>
  <c r="K2320" i="6" s="1"/>
  <c r="R2320" i="6" s="1"/>
  <c r="I2320" i="6"/>
  <c r="O2320" i="6" s="1"/>
  <c r="F2320" i="6"/>
  <c r="L2320" i="6" s="1"/>
  <c r="J2320" i="6"/>
  <c r="P2320" i="6" s="1"/>
  <c r="E2316" i="6"/>
  <c r="K2316" i="6" s="1"/>
  <c r="R2316" i="6" s="1"/>
  <c r="I2316" i="6"/>
  <c r="O2316" i="6" s="1"/>
  <c r="F2316" i="6"/>
  <c r="L2316" i="6" s="1"/>
  <c r="J2316" i="6"/>
  <c r="P2316" i="6" s="1"/>
  <c r="G2316" i="6"/>
  <c r="M2316" i="6" s="1"/>
  <c r="H2316" i="6"/>
  <c r="N2316" i="6" s="1"/>
  <c r="E2312" i="6"/>
  <c r="K2312" i="6" s="1"/>
  <c r="R2312" i="6" s="1"/>
  <c r="I2312" i="6"/>
  <c r="O2312" i="6" s="1"/>
  <c r="F2312" i="6"/>
  <c r="L2312" i="6" s="1"/>
  <c r="J2312" i="6"/>
  <c r="P2312" i="6" s="1"/>
  <c r="G2312" i="6"/>
  <c r="M2312" i="6" s="1"/>
  <c r="H2312" i="6"/>
  <c r="N2312" i="6" s="1"/>
  <c r="E2308" i="6"/>
  <c r="K2308" i="6" s="1"/>
  <c r="R2308" i="6" s="1"/>
  <c r="I2308" i="6"/>
  <c r="O2308" i="6" s="1"/>
  <c r="F2308" i="6"/>
  <c r="L2308" i="6" s="1"/>
  <c r="J2308" i="6"/>
  <c r="P2308" i="6" s="1"/>
  <c r="G2308" i="6"/>
  <c r="M2308" i="6" s="1"/>
  <c r="H2308" i="6"/>
  <c r="N2308" i="6" s="1"/>
  <c r="E2304" i="6"/>
  <c r="K2304" i="6" s="1"/>
  <c r="R2304" i="6" s="1"/>
  <c r="I2304" i="6"/>
  <c r="O2304" i="6" s="1"/>
  <c r="F2304" i="6"/>
  <c r="L2304" i="6" s="1"/>
  <c r="J2304" i="6"/>
  <c r="P2304" i="6" s="1"/>
  <c r="G2304" i="6"/>
  <c r="M2304" i="6" s="1"/>
  <c r="H2304" i="6"/>
  <c r="N2304" i="6" s="1"/>
  <c r="E2300" i="6"/>
  <c r="K2300" i="6" s="1"/>
  <c r="R2300" i="6" s="1"/>
  <c r="I2300" i="6"/>
  <c r="O2300" i="6" s="1"/>
  <c r="F2300" i="6"/>
  <c r="L2300" i="6" s="1"/>
  <c r="J2300" i="6"/>
  <c r="P2300" i="6" s="1"/>
  <c r="G2300" i="6"/>
  <c r="M2300" i="6" s="1"/>
  <c r="H2300" i="6"/>
  <c r="N2300" i="6" s="1"/>
  <c r="E2296" i="6"/>
  <c r="K2296" i="6" s="1"/>
  <c r="R2296" i="6" s="1"/>
  <c r="I2296" i="6"/>
  <c r="O2296" i="6" s="1"/>
  <c r="F2296" i="6"/>
  <c r="L2296" i="6" s="1"/>
  <c r="J2296" i="6"/>
  <c r="P2296" i="6" s="1"/>
  <c r="G2296" i="6"/>
  <c r="M2296" i="6" s="1"/>
  <c r="H2296" i="6"/>
  <c r="N2296" i="6" s="1"/>
  <c r="E2292" i="6"/>
  <c r="K2292" i="6" s="1"/>
  <c r="R2292" i="6" s="1"/>
  <c r="I2292" i="6"/>
  <c r="O2292" i="6" s="1"/>
  <c r="F2292" i="6"/>
  <c r="L2292" i="6" s="1"/>
  <c r="J2292" i="6"/>
  <c r="P2292" i="6" s="1"/>
  <c r="G2292" i="6"/>
  <c r="M2292" i="6" s="1"/>
  <c r="H2292" i="6"/>
  <c r="N2292" i="6" s="1"/>
  <c r="E2288" i="6"/>
  <c r="K2288" i="6" s="1"/>
  <c r="R2288" i="6" s="1"/>
  <c r="I2288" i="6"/>
  <c r="O2288" i="6" s="1"/>
  <c r="F2288" i="6"/>
  <c r="L2288" i="6" s="1"/>
  <c r="J2288" i="6"/>
  <c r="P2288" i="6" s="1"/>
  <c r="G2288" i="6"/>
  <c r="M2288" i="6" s="1"/>
  <c r="H2288" i="6"/>
  <c r="N2288" i="6" s="1"/>
  <c r="G2284" i="6"/>
  <c r="M2284" i="6" s="1"/>
  <c r="H2284" i="6"/>
  <c r="N2284" i="6" s="1"/>
  <c r="E2284" i="6"/>
  <c r="K2284" i="6" s="1"/>
  <c r="R2284" i="6" s="1"/>
  <c r="I2284" i="6"/>
  <c r="O2284" i="6" s="1"/>
  <c r="F2284" i="6"/>
  <c r="L2284" i="6" s="1"/>
  <c r="J2284" i="6"/>
  <c r="P2284" i="6" s="1"/>
  <c r="G2280" i="6"/>
  <c r="M2280" i="6" s="1"/>
  <c r="H2280" i="6"/>
  <c r="N2280" i="6" s="1"/>
  <c r="E2280" i="6"/>
  <c r="K2280" i="6" s="1"/>
  <c r="R2280" i="6" s="1"/>
  <c r="I2280" i="6"/>
  <c r="O2280" i="6" s="1"/>
  <c r="F2280" i="6"/>
  <c r="L2280" i="6" s="1"/>
  <c r="J2280" i="6"/>
  <c r="P2280" i="6" s="1"/>
  <c r="G2276" i="6"/>
  <c r="M2276" i="6" s="1"/>
  <c r="H2276" i="6"/>
  <c r="N2276" i="6" s="1"/>
  <c r="E2276" i="6"/>
  <c r="K2276" i="6" s="1"/>
  <c r="R2276" i="6" s="1"/>
  <c r="I2276" i="6"/>
  <c r="O2276" i="6" s="1"/>
  <c r="F2276" i="6"/>
  <c r="L2276" i="6" s="1"/>
  <c r="J2276" i="6"/>
  <c r="P2276" i="6" s="1"/>
  <c r="E2272" i="6"/>
  <c r="K2272" i="6" s="1"/>
  <c r="R2272" i="6" s="1"/>
  <c r="I2272" i="6"/>
  <c r="O2272" i="6" s="1"/>
  <c r="F2272" i="6"/>
  <c r="L2272" i="6" s="1"/>
  <c r="J2272" i="6"/>
  <c r="P2272" i="6" s="1"/>
  <c r="G2272" i="6"/>
  <c r="M2272" i="6" s="1"/>
  <c r="H2272" i="6"/>
  <c r="N2272" i="6" s="1"/>
  <c r="E2268" i="6"/>
  <c r="K2268" i="6" s="1"/>
  <c r="R2268" i="6" s="1"/>
  <c r="I2268" i="6"/>
  <c r="O2268" i="6" s="1"/>
  <c r="F2268" i="6"/>
  <c r="L2268" i="6" s="1"/>
  <c r="J2268" i="6"/>
  <c r="P2268" i="6" s="1"/>
  <c r="G2268" i="6"/>
  <c r="M2268" i="6" s="1"/>
  <c r="H2268" i="6"/>
  <c r="N2268" i="6" s="1"/>
  <c r="E2264" i="6"/>
  <c r="K2264" i="6" s="1"/>
  <c r="R2264" i="6" s="1"/>
  <c r="I2264" i="6"/>
  <c r="O2264" i="6" s="1"/>
  <c r="F2264" i="6"/>
  <c r="L2264" i="6" s="1"/>
  <c r="J2264" i="6"/>
  <c r="P2264" i="6" s="1"/>
  <c r="G2264" i="6"/>
  <c r="M2264" i="6" s="1"/>
  <c r="H2264" i="6"/>
  <c r="N2264" i="6" s="1"/>
  <c r="E2260" i="6"/>
  <c r="K2260" i="6" s="1"/>
  <c r="R2260" i="6" s="1"/>
  <c r="I2260" i="6"/>
  <c r="O2260" i="6" s="1"/>
  <c r="F2260" i="6"/>
  <c r="L2260" i="6" s="1"/>
  <c r="J2260" i="6"/>
  <c r="P2260" i="6" s="1"/>
  <c r="G2260" i="6"/>
  <c r="M2260" i="6" s="1"/>
  <c r="H2260" i="6"/>
  <c r="N2260" i="6" s="1"/>
  <c r="I2256" i="6"/>
  <c r="O2256" i="6" s="1"/>
  <c r="J2256" i="6"/>
  <c r="P2256" i="6" s="1"/>
  <c r="F2256" i="6"/>
  <c r="L2256" i="6" s="1"/>
  <c r="H2256" i="6"/>
  <c r="N2256" i="6" s="1"/>
  <c r="F2252" i="6"/>
  <c r="L2252" i="6" s="1"/>
  <c r="H2252" i="6"/>
  <c r="N2252" i="6" s="1"/>
  <c r="I2252" i="6"/>
  <c r="O2252" i="6" s="1"/>
  <c r="J2252" i="6"/>
  <c r="P2252" i="6" s="1"/>
  <c r="G2248" i="6"/>
  <c r="M2248" i="6" s="1"/>
  <c r="H2248" i="6"/>
  <c r="N2248" i="6" s="1"/>
  <c r="E2248" i="6"/>
  <c r="K2248" i="6" s="1"/>
  <c r="R2248" i="6" s="1"/>
  <c r="I2248" i="6"/>
  <c r="O2248" i="6" s="1"/>
  <c r="F2248" i="6"/>
  <c r="L2248" i="6" s="1"/>
  <c r="J2248" i="6"/>
  <c r="P2248" i="6" s="1"/>
  <c r="E2244" i="6"/>
  <c r="K2244" i="6" s="1"/>
  <c r="R2244" i="6" s="1"/>
  <c r="I2244" i="6"/>
  <c r="O2244" i="6" s="1"/>
  <c r="F2244" i="6"/>
  <c r="L2244" i="6" s="1"/>
  <c r="J2244" i="6"/>
  <c r="P2244" i="6" s="1"/>
  <c r="G2244" i="6"/>
  <c r="M2244" i="6" s="1"/>
  <c r="H2244" i="6"/>
  <c r="N2244" i="6" s="1"/>
  <c r="G2240" i="6"/>
  <c r="M2240" i="6" s="1"/>
  <c r="H2240" i="6"/>
  <c r="N2240" i="6" s="1"/>
  <c r="E2240" i="6"/>
  <c r="K2240" i="6" s="1"/>
  <c r="R2240" i="6" s="1"/>
  <c r="I2240" i="6"/>
  <c r="O2240" i="6" s="1"/>
  <c r="F2240" i="6"/>
  <c r="L2240" i="6" s="1"/>
  <c r="J2240" i="6"/>
  <c r="P2240" i="6" s="1"/>
  <c r="G2236" i="6"/>
  <c r="M2236" i="6" s="1"/>
  <c r="H2236" i="6"/>
  <c r="N2236" i="6" s="1"/>
  <c r="E2236" i="6"/>
  <c r="K2236" i="6" s="1"/>
  <c r="R2236" i="6" s="1"/>
  <c r="I2236" i="6"/>
  <c r="O2236" i="6" s="1"/>
  <c r="F2236" i="6"/>
  <c r="L2236" i="6" s="1"/>
  <c r="J2236" i="6"/>
  <c r="P2236" i="6" s="1"/>
  <c r="E2232" i="6"/>
  <c r="K2232" i="6" s="1"/>
  <c r="R2232" i="6" s="1"/>
  <c r="I2232" i="6"/>
  <c r="O2232" i="6" s="1"/>
  <c r="F2232" i="6"/>
  <c r="L2232" i="6" s="1"/>
  <c r="J2232" i="6"/>
  <c r="P2232" i="6" s="1"/>
  <c r="G2232" i="6"/>
  <c r="M2232" i="6" s="1"/>
  <c r="H2232" i="6"/>
  <c r="N2232" i="6" s="1"/>
  <c r="E2228" i="6"/>
  <c r="K2228" i="6" s="1"/>
  <c r="R2228" i="6" s="1"/>
  <c r="I2228" i="6"/>
  <c r="O2228" i="6" s="1"/>
  <c r="F2228" i="6"/>
  <c r="L2228" i="6" s="1"/>
  <c r="J2228" i="6"/>
  <c r="P2228" i="6" s="1"/>
  <c r="G2228" i="6"/>
  <c r="M2228" i="6" s="1"/>
  <c r="H2228" i="6"/>
  <c r="N2228" i="6" s="1"/>
  <c r="E2224" i="6"/>
  <c r="K2224" i="6" s="1"/>
  <c r="R2224" i="6" s="1"/>
  <c r="I2224" i="6"/>
  <c r="O2224" i="6" s="1"/>
  <c r="F2224" i="6"/>
  <c r="L2224" i="6" s="1"/>
  <c r="J2224" i="6"/>
  <c r="P2224" i="6" s="1"/>
  <c r="G2224" i="6"/>
  <c r="M2224" i="6" s="1"/>
  <c r="H2224" i="6"/>
  <c r="N2224" i="6" s="1"/>
  <c r="G2220" i="6"/>
  <c r="M2220" i="6" s="1"/>
  <c r="H2220" i="6"/>
  <c r="N2220" i="6" s="1"/>
  <c r="E2220" i="6"/>
  <c r="K2220" i="6" s="1"/>
  <c r="R2220" i="6" s="1"/>
  <c r="I2220" i="6"/>
  <c r="O2220" i="6" s="1"/>
  <c r="F2220" i="6"/>
  <c r="L2220" i="6" s="1"/>
  <c r="J2220" i="6"/>
  <c r="P2220" i="6" s="1"/>
  <c r="E2216" i="6"/>
  <c r="K2216" i="6" s="1"/>
  <c r="R2216" i="6" s="1"/>
  <c r="I2216" i="6"/>
  <c r="O2216" i="6" s="1"/>
  <c r="F2216" i="6"/>
  <c r="L2216" i="6" s="1"/>
  <c r="J2216" i="6"/>
  <c r="P2216" i="6" s="1"/>
  <c r="G2216" i="6"/>
  <c r="M2216" i="6" s="1"/>
  <c r="H2216" i="6"/>
  <c r="N2216" i="6" s="1"/>
  <c r="E2212" i="6"/>
  <c r="K2212" i="6" s="1"/>
  <c r="R2212" i="6" s="1"/>
  <c r="I2212" i="6"/>
  <c r="O2212" i="6" s="1"/>
  <c r="F2212" i="6"/>
  <c r="L2212" i="6" s="1"/>
  <c r="J2212" i="6"/>
  <c r="P2212" i="6" s="1"/>
  <c r="G2212" i="6"/>
  <c r="M2212" i="6" s="1"/>
  <c r="H2212" i="6"/>
  <c r="N2212" i="6" s="1"/>
  <c r="E2208" i="6"/>
  <c r="K2208" i="6" s="1"/>
  <c r="R2208" i="6" s="1"/>
  <c r="I2208" i="6"/>
  <c r="O2208" i="6" s="1"/>
  <c r="F2208" i="6"/>
  <c r="L2208" i="6" s="1"/>
  <c r="J2208" i="6"/>
  <c r="P2208" i="6" s="1"/>
  <c r="G2208" i="6"/>
  <c r="M2208" i="6" s="1"/>
  <c r="H2208" i="6"/>
  <c r="N2208" i="6" s="1"/>
  <c r="E2204" i="6"/>
  <c r="K2204" i="6" s="1"/>
  <c r="R2204" i="6" s="1"/>
  <c r="I2204" i="6"/>
  <c r="O2204" i="6" s="1"/>
  <c r="F2204" i="6"/>
  <c r="L2204" i="6" s="1"/>
  <c r="J2204" i="6"/>
  <c r="P2204" i="6" s="1"/>
  <c r="G2204" i="6"/>
  <c r="M2204" i="6" s="1"/>
  <c r="H2204" i="6"/>
  <c r="N2204" i="6" s="1"/>
  <c r="E2200" i="6"/>
  <c r="K2200" i="6" s="1"/>
  <c r="R2200" i="6" s="1"/>
  <c r="I2200" i="6"/>
  <c r="O2200" i="6" s="1"/>
  <c r="F2200" i="6"/>
  <c r="L2200" i="6" s="1"/>
  <c r="J2200" i="6"/>
  <c r="P2200" i="6" s="1"/>
  <c r="G2200" i="6"/>
  <c r="M2200" i="6" s="1"/>
  <c r="H2200" i="6"/>
  <c r="N2200" i="6" s="1"/>
  <c r="E2196" i="6"/>
  <c r="K2196" i="6" s="1"/>
  <c r="R2196" i="6" s="1"/>
  <c r="I2196" i="6"/>
  <c r="O2196" i="6" s="1"/>
  <c r="F2196" i="6"/>
  <c r="L2196" i="6" s="1"/>
  <c r="J2196" i="6"/>
  <c r="P2196" i="6" s="1"/>
  <c r="G2196" i="6"/>
  <c r="M2196" i="6" s="1"/>
  <c r="H2196" i="6"/>
  <c r="N2196" i="6" s="1"/>
  <c r="E2192" i="6"/>
  <c r="K2192" i="6" s="1"/>
  <c r="R2192" i="6" s="1"/>
  <c r="I2192" i="6"/>
  <c r="O2192" i="6" s="1"/>
  <c r="F2192" i="6"/>
  <c r="L2192" i="6" s="1"/>
  <c r="J2192" i="6"/>
  <c r="P2192" i="6" s="1"/>
  <c r="G2192" i="6"/>
  <c r="M2192" i="6" s="1"/>
  <c r="H2192" i="6"/>
  <c r="N2192" i="6" s="1"/>
  <c r="E2188" i="6"/>
  <c r="K2188" i="6" s="1"/>
  <c r="R2188" i="6" s="1"/>
  <c r="I2188" i="6"/>
  <c r="O2188" i="6" s="1"/>
  <c r="F2188" i="6"/>
  <c r="L2188" i="6" s="1"/>
  <c r="J2188" i="6"/>
  <c r="P2188" i="6" s="1"/>
  <c r="G2188" i="6"/>
  <c r="M2188" i="6" s="1"/>
  <c r="H2188" i="6"/>
  <c r="N2188" i="6" s="1"/>
  <c r="E2184" i="6"/>
  <c r="K2184" i="6" s="1"/>
  <c r="R2184" i="6" s="1"/>
  <c r="I2184" i="6"/>
  <c r="O2184" i="6" s="1"/>
  <c r="F2184" i="6"/>
  <c r="L2184" i="6" s="1"/>
  <c r="J2184" i="6"/>
  <c r="P2184" i="6" s="1"/>
  <c r="G2184" i="6"/>
  <c r="M2184" i="6" s="1"/>
  <c r="H2184" i="6"/>
  <c r="N2184" i="6" s="1"/>
  <c r="E2180" i="6"/>
  <c r="K2180" i="6" s="1"/>
  <c r="R2180" i="6" s="1"/>
  <c r="I2180" i="6"/>
  <c r="O2180" i="6" s="1"/>
  <c r="F2180" i="6"/>
  <c r="L2180" i="6" s="1"/>
  <c r="J2180" i="6"/>
  <c r="P2180" i="6" s="1"/>
  <c r="G2180" i="6"/>
  <c r="M2180" i="6" s="1"/>
  <c r="H2180" i="6"/>
  <c r="N2180" i="6" s="1"/>
  <c r="E2176" i="6"/>
  <c r="K2176" i="6" s="1"/>
  <c r="R2176" i="6" s="1"/>
  <c r="I2176" i="6"/>
  <c r="O2176" i="6" s="1"/>
  <c r="F2176" i="6"/>
  <c r="L2176" i="6" s="1"/>
  <c r="J2176" i="6"/>
  <c r="P2176" i="6" s="1"/>
  <c r="G2176" i="6"/>
  <c r="M2176" i="6" s="1"/>
  <c r="H2176" i="6"/>
  <c r="N2176" i="6" s="1"/>
  <c r="G2172" i="6"/>
  <c r="M2172" i="6" s="1"/>
  <c r="H2172" i="6"/>
  <c r="N2172" i="6" s="1"/>
  <c r="E2172" i="6"/>
  <c r="K2172" i="6" s="1"/>
  <c r="R2172" i="6" s="1"/>
  <c r="I2172" i="6"/>
  <c r="O2172" i="6" s="1"/>
  <c r="F2172" i="6"/>
  <c r="L2172" i="6" s="1"/>
  <c r="J2172" i="6"/>
  <c r="P2172" i="6" s="1"/>
  <c r="F2168" i="6"/>
  <c r="L2168" i="6" s="1"/>
  <c r="H2168" i="6"/>
  <c r="N2168" i="6" s="1"/>
  <c r="I2168" i="6"/>
  <c r="O2168" i="6" s="1"/>
  <c r="J2168" i="6"/>
  <c r="P2168" i="6" s="1"/>
  <c r="E2164" i="6"/>
  <c r="K2164" i="6" s="1"/>
  <c r="R2164" i="6" s="1"/>
  <c r="I2164" i="6"/>
  <c r="O2164" i="6" s="1"/>
  <c r="F2164" i="6"/>
  <c r="L2164" i="6" s="1"/>
  <c r="J2164" i="6"/>
  <c r="P2164" i="6" s="1"/>
  <c r="G2164" i="6"/>
  <c r="M2164" i="6" s="1"/>
  <c r="H2164" i="6"/>
  <c r="N2164" i="6" s="1"/>
  <c r="E2160" i="6"/>
  <c r="K2160" i="6" s="1"/>
  <c r="R2160" i="6" s="1"/>
  <c r="I2160" i="6"/>
  <c r="O2160" i="6" s="1"/>
  <c r="F2160" i="6"/>
  <c r="L2160" i="6" s="1"/>
  <c r="J2160" i="6"/>
  <c r="P2160" i="6" s="1"/>
  <c r="G2160" i="6"/>
  <c r="M2160" i="6" s="1"/>
  <c r="H2160" i="6"/>
  <c r="N2160" i="6" s="1"/>
  <c r="E2156" i="6"/>
  <c r="K2156" i="6" s="1"/>
  <c r="R2156" i="6" s="1"/>
  <c r="I2156" i="6"/>
  <c r="O2156" i="6" s="1"/>
  <c r="F2156" i="6"/>
  <c r="L2156" i="6" s="1"/>
  <c r="J2156" i="6"/>
  <c r="P2156" i="6" s="1"/>
  <c r="G2156" i="6"/>
  <c r="M2156" i="6" s="1"/>
  <c r="H2156" i="6"/>
  <c r="N2156" i="6" s="1"/>
  <c r="E2152" i="6"/>
  <c r="K2152" i="6" s="1"/>
  <c r="R2152" i="6" s="1"/>
  <c r="I2152" i="6"/>
  <c r="O2152" i="6" s="1"/>
  <c r="F2152" i="6"/>
  <c r="L2152" i="6" s="1"/>
  <c r="J2152" i="6"/>
  <c r="P2152" i="6" s="1"/>
  <c r="G2152" i="6"/>
  <c r="M2152" i="6" s="1"/>
  <c r="H2152" i="6"/>
  <c r="N2152" i="6" s="1"/>
  <c r="E2148" i="6"/>
  <c r="K2148" i="6" s="1"/>
  <c r="R2148" i="6" s="1"/>
  <c r="I2148" i="6"/>
  <c r="O2148" i="6" s="1"/>
  <c r="F2148" i="6"/>
  <c r="L2148" i="6" s="1"/>
  <c r="J2148" i="6"/>
  <c r="P2148" i="6" s="1"/>
  <c r="G2148" i="6"/>
  <c r="M2148" i="6" s="1"/>
  <c r="H2148" i="6"/>
  <c r="N2148" i="6" s="1"/>
  <c r="E2144" i="6"/>
  <c r="K2144" i="6" s="1"/>
  <c r="R2144" i="6" s="1"/>
  <c r="I2144" i="6"/>
  <c r="O2144" i="6" s="1"/>
  <c r="F2144" i="6"/>
  <c r="L2144" i="6" s="1"/>
  <c r="J2144" i="6"/>
  <c r="P2144" i="6" s="1"/>
  <c r="G2144" i="6"/>
  <c r="M2144" i="6" s="1"/>
  <c r="H2144" i="6"/>
  <c r="N2144" i="6" s="1"/>
  <c r="F2140" i="6"/>
  <c r="L2140" i="6" s="1"/>
  <c r="H2140" i="6"/>
  <c r="N2140" i="6" s="1"/>
  <c r="I2140" i="6"/>
  <c r="O2140" i="6" s="1"/>
  <c r="J2140" i="6"/>
  <c r="P2140" i="6" s="1"/>
  <c r="E2136" i="6"/>
  <c r="K2136" i="6" s="1"/>
  <c r="R2136" i="6" s="1"/>
  <c r="I2136" i="6"/>
  <c r="O2136" i="6" s="1"/>
  <c r="F2136" i="6"/>
  <c r="L2136" i="6" s="1"/>
  <c r="J2136" i="6"/>
  <c r="P2136" i="6" s="1"/>
  <c r="G2136" i="6"/>
  <c r="M2136" i="6" s="1"/>
  <c r="H2136" i="6"/>
  <c r="N2136" i="6" s="1"/>
  <c r="E2132" i="6"/>
  <c r="K2132" i="6" s="1"/>
  <c r="R2132" i="6" s="1"/>
  <c r="I2132" i="6"/>
  <c r="O2132" i="6" s="1"/>
  <c r="F2132" i="6"/>
  <c r="L2132" i="6" s="1"/>
  <c r="J2132" i="6"/>
  <c r="P2132" i="6" s="1"/>
  <c r="G2132" i="6"/>
  <c r="M2132" i="6" s="1"/>
  <c r="H2132" i="6"/>
  <c r="N2132" i="6" s="1"/>
  <c r="E2128" i="6"/>
  <c r="K2128" i="6" s="1"/>
  <c r="R2128" i="6" s="1"/>
  <c r="I2128" i="6"/>
  <c r="O2128" i="6" s="1"/>
  <c r="F2128" i="6"/>
  <c r="L2128" i="6" s="1"/>
  <c r="J2128" i="6"/>
  <c r="P2128" i="6" s="1"/>
  <c r="G2128" i="6"/>
  <c r="M2128" i="6" s="1"/>
  <c r="H2128" i="6"/>
  <c r="N2128" i="6" s="1"/>
  <c r="E2124" i="6"/>
  <c r="K2124" i="6" s="1"/>
  <c r="R2124" i="6" s="1"/>
  <c r="I2124" i="6"/>
  <c r="O2124" i="6" s="1"/>
  <c r="F2124" i="6"/>
  <c r="L2124" i="6" s="1"/>
  <c r="J2124" i="6"/>
  <c r="P2124" i="6" s="1"/>
  <c r="G2124" i="6"/>
  <c r="M2124" i="6" s="1"/>
  <c r="H2124" i="6"/>
  <c r="N2124" i="6" s="1"/>
  <c r="G2120" i="6"/>
  <c r="M2120" i="6" s="1"/>
  <c r="H2120" i="6"/>
  <c r="N2120" i="6" s="1"/>
  <c r="E2120" i="6"/>
  <c r="K2120" i="6" s="1"/>
  <c r="R2120" i="6" s="1"/>
  <c r="I2120" i="6"/>
  <c r="O2120" i="6" s="1"/>
  <c r="F2120" i="6"/>
  <c r="L2120" i="6" s="1"/>
  <c r="J2120" i="6"/>
  <c r="P2120" i="6" s="1"/>
  <c r="G2116" i="6"/>
  <c r="M2116" i="6" s="1"/>
  <c r="H2116" i="6"/>
  <c r="N2116" i="6" s="1"/>
  <c r="E2116" i="6"/>
  <c r="K2116" i="6" s="1"/>
  <c r="R2116" i="6" s="1"/>
  <c r="I2116" i="6"/>
  <c r="O2116" i="6" s="1"/>
  <c r="F2116" i="6"/>
  <c r="L2116" i="6" s="1"/>
  <c r="J2116" i="6"/>
  <c r="P2116" i="6" s="1"/>
  <c r="G2112" i="6"/>
  <c r="M2112" i="6" s="1"/>
  <c r="H2112" i="6"/>
  <c r="N2112" i="6" s="1"/>
  <c r="E2112" i="6"/>
  <c r="K2112" i="6" s="1"/>
  <c r="R2112" i="6" s="1"/>
  <c r="I2112" i="6"/>
  <c r="O2112" i="6" s="1"/>
  <c r="F2112" i="6"/>
  <c r="L2112" i="6" s="1"/>
  <c r="J2112" i="6"/>
  <c r="P2112" i="6" s="1"/>
  <c r="G2108" i="6"/>
  <c r="M2108" i="6" s="1"/>
  <c r="H2108" i="6"/>
  <c r="N2108" i="6" s="1"/>
  <c r="E2108" i="6"/>
  <c r="K2108" i="6" s="1"/>
  <c r="R2108" i="6" s="1"/>
  <c r="I2108" i="6"/>
  <c r="O2108" i="6" s="1"/>
  <c r="F2108" i="6"/>
  <c r="L2108" i="6" s="1"/>
  <c r="J2108" i="6"/>
  <c r="P2108" i="6" s="1"/>
  <c r="G2104" i="6"/>
  <c r="M2104" i="6" s="1"/>
  <c r="H2104" i="6"/>
  <c r="N2104" i="6" s="1"/>
  <c r="E2104" i="6"/>
  <c r="K2104" i="6" s="1"/>
  <c r="R2104" i="6" s="1"/>
  <c r="I2104" i="6"/>
  <c r="O2104" i="6" s="1"/>
  <c r="F2104" i="6"/>
  <c r="L2104" i="6" s="1"/>
  <c r="J2104" i="6"/>
  <c r="P2104" i="6" s="1"/>
  <c r="F2100" i="6"/>
  <c r="L2100" i="6" s="1"/>
  <c r="H2100" i="6"/>
  <c r="N2100" i="6" s="1"/>
  <c r="I2100" i="6"/>
  <c r="O2100" i="6" s="1"/>
  <c r="J2100" i="6"/>
  <c r="P2100" i="6" s="1"/>
  <c r="E2096" i="6"/>
  <c r="K2096" i="6" s="1"/>
  <c r="R2096" i="6" s="1"/>
  <c r="I2096" i="6"/>
  <c r="O2096" i="6" s="1"/>
  <c r="F2096" i="6"/>
  <c r="L2096" i="6" s="1"/>
  <c r="J2096" i="6"/>
  <c r="P2096" i="6" s="1"/>
  <c r="G2096" i="6"/>
  <c r="M2096" i="6" s="1"/>
  <c r="H2096" i="6"/>
  <c r="N2096" i="6" s="1"/>
  <c r="E2092" i="6"/>
  <c r="K2092" i="6" s="1"/>
  <c r="R2092" i="6" s="1"/>
  <c r="I2092" i="6"/>
  <c r="O2092" i="6" s="1"/>
  <c r="F2092" i="6"/>
  <c r="L2092" i="6" s="1"/>
  <c r="J2092" i="6"/>
  <c r="P2092" i="6" s="1"/>
  <c r="G2092" i="6"/>
  <c r="M2092" i="6" s="1"/>
  <c r="H2092" i="6"/>
  <c r="N2092" i="6" s="1"/>
  <c r="E2088" i="6"/>
  <c r="K2088" i="6" s="1"/>
  <c r="R2088" i="6" s="1"/>
  <c r="I2088" i="6"/>
  <c r="O2088" i="6" s="1"/>
  <c r="F2088" i="6"/>
  <c r="L2088" i="6" s="1"/>
  <c r="J2088" i="6"/>
  <c r="P2088" i="6" s="1"/>
  <c r="G2088" i="6"/>
  <c r="M2088" i="6" s="1"/>
  <c r="H2088" i="6"/>
  <c r="N2088" i="6" s="1"/>
  <c r="E2084" i="6"/>
  <c r="K2084" i="6" s="1"/>
  <c r="R2084" i="6" s="1"/>
  <c r="I2084" i="6"/>
  <c r="O2084" i="6" s="1"/>
  <c r="F2084" i="6"/>
  <c r="L2084" i="6" s="1"/>
  <c r="J2084" i="6"/>
  <c r="P2084" i="6" s="1"/>
  <c r="G2084" i="6"/>
  <c r="M2084" i="6" s="1"/>
  <c r="H2084" i="6"/>
  <c r="N2084" i="6" s="1"/>
  <c r="I2080" i="6"/>
  <c r="O2080" i="6" s="1"/>
  <c r="F2080" i="6"/>
  <c r="L2080" i="6" s="1"/>
  <c r="J2080" i="6"/>
  <c r="P2080" i="6" s="1"/>
  <c r="G2080" i="6"/>
  <c r="M2080" i="6" s="1"/>
  <c r="H2080" i="6"/>
  <c r="N2080" i="6" s="1"/>
  <c r="G2076" i="6"/>
  <c r="M2076" i="6" s="1"/>
  <c r="H2076" i="6"/>
  <c r="N2076" i="6" s="1"/>
  <c r="E2076" i="6"/>
  <c r="K2076" i="6" s="1"/>
  <c r="R2076" i="6" s="1"/>
  <c r="I2076" i="6"/>
  <c r="O2076" i="6" s="1"/>
  <c r="F2076" i="6"/>
  <c r="L2076" i="6" s="1"/>
  <c r="J2076" i="6"/>
  <c r="P2076" i="6" s="1"/>
  <c r="E2072" i="6"/>
  <c r="K2072" i="6" s="1"/>
  <c r="R2072" i="6" s="1"/>
  <c r="I2072" i="6"/>
  <c r="O2072" i="6" s="1"/>
  <c r="F2072" i="6"/>
  <c r="L2072" i="6" s="1"/>
  <c r="J2072" i="6"/>
  <c r="P2072" i="6" s="1"/>
  <c r="G2072" i="6"/>
  <c r="M2072" i="6" s="1"/>
  <c r="H2072" i="6"/>
  <c r="N2072" i="6" s="1"/>
  <c r="E2068" i="6"/>
  <c r="K2068" i="6" s="1"/>
  <c r="R2068" i="6" s="1"/>
  <c r="I2068" i="6"/>
  <c r="O2068" i="6" s="1"/>
  <c r="F2068" i="6"/>
  <c r="L2068" i="6" s="1"/>
  <c r="J2068" i="6"/>
  <c r="P2068" i="6" s="1"/>
  <c r="G2068" i="6"/>
  <c r="M2068" i="6" s="1"/>
  <c r="H2068" i="6"/>
  <c r="N2068" i="6" s="1"/>
  <c r="E2064" i="6"/>
  <c r="K2064" i="6" s="1"/>
  <c r="R2064" i="6" s="1"/>
  <c r="I2064" i="6"/>
  <c r="O2064" i="6" s="1"/>
  <c r="F2064" i="6"/>
  <c r="L2064" i="6" s="1"/>
  <c r="J2064" i="6"/>
  <c r="P2064" i="6" s="1"/>
  <c r="G2064" i="6"/>
  <c r="M2064" i="6" s="1"/>
  <c r="H2064" i="6"/>
  <c r="N2064" i="6" s="1"/>
  <c r="E2060" i="6"/>
  <c r="K2060" i="6" s="1"/>
  <c r="R2060" i="6" s="1"/>
  <c r="I2060" i="6"/>
  <c r="O2060" i="6" s="1"/>
  <c r="F2060" i="6"/>
  <c r="L2060" i="6" s="1"/>
  <c r="J2060" i="6"/>
  <c r="P2060" i="6" s="1"/>
  <c r="G2060" i="6"/>
  <c r="M2060" i="6" s="1"/>
  <c r="H2060" i="6"/>
  <c r="N2060" i="6" s="1"/>
  <c r="E2056" i="6"/>
  <c r="K2056" i="6" s="1"/>
  <c r="R2056" i="6" s="1"/>
  <c r="I2056" i="6"/>
  <c r="O2056" i="6" s="1"/>
  <c r="F2056" i="6"/>
  <c r="L2056" i="6" s="1"/>
  <c r="J2056" i="6"/>
  <c r="P2056" i="6" s="1"/>
  <c r="G2056" i="6"/>
  <c r="M2056" i="6" s="1"/>
  <c r="H2056" i="6"/>
  <c r="N2056" i="6" s="1"/>
  <c r="G2052" i="6"/>
  <c r="M2052" i="6" s="1"/>
  <c r="H2052" i="6"/>
  <c r="N2052" i="6" s="1"/>
  <c r="E2052" i="6"/>
  <c r="K2052" i="6" s="1"/>
  <c r="R2052" i="6" s="1"/>
  <c r="I2052" i="6"/>
  <c r="O2052" i="6" s="1"/>
  <c r="F2052" i="6"/>
  <c r="L2052" i="6" s="1"/>
  <c r="J2052" i="6"/>
  <c r="P2052" i="6" s="1"/>
  <c r="G2048" i="6"/>
  <c r="M2048" i="6" s="1"/>
  <c r="H2048" i="6"/>
  <c r="N2048" i="6" s="1"/>
  <c r="E2048" i="6"/>
  <c r="K2048" i="6" s="1"/>
  <c r="R2048" i="6" s="1"/>
  <c r="I2048" i="6"/>
  <c r="O2048" i="6" s="1"/>
  <c r="F2048" i="6"/>
  <c r="L2048" i="6" s="1"/>
  <c r="J2048" i="6"/>
  <c r="P2048" i="6" s="1"/>
  <c r="E2044" i="6"/>
  <c r="K2044" i="6" s="1"/>
  <c r="R2044" i="6" s="1"/>
  <c r="I2044" i="6"/>
  <c r="O2044" i="6" s="1"/>
  <c r="F2044" i="6"/>
  <c r="L2044" i="6" s="1"/>
  <c r="J2044" i="6"/>
  <c r="P2044" i="6" s="1"/>
  <c r="G2044" i="6"/>
  <c r="M2044" i="6" s="1"/>
  <c r="H2044" i="6"/>
  <c r="N2044" i="6" s="1"/>
  <c r="E2040" i="6"/>
  <c r="K2040" i="6" s="1"/>
  <c r="R2040" i="6" s="1"/>
  <c r="I2040" i="6"/>
  <c r="O2040" i="6" s="1"/>
  <c r="F2040" i="6"/>
  <c r="L2040" i="6" s="1"/>
  <c r="J2040" i="6"/>
  <c r="P2040" i="6" s="1"/>
  <c r="G2040" i="6"/>
  <c r="M2040" i="6" s="1"/>
  <c r="H2040" i="6"/>
  <c r="N2040" i="6" s="1"/>
  <c r="G2036" i="6"/>
  <c r="M2036" i="6" s="1"/>
  <c r="H2036" i="6"/>
  <c r="N2036" i="6" s="1"/>
  <c r="E2036" i="6"/>
  <c r="K2036" i="6" s="1"/>
  <c r="R2036" i="6" s="1"/>
  <c r="I2036" i="6"/>
  <c r="O2036" i="6" s="1"/>
  <c r="F2036" i="6"/>
  <c r="L2036" i="6" s="1"/>
  <c r="J2036" i="6"/>
  <c r="P2036" i="6" s="1"/>
  <c r="G2032" i="6"/>
  <c r="M2032" i="6" s="1"/>
  <c r="H2032" i="6"/>
  <c r="N2032" i="6" s="1"/>
  <c r="E2032" i="6"/>
  <c r="K2032" i="6" s="1"/>
  <c r="R2032" i="6" s="1"/>
  <c r="I2032" i="6"/>
  <c r="O2032" i="6" s="1"/>
  <c r="F2032" i="6"/>
  <c r="L2032" i="6" s="1"/>
  <c r="J2032" i="6"/>
  <c r="P2032" i="6" s="1"/>
  <c r="G2028" i="6"/>
  <c r="M2028" i="6" s="1"/>
  <c r="H2028" i="6"/>
  <c r="N2028" i="6" s="1"/>
  <c r="E2028" i="6"/>
  <c r="K2028" i="6" s="1"/>
  <c r="R2028" i="6" s="1"/>
  <c r="I2028" i="6"/>
  <c r="O2028" i="6" s="1"/>
  <c r="F2028" i="6"/>
  <c r="L2028" i="6" s="1"/>
  <c r="J2028" i="6"/>
  <c r="P2028" i="6" s="1"/>
  <c r="G2024" i="6"/>
  <c r="M2024" i="6" s="1"/>
  <c r="H2024" i="6"/>
  <c r="N2024" i="6" s="1"/>
  <c r="E2024" i="6"/>
  <c r="K2024" i="6" s="1"/>
  <c r="R2024" i="6" s="1"/>
  <c r="I2024" i="6"/>
  <c r="O2024" i="6" s="1"/>
  <c r="F2024" i="6"/>
  <c r="L2024" i="6" s="1"/>
  <c r="J2024" i="6"/>
  <c r="P2024" i="6" s="1"/>
  <c r="G2020" i="6"/>
  <c r="M2020" i="6" s="1"/>
  <c r="H2020" i="6"/>
  <c r="N2020" i="6" s="1"/>
  <c r="E2020" i="6"/>
  <c r="K2020" i="6" s="1"/>
  <c r="R2020" i="6" s="1"/>
  <c r="I2020" i="6"/>
  <c r="O2020" i="6" s="1"/>
  <c r="F2020" i="6"/>
  <c r="L2020" i="6" s="1"/>
  <c r="J2020" i="6"/>
  <c r="P2020" i="6" s="1"/>
  <c r="G2016" i="6"/>
  <c r="M2016" i="6" s="1"/>
  <c r="H2016" i="6"/>
  <c r="N2016" i="6" s="1"/>
  <c r="E2016" i="6"/>
  <c r="K2016" i="6" s="1"/>
  <c r="R2016" i="6" s="1"/>
  <c r="I2016" i="6"/>
  <c r="O2016" i="6" s="1"/>
  <c r="F2016" i="6"/>
  <c r="L2016" i="6" s="1"/>
  <c r="J2016" i="6"/>
  <c r="P2016" i="6" s="1"/>
  <c r="E2012" i="6"/>
  <c r="K2012" i="6" s="1"/>
  <c r="R2012" i="6" s="1"/>
  <c r="I2012" i="6"/>
  <c r="O2012" i="6" s="1"/>
  <c r="F2012" i="6"/>
  <c r="L2012" i="6" s="1"/>
  <c r="J2012" i="6"/>
  <c r="P2012" i="6" s="1"/>
  <c r="G2012" i="6"/>
  <c r="M2012" i="6" s="1"/>
  <c r="H2012" i="6"/>
  <c r="N2012" i="6" s="1"/>
  <c r="E2008" i="6"/>
  <c r="K2008" i="6" s="1"/>
  <c r="R2008" i="6" s="1"/>
  <c r="I2008" i="6"/>
  <c r="O2008" i="6" s="1"/>
  <c r="F2008" i="6"/>
  <c r="L2008" i="6" s="1"/>
  <c r="J2008" i="6"/>
  <c r="P2008" i="6" s="1"/>
  <c r="G2008" i="6"/>
  <c r="M2008" i="6" s="1"/>
  <c r="H2008" i="6"/>
  <c r="N2008" i="6" s="1"/>
  <c r="E2004" i="6"/>
  <c r="K2004" i="6" s="1"/>
  <c r="R2004" i="6" s="1"/>
  <c r="I2004" i="6"/>
  <c r="O2004" i="6" s="1"/>
  <c r="F2004" i="6"/>
  <c r="L2004" i="6" s="1"/>
  <c r="J2004" i="6"/>
  <c r="P2004" i="6" s="1"/>
  <c r="G2004" i="6"/>
  <c r="M2004" i="6" s="1"/>
  <c r="H2004" i="6"/>
  <c r="N2004" i="6" s="1"/>
  <c r="E2000" i="6"/>
  <c r="K2000" i="6" s="1"/>
  <c r="R2000" i="6" s="1"/>
  <c r="I2000" i="6"/>
  <c r="O2000" i="6" s="1"/>
  <c r="F2000" i="6"/>
  <c r="L2000" i="6" s="1"/>
  <c r="J2000" i="6"/>
  <c r="P2000" i="6" s="1"/>
  <c r="G2000" i="6"/>
  <c r="M2000" i="6" s="1"/>
  <c r="H2000" i="6"/>
  <c r="N2000" i="6" s="1"/>
  <c r="E1996" i="6"/>
  <c r="K1996" i="6" s="1"/>
  <c r="R1996" i="6" s="1"/>
  <c r="I1996" i="6"/>
  <c r="O1996" i="6" s="1"/>
  <c r="F1996" i="6"/>
  <c r="L1996" i="6" s="1"/>
  <c r="J1996" i="6"/>
  <c r="P1996" i="6" s="1"/>
  <c r="G1996" i="6"/>
  <c r="M1996" i="6" s="1"/>
  <c r="H1996" i="6"/>
  <c r="N1996" i="6" s="1"/>
  <c r="G1992" i="6"/>
  <c r="M1992" i="6" s="1"/>
  <c r="H1992" i="6"/>
  <c r="N1992" i="6" s="1"/>
  <c r="E1992" i="6"/>
  <c r="K1992" i="6" s="1"/>
  <c r="R1992" i="6" s="1"/>
  <c r="I1992" i="6"/>
  <c r="O1992" i="6" s="1"/>
  <c r="F1992" i="6"/>
  <c r="L1992" i="6" s="1"/>
  <c r="J1992" i="6"/>
  <c r="P1992" i="6" s="1"/>
  <c r="G1988" i="6"/>
  <c r="M1988" i="6" s="1"/>
  <c r="H1988" i="6"/>
  <c r="N1988" i="6" s="1"/>
  <c r="E1988" i="6"/>
  <c r="K1988" i="6" s="1"/>
  <c r="R1988" i="6" s="1"/>
  <c r="I1988" i="6"/>
  <c r="O1988" i="6" s="1"/>
  <c r="F1988" i="6"/>
  <c r="L1988" i="6" s="1"/>
  <c r="J1988" i="6"/>
  <c r="P1988" i="6" s="1"/>
  <c r="E1984" i="6"/>
  <c r="K1984" i="6" s="1"/>
  <c r="R1984" i="6" s="1"/>
  <c r="I1984" i="6"/>
  <c r="O1984" i="6" s="1"/>
  <c r="F1984" i="6"/>
  <c r="L1984" i="6" s="1"/>
  <c r="J1984" i="6"/>
  <c r="P1984" i="6" s="1"/>
  <c r="G1984" i="6"/>
  <c r="M1984" i="6" s="1"/>
  <c r="H1984" i="6"/>
  <c r="N1984" i="6" s="1"/>
  <c r="E1980" i="6"/>
  <c r="K1980" i="6" s="1"/>
  <c r="R1980" i="6" s="1"/>
  <c r="I1980" i="6"/>
  <c r="O1980" i="6" s="1"/>
  <c r="F1980" i="6"/>
  <c r="L1980" i="6" s="1"/>
  <c r="J1980" i="6"/>
  <c r="P1980" i="6" s="1"/>
  <c r="G1980" i="6"/>
  <c r="M1980" i="6" s="1"/>
  <c r="H1980" i="6"/>
  <c r="N1980" i="6" s="1"/>
  <c r="E1976" i="6"/>
  <c r="K1976" i="6" s="1"/>
  <c r="R1976" i="6" s="1"/>
  <c r="I1976" i="6"/>
  <c r="O1976" i="6" s="1"/>
  <c r="F1976" i="6"/>
  <c r="L1976" i="6" s="1"/>
  <c r="J1976" i="6"/>
  <c r="P1976" i="6" s="1"/>
  <c r="G1976" i="6"/>
  <c r="M1976" i="6" s="1"/>
  <c r="H1976" i="6"/>
  <c r="N1976" i="6" s="1"/>
  <c r="E1972" i="6"/>
  <c r="K1972" i="6" s="1"/>
  <c r="R1972" i="6" s="1"/>
  <c r="I1972" i="6"/>
  <c r="O1972" i="6" s="1"/>
  <c r="F1972" i="6"/>
  <c r="L1972" i="6" s="1"/>
  <c r="J1972" i="6"/>
  <c r="P1972" i="6" s="1"/>
  <c r="G1972" i="6"/>
  <c r="M1972" i="6" s="1"/>
  <c r="H1972" i="6"/>
  <c r="N1972" i="6" s="1"/>
  <c r="G1968" i="6"/>
  <c r="M1968" i="6" s="1"/>
  <c r="H1968" i="6"/>
  <c r="N1968" i="6" s="1"/>
  <c r="E1968" i="6"/>
  <c r="K1968" i="6" s="1"/>
  <c r="R1968" i="6" s="1"/>
  <c r="I1968" i="6"/>
  <c r="O1968" i="6" s="1"/>
  <c r="F1968" i="6"/>
  <c r="L1968" i="6" s="1"/>
  <c r="J1968" i="6"/>
  <c r="P1968" i="6" s="1"/>
  <c r="G1964" i="6"/>
  <c r="M1964" i="6" s="1"/>
  <c r="H1964" i="6"/>
  <c r="N1964" i="6" s="1"/>
  <c r="E1964" i="6"/>
  <c r="K1964" i="6" s="1"/>
  <c r="R1964" i="6" s="1"/>
  <c r="I1964" i="6"/>
  <c r="O1964" i="6" s="1"/>
  <c r="F1964" i="6"/>
  <c r="L1964" i="6" s="1"/>
  <c r="J1964" i="6"/>
  <c r="P1964" i="6" s="1"/>
  <c r="F1960" i="6"/>
  <c r="L1960" i="6" s="1"/>
  <c r="H1960" i="6"/>
  <c r="N1960" i="6" s="1"/>
  <c r="I1960" i="6"/>
  <c r="O1960" i="6" s="1"/>
  <c r="J1960" i="6"/>
  <c r="P1960" i="6" s="1"/>
  <c r="E1956" i="6"/>
  <c r="K1956" i="6" s="1"/>
  <c r="R1956" i="6" s="1"/>
  <c r="I1956" i="6"/>
  <c r="O1956" i="6" s="1"/>
  <c r="F1956" i="6"/>
  <c r="L1956" i="6" s="1"/>
  <c r="J1956" i="6"/>
  <c r="P1956" i="6" s="1"/>
  <c r="G1956" i="6"/>
  <c r="M1956" i="6" s="1"/>
  <c r="H1956" i="6"/>
  <c r="N1956" i="6" s="1"/>
  <c r="E1952" i="6"/>
  <c r="K1952" i="6" s="1"/>
  <c r="R1952" i="6" s="1"/>
  <c r="I1952" i="6"/>
  <c r="O1952" i="6" s="1"/>
  <c r="F1952" i="6"/>
  <c r="L1952" i="6" s="1"/>
  <c r="J1952" i="6"/>
  <c r="P1952" i="6" s="1"/>
  <c r="G1952" i="6"/>
  <c r="M1952" i="6" s="1"/>
  <c r="H1952" i="6"/>
  <c r="N1952" i="6" s="1"/>
  <c r="E1948" i="6"/>
  <c r="K1948" i="6" s="1"/>
  <c r="R1948" i="6" s="1"/>
  <c r="I1948" i="6"/>
  <c r="O1948" i="6" s="1"/>
  <c r="F1948" i="6"/>
  <c r="L1948" i="6" s="1"/>
  <c r="J1948" i="6"/>
  <c r="P1948" i="6" s="1"/>
  <c r="G1948" i="6"/>
  <c r="M1948" i="6" s="1"/>
  <c r="H1948" i="6"/>
  <c r="N1948" i="6" s="1"/>
  <c r="G1944" i="6"/>
  <c r="M1944" i="6" s="1"/>
  <c r="H1944" i="6"/>
  <c r="N1944" i="6" s="1"/>
  <c r="E1944" i="6"/>
  <c r="K1944" i="6" s="1"/>
  <c r="R1944" i="6" s="1"/>
  <c r="I1944" i="6"/>
  <c r="O1944" i="6" s="1"/>
  <c r="F1944" i="6"/>
  <c r="L1944" i="6" s="1"/>
  <c r="J1944" i="6"/>
  <c r="P1944" i="6" s="1"/>
  <c r="G1940" i="6"/>
  <c r="M1940" i="6" s="1"/>
  <c r="H1940" i="6"/>
  <c r="N1940" i="6" s="1"/>
  <c r="E1940" i="6"/>
  <c r="K1940" i="6" s="1"/>
  <c r="R1940" i="6" s="1"/>
  <c r="I1940" i="6"/>
  <c r="O1940" i="6" s="1"/>
  <c r="F1940" i="6"/>
  <c r="L1940" i="6" s="1"/>
  <c r="J1940" i="6"/>
  <c r="P1940" i="6" s="1"/>
  <c r="G1936" i="6"/>
  <c r="M1936" i="6" s="1"/>
  <c r="H1936" i="6"/>
  <c r="N1936" i="6" s="1"/>
  <c r="E1936" i="6"/>
  <c r="K1936" i="6" s="1"/>
  <c r="R1936" i="6" s="1"/>
  <c r="I1936" i="6"/>
  <c r="O1936" i="6" s="1"/>
  <c r="F1936" i="6"/>
  <c r="L1936" i="6" s="1"/>
  <c r="J1936" i="6"/>
  <c r="P1936" i="6" s="1"/>
  <c r="G1932" i="6"/>
  <c r="M1932" i="6" s="1"/>
  <c r="H1932" i="6"/>
  <c r="N1932" i="6" s="1"/>
  <c r="E1932" i="6"/>
  <c r="K1932" i="6" s="1"/>
  <c r="R1932" i="6" s="1"/>
  <c r="I1932" i="6"/>
  <c r="O1932" i="6" s="1"/>
  <c r="F1932" i="6"/>
  <c r="L1932" i="6" s="1"/>
  <c r="J1932" i="6"/>
  <c r="P1932" i="6" s="1"/>
  <c r="E1928" i="6"/>
  <c r="K1928" i="6" s="1"/>
  <c r="R1928" i="6" s="1"/>
  <c r="I1928" i="6"/>
  <c r="O1928" i="6" s="1"/>
  <c r="F1928" i="6"/>
  <c r="L1928" i="6" s="1"/>
  <c r="J1928" i="6"/>
  <c r="P1928" i="6" s="1"/>
  <c r="G1928" i="6"/>
  <c r="M1928" i="6" s="1"/>
  <c r="H1928" i="6"/>
  <c r="N1928" i="6" s="1"/>
  <c r="E1924" i="6"/>
  <c r="K1924" i="6" s="1"/>
  <c r="R1924" i="6" s="1"/>
  <c r="I1924" i="6"/>
  <c r="O1924" i="6" s="1"/>
  <c r="F1924" i="6"/>
  <c r="L1924" i="6" s="1"/>
  <c r="J1924" i="6"/>
  <c r="P1924" i="6" s="1"/>
  <c r="G1924" i="6"/>
  <c r="M1924" i="6" s="1"/>
  <c r="H1924" i="6"/>
  <c r="N1924" i="6" s="1"/>
  <c r="E1920" i="6"/>
  <c r="K1920" i="6" s="1"/>
  <c r="R1920" i="6" s="1"/>
  <c r="I1920" i="6"/>
  <c r="O1920" i="6" s="1"/>
  <c r="F1920" i="6"/>
  <c r="L1920" i="6" s="1"/>
  <c r="J1920" i="6"/>
  <c r="P1920" i="6" s="1"/>
  <c r="G1920" i="6"/>
  <c r="M1920" i="6" s="1"/>
  <c r="H1920" i="6"/>
  <c r="N1920" i="6" s="1"/>
  <c r="E1916" i="6"/>
  <c r="K1916" i="6" s="1"/>
  <c r="R1916" i="6" s="1"/>
  <c r="I1916" i="6"/>
  <c r="O1916" i="6" s="1"/>
  <c r="F1916" i="6"/>
  <c r="L1916" i="6" s="1"/>
  <c r="J1916" i="6"/>
  <c r="P1916" i="6" s="1"/>
  <c r="G1916" i="6"/>
  <c r="M1916" i="6" s="1"/>
  <c r="H1916" i="6"/>
  <c r="N1916" i="6" s="1"/>
  <c r="E1912" i="6"/>
  <c r="K1912" i="6" s="1"/>
  <c r="R1912" i="6" s="1"/>
  <c r="I1912" i="6"/>
  <c r="O1912" i="6" s="1"/>
  <c r="F1912" i="6"/>
  <c r="L1912" i="6" s="1"/>
  <c r="J1912" i="6"/>
  <c r="P1912" i="6" s="1"/>
  <c r="G1912" i="6"/>
  <c r="M1912" i="6" s="1"/>
  <c r="H1912" i="6"/>
  <c r="N1912" i="6" s="1"/>
  <c r="E1908" i="6"/>
  <c r="K1908" i="6" s="1"/>
  <c r="R1908" i="6" s="1"/>
  <c r="I1908" i="6"/>
  <c r="O1908" i="6" s="1"/>
  <c r="F1908" i="6"/>
  <c r="L1908" i="6" s="1"/>
  <c r="J1908" i="6"/>
  <c r="P1908" i="6" s="1"/>
  <c r="G1908" i="6"/>
  <c r="M1908" i="6" s="1"/>
  <c r="H1908" i="6"/>
  <c r="N1908" i="6" s="1"/>
  <c r="E1904" i="6"/>
  <c r="K1904" i="6" s="1"/>
  <c r="R1904" i="6" s="1"/>
  <c r="I1904" i="6"/>
  <c r="O1904" i="6" s="1"/>
  <c r="F1904" i="6"/>
  <c r="L1904" i="6" s="1"/>
  <c r="J1904" i="6"/>
  <c r="P1904" i="6" s="1"/>
  <c r="G1904" i="6"/>
  <c r="M1904" i="6" s="1"/>
  <c r="H1904" i="6"/>
  <c r="N1904" i="6" s="1"/>
  <c r="E1900" i="6"/>
  <c r="K1900" i="6" s="1"/>
  <c r="R1900" i="6" s="1"/>
  <c r="I1900" i="6"/>
  <c r="O1900" i="6" s="1"/>
  <c r="F1900" i="6"/>
  <c r="L1900" i="6" s="1"/>
  <c r="J1900" i="6"/>
  <c r="P1900" i="6" s="1"/>
  <c r="G1900" i="6"/>
  <c r="M1900" i="6" s="1"/>
  <c r="H1900" i="6"/>
  <c r="N1900" i="6" s="1"/>
  <c r="F1896" i="6"/>
  <c r="L1896" i="6" s="1"/>
  <c r="H1896" i="6"/>
  <c r="N1896" i="6" s="1"/>
  <c r="I1896" i="6"/>
  <c r="O1896" i="6" s="1"/>
  <c r="J1896" i="6"/>
  <c r="P1896" i="6" s="1"/>
  <c r="G1892" i="6"/>
  <c r="M1892" i="6" s="1"/>
  <c r="H1892" i="6"/>
  <c r="N1892" i="6" s="1"/>
  <c r="E1892" i="6"/>
  <c r="K1892" i="6" s="1"/>
  <c r="R1892" i="6" s="1"/>
  <c r="I1892" i="6"/>
  <c r="O1892" i="6" s="1"/>
  <c r="F1892" i="6"/>
  <c r="L1892" i="6" s="1"/>
  <c r="J1892" i="6"/>
  <c r="P1892" i="6" s="1"/>
  <c r="G1888" i="6"/>
  <c r="M1888" i="6" s="1"/>
  <c r="H1888" i="6"/>
  <c r="N1888" i="6" s="1"/>
  <c r="E1888" i="6"/>
  <c r="K1888" i="6" s="1"/>
  <c r="R1888" i="6" s="1"/>
  <c r="I1888" i="6"/>
  <c r="O1888" i="6" s="1"/>
  <c r="F1888" i="6"/>
  <c r="L1888" i="6" s="1"/>
  <c r="J1888" i="6"/>
  <c r="P1888" i="6" s="1"/>
  <c r="G1884" i="6"/>
  <c r="M1884" i="6" s="1"/>
  <c r="H1884" i="6"/>
  <c r="N1884" i="6" s="1"/>
  <c r="E1884" i="6"/>
  <c r="K1884" i="6" s="1"/>
  <c r="R1884" i="6" s="1"/>
  <c r="I1884" i="6"/>
  <c r="O1884" i="6" s="1"/>
  <c r="F1884" i="6"/>
  <c r="L1884" i="6" s="1"/>
  <c r="J1884" i="6"/>
  <c r="P1884" i="6" s="1"/>
  <c r="E1880" i="6"/>
  <c r="K1880" i="6" s="1"/>
  <c r="R1880" i="6" s="1"/>
  <c r="I1880" i="6"/>
  <c r="O1880" i="6" s="1"/>
  <c r="F1880" i="6"/>
  <c r="L1880" i="6" s="1"/>
  <c r="J1880" i="6"/>
  <c r="P1880" i="6" s="1"/>
  <c r="G1880" i="6"/>
  <c r="M1880" i="6" s="1"/>
  <c r="H1880" i="6"/>
  <c r="N1880" i="6" s="1"/>
  <c r="F1876" i="6"/>
  <c r="L1876" i="6" s="1"/>
  <c r="H1876" i="6"/>
  <c r="N1876" i="6" s="1"/>
  <c r="I1876" i="6"/>
  <c r="O1876" i="6" s="1"/>
  <c r="J1876" i="6"/>
  <c r="P1876" i="6" s="1"/>
  <c r="E1872" i="6"/>
  <c r="K1872" i="6" s="1"/>
  <c r="R1872" i="6" s="1"/>
  <c r="I1872" i="6"/>
  <c r="O1872" i="6" s="1"/>
  <c r="F1872" i="6"/>
  <c r="L1872" i="6" s="1"/>
  <c r="J1872" i="6"/>
  <c r="P1872" i="6" s="1"/>
  <c r="G1872" i="6"/>
  <c r="M1872" i="6" s="1"/>
  <c r="H1872" i="6"/>
  <c r="N1872" i="6" s="1"/>
  <c r="E1868" i="6"/>
  <c r="K1868" i="6" s="1"/>
  <c r="R1868" i="6" s="1"/>
  <c r="I1868" i="6"/>
  <c r="O1868" i="6" s="1"/>
  <c r="F1868" i="6"/>
  <c r="L1868" i="6" s="1"/>
  <c r="J1868" i="6"/>
  <c r="P1868" i="6" s="1"/>
  <c r="G1868" i="6"/>
  <c r="M1868" i="6" s="1"/>
  <c r="H1868" i="6"/>
  <c r="N1868" i="6" s="1"/>
  <c r="E1864" i="6"/>
  <c r="K1864" i="6" s="1"/>
  <c r="R1864" i="6" s="1"/>
  <c r="I1864" i="6"/>
  <c r="O1864" i="6" s="1"/>
  <c r="F1864" i="6"/>
  <c r="L1864" i="6" s="1"/>
  <c r="J1864" i="6"/>
  <c r="P1864" i="6" s="1"/>
  <c r="G1864" i="6"/>
  <c r="M1864" i="6" s="1"/>
  <c r="H1864" i="6"/>
  <c r="N1864" i="6" s="1"/>
  <c r="E1860" i="6"/>
  <c r="K1860" i="6" s="1"/>
  <c r="R1860" i="6" s="1"/>
  <c r="I1860" i="6"/>
  <c r="O1860" i="6" s="1"/>
  <c r="F1860" i="6"/>
  <c r="L1860" i="6" s="1"/>
  <c r="J1860" i="6"/>
  <c r="P1860" i="6" s="1"/>
  <c r="G1860" i="6"/>
  <c r="M1860" i="6" s="1"/>
  <c r="H1860" i="6"/>
  <c r="N1860" i="6" s="1"/>
  <c r="E1856" i="6"/>
  <c r="K1856" i="6" s="1"/>
  <c r="R1856" i="6" s="1"/>
  <c r="I1856" i="6"/>
  <c r="O1856" i="6" s="1"/>
  <c r="F1856" i="6"/>
  <c r="L1856" i="6" s="1"/>
  <c r="J1856" i="6"/>
  <c r="P1856" i="6" s="1"/>
  <c r="G1856" i="6"/>
  <c r="M1856" i="6" s="1"/>
  <c r="H1856" i="6"/>
  <c r="N1856" i="6" s="1"/>
  <c r="E1852" i="6"/>
  <c r="K1852" i="6" s="1"/>
  <c r="R1852" i="6" s="1"/>
  <c r="I1852" i="6"/>
  <c r="O1852" i="6" s="1"/>
  <c r="F1852" i="6"/>
  <c r="L1852" i="6" s="1"/>
  <c r="J1852" i="6"/>
  <c r="P1852" i="6" s="1"/>
  <c r="G1852" i="6"/>
  <c r="M1852" i="6" s="1"/>
  <c r="H1852" i="6"/>
  <c r="N1852" i="6" s="1"/>
  <c r="E1848" i="6"/>
  <c r="K1848" i="6" s="1"/>
  <c r="R1848" i="6" s="1"/>
  <c r="I1848" i="6"/>
  <c r="O1848" i="6" s="1"/>
  <c r="F1848" i="6"/>
  <c r="L1848" i="6" s="1"/>
  <c r="J1848" i="6"/>
  <c r="P1848" i="6" s="1"/>
  <c r="G1848" i="6"/>
  <c r="M1848" i="6" s="1"/>
  <c r="H1848" i="6"/>
  <c r="N1848" i="6" s="1"/>
  <c r="E1844" i="6"/>
  <c r="K1844" i="6" s="1"/>
  <c r="R1844" i="6" s="1"/>
  <c r="I1844" i="6"/>
  <c r="O1844" i="6" s="1"/>
  <c r="F1844" i="6"/>
  <c r="L1844" i="6" s="1"/>
  <c r="J1844" i="6"/>
  <c r="P1844" i="6" s="1"/>
  <c r="G1844" i="6"/>
  <c r="M1844" i="6" s="1"/>
  <c r="H1844" i="6"/>
  <c r="N1844" i="6" s="1"/>
  <c r="E1840" i="6"/>
  <c r="K1840" i="6" s="1"/>
  <c r="R1840" i="6" s="1"/>
  <c r="I1840" i="6"/>
  <c r="O1840" i="6" s="1"/>
  <c r="F1840" i="6"/>
  <c r="L1840" i="6" s="1"/>
  <c r="J1840" i="6"/>
  <c r="P1840" i="6" s="1"/>
  <c r="G1840" i="6"/>
  <c r="M1840" i="6" s="1"/>
  <c r="H1840" i="6"/>
  <c r="N1840" i="6" s="1"/>
  <c r="E1836" i="6"/>
  <c r="K1836" i="6" s="1"/>
  <c r="R1836" i="6" s="1"/>
  <c r="I1836" i="6"/>
  <c r="O1836" i="6" s="1"/>
  <c r="F1836" i="6"/>
  <c r="L1836" i="6" s="1"/>
  <c r="J1836" i="6"/>
  <c r="P1836" i="6" s="1"/>
  <c r="G1836" i="6"/>
  <c r="M1836" i="6" s="1"/>
  <c r="H1836" i="6"/>
  <c r="N1836" i="6" s="1"/>
  <c r="E1832" i="6"/>
  <c r="K1832" i="6" s="1"/>
  <c r="R1832" i="6" s="1"/>
  <c r="I1832" i="6"/>
  <c r="O1832" i="6" s="1"/>
  <c r="F1832" i="6"/>
  <c r="L1832" i="6" s="1"/>
  <c r="J1832" i="6"/>
  <c r="P1832" i="6" s="1"/>
  <c r="G1832" i="6"/>
  <c r="M1832" i="6" s="1"/>
  <c r="H1832" i="6"/>
  <c r="N1832" i="6" s="1"/>
  <c r="E1828" i="6"/>
  <c r="K1828" i="6" s="1"/>
  <c r="R1828" i="6" s="1"/>
  <c r="I1828" i="6"/>
  <c r="O1828" i="6" s="1"/>
  <c r="F1828" i="6"/>
  <c r="L1828" i="6" s="1"/>
  <c r="J1828" i="6"/>
  <c r="P1828" i="6" s="1"/>
  <c r="G1828" i="6"/>
  <c r="M1828" i="6" s="1"/>
  <c r="H1828" i="6"/>
  <c r="N1828" i="6" s="1"/>
  <c r="E1824" i="6"/>
  <c r="K1824" i="6" s="1"/>
  <c r="R1824" i="6" s="1"/>
  <c r="I1824" i="6"/>
  <c r="O1824" i="6" s="1"/>
  <c r="F1824" i="6"/>
  <c r="L1824" i="6" s="1"/>
  <c r="J1824" i="6"/>
  <c r="P1824" i="6" s="1"/>
  <c r="G1824" i="6"/>
  <c r="M1824" i="6" s="1"/>
  <c r="H1824" i="6"/>
  <c r="N1824" i="6" s="1"/>
  <c r="E1820" i="6"/>
  <c r="K1820" i="6" s="1"/>
  <c r="R1820" i="6" s="1"/>
  <c r="I1820" i="6"/>
  <c r="O1820" i="6" s="1"/>
  <c r="F1820" i="6"/>
  <c r="L1820" i="6" s="1"/>
  <c r="J1820" i="6"/>
  <c r="P1820" i="6" s="1"/>
  <c r="G1820" i="6"/>
  <c r="M1820" i="6" s="1"/>
  <c r="H1820" i="6"/>
  <c r="N1820" i="6" s="1"/>
  <c r="E1816" i="6"/>
  <c r="K1816" i="6" s="1"/>
  <c r="R1816" i="6" s="1"/>
  <c r="I1816" i="6"/>
  <c r="O1816" i="6" s="1"/>
  <c r="F1816" i="6"/>
  <c r="L1816" i="6" s="1"/>
  <c r="J1816" i="6"/>
  <c r="P1816" i="6" s="1"/>
  <c r="G1816" i="6"/>
  <c r="M1816" i="6" s="1"/>
  <c r="H1816" i="6"/>
  <c r="N1816" i="6" s="1"/>
  <c r="E1812" i="6"/>
  <c r="K1812" i="6" s="1"/>
  <c r="R1812" i="6" s="1"/>
  <c r="I1812" i="6"/>
  <c r="O1812" i="6" s="1"/>
  <c r="F1812" i="6"/>
  <c r="L1812" i="6" s="1"/>
  <c r="J1812" i="6"/>
  <c r="P1812" i="6" s="1"/>
  <c r="G1812" i="6"/>
  <c r="M1812" i="6" s="1"/>
  <c r="H1812" i="6"/>
  <c r="N1812" i="6" s="1"/>
  <c r="E1808" i="6"/>
  <c r="K1808" i="6" s="1"/>
  <c r="R1808" i="6" s="1"/>
  <c r="I1808" i="6"/>
  <c r="O1808" i="6" s="1"/>
  <c r="F1808" i="6"/>
  <c r="L1808" i="6" s="1"/>
  <c r="J1808" i="6"/>
  <c r="P1808" i="6" s="1"/>
  <c r="G1808" i="6"/>
  <c r="M1808" i="6" s="1"/>
  <c r="H1808" i="6"/>
  <c r="N1808" i="6" s="1"/>
  <c r="E1804" i="6"/>
  <c r="K1804" i="6" s="1"/>
  <c r="R1804" i="6" s="1"/>
  <c r="I1804" i="6"/>
  <c r="O1804" i="6" s="1"/>
  <c r="F1804" i="6"/>
  <c r="L1804" i="6" s="1"/>
  <c r="J1804" i="6"/>
  <c r="P1804" i="6" s="1"/>
  <c r="G1804" i="6"/>
  <c r="M1804" i="6" s="1"/>
  <c r="H1804" i="6"/>
  <c r="N1804" i="6" s="1"/>
  <c r="E1800" i="6"/>
  <c r="K1800" i="6" s="1"/>
  <c r="R1800" i="6" s="1"/>
  <c r="I1800" i="6"/>
  <c r="O1800" i="6" s="1"/>
  <c r="F1800" i="6"/>
  <c r="L1800" i="6" s="1"/>
  <c r="J1800" i="6"/>
  <c r="P1800" i="6" s="1"/>
  <c r="G1800" i="6"/>
  <c r="M1800" i="6" s="1"/>
  <c r="H1800" i="6"/>
  <c r="N1800" i="6" s="1"/>
  <c r="E1796" i="6"/>
  <c r="K1796" i="6" s="1"/>
  <c r="R1796" i="6" s="1"/>
  <c r="I1796" i="6"/>
  <c r="O1796" i="6" s="1"/>
  <c r="F1796" i="6"/>
  <c r="L1796" i="6" s="1"/>
  <c r="J1796" i="6"/>
  <c r="P1796" i="6" s="1"/>
  <c r="G1796" i="6"/>
  <c r="M1796" i="6" s="1"/>
  <c r="H1796" i="6"/>
  <c r="N1796" i="6" s="1"/>
  <c r="E1792" i="6"/>
  <c r="K1792" i="6" s="1"/>
  <c r="R1792" i="6" s="1"/>
  <c r="I1792" i="6"/>
  <c r="O1792" i="6" s="1"/>
  <c r="F1792" i="6"/>
  <c r="L1792" i="6" s="1"/>
  <c r="J1792" i="6"/>
  <c r="P1792" i="6" s="1"/>
  <c r="G1792" i="6"/>
  <c r="M1792" i="6" s="1"/>
  <c r="H1792" i="6"/>
  <c r="N1792" i="6" s="1"/>
  <c r="G1788" i="6"/>
  <c r="M1788" i="6" s="1"/>
  <c r="H1788" i="6"/>
  <c r="N1788" i="6" s="1"/>
  <c r="E1788" i="6"/>
  <c r="K1788" i="6" s="1"/>
  <c r="R1788" i="6" s="1"/>
  <c r="I1788" i="6"/>
  <c r="O1788" i="6" s="1"/>
  <c r="F1788" i="6"/>
  <c r="L1788" i="6" s="1"/>
  <c r="J1788" i="6"/>
  <c r="P1788" i="6" s="1"/>
  <c r="I1784" i="6"/>
  <c r="O1784" i="6" s="1"/>
  <c r="J1784" i="6"/>
  <c r="P1784" i="6" s="1"/>
  <c r="F1784" i="6"/>
  <c r="L1784" i="6" s="1"/>
  <c r="H1784" i="6"/>
  <c r="N1784" i="6" s="1"/>
  <c r="G1780" i="6"/>
  <c r="M1780" i="6" s="1"/>
  <c r="H1780" i="6"/>
  <c r="N1780" i="6" s="1"/>
  <c r="E1780" i="6"/>
  <c r="K1780" i="6" s="1"/>
  <c r="R1780" i="6" s="1"/>
  <c r="I1780" i="6"/>
  <c r="O1780" i="6" s="1"/>
  <c r="F1780" i="6"/>
  <c r="L1780" i="6" s="1"/>
  <c r="J1780" i="6"/>
  <c r="P1780" i="6" s="1"/>
  <c r="E1776" i="6"/>
  <c r="K1776" i="6" s="1"/>
  <c r="R1776" i="6" s="1"/>
  <c r="I1776" i="6"/>
  <c r="O1776" i="6" s="1"/>
  <c r="F1776" i="6"/>
  <c r="L1776" i="6" s="1"/>
  <c r="J1776" i="6"/>
  <c r="P1776" i="6" s="1"/>
  <c r="G1776" i="6"/>
  <c r="M1776" i="6" s="1"/>
  <c r="H1776" i="6"/>
  <c r="N1776" i="6" s="1"/>
  <c r="I1772" i="6"/>
  <c r="O1772" i="6" s="1"/>
  <c r="J1772" i="6"/>
  <c r="P1772" i="6" s="1"/>
  <c r="F1772" i="6"/>
  <c r="L1772" i="6" s="1"/>
  <c r="H1772" i="6"/>
  <c r="N1772" i="6" s="1"/>
  <c r="G1768" i="6"/>
  <c r="M1768" i="6" s="1"/>
  <c r="H1768" i="6"/>
  <c r="N1768" i="6" s="1"/>
  <c r="E1768" i="6"/>
  <c r="K1768" i="6" s="1"/>
  <c r="R1768" i="6" s="1"/>
  <c r="I1768" i="6"/>
  <c r="O1768" i="6" s="1"/>
  <c r="F1768" i="6"/>
  <c r="L1768" i="6" s="1"/>
  <c r="J1768" i="6"/>
  <c r="P1768" i="6" s="1"/>
  <c r="E1764" i="6"/>
  <c r="K1764" i="6" s="1"/>
  <c r="R1764" i="6" s="1"/>
  <c r="I1764" i="6"/>
  <c r="O1764" i="6" s="1"/>
  <c r="F1764" i="6"/>
  <c r="L1764" i="6" s="1"/>
  <c r="J1764" i="6"/>
  <c r="P1764" i="6" s="1"/>
  <c r="G1764" i="6"/>
  <c r="M1764" i="6" s="1"/>
  <c r="H1764" i="6"/>
  <c r="N1764" i="6" s="1"/>
  <c r="G1760" i="6"/>
  <c r="M1760" i="6" s="1"/>
  <c r="H1760" i="6"/>
  <c r="N1760" i="6" s="1"/>
  <c r="E1760" i="6"/>
  <c r="K1760" i="6" s="1"/>
  <c r="R1760" i="6" s="1"/>
  <c r="I1760" i="6"/>
  <c r="O1760" i="6" s="1"/>
  <c r="F1760" i="6"/>
  <c r="L1760" i="6" s="1"/>
  <c r="J1760" i="6"/>
  <c r="P1760" i="6" s="1"/>
  <c r="G1756" i="6"/>
  <c r="M1756" i="6" s="1"/>
  <c r="H1756" i="6"/>
  <c r="N1756" i="6" s="1"/>
  <c r="E1756" i="6"/>
  <c r="K1756" i="6" s="1"/>
  <c r="R1756" i="6" s="1"/>
  <c r="I1756" i="6"/>
  <c r="O1756" i="6" s="1"/>
  <c r="F1756" i="6"/>
  <c r="L1756" i="6" s="1"/>
  <c r="J1756" i="6"/>
  <c r="P1756" i="6" s="1"/>
  <c r="G1752" i="6"/>
  <c r="M1752" i="6" s="1"/>
  <c r="H1752" i="6"/>
  <c r="N1752" i="6" s="1"/>
  <c r="E1752" i="6"/>
  <c r="K1752" i="6" s="1"/>
  <c r="R1752" i="6" s="1"/>
  <c r="I1752" i="6"/>
  <c r="O1752" i="6" s="1"/>
  <c r="F1752" i="6"/>
  <c r="L1752" i="6" s="1"/>
  <c r="J1752" i="6"/>
  <c r="P1752" i="6" s="1"/>
  <c r="G1748" i="6"/>
  <c r="M1748" i="6" s="1"/>
  <c r="H1748" i="6"/>
  <c r="N1748" i="6" s="1"/>
  <c r="E1748" i="6"/>
  <c r="K1748" i="6" s="1"/>
  <c r="R1748" i="6" s="1"/>
  <c r="I1748" i="6"/>
  <c r="O1748" i="6" s="1"/>
  <c r="F1748" i="6"/>
  <c r="L1748" i="6" s="1"/>
  <c r="J1748" i="6"/>
  <c r="P1748" i="6" s="1"/>
  <c r="G1744" i="6"/>
  <c r="M1744" i="6" s="1"/>
  <c r="H1744" i="6"/>
  <c r="N1744" i="6" s="1"/>
  <c r="E1744" i="6"/>
  <c r="K1744" i="6" s="1"/>
  <c r="R1744" i="6" s="1"/>
  <c r="I1744" i="6"/>
  <c r="O1744" i="6" s="1"/>
  <c r="F1744" i="6"/>
  <c r="L1744" i="6" s="1"/>
  <c r="J1744" i="6"/>
  <c r="P1744" i="6" s="1"/>
  <c r="G1740" i="6"/>
  <c r="M1740" i="6" s="1"/>
  <c r="H1740" i="6"/>
  <c r="N1740" i="6" s="1"/>
  <c r="E1740" i="6"/>
  <c r="K1740" i="6" s="1"/>
  <c r="R1740" i="6" s="1"/>
  <c r="I1740" i="6"/>
  <c r="O1740" i="6" s="1"/>
  <c r="F1740" i="6"/>
  <c r="L1740" i="6" s="1"/>
  <c r="J1740" i="6"/>
  <c r="P1740" i="6" s="1"/>
  <c r="G1736" i="6"/>
  <c r="M1736" i="6" s="1"/>
  <c r="H1736" i="6"/>
  <c r="N1736" i="6" s="1"/>
  <c r="E1736" i="6"/>
  <c r="K1736" i="6" s="1"/>
  <c r="R1736" i="6" s="1"/>
  <c r="I1736" i="6"/>
  <c r="O1736" i="6" s="1"/>
  <c r="F1736" i="6"/>
  <c r="L1736" i="6" s="1"/>
  <c r="J1736" i="6"/>
  <c r="P1736" i="6" s="1"/>
  <c r="G1732" i="6"/>
  <c r="M1732" i="6" s="1"/>
  <c r="H1732" i="6"/>
  <c r="N1732" i="6" s="1"/>
  <c r="E1732" i="6"/>
  <c r="K1732" i="6" s="1"/>
  <c r="R1732" i="6" s="1"/>
  <c r="I1732" i="6"/>
  <c r="O1732" i="6" s="1"/>
  <c r="F1732" i="6"/>
  <c r="L1732" i="6" s="1"/>
  <c r="J1732" i="6"/>
  <c r="P1732" i="6" s="1"/>
  <c r="E1728" i="6"/>
  <c r="K1728" i="6" s="1"/>
  <c r="R1728" i="6" s="1"/>
  <c r="I1728" i="6"/>
  <c r="O1728" i="6" s="1"/>
  <c r="F1728" i="6"/>
  <c r="L1728" i="6" s="1"/>
  <c r="J1728" i="6"/>
  <c r="P1728" i="6" s="1"/>
  <c r="G1728" i="6"/>
  <c r="M1728" i="6" s="1"/>
  <c r="H1728" i="6"/>
  <c r="N1728" i="6" s="1"/>
  <c r="E1724" i="6"/>
  <c r="K1724" i="6" s="1"/>
  <c r="R1724" i="6" s="1"/>
  <c r="I1724" i="6"/>
  <c r="O1724" i="6" s="1"/>
  <c r="F1724" i="6"/>
  <c r="L1724" i="6" s="1"/>
  <c r="J1724" i="6"/>
  <c r="P1724" i="6" s="1"/>
  <c r="G1724" i="6"/>
  <c r="M1724" i="6" s="1"/>
  <c r="H1724" i="6"/>
  <c r="N1724" i="6" s="1"/>
  <c r="E1720" i="6"/>
  <c r="K1720" i="6" s="1"/>
  <c r="R1720" i="6" s="1"/>
  <c r="I1720" i="6"/>
  <c r="O1720" i="6" s="1"/>
  <c r="F1720" i="6"/>
  <c r="L1720" i="6" s="1"/>
  <c r="J1720" i="6"/>
  <c r="P1720" i="6" s="1"/>
  <c r="G1720" i="6"/>
  <c r="M1720" i="6" s="1"/>
  <c r="H1720" i="6"/>
  <c r="N1720" i="6" s="1"/>
  <c r="E1716" i="6"/>
  <c r="K1716" i="6" s="1"/>
  <c r="R1716" i="6" s="1"/>
  <c r="I1716" i="6"/>
  <c r="O1716" i="6" s="1"/>
  <c r="F1716" i="6"/>
  <c r="L1716" i="6" s="1"/>
  <c r="J1716" i="6"/>
  <c r="P1716" i="6" s="1"/>
  <c r="G1716" i="6"/>
  <c r="M1716" i="6" s="1"/>
  <c r="H1716" i="6"/>
  <c r="N1716" i="6" s="1"/>
  <c r="E1712" i="6"/>
  <c r="K1712" i="6" s="1"/>
  <c r="R1712" i="6" s="1"/>
  <c r="I1712" i="6"/>
  <c r="O1712" i="6" s="1"/>
  <c r="F1712" i="6"/>
  <c r="L1712" i="6" s="1"/>
  <c r="J1712" i="6"/>
  <c r="P1712" i="6" s="1"/>
  <c r="G1712" i="6"/>
  <c r="M1712" i="6" s="1"/>
  <c r="H1712" i="6"/>
  <c r="N1712" i="6" s="1"/>
  <c r="E1708" i="6"/>
  <c r="K1708" i="6" s="1"/>
  <c r="R1708" i="6" s="1"/>
  <c r="I1708" i="6"/>
  <c r="O1708" i="6" s="1"/>
  <c r="F1708" i="6"/>
  <c r="L1708" i="6" s="1"/>
  <c r="J1708" i="6"/>
  <c r="P1708" i="6" s="1"/>
  <c r="G1708" i="6"/>
  <c r="M1708" i="6" s="1"/>
  <c r="H1708" i="6"/>
  <c r="N1708" i="6" s="1"/>
  <c r="E1704" i="6"/>
  <c r="K1704" i="6" s="1"/>
  <c r="R1704" i="6" s="1"/>
  <c r="I1704" i="6"/>
  <c r="O1704" i="6" s="1"/>
  <c r="F1704" i="6"/>
  <c r="L1704" i="6" s="1"/>
  <c r="J1704" i="6"/>
  <c r="P1704" i="6" s="1"/>
  <c r="G1704" i="6"/>
  <c r="M1704" i="6" s="1"/>
  <c r="H1704" i="6"/>
  <c r="N1704" i="6" s="1"/>
  <c r="G1700" i="6"/>
  <c r="M1700" i="6" s="1"/>
  <c r="H1700" i="6"/>
  <c r="N1700" i="6" s="1"/>
  <c r="E1700" i="6"/>
  <c r="K1700" i="6" s="1"/>
  <c r="R1700" i="6" s="1"/>
  <c r="I1700" i="6"/>
  <c r="O1700" i="6" s="1"/>
  <c r="F1700" i="6"/>
  <c r="L1700" i="6" s="1"/>
  <c r="J1700" i="6"/>
  <c r="P1700" i="6" s="1"/>
  <c r="G1696" i="6"/>
  <c r="M1696" i="6" s="1"/>
  <c r="H1696" i="6"/>
  <c r="N1696" i="6" s="1"/>
  <c r="E1696" i="6"/>
  <c r="K1696" i="6" s="1"/>
  <c r="R1696" i="6" s="1"/>
  <c r="I1696" i="6"/>
  <c r="O1696" i="6" s="1"/>
  <c r="F1696" i="6"/>
  <c r="L1696" i="6" s="1"/>
  <c r="J1696" i="6"/>
  <c r="P1696" i="6" s="1"/>
  <c r="G1692" i="6"/>
  <c r="M1692" i="6" s="1"/>
  <c r="H1692" i="6"/>
  <c r="N1692" i="6" s="1"/>
  <c r="E1692" i="6"/>
  <c r="K1692" i="6" s="1"/>
  <c r="R1692" i="6" s="1"/>
  <c r="I1692" i="6"/>
  <c r="O1692" i="6" s="1"/>
  <c r="F1692" i="6"/>
  <c r="L1692" i="6" s="1"/>
  <c r="J1692" i="6"/>
  <c r="P1692" i="6" s="1"/>
  <c r="G1688" i="6"/>
  <c r="M1688" i="6" s="1"/>
  <c r="H1688" i="6"/>
  <c r="N1688" i="6" s="1"/>
  <c r="E1688" i="6"/>
  <c r="K1688" i="6" s="1"/>
  <c r="R1688" i="6" s="1"/>
  <c r="I1688" i="6"/>
  <c r="O1688" i="6" s="1"/>
  <c r="F1688" i="6"/>
  <c r="L1688" i="6" s="1"/>
  <c r="J1688" i="6"/>
  <c r="P1688" i="6" s="1"/>
  <c r="F1684" i="6"/>
  <c r="L1684" i="6" s="1"/>
  <c r="H1684" i="6"/>
  <c r="N1684" i="6" s="1"/>
  <c r="I1684" i="6"/>
  <c r="O1684" i="6" s="1"/>
  <c r="J1684" i="6"/>
  <c r="P1684" i="6" s="1"/>
  <c r="E1680" i="6"/>
  <c r="K1680" i="6" s="1"/>
  <c r="R1680" i="6" s="1"/>
  <c r="I1680" i="6"/>
  <c r="O1680" i="6" s="1"/>
  <c r="F1680" i="6"/>
  <c r="L1680" i="6" s="1"/>
  <c r="J1680" i="6"/>
  <c r="P1680" i="6" s="1"/>
  <c r="G1680" i="6"/>
  <c r="M1680" i="6" s="1"/>
  <c r="H1680" i="6"/>
  <c r="N1680" i="6" s="1"/>
  <c r="E1676" i="6"/>
  <c r="K1676" i="6" s="1"/>
  <c r="R1676" i="6" s="1"/>
  <c r="I1676" i="6"/>
  <c r="O1676" i="6" s="1"/>
  <c r="G1676" i="6"/>
  <c r="M1676" i="6" s="1"/>
  <c r="H1676" i="6"/>
  <c r="N1676" i="6" s="1"/>
  <c r="J1676" i="6"/>
  <c r="P1676" i="6" s="1"/>
  <c r="F1676" i="6"/>
  <c r="L1676" i="6" s="1"/>
  <c r="E1672" i="6"/>
  <c r="K1672" i="6" s="1"/>
  <c r="R1672" i="6" s="1"/>
  <c r="I1672" i="6"/>
  <c r="O1672" i="6" s="1"/>
  <c r="J1672" i="6"/>
  <c r="P1672" i="6" s="1"/>
  <c r="F1672" i="6"/>
  <c r="L1672" i="6" s="1"/>
  <c r="G1672" i="6"/>
  <c r="M1672" i="6" s="1"/>
  <c r="H1672" i="6"/>
  <c r="N1672" i="6" s="1"/>
  <c r="E1668" i="6"/>
  <c r="K1668" i="6" s="1"/>
  <c r="R1668" i="6" s="1"/>
  <c r="I1668" i="6"/>
  <c r="O1668" i="6" s="1"/>
  <c r="G1668" i="6"/>
  <c r="M1668" i="6" s="1"/>
  <c r="H1668" i="6"/>
  <c r="N1668" i="6" s="1"/>
  <c r="J1668" i="6"/>
  <c r="P1668" i="6" s="1"/>
  <c r="F1668" i="6"/>
  <c r="L1668" i="6" s="1"/>
  <c r="E1664" i="6"/>
  <c r="K1664" i="6" s="1"/>
  <c r="R1664" i="6" s="1"/>
  <c r="I1664" i="6"/>
  <c r="O1664" i="6" s="1"/>
  <c r="J1664" i="6"/>
  <c r="P1664" i="6" s="1"/>
  <c r="F1664" i="6"/>
  <c r="L1664" i="6" s="1"/>
  <c r="G1664" i="6"/>
  <c r="M1664" i="6" s="1"/>
  <c r="H1664" i="6"/>
  <c r="N1664" i="6" s="1"/>
  <c r="E1660" i="6"/>
  <c r="K1660" i="6" s="1"/>
  <c r="R1660" i="6" s="1"/>
  <c r="I1660" i="6"/>
  <c r="O1660" i="6" s="1"/>
  <c r="G1660" i="6"/>
  <c r="M1660" i="6" s="1"/>
  <c r="H1660" i="6"/>
  <c r="N1660" i="6" s="1"/>
  <c r="J1660" i="6"/>
  <c r="P1660" i="6" s="1"/>
  <c r="F1660" i="6"/>
  <c r="L1660" i="6" s="1"/>
  <c r="E1656" i="6"/>
  <c r="K1656" i="6" s="1"/>
  <c r="R1656" i="6" s="1"/>
  <c r="I1656" i="6"/>
  <c r="O1656" i="6" s="1"/>
  <c r="J1656" i="6"/>
  <c r="P1656" i="6" s="1"/>
  <c r="F1656" i="6"/>
  <c r="L1656" i="6" s="1"/>
  <c r="G1656" i="6"/>
  <c r="M1656" i="6" s="1"/>
  <c r="H1656" i="6"/>
  <c r="N1656" i="6" s="1"/>
  <c r="E1652" i="6"/>
  <c r="K1652" i="6" s="1"/>
  <c r="R1652" i="6" s="1"/>
  <c r="I1652" i="6"/>
  <c r="O1652" i="6" s="1"/>
  <c r="G1652" i="6"/>
  <c r="M1652" i="6" s="1"/>
  <c r="H1652" i="6"/>
  <c r="N1652" i="6" s="1"/>
  <c r="J1652" i="6"/>
  <c r="P1652" i="6" s="1"/>
  <c r="F1652" i="6"/>
  <c r="L1652" i="6" s="1"/>
  <c r="I1648" i="6"/>
  <c r="O1648" i="6" s="1"/>
  <c r="J1648" i="6"/>
  <c r="P1648" i="6" s="1"/>
  <c r="F1648" i="6"/>
  <c r="L1648" i="6" s="1"/>
  <c r="H1648" i="6"/>
  <c r="N1648" i="6" s="1"/>
  <c r="G1644" i="6"/>
  <c r="M1644" i="6" s="1"/>
  <c r="E1644" i="6"/>
  <c r="K1644" i="6" s="1"/>
  <c r="R1644" i="6" s="1"/>
  <c r="J1644" i="6"/>
  <c r="P1644" i="6" s="1"/>
  <c r="F1644" i="6"/>
  <c r="L1644" i="6" s="1"/>
  <c r="H1644" i="6"/>
  <c r="N1644" i="6" s="1"/>
  <c r="I1644" i="6"/>
  <c r="O1644" i="6" s="1"/>
  <c r="H1640" i="6"/>
  <c r="N1640" i="6" s="1"/>
  <c r="I1640" i="6"/>
  <c r="O1640" i="6" s="1"/>
  <c r="J1640" i="6"/>
  <c r="P1640" i="6" s="1"/>
  <c r="F1640" i="6"/>
  <c r="L1640" i="6" s="1"/>
  <c r="H1636" i="6"/>
  <c r="N1636" i="6" s="1"/>
  <c r="E1636" i="6"/>
  <c r="K1636" i="6" s="1"/>
  <c r="R1636" i="6" s="1"/>
  <c r="I1636" i="6"/>
  <c r="O1636" i="6" s="1"/>
  <c r="F1636" i="6"/>
  <c r="L1636" i="6" s="1"/>
  <c r="J1636" i="6"/>
  <c r="P1636" i="6" s="1"/>
  <c r="G1636" i="6"/>
  <c r="M1636" i="6" s="1"/>
  <c r="F1632" i="6"/>
  <c r="L1632" i="6" s="1"/>
  <c r="J1632" i="6"/>
  <c r="P1632" i="6" s="1"/>
  <c r="G1632" i="6"/>
  <c r="M1632" i="6" s="1"/>
  <c r="H1632" i="6"/>
  <c r="N1632" i="6" s="1"/>
  <c r="E1632" i="6"/>
  <c r="K1632" i="6" s="1"/>
  <c r="R1632" i="6" s="1"/>
  <c r="I1632" i="6"/>
  <c r="O1632" i="6" s="1"/>
  <c r="H1628" i="6"/>
  <c r="N1628" i="6" s="1"/>
  <c r="E1628" i="6"/>
  <c r="K1628" i="6" s="1"/>
  <c r="R1628" i="6" s="1"/>
  <c r="I1628" i="6"/>
  <c r="O1628" i="6" s="1"/>
  <c r="F1628" i="6"/>
  <c r="L1628" i="6" s="1"/>
  <c r="J1628" i="6"/>
  <c r="P1628" i="6" s="1"/>
  <c r="G1628" i="6"/>
  <c r="M1628" i="6" s="1"/>
  <c r="H1624" i="6"/>
  <c r="N1624" i="6" s="1"/>
  <c r="E1624" i="6"/>
  <c r="K1624" i="6" s="1"/>
  <c r="R1624" i="6" s="1"/>
  <c r="I1624" i="6"/>
  <c r="O1624" i="6" s="1"/>
  <c r="F1624" i="6"/>
  <c r="L1624" i="6" s="1"/>
  <c r="J1624" i="6"/>
  <c r="P1624" i="6" s="1"/>
  <c r="G1624" i="6"/>
  <c r="M1624" i="6" s="1"/>
  <c r="F1620" i="6"/>
  <c r="L1620" i="6" s="1"/>
  <c r="J1620" i="6"/>
  <c r="P1620" i="6" s="1"/>
  <c r="G1620" i="6"/>
  <c r="M1620" i="6" s="1"/>
  <c r="H1620" i="6"/>
  <c r="N1620" i="6" s="1"/>
  <c r="E1620" i="6"/>
  <c r="K1620" i="6" s="1"/>
  <c r="R1620" i="6" s="1"/>
  <c r="I1620" i="6"/>
  <c r="O1620" i="6" s="1"/>
  <c r="F1616" i="6"/>
  <c r="L1616" i="6" s="1"/>
  <c r="J1616" i="6"/>
  <c r="P1616" i="6" s="1"/>
  <c r="G1616" i="6"/>
  <c r="M1616" i="6" s="1"/>
  <c r="H1616" i="6"/>
  <c r="N1616" i="6" s="1"/>
  <c r="E1616" i="6"/>
  <c r="K1616" i="6" s="1"/>
  <c r="R1616" i="6" s="1"/>
  <c r="I1616" i="6"/>
  <c r="O1616" i="6" s="1"/>
  <c r="F1612" i="6"/>
  <c r="L1612" i="6" s="1"/>
  <c r="J1612" i="6"/>
  <c r="P1612" i="6" s="1"/>
  <c r="G1612" i="6"/>
  <c r="M1612" i="6" s="1"/>
  <c r="H1612" i="6"/>
  <c r="N1612" i="6" s="1"/>
  <c r="E1612" i="6"/>
  <c r="K1612" i="6" s="1"/>
  <c r="R1612" i="6" s="1"/>
  <c r="I1612" i="6"/>
  <c r="O1612" i="6" s="1"/>
  <c r="F1608" i="6"/>
  <c r="L1608" i="6" s="1"/>
  <c r="J1608" i="6"/>
  <c r="P1608" i="6" s="1"/>
  <c r="G1608" i="6"/>
  <c r="M1608" i="6" s="1"/>
  <c r="H1608" i="6"/>
  <c r="N1608" i="6" s="1"/>
  <c r="E1608" i="6"/>
  <c r="K1608" i="6" s="1"/>
  <c r="R1608" i="6" s="1"/>
  <c r="I1608" i="6"/>
  <c r="O1608" i="6" s="1"/>
  <c r="H1604" i="6"/>
  <c r="N1604" i="6" s="1"/>
  <c r="I1604" i="6"/>
  <c r="O1604" i="6" s="1"/>
  <c r="F1604" i="6"/>
  <c r="L1604" i="6" s="1"/>
  <c r="J1604" i="6"/>
  <c r="P1604" i="6" s="1"/>
  <c r="G1604" i="6"/>
  <c r="M1604" i="6" s="1"/>
  <c r="H1600" i="6"/>
  <c r="N1600" i="6" s="1"/>
  <c r="E1600" i="6"/>
  <c r="K1600" i="6" s="1"/>
  <c r="R1600" i="6" s="1"/>
  <c r="I1600" i="6"/>
  <c r="O1600" i="6" s="1"/>
  <c r="F1600" i="6"/>
  <c r="L1600" i="6" s="1"/>
  <c r="J1600" i="6"/>
  <c r="P1600" i="6" s="1"/>
  <c r="G1600" i="6"/>
  <c r="M1600" i="6" s="1"/>
  <c r="H1596" i="6"/>
  <c r="N1596" i="6" s="1"/>
  <c r="E1596" i="6"/>
  <c r="K1596" i="6" s="1"/>
  <c r="R1596" i="6" s="1"/>
  <c r="I1596" i="6"/>
  <c r="O1596" i="6" s="1"/>
  <c r="F1596" i="6"/>
  <c r="L1596" i="6" s="1"/>
  <c r="J1596" i="6"/>
  <c r="P1596" i="6" s="1"/>
  <c r="G1596" i="6"/>
  <c r="M1596" i="6" s="1"/>
  <c r="H1592" i="6"/>
  <c r="N1592" i="6" s="1"/>
  <c r="E1592" i="6"/>
  <c r="K1592" i="6" s="1"/>
  <c r="R1592" i="6" s="1"/>
  <c r="I1592" i="6"/>
  <c r="O1592" i="6" s="1"/>
  <c r="F1592" i="6"/>
  <c r="L1592" i="6" s="1"/>
  <c r="J1592" i="6"/>
  <c r="P1592" i="6" s="1"/>
  <c r="G1592" i="6"/>
  <c r="M1592" i="6" s="1"/>
  <c r="H1588" i="6"/>
  <c r="N1588" i="6" s="1"/>
  <c r="E1588" i="6"/>
  <c r="K1588" i="6" s="1"/>
  <c r="R1588" i="6" s="1"/>
  <c r="I1588" i="6"/>
  <c r="O1588" i="6" s="1"/>
  <c r="F1588" i="6"/>
  <c r="L1588" i="6" s="1"/>
  <c r="J1588" i="6"/>
  <c r="P1588" i="6" s="1"/>
  <c r="G1588" i="6"/>
  <c r="M1588" i="6" s="1"/>
  <c r="H1584" i="6"/>
  <c r="N1584" i="6" s="1"/>
  <c r="E1584" i="6"/>
  <c r="K1584" i="6" s="1"/>
  <c r="R1584" i="6" s="1"/>
  <c r="I1584" i="6"/>
  <c r="O1584" i="6" s="1"/>
  <c r="F1584" i="6"/>
  <c r="L1584" i="6" s="1"/>
  <c r="J1584" i="6"/>
  <c r="P1584" i="6" s="1"/>
  <c r="G1584" i="6"/>
  <c r="M1584" i="6" s="1"/>
  <c r="H1580" i="6"/>
  <c r="N1580" i="6" s="1"/>
  <c r="E1580" i="6"/>
  <c r="K1580" i="6" s="1"/>
  <c r="R1580" i="6" s="1"/>
  <c r="I1580" i="6"/>
  <c r="O1580" i="6" s="1"/>
  <c r="F1580" i="6"/>
  <c r="L1580" i="6" s="1"/>
  <c r="J1580" i="6"/>
  <c r="P1580" i="6" s="1"/>
  <c r="G1580" i="6"/>
  <c r="M1580" i="6" s="1"/>
  <c r="H1576" i="6"/>
  <c r="N1576" i="6" s="1"/>
  <c r="E1576" i="6"/>
  <c r="K1576" i="6" s="1"/>
  <c r="R1576" i="6" s="1"/>
  <c r="I1576" i="6"/>
  <c r="O1576" i="6" s="1"/>
  <c r="F1576" i="6"/>
  <c r="L1576" i="6" s="1"/>
  <c r="J1576" i="6"/>
  <c r="P1576" i="6" s="1"/>
  <c r="G1576" i="6"/>
  <c r="M1576" i="6" s="1"/>
  <c r="H1572" i="6"/>
  <c r="N1572" i="6" s="1"/>
  <c r="E1572" i="6"/>
  <c r="K1572" i="6" s="1"/>
  <c r="R1572" i="6" s="1"/>
  <c r="I1572" i="6"/>
  <c r="O1572" i="6" s="1"/>
  <c r="F1572" i="6"/>
  <c r="L1572" i="6" s="1"/>
  <c r="J1572" i="6"/>
  <c r="P1572" i="6" s="1"/>
  <c r="G1572" i="6"/>
  <c r="M1572" i="6" s="1"/>
  <c r="H1568" i="6"/>
  <c r="N1568" i="6" s="1"/>
  <c r="E1568" i="6"/>
  <c r="K1568" i="6" s="1"/>
  <c r="R1568" i="6" s="1"/>
  <c r="I1568" i="6"/>
  <c r="O1568" i="6" s="1"/>
  <c r="F1568" i="6"/>
  <c r="L1568" i="6" s="1"/>
  <c r="J1568" i="6"/>
  <c r="P1568" i="6" s="1"/>
  <c r="G1568" i="6"/>
  <c r="M1568" i="6" s="1"/>
  <c r="H1564" i="6"/>
  <c r="N1564" i="6" s="1"/>
  <c r="E1564" i="6"/>
  <c r="K1564" i="6" s="1"/>
  <c r="R1564" i="6" s="1"/>
  <c r="I1564" i="6"/>
  <c r="O1564" i="6" s="1"/>
  <c r="F1564" i="6"/>
  <c r="L1564" i="6" s="1"/>
  <c r="J1564" i="6"/>
  <c r="P1564" i="6" s="1"/>
  <c r="G1564" i="6"/>
  <c r="M1564" i="6" s="1"/>
  <c r="H1560" i="6"/>
  <c r="N1560" i="6" s="1"/>
  <c r="E1560" i="6"/>
  <c r="K1560" i="6" s="1"/>
  <c r="R1560" i="6" s="1"/>
  <c r="I1560" i="6"/>
  <c r="O1560" i="6" s="1"/>
  <c r="F1560" i="6"/>
  <c r="L1560" i="6" s="1"/>
  <c r="J1560" i="6"/>
  <c r="P1560" i="6" s="1"/>
  <c r="G1560" i="6"/>
  <c r="M1560" i="6" s="1"/>
  <c r="F1556" i="6"/>
  <c r="L1556" i="6" s="1"/>
  <c r="J1556" i="6"/>
  <c r="P1556" i="6" s="1"/>
  <c r="G1556" i="6"/>
  <c r="M1556" i="6" s="1"/>
  <c r="H1556" i="6"/>
  <c r="N1556" i="6" s="1"/>
  <c r="E1556" i="6"/>
  <c r="K1556" i="6" s="1"/>
  <c r="R1556" i="6" s="1"/>
  <c r="I1556" i="6"/>
  <c r="O1556" i="6" s="1"/>
  <c r="F1552" i="6"/>
  <c r="L1552" i="6" s="1"/>
  <c r="J1552" i="6"/>
  <c r="P1552" i="6" s="1"/>
  <c r="G1552" i="6"/>
  <c r="M1552" i="6" s="1"/>
  <c r="H1552" i="6"/>
  <c r="N1552" i="6" s="1"/>
  <c r="E1552" i="6"/>
  <c r="K1552" i="6" s="1"/>
  <c r="R1552" i="6" s="1"/>
  <c r="I1552" i="6"/>
  <c r="O1552" i="6" s="1"/>
  <c r="F1548" i="6"/>
  <c r="L1548" i="6" s="1"/>
  <c r="J1548" i="6"/>
  <c r="P1548" i="6" s="1"/>
  <c r="G1548" i="6"/>
  <c r="M1548" i="6" s="1"/>
  <c r="H1548" i="6"/>
  <c r="N1548" i="6" s="1"/>
  <c r="E1548" i="6"/>
  <c r="K1548" i="6" s="1"/>
  <c r="R1548" i="6" s="1"/>
  <c r="I1548" i="6"/>
  <c r="O1548" i="6" s="1"/>
  <c r="J1544" i="6"/>
  <c r="P1544" i="6" s="1"/>
  <c r="F1544" i="6"/>
  <c r="L1544" i="6" s="1"/>
  <c r="H1544" i="6"/>
  <c r="N1544" i="6" s="1"/>
  <c r="I1544" i="6"/>
  <c r="O1544" i="6" s="1"/>
  <c r="H1540" i="6"/>
  <c r="N1540" i="6" s="1"/>
  <c r="E1540" i="6"/>
  <c r="K1540" i="6" s="1"/>
  <c r="R1540" i="6" s="1"/>
  <c r="I1540" i="6"/>
  <c r="O1540" i="6" s="1"/>
  <c r="F1540" i="6"/>
  <c r="L1540" i="6" s="1"/>
  <c r="J1540" i="6"/>
  <c r="P1540" i="6" s="1"/>
  <c r="G1540" i="6"/>
  <c r="M1540" i="6" s="1"/>
  <c r="H1536" i="6"/>
  <c r="N1536" i="6" s="1"/>
  <c r="E1536" i="6"/>
  <c r="K1536" i="6" s="1"/>
  <c r="R1536" i="6" s="1"/>
  <c r="I1536" i="6"/>
  <c r="O1536" i="6" s="1"/>
  <c r="F1536" i="6"/>
  <c r="L1536" i="6" s="1"/>
  <c r="J1536" i="6"/>
  <c r="P1536" i="6" s="1"/>
  <c r="G1536" i="6"/>
  <c r="M1536" i="6" s="1"/>
  <c r="H1532" i="6"/>
  <c r="N1532" i="6" s="1"/>
  <c r="E1532" i="6"/>
  <c r="K1532" i="6" s="1"/>
  <c r="R1532" i="6" s="1"/>
  <c r="I1532" i="6"/>
  <c r="O1532" i="6" s="1"/>
  <c r="F1532" i="6"/>
  <c r="L1532" i="6" s="1"/>
  <c r="J1532" i="6"/>
  <c r="P1532" i="6" s="1"/>
  <c r="G1532" i="6"/>
  <c r="M1532" i="6" s="1"/>
  <c r="H1528" i="6"/>
  <c r="N1528" i="6" s="1"/>
  <c r="E1528" i="6"/>
  <c r="K1528" i="6" s="1"/>
  <c r="R1528" i="6" s="1"/>
  <c r="I1528" i="6"/>
  <c r="O1528" i="6" s="1"/>
  <c r="F1528" i="6"/>
  <c r="L1528" i="6" s="1"/>
  <c r="J1528" i="6"/>
  <c r="P1528" i="6" s="1"/>
  <c r="G1528" i="6"/>
  <c r="M1528" i="6" s="1"/>
  <c r="H1524" i="6"/>
  <c r="N1524" i="6" s="1"/>
  <c r="E1524" i="6"/>
  <c r="K1524" i="6" s="1"/>
  <c r="R1524" i="6" s="1"/>
  <c r="I1524" i="6"/>
  <c r="O1524" i="6" s="1"/>
  <c r="F1524" i="6"/>
  <c r="L1524" i="6" s="1"/>
  <c r="J1524" i="6"/>
  <c r="P1524" i="6" s="1"/>
  <c r="G1524" i="6"/>
  <c r="M1524" i="6" s="1"/>
  <c r="H1520" i="6"/>
  <c r="N1520" i="6" s="1"/>
  <c r="E1520" i="6"/>
  <c r="K1520" i="6" s="1"/>
  <c r="R1520" i="6" s="1"/>
  <c r="I1520" i="6"/>
  <c r="O1520" i="6" s="1"/>
  <c r="F1520" i="6"/>
  <c r="L1520" i="6" s="1"/>
  <c r="J1520" i="6"/>
  <c r="P1520" i="6" s="1"/>
  <c r="G1520" i="6"/>
  <c r="M1520" i="6" s="1"/>
  <c r="H1516" i="6"/>
  <c r="N1516" i="6" s="1"/>
  <c r="E1516" i="6"/>
  <c r="K1516" i="6" s="1"/>
  <c r="R1516" i="6" s="1"/>
  <c r="I1516" i="6"/>
  <c r="O1516" i="6" s="1"/>
  <c r="F1516" i="6"/>
  <c r="L1516" i="6" s="1"/>
  <c r="J1516" i="6"/>
  <c r="P1516" i="6" s="1"/>
  <c r="G1516" i="6"/>
  <c r="M1516" i="6" s="1"/>
  <c r="H1512" i="6"/>
  <c r="N1512" i="6" s="1"/>
  <c r="E1512" i="6"/>
  <c r="K1512" i="6" s="1"/>
  <c r="R1512" i="6" s="1"/>
  <c r="I1512" i="6"/>
  <c r="O1512" i="6" s="1"/>
  <c r="F1512" i="6"/>
  <c r="L1512" i="6" s="1"/>
  <c r="J1512" i="6"/>
  <c r="P1512" i="6" s="1"/>
  <c r="G1512" i="6"/>
  <c r="M1512" i="6" s="1"/>
  <c r="F1508" i="6"/>
  <c r="L1508" i="6" s="1"/>
  <c r="J1508" i="6"/>
  <c r="P1508" i="6" s="1"/>
  <c r="G1508" i="6"/>
  <c r="M1508" i="6" s="1"/>
  <c r="H1508" i="6"/>
  <c r="N1508" i="6" s="1"/>
  <c r="E1508" i="6"/>
  <c r="K1508" i="6" s="1"/>
  <c r="R1508" i="6" s="1"/>
  <c r="I1508" i="6"/>
  <c r="O1508" i="6" s="1"/>
  <c r="F1504" i="6"/>
  <c r="L1504" i="6" s="1"/>
  <c r="J1504" i="6"/>
  <c r="P1504" i="6" s="1"/>
  <c r="G1504" i="6"/>
  <c r="M1504" i="6" s="1"/>
  <c r="H1504" i="6"/>
  <c r="N1504" i="6" s="1"/>
  <c r="E1504" i="6"/>
  <c r="K1504" i="6" s="1"/>
  <c r="R1504" i="6" s="1"/>
  <c r="I1504" i="6"/>
  <c r="O1504" i="6" s="1"/>
  <c r="F1500" i="6"/>
  <c r="L1500" i="6" s="1"/>
  <c r="J1500" i="6"/>
  <c r="P1500" i="6" s="1"/>
  <c r="G1500" i="6"/>
  <c r="M1500" i="6" s="1"/>
  <c r="H1500" i="6"/>
  <c r="N1500" i="6" s="1"/>
  <c r="E1500" i="6"/>
  <c r="K1500" i="6" s="1"/>
  <c r="R1500" i="6" s="1"/>
  <c r="I1500" i="6"/>
  <c r="O1500" i="6" s="1"/>
  <c r="H1496" i="6"/>
  <c r="N1496" i="6" s="1"/>
  <c r="E1496" i="6"/>
  <c r="K1496" i="6" s="1"/>
  <c r="R1496" i="6" s="1"/>
  <c r="I1496" i="6"/>
  <c r="O1496" i="6" s="1"/>
  <c r="F1496" i="6"/>
  <c r="L1496" i="6" s="1"/>
  <c r="J1496" i="6"/>
  <c r="P1496" i="6" s="1"/>
  <c r="G1496" i="6"/>
  <c r="M1496" i="6" s="1"/>
  <c r="F1492" i="6"/>
  <c r="L1492" i="6" s="1"/>
  <c r="J1492" i="6"/>
  <c r="P1492" i="6" s="1"/>
  <c r="G1492" i="6"/>
  <c r="M1492" i="6" s="1"/>
  <c r="H1492" i="6"/>
  <c r="N1492" i="6" s="1"/>
  <c r="E1492" i="6"/>
  <c r="K1492" i="6" s="1"/>
  <c r="R1492" i="6" s="1"/>
  <c r="I1492" i="6"/>
  <c r="O1492" i="6" s="1"/>
  <c r="J1488" i="6"/>
  <c r="P1488" i="6" s="1"/>
  <c r="F1488" i="6"/>
  <c r="L1488" i="6" s="1"/>
  <c r="H1488" i="6"/>
  <c r="N1488" i="6" s="1"/>
  <c r="I1488" i="6"/>
  <c r="O1488" i="6" s="1"/>
  <c r="H1484" i="6"/>
  <c r="N1484" i="6" s="1"/>
  <c r="E1484" i="6"/>
  <c r="K1484" i="6" s="1"/>
  <c r="R1484" i="6" s="1"/>
  <c r="I1484" i="6"/>
  <c r="O1484" i="6" s="1"/>
  <c r="F1484" i="6"/>
  <c r="L1484" i="6" s="1"/>
  <c r="J1484" i="6"/>
  <c r="P1484" i="6" s="1"/>
  <c r="G1484" i="6"/>
  <c r="M1484" i="6" s="1"/>
  <c r="H1480" i="6"/>
  <c r="N1480" i="6" s="1"/>
  <c r="E1480" i="6"/>
  <c r="K1480" i="6" s="1"/>
  <c r="R1480" i="6" s="1"/>
  <c r="I1480" i="6"/>
  <c r="O1480" i="6" s="1"/>
  <c r="F1480" i="6"/>
  <c r="L1480" i="6" s="1"/>
  <c r="J1480" i="6"/>
  <c r="P1480" i="6" s="1"/>
  <c r="G1480" i="6"/>
  <c r="M1480" i="6" s="1"/>
  <c r="F1476" i="6"/>
  <c r="L1476" i="6" s="1"/>
  <c r="J1476" i="6"/>
  <c r="P1476" i="6" s="1"/>
  <c r="G1476" i="6"/>
  <c r="M1476" i="6" s="1"/>
  <c r="H1476" i="6"/>
  <c r="N1476" i="6" s="1"/>
  <c r="E1476" i="6"/>
  <c r="K1476" i="6" s="1"/>
  <c r="R1476" i="6" s="1"/>
  <c r="I1476" i="6"/>
  <c r="O1476" i="6" s="1"/>
  <c r="F1472" i="6"/>
  <c r="L1472" i="6" s="1"/>
  <c r="J1472" i="6"/>
  <c r="P1472" i="6" s="1"/>
  <c r="G1472" i="6"/>
  <c r="M1472" i="6" s="1"/>
  <c r="H1472" i="6"/>
  <c r="N1472" i="6" s="1"/>
  <c r="E1472" i="6"/>
  <c r="K1472" i="6" s="1"/>
  <c r="R1472" i="6" s="1"/>
  <c r="I1472" i="6"/>
  <c r="O1472" i="6" s="1"/>
  <c r="F1468" i="6"/>
  <c r="L1468" i="6" s="1"/>
  <c r="J1468" i="6"/>
  <c r="P1468" i="6" s="1"/>
  <c r="G1468" i="6"/>
  <c r="M1468" i="6" s="1"/>
  <c r="H1468" i="6"/>
  <c r="N1468" i="6" s="1"/>
  <c r="E1468" i="6"/>
  <c r="K1468" i="6" s="1"/>
  <c r="R1468" i="6" s="1"/>
  <c r="I1468" i="6"/>
  <c r="O1468" i="6" s="1"/>
  <c r="F1464" i="6"/>
  <c r="L1464" i="6" s="1"/>
  <c r="J1464" i="6"/>
  <c r="P1464" i="6" s="1"/>
  <c r="G1464" i="6"/>
  <c r="M1464" i="6" s="1"/>
  <c r="H1464" i="6"/>
  <c r="N1464" i="6" s="1"/>
  <c r="E1464" i="6"/>
  <c r="K1464" i="6" s="1"/>
  <c r="R1464" i="6" s="1"/>
  <c r="I1464" i="6"/>
  <c r="O1464" i="6" s="1"/>
  <c r="F1460" i="6"/>
  <c r="L1460" i="6" s="1"/>
  <c r="J1460" i="6"/>
  <c r="P1460" i="6" s="1"/>
  <c r="G1460" i="6"/>
  <c r="M1460" i="6" s="1"/>
  <c r="H1460" i="6"/>
  <c r="N1460" i="6" s="1"/>
  <c r="E1460" i="6"/>
  <c r="K1460" i="6" s="1"/>
  <c r="R1460" i="6" s="1"/>
  <c r="I1460" i="6"/>
  <c r="O1460" i="6" s="1"/>
  <c r="F1456" i="6"/>
  <c r="L1456" i="6" s="1"/>
  <c r="J1456" i="6"/>
  <c r="P1456" i="6" s="1"/>
  <c r="G1456" i="6"/>
  <c r="M1456" i="6" s="1"/>
  <c r="H1456" i="6"/>
  <c r="N1456" i="6" s="1"/>
  <c r="E1456" i="6"/>
  <c r="K1456" i="6" s="1"/>
  <c r="R1456" i="6" s="1"/>
  <c r="I1456" i="6"/>
  <c r="O1456" i="6" s="1"/>
  <c r="F1452" i="6"/>
  <c r="L1452" i="6" s="1"/>
  <c r="J1452" i="6"/>
  <c r="P1452" i="6" s="1"/>
  <c r="G1452" i="6"/>
  <c r="M1452" i="6" s="1"/>
  <c r="H1452" i="6"/>
  <c r="N1452" i="6" s="1"/>
  <c r="E1452" i="6"/>
  <c r="K1452" i="6" s="1"/>
  <c r="R1452" i="6" s="1"/>
  <c r="I1452" i="6"/>
  <c r="O1452" i="6" s="1"/>
  <c r="J1448" i="6"/>
  <c r="P1448" i="6" s="1"/>
  <c r="F1448" i="6"/>
  <c r="L1448" i="6" s="1"/>
  <c r="H1448" i="6"/>
  <c r="N1448" i="6" s="1"/>
  <c r="I1448" i="6"/>
  <c r="O1448" i="6" s="1"/>
  <c r="H1444" i="6"/>
  <c r="N1444" i="6" s="1"/>
  <c r="E1444" i="6"/>
  <c r="K1444" i="6" s="1"/>
  <c r="R1444" i="6" s="1"/>
  <c r="I1444" i="6"/>
  <c r="O1444" i="6" s="1"/>
  <c r="F1444" i="6"/>
  <c r="L1444" i="6" s="1"/>
  <c r="J1444" i="6"/>
  <c r="P1444" i="6" s="1"/>
  <c r="G1444" i="6"/>
  <c r="M1444" i="6" s="1"/>
  <c r="H1440" i="6"/>
  <c r="N1440" i="6" s="1"/>
  <c r="E1440" i="6"/>
  <c r="K1440" i="6" s="1"/>
  <c r="R1440" i="6" s="1"/>
  <c r="I1440" i="6"/>
  <c r="O1440" i="6" s="1"/>
  <c r="F1440" i="6"/>
  <c r="L1440" i="6" s="1"/>
  <c r="J1440" i="6"/>
  <c r="P1440" i="6" s="1"/>
  <c r="G1440" i="6"/>
  <c r="M1440" i="6" s="1"/>
  <c r="H1436" i="6"/>
  <c r="N1436" i="6" s="1"/>
  <c r="E1436" i="6"/>
  <c r="K1436" i="6" s="1"/>
  <c r="R1436" i="6" s="1"/>
  <c r="I1436" i="6"/>
  <c r="O1436" i="6" s="1"/>
  <c r="F1436" i="6"/>
  <c r="L1436" i="6" s="1"/>
  <c r="J1436" i="6"/>
  <c r="P1436" i="6" s="1"/>
  <c r="G1436" i="6"/>
  <c r="M1436" i="6" s="1"/>
  <c r="H1432" i="6"/>
  <c r="N1432" i="6" s="1"/>
  <c r="E1432" i="6"/>
  <c r="K1432" i="6" s="1"/>
  <c r="R1432" i="6" s="1"/>
  <c r="I1432" i="6"/>
  <c r="O1432" i="6" s="1"/>
  <c r="F1432" i="6"/>
  <c r="L1432" i="6" s="1"/>
  <c r="J1432" i="6"/>
  <c r="P1432" i="6" s="1"/>
  <c r="G1432" i="6"/>
  <c r="M1432" i="6" s="1"/>
  <c r="H1428" i="6"/>
  <c r="N1428" i="6" s="1"/>
  <c r="I1428" i="6"/>
  <c r="O1428" i="6" s="1"/>
  <c r="J1428" i="6"/>
  <c r="P1428" i="6" s="1"/>
  <c r="F1428" i="6"/>
  <c r="L1428" i="6" s="1"/>
  <c r="F1424" i="6"/>
  <c r="L1424" i="6" s="1"/>
  <c r="J1424" i="6"/>
  <c r="P1424" i="6" s="1"/>
  <c r="G1424" i="6"/>
  <c r="M1424" i="6" s="1"/>
  <c r="H1424" i="6"/>
  <c r="N1424" i="6" s="1"/>
  <c r="E1424" i="6"/>
  <c r="K1424" i="6" s="1"/>
  <c r="R1424" i="6" s="1"/>
  <c r="I1424" i="6"/>
  <c r="O1424" i="6" s="1"/>
  <c r="F1420" i="6"/>
  <c r="L1420" i="6" s="1"/>
  <c r="J1420" i="6"/>
  <c r="P1420" i="6" s="1"/>
  <c r="G1420" i="6"/>
  <c r="M1420" i="6" s="1"/>
  <c r="H1420" i="6"/>
  <c r="N1420" i="6" s="1"/>
  <c r="E1420" i="6"/>
  <c r="K1420" i="6" s="1"/>
  <c r="R1420" i="6" s="1"/>
  <c r="I1420" i="6"/>
  <c r="O1420" i="6" s="1"/>
  <c r="F1416" i="6"/>
  <c r="L1416" i="6" s="1"/>
  <c r="J1416" i="6"/>
  <c r="P1416" i="6" s="1"/>
  <c r="G1416" i="6"/>
  <c r="M1416" i="6" s="1"/>
  <c r="H1416" i="6"/>
  <c r="N1416" i="6" s="1"/>
  <c r="E1416" i="6"/>
  <c r="K1416" i="6" s="1"/>
  <c r="R1416" i="6" s="1"/>
  <c r="I1416" i="6"/>
  <c r="O1416" i="6" s="1"/>
  <c r="H1412" i="6"/>
  <c r="N1412" i="6" s="1"/>
  <c r="E1412" i="6"/>
  <c r="K1412" i="6" s="1"/>
  <c r="R1412" i="6" s="1"/>
  <c r="I1412" i="6"/>
  <c r="O1412" i="6" s="1"/>
  <c r="F1412" i="6"/>
  <c r="L1412" i="6" s="1"/>
  <c r="J1412" i="6"/>
  <c r="P1412" i="6" s="1"/>
  <c r="G1412" i="6"/>
  <c r="M1412" i="6" s="1"/>
  <c r="H1408" i="6"/>
  <c r="N1408" i="6" s="1"/>
  <c r="I1408" i="6"/>
  <c r="O1408" i="6" s="1"/>
  <c r="J1408" i="6"/>
  <c r="P1408" i="6" s="1"/>
  <c r="F1408" i="6"/>
  <c r="L1408" i="6" s="1"/>
  <c r="F1404" i="6"/>
  <c r="L1404" i="6" s="1"/>
  <c r="J1404" i="6"/>
  <c r="P1404" i="6" s="1"/>
  <c r="G1404" i="6"/>
  <c r="M1404" i="6" s="1"/>
  <c r="H1404" i="6"/>
  <c r="N1404" i="6" s="1"/>
  <c r="E1404" i="6"/>
  <c r="K1404" i="6" s="1"/>
  <c r="R1404" i="6" s="1"/>
  <c r="I1404" i="6"/>
  <c r="O1404" i="6" s="1"/>
  <c r="F1400" i="6"/>
  <c r="L1400" i="6" s="1"/>
  <c r="J1400" i="6"/>
  <c r="P1400" i="6" s="1"/>
  <c r="G1400" i="6"/>
  <c r="M1400" i="6" s="1"/>
  <c r="H1400" i="6"/>
  <c r="N1400" i="6" s="1"/>
  <c r="E1400" i="6"/>
  <c r="K1400" i="6" s="1"/>
  <c r="R1400" i="6" s="1"/>
  <c r="I1400" i="6"/>
  <c r="O1400" i="6" s="1"/>
  <c r="J1396" i="6"/>
  <c r="P1396" i="6" s="1"/>
  <c r="F1396" i="6"/>
  <c r="L1396" i="6" s="1"/>
  <c r="H1396" i="6"/>
  <c r="N1396" i="6" s="1"/>
  <c r="I1396" i="6"/>
  <c r="O1396" i="6" s="1"/>
  <c r="H1392" i="6"/>
  <c r="N1392" i="6" s="1"/>
  <c r="E1392" i="6"/>
  <c r="K1392" i="6" s="1"/>
  <c r="R1392" i="6" s="1"/>
  <c r="I1392" i="6"/>
  <c r="O1392" i="6" s="1"/>
  <c r="F1392" i="6"/>
  <c r="L1392" i="6" s="1"/>
  <c r="J1392" i="6"/>
  <c r="P1392" i="6" s="1"/>
  <c r="G1392" i="6"/>
  <c r="M1392" i="6" s="1"/>
  <c r="H1388" i="6"/>
  <c r="N1388" i="6" s="1"/>
  <c r="E1388" i="6"/>
  <c r="K1388" i="6" s="1"/>
  <c r="R1388" i="6" s="1"/>
  <c r="I1388" i="6"/>
  <c r="O1388" i="6" s="1"/>
  <c r="F1388" i="6"/>
  <c r="L1388" i="6" s="1"/>
  <c r="J1388" i="6"/>
  <c r="P1388" i="6" s="1"/>
  <c r="G1388" i="6"/>
  <c r="M1388" i="6" s="1"/>
  <c r="H1384" i="6"/>
  <c r="N1384" i="6" s="1"/>
  <c r="E1384" i="6"/>
  <c r="K1384" i="6" s="1"/>
  <c r="R1384" i="6" s="1"/>
  <c r="I1384" i="6"/>
  <c r="O1384" i="6" s="1"/>
  <c r="F1384" i="6"/>
  <c r="L1384" i="6" s="1"/>
  <c r="J1384" i="6"/>
  <c r="P1384" i="6" s="1"/>
  <c r="G1384" i="6"/>
  <c r="M1384" i="6" s="1"/>
  <c r="J1380" i="6"/>
  <c r="P1380" i="6" s="1"/>
  <c r="F1380" i="6"/>
  <c r="L1380" i="6" s="1"/>
  <c r="H1380" i="6"/>
  <c r="N1380" i="6" s="1"/>
  <c r="I1380" i="6"/>
  <c r="O1380" i="6" s="1"/>
  <c r="H1376" i="6"/>
  <c r="N1376" i="6" s="1"/>
  <c r="E1376" i="6"/>
  <c r="K1376" i="6" s="1"/>
  <c r="R1376" i="6" s="1"/>
  <c r="I1376" i="6"/>
  <c r="O1376" i="6" s="1"/>
  <c r="F1376" i="6"/>
  <c r="L1376" i="6" s="1"/>
  <c r="J1376" i="6"/>
  <c r="P1376" i="6" s="1"/>
  <c r="G1376" i="6"/>
  <c r="M1376" i="6" s="1"/>
  <c r="H1372" i="6"/>
  <c r="N1372" i="6" s="1"/>
  <c r="E1372" i="6"/>
  <c r="K1372" i="6" s="1"/>
  <c r="R1372" i="6" s="1"/>
  <c r="I1372" i="6"/>
  <c r="O1372" i="6" s="1"/>
  <c r="F1372" i="6"/>
  <c r="L1372" i="6" s="1"/>
  <c r="J1372" i="6"/>
  <c r="P1372" i="6" s="1"/>
  <c r="G1372" i="6"/>
  <c r="M1372" i="6" s="1"/>
  <c r="H1368" i="6"/>
  <c r="N1368" i="6" s="1"/>
  <c r="E1368" i="6"/>
  <c r="K1368" i="6" s="1"/>
  <c r="R1368" i="6" s="1"/>
  <c r="I1368" i="6"/>
  <c r="O1368" i="6" s="1"/>
  <c r="F1368" i="6"/>
  <c r="L1368" i="6" s="1"/>
  <c r="J1368" i="6"/>
  <c r="P1368" i="6" s="1"/>
  <c r="G1368" i="6"/>
  <c r="M1368" i="6" s="1"/>
  <c r="H1364" i="6"/>
  <c r="N1364" i="6" s="1"/>
  <c r="E1364" i="6"/>
  <c r="K1364" i="6" s="1"/>
  <c r="R1364" i="6" s="1"/>
  <c r="I1364" i="6"/>
  <c r="O1364" i="6" s="1"/>
  <c r="F1364" i="6"/>
  <c r="L1364" i="6" s="1"/>
  <c r="J1364" i="6"/>
  <c r="P1364" i="6" s="1"/>
  <c r="G1364" i="6"/>
  <c r="M1364" i="6" s="1"/>
  <c r="F1360" i="6"/>
  <c r="L1360" i="6" s="1"/>
  <c r="J1360" i="6"/>
  <c r="P1360" i="6" s="1"/>
  <c r="G1360" i="6"/>
  <c r="M1360" i="6" s="1"/>
  <c r="H1360" i="6"/>
  <c r="N1360" i="6" s="1"/>
  <c r="E1360" i="6"/>
  <c r="K1360" i="6" s="1"/>
  <c r="R1360" i="6" s="1"/>
  <c r="I1360" i="6"/>
  <c r="O1360" i="6" s="1"/>
  <c r="F1356" i="6"/>
  <c r="L1356" i="6" s="1"/>
  <c r="J1356" i="6"/>
  <c r="P1356" i="6" s="1"/>
  <c r="G1356" i="6"/>
  <c r="M1356" i="6" s="1"/>
  <c r="H1356" i="6"/>
  <c r="N1356" i="6" s="1"/>
  <c r="E1356" i="6"/>
  <c r="K1356" i="6" s="1"/>
  <c r="R1356" i="6" s="1"/>
  <c r="I1356" i="6"/>
  <c r="O1356" i="6" s="1"/>
  <c r="J1352" i="6"/>
  <c r="P1352" i="6" s="1"/>
  <c r="F1352" i="6"/>
  <c r="L1352" i="6" s="1"/>
  <c r="H1352" i="6"/>
  <c r="N1352" i="6" s="1"/>
  <c r="I1352" i="6"/>
  <c r="O1352" i="6" s="1"/>
  <c r="H1348" i="6"/>
  <c r="N1348" i="6" s="1"/>
  <c r="E1348" i="6"/>
  <c r="K1348" i="6" s="1"/>
  <c r="R1348" i="6" s="1"/>
  <c r="I1348" i="6"/>
  <c r="O1348" i="6" s="1"/>
  <c r="F1348" i="6"/>
  <c r="L1348" i="6" s="1"/>
  <c r="J1348" i="6"/>
  <c r="P1348" i="6" s="1"/>
  <c r="G1348" i="6"/>
  <c r="M1348" i="6" s="1"/>
  <c r="F1344" i="6"/>
  <c r="L1344" i="6" s="1"/>
  <c r="J1344" i="6"/>
  <c r="P1344" i="6" s="1"/>
  <c r="G1344" i="6"/>
  <c r="M1344" i="6" s="1"/>
  <c r="H1344" i="6"/>
  <c r="N1344" i="6" s="1"/>
  <c r="E1344" i="6"/>
  <c r="K1344" i="6" s="1"/>
  <c r="R1344" i="6" s="1"/>
  <c r="I1344" i="6"/>
  <c r="O1344" i="6" s="1"/>
  <c r="J1340" i="6"/>
  <c r="P1340" i="6" s="1"/>
  <c r="F1340" i="6"/>
  <c r="L1340" i="6" s="1"/>
  <c r="H1340" i="6"/>
  <c r="N1340" i="6" s="1"/>
  <c r="I1340" i="6"/>
  <c r="O1340" i="6" s="1"/>
  <c r="H1336" i="6"/>
  <c r="N1336" i="6" s="1"/>
  <c r="E1336" i="6"/>
  <c r="K1336" i="6" s="1"/>
  <c r="R1336" i="6" s="1"/>
  <c r="I1336" i="6"/>
  <c r="O1336" i="6" s="1"/>
  <c r="F1336" i="6"/>
  <c r="L1336" i="6" s="1"/>
  <c r="J1336" i="6"/>
  <c r="P1336" i="6" s="1"/>
  <c r="G1336" i="6"/>
  <c r="M1336" i="6" s="1"/>
  <c r="H1332" i="6"/>
  <c r="N1332" i="6" s="1"/>
  <c r="E1332" i="6"/>
  <c r="K1332" i="6" s="1"/>
  <c r="R1332" i="6" s="1"/>
  <c r="I1332" i="6"/>
  <c r="O1332" i="6" s="1"/>
  <c r="F1332" i="6"/>
  <c r="L1332" i="6" s="1"/>
  <c r="J1332" i="6"/>
  <c r="P1332" i="6" s="1"/>
  <c r="G1332" i="6"/>
  <c r="M1332" i="6" s="1"/>
  <c r="H1328" i="6"/>
  <c r="N1328" i="6" s="1"/>
  <c r="E1328" i="6"/>
  <c r="K1328" i="6" s="1"/>
  <c r="R1328" i="6" s="1"/>
  <c r="I1328" i="6"/>
  <c r="O1328" i="6" s="1"/>
  <c r="F1328" i="6"/>
  <c r="L1328" i="6" s="1"/>
  <c r="J1328" i="6"/>
  <c r="P1328" i="6" s="1"/>
  <c r="G1328" i="6"/>
  <c r="M1328" i="6" s="1"/>
  <c r="H1324" i="6"/>
  <c r="N1324" i="6" s="1"/>
  <c r="E1324" i="6"/>
  <c r="K1324" i="6" s="1"/>
  <c r="R1324" i="6" s="1"/>
  <c r="I1324" i="6"/>
  <c r="O1324" i="6" s="1"/>
  <c r="F1324" i="6"/>
  <c r="L1324" i="6" s="1"/>
  <c r="J1324" i="6"/>
  <c r="P1324" i="6" s="1"/>
  <c r="G1324" i="6"/>
  <c r="M1324" i="6" s="1"/>
  <c r="H1320" i="6"/>
  <c r="N1320" i="6" s="1"/>
  <c r="F1320" i="6"/>
  <c r="L1320" i="6" s="1"/>
  <c r="G1320" i="6"/>
  <c r="M1320" i="6" s="1"/>
  <c r="I1320" i="6"/>
  <c r="O1320" i="6" s="1"/>
  <c r="E1320" i="6"/>
  <c r="K1320" i="6" s="1"/>
  <c r="R1320" i="6" s="1"/>
  <c r="J1320" i="6"/>
  <c r="P1320" i="6" s="1"/>
  <c r="H1316" i="6"/>
  <c r="N1316" i="6" s="1"/>
  <c r="I1316" i="6"/>
  <c r="O1316" i="6" s="1"/>
  <c r="E1316" i="6"/>
  <c r="K1316" i="6" s="1"/>
  <c r="R1316" i="6" s="1"/>
  <c r="J1316" i="6"/>
  <c r="P1316" i="6" s="1"/>
  <c r="F1316" i="6"/>
  <c r="L1316" i="6" s="1"/>
  <c r="G1316" i="6"/>
  <c r="M1316" i="6" s="1"/>
  <c r="H1312" i="6"/>
  <c r="N1312" i="6" s="1"/>
  <c r="F1312" i="6"/>
  <c r="L1312" i="6" s="1"/>
  <c r="G1312" i="6"/>
  <c r="M1312" i="6" s="1"/>
  <c r="I1312" i="6"/>
  <c r="O1312" i="6" s="1"/>
  <c r="E1312" i="6"/>
  <c r="K1312" i="6" s="1"/>
  <c r="R1312" i="6" s="1"/>
  <c r="J1312" i="6"/>
  <c r="P1312" i="6" s="1"/>
  <c r="H1308" i="6"/>
  <c r="N1308" i="6" s="1"/>
  <c r="I1308" i="6"/>
  <c r="O1308" i="6" s="1"/>
  <c r="E1308" i="6"/>
  <c r="K1308" i="6" s="1"/>
  <c r="R1308" i="6" s="1"/>
  <c r="J1308" i="6"/>
  <c r="P1308" i="6" s="1"/>
  <c r="F1308" i="6"/>
  <c r="L1308" i="6" s="1"/>
  <c r="G1308" i="6"/>
  <c r="M1308" i="6" s="1"/>
  <c r="H1304" i="6"/>
  <c r="N1304" i="6" s="1"/>
  <c r="F1304" i="6"/>
  <c r="L1304" i="6" s="1"/>
  <c r="I1304" i="6"/>
  <c r="O1304" i="6" s="1"/>
  <c r="J1304" i="6"/>
  <c r="P1304" i="6" s="1"/>
  <c r="J1300" i="6"/>
  <c r="P1300" i="6" s="1"/>
  <c r="H1300" i="6"/>
  <c r="N1300" i="6" s="1"/>
  <c r="I1300" i="6"/>
  <c r="O1300" i="6" s="1"/>
  <c r="F1300" i="6"/>
  <c r="L1300" i="6" s="1"/>
  <c r="H1296" i="6"/>
  <c r="N1296" i="6" s="1"/>
  <c r="I1296" i="6"/>
  <c r="O1296" i="6" s="1"/>
  <c r="E1296" i="6"/>
  <c r="K1296" i="6" s="1"/>
  <c r="R1296" i="6" s="1"/>
  <c r="J1296" i="6"/>
  <c r="P1296" i="6" s="1"/>
  <c r="F1296" i="6"/>
  <c r="L1296" i="6" s="1"/>
  <c r="G1296" i="6"/>
  <c r="M1296" i="6" s="1"/>
  <c r="H1292" i="6"/>
  <c r="N1292" i="6" s="1"/>
  <c r="F1292" i="6"/>
  <c r="L1292" i="6" s="1"/>
  <c r="G1292" i="6"/>
  <c r="M1292" i="6" s="1"/>
  <c r="I1292" i="6"/>
  <c r="O1292" i="6" s="1"/>
  <c r="E1292" i="6"/>
  <c r="K1292" i="6" s="1"/>
  <c r="R1292" i="6" s="1"/>
  <c r="J1292" i="6"/>
  <c r="P1292" i="6" s="1"/>
  <c r="H1288" i="6"/>
  <c r="N1288" i="6" s="1"/>
  <c r="I1288" i="6"/>
  <c r="O1288" i="6" s="1"/>
  <c r="E1288" i="6"/>
  <c r="K1288" i="6" s="1"/>
  <c r="R1288" i="6" s="1"/>
  <c r="J1288" i="6"/>
  <c r="P1288" i="6" s="1"/>
  <c r="F1288" i="6"/>
  <c r="L1288" i="6" s="1"/>
  <c r="G1288" i="6"/>
  <c r="M1288" i="6" s="1"/>
  <c r="H1284" i="6"/>
  <c r="N1284" i="6" s="1"/>
  <c r="F1284" i="6"/>
  <c r="L1284" i="6" s="1"/>
  <c r="I1284" i="6"/>
  <c r="O1284" i="6" s="1"/>
  <c r="J1284" i="6"/>
  <c r="P1284" i="6" s="1"/>
  <c r="F1280" i="6"/>
  <c r="L1280" i="6" s="1"/>
  <c r="J1280" i="6"/>
  <c r="P1280" i="6" s="1"/>
  <c r="G1280" i="6"/>
  <c r="M1280" i="6" s="1"/>
  <c r="H1280" i="6"/>
  <c r="N1280" i="6" s="1"/>
  <c r="I1280" i="6"/>
  <c r="O1280" i="6" s="1"/>
  <c r="E1280" i="6"/>
  <c r="K1280" i="6" s="1"/>
  <c r="R1280" i="6" s="1"/>
  <c r="J1276" i="6"/>
  <c r="P1276" i="6" s="1"/>
  <c r="I1276" i="6"/>
  <c r="O1276" i="6" s="1"/>
  <c r="F1276" i="6"/>
  <c r="L1276" i="6" s="1"/>
  <c r="H1276" i="6"/>
  <c r="N1276" i="6" s="1"/>
  <c r="H1272" i="6"/>
  <c r="N1272" i="6" s="1"/>
  <c r="E1272" i="6"/>
  <c r="K1272" i="6" s="1"/>
  <c r="R1272" i="6" s="1"/>
  <c r="J1272" i="6"/>
  <c r="P1272" i="6" s="1"/>
  <c r="F1272" i="6"/>
  <c r="L1272" i="6" s="1"/>
  <c r="G1272" i="6"/>
  <c r="M1272" i="6" s="1"/>
  <c r="I1272" i="6"/>
  <c r="O1272" i="6" s="1"/>
  <c r="F1268" i="6"/>
  <c r="L1268" i="6" s="1"/>
  <c r="J1268" i="6"/>
  <c r="P1268" i="6" s="1"/>
  <c r="E1268" i="6"/>
  <c r="K1268" i="6" s="1"/>
  <c r="R1268" i="6" s="1"/>
  <c r="G1268" i="6"/>
  <c r="M1268" i="6" s="1"/>
  <c r="H1268" i="6"/>
  <c r="N1268" i="6" s="1"/>
  <c r="I1268" i="6"/>
  <c r="O1268" i="6" s="1"/>
  <c r="F1264" i="6"/>
  <c r="L1264" i="6" s="1"/>
  <c r="J1264" i="6"/>
  <c r="P1264" i="6" s="1"/>
  <c r="H1264" i="6"/>
  <c r="N1264" i="6" s="1"/>
  <c r="I1264" i="6"/>
  <c r="O1264" i="6" s="1"/>
  <c r="E1264" i="6"/>
  <c r="K1264" i="6" s="1"/>
  <c r="R1264" i="6" s="1"/>
  <c r="G1264" i="6"/>
  <c r="M1264" i="6" s="1"/>
  <c r="H1260" i="6"/>
  <c r="N1260" i="6" s="1"/>
  <c r="I1260" i="6"/>
  <c r="O1260" i="6" s="1"/>
  <c r="E1260" i="6"/>
  <c r="K1260" i="6" s="1"/>
  <c r="R1260" i="6" s="1"/>
  <c r="J1260" i="6"/>
  <c r="P1260" i="6" s="1"/>
  <c r="F1260" i="6"/>
  <c r="L1260" i="6" s="1"/>
  <c r="G1260" i="6"/>
  <c r="M1260" i="6" s="1"/>
  <c r="H1256" i="6"/>
  <c r="N1256" i="6" s="1"/>
  <c r="F1256" i="6"/>
  <c r="L1256" i="6" s="1"/>
  <c r="G1256" i="6"/>
  <c r="M1256" i="6" s="1"/>
  <c r="I1256" i="6"/>
  <c r="O1256" i="6" s="1"/>
  <c r="E1256" i="6"/>
  <c r="K1256" i="6" s="1"/>
  <c r="R1256" i="6" s="1"/>
  <c r="J1256" i="6"/>
  <c r="P1256" i="6" s="1"/>
  <c r="H1252" i="6"/>
  <c r="N1252" i="6" s="1"/>
  <c r="I1252" i="6"/>
  <c r="O1252" i="6" s="1"/>
  <c r="E1252" i="6"/>
  <c r="K1252" i="6" s="1"/>
  <c r="R1252" i="6" s="1"/>
  <c r="J1252" i="6"/>
  <c r="P1252" i="6" s="1"/>
  <c r="F1252" i="6"/>
  <c r="L1252" i="6" s="1"/>
  <c r="G1252" i="6"/>
  <c r="M1252" i="6" s="1"/>
  <c r="H1248" i="6"/>
  <c r="N1248" i="6" s="1"/>
  <c r="F1248" i="6"/>
  <c r="L1248" i="6" s="1"/>
  <c r="G1248" i="6"/>
  <c r="M1248" i="6" s="1"/>
  <c r="I1248" i="6"/>
  <c r="O1248" i="6" s="1"/>
  <c r="E1248" i="6"/>
  <c r="K1248" i="6" s="1"/>
  <c r="R1248" i="6" s="1"/>
  <c r="J1248" i="6"/>
  <c r="P1248" i="6" s="1"/>
  <c r="H1244" i="6"/>
  <c r="N1244" i="6" s="1"/>
  <c r="I1244" i="6"/>
  <c r="O1244" i="6" s="1"/>
  <c r="E1244" i="6"/>
  <c r="K1244" i="6" s="1"/>
  <c r="R1244" i="6" s="1"/>
  <c r="J1244" i="6"/>
  <c r="P1244" i="6" s="1"/>
  <c r="F1244" i="6"/>
  <c r="L1244" i="6" s="1"/>
  <c r="G1244" i="6"/>
  <c r="M1244" i="6" s="1"/>
  <c r="H1240" i="6"/>
  <c r="N1240" i="6" s="1"/>
  <c r="F1240" i="6"/>
  <c r="L1240" i="6" s="1"/>
  <c r="G1240" i="6"/>
  <c r="M1240" i="6" s="1"/>
  <c r="I1240" i="6"/>
  <c r="O1240" i="6" s="1"/>
  <c r="E1240" i="6"/>
  <c r="K1240" i="6" s="1"/>
  <c r="R1240" i="6" s="1"/>
  <c r="J1240" i="6"/>
  <c r="P1240" i="6" s="1"/>
  <c r="H1236" i="6"/>
  <c r="N1236" i="6" s="1"/>
  <c r="I1236" i="6"/>
  <c r="O1236" i="6" s="1"/>
  <c r="E1236" i="6"/>
  <c r="K1236" i="6" s="1"/>
  <c r="R1236" i="6" s="1"/>
  <c r="J1236" i="6"/>
  <c r="P1236" i="6" s="1"/>
  <c r="F1236" i="6"/>
  <c r="L1236" i="6" s="1"/>
  <c r="G1236" i="6"/>
  <c r="M1236" i="6" s="1"/>
  <c r="H1232" i="6"/>
  <c r="N1232" i="6" s="1"/>
  <c r="F1232" i="6"/>
  <c r="L1232" i="6" s="1"/>
  <c r="G1232" i="6"/>
  <c r="M1232" i="6" s="1"/>
  <c r="I1232" i="6"/>
  <c r="O1232" i="6" s="1"/>
  <c r="E1232" i="6"/>
  <c r="K1232" i="6" s="1"/>
  <c r="R1232" i="6" s="1"/>
  <c r="J1232" i="6"/>
  <c r="P1232" i="6" s="1"/>
  <c r="F1228" i="6"/>
  <c r="L1228" i="6" s="1"/>
  <c r="J1228" i="6"/>
  <c r="P1228" i="6" s="1"/>
  <c r="G1228" i="6"/>
  <c r="M1228" i="6" s="1"/>
  <c r="H1228" i="6"/>
  <c r="N1228" i="6" s="1"/>
  <c r="I1228" i="6"/>
  <c r="O1228" i="6" s="1"/>
  <c r="E1228" i="6"/>
  <c r="K1228" i="6" s="1"/>
  <c r="R1228" i="6" s="1"/>
  <c r="F1224" i="6"/>
  <c r="L1224" i="6" s="1"/>
  <c r="J1224" i="6"/>
  <c r="P1224" i="6" s="1"/>
  <c r="I1224" i="6"/>
  <c r="O1224" i="6" s="1"/>
  <c r="E1224" i="6"/>
  <c r="K1224" i="6" s="1"/>
  <c r="R1224" i="6" s="1"/>
  <c r="G1224" i="6"/>
  <c r="M1224" i="6" s="1"/>
  <c r="H1224" i="6"/>
  <c r="N1224" i="6" s="1"/>
  <c r="F1220" i="6"/>
  <c r="L1220" i="6" s="1"/>
  <c r="J1220" i="6"/>
  <c r="P1220" i="6" s="1"/>
  <c r="G1220" i="6"/>
  <c r="M1220" i="6" s="1"/>
  <c r="H1220" i="6"/>
  <c r="N1220" i="6" s="1"/>
  <c r="I1220" i="6"/>
  <c r="O1220" i="6" s="1"/>
  <c r="E1220" i="6"/>
  <c r="K1220" i="6" s="1"/>
  <c r="R1220" i="6" s="1"/>
  <c r="F1216" i="6"/>
  <c r="L1216" i="6" s="1"/>
  <c r="J1216" i="6"/>
  <c r="P1216" i="6" s="1"/>
  <c r="I1216" i="6"/>
  <c r="O1216" i="6" s="1"/>
  <c r="E1216" i="6"/>
  <c r="K1216" i="6" s="1"/>
  <c r="R1216" i="6" s="1"/>
  <c r="G1216" i="6"/>
  <c r="M1216" i="6" s="1"/>
  <c r="H1216" i="6"/>
  <c r="N1216" i="6" s="1"/>
  <c r="F1212" i="6"/>
  <c r="L1212" i="6" s="1"/>
  <c r="J1212" i="6"/>
  <c r="P1212" i="6" s="1"/>
  <c r="G1212" i="6"/>
  <c r="M1212" i="6" s="1"/>
  <c r="H1212" i="6"/>
  <c r="N1212" i="6" s="1"/>
  <c r="I1212" i="6"/>
  <c r="O1212" i="6" s="1"/>
  <c r="H1208" i="6"/>
  <c r="N1208" i="6" s="1"/>
  <c r="F1208" i="6"/>
  <c r="L1208" i="6" s="1"/>
  <c r="J1208" i="6"/>
  <c r="P1208" i="6" s="1"/>
  <c r="E1208" i="6"/>
  <c r="K1208" i="6" s="1"/>
  <c r="R1208" i="6" s="1"/>
  <c r="G1208" i="6"/>
  <c r="M1208" i="6" s="1"/>
  <c r="I1208" i="6"/>
  <c r="O1208" i="6" s="1"/>
  <c r="H1204" i="6"/>
  <c r="N1204" i="6" s="1"/>
  <c r="F1204" i="6"/>
  <c r="L1204" i="6" s="1"/>
  <c r="J1204" i="6"/>
  <c r="P1204" i="6" s="1"/>
  <c r="E1204" i="6"/>
  <c r="K1204" i="6" s="1"/>
  <c r="R1204" i="6" s="1"/>
  <c r="G1204" i="6"/>
  <c r="M1204" i="6" s="1"/>
  <c r="I1204" i="6"/>
  <c r="O1204" i="6" s="1"/>
  <c r="F1200" i="6"/>
  <c r="L1200" i="6" s="1"/>
  <c r="J1200" i="6"/>
  <c r="P1200" i="6" s="1"/>
  <c r="G1200" i="6"/>
  <c r="M1200" i="6" s="1"/>
  <c r="H1200" i="6"/>
  <c r="N1200" i="6" s="1"/>
  <c r="E1200" i="6"/>
  <c r="K1200" i="6" s="1"/>
  <c r="R1200" i="6" s="1"/>
  <c r="I1200" i="6"/>
  <c r="O1200" i="6" s="1"/>
  <c r="F1196" i="6"/>
  <c r="L1196" i="6" s="1"/>
  <c r="J1196" i="6"/>
  <c r="P1196" i="6" s="1"/>
  <c r="G1196" i="6"/>
  <c r="M1196" i="6" s="1"/>
  <c r="H1196" i="6"/>
  <c r="N1196" i="6" s="1"/>
  <c r="I1196" i="6"/>
  <c r="O1196" i="6" s="1"/>
  <c r="E1196" i="6"/>
  <c r="K1196" i="6" s="1"/>
  <c r="R1196" i="6" s="1"/>
  <c r="F1192" i="6"/>
  <c r="L1192" i="6" s="1"/>
  <c r="J1192" i="6"/>
  <c r="P1192" i="6" s="1"/>
  <c r="G1192" i="6"/>
  <c r="M1192" i="6" s="1"/>
  <c r="H1192" i="6"/>
  <c r="N1192" i="6" s="1"/>
  <c r="E1192" i="6"/>
  <c r="K1192" i="6" s="1"/>
  <c r="R1192" i="6" s="1"/>
  <c r="I1192" i="6"/>
  <c r="O1192" i="6" s="1"/>
  <c r="J1188" i="6"/>
  <c r="P1188" i="6" s="1"/>
  <c r="F1188" i="6"/>
  <c r="L1188" i="6" s="1"/>
  <c r="H1188" i="6"/>
  <c r="N1188" i="6" s="1"/>
  <c r="I1188" i="6"/>
  <c r="O1188" i="6" s="1"/>
  <c r="J1184" i="6"/>
  <c r="P1184" i="6" s="1"/>
  <c r="F1184" i="6"/>
  <c r="L1184" i="6" s="1"/>
  <c r="H1184" i="6"/>
  <c r="N1184" i="6" s="1"/>
  <c r="I1184" i="6"/>
  <c r="O1184" i="6" s="1"/>
  <c r="H1180" i="6"/>
  <c r="N1180" i="6" s="1"/>
  <c r="E1180" i="6"/>
  <c r="K1180" i="6" s="1"/>
  <c r="R1180" i="6" s="1"/>
  <c r="I1180" i="6"/>
  <c r="O1180" i="6" s="1"/>
  <c r="F1180" i="6"/>
  <c r="L1180" i="6" s="1"/>
  <c r="J1180" i="6"/>
  <c r="P1180" i="6" s="1"/>
  <c r="G1180" i="6"/>
  <c r="M1180" i="6" s="1"/>
  <c r="H1176" i="6"/>
  <c r="N1176" i="6" s="1"/>
  <c r="E1176" i="6"/>
  <c r="K1176" i="6" s="1"/>
  <c r="R1176" i="6" s="1"/>
  <c r="I1176" i="6"/>
  <c r="O1176" i="6" s="1"/>
  <c r="F1176" i="6"/>
  <c r="L1176" i="6" s="1"/>
  <c r="J1176" i="6"/>
  <c r="P1176" i="6" s="1"/>
  <c r="G1176" i="6"/>
  <c r="M1176" i="6" s="1"/>
  <c r="H1172" i="6"/>
  <c r="N1172" i="6" s="1"/>
  <c r="I1172" i="6"/>
  <c r="O1172" i="6" s="1"/>
  <c r="J1172" i="6"/>
  <c r="P1172" i="6" s="1"/>
  <c r="F1172" i="6"/>
  <c r="L1172" i="6" s="1"/>
  <c r="H1168" i="6"/>
  <c r="N1168" i="6" s="1"/>
  <c r="E1168" i="6"/>
  <c r="K1168" i="6" s="1"/>
  <c r="R1168" i="6" s="1"/>
  <c r="I1168" i="6"/>
  <c r="O1168" i="6" s="1"/>
  <c r="F1168" i="6"/>
  <c r="L1168" i="6" s="1"/>
  <c r="J1168" i="6"/>
  <c r="P1168" i="6" s="1"/>
  <c r="G1168" i="6"/>
  <c r="M1168" i="6" s="1"/>
  <c r="H1164" i="6"/>
  <c r="N1164" i="6" s="1"/>
  <c r="E1164" i="6"/>
  <c r="K1164" i="6" s="1"/>
  <c r="R1164" i="6" s="1"/>
  <c r="I1164" i="6"/>
  <c r="O1164" i="6" s="1"/>
  <c r="F1164" i="6"/>
  <c r="L1164" i="6" s="1"/>
  <c r="J1164" i="6"/>
  <c r="P1164" i="6" s="1"/>
  <c r="G1164" i="6"/>
  <c r="M1164" i="6" s="1"/>
  <c r="H1160" i="6"/>
  <c r="N1160" i="6" s="1"/>
  <c r="E1160" i="6"/>
  <c r="K1160" i="6" s="1"/>
  <c r="R1160" i="6" s="1"/>
  <c r="I1160" i="6"/>
  <c r="O1160" i="6" s="1"/>
  <c r="F1160" i="6"/>
  <c r="L1160" i="6" s="1"/>
  <c r="J1160" i="6"/>
  <c r="P1160" i="6" s="1"/>
  <c r="G1160" i="6"/>
  <c r="M1160" i="6" s="1"/>
  <c r="H1156" i="6"/>
  <c r="N1156" i="6" s="1"/>
  <c r="E1156" i="6"/>
  <c r="K1156" i="6" s="1"/>
  <c r="R1156" i="6" s="1"/>
  <c r="I1156" i="6"/>
  <c r="O1156" i="6" s="1"/>
  <c r="F1156" i="6"/>
  <c r="L1156" i="6" s="1"/>
  <c r="J1156" i="6"/>
  <c r="P1156" i="6" s="1"/>
  <c r="G1156" i="6"/>
  <c r="M1156" i="6" s="1"/>
  <c r="F1152" i="6"/>
  <c r="L1152" i="6" s="1"/>
  <c r="J1152" i="6"/>
  <c r="P1152" i="6" s="1"/>
  <c r="G1152" i="6"/>
  <c r="M1152" i="6" s="1"/>
  <c r="H1152" i="6"/>
  <c r="N1152" i="6" s="1"/>
  <c r="E1152" i="6"/>
  <c r="K1152" i="6" s="1"/>
  <c r="R1152" i="6" s="1"/>
  <c r="I1152" i="6"/>
  <c r="O1152" i="6" s="1"/>
  <c r="F1148" i="6"/>
  <c r="L1148" i="6" s="1"/>
  <c r="J1148" i="6"/>
  <c r="P1148" i="6" s="1"/>
  <c r="G1148" i="6"/>
  <c r="M1148" i="6" s="1"/>
  <c r="H1148" i="6"/>
  <c r="N1148" i="6" s="1"/>
  <c r="I1148" i="6"/>
  <c r="O1148" i="6" s="1"/>
  <c r="E1148" i="6"/>
  <c r="K1148" i="6" s="1"/>
  <c r="R1148" i="6" s="1"/>
  <c r="F1144" i="6"/>
  <c r="L1144" i="6" s="1"/>
  <c r="J1144" i="6"/>
  <c r="P1144" i="6" s="1"/>
  <c r="G1144" i="6"/>
  <c r="M1144" i="6" s="1"/>
  <c r="H1144" i="6"/>
  <c r="N1144" i="6" s="1"/>
  <c r="E1144" i="6"/>
  <c r="K1144" i="6" s="1"/>
  <c r="R1144" i="6" s="1"/>
  <c r="I1144" i="6"/>
  <c r="O1144" i="6" s="1"/>
  <c r="H1140" i="6"/>
  <c r="N1140" i="6" s="1"/>
  <c r="I1140" i="6"/>
  <c r="O1140" i="6" s="1"/>
  <c r="J1140" i="6"/>
  <c r="P1140" i="6" s="1"/>
  <c r="F1140" i="6"/>
  <c r="L1140" i="6" s="1"/>
  <c r="H1136" i="6"/>
  <c r="N1136" i="6" s="1"/>
  <c r="E1136" i="6"/>
  <c r="K1136" i="6" s="1"/>
  <c r="R1136" i="6" s="1"/>
  <c r="I1136" i="6"/>
  <c r="O1136" i="6" s="1"/>
  <c r="F1136" i="6"/>
  <c r="L1136" i="6" s="1"/>
  <c r="J1136" i="6"/>
  <c r="P1136" i="6" s="1"/>
  <c r="G1136" i="6"/>
  <c r="M1136" i="6" s="1"/>
  <c r="H1132" i="6"/>
  <c r="N1132" i="6" s="1"/>
  <c r="E1132" i="6"/>
  <c r="K1132" i="6" s="1"/>
  <c r="R1132" i="6" s="1"/>
  <c r="I1132" i="6"/>
  <c r="O1132" i="6" s="1"/>
  <c r="F1132" i="6"/>
  <c r="L1132" i="6" s="1"/>
  <c r="J1132" i="6"/>
  <c r="P1132" i="6" s="1"/>
  <c r="G1132" i="6"/>
  <c r="M1132" i="6" s="1"/>
  <c r="H1128" i="6"/>
  <c r="N1128" i="6" s="1"/>
  <c r="E1128" i="6"/>
  <c r="K1128" i="6" s="1"/>
  <c r="R1128" i="6" s="1"/>
  <c r="I1128" i="6"/>
  <c r="O1128" i="6" s="1"/>
  <c r="F1128" i="6"/>
  <c r="L1128" i="6" s="1"/>
  <c r="J1128" i="6"/>
  <c r="P1128" i="6" s="1"/>
  <c r="G1128" i="6"/>
  <c r="M1128" i="6" s="1"/>
  <c r="H1124" i="6"/>
  <c r="N1124" i="6" s="1"/>
  <c r="E1124" i="6"/>
  <c r="K1124" i="6" s="1"/>
  <c r="R1124" i="6" s="1"/>
  <c r="I1124" i="6"/>
  <c r="O1124" i="6" s="1"/>
  <c r="F1124" i="6"/>
  <c r="L1124" i="6" s="1"/>
  <c r="J1124" i="6"/>
  <c r="P1124" i="6" s="1"/>
  <c r="G1124" i="6"/>
  <c r="M1124" i="6" s="1"/>
  <c r="F1120" i="6"/>
  <c r="L1120" i="6" s="1"/>
  <c r="J1120" i="6"/>
  <c r="P1120" i="6" s="1"/>
  <c r="G1120" i="6"/>
  <c r="M1120" i="6" s="1"/>
  <c r="H1120" i="6"/>
  <c r="N1120" i="6" s="1"/>
  <c r="E1120" i="6"/>
  <c r="K1120" i="6" s="1"/>
  <c r="R1120" i="6" s="1"/>
  <c r="I1120" i="6"/>
  <c r="O1120" i="6" s="1"/>
  <c r="H1116" i="6"/>
  <c r="N1116" i="6" s="1"/>
  <c r="E1116" i="6"/>
  <c r="K1116" i="6" s="1"/>
  <c r="R1116" i="6" s="1"/>
  <c r="I1116" i="6"/>
  <c r="O1116" i="6" s="1"/>
  <c r="F1116" i="6"/>
  <c r="L1116" i="6" s="1"/>
  <c r="J1116" i="6"/>
  <c r="P1116" i="6" s="1"/>
  <c r="G1116" i="6"/>
  <c r="M1116" i="6" s="1"/>
  <c r="H1112" i="6"/>
  <c r="N1112" i="6" s="1"/>
  <c r="E1112" i="6"/>
  <c r="K1112" i="6" s="1"/>
  <c r="R1112" i="6" s="1"/>
  <c r="I1112" i="6"/>
  <c r="O1112" i="6" s="1"/>
  <c r="F1112" i="6"/>
  <c r="L1112" i="6" s="1"/>
  <c r="J1112" i="6"/>
  <c r="P1112" i="6" s="1"/>
  <c r="G1112" i="6"/>
  <c r="M1112" i="6" s="1"/>
  <c r="H1108" i="6"/>
  <c r="N1108" i="6" s="1"/>
  <c r="E1108" i="6"/>
  <c r="K1108" i="6" s="1"/>
  <c r="R1108" i="6" s="1"/>
  <c r="I1108" i="6"/>
  <c r="O1108" i="6" s="1"/>
  <c r="F1108" i="6"/>
  <c r="L1108" i="6" s="1"/>
  <c r="J1108" i="6"/>
  <c r="P1108" i="6" s="1"/>
  <c r="G1108" i="6"/>
  <c r="M1108" i="6" s="1"/>
  <c r="H1104" i="6"/>
  <c r="N1104" i="6" s="1"/>
  <c r="E1104" i="6"/>
  <c r="K1104" i="6" s="1"/>
  <c r="R1104" i="6" s="1"/>
  <c r="I1104" i="6"/>
  <c r="O1104" i="6" s="1"/>
  <c r="F1104" i="6"/>
  <c r="L1104" i="6" s="1"/>
  <c r="J1104" i="6"/>
  <c r="P1104" i="6" s="1"/>
  <c r="G1104" i="6"/>
  <c r="M1104" i="6" s="1"/>
  <c r="H1100" i="6"/>
  <c r="N1100" i="6" s="1"/>
  <c r="E1100" i="6"/>
  <c r="K1100" i="6" s="1"/>
  <c r="R1100" i="6" s="1"/>
  <c r="I1100" i="6"/>
  <c r="O1100" i="6" s="1"/>
  <c r="F1100" i="6"/>
  <c r="L1100" i="6" s="1"/>
  <c r="J1100" i="6"/>
  <c r="P1100" i="6" s="1"/>
  <c r="G1100" i="6"/>
  <c r="M1100" i="6" s="1"/>
  <c r="H1096" i="6"/>
  <c r="N1096" i="6" s="1"/>
  <c r="E1096" i="6"/>
  <c r="K1096" i="6" s="1"/>
  <c r="R1096" i="6" s="1"/>
  <c r="I1096" i="6"/>
  <c r="O1096" i="6" s="1"/>
  <c r="F1096" i="6"/>
  <c r="L1096" i="6" s="1"/>
  <c r="J1096" i="6"/>
  <c r="P1096" i="6" s="1"/>
  <c r="G1096" i="6"/>
  <c r="M1096" i="6" s="1"/>
  <c r="H1092" i="6"/>
  <c r="N1092" i="6" s="1"/>
  <c r="E1092" i="6"/>
  <c r="K1092" i="6" s="1"/>
  <c r="R1092" i="6" s="1"/>
  <c r="I1092" i="6"/>
  <c r="O1092" i="6" s="1"/>
  <c r="F1092" i="6"/>
  <c r="L1092" i="6" s="1"/>
  <c r="J1092" i="6"/>
  <c r="P1092" i="6" s="1"/>
  <c r="G1092" i="6"/>
  <c r="M1092" i="6" s="1"/>
  <c r="H1088" i="6"/>
  <c r="N1088" i="6" s="1"/>
  <c r="I1088" i="6"/>
  <c r="O1088" i="6" s="1"/>
  <c r="J1088" i="6"/>
  <c r="P1088" i="6" s="1"/>
  <c r="F1088" i="6"/>
  <c r="L1088" i="6" s="1"/>
  <c r="H1084" i="6"/>
  <c r="N1084" i="6" s="1"/>
  <c r="E1084" i="6"/>
  <c r="K1084" i="6" s="1"/>
  <c r="R1084" i="6" s="1"/>
  <c r="I1084" i="6"/>
  <c r="O1084" i="6" s="1"/>
  <c r="F1084" i="6"/>
  <c r="L1084" i="6" s="1"/>
  <c r="J1084" i="6"/>
  <c r="P1084" i="6" s="1"/>
  <c r="G1084" i="6"/>
  <c r="M1084" i="6" s="1"/>
  <c r="H1080" i="6"/>
  <c r="N1080" i="6" s="1"/>
  <c r="E1080" i="6"/>
  <c r="K1080" i="6" s="1"/>
  <c r="R1080" i="6" s="1"/>
  <c r="I1080" i="6"/>
  <c r="O1080" i="6" s="1"/>
  <c r="F1080" i="6"/>
  <c r="L1080" i="6" s="1"/>
  <c r="J1080" i="6"/>
  <c r="P1080" i="6" s="1"/>
  <c r="G1080" i="6"/>
  <c r="M1080" i="6" s="1"/>
  <c r="H1076" i="6"/>
  <c r="N1076" i="6" s="1"/>
  <c r="E1076" i="6"/>
  <c r="K1076" i="6" s="1"/>
  <c r="R1076" i="6" s="1"/>
  <c r="I1076" i="6"/>
  <c r="O1076" i="6" s="1"/>
  <c r="F1076" i="6"/>
  <c r="L1076" i="6" s="1"/>
  <c r="J1076" i="6"/>
  <c r="P1076" i="6" s="1"/>
  <c r="G1076" i="6"/>
  <c r="M1076" i="6" s="1"/>
  <c r="J1072" i="6"/>
  <c r="P1072" i="6" s="1"/>
  <c r="F1072" i="6"/>
  <c r="L1072" i="6" s="1"/>
  <c r="H1072" i="6"/>
  <c r="N1072" i="6" s="1"/>
  <c r="I1072" i="6"/>
  <c r="O1072" i="6" s="1"/>
  <c r="H1068" i="6"/>
  <c r="N1068" i="6" s="1"/>
  <c r="E1068" i="6"/>
  <c r="K1068" i="6" s="1"/>
  <c r="R1068" i="6" s="1"/>
  <c r="I1068" i="6"/>
  <c r="O1068" i="6" s="1"/>
  <c r="F1068" i="6"/>
  <c r="L1068" i="6" s="1"/>
  <c r="J1068" i="6"/>
  <c r="P1068" i="6" s="1"/>
  <c r="G1068" i="6"/>
  <c r="M1068" i="6" s="1"/>
  <c r="F1064" i="6"/>
  <c r="L1064" i="6" s="1"/>
  <c r="J1064" i="6"/>
  <c r="P1064" i="6" s="1"/>
  <c r="G1064" i="6"/>
  <c r="M1064" i="6" s="1"/>
  <c r="H1064" i="6"/>
  <c r="N1064" i="6" s="1"/>
  <c r="E1064" i="6"/>
  <c r="K1064" i="6" s="1"/>
  <c r="R1064" i="6" s="1"/>
  <c r="I1064" i="6"/>
  <c r="O1064" i="6" s="1"/>
  <c r="F1060" i="6"/>
  <c r="L1060" i="6" s="1"/>
  <c r="J1060" i="6"/>
  <c r="P1060" i="6" s="1"/>
  <c r="G1060" i="6"/>
  <c r="M1060" i="6" s="1"/>
  <c r="H1060" i="6"/>
  <c r="N1060" i="6" s="1"/>
  <c r="E1060" i="6"/>
  <c r="K1060" i="6" s="1"/>
  <c r="R1060" i="6" s="1"/>
  <c r="I1060" i="6"/>
  <c r="O1060" i="6" s="1"/>
  <c r="F1056" i="6"/>
  <c r="L1056" i="6" s="1"/>
  <c r="J1056" i="6"/>
  <c r="P1056" i="6" s="1"/>
  <c r="G1056" i="6"/>
  <c r="M1056" i="6" s="1"/>
  <c r="H1056" i="6"/>
  <c r="N1056" i="6" s="1"/>
  <c r="E1056" i="6"/>
  <c r="K1056" i="6" s="1"/>
  <c r="R1056" i="6" s="1"/>
  <c r="I1056" i="6"/>
  <c r="O1056" i="6" s="1"/>
  <c r="F1052" i="6"/>
  <c r="L1052" i="6" s="1"/>
  <c r="J1052" i="6"/>
  <c r="P1052" i="6" s="1"/>
  <c r="G1052" i="6"/>
  <c r="M1052" i="6" s="1"/>
  <c r="H1052" i="6"/>
  <c r="N1052" i="6" s="1"/>
  <c r="E1052" i="6"/>
  <c r="K1052" i="6" s="1"/>
  <c r="R1052" i="6" s="1"/>
  <c r="I1052" i="6"/>
  <c r="O1052" i="6" s="1"/>
  <c r="F1048" i="6"/>
  <c r="L1048" i="6" s="1"/>
  <c r="J1048" i="6"/>
  <c r="P1048" i="6" s="1"/>
  <c r="G1048" i="6"/>
  <c r="M1048" i="6" s="1"/>
  <c r="H1048" i="6"/>
  <c r="N1048" i="6" s="1"/>
  <c r="E1048" i="6"/>
  <c r="K1048" i="6" s="1"/>
  <c r="R1048" i="6" s="1"/>
  <c r="I1048" i="6"/>
  <c r="O1048" i="6" s="1"/>
  <c r="H1044" i="6"/>
  <c r="N1044" i="6" s="1"/>
  <c r="I1044" i="6"/>
  <c r="O1044" i="6" s="1"/>
  <c r="J1044" i="6"/>
  <c r="P1044" i="6" s="1"/>
  <c r="F1044" i="6"/>
  <c r="L1044" i="6" s="1"/>
  <c r="F1040" i="6"/>
  <c r="L1040" i="6" s="1"/>
  <c r="J1040" i="6"/>
  <c r="P1040" i="6" s="1"/>
  <c r="G1040" i="6"/>
  <c r="M1040" i="6" s="1"/>
  <c r="H1040" i="6"/>
  <c r="N1040" i="6" s="1"/>
  <c r="I1040" i="6"/>
  <c r="O1040" i="6" s="1"/>
  <c r="E1040" i="6"/>
  <c r="K1040" i="6" s="1"/>
  <c r="R1040" i="6" s="1"/>
  <c r="F1036" i="6"/>
  <c r="L1036" i="6" s="1"/>
  <c r="J1036" i="6"/>
  <c r="P1036" i="6" s="1"/>
  <c r="G1036" i="6"/>
  <c r="M1036" i="6" s="1"/>
  <c r="H1036" i="6"/>
  <c r="N1036" i="6" s="1"/>
  <c r="E1036" i="6"/>
  <c r="K1036" i="6" s="1"/>
  <c r="R1036" i="6" s="1"/>
  <c r="I1036" i="6"/>
  <c r="O1036" i="6" s="1"/>
  <c r="F1032" i="6"/>
  <c r="L1032" i="6" s="1"/>
  <c r="J1032" i="6"/>
  <c r="P1032" i="6" s="1"/>
  <c r="G1032" i="6"/>
  <c r="M1032" i="6" s="1"/>
  <c r="H1032" i="6"/>
  <c r="N1032" i="6" s="1"/>
  <c r="E1032" i="6"/>
  <c r="K1032" i="6" s="1"/>
  <c r="R1032" i="6" s="1"/>
  <c r="I1032" i="6"/>
  <c r="O1032" i="6" s="1"/>
  <c r="H1028" i="6"/>
  <c r="N1028" i="6" s="1"/>
  <c r="I1028" i="6"/>
  <c r="O1028" i="6" s="1"/>
  <c r="J1028" i="6"/>
  <c r="P1028" i="6" s="1"/>
  <c r="F1028" i="6"/>
  <c r="L1028" i="6" s="1"/>
  <c r="H1024" i="6"/>
  <c r="N1024" i="6" s="1"/>
  <c r="E1024" i="6"/>
  <c r="K1024" i="6" s="1"/>
  <c r="R1024" i="6" s="1"/>
  <c r="I1024" i="6"/>
  <c r="O1024" i="6" s="1"/>
  <c r="F1024" i="6"/>
  <c r="L1024" i="6" s="1"/>
  <c r="J1024" i="6"/>
  <c r="P1024" i="6" s="1"/>
  <c r="G1024" i="6"/>
  <c r="M1024" i="6" s="1"/>
  <c r="H1020" i="6"/>
  <c r="N1020" i="6" s="1"/>
  <c r="E1020" i="6"/>
  <c r="K1020" i="6" s="1"/>
  <c r="R1020" i="6" s="1"/>
  <c r="I1020" i="6"/>
  <c r="O1020" i="6" s="1"/>
  <c r="F1020" i="6"/>
  <c r="L1020" i="6" s="1"/>
  <c r="J1020" i="6"/>
  <c r="P1020" i="6" s="1"/>
  <c r="G1020" i="6"/>
  <c r="M1020" i="6" s="1"/>
  <c r="H1016" i="6"/>
  <c r="N1016" i="6" s="1"/>
  <c r="E1016" i="6"/>
  <c r="K1016" i="6" s="1"/>
  <c r="R1016" i="6" s="1"/>
  <c r="I1016" i="6"/>
  <c r="O1016" i="6" s="1"/>
  <c r="F1016" i="6"/>
  <c r="L1016" i="6" s="1"/>
  <c r="J1016" i="6"/>
  <c r="P1016" i="6" s="1"/>
  <c r="G1016" i="6"/>
  <c r="M1016" i="6" s="1"/>
  <c r="H1012" i="6"/>
  <c r="N1012" i="6" s="1"/>
  <c r="E1012" i="6"/>
  <c r="K1012" i="6" s="1"/>
  <c r="R1012" i="6" s="1"/>
  <c r="I1012" i="6"/>
  <c r="O1012" i="6" s="1"/>
  <c r="F1012" i="6"/>
  <c r="L1012" i="6" s="1"/>
  <c r="J1012" i="6"/>
  <c r="P1012" i="6" s="1"/>
  <c r="G1012" i="6"/>
  <c r="M1012" i="6" s="1"/>
  <c r="H1008" i="6"/>
  <c r="N1008" i="6" s="1"/>
  <c r="E1008" i="6"/>
  <c r="K1008" i="6" s="1"/>
  <c r="R1008" i="6" s="1"/>
  <c r="I1008" i="6"/>
  <c r="O1008" i="6" s="1"/>
  <c r="F1008" i="6"/>
  <c r="L1008" i="6" s="1"/>
  <c r="J1008" i="6"/>
  <c r="P1008" i="6" s="1"/>
  <c r="G1008" i="6"/>
  <c r="M1008" i="6" s="1"/>
  <c r="H1004" i="6"/>
  <c r="N1004" i="6" s="1"/>
  <c r="E1004" i="6"/>
  <c r="K1004" i="6" s="1"/>
  <c r="R1004" i="6" s="1"/>
  <c r="I1004" i="6"/>
  <c r="O1004" i="6" s="1"/>
  <c r="F1004" i="6"/>
  <c r="L1004" i="6" s="1"/>
  <c r="J1004" i="6"/>
  <c r="P1004" i="6" s="1"/>
  <c r="G1004" i="6"/>
  <c r="M1004" i="6" s="1"/>
  <c r="H1000" i="6"/>
  <c r="N1000" i="6" s="1"/>
  <c r="E1000" i="6"/>
  <c r="K1000" i="6" s="1"/>
  <c r="R1000" i="6" s="1"/>
  <c r="I1000" i="6"/>
  <c r="O1000" i="6" s="1"/>
  <c r="F1000" i="6"/>
  <c r="L1000" i="6" s="1"/>
  <c r="J1000" i="6"/>
  <c r="P1000" i="6" s="1"/>
  <c r="G1000" i="6"/>
  <c r="M1000" i="6" s="1"/>
  <c r="H996" i="6"/>
  <c r="N996" i="6" s="1"/>
  <c r="E996" i="6"/>
  <c r="K996" i="6" s="1"/>
  <c r="R996" i="6" s="1"/>
  <c r="I996" i="6"/>
  <c r="O996" i="6" s="1"/>
  <c r="F996" i="6"/>
  <c r="L996" i="6" s="1"/>
  <c r="J996" i="6"/>
  <c r="P996" i="6" s="1"/>
  <c r="G996" i="6"/>
  <c r="M996" i="6" s="1"/>
  <c r="J992" i="6"/>
  <c r="P992" i="6" s="1"/>
  <c r="F992" i="6"/>
  <c r="L992" i="6" s="1"/>
  <c r="H992" i="6"/>
  <c r="N992" i="6" s="1"/>
  <c r="I992" i="6"/>
  <c r="O992" i="6" s="1"/>
  <c r="H988" i="6"/>
  <c r="N988" i="6" s="1"/>
  <c r="I988" i="6"/>
  <c r="O988" i="6" s="1"/>
  <c r="J988" i="6"/>
  <c r="P988" i="6" s="1"/>
  <c r="F988" i="6"/>
  <c r="L988" i="6" s="1"/>
  <c r="H984" i="6"/>
  <c r="N984" i="6" s="1"/>
  <c r="E984" i="6"/>
  <c r="K984" i="6" s="1"/>
  <c r="R984" i="6" s="1"/>
  <c r="I984" i="6"/>
  <c r="O984" i="6" s="1"/>
  <c r="F984" i="6"/>
  <c r="L984" i="6" s="1"/>
  <c r="J984" i="6"/>
  <c r="P984" i="6" s="1"/>
  <c r="G984" i="6"/>
  <c r="M984" i="6" s="1"/>
  <c r="H980" i="6"/>
  <c r="N980" i="6" s="1"/>
  <c r="E980" i="6"/>
  <c r="K980" i="6" s="1"/>
  <c r="R980" i="6" s="1"/>
  <c r="I980" i="6"/>
  <c r="O980" i="6" s="1"/>
  <c r="F980" i="6"/>
  <c r="L980" i="6" s="1"/>
  <c r="J980" i="6"/>
  <c r="P980" i="6" s="1"/>
  <c r="G980" i="6"/>
  <c r="M980" i="6" s="1"/>
  <c r="H976" i="6"/>
  <c r="N976" i="6" s="1"/>
  <c r="E976" i="6"/>
  <c r="K976" i="6" s="1"/>
  <c r="R976" i="6" s="1"/>
  <c r="I976" i="6"/>
  <c r="O976" i="6" s="1"/>
  <c r="F976" i="6"/>
  <c r="L976" i="6" s="1"/>
  <c r="J976" i="6"/>
  <c r="P976" i="6" s="1"/>
  <c r="G976" i="6"/>
  <c r="M976" i="6" s="1"/>
  <c r="F972" i="6"/>
  <c r="L972" i="6" s="1"/>
  <c r="J972" i="6"/>
  <c r="P972" i="6" s="1"/>
  <c r="G972" i="6"/>
  <c r="M972" i="6" s="1"/>
  <c r="H972" i="6"/>
  <c r="N972" i="6" s="1"/>
  <c r="E972" i="6"/>
  <c r="K972" i="6" s="1"/>
  <c r="R972" i="6" s="1"/>
  <c r="I972" i="6"/>
  <c r="O972" i="6" s="1"/>
  <c r="J968" i="6"/>
  <c r="P968" i="6" s="1"/>
  <c r="F968" i="6"/>
  <c r="L968" i="6" s="1"/>
  <c r="H968" i="6"/>
  <c r="N968" i="6" s="1"/>
  <c r="I968" i="6"/>
  <c r="O968" i="6" s="1"/>
  <c r="F964" i="6"/>
  <c r="L964" i="6" s="1"/>
  <c r="J964" i="6"/>
  <c r="P964" i="6" s="1"/>
  <c r="G964" i="6"/>
  <c r="M964" i="6" s="1"/>
  <c r="H964" i="6"/>
  <c r="N964" i="6" s="1"/>
  <c r="I964" i="6"/>
  <c r="O964" i="6" s="1"/>
  <c r="E964" i="6"/>
  <c r="K964" i="6" s="1"/>
  <c r="R964" i="6" s="1"/>
  <c r="F960" i="6"/>
  <c r="L960" i="6" s="1"/>
  <c r="J960" i="6"/>
  <c r="P960" i="6" s="1"/>
  <c r="G960" i="6"/>
  <c r="M960" i="6" s="1"/>
  <c r="H960" i="6"/>
  <c r="N960" i="6" s="1"/>
  <c r="E960" i="6"/>
  <c r="K960" i="6" s="1"/>
  <c r="R960" i="6" s="1"/>
  <c r="I960" i="6"/>
  <c r="O960" i="6" s="1"/>
  <c r="F956" i="6"/>
  <c r="L956" i="6" s="1"/>
  <c r="J956" i="6"/>
  <c r="P956" i="6" s="1"/>
  <c r="G956" i="6"/>
  <c r="M956" i="6" s="1"/>
  <c r="H956" i="6"/>
  <c r="N956" i="6" s="1"/>
  <c r="I956" i="6"/>
  <c r="O956" i="6" s="1"/>
  <c r="E956" i="6"/>
  <c r="K956" i="6" s="1"/>
  <c r="R956" i="6" s="1"/>
  <c r="E952" i="6"/>
  <c r="K952" i="6" s="1"/>
  <c r="R952" i="6" s="1"/>
  <c r="I952" i="6"/>
  <c r="O952" i="6" s="1"/>
  <c r="F952" i="6"/>
  <c r="L952" i="6" s="1"/>
  <c r="J952" i="6"/>
  <c r="P952" i="6" s="1"/>
  <c r="G952" i="6"/>
  <c r="M952" i="6" s="1"/>
  <c r="H952" i="6"/>
  <c r="N952" i="6" s="1"/>
  <c r="G948" i="6"/>
  <c r="M948" i="6" s="1"/>
  <c r="H948" i="6"/>
  <c r="N948" i="6" s="1"/>
  <c r="E948" i="6"/>
  <c r="K948" i="6" s="1"/>
  <c r="R948" i="6" s="1"/>
  <c r="I948" i="6"/>
  <c r="O948" i="6" s="1"/>
  <c r="F948" i="6"/>
  <c r="L948" i="6" s="1"/>
  <c r="J948" i="6"/>
  <c r="P948" i="6" s="1"/>
  <c r="G944" i="6"/>
  <c r="M944" i="6" s="1"/>
  <c r="H944" i="6"/>
  <c r="N944" i="6" s="1"/>
  <c r="E944" i="6"/>
  <c r="K944" i="6" s="1"/>
  <c r="R944" i="6" s="1"/>
  <c r="I944" i="6"/>
  <c r="O944" i="6" s="1"/>
  <c r="F944" i="6"/>
  <c r="L944" i="6" s="1"/>
  <c r="J944" i="6"/>
  <c r="P944" i="6" s="1"/>
  <c r="F940" i="6"/>
  <c r="L940" i="6" s="1"/>
  <c r="H940" i="6"/>
  <c r="N940" i="6" s="1"/>
  <c r="I940" i="6"/>
  <c r="O940" i="6" s="1"/>
  <c r="J940" i="6"/>
  <c r="P940" i="6" s="1"/>
  <c r="E936" i="6"/>
  <c r="K936" i="6" s="1"/>
  <c r="R936" i="6" s="1"/>
  <c r="I936" i="6"/>
  <c r="O936" i="6" s="1"/>
  <c r="F936" i="6"/>
  <c r="L936" i="6" s="1"/>
  <c r="J936" i="6"/>
  <c r="P936" i="6" s="1"/>
  <c r="G936" i="6"/>
  <c r="M936" i="6" s="1"/>
  <c r="H936" i="6"/>
  <c r="N936" i="6" s="1"/>
  <c r="E932" i="6"/>
  <c r="K932" i="6" s="1"/>
  <c r="R932" i="6" s="1"/>
  <c r="I932" i="6"/>
  <c r="O932" i="6" s="1"/>
  <c r="F932" i="6"/>
  <c r="L932" i="6" s="1"/>
  <c r="J932" i="6"/>
  <c r="P932" i="6" s="1"/>
  <c r="G932" i="6"/>
  <c r="M932" i="6" s="1"/>
  <c r="H932" i="6"/>
  <c r="N932" i="6" s="1"/>
  <c r="G928" i="6"/>
  <c r="M928" i="6" s="1"/>
  <c r="H928" i="6"/>
  <c r="N928" i="6" s="1"/>
  <c r="E928" i="6"/>
  <c r="K928" i="6" s="1"/>
  <c r="R928" i="6" s="1"/>
  <c r="I928" i="6"/>
  <c r="O928" i="6" s="1"/>
  <c r="F928" i="6"/>
  <c r="L928" i="6" s="1"/>
  <c r="J928" i="6"/>
  <c r="P928" i="6" s="1"/>
  <c r="G924" i="6"/>
  <c r="M924" i="6" s="1"/>
  <c r="H924" i="6"/>
  <c r="N924" i="6" s="1"/>
  <c r="E924" i="6"/>
  <c r="K924" i="6" s="1"/>
  <c r="R924" i="6" s="1"/>
  <c r="I924" i="6"/>
  <c r="O924" i="6" s="1"/>
  <c r="F924" i="6"/>
  <c r="L924" i="6" s="1"/>
  <c r="J924" i="6"/>
  <c r="P924" i="6" s="1"/>
  <c r="G920" i="6"/>
  <c r="M920" i="6" s="1"/>
  <c r="H920" i="6"/>
  <c r="N920" i="6" s="1"/>
  <c r="E920" i="6"/>
  <c r="K920" i="6" s="1"/>
  <c r="R920" i="6" s="1"/>
  <c r="I920" i="6"/>
  <c r="O920" i="6" s="1"/>
  <c r="F920" i="6"/>
  <c r="L920" i="6" s="1"/>
  <c r="J920" i="6"/>
  <c r="P920" i="6" s="1"/>
  <c r="F916" i="6"/>
  <c r="L916" i="6" s="1"/>
  <c r="H916" i="6"/>
  <c r="N916" i="6" s="1"/>
  <c r="I916" i="6"/>
  <c r="O916" i="6" s="1"/>
  <c r="J916" i="6"/>
  <c r="P916" i="6" s="1"/>
  <c r="E912" i="6"/>
  <c r="K912" i="6" s="1"/>
  <c r="R912" i="6" s="1"/>
  <c r="I912" i="6"/>
  <c r="O912" i="6" s="1"/>
  <c r="F912" i="6"/>
  <c r="L912" i="6" s="1"/>
  <c r="J912" i="6"/>
  <c r="P912" i="6" s="1"/>
  <c r="G912" i="6"/>
  <c r="M912" i="6" s="1"/>
  <c r="H912" i="6"/>
  <c r="N912" i="6" s="1"/>
  <c r="E908" i="6"/>
  <c r="K908" i="6" s="1"/>
  <c r="R908" i="6" s="1"/>
  <c r="I908" i="6"/>
  <c r="O908" i="6" s="1"/>
  <c r="F908" i="6"/>
  <c r="L908" i="6" s="1"/>
  <c r="J908" i="6"/>
  <c r="P908" i="6" s="1"/>
  <c r="G908" i="6"/>
  <c r="M908" i="6" s="1"/>
  <c r="H908" i="6"/>
  <c r="N908" i="6" s="1"/>
  <c r="G904" i="6"/>
  <c r="M904" i="6" s="1"/>
  <c r="H904" i="6"/>
  <c r="N904" i="6" s="1"/>
  <c r="E904" i="6"/>
  <c r="K904" i="6" s="1"/>
  <c r="R904" i="6" s="1"/>
  <c r="I904" i="6"/>
  <c r="O904" i="6" s="1"/>
  <c r="F904" i="6"/>
  <c r="L904" i="6" s="1"/>
  <c r="J904" i="6"/>
  <c r="P904" i="6" s="1"/>
  <c r="F900" i="6"/>
  <c r="L900" i="6" s="1"/>
  <c r="H900" i="6"/>
  <c r="N900" i="6" s="1"/>
  <c r="I900" i="6"/>
  <c r="O900" i="6" s="1"/>
  <c r="J900" i="6"/>
  <c r="P900" i="6" s="1"/>
  <c r="E896" i="6"/>
  <c r="K896" i="6" s="1"/>
  <c r="R896" i="6" s="1"/>
  <c r="I896" i="6"/>
  <c r="O896" i="6" s="1"/>
  <c r="F896" i="6"/>
  <c r="L896" i="6" s="1"/>
  <c r="J896" i="6"/>
  <c r="P896" i="6" s="1"/>
  <c r="G896" i="6"/>
  <c r="M896" i="6" s="1"/>
  <c r="H896" i="6"/>
  <c r="N896" i="6" s="1"/>
  <c r="F892" i="6"/>
  <c r="L892" i="6" s="1"/>
  <c r="H892" i="6"/>
  <c r="N892" i="6" s="1"/>
  <c r="I892" i="6"/>
  <c r="O892" i="6" s="1"/>
  <c r="J892" i="6"/>
  <c r="P892" i="6" s="1"/>
  <c r="G888" i="6"/>
  <c r="M888" i="6" s="1"/>
  <c r="H888" i="6"/>
  <c r="N888" i="6" s="1"/>
  <c r="I888" i="6"/>
  <c r="O888" i="6" s="1"/>
  <c r="F888" i="6"/>
  <c r="L888" i="6" s="1"/>
  <c r="J888" i="6"/>
  <c r="P888" i="6" s="1"/>
  <c r="G884" i="6"/>
  <c r="M884" i="6" s="1"/>
  <c r="H884" i="6"/>
  <c r="N884" i="6" s="1"/>
  <c r="E884" i="6"/>
  <c r="K884" i="6" s="1"/>
  <c r="R884" i="6" s="1"/>
  <c r="I884" i="6"/>
  <c r="O884" i="6" s="1"/>
  <c r="F884" i="6"/>
  <c r="L884" i="6" s="1"/>
  <c r="J884" i="6"/>
  <c r="P884" i="6" s="1"/>
  <c r="G880" i="6"/>
  <c r="M880" i="6" s="1"/>
  <c r="H880" i="6"/>
  <c r="N880" i="6" s="1"/>
  <c r="E880" i="6"/>
  <c r="K880" i="6" s="1"/>
  <c r="R880" i="6" s="1"/>
  <c r="I880" i="6"/>
  <c r="O880" i="6" s="1"/>
  <c r="F880" i="6"/>
  <c r="L880" i="6" s="1"/>
  <c r="J880" i="6"/>
  <c r="P880" i="6" s="1"/>
  <c r="E876" i="6"/>
  <c r="K876" i="6" s="1"/>
  <c r="R876" i="6" s="1"/>
  <c r="I876" i="6"/>
  <c r="O876" i="6" s="1"/>
  <c r="F876" i="6"/>
  <c r="L876" i="6" s="1"/>
  <c r="J876" i="6"/>
  <c r="P876" i="6" s="1"/>
  <c r="G876" i="6"/>
  <c r="M876" i="6" s="1"/>
  <c r="H876" i="6"/>
  <c r="N876" i="6" s="1"/>
  <c r="G872" i="6"/>
  <c r="M872" i="6" s="1"/>
  <c r="H872" i="6"/>
  <c r="N872" i="6" s="1"/>
  <c r="E872" i="6"/>
  <c r="K872" i="6" s="1"/>
  <c r="R872" i="6" s="1"/>
  <c r="I872" i="6"/>
  <c r="O872" i="6" s="1"/>
  <c r="F872" i="6"/>
  <c r="L872" i="6" s="1"/>
  <c r="J872" i="6"/>
  <c r="P872" i="6" s="1"/>
  <c r="I868" i="6"/>
  <c r="O868" i="6" s="1"/>
  <c r="J868" i="6"/>
  <c r="P868" i="6" s="1"/>
  <c r="F868" i="6"/>
  <c r="L868" i="6" s="1"/>
  <c r="H868" i="6"/>
  <c r="N868" i="6" s="1"/>
  <c r="G864" i="6"/>
  <c r="M864" i="6" s="1"/>
  <c r="E864" i="6"/>
  <c r="K864" i="6" s="1"/>
  <c r="R864" i="6" s="1"/>
  <c r="J864" i="6"/>
  <c r="P864" i="6" s="1"/>
  <c r="F864" i="6"/>
  <c r="L864" i="6" s="1"/>
  <c r="H864" i="6"/>
  <c r="N864" i="6" s="1"/>
  <c r="I864" i="6"/>
  <c r="O864" i="6" s="1"/>
  <c r="E860" i="6"/>
  <c r="K860" i="6" s="1"/>
  <c r="R860" i="6" s="1"/>
  <c r="I860" i="6"/>
  <c r="O860" i="6" s="1"/>
  <c r="F860" i="6"/>
  <c r="L860" i="6" s="1"/>
  <c r="G860" i="6"/>
  <c r="M860" i="6" s="1"/>
  <c r="H860" i="6"/>
  <c r="N860" i="6" s="1"/>
  <c r="J860" i="6"/>
  <c r="P860" i="6" s="1"/>
  <c r="G856" i="6"/>
  <c r="M856" i="6" s="1"/>
  <c r="F856" i="6"/>
  <c r="L856" i="6" s="1"/>
  <c r="H856" i="6"/>
  <c r="N856" i="6" s="1"/>
  <c r="I856" i="6"/>
  <c r="O856" i="6" s="1"/>
  <c r="E856" i="6"/>
  <c r="K856" i="6" s="1"/>
  <c r="R856" i="6" s="1"/>
  <c r="J856" i="6"/>
  <c r="P856" i="6" s="1"/>
  <c r="I852" i="6"/>
  <c r="O852" i="6" s="1"/>
  <c r="F852" i="6"/>
  <c r="L852" i="6" s="1"/>
  <c r="H852" i="6"/>
  <c r="N852" i="6" s="1"/>
  <c r="J852" i="6"/>
  <c r="P852" i="6" s="1"/>
  <c r="G848" i="6"/>
  <c r="M848" i="6" s="1"/>
  <c r="H848" i="6"/>
  <c r="N848" i="6" s="1"/>
  <c r="I848" i="6"/>
  <c r="O848" i="6" s="1"/>
  <c r="E848" i="6"/>
  <c r="K848" i="6" s="1"/>
  <c r="R848" i="6" s="1"/>
  <c r="J848" i="6"/>
  <c r="P848" i="6" s="1"/>
  <c r="F848" i="6"/>
  <c r="L848" i="6" s="1"/>
  <c r="E844" i="6"/>
  <c r="K844" i="6" s="1"/>
  <c r="R844" i="6" s="1"/>
  <c r="I844" i="6"/>
  <c r="O844" i="6" s="1"/>
  <c r="H844" i="6"/>
  <c r="N844" i="6" s="1"/>
  <c r="J844" i="6"/>
  <c r="P844" i="6" s="1"/>
  <c r="F844" i="6"/>
  <c r="L844" i="6" s="1"/>
  <c r="G844" i="6"/>
  <c r="M844" i="6" s="1"/>
  <c r="E840" i="6"/>
  <c r="K840" i="6" s="1"/>
  <c r="R840" i="6" s="1"/>
  <c r="I840" i="6"/>
  <c r="O840" i="6" s="1"/>
  <c r="F840" i="6"/>
  <c r="L840" i="6" s="1"/>
  <c r="G840" i="6"/>
  <c r="M840" i="6" s="1"/>
  <c r="H840" i="6"/>
  <c r="N840" i="6" s="1"/>
  <c r="J840" i="6"/>
  <c r="P840" i="6" s="1"/>
  <c r="E836" i="6"/>
  <c r="K836" i="6" s="1"/>
  <c r="R836" i="6" s="1"/>
  <c r="I836" i="6"/>
  <c r="O836" i="6" s="1"/>
  <c r="F836" i="6"/>
  <c r="L836" i="6" s="1"/>
  <c r="J836" i="6"/>
  <c r="P836" i="6" s="1"/>
  <c r="G836" i="6"/>
  <c r="M836" i="6" s="1"/>
  <c r="H836" i="6"/>
  <c r="N836" i="6" s="1"/>
  <c r="F832" i="6"/>
  <c r="L832" i="6" s="1"/>
  <c r="J832" i="6"/>
  <c r="P832" i="6" s="1"/>
  <c r="G832" i="6"/>
  <c r="M832" i="6" s="1"/>
  <c r="H832" i="6"/>
  <c r="N832" i="6" s="1"/>
  <c r="E832" i="6"/>
  <c r="K832" i="6" s="1"/>
  <c r="R832" i="6" s="1"/>
  <c r="I832" i="6"/>
  <c r="O832" i="6" s="1"/>
  <c r="J828" i="6"/>
  <c r="P828" i="6" s="1"/>
  <c r="F828" i="6"/>
  <c r="L828" i="6" s="1"/>
  <c r="H828" i="6"/>
  <c r="N828" i="6" s="1"/>
  <c r="I828" i="6"/>
  <c r="O828" i="6" s="1"/>
  <c r="H824" i="6"/>
  <c r="N824" i="6" s="1"/>
  <c r="E824" i="6"/>
  <c r="K824" i="6" s="1"/>
  <c r="R824" i="6" s="1"/>
  <c r="I824" i="6"/>
  <c r="O824" i="6" s="1"/>
  <c r="F824" i="6"/>
  <c r="L824" i="6" s="1"/>
  <c r="J824" i="6"/>
  <c r="P824" i="6" s="1"/>
  <c r="G824" i="6"/>
  <c r="M824" i="6" s="1"/>
  <c r="H820" i="6"/>
  <c r="N820" i="6" s="1"/>
  <c r="E820" i="6"/>
  <c r="K820" i="6" s="1"/>
  <c r="R820" i="6" s="1"/>
  <c r="I820" i="6"/>
  <c r="O820" i="6" s="1"/>
  <c r="F820" i="6"/>
  <c r="L820" i="6" s="1"/>
  <c r="J820" i="6"/>
  <c r="P820" i="6" s="1"/>
  <c r="G820" i="6"/>
  <c r="M820" i="6" s="1"/>
  <c r="F816" i="6"/>
  <c r="L816" i="6" s="1"/>
  <c r="J816" i="6"/>
  <c r="P816" i="6" s="1"/>
  <c r="G816" i="6"/>
  <c r="M816" i="6" s="1"/>
  <c r="H816" i="6"/>
  <c r="N816" i="6" s="1"/>
  <c r="E816" i="6"/>
  <c r="K816" i="6" s="1"/>
  <c r="R816" i="6" s="1"/>
  <c r="I816" i="6"/>
  <c r="O816" i="6" s="1"/>
  <c r="H812" i="6"/>
  <c r="N812" i="6" s="1"/>
  <c r="E812" i="6"/>
  <c r="K812" i="6" s="1"/>
  <c r="R812" i="6" s="1"/>
  <c r="I812" i="6"/>
  <c r="O812" i="6" s="1"/>
  <c r="F812" i="6"/>
  <c r="L812" i="6" s="1"/>
  <c r="J812" i="6"/>
  <c r="P812" i="6" s="1"/>
  <c r="G812" i="6"/>
  <c r="M812" i="6" s="1"/>
  <c r="F808" i="6"/>
  <c r="L808" i="6" s="1"/>
  <c r="J808" i="6"/>
  <c r="P808" i="6" s="1"/>
  <c r="G808" i="6"/>
  <c r="M808" i="6" s="1"/>
  <c r="H808" i="6"/>
  <c r="N808" i="6" s="1"/>
  <c r="E808" i="6"/>
  <c r="K808" i="6" s="1"/>
  <c r="R808" i="6" s="1"/>
  <c r="I808" i="6"/>
  <c r="O808" i="6" s="1"/>
  <c r="H804" i="6"/>
  <c r="N804" i="6" s="1"/>
  <c r="I804" i="6"/>
  <c r="O804" i="6" s="1"/>
  <c r="J804" i="6"/>
  <c r="P804" i="6" s="1"/>
  <c r="F804" i="6"/>
  <c r="L804" i="6" s="1"/>
  <c r="F800" i="6"/>
  <c r="L800" i="6" s="1"/>
  <c r="J800" i="6"/>
  <c r="P800" i="6" s="1"/>
  <c r="G800" i="6"/>
  <c r="M800" i="6" s="1"/>
  <c r="H800" i="6"/>
  <c r="N800" i="6" s="1"/>
  <c r="E800" i="6"/>
  <c r="K800" i="6" s="1"/>
  <c r="R800" i="6" s="1"/>
  <c r="I800" i="6"/>
  <c r="O800" i="6" s="1"/>
  <c r="J796" i="6"/>
  <c r="P796" i="6" s="1"/>
  <c r="F796" i="6"/>
  <c r="L796" i="6" s="1"/>
  <c r="H796" i="6"/>
  <c r="N796" i="6" s="1"/>
  <c r="I796" i="6"/>
  <c r="O796" i="6" s="1"/>
  <c r="H792" i="6"/>
  <c r="N792" i="6" s="1"/>
  <c r="E792" i="6"/>
  <c r="K792" i="6" s="1"/>
  <c r="R792" i="6" s="1"/>
  <c r="I792" i="6"/>
  <c r="O792" i="6" s="1"/>
  <c r="F792" i="6"/>
  <c r="L792" i="6" s="1"/>
  <c r="J792" i="6"/>
  <c r="P792" i="6" s="1"/>
  <c r="G792" i="6"/>
  <c r="M792" i="6" s="1"/>
  <c r="J788" i="6"/>
  <c r="P788" i="6" s="1"/>
  <c r="F788" i="6"/>
  <c r="L788" i="6" s="1"/>
  <c r="H788" i="6"/>
  <c r="N788" i="6" s="1"/>
  <c r="I788" i="6"/>
  <c r="O788" i="6" s="1"/>
  <c r="H784" i="6"/>
  <c r="N784" i="6" s="1"/>
  <c r="E784" i="6"/>
  <c r="K784" i="6" s="1"/>
  <c r="R784" i="6" s="1"/>
  <c r="I784" i="6"/>
  <c r="O784" i="6" s="1"/>
  <c r="F784" i="6"/>
  <c r="L784" i="6" s="1"/>
  <c r="J784" i="6"/>
  <c r="P784" i="6" s="1"/>
  <c r="G784" i="6"/>
  <c r="M784" i="6" s="1"/>
  <c r="H780" i="6"/>
  <c r="N780" i="6" s="1"/>
  <c r="E780" i="6"/>
  <c r="K780" i="6" s="1"/>
  <c r="R780" i="6" s="1"/>
  <c r="I780" i="6"/>
  <c r="O780" i="6" s="1"/>
  <c r="F780" i="6"/>
  <c r="L780" i="6" s="1"/>
  <c r="J780" i="6"/>
  <c r="P780" i="6" s="1"/>
  <c r="G780" i="6"/>
  <c r="M780" i="6" s="1"/>
  <c r="H776" i="6"/>
  <c r="N776" i="6" s="1"/>
  <c r="E776" i="6"/>
  <c r="K776" i="6" s="1"/>
  <c r="R776" i="6" s="1"/>
  <c r="I776" i="6"/>
  <c r="O776" i="6" s="1"/>
  <c r="F776" i="6"/>
  <c r="L776" i="6" s="1"/>
  <c r="J776" i="6"/>
  <c r="P776" i="6" s="1"/>
  <c r="G776" i="6"/>
  <c r="M776" i="6" s="1"/>
  <c r="F772" i="6"/>
  <c r="L772" i="6" s="1"/>
  <c r="J772" i="6"/>
  <c r="P772" i="6" s="1"/>
  <c r="G772" i="6"/>
  <c r="M772" i="6" s="1"/>
  <c r="H772" i="6"/>
  <c r="N772" i="6" s="1"/>
  <c r="E772" i="6"/>
  <c r="K772" i="6" s="1"/>
  <c r="R772" i="6" s="1"/>
  <c r="I772" i="6"/>
  <c r="O772" i="6" s="1"/>
  <c r="F768" i="6"/>
  <c r="L768" i="6" s="1"/>
  <c r="J768" i="6"/>
  <c r="P768" i="6" s="1"/>
  <c r="G768" i="6"/>
  <c r="M768" i="6" s="1"/>
  <c r="H768" i="6"/>
  <c r="N768" i="6" s="1"/>
  <c r="E768" i="6"/>
  <c r="K768" i="6" s="1"/>
  <c r="R768" i="6" s="1"/>
  <c r="I768" i="6"/>
  <c r="O768" i="6" s="1"/>
  <c r="F764" i="6"/>
  <c r="L764" i="6" s="1"/>
  <c r="J764" i="6"/>
  <c r="P764" i="6" s="1"/>
  <c r="G764" i="6"/>
  <c r="M764" i="6" s="1"/>
  <c r="H764" i="6"/>
  <c r="N764" i="6" s="1"/>
  <c r="E764" i="6"/>
  <c r="K764" i="6" s="1"/>
  <c r="R764" i="6" s="1"/>
  <c r="I764" i="6"/>
  <c r="O764" i="6" s="1"/>
  <c r="H760" i="6"/>
  <c r="N760" i="6" s="1"/>
  <c r="E760" i="6"/>
  <c r="K760" i="6" s="1"/>
  <c r="R760" i="6" s="1"/>
  <c r="I760" i="6"/>
  <c r="O760" i="6" s="1"/>
  <c r="F760" i="6"/>
  <c r="L760" i="6" s="1"/>
  <c r="J760" i="6"/>
  <c r="P760" i="6" s="1"/>
  <c r="G760" i="6"/>
  <c r="M760" i="6" s="1"/>
  <c r="H756" i="6"/>
  <c r="N756" i="6" s="1"/>
  <c r="I756" i="6"/>
  <c r="O756" i="6" s="1"/>
  <c r="J756" i="6"/>
  <c r="P756" i="6" s="1"/>
  <c r="F756" i="6"/>
  <c r="L756" i="6" s="1"/>
  <c r="H752" i="6"/>
  <c r="N752" i="6" s="1"/>
  <c r="I752" i="6"/>
  <c r="O752" i="6" s="1"/>
  <c r="J752" i="6"/>
  <c r="P752" i="6" s="1"/>
  <c r="F752" i="6"/>
  <c r="L752" i="6" s="1"/>
  <c r="F748" i="6"/>
  <c r="L748" i="6" s="1"/>
  <c r="J748" i="6"/>
  <c r="P748" i="6" s="1"/>
  <c r="G748" i="6"/>
  <c r="M748" i="6" s="1"/>
  <c r="H748" i="6"/>
  <c r="N748" i="6" s="1"/>
  <c r="E748" i="6"/>
  <c r="K748" i="6" s="1"/>
  <c r="R748" i="6" s="1"/>
  <c r="I748" i="6"/>
  <c r="O748" i="6" s="1"/>
  <c r="F744" i="6"/>
  <c r="L744" i="6" s="1"/>
  <c r="J744" i="6"/>
  <c r="P744" i="6" s="1"/>
  <c r="G744" i="6"/>
  <c r="M744" i="6" s="1"/>
  <c r="H744" i="6"/>
  <c r="N744" i="6" s="1"/>
  <c r="E744" i="6"/>
  <c r="K744" i="6" s="1"/>
  <c r="R744" i="6" s="1"/>
  <c r="I744" i="6"/>
  <c r="O744" i="6" s="1"/>
  <c r="H740" i="6"/>
  <c r="N740" i="6" s="1"/>
  <c r="I740" i="6"/>
  <c r="O740" i="6" s="1"/>
  <c r="J740" i="6"/>
  <c r="P740" i="6" s="1"/>
  <c r="F740" i="6"/>
  <c r="L740" i="6" s="1"/>
  <c r="H736" i="6"/>
  <c r="N736" i="6" s="1"/>
  <c r="E736" i="6"/>
  <c r="K736" i="6" s="1"/>
  <c r="R736" i="6" s="1"/>
  <c r="I736" i="6"/>
  <c r="O736" i="6" s="1"/>
  <c r="F736" i="6"/>
  <c r="L736" i="6" s="1"/>
  <c r="J736" i="6"/>
  <c r="P736" i="6" s="1"/>
  <c r="G736" i="6"/>
  <c r="M736" i="6" s="1"/>
  <c r="H732" i="6"/>
  <c r="N732" i="6" s="1"/>
  <c r="E732" i="6"/>
  <c r="K732" i="6" s="1"/>
  <c r="R732" i="6" s="1"/>
  <c r="I732" i="6"/>
  <c r="O732" i="6" s="1"/>
  <c r="F732" i="6"/>
  <c r="L732" i="6" s="1"/>
  <c r="J732" i="6"/>
  <c r="P732" i="6" s="1"/>
  <c r="G732" i="6"/>
  <c r="M732" i="6" s="1"/>
  <c r="H728" i="6"/>
  <c r="N728" i="6" s="1"/>
  <c r="E728" i="6"/>
  <c r="K728" i="6" s="1"/>
  <c r="R728" i="6" s="1"/>
  <c r="I728" i="6"/>
  <c r="O728" i="6" s="1"/>
  <c r="F728" i="6"/>
  <c r="L728" i="6" s="1"/>
  <c r="J728" i="6"/>
  <c r="P728" i="6" s="1"/>
  <c r="G728" i="6"/>
  <c r="M728" i="6" s="1"/>
  <c r="F724" i="6"/>
  <c r="L724" i="6" s="1"/>
  <c r="J724" i="6"/>
  <c r="P724" i="6" s="1"/>
  <c r="G724" i="6"/>
  <c r="M724" i="6" s="1"/>
  <c r="H724" i="6"/>
  <c r="N724" i="6" s="1"/>
  <c r="E724" i="6"/>
  <c r="K724" i="6" s="1"/>
  <c r="R724" i="6" s="1"/>
  <c r="I724" i="6"/>
  <c r="O724" i="6" s="1"/>
  <c r="F720" i="6"/>
  <c r="L720" i="6" s="1"/>
  <c r="J720" i="6"/>
  <c r="P720" i="6" s="1"/>
  <c r="G720" i="6"/>
  <c r="M720" i="6" s="1"/>
  <c r="H720" i="6"/>
  <c r="N720" i="6" s="1"/>
  <c r="E720" i="6"/>
  <c r="K720" i="6" s="1"/>
  <c r="R720" i="6" s="1"/>
  <c r="I720" i="6"/>
  <c r="O720" i="6" s="1"/>
  <c r="F716" i="6"/>
  <c r="L716" i="6" s="1"/>
  <c r="J716" i="6"/>
  <c r="P716" i="6" s="1"/>
  <c r="G716" i="6"/>
  <c r="M716" i="6" s="1"/>
  <c r="H716" i="6"/>
  <c r="N716" i="6" s="1"/>
  <c r="E716" i="6"/>
  <c r="K716" i="6" s="1"/>
  <c r="R716" i="6" s="1"/>
  <c r="I716" i="6"/>
  <c r="O716" i="6" s="1"/>
  <c r="F712" i="6"/>
  <c r="L712" i="6" s="1"/>
  <c r="J712" i="6"/>
  <c r="P712" i="6" s="1"/>
  <c r="G712" i="6"/>
  <c r="M712" i="6" s="1"/>
  <c r="H712" i="6"/>
  <c r="N712" i="6" s="1"/>
  <c r="E712" i="6"/>
  <c r="K712" i="6" s="1"/>
  <c r="R712" i="6" s="1"/>
  <c r="I712" i="6"/>
  <c r="O712" i="6" s="1"/>
  <c r="F708" i="6"/>
  <c r="L708" i="6" s="1"/>
  <c r="J708" i="6"/>
  <c r="P708" i="6" s="1"/>
  <c r="G708" i="6"/>
  <c r="M708" i="6" s="1"/>
  <c r="H708" i="6"/>
  <c r="N708" i="6" s="1"/>
  <c r="E708" i="6"/>
  <c r="K708" i="6" s="1"/>
  <c r="R708" i="6" s="1"/>
  <c r="I708" i="6"/>
  <c r="O708" i="6" s="1"/>
  <c r="F704" i="6"/>
  <c r="L704" i="6" s="1"/>
  <c r="J704" i="6"/>
  <c r="P704" i="6" s="1"/>
  <c r="G704" i="6"/>
  <c r="M704" i="6" s="1"/>
  <c r="H704" i="6"/>
  <c r="N704" i="6" s="1"/>
  <c r="E704" i="6"/>
  <c r="K704" i="6" s="1"/>
  <c r="R704" i="6" s="1"/>
  <c r="I704" i="6"/>
  <c r="O704" i="6" s="1"/>
  <c r="H700" i="6"/>
  <c r="N700" i="6" s="1"/>
  <c r="E700" i="6"/>
  <c r="K700" i="6" s="1"/>
  <c r="R700" i="6" s="1"/>
  <c r="I700" i="6"/>
  <c r="O700" i="6" s="1"/>
  <c r="F700" i="6"/>
  <c r="L700" i="6" s="1"/>
  <c r="J700" i="6"/>
  <c r="P700" i="6" s="1"/>
  <c r="G700" i="6"/>
  <c r="M700" i="6" s="1"/>
  <c r="H696" i="6"/>
  <c r="N696" i="6" s="1"/>
  <c r="I696" i="6"/>
  <c r="O696" i="6" s="1"/>
  <c r="J696" i="6"/>
  <c r="P696" i="6" s="1"/>
  <c r="F696" i="6"/>
  <c r="L696" i="6" s="1"/>
  <c r="F692" i="6"/>
  <c r="L692" i="6" s="1"/>
  <c r="J692" i="6"/>
  <c r="P692" i="6" s="1"/>
  <c r="G692" i="6"/>
  <c r="M692" i="6" s="1"/>
  <c r="H692" i="6"/>
  <c r="N692" i="6" s="1"/>
  <c r="I692" i="6"/>
  <c r="O692" i="6" s="1"/>
  <c r="H688" i="6"/>
  <c r="N688" i="6" s="1"/>
  <c r="E688" i="6"/>
  <c r="K688" i="6" s="1"/>
  <c r="R688" i="6" s="1"/>
  <c r="I688" i="6"/>
  <c r="O688" i="6" s="1"/>
  <c r="F688" i="6"/>
  <c r="L688" i="6" s="1"/>
  <c r="J688" i="6"/>
  <c r="P688" i="6" s="1"/>
  <c r="G688" i="6"/>
  <c r="M688" i="6" s="1"/>
  <c r="H684" i="6"/>
  <c r="N684" i="6" s="1"/>
  <c r="E684" i="6"/>
  <c r="K684" i="6" s="1"/>
  <c r="R684" i="6" s="1"/>
  <c r="I684" i="6"/>
  <c r="O684" i="6" s="1"/>
  <c r="F684" i="6"/>
  <c r="L684" i="6" s="1"/>
  <c r="J684" i="6"/>
  <c r="P684" i="6" s="1"/>
  <c r="G684" i="6"/>
  <c r="M684" i="6" s="1"/>
  <c r="F680" i="6"/>
  <c r="L680" i="6" s="1"/>
  <c r="J680" i="6"/>
  <c r="P680" i="6" s="1"/>
  <c r="G680" i="6"/>
  <c r="M680" i="6" s="1"/>
  <c r="H680" i="6"/>
  <c r="N680" i="6" s="1"/>
  <c r="E680" i="6"/>
  <c r="K680" i="6" s="1"/>
  <c r="R680" i="6" s="1"/>
  <c r="I680" i="6"/>
  <c r="O680" i="6" s="1"/>
  <c r="F676" i="6"/>
  <c r="L676" i="6" s="1"/>
  <c r="J676" i="6"/>
  <c r="P676" i="6" s="1"/>
  <c r="G676" i="6"/>
  <c r="M676" i="6" s="1"/>
  <c r="H676" i="6"/>
  <c r="N676" i="6" s="1"/>
  <c r="E676" i="6"/>
  <c r="K676" i="6" s="1"/>
  <c r="R676" i="6" s="1"/>
  <c r="I676" i="6"/>
  <c r="O676" i="6" s="1"/>
  <c r="H672" i="6"/>
  <c r="N672" i="6" s="1"/>
  <c r="E672" i="6"/>
  <c r="K672" i="6" s="1"/>
  <c r="R672" i="6" s="1"/>
  <c r="I672" i="6"/>
  <c r="O672" i="6" s="1"/>
  <c r="F672" i="6"/>
  <c r="L672" i="6" s="1"/>
  <c r="J672" i="6"/>
  <c r="P672" i="6" s="1"/>
  <c r="G672" i="6"/>
  <c r="M672" i="6" s="1"/>
  <c r="H668" i="6"/>
  <c r="N668" i="6" s="1"/>
  <c r="I668" i="6"/>
  <c r="O668" i="6" s="1"/>
  <c r="J668" i="6"/>
  <c r="P668" i="6" s="1"/>
  <c r="F668" i="6"/>
  <c r="L668" i="6" s="1"/>
  <c r="F664" i="6"/>
  <c r="L664" i="6" s="1"/>
  <c r="J664" i="6"/>
  <c r="P664" i="6" s="1"/>
  <c r="G664" i="6"/>
  <c r="M664" i="6" s="1"/>
  <c r="H664" i="6"/>
  <c r="N664" i="6" s="1"/>
  <c r="E664" i="6"/>
  <c r="K664" i="6" s="1"/>
  <c r="R664" i="6" s="1"/>
  <c r="I664" i="6"/>
  <c r="O664" i="6" s="1"/>
  <c r="H660" i="6"/>
  <c r="N660" i="6" s="1"/>
  <c r="E660" i="6"/>
  <c r="K660" i="6" s="1"/>
  <c r="R660" i="6" s="1"/>
  <c r="I660" i="6"/>
  <c r="O660" i="6" s="1"/>
  <c r="F660" i="6"/>
  <c r="L660" i="6" s="1"/>
  <c r="J660" i="6"/>
  <c r="P660" i="6" s="1"/>
  <c r="G660" i="6"/>
  <c r="M660" i="6" s="1"/>
  <c r="H656" i="6"/>
  <c r="N656" i="6" s="1"/>
  <c r="E656" i="6"/>
  <c r="K656" i="6" s="1"/>
  <c r="R656" i="6" s="1"/>
  <c r="I656" i="6"/>
  <c r="O656" i="6" s="1"/>
  <c r="F656" i="6"/>
  <c r="L656" i="6" s="1"/>
  <c r="J656" i="6"/>
  <c r="P656" i="6" s="1"/>
  <c r="G656" i="6"/>
  <c r="M656" i="6" s="1"/>
  <c r="H652" i="6"/>
  <c r="N652" i="6" s="1"/>
  <c r="E652" i="6"/>
  <c r="K652" i="6" s="1"/>
  <c r="R652" i="6" s="1"/>
  <c r="I652" i="6"/>
  <c r="O652" i="6" s="1"/>
  <c r="F652" i="6"/>
  <c r="L652" i="6" s="1"/>
  <c r="J652" i="6"/>
  <c r="P652" i="6" s="1"/>
  <c r="G652" i="6"/>
  <c r="M652" i="6" s="1"/>
  <c r="H648" i="6"/>
  <c r="N648" i="6" s="1"/>
  <c r="E648" i="6"/>
  <c r="K648" i="6" s="1"/>
  <c r="R648" i="6" s="1"/>
  <c r="I648" i="6"/>
  <c r="O648" i="6" s="1"/>
  <c r="F648" i="6"/>
  <c r="L648" i="6" s="1"/>
  <c r="J648" i="6"/>
  <c r="P648" i="6" s="1"/>
  <c r="G648" i="6"/>
  <c r="M648" i="6" s="1"/>
  <c r="H644" i="6"/>
  <c r="N644" i="6" s="1"/>
  <c r="E644" i="6"/>
  <c r="K644" i="6" s="1"/>
  <c r="R644" i="6" s="1"/>
  <c r="I644" i="6"/>
  <c r="O644" i="6" s="1"/>
  <c r="F644" i="6"/>
  <c r="L644" i="6" s="1"/>
  <c r="J644" i="6"/>
  <c r="P644" i="6" s="1"/>
  <c r="G644" i="6"/>
  <c r="M644" i="6" s="1"/>
  <c r="H640" i="6"/>
  <c r="N640" i="6" s="1"/>
  <c r="I640" i="6"/>
  <c r="O640" i="6" s="1"/>
  <c r="J640" i="6"/>
  <c r="P640" i="6" s="1"/>
  <c r="F640" i="6"/>
  <c r="L640" i="6" s="1"/>
  <c r="H636" i="6"/>
  <c r="N636" i="6" s="1"/>
  <c r="E636" i="6"/>
  <c r="K636" i="6" s="1"/>
  <c r="R636" i="6" s="1"/>
  <c r="I636" i="6"/>
  <c r="O636" i="6" s="1"/>
  <c r="F636" i="6"/>
  <c r="L636" i="6" s="1"/>
  <c r="J636" i="6"/>
  <c r="P636" i="6" s="1"/>
  <c r="G636" i="6"/>
  <c r="M636" i="6" s="1"/>
  <c r="H632" i="6"/>
  <c r="N632" i="6" s="1"/>
  <c r="E632" i="6"/>
  <c r="K632" i="6" s="1"/>
  <c r="R632" i="6" s="1"/>
  <c r="I632" i="6"/>
  <c r="O632" i="6" s="1"/>
  <c r="F632" i="6"/>
  <c r="L632" i="6" s="1"/>
  <c r="J632" i="6"/>
  <c r="P632" i="6" s="1"/>
  <c r="G632" i="6"/>
  <c r="M632" i="6" s="1"/>
  <c r="F628" i="6"/>
  <c r="L628" i="6" s="1"/>
  <c r="J628" i="6"/>
  <c r="P628" i="6" s="1"/>
  <c r="G628" i="6"/>
  <c r="M628" i="6" s="1"/>
  <c r="H628" i="6"/>
  <c r="N628" i="6" s="1"/>
  <c r="E628" i="6"/>
  <c r="K628" i="6" s="1"/>
  <c r="R628" i="6" s="1"/>
  <c r="I628" i="6"/>
  <c r="O628" i="6" s="1"/>
  <c r="F624" i="6"/>
  <c r="L624" i="6" s="1"/>
  <c r="J624" i="6"/>
  <c r="P624" i="6" s="1"/>
  <c r="G624" i="6"/>
  <c r="M624" i="6" s="1"/>
  <c r="H624" i="6"/>
  <c r="N624" i="6" s="1"/>
  <c r="E624" i="6"/>
  <c r="K624" i="6" s="1"/>
  <c r="R624" i="6" s="1"/>
  <c r="I624" i="6"/>
  <c r="O624" i="6" s="1"/>
  <c r="H620" i="6"/>
  <c r="N620" i="6" s="1"/>
  <c r="E620" i="6"/>
  <c r="K620" i="6" s="1"/>
  <c r="R620" i="6" s="1"/>
  <c r="I620" i="6"/>
  <c r="O620" i="6" s="1"/>
  <c r="F620" i="6"/>
  <c r="L620" i="6" s="1"/>
  <c r="J620" i="6"/>
  <c r="P620" i="6" s="1"/>
  <c r="G620" i="6"/>
  <c r="M620" i="6" s="1"/>
  <c r="H616" i="6"/>
  <c r="N616" i="6" s="1"/>
  <c r="E616" i="6"/>
  <c r="K616" i="6" s="1"/>
  <c r="R616" i="6" s="1"/>
  <c r="I616" i="6"/>
  <c r="O616" i="6" s="1"/>
  <c r="F616" i="6"/>
  <c r="L616" i="6" s="1"/>
  <c r="J616" i="6"/>
  <c r="P616" i="6" s="1"/>
  <c r="G616" i="6"/>
  <c r="M616" i="6" s="1"/>
  <c r="H612" i="6"/>
  <c r="N612" i="6" s="1"/>
  <c r="I612" i="6"/>
  <c r="O612" i="6" s="1"/>
  <c r="J612" i="6"/>
  <c r="P612" i="6" s="1"/>
  <c r="F612" i="6"/>
  <c r="L612" i="6" s="1"/>
  <c r="J608" i="6"/>
  <c r="P608" i="6" s="1"/>
  <c r="F608" i="6"/>
  <c r="L608" i="6" s="1"/>
  <c r="H608" i="6"/>
  <c r="N608" i="6" s="1"/>
  <c r="I608" i="6"/>
  <c r="O608" i="6" s="1"/>
  <c r="J604" i="6"/>
  <c r="P604" i="6" s="1"/>
  <c r="F604" i="6"/>
  <c r="L604" i="6" s="1"/>
  <c r="H604" i="6"/>
  <c r="N604" i="6" s="1"/>
  <c r="I604" i="6"/>
  <c r="O604" i="6" s="1"/>
  <c r="H600" i="6"/>
  <c r="N600" i="6" s="1"/>
  <c r="E600" i="6"/>
  <c r="K600" i="6" s="1"/>
  <c r="R600" i="6" s="1"/>
  <c r="I600" i="6"/>
  <c r="O600" i="6" s="1"/>
  <c r="F600" i="6"/>
  <c r="L600" i="6" s="1"/>
  <c r="J600" i="6"/>
  <c r="P600" i="6" s="1"/>
  <c r="G600" i="6"/>
  <c r="M600" i="6" s="1"/>
  <c r="H596" i="6"/>
  <c r="N596" i="6" s="1"/>
  <c r="E596" i="6"/>
  <c r="K596" i="6" s="1"/>
  <c r="R596" i="6" s="1"/>
  <c r="I596" i="6"/>
  <c r="O596" i="6" s="1"/>
  <c r="G596" i="6"/>
  <c r="M596" i="6" s="1"/>
  <c r="F596" i="6"/>
  <c r="L596" i="6" s="1"/>
  <c r="J596" i="6"/>
  <c r="P596" i="6" s="1"/>
  <c r="F592" i="6"/>
  <c r="L592" i="6" s="1"/>
  <c r="J592" i="6"/>
  <c r="P592" i="6" s="1"/>
  <c r="G592" i="6"/>
  <c r="M592" i="6" s="1"/>
  <c r="E592" i="6"/>
  <c r="K592" i="6" s="1"/>
  <c r="R592" i="6" s="1"/>
  <c r="I592" i="6"/>
  <c r="O592" i="6" s="1"/>
  <c r="H592" i="6"/>
  <c r="N592" i="6" s="1"/>
  <c r="F588" i="6"/>
  <c r="L588" i="6" s="1"/>
  <c r="J588" i="6"/>
  <c r="P588" i="6" s="1"/>
  <c r="G588" i="6"/>
  <c r="M588" i="6" s="1"/>
  <c r="I588" i="6"/>
  <c r="O588" i="6" s="1"/>
  <c r="H588" i="6"/>
  <c r="N588" i="6" s="1"/>
  <c r="F584" i="6"/>
  <c r="L584" i="6" s="1"/>
  <c r="J584" i="6"/>
  <c r="P584" i="6" s="1"/>
  <c r="G584" i="6"/>
  <c r="M584" i="6" s="1"/>
  <c r="H584" i="6"/>
  <c r="N584" i="6" s="1"/>
  <c r="E584" i="6"/>
  <c r="K584" i="6" s="1"/>
  <c r="R584" i="6" s="1"/>
  <c r="I584" i="6"/>
  <c r="O584" i="6" s="1"/>
  <c r="F580" i="6"/>
  <c r="L580" i="6" s="1"/>
  <c r="J580" i="6"/>
  <c r="P580" i="6" s="1"/>
  <c r="G580" i="6"/>
  <c r="M580" i="6" s="1"/>
  <c r="H580" i="6"/>
  <c r="N580" i="6" s="1"/>
  <c r="E580" i="6"/>
  <c r="K580" i="6" s="1"/>
  <c r="R580" i="6" s="1"/>
  <c r="I580" i="6"/>
  <c r="O580" i="6" s="1"/>
  <c r="H576" i="6"/>
  <c r="N576" i="6" s="1"/>
  <c r="I576" i="6"/>
  <c r="O576" i="6" s="1"/>
  <c r="J576" i="6"/>
  <c r="P576" i="6" s="1"/>
  <c r="F576" i="6"/>
  <c r="L576" i="6" s="1"/>
  <c r="J572" i="6"/>
  <c r="P572" i="6" s="1"/>
  <c r="F572" i="6"/>
  <c r="L572" i="6" s="1"/>
  <c r="H572" i="6"/>
  <c r="N572" i="6" s="1"/>
  <c r="I572" i="6"/>
  <c r="O572" i="6" s="1"/>
  <c r="H568" i="6"/>
  <c r="N568" i="6" s="1"/>
  <c r="E568" i="6"/>
  <c r="K568" i="6" s="1"/>
  <c r="R568" i="6" s="1"/>
  <c r="I568" i="6"/>
  <c r="O568" i="6" s="1"/>
  <c r="F568" i="6"/>
  <c r="L568" i="6" s="1"/>
  <c r="J568" i="6"/>
  <c r="P568" i="6" s="1"/>
  <c r="G568" i="6"/>
  <c r="M568" i="6" s="1"/>
  <c r="H564" i="6"/>
  <c r="N564" i="6" s="1"/>
  <c r="E564" i="6"/>
  <c r="K564" i="6" s="1"/>
  <c r="R564" i="6" s="1"/>
  <c r="I564" i="6"/>
  <c r="O564" i="6" s="1"/>
  <c r="F564" i="6"/>
  <c r="L564" i="6" s="1"/>
  <c r="J564" i="6"/>
  <c r="P564" i="6" s="1"/>
  <c r="G564" i="6"/>
  <c r="M564" i="6" s="1"/>
  <c r="F560" i="6"/>
  <c r="L560" i="6" s="1"/>
  <c r="J560" i="6"/>
  <c r="P560" i="6" s="1"/>
  <c r="G560" i="6"/>
  <c r="M560" i="6" s="1"/>
  <c r="H560" i="6"/>
  <c r="N560" i="6" s="1"/>
  <c r="E560" i="6"/>
  <c r="K560" i="6" s="1"/>
  <c r="R560" i="6" s="1"/>
  <c r="I560" i="6"/>
  <c r="O560" i="6" s="1"/>
  <c r="F552" i="6"/>
  <c r="L552" i="6" s="1"/>
  <c r="J552" i="6"/>
  <c r="P552" i="6" s="1"/>
  <c r="G552" i="6"/>
  <c r="M552" i="6" s="1"/>
  <c r="H552" i="6"/>
  <c r="N552" i="6" s="1"/>
  <c r="E552" i="6"/>
  <c r="K552" i="6" s="1"/>
  <c r="R552" i="6" s="1"/>
  <c r="I552" i="6"/>
  <c r="O552" i="6" s="1"/>
  <c r="H548" i="6"/>
  <c r="N548" i="6" s="1"/>
  <c r="E548" i="6"/>
  <c r="K548" i="6" s="1"/>
  <c r="R548" i="6" s="1"/>
  <c r="I548" i="6"/>
  <c r="O548" i="6" s="1"/>
  <c r="F548" i="6"/>
  <c r="L548" i="6" s="1"/>
  <c r="J548" i="6"/>
  <c r="P548" i="6" s="1"/>
  <c r="G548" i="6"/>
  <c r="M548" i="6" s="1"/>
  <c r="H544" i="6"/>
  <c r="N544" i="6" s="1"/>
  <c r="E544" i="6"/>
  <c r="K544" i="6" s="1"/>
  <c r="R544" i="6" s="1"/>
  <c r="I544" i="6"/>
  <c r="O544" i="6" s="1"/>
  <c r="F544" i="6"/>
  <c r="L544" i="6" s="1"/>
  <c r="J544" i="6"/>
  <c r="P544" i="6" s="1"/>
  <c r="G544" i="6"/>
  <c r="M544" i="6" s="1"/>
  <c r="H540" i="6"/>
  <c r="N540" i="6" s="1"/>
  <c r="E540" i="6"/>
  <c r="K540" i="6" s="1"/>
  <c r="R540" i="6" s="1"/>
  <c r="I540" i="6"/>
  <c r="O540" i="6" s="1"/>
  <c r="F540" i="6"/>
  <c r="L540" i="6" s="1"/>
  <c r="J540" i="6"/>
  <c r="P540" i="6" s="1"/>
  <c r="G540" i="6"/>
  <c r="M540" i="6" s="1"/>
  <c r="H536" i="6"/>
  <c r="N536" i="6" s="1"/>
  <c r="E536" i="6"/>
  <c r="K536" i="6" s="1"/>
  <c r="R536" i="6" s="1"/>
  <c r="I536" i="6"/>
  <c r="O536" i="6" s="1"/>
  <c r="F536" i="6"/>
  <c r="L536" i="6" s="1"/>
  <c r="J536" i="6"/>
  <c r="P536" i="6" s="1"/>
  <c r="G536" i="6"/>
  <c r="M536" i="6" s="1"/>
  <c r="H532" i="6"/>
  <c r="N532" i="6" s="1"/>
  <c r="E532" i="6"/>
  <c r="K532" i="6" s="1"/>
  <c r="R532" i="6" s="1"/>
  <c r="I532" i="6"/>
  <c r="O532" i="6" s="1"/>
  <c r="F532" i="6"/>
  <c r="L532" i="6" s="1"/>
  <c r="J532" i="6"/>
  <c r="P532" i="6" s="1"/>
  <c r="G532" i="6"/>
  <c r="M532" i="6" s="1"/>
  <c r="H528" i="6"/>
  <c r="N528" i="6" s="1"/>
  <c r="E528" i="6"/>
  <c r="K528" i="6" s="1"/>
  <c r="R528" i="6" s="1"/>
  <c r="I528" i="6"/>
  <c r="O528" i="6" s="1"/>
  <c r="F528" i="6"/>
  <c r="L528" i="6" s="1"/>
  <c r="J528" i="6"/>
  <c r="P528" i="6" s="1"/>
  <c r="G528" i="6"/>
  <c r="M528" i="6" s="1"/>
  <c r="H524" i="6"/>
  <c r="N524" i="6" s="1"/>
  <c r="E524" i="6"/>
  <c r="K524" i="6" s="1"/>
  <c r="R524" i="6" s="1"/>
  <c r="I524" i="6"/>
  <c r="O524" i="6" s="1"/>
  <c r="F524" i="6"/>
  <c r="L524" i="6" s="1"/>
  <c r="J524" i="6"/>
  <c r="P524" i="6" s="1"/>
  <c r="G524" i="6"/>
  <c r="M524" i="6" s="1"/>
  <c r="H520" i="6"/>
  <c r="N520" i="6" s="1"/>
  <c r="E520" i="6"/>
  <c r="K520" i="6" s="1"/>
  <c r="R520" i="6" s="1"/>
  <c r="I520" i="6"/>
  <c r="O520" i="6" s="1"/>
  <c r="F520" i="6"/>
  <c r="L520" i="6" s="1"/>
  <c r="J520" i="6"/>
  <c r="P520" i="6" s="1"/>
  <c r="G520" i="6"/>
  <c r="M520" i="6" s="1"/>
  <c r="H516" i="6"/>
  <c r="N516" i="6" s="1"/>
  <c r="E516" i="6"/>
  <c r="K516" i="6" s="1"/>
  <c r="R516" i="6" s="1"/>
  <c r="I516" i="6"/>
  <c r="O516" i="6" s="1"/>
  <c r="F516" i="6"/>
  <c r="L516" i="6" s="1"/>
  <c r="J516" i="6"/>
  <c r="P516" i="6" s="1"/>
  <c r="G516" i="6"/>
  <c r="M516" i="6" s="1"/>
  <c r="H512" i="6"/>
  <c r="N512" i="6" s="1"/>
  <c r="I512" i="6"/>
  <c r="O512" i="6" s="1"/>
  <c r="F512" i="6"/>
  <c r="L512" i="6" s="1"/>
  <c r="J512" i="6"/>
  <c r="P512" i="6" s="1"/>
  <c r="G512" i="6"/>
  <c r="M512" i="6" s="1"/>
  <c r="F508" i="6"/>
  <c r="L508" i="6" s="1"/>
  <c r="J508" i="6"/>
  <c r="P508" i="6" s="1"/>
  <c r="G508" i="6"/>
  <c r="M508" i="6" s="1"/>
  <c r="H508" i="6"/>
  <c r="N508" i="6" s="1"/>
  <c r="E508" i="6"/>
  <c r="K508" i="6" s="1"/>
  <c r="R508" i="6" s="1"/>
  <c r="I508" i="6"/>
  <c r="O508" i="6" s="1"/>
  <c r="F504" i="6"/>
  <c r="L504" i="6" s="1"/>
  <c r="J504" i="6"/>
  <c r="P504" i="6" s="1"/>
  <c r="G504" i="6"/>
  <c r="M504" i="6" s="1"/>
  <c r="H504" i="6"/>
  <c r="N504" i="6" s="1"/>
  <c r="E504" i="6"/>
  <c r="K504" i="6" s="1"/>
  <c r="R504" i="6" s="1"/>
  <c r="I504" i="6"/>
  <c r="O504" i="6" s="1"/>
  <c r="F500" i="6"/>
  <c r="L500" i="6" s="1"/>
  <c r="J500" i="6"/>
  <c r="P500" i="6" s="1"/>
  <c r="G500" i="6"/>
  <c r="M500" i="6" s="1"/>
  <c r="H500" i="6"/>
  <c r="N500" i="6" s="1"/>
  <c r="E500" i="6"/>
  <c r="K500" i="6" s="1"/>
  <c r="R500" i="6" s="1"/>
  <c r="I500" i="6"/>
  <c r="O500" i="6" s="1"/>
  <c r="F496" i="6"/>
  <c r="L496" i="6" s="1"/>
  <c r="J496" i="6"/>
  <c r="P496" i="6" s="1"/>
  <c r="G496" i="6"/>
  <c r="M496" i="6" s="1"/>
  <c r="H496" i="6"/>
  <c r="N496" i="6" s="1"/>
  <c r="E496" i="6"/>
  <c r="K496" i="6" s="1"/>
  <c r="R496" i="6" s="1"/>
  <c r="I496" i="6"/>
  <c r="O496" i="6" s="1"/>
  <c r="F492" i="6"/>
  <c r="L492" i="6" s="1"/>
  <c r="J492" i="6"/>
  <c r="P492" i="6" s="1"/>
  <c r="G492" i="6"/>
  <c r="M492" i="6" s="1"/>
  <c r="H492" i="6"/>
  <c r="N492" i="6" s="1"/>
  <c r="E492" i="6"/>
  <c r="K492" i="6" s="1"/>
  <c r="R492" i="6" s="1"/>
  <c r="I492" i="6"/>
  <c r="O492" i="6" s="1"/>
  <c r="J488" i="6"/>
  <c r="P488" i="6" s="1"/>
  <c r="F488" i="6"/>
  <c r="L488" i="6" s="1"/>
  <c r="H488" i="6"/>
  <c r="N488" i="6" s="1"/>
  <c r="I488" i="6"/>
  <c r="O488" i="6" s="1"/>
  <c r="H484" i="6"/>
  <c r="N484" i="6" s="1"/>
  <c r="E484" i="6"/>
  <c r="K484" i="6" s="1"/>
  <c r="R484" i="6" s="1"/>
  <c r="I484" i="6"/>
  <c r="O484" i="6" s="1"/>
  <c r="F484" i="6"/>
  <c r="L484" i="6" s="1"/>
  <c r="J484" i="6"/>
  <c r="P484" i="6" s="1"/>
  <c r="G484" i="6"/>
  <c r="M484" i="6" s="1"/>
  <c r="F480" i="6"/>
  <c r="L480" i="6" s="1"/>
  <c r="J480" i="6"/>
  <c r="P480" i="6" s="1"/>
  <c r="G480" i="6"/>
  <c r="M480" i="6" s="1"/>
  <c r="H480" i="6"/>
  <c r="N480" i="6" s="1"/>
  <c r="E480" i="6"/>
  <c r="K480" i="6" s="1"/>
  <c r="R480" i="6" s="1"/>
  <c r="I480" i="6"/>
  <c r="O480" i="6" s="1"/>
  <c r="H476" i="6"/>
  <c r="N476" i="6" s="1"/>
  <c r="I476" i="6"/>
  <c r="O476" i="6" s="1"/>
  <c r="J476" i="6"/>
  <c r="P476" i="6" s="1"/>
  <c r="F476" i="6"/>
  <c r="L476" i="6" s="1"/>
  <c r="H472" i="6"/>
  <c r="N472" i="6" s="1"/>
  <c r="E472" i="6"/>
  <c r="K472" i="6" s="1"/>
  <c r="R472" i="6" s="1"/>
  <c r="I472" i="6"/>
  <c r="O472" i="6" s="1"/>
  <c r="F472" i="6"/>
  <c r="L472" i="6" s="1"/>
  <c r="J472" i="6"/>
  <c r="P472" i="6" s="1"/>
  <c r="G472" i="6"/>
  <c r="M472" i="6" s="1"/>
  <c r="H468" i="6"/>
  <c r="N468" i="6" s="1"/>
  <c r="E468" i="6"/>
  <c r="K468" i="6" s="1"/>
  <c r="R468" i="6" s="1"/>
  <c r="I468" i="6"/>
  <c r="O468" i="6" s="1"/>
  <c r="F468" i="6"/>
  <c r="L468" i="6" s="1"/>
  <c r="J468" i="6"/>
  <c r="P468" i="6" s="1"/>
  <c r="G468" i="6"/>
  <c r="M468" i="6" s="1"/>
  <c r="H464" i="6"/>
  <c r="N464" i="6" s="1"/>
  <c r="E464" i="6"/>
  <c r="K464" i="6" s="1"/>
  <c r="R464" i="6" s="1"/>
  <c r="I464" i="6"/>
  <c r="O464" i="6" s="1"/>
  <c r="F464" i="6"/>
  <c r="L464" i="6" s="1"/>
  <c r="J464" i="6"/>
  <c r="P464" i="6" s="1"/>
  <c r="G464" i="6"/>
  <c r="M464" i="6" s="1"/>
  <c r="H460" i="6"/>
  <c r="N460" i="6" s="1"/>
  <c r="E460" i="6"/>
  <c r="K460" i="6" s="1"/>
  <c r="R460" i="6" s="1"/>
  <c r="I460" i="6"/>
  <c r="O460" i="6" s="1"/>
  <c r="F460" i="6"/>
  <c r="L460" i="6" s="1"/>
  <c r="J460" i="6"/>
  <c r="P460" i="6" s="1"/>
  <c r="G460" i="6"/>
  <c r="M460" i="6" s="1"/>
  <c r="H456" i="6"/>
  <c r="N456" i="6" s="1"/>
  <c r="E456" i="6"/>
  <c r="K456" i="6" s="1"/>
  <c r="R456" i="6" s="1"/>
  <c r="I456" i="6"/>
  <c r="O456" i="6" s="1"/>
  <c r="F456" i="6"/>
  <c r="L456" i="6" s="1"/>
  <c r="J456" i="6"/>
  <c r="P456" i="6" s="1"/>
  <c r="G456" i="6"/>
  <c r="M456" i="6" s="1"/>
  <c r="H452" i="6"/>
  <c r="N452" i="6" s="1"/>
  <c r="E452" i="6"/>
  <c r="K452" i="6" s="1"/>
  <c r="R452" i="6" s="1"/>
  <c r="I452" i="6"/>
  <c r="O452" i="6" s="1"/>
  <c r="F452" i="6"/>
  <c r="L452" i="6" s="1"/>
  <c r="J452" i="6"/>
  <c r="P452" i="6" s="1"/>
  <c r="G452" i="6"/>
  <c r="M452" i="6" s="1"/>
  <c r="F448" i="6"/>
  <c r="L448" i="6" s="1"/>
  <c r="J448" i="6"/>
  <c r="P448" i="6" s="1"/>
  <c r="G448" i="6"/>
  <c r="M448" i="6" s="1"/>
  <c r="H448" i="6"/>
  <c r="N448" i="6" s="1"/>
  <c r="E448" i="6"/>
  <c r="K448" i="6" s="1"/>
  <c r="R448" i="6" s="1"/>
  <c r="I448" i="6"/>
  <c r="O448" i="6" s="1"/>
  <c r="F444" i="6"/>
  <c r="L444" i="6" s="1"/>
  <c r="J444" i="6"/>
  <c r="P444" i="6" s="1"/>
  <c r="G444" i="6"/>
  <c r="M444" i="6" s="1"/>
  <c r="H444" i="6"/>
  <c r="N444" i="6" s="1"/>
  <c r="E444" i="6"/>
  <c r="K444" i="6" s="1"/>
  <c r="R444" i="6" s="1"/>
  <c r="I444" i="6"/>
  <c r="O444" i="6" s="1"/>
  <c r="F440" i="6"/>
  <c r="L440" i="6" s="1"/>
  <c r="J440" i="6"/>
  <c r="P440" i="6" s="1"/>
  <c r="G440" i="6"/>
  <c r="M440" i="6" s="1"/>
  <c r="H440" i="6"/>
  <c r="N440" i="6" s="1"/>
  <c r="E440" i="6"/>
  <c r="K440" i="6" s="1"/>
  <c r="R440" i="6" s="1"/>
  <c r="I440" i="6"/>
  <c r="O440" i="6" s="1"/>
  <c r="H436" i="6"/>
  <c r="N436" i="6" s="1"/>
  <c r="E436" i="6"/>
  <c r="K436" i="6" s="1"/>
  <c r="R436" i="6" s="1"/>
  <c r="I436" i="6"/>
  <c r="O436" i="6" s="1"/>
  <c r="F436" i="6"/>
  <c r="L436" i="6" s="1"/>
  <c r="J436" i="6"/>
  <c r="P436" i="6" s="1"/>
  <c r="G436" i="6"/>
  <c r="M436" i="6" s="1"/>
  <c r="F432" i="6"/>
  <c r="L432" i="6" s="1"/>
  <c r="J432" i="6"/>
  <c r="P432" i="6" s="1"/>
  <c r="G432" i="6"/>
  <c r="M432" i="6" s="1"/>
  <c r="H432" i="6"/>
  <c r="N432" i="6" s="1"/>
  <c r="E432" i="6"/>
  <c r="K432" i="6" s="1"/>
  <c r="R432" i="6" s="1"/>
  <c r="I432" i="6"/>
  <c r="O432" i="6" s="1"/>
  <c r="J428" i="6"/>
  <c r="P428" i="6" s="1"/>
  <c r="F428" i="6"/>
  <c r="L428" i="6" s="1"/>
  <c r="H428" i="6"/>
  <c r="N428" i="6" s="1"/>
  <c r="I428" i="6"/>
  <c r="O428" i="6" s="1"/>
  <c r="H424" i="6"/>
  <c r="N424" i="6" s="1"/>
  <c r="E424" i="6"/>
  <c r="K424" i="6" s="1"/>
  <c r="R424" i="6" s="1"/>
  <c r="I424" i="6"/>
  <c r="O424" i="6" s="1"/>
  <c r="F424" i="6"/>
  <c r="L424" i="6" s="1"/>
  <c r="J424" i="6"/>
  <c r="P424" i="6" s="1"/>
  <c r="G424" i="6"/>
  <c r="M424" i="6" s="1"/>
  <c r="F420" i="6"/>
  <c r="L420" i="6" s="1"/>
  <c r="J420" i="6"/>
  <c r="P420" i="6" s="1"/>
  <c r="G420" i="6"/>
  <c r="M420" i="6" s="1"/>
  <c r="H420" i="6"/>
  <c r="N420" i="6" s="1"/>
  <c r="E420" i="6"/>
  <c r="K420" i="6" s="1"/>
  <c r="R420" i="6" s="1"/>
  <c r="I420" i="6"/>
  <c r="O420" i="6" s="1"/>
  <c r="F416" i="6"/>
  <c r="L416" i="6" s="1"/>
  <c r="J416" i="6"/>
  <c r="P416" i="6" s="1"/>
  <c r="G416" i="6"/>
  <c r="M416" i="6" s="1"/>
  <c r="H416" i="6"/>
  <c r="N416" i="6" s="1"/>
  <c r="E416" i="6"/>
  <c r="K416" i="6" s="1"/>
  <c r="R416" i="6" s="1"/>
  <c r="I416" i="6"/>
  <c r="O416" i="6" s="1"/>
  <c r="F412" i="6"/>
  <c r="L412" i="6" s="1"/>
  <c r="J412" i="6"/>
  <c r="P412" i="6" s="1"/>
  <c r="G412" i="6"/>
  <c r="M412" i="6" s="1"/>
  <c r="H412" i="6"/>
  <c r="N412" i="6" s="1"/>
  <c r="E412" i="6"/>
  <c r="K412" i="6" s="1"/>
  <c r="R412" i="6" s="1"/>
  <c r="I412" i="6"/>
  <c r="O412" i="6" s="1"/>
  <c r="F408" i="6"/>
  <c r="L408" i="6" s="1"/>
  <c r="J408" i="6"/>
  <c r="P408" i="6" s="1"/>
  <c r="G408" i="6"/>
  <c r="M408" i="6" s="1"/>
  <c r="H408" i="6"/>
  <c r="N408" i="6" s="1"/>
  <c r="E408" i="6"/>
  <c r="K408" i="6" s="1"/>
  <c r="R408" i="6" s="1"/>
  <c r="I408" i="6"/>
  <c r="O408" i="6" s="1"/>
  <c r="H404" i="6"/>
  <c r="N404" i="6" s="1"/>
  <c r="E404" i="6"/>
  <c r="K404" i="6" s="1"/>
  <c r="R404" i="6" s="1"/>
  <c r="I404" i="6"/>
  <c r="O404" i="6" s="1"/>
  <c r="F404" i="6"/>
  <c r="L404" i="6" s="1"/>
  <c r="J404" i="6"/>
  <c r="P404" i="6" s="1"/>
  <c r="G404" i="6"/>
  <c r="M404" i="6" s="1"/>
  <c r="H400" i="6"/>
  <c r="N400" i="6" s="1"/>
  <c r="E400" i="6"/>
  <c r="K400" i="6" s="1"/>
  <c r="R400" i="6" s="1"/>
  <c r="I400" i="6"/>
  <c r="O400" i="6" s="1"/>
  <c r="F400" i="6"/>
  <c r="L400" i="6" s="1"/>
  <c r="J400" i="6"/>
  <c r="P400" i="6" s="1"/>
  <c r="G400" i="6"/>
  <c r="M400" i="6" s="1"/>
  <c r="H396" i="6"/>
  <c r="N396" i="6" s="1"/>
  <c r="E396" i="6"/>
  <c r="K396" i="6" s="1"/>
  <c r="R396" i="6" s="1"/>
  <c r="I396" i="6"/>
  <c r="O396" i="6" s="1"/>
  <c r="F396" i="6"/>
  <c r="L396" i="6" s="1"/>
  <c r="J396" i="6"/>
  <c r="P396" i="6" s="1"/>
  <c r="G396" i="6"/>
  <c r="M396" i="6" s="1"/>
  <c r="H392" i="6"/>
  <c r="N392" i="6" s="1"/>
  <c r="E392" i="6"/>
  <c r="K392" i="6" s="1"/>
  <c r="R392" i="6" s="1"/>
  <c r="I392" i="6"/>
  <c r="O392" i="6" s="1"/>
  <c r="F392" i="6"/>
  <c r="L392" i="6" s="1"/>
  <c r="J392" i="6"/>
  <c r="P392" i="6" s="1"/>
  <c r="G392" i="6"/>
  <c r="M392" i="6" s="1"/>
  <c r="F388" i="6"/>
  <c r="L388" i="6" s="1"/>
  <c r="J388" i="6"/>
  <c r="P388" i="6" s="1"/>
  <c r="G388" i="6"/>
  <c r="M388" i="6" s="1"/>
  <c r="H388" i="6"/>
  <c r="N388" i="6" s="1"/>
  <c r="E388" i="6"/>
  <c r="K388" i="6" s="1"/>
  <c r="R388" i="6" s="1"/>
  <c r="I388" i="6"/>
  <c r="O388" i="6" s="1"/>
  <c r="F384" i="6"/>
  <c r="L384" i="6" s="1"/>
  <c r="J384" i="6"/>
  <c r="P384" i="6" s="1"/>
  <c r="G384" i="6"/>
  <c r="M384" i="6" s="1"/>
  <c r="H384" i="6"/>
  <c r="N384" i="6" s="1"/>
  <c r="E384" i="6"/>
  <c r="K384" i="6" s="1"/>
  <c r="R384" i="6" s="1"/>
  <c r="I384" i="6"/>
  <c r="O384" i="6" s="1"/>
  <c r="F380" i="6"/>
  <c r="L380" i="6" s="1"/>
  <c r="J380" i="6"/>
  <c r="P380" i="6" s="1"/>
  <c r="G380" i="6"/>
  <c r="M380" i="6" s="1"/>
  <c r="H380" i="6"/>
  <c r="N380" i="6" s="1"/>
  <c r="E380" i="6"/>
  <c r="K380" i="6" s="1"/>
  <c r="R380" i="6" s="1"/>
  <c r="I380" i="6"/>
  <c r="O380" i="6" s="1"/>
  <c r="F376" i="6"/>
  <c r="L376" i="6" s="1"/>
  <c r="H376" i="6"/>
  <c r="N376" i="6" s="1"/>
  <c r="I376" i="6"/>
  <c r="O376" i="6" s="1"/>
  <c r="E376" i="6"/>
  <c r="K376" i="6" s="1"/>
  <c r="R376" i="6" s="1"/>
  <c r="J376" i="6"/>
  <c r="P376" i="6" s="1"/>
  <c r="G376" i="6"/>
  <c r="M376" i="6" s="1"/>
  <c r="H372" i="6"/>
  <c r="N372" i="6" s="1"/>
  <c r="F372" i="6"/>
  <c r="L372" i="6" s="1"/>
  <c r="J372" i="6"/>
  <c r="P372" i="6" s="1"/>
  <c r="E372" i="6"/>
  <c r="K372" i="6" s="1"/>
  <c r="R372" i="6" s="1"/>
  <c r="G372" i="6"/>
  <c r="M372" i="6" s="1"/>
  <c r="I372" i="6"/>
  <c r="O372" i="6" s="1"/>
  <c r="F368" i="6"/>
  <c r="L368" i="6" s="1"/>
  <c r="J368" i="6"/>
  <c r="P368" i="6" s="1"/>
  <c r="H368" i="6"/>
  <c r="N368" i="6" s="1"/>
  <c r="I368" i="6"/>
  <c r="O368" i="6" s="1"/>
  <c r="E368" i="6"/>
  <c r="K368" i="6" s="1"/>
  <c r="R368" i="6" s="1"/>
  <c r="G368" i="6"/>
  <c r="M368" i="6" s="1"/>
  <c r="H364" i="6"/>
  <c r="N364" i="6" s="1"/>
  <c r="F364" i="6"/>
  <c r="L364" i="6" s="1"/>
  <c r="J364" i="6"/>
  <c r="P364" i="6" s="1"/>
  <c r="G364" i="6"/>
  <c r="M364" i="6" s="1"/>
  <c r="I364" i="6"/>
  <c r="O364" i="6" s="1"/>
  <c r="E364" i="6"/>
  <c r="K364" i="6" s="1"/>
  <c r="R364" i="6" s="1"/>
  <c r="H360" i="6"/>
  <c r="N360" i="6" s="1"/>
  <c r="F360" i="6"/>
  <c r="L360" i="6" s="1"/>
  <c r="J360" i="6"/>
  <c r="P360" i="6" s="1"/>
  <c r="G360" i="6"/>
  <c r="M360" i="6" s="1"/>
  <c r="I360" i="6"/>
  <c r="O360" i="6" s="1"/>
  <c r="E360" i="6"/>
  <c r="K360" i="6" s="1"/>
  <c r="R360" i="6" s="1"/>
  <c r="H356" i="6"/>
  <c r="N356" i="6" s="1"/>
  <c r="J356" i="6"/>
  <c r="P356" i="6" s="1"/>
  <c r="F356" i="6"/>
  <c r="L356" i="6" s="1"/>
  <c r="I356" i="6"/>
  <c r="O356" i="6" s="1"/>
  <c r="F352" i="6"/>
  <c r="L352" i="6" s="1"/>
  <c r="J352" i="6"/>
  <c r="P352" i="6" s="1"/>
  <c r="H352" i="6"/>
  <c r="N352" i="6" s="1"/>
  <c r="E352" i="6"/>
  <c r="K352" i="6" s="1"/>
  <c r="R352" i="6" s="1"/>
  <c r="G352" i="6"/>
  <c r="M352" i="6" s="1"/>
  <c r="I352" i="6"/>
  <c r="O352" i="6" s="1"/>
  <c r="G348" i="6"/>
  <c r="M348" i="6" s="1"/>
  <c r="H348" i="6"/>
  <c r="N348" i="6" s="1"/>
  <c r="F348" i="6"/>
  <c r="L348" i="6" s="1"/>
  <c r="J348" i="6"/>
  <c r="P348" i="6" s="1"/>
  <c r="E348" i="6"/>
  <c r="K348" i="6" s="1"/>
  <c r="R348" i="6" s="1"/>
  <c r="I348" i="6"/>
  <c r="O348" i="6" s="1"/>
  <c r="I344" i="6"/>
  <c r="O344" i="6" s="1"/>
  <c r="F344" i="6"/>
  <c r="L344" i="6" s="1"/>
  <c r="J344" i="6"/>
  <c r="P344" i="6" s="1"/>
  <c r="H344" i="6"/>
  <c r="N344" i="6" s="1"/>
  <c r="G344" i="6"/>
  <c r="M344" i="6" s="1"/>
  <c r="E340" i="6"/>
  <c r="K340" i="6" s="1"/>
  <c r="R340" i="6" s="1"/>
  <c r="I340" i="6"/>
  <c r="O340" i="6" s="1"/>
  <c r="F340" i="6"/>
  <c r="L340" i="6" s="1"/>
  <c r="J340" i="6"/>
  <c r="P340" i="6" s="1"/>
  <c r="H340" i="6"/>
  <c r="N340" i="6" s="1"/>
  <c r="G340" i="6"/>
  <c r="M340" i="6" s="1"/>
  <c r="E336" i="6"/>
  <c r="K336" i="6" s="1"/>
  <c r="R336" i="6" s="1"/>
  <c r="I336" i="6"/>
  <c r="O336" i="6" s="1"/>
  <c r="F336" i="6"/>
  <c r="L336" i="6" s="1"/>
  <c r="J336" i="6"/>
  <c r="P336" i="6" s="1"/>
  <c r="G336" i="6"/>
  <c r="M336" i="6" s="1"/>
  <c r="H336" i="6"/>
  <c r="N336" i="6" s="1"/>
  <c r="G332" i="6"/>
  <c r="M332" i="6" s="1"/>
  <c r="H332" i="6"/>
  <c r="N332" i="6" s="1"/>
  <c r="E332" i="6"/>
  <c r="K332" i="6" s="1"/>
  <c r="R332" i="6" s="1"/>
  <c r="I332" i="6"/>
  <c r="O332" i="6" s="1"/>
  <c r="F332" i="6"/>
  <c r="L332" i="6" s="1"/>
  <c r="J332" i="6"/>
  <c r="P332" i="6" s="1"/>
  <c r="F328" i="6"/>
  <c r="L328" i="6" s="1"/>
  <c r="H328" i="6"/>
  <c r="N328" i="6" s="1"/>
  <c r="I328" i="6"/>
  <c r="O328" i="6" s="1"/>
  <c r="J328" i="6"/>
  <c r="P328" i="6" s="1"/>
  <c r="I324" i="6"/>
  <c r="O324" i="6" s="1"/>
  <c r="J324" i="6"/>
  <c r="P324" i="6" s="1"/>
  <c r="F324" i="6"/>
  <c r="L324" i="6" s="1"/>
  <c r="H324" i="6"/>
  <c r="N324" i="6" s="1"/>
  <c r="G320" i="6"/>
  <c r="M320" i="6" s="1"/>
  <c r="H320" i="6"/>
  <c r="N320" i="6" s="1"/>
  <c r="E320" i="6"/>
  <c r="K320" i="6" s="1"/>
  <c r="R320" i="6" s="1"/>
  <c r="I320" i="6"/>
  <c r="O320" i="6" s="1"/>
  <c r="F320" i="6"/>
  <c r="L320" i="6" s="1"/>
  <c r="J320" i="6"/>
  <c r="P320" i="6" s="1"/>
  <c r="E316" i="6"/>
  <c r="K316" i="6" s="1"/>
  <c r="R316" i="6" s="1"/>
  <c r="I316" i="6"/>
  <c r="O316" i="6" s="1"/>
  <c r="F316" i="6"/>
  <c r="L316" i="6" s="1"/>
  <c r="J316" i="6"/>
  <c r="P316" i="6" s="1"/>
  <c r="G316" i="6"/>
  <c r="M316" i="6" s="1"/>
  <c r="H316" i="6"/>
  <c r="N316" i="6" s="1"/>
  <c r="E312" i="6"/>
  <c r="K312" i="6" s="1"/>
  <c r="R312" i="6" s="1"/>
  <c r="I312" i="6"/>
  <c r="O312" i="6" s="1"/>
  <c r="F312" i="6"/>
  <c r="L312" i="6" s="1"/>
  <c r="J312" i="6"/>
  <c r="P312" i="6" s="1"/>
  <c r="G312" i="6"/>
  <c r="M312" i="6" s="1"/>
  <c r="H312" i="6"/>
  <c r="N312" i="6" s="1"/>
  <c r="G308" i="6"/>
  <c r="M308" i="6" s="1"/>
  <c r="H308" i="6"/>
  <c r="N308" i="6" s="1"/>
  <c r="E308" i="6"/>
  <c r="K308" i="6" s="1"/>
  <c r="R308" i="6" s="1"/>
  <c r="I308" i="6"/>
  <c r="O308" i="6" s="1"/>
  <c r="F308" i="6"/>
  <c r="L308" i="6" s="1"/>
  <c r="J308" i="6"/>
  <c r="P308" i="6" s="1"/>
  <c r="G304" i="6"/>
  <c r="M304" i="6" s="1"/>
  <c r="H304" i="6"/>
  <c r="N304" i="6" s="1"/>
  <c r="E304" i="6"/>
  <c r="K304" i="6" s="1"/>
  <c r="R304" i="6" s="1"/>
  <c r="I304" i="6"/>
  <c r="O304" i="6" s="1"/>
  <c r="F304" i="6"/>
  <c r="L304" i="6" s="1"/>
  <c r="J304" i="6"/>
  <c r="P304" i="6" s="1"/>
  <c r="F300" i="6"/>
  <c r="L300" i="6" s="1"/>
  <c r="H300" i="6"/>
  <c r="N300" i="6" s="1"/>
  <c r="I300" i="6"/>
  <c r="O300" i="6" s="1"/>
  <c r="J300" i="6"/>
  <c r="P300" i="6" s="1"/>
  <c r="G296" i="6"/>
  <c r="M296" i="6" s="1"/>
  <c r="H296" i="6"/>
  <c r="N296" i="6" s="1"/>
  <c r="E296" i="6"/>
  <c r="K296" i="6" s="1"/>
  <c r="R296" i="6" s="1"/>
  <c r="I296" i="6"/>
  <c r="O296" i="6" s="1"/>
  <c r="F296" i="6"/>
  <c r="L296" i="6" s="1"/>
  <c r="J296" i="6"/>
  <c r="P296" i="6" s="1"/>
  <c r="G292" i="6"/>
  <c r="M292" i="6" s="1"/>
  <c r="H292" i="6"/>
  <c r="N292" i="6" s="1"/>
  <c r="E292" i="6"/>
  <c r="K292" i="6" s="1"/>
  <c r="R292" i="6" s="1"/>
  <c r="I292" i="6"/>
  <c r="O292" i="6" s="1"/>
  <c r="F292" i="6"/>
  <c r="L292" i="6" s="1"/>
  <c r="J292" i="6"/>
  <c r="P292" i="6" s="1"/>
  <c r="G288" i="6"/>
  <c r="M288" i="6" s="1"/>
  <c r="H288" i="6"/>
  <c r="N288" i="6" s="1"/>
  <c r="E288" i="6"/>
  <c r="K288" i="6" s="1"/>
  <c r="R288" i="6" s="1"/>
  <c r="I288" i="6"/>
  <c r="O288" i="6" s="1"/>
  <c r="F288" i="6"/>
  <c r="L288" i="6" s="1"/>
  <c r="J288" i="6"/>
  <c r="P288" i="6" s="1"/>
  <c r="G284" i="6"/>
  <c r="M284" i="6" s="1"/>
  <c r="H284" i="6"/>
  <c r="N284" i="6" s="1"/>
  <c r="E284" i="6"/>
  <c r="K284" i="6" s="1"/>
  <c r="R284" i="6" s="1"/>
  <c r="I284" i="6"/>
  <c r="O284" i="6" s="1"/>
  <c r="F284" i="6"/>
  <c r="L284" i="6" s="1"/>
  <c r="J284" i="6"/>
  <c r="P284" i="6" s="1"/>
  <c r="G280" i="6"/>
  <c r="M280" i="6" s="1"/>
  <c r="H280" i="6"/>
  <c r="N280" i="6" s="1"/>
  <c r="E280" i="6"/>
  <c r="K280" i="6" s="1"/>
  <c r="R280" i="6" s="1"/>
  <c r="I280" i="6"/>
  <c r="O280" i="6" s="1"/>
  <c r="F280" i="6"/>
  <c r="L280" i="6" s="1"/>
  <c r="J280" i="6"/>
  <c r="P280" i="6" s="1"/>
  <c r="G276" i="6"/>
  <c r="M276" i="6" s="1"/>
  <c r="H276" i="6"/>
  <c r="N276" i="6" s="1"/>
  <c r="E276" i="6"/>
  <c r="K276" i="6" s="1"/>
  <c r="R276" i="6" s="1"/>
  <c r="I276" i="6"/>
  <c r="O276" i="6" s="1"/>
  <c r="F276" i="6"/>
  <c r="L276" i="6" s="1"/>
  <c r="J276" i="6"/>
  <c r="P276" i="6" s="1"/>
  <c r="G272" i="6"/>
  <c r="M272" i="6" s="1"/>
  <c r="H272" i="6"/>
  <c r="N272" i="6" s="1"/>
  <c r="E272" i="6"/>
  <c r="K272" i="6" s="1"/>
  <c r="R272" i="6" s="1"/>
  <c r="I272" i="6"/>
  <c r="O272" i="6" s="1"/>
  <c r="F272" i="6"/>
  <c r="L272" i="6" s="1"/>
  <c r="J272" i="6"/>
  <c r="P272" i="6" s="1"/>
  <c r="G268" i="6"/>
  <c r="M268" i="6" s="1"/>
  <c r="H268" i="6"/>
  <c r="N268" i="6" s="1"/>
  <c r="E268" i="6"/>
  <c r="K268" i="6" s="1"/>
  <c r="R268" i="6" s="1"/>
  <c r="I268" i="6"/>
  <c r="O268" i="6" s="1"/>
  <c r="F268" i="6"/>
  <c r="L268" i="6" s="1"/>
  <c r="J268" i="6"/>
  <c r="P268" i="6" s="1"/>
  <c r="G264" i="6"/>
  <c r="M264" i="6" s="1"/>
  <c r="H264" i="6"/>
  <c r="N264" i="6" s="1"/>
  <c r="E264" i="6"/>
  <c r="K264" i="6" s="1"/>
  <c r="R264" i="6" s="1"/>
  <c r="I264" i="6"/>
  <c r="O264" i="6" s="1"/>
  <c r="F264" i="6"/>
  <c r="L264" i="6" s="1"/>
  <c r="J264" i="6"/>
  <c r="P264" i="6" s="1"/>
  <c r="G260" i="6"/>
  <c r="M260" i="6" s="1"/>
  <c r="H260" i="6"/>
  <c r="N260" i="6" s="1"/>
  <c r="E260" i="6"/>
  <c r="K260" i="6" s="1"/>
  <c r="R260" i="6" s="1"/>
  <c r="I260" i="6"/>
  <c r="O260" i="6" s="1"/>
  <c r="F260" i="6"/>
  <c r="L260" i="6" s="1"/>
  <c r="J260" i="6"/>
  <c r="P260" i="6" s="1"/>
  <c r="F256" i="6"/>
  <c r="L256" i="6" s="1"/>
  <c r="J256" i="6"/>
  <c r="P256" i="6" s="1"/>
  <c r="G256" i="6"/>
  <c r="M256" i="6" s="1"/>
  <c r="H256" i="6"/>
  <c r="N256" i="6" s="1"/>
  <c r="E256" i="6"/>
  <c r="K256" i="6" s="1"/>
  <c r="R256" i="6" s="1"/>
  <c r="I256" i="6"/>
  <c r="O256" i="6" s="1"/>
  <c r="F252" i="6"/>
  <c r="L252" i="6" s="1"/>
  <c r="J252" i="6"/>
  <c r="P252" i="6" s="1"/>
  <c r="G252" i="6"/>
  <c r="M252" i="6" s="1"/>
  <c r="H252" i="6"/>
  <c r="N252" i="6" s="1"/>
  <c r="E252" i="6"/>
  <c r="K252" i="6" s="1"/>
  <c r="R252" i="6" s="1"/>
  <c r="I252" i="6"/>
  <c r="O252" i="6" s="1"/>
  <c r="F248" i="6"/>
  <c r="L248" i="6" s="1"/>
  <c r="J248" i="6"/>
  <c r="P248" i="6" s="1"/>
  <c r="G248" i="6"/>
  <c r="M248" i="6" s="1"/>
  <c r="H248" i="6"/>
  <c r="N248" i="6" s="1"/>
  <c r="E248" i="6"/>
  <c r="K248" i="6" s="1"/>
  <c r="R248" i="6" s="1"/>
  <c r="I248" i="6"/>
  <c r="O248" i="6" s="1"/>
  <c r="F244" i="6"/>
  <c r="L244" i="6" s="1"/>
  <c r="J244" i="6"/>
  <c r="P244" i="6" s="1"/>
  <c r="G244" i="6"/>
  <c r="M244" i="6" s="1"/>
  <c r="H244" i="6"/>
  <c r="N244" i="6" s="1"/>
  <c r="E244" i="6"/>
  <c r="K244" i="6" s="1"/>
  <c r="R244" i="6" s="1"/>
  <c r="I244" i="6"/>
  <c r="O244" i="6" s="1"/>
  <c r="F240" i="6"/>
  <c r="L240" i="6" s="1"/>
  <c r="J240" i="6"/>
  <c r="P240" i="6" s="1"/>
  <c r="G240" i="6"/>
  <c r="M240" i="6" s="1"/>
  <c r="H240" i="6"/>
  <c r="N240" i="6" s="1"/>
  <c r="E240" i="6"/>
  <c r="K240" i="6" s="1"/>
  <c r="R240" i="6" s="1"/>
  <c r="I240" i="6"/>
  <c r="O240" i="6" s="1"/>
  <c r="F236" i="6"/>
  <c r="L236" i="6" s="1"/>
  <c r="J236" i="6"/>
  <c r="P236" i="6" s="1"/>
  <c r="G236" i="6"/>
  <c r="M236" i="6" s="1"/>
  <c r="H236" i="6"/>
  <c r="N236" i="6" s="1"/>
  <c r="E236" i="6"/>
  <c r="K236" i="6" s="1"/>
  <c r="R236" i="6" s="1"/>
  <c r="I236" i="6"/>
  <c r="O236" i="6" s="1"/>
  <c r="F232" i="6"/>
  <c r="L232" i="6" s="1"/>
  <c r="J232" i="6"/>
  <c r="P232" i="6" s="1"/>
  <c r="G232" i="6"/>
  <c r="M232" i="6" s="1"/>
  <c r="H232" i="6"/>
  <c r="N232" i="6" s="1"/>
  <c r="E232" i="6"/>
  <c r="K232" i="6" s="1"/>
  <c r="R232" i="6" s="1"/>
  <c r="I232" i="6"/>
  <c r="O232" i="6" s="1"/>
  <c r="F228" i="6"/>
  <c r="L228" i="6" s="1"/>
  <c r="J228" i="6"/>
  <c r="P228" i="6" s="1"/>
  <c r="G228" i="6"/>
  <c r="M228" i="6" s="1"/>
  <c r="H228" i="6"/>
  <c r="N228" i="6" s="1"/>
  <c r="E228" i="6"/>
  <c r="K228" i="6" s="1"/>
  <c r="R228" i="6" s="1"/>
  <c r="I228" i="6"/>
  <c r="O228" i="6" s="1"/>
  <c r="F224" i="6"/>
  <c r="L224" i="6" s="1"/>
  <c r="J224" i="6"/>
  <c r="P224" i="6" s="1"/>
  <c r="G224" i="6"/>
  <c r="M224" i="6" s="1"/>
  <c r="H224" i="6"/>
  <c r="N224" i="6" s="1"/>
  <c r="E224" i="6"/>
  <c r="K224" i="6" s="1"/>
  <c r="R224" i="6" s="1"/>
  <c r="I224" i="6"/>
  <c r="O224" i="6" s="1"/>
  <c r="F220" i="6"/>
  <c r="L220" i="6" s="1"/>
  <c r="J220" i="6"/>
  <c r="P220" i="6" s="1"/>
  <c r="G220" i="6"/>
  <c r="M220" i="6" s="1"/>
  <c r="H220" i="6"/>
  <c r="N220" i="6" s="1"/>
  <c r="E220" i="6"/>
  <c r="K220" i="6" s="1"/>
  <c r="R220" i="6" s="1"/>
  <c r="I220" i="6"/>
  <c r="O220" i="6" s="1"/>
  <c r="F216" i="6"/>
  <c r="L216" i="6" s="1"/>
  <c r="J216" i="6"/>
  <c r="P216" i="6" s="1"/>
  <c r="G216" i="6"/>
  <c r="M216" i="6" s="1"/>
  <c r="H216" i="6"/>
  <c r="N216" i="6" s="1"/>
  <c r="E216" i="6"/>
  <c r="K216" i="6" s="1"/>
  <c r="R216" i="6" s="1"/>
  <c r="I216" i="6"/>
  <c r="O216" i="6" s="1"/>
  <c r="J212" i="6"/>
  <c r="P212" i="6" s="1"/>
  <c r="F212" i="6"/>
  <c r="L212" i="6" s="1"/>
  <c r="H212" i="6"/>
  <c r="N212" i="6" s="1"/>
  <c r="I212" i="6"/>
  <c r="O212" i="6" s="1"/>
  <c r="H208" i="6"/>
  <c r="N208" i="6" s="1"/>
  <c r="E208" i="6"/>
  <c r="K208" i="6" s="1"/>
  <c r="R208" i="6" s="1"/>
  <c r="I208" i="6"/>
  <c r="O208" i="6" s="1"/>
  <c r="F208" i="6"/>
  <c r="L208" i="6" s="1"/>
  <c r="J208" i="6"/>
  <c r="P208" i="6" s="1"/>
  <c r="G208" i="6"/>
  <c r="M208" i="6" s="1"/>
  <c r="H204" i="6"/>
  <c r="N204" i="6" s="1"/>
  <c r="E204" i="6"/>
  <c r="K204" i="6" s="1"/>
  <c r="R204" i="6" s="1"/>
  <c r="I204" i="6"/>
  <c r="O204" i="6" s="1"/>
  <c r="F204" i="6"/>
  <c r="L204" i="6" s="1"/>
  <c r="J204" i="6"/>
  <c r="P204" i="6" s="1"/>
  <c r="G204" i="6"/>
  <c r="M204" i="6" s="1"/>
  <c r="H200" i="6"/>
  <c r="N200" i="6" s="1"/>
  <c r="E200" i="6"/>
  <c r="K200" i="6" s="1"/>
  <c r="R200" i="6" s="1"/>
  <c r="I200" i="6"/>
  <c r="O200" i="6" s="1"/>
  <c r="F200" i="6"/>
  <c r="L200" i="6" s="1"/>
  <c r="J200" i="6"/>
  <c r="P200" i="6" s="1"/>
  <c r="G200" i="6"/>
  <c r="M200" i="6" s="1"/>
  <c r="H196" i="6"/>
  <c r="N196" i="6" s="1"/>
  <c r="E196" i="6"/>
  <c r="K196" i="6" s="1"/>
  <c r="R196" i="6" s="1"/>
  <c r="I196" i="6"/>
  <c r="O196" i="6" s="1"/>
  <c r="F196" i="6"/>
  <c r="L196" i="6" s="1"/>
  <c r="J196" i="6"/>
  <c r="P196" i="6" s="1"/>
  <c r="G196" i="6"/>
  <c r="M196" i="6" s="1"/>
  <c r="F192" i="6"/>
  <c r="L192" i="6" s="1"/>
  <c r="J192" i="6"/>
  <c r="P192" i="6" s="1"/>
  <c r="G192" i="6"/>
  <c r="M192" i="6" s="1"/>
  <c r="H192" i="6"/>
  <c r="N192" i="6" s="1"/>
  <c r="E192" i="6"/>
  <c r="K192" i="6" s="1"/>
  <c r="R192" i="6" s="1"/>
  <c r="I192" i="6"/>
  <c r="O192" i="6" s="1"/>
  <c r="H188" i="6"/>
  <c r="N188" i="6" s="1"/>
  <c r="E188" i="6"/>
  <c r="K188" i="6" s="1"/>
  <c r="R188" i="6" s="1"/>
  <c r="I188" i="6"/>
  <c r="O188" i="6" s="1"/>
  <c r="F188" i="6"/>
  <c r="L188" i="6" s="1"/>
  <c r="J188" i="6"/>
  <c r="P188" i="6" s="1"/>
  <c r="G188" i="6"/>
  <c r="M188" i="6" s="1"/>
  <c r="H184" i="6"/>
  <c r="N184" i="6" s="1"/>
  <c r="E184" i="6"/>
  <c r="K184" i="6" s="1"/>
  <c r="R184" i="6" s="1"/>
  <c r="I184" i="6"/>
  <c r="O184" i="6" s="1"/>
  <c r="F184" i="6"/>
  <c r="L184" i="6" s="1"/>
  <c r="J184" i="6"/>
  <c r="P184" i="6" s="1"/>
  <c r="G184" i="6"/>
  <c r="M184" i="6" s="1"/>
  <c r="F180" i="6"/>
  <c r="L180" i="6" s="1"/>
  <c r="J180" i="6"/>
  <c r="P180" i="6" s="1"/>
  <c r="G180" i="6"/>
  <c r="M180" i="6" s="1"/>
  <c r="H180" i="6"/>
  <c r="N180" i="6" s="1"/>
  <c r="E180" i="6"/>
  <c r="K180" i="6" s="1"/>
  <c r="R180" i="6" s="1"/>
  <c r="I180" i="6"/>
  <c r="O180" i="6" s="1"/>
  <c r="H176" i="6"/>
  <c r="N176" i="6" s="1"/>
  <c r="E176" i="6"/>
  <c r="K176" i="6" s="1"/>
  <c r="R176" i="6" s="1"/>
  <c r="I176" i="6"/>
  <c r="O176" i="6" s="1"/>
  <c r="F176" i="6"/>
  <c r="L176" i="6" s="1"/>
  <c r="J176" i="6"/>
  <c r="P176" i="6" s="1"/>
  <c r="G176" i="6"/>
  <c r="M176" i="6" s="1"/>
  <c r="H172" i="6"/>
  <c r="N172" i="6" s="1"/>
  <c r="E172" i="6"/>
  <c r="K172" i="6" s="1"/>
  <c r="R172" i="6" s="1"/>
  <c r="I172" i="6"/>
  <c r="O172" i="6" s="1"/>
  <c r="F172" i="6"/>
  <c r="L172" i="6" s="1"/>
  <c r="J172" i="6"/>
  <c r="P172" i="6" s="1"/>
  <c r="G172" i="6"/>
  <c r="M172" i="6" s="1"/>
  <c r="J168" i="6"/>
  <c r="P168" i="6" s="1"/>
  <c r="F168" i="6"/>
  <c r="L168" i="6" s="1"/>
  <c r="H168" i="6"/>
  <c r="N168" i="6" s="1"/>
  <c r="I168" i="6"/>
  <c r="O168" i="6" s="1"/>
  <c r="F164" i="6"/>
  <c r="L164" i="6" s="1"/>
  <c r="J164" i="6"/>
  <c r="P164" i="6" s="1"/>
  <c r="G164" i="6"/>
  <c r="M164" i="6" s="1"/>
  <c r="H164" i="6"/>
  <c r="N164" i="6" s="1"/>
  <c r="E164" i="6"/>
  <c r="K164" i="6" s="1"/>
  <c r="R164" i="6" s="1"/>
  <c r="I164" i="6"/>
  <c r="O164" i="6" s="1"/>
  <c r="F160" i="6"/>
  <c r="L160" i="6" s="1"/>
  <c r="J160" i="6"/>
  <c r="P160" i="6" s="1"/>
  <c r="G160" i="6"/>
  <c r="M160" i="6" s="1"/>
  <c r="H160" i="6"/>
  <c r="N160" i="6" s="1"/>
  <c r="E160" i="6"/>
  <c r="K160" i="6" s="1"/>
  <c r="R160" i="6" s="1"/>
  <c r="I160" i="6"/>
  <c r="O160" i="6" s="1"/>
  <c r="F156" i="6"/>
  <c r="L156" i="6" s="1"/>
  <c r="J156" i="6"/>
  <c r="P156" i="6" s="1"/>
  <c r="G156" i="6"/>
  <c r="M156" i="6" s="1"/>
  <c r="H156" i="6"/>
  <c r="N156" i="6" s="1"/>
  <c r="E156" i="6"/>
  <c r="K156" i="6" s="1"/>
  <c r="R156" i="6" s="1"/>
  <c r="I156" i="6"/>
  <c r="O156" i="6" s="1"/>
  <c r="H152" i="6"/>
  <c r="N152" i="6" s="1"/>
  <c r="E152" i="6"/>
  <c r="K152" i="6" s="1"/>
  <c r="R152" i="6" s="1"/>
  <c r="I152" i="6"/>
  <c r="O152" i="6" s="1"/>
  <c r="F152" i="6"/>
  <c r="L152" i="6" s="1"/>
  <c r="J152" i="6"/>
  <c r="P152" i="6" s="1"/>
  <c r="G152" i="6"/>
  <c r="M152" i="6" s="1"/>
  <c r="H148" i="6"/>
  <c r="N148" i="6" s="1"/>
  <c r="E148" i="6"/>
  <c r="K148" i="6" s="1"/>
  <c r="R148" i="6" s="1"/>
  <c r="I148" i="6"/>
  <c r="O148" i="6" s="1"/>
  <c r="F148" i="6"/>
  <c r="L148" i="6" s="1"/>
  <c r="J148" i="6"/>
  <c r="P148" i="6" s="1"/>
  <c r="G148" i="6"/>
  <c r="M148" i="6" s="1"/>
  <c r="F144" i="6"/>
  <c r="L144" i="6" s="1"/>
  <c r="H144" i="6"/>
  <c r="N144" i="6" s="1"/>
  <c r="I144" i="6"/>
  <c r="O144" i="6" s="1"/>
  <c r="E144" i="6"/>
  <c r="K144" i="6" s="1"/>
  <c r="R144" i="6" s="1"/>
  <c r="J144" i="6"/>
  <c r="P144" i="6" s="1"/>
  <c r="G144" i="6"/>
  <c r="M144" i="6" s="1"/>
  <c r="F140" i="6"/>
  <c r="L140" i="6" s="1"/>
  <c r="H140" i="6"/>
  <c r="N140" i="6" s="1"/>
  <c r="J140" i="6"/>
  <c r="P140" i="6" s="1"/>
  <c r="I140" i="6"/>
  <c r="O140" i="6" s="1"/>
  <c r="E136" i="6"/>
  <c r="K136" i="6" s="1"/>
  <c r="R136" i="6" s="1"/>
  <c r="I136" i="6"/>
  <c r="O136" i="6" s="1"/>
  <c r="F136" i="6"/>
  <c r="L136" i="6" s="1"/>
  <c r="J136" i="6"/>
  <c r="P136" i="6" s="1"/>
  <c r="H136" i="6"/>
  <c r="N136" i="6" s="1"/>
  <c r="G136" i="6"/>
  <c r="M136" i="6" s="1"/>
  <c r="F132" i="6"/>
  <c r="L132" i="6" s="1"/>
  <c r="H132" i="6"/>
  <c r="N132" i="6" s="1"/>
  <c r="J132" i="6"/>
  <c r="P132" i="6" s="1"/>
  <c r="I132" i="6"/>
  <c r="O132" i="6" s="1"/>
  <c r="G128" i="6"/>
  <c r="M128" i="6" s="1"/>
  <c r="H128" i="6"/>
  <c r="N128" i="6" s="1"/>
  <c r="F128" i="6"/>
  <c r="L128" i="6" s="1"/>
  <c r="J128" i="6"/>
  <c r="P128" i="6" s="1"/>
  <c r="E128" i="6"/>
  <c r="K128" i="6" s="1"/>
  <c r="R128" i="6" s="1"/>
  <c r="I128" i="6"/>
  <c r="O128" i="6" s="1"/>
  <c r="G124" i="6"/>
  <c r="M124" i="6" s="1"/>
  <c r="H124" i="6"/>
  <c r="N124" i="6" s="1"/>
  <c r="E124" i="6"/>
  <c r="K124" i="6" s="1"/>
  <c r="R124" i="6" s="1"/>
  <c r="I124" i="6"/>
  <c r="O124" i="6" s="1"/>
  <c r="F124" i="6"/>
  <c r="L124" i="6" s="1"/>
  <c r="J124" i="6"/>
  <c r="P124" i="6" s="1"/>
  <c r="F120" i="6"/>
  <c r="L120" i="6" s="1"/>
  <c r="H120" i="6"/>
  <c r="N120" i="6" s="1"/>
  <c r="I120" i="6"/>
  <c r="O120" i="6" s="1"/>
  <c r="J120" i="6"/>
  <c r="P120" i="6" s="1"/>
  <c r="E116" i="6"/>
  <c r="K116" i="6" s="1"/>
  <c r="R116" i="6" s="1"/>
  <c r="I116" i="6"/>
  <c r="O116" i="6" s="1"/>
  <c r="F116" i="6"/>
  <c r="L116" i="6" s="1"/>
  <c r="J116" i="6"/>
  <c r="P116" i="6" s="1"/>
  <c r="G116" i="6"/>
  <c r="M116" i="6" s="1"/>
  <c r="H116" i="6"/>
  <c r="N116" i="6" s="1"/>
  <c r="G112" i="6"/>
  <c r="M112" i="6" s="1"/>
  <c r="H112" i="6"/>
  <c r="N112" i="6" s="1"/>
  <c r="E112" i="6"/>
  <c r="K112" i="6" s="1"/>
  <c r="R112" i="6" s="1"/>
  <c r="I112" i="6"/>
  <c r="O112" i="6" s="1"/>
  <c r="F112" i="6"/>
  <c r="L112" i="6" s="1"/>
  <c r="J112" i="6"/>
  <c r="P112" i="6" s="1"/>
  <c r="E108" i="6"/>
  <c r="K108" i="6" s="1"/>
  <c r="R108" i="6" s="1"/>
  <c r="I108" i="6"/>
  <c r="O108" i="6" s="1"/>
  <c r="F108" i="6"/>
  <c r="L108" i="6" s="1"/>
  <c r="J108" i="6"/>
  <c r="P108" i="6" s="1"/>
  <c r="G108" i="6"/>
  <c r="M108" i="6" s="1"/>
  <c r="H108" i="6"/>
  <c r="N108" i="6" s="1"/>
  <c r="H104" i="6"/>
  <c r="N104" i="6" s="1"/>
  <c r="F104" i="6"/>
  <c r="L104" i="6" s="1"/>
  <c r="I104" i="6"/>
  <c r="O104" i="6" s="1"/>
  <c r="J104" i="6"/>
  <c r="P104" i="6" s="1"/>
  <c r="F100" i="6"/>
  <c r="L100" i="6" s="1"/>
  <c r="J100" i="6"/>
  <c r="P100" i="6" s="1"/>
  <c r="H100" i="6"/>
  <c r="N100" i="6" s="1"/>
  <c r="I100" i="6"/>
  <c r="O100" i="6" s="1"/>
  <c r="E100" i="6"/>
  <c r="K100" i="6" s="1"/>
  <c r="R100" i="6" s="1"/>
  <c r="G100" i="6"/>
  <c r="M100" i="6" s="1"/>
  <c r="J96" i="6"/>
  <c r="P96" i="6" s="1"/>
  <c r="F96" i="6"/>
  <c r="L96" i="6" s="1"/>
  <c r="H96" i="6"/>
  <c r="N96" i="6" s="1"/>
  <c r="I96" i="6"/>
  <c r="O96" i="6" s="1"/>
  <c r="F92" i="6"/>
  <c r="L92" i="6" s="1"/>
  <c r="J92" i="6"/>
  <c r="P92" i="6" s="1"/>
  <c r="I92" i="6"/>
  <c r="O92" i="6" s="1"/>
  <c r="E92" i="6"/>
  <c r="K92" i="6" s="1"/>
  <c r="R92" i="6" s="1"/>
  <c r="G92" i="6"/>
  <c r="M92" i="6" s="1"/>
  <c r="H92" i="6"/>
  <c r="N92" i="6" s="1"/>
  <c r="H88" i="6"/>
  <c r="N88" i="6" s="1"/>
  <c r="E88" i="6"/>
  <c r="K88" i="6" s="1"/>
  <c r="R88" i="6" s="1"/>
  <c r="J88" i="6"/>
  <c r="P88" i="6" s="1"/>
  <c r="F88" i="6"/>
  <c r="L88" i="6" s="1"/>
  <c r="G88" i="6"/>
  <c r="M88" i="6" s="1"/>
  <c r="I88" i="6"/>
  <c r="O88" i="6" s="1"/>
  <c r="H84" i="6"/>
  <c r="N84" i="6" s="1"/>
  <c r="G84" i="6"/>
  <c r="M84" i="6" s="1"/>
  <c r="I84" i="6"/>
  <c r="O84" i="6" s="1"/>
  <c r="E84" i="6"/>
  <c r="K84" i="6" s="1"/>
  <c r="R84" i="6" s="1"/>
  <c r="J84" i="6"/>
  <c r="P84" i="6" s="1"/>
  <c r="F84" i="6"/>
  <c r="L84" i="6" s="1"/>
  <c r="H80" i="6"/>
  <c r="N80" i="6" s="1"/>
  <c r="E80" i="6"/>
  <c r="K80" i="6" s="1"/>
  <c r="R80" i="6" s="1"/>
  <c r="J80" i="6"/>
  <c r="P80" i="6" s="1"/>
  <c r="F80" i="6"/>
  <c r="L80" i="6" s="1"/>
  <c r="G80" i="6"/>
  <c r="M80" i="6" s="1"/>
  <c r="I80" i="6"/>
  <c r="O80" i="6" s="1"/>
  <c r="E76" i="6"/>
  <c r="K76" i="6" s="1"/>
  <c r="R76" i="6" s="1"/>
  <c r="I76" i="6"/>
  <c r="O76" i="6" s="1"/>
  <c r="G76" i="6"/>
  <c r="M76" i="6" s="1"/>
  <c r="H76" i="6"/>
  <c r="N76" i="6" s="1"/>
  <c r="F76" i="6"/>
  <c r="L76" i="6" s="1"/>
  <c r="J76" i="6"/>
  <c r="P76" i="6" s="1"/>
  <c r="E72" i="6"/>
  <c r="K72" i="6" s="1"/>
  <c r="R72" i="6" s="1"/>
  <c r="I72" i="6"/>
  <c r="O72" i="6" s="1"/>
  <c r="F72" i="6"/>
  <c r="L72" i="6" s="1"/>
  <c r="J72" i="6"/>
  <c r="P72" i="6" s="1"/>
  <c r="G72" i="6"/>
  <c r="M72" i="6" s="1"/>
  <c r="H72" i="6"/>
  <c r="N72" i="6" s="1"/>
  <c r="E68" i="6"/>
  <c r="K68" i="6" s="1"/>
  <c r="R68" i="6" s="1"/>
  <c r="I68" i="6"/>
  <c r="O68" i="6" s="1"/>
  <c r="F68" i="6"/>
  <c r="L68" i="6" s="1"/>
  <c r="J68" i="6"/>
  <c r="P68" i="6" s="1"/>
  <c r="G68" i="6"/>
  <c r="M68" i="6" s="1"/>
  <c r="H68" i="6"/>
  <c r="N68" i="6" s="1"/>
  <c r="F64" i="6"/>
  <c r="L64" i="6" s="1"/>
  <c r="H64" i="6"/>
  <c r="N64" i="6" s="1"/>
  <c r="I64" i="6"/>
  <c r="O64" i="6" s="1"/>
  <c r="J64" i="6"/>
  <c r="P64" i="6" s="1"/>
  <c r="H60" i="6"/>
  <c r="N60" i="6" s="1"/>
  <c r="F60" i="6"/>
  <c r="L60" i="6" s="1"/>
  <c r="J60" i="6"/>
  <c r="P60" i="6" s="1"/>
  <c r="E60" i="6"/>
  <c r="K60" i="6" s="1"/>
  <c r="R60" i="6" s="1"/>
  <c r="G60" i="6"/>
  <c r="M60" i="6" s="1"/>
  <c r="I60" i="6"/>
  <c r="O60" i="6" s="1"/>
  <c r="F56" i="6"/>
  <c r="L56" i="6" s="1"/>
  <c r="J56" i="6"/>
  <c r="P56" i="6" s="1"/>
  <c r="H56" i="6"/>
  <c r="N56" i="6" s="1"/>
  <c r="I56" i="6"/>
  <c r="O56" i="6" s="1"/>
  <c r="E56" i="6"/>
  <c r="K56" i="6" s="1"/>
  <c r="R56" i="6" s="1"/>
  <c r="G56" i="6"/>
  <c r="M56" i="6" s="1"/>
  <c r="F52" i="6"/>
  <c r="L52" i="6" s="1"/>
  <c r="J52" i="6"/>
  <c r="P52" i="6" s="1"/>
  <c r="H52" i="6"/>
  <c r="N52" i="6" s="1"/>
  <c r="E52" i="6"/>
  <c r="K52" i="6" s="1"/>
  <c r="R52" i="6" s="1"/>
  <c r="I52" i="6"/>
  <c r="O52" i="6" s="1"/>
  <c r="G52" i="6"/>
  <c r="M52" i="6" s="1"/>
  <c r="F48" i="6"/>
  <c r="L48" i="6" s="1"/>
  <c r="J48" i="6"/>
  <c r="P48" i="6" s="1"/>
  <c r="H48" i="6"/>
  <c r="N48" i="6" s="1"/>
  <c r="E48" i="6"/>
  <c r="K48" i="6" s="1"/>
  <c r="R48" i="6" s="1"/>
  <c r="I48" i="6"/>
  <c r="O48" i="6" s="1"/>
  <c r="G48" i="6"/>
  <c r="M48" i="6" s="1"/>
  <c r="H44" i="6"/>
  <c r="N44" i="6" s="1"/>
  <c r="F44" i="6"/>
  <c r="L44" i="6" s="1"/>
  <c r="J44" i="6"/>
  <c r="P44" i="6" s="1"/>
  <c r="G44" i="6"/>
  <c r="M44" i="6" s="1"/>
  <c r="I44" i="6"/>
  <c r="O44" i="6" s="1"/>
  <c r="E44" i="6"/>
  <c r="K44" i="6" s="1"/>
  <c r="R44" i="6" s="1"/>
  <c r="H40" i="6"/>
  <c r="N40" i="6" s="1"/>
  <c r="F40" i="6"/>
  <c r="L40" i="6" s="1"/>
  <c r="J40" i="6"/>
  <c r="P40" i="6" s="1"/>
  <c r="G40" i="6"/>
  <c r="M40" i="6" s="1"/>
  <c r="E40" i="6"/>
  <c r="K40" i="6" s="1"/>
  <c r="R40" i="6" s="1"/>
  <c r="I40" i="6"/>
  <c r="O40" i="6" s="1"/>
  <c r="F36" i="6"/>
  <c r="L36" i="6" s="1"/>
  <c r="J36" i="6"/>
  <c r="P36" i="6" s="1"/>
  <c r="H36" i="6"/>
  <c r="N36" i="6" s="1"/>
  <c r="E36" i="6"/>
  <c r="K36" i="6" s="1"/>
  <c r="R36" i="6" s="1"/>
  <c r="I36" i="6"/>
  <c r="O36" i="6" s="1"/>
  <c r="G36" i="6"/>
  <c r="M36" i="6" s="1"/>
  <c r="H32" i="6"/>
  <c r="N32" i="6" s="1"/>
  <c r="F32" i="6"/>
  <c r="L32" i="6" s="1"/>
  <c r="J32" i="6"/>
  <c r="P32" i="6" s="1"/>
  <c r="G32" i="6"/>
  <c r="M32" i="6" s="1"/>
  <c r="E32" i="6"/>
  <c r="K32" i="6" s="1"/>
  <c r="R32" i="6" s="1"/>
  <c r="I32" i="6"/>
  <c r="O32" i="6" s="1"/>
  <c r="H28" i="6"/>
  <c r="N28" i="6" s="1"/>
  <c r="F28" i="6"/>
  <c r="L28" i="6" s="1"/>
  <c r="J28" i="6"/>
  <c r="P28" i="6" s="1"/>
  <c r="G28" i="6"/>
  <c r="M28" i="6" s="1"/>
  <c r="I28" i="6"/>
  <c r="O28" i="6" s="1"/>
  <c r="F24" i="6"/>
  <c r="L24" i="6" s="1"/>
  <c r="J24" i="6"/>
  <c r="P24" i="6" s="1"/>
  <c r="H24" i="6"/>
  <c r="N24" i="6" s="1"/>
  <c r="E24" i="6"/>
  <c r="K24" i="6" s="1"/>
  <c r="R24" i="6" s="1"/>
  <c r="I24" i="6"/>
  <c r="O24" i="6" s="1"/>
  <c r="G24" i="6"/>
  <c r="M24" i="6" s="1"/>
  <c r="F20" i="6"/>
  <c r="L20" i="6" s="1"/>
  <c r="J20" i="6"/>
  <c r="P20" i="6" s="1"/>
  <c r="H20" i="6"/>
  <c r="N20" i="6" s="1"/>
  <c r="E20" i="6"/>
  <c r="K20" i="6" s="1"/>
  <c r="R20" i="6" s="1"/>
  <c r="I20" i="6"/>
  <c r="O20" i="6" s="1"/>
  <c r="G20" i="6"/>
  <c r="M20" i="6" s="1"/>
  <c r="J16" i="6"/>
  <c r="P16" i="6" s="1"/>
  <c r="H16" i="6"/>
  <c r="N16" i="6" s="1"/>
  <c r="I16" i="6"/>
  <c r="O16" i="6" s="1"/>
  <c r="F16" i="6"/>
  <c r="L16" i="6" s="1"/>
  <c r="H12" i="6"/>
  <c r="N12" i="6" s="1"/>
  <c r="F12" i="6"/>
  <c r="L12" i="6" s="1"/>
  <c r="J12" i="6"/>
  <c r="P12" i="6" s="1"/>
  <c r="G12" i="6"/>
  <c r="M12" i="6" s="1"/>
  <c r="E12" i="6"/>
  <c r="K12" i="6" s="1"/>
  <c r="R12" i="6" s="1"/>
  <c r="I12" i="6"/>
  <c r="O12" i="6" s="1"/>
  <c r="H8" i="6"/>
  <c r="N8" i="6" s="1"/>
  <c r="J8" i="6"/>
  <c r="P8" i="6" s="1"/>
  <c r="F8" i="6"/>
  <c r="L8" i="6" s="1"/>
  <c r="I8" i="6"/>
  <c r="O8" i="6" s="1"/>
  <c r="J4" i="6"/>
  <c r="P4" i="6" s="1"/>
  <c r="H4" i="6"/>
  <c r="N4" i="6" s="1"/>
  <c r="I4" i="6"/>
  <c r="O4" i="6" s="1"/>
  <c r="F4" i="6"/>
  <c r="L4" i="6" s="1"/>
  <c r="G550" i="6"/>
  <c r="M550" i="6" s="1"/>
  <c r="G2098" i="6"/>
  <c r="M2098" i="6" s="1"/>
  <c r="G2369" i="6"/>
  <c r="M2369" i="6" s="1"/>
  <c r="G604" i="6"/>
  <c r="M604" i="6" s="1"/>
  <c r="G975" i="6"/>
  <c r="M975" i="6" s="1"/>
  <c r="G689" i="6"/>
  <c r="M689" i="6" s="1"/>
  <c r="G1126" i="6"/>
  <c r="M1126" i="6" s="1"/>
  <c r="G2437" i="6"/>
  <c r="M2437" i="6" s="1"/>
  <c r="G428" i="6"/>
  <c r="M428" i="6" s="1"/>
  <c r="G2514" i="6"/>
  <c r="M2514" i="6" s="1"/>
  <c r="G1155" i="6"/>
  <c r="M1155" i="6" s="1"/>
  <c r="G1784" i="6"/>
  <c r="M1784" i="6" s="1"/>
  <c r="G703" i="6"/>
  <c r="M703" i="6" s="1"/>
  <c r="G3065" i="6"/>
  <c r="M3065" i="6" s="1"/>
  <c r="G3006" i="6"/>
  <c r="M3006" i="6" s="1"/>
  <c r="G681" i="6"/>
  <c r="M681" i="6" s="1"/>
  <c r="G2815" i="6"/>
  <c r="M2815" i="6" s="1"/>
  <c r="G1930" i="6"/>
  <c r="M1930" i="6" s="1"/>
  <c r="G421" i="6"/>
  <c r="M421" i="6" s="1"/>
  <c r="G2907" i="6"/>
  <c r="M2907" i="6" s="1"/>
  <c r="G2488" i="6"/>
  <c r="M2488" i="6" s="1"/>
  <c r="G2886" i="6"/>
  <c r="M2886" i="6" s="1"/>
  <c r="G835" i="6"/>
  <c r="M835" i="6" s="1"/>
  <c r="G2318" i="6"/>
  <c r="M2318" i="6" s="1"/>
  <c r="G2558" i="6"/>
  <c r="M2558" i="6" s="1"/>
  <c r="G2457" i="6"/>
  <c r="M2457" i="6" s="1"/>
  <c r="G1428" i="6"/>
  <c r="M1428" i="6" s="1"/>
  <c r="G673" i="6"/>
  <c r="M673" i="6" s="1"/>
  <c r="G1086" i="6"/>
  <c r="M1086" i="6" s="1"/>
  <c r="G696" i="6"/>
  <c r="M696" i="6" s="1"/>
  <c r="G1544" i="6"/>
  <c r="M1544" i="6" s="1"/>
  <c r="G407" i="6"/>
  <c r="M407" i="6" s="1"/>
  <c r="G3061" i="6"/>
  <c r="M3061" i="6" s="1"/>
  <c r="G740" i="6"/>
  <c r="M740" i="6" s="1"/>
  <c r="G1163" i="6"/>
  <c r="M1163" i="6" s="1"/>
  <c r="G663" i="6"/>
  <c r="M663" i="6" s="1"/>
  <c r="G318" i="6"/>
  <c r="M318" i="6" s="1"/>
  <c r="G1879" i="6"/>
  <c r="M1879" i="6" s="1"/>
  <c r="G1028" i="6"/>
  <c r="M1028" i="6" s="1"/>
  <c r="G1415" i="6"/>
  <c r="M1415" i="6" s="1"/>
  <c r="G2365" i="6"/>
  <c r="M2365" i="6" s="1"/>
  <c r="G257" i="6"/>
  <c r="M257" i="6" s="1"/>
  <c r="G789" i="6"/>
  <c r="M789" i="6" s="1"/>
  <c r="G2140" i="6"/>
  <c r="M2140" i="6" s="1"/>
  <c r="G1382" i="6"/>
  <c r="M1382" i="6" s="1"/>
  <c r="G1345" i="6"/>
  <c r="M1345" i="6" s="1"/>
  <c r="G2995" i="6"/>
  <c r="M2995" i="6" s="1"/>
  <c r="G2604" i="6"/>
  <c r="M2604" i="6" s="1"/>
  <c r="G858" i="6"/>
  <c r="M858" i="6" s="1"/>
  <c r="G439" i="6"/>
  <c r="M439" i="6" s="1"/>
  <c r="G491" i="6"/>
  <c r="M491" i="6" s="1"/>
  <c r="G2440" i="6"/>
  <c r="M2440" i="6" s="1"/>
  <c r="G1021" i="6"/>
  <c r="M1021" i="6" s="1"/>
  <c r="G3007" i="6"/>
  <c r="M3007" i="6" s="1"/>
  <c r="G3084" i="6"/>
  <c r="M3084" i="6" s="1"/>
  <c r="G2988" i="6"/>
  <c r="M2988" i="6" s="1"/>
  <c r="H3207" i="6"/>
  <c r="N3207" i="6" s="1"/>
  <c r="G3207" i="6"/>
  <c r="M3207" i="6" s="1"/>
  <c r="E3207" i="6"/>
  <c r="K3207" i="6" s="1"/>
  <c r="R3207" i="6" s="1"/>
  <c r="F3203" i="6"/>
  <c r="L3203" i="6" s="1"/>
  <c r="J3203" i="6"/>
  <c r="P3203" i="6" s="1"/>
  <c r="I3203" i="6"/>
  <c r="O3203" i="6" s="1"/>
  <c r="G3203" i="6"/>
  <c r="M3203" i="6" s="1"/>
  <c r="H3203" i="6"/>
  <c r="N3203" i="6" s="1"/>
  <c r="F3199" i="6"/>
  <c r="L3199" i="6" s="1"/>
  <c r="J3199" i="6"/>
  <c r="P3199" i="6" s="1"/>
  <c r="G3199" i="6"/>
  <c r="M3199" i="6" s="1"/>
  <c r="H3199" i="6"/>
  <c r="N3199" i="6" s="1"/>
  <c r="I3199" i="6"/>
  <c r="O3199" i="6" s="1"/>
  <c r="F3195" i="6"/>
  <c r="L3195" i="6" s="1"/>
  <c r="J3195" i="6"/>
  <c r="P3195" i="6" s="1"/>
  <c r="G3195" i="6"/>
  <c r="M3195" i="6" s="1"/>
  <c r="I3195" i="6"/>
  <c r="O3195" i="6" s="1"/>
  <c r="H3195" i="6"/>
  <c r="N3195" i="6" s="1"/>
  <c r="E3195" i="6"/>
  <c r="K3195" i="6" s="1"/>
  <c r="R3195" i="6" s="1"/>
  <c r="I3191" i="6"/>
  <c r="O3191" i="6" s="1"/>
  <c r="F3191" i="6"/>
  <c r="L3191" i="6" s="1"/>
  <c r="J3191" i="6"/>
  <c r="P3191" i="6" s="1"/>
  <c r="E3191" i="6"/>
  <c r="K3191" i="6" s="1"/>
  <c r="R3191" i="6" s="1"/>
  <c r="G3191" i="6"/>
  <c r="M3191" i="6" s="1"/>
  <c r="H3191" i="6"/>
  <c r="N3191" i="6" s="1"/>
  <c r="F3187" i="6"/>
  <c r="L3187" i="6" s="1"/>
  <c r="J3187" i="6"/>
  <c r="P3187" i="6" s="1"/>
  <c r="G3187" i="6"/>
  <c r="M3187" i="6" s="1"/>
  <c r="I3187" i="6"/>
  <c r="O3187" i="6" s="1"/>
  <c r="H3187" i="6"/>
  <c r="N3187" i="6" s="1"/>
  <c r="E3187" i="6"/>
  <c r="K3187" i="6" s="1"/>
  <c r="R3187" i="6" s="1"/>
  <c r="F3183" i="6"/>
  <c r="L3183" i="6" s="1"/>
  <c r="J3183" i="6"/>
  <c r="P3183" i="6" s="1"/>
  <c r="I3183" i="6"/>
  <c r="O3183" i="6" s="1"/>
  <c r="G3183" i="6"/>
  <c r="M3183" i="6" s="1"/>
  <c r="H3183" i="6"/>
  <c r="N3183" i="6" s="1"/>
  <c r="F3179" i="6"/>
  <c r="L3179" i="6" s="1"/>
  <c r="J3179" i="6"/>
  <c r="P3179" i="6" s="1"/>
  <c r="G3179" i="6"/>
  <c r="M3179" i="6" s="1"/>
  <c r="I3179" i="6"/>
  <c r="O3179" i="6" s="1"/>
  <c r="H3179" i="6"/>
  <c r="N3179" i="6" s="1"/>
  <c r="E3179" i="6"/>
  <c r="K3179" i="6" s="1"/>
  <c r="R3179" i="6" s="1"/>
  <c r="F3175" i="6"/>
  <c r="L3175" i="6" s="1"/>
  <c r="J3175" i="6"/>
  <c r="P3175" i="6" s="1"/>
  <c r="I3175" i="6"/>
  <c r="O3175" i="6" s="1"/>
  <c r="G3175" i="6"/>
  <c r="M3175" i="6" s="1"/>
  <c r="H3175" i="6"/>
  <c r="N3175" i="6" s="1"/>
  <c r="E3175" i="6"/>
  <c r="K3175" i="6" s="1"/>
  <c r="R3175" i="6" s="1"/>
  <c r="F3171" i="6"/>
  <c r="L3171" i="6" s="1"/>
  <c r="J3171" i="6"/>
  <c r="P3171" i="6" s="1"/>
  <c r="G3171" i="6"/>
  <c r="M3171" i="6" s="1"/>
  <c r="I3171" i="6"/>
  <c r="O3171" i="6" s="1"/>
  <c r="H3171" i="6"/>
  <c r="N3171" i="6" s="1"/>
  <c r="F3167" i="6"/>
  <c r="L3167" i="6" s="1"/>
  <c r="J3167" i="6"/>
  <c r="P3167" i="6" s="1"/>
  <c r="I3167" i="6"/>
  <c r="O3167" i="6" s="1"/>
  <c r="G3167" i="6"/>
  <c r="M3167" i="6" s="1"/>
  <c r="H3167" i="6"/>
  <c r="N3167" i="6" s="1"/>
  <c r="E3167" i="6"/>
  <c r="K3167" i="6" s="1"/>
  <c r="R3167" i="6" s="1"/>
  <c r="F3163" i="6"/>
  <c r="L3163" i="6" s="1"/>
  <c r="J3163" i="6"/>
  <c r="P3163" i="6" s="1"/>
  <c r="E3163" i="6"/>
  <c r="K3163" i="6" s="1"/>
  <c r="R3163" i="6" s="1"/>
  <c r="G3163" i="6"/>
  <c r="M3163" i="6" s="1"/>
  <c r="I3163" i="6"/>
  <c r="O3163" i="6" s="1"/>
  <c r="H3163" i="6"/>
  <c r="N3163" i="6" s="1"/>
  <c r="I3159" i="6"/>
  <c r="O3159" i="6" s="1"/>
  <c r="F3159" i="6"/>
  <c r="L3159" i="6" s="1"/>
  <c r="J3159" i="6"/>
  <c r="P3159" i="6" s="1"/>
  <c r="G3159" i="6"/>
  <c r="M3159" i="6" s="1"/>
  <c r="E3159" i="6"/>
  <c r="K3159" i="6" s="1"/>
  <c r="R3159" i="6" s="1"/>
  <c r="H3159" i="6"/>
  <c r="N3159" i="6" s="1"/>
  <c r="F3155" i="6"/>
  <c r="L3155" i="6" s="1"/>
  <c r="J3155" i="6"/>
  <c r="P3155" i="6" s="1"/>
  <c r="E3155" i="6"/>
  <c r="K3155" i="6" s="1"/>
  <c r="R3155" i="6" s="1"/>
  <c r="G3155" i="6"/>
  <c r="M3155" i="6" s="1"/>
  <c r="I3155" i="6"/>
  <c r="O3155" i="6" s="1"/>
  <c r="H3155" i="6"/>
  <c r="N3155" i="6" s="1"/>
  <c r="I3151" i="6"/>
  <c r="O3151" i="6" s="1"/>
  <c r="F3151" i="6"/>
  <c r="L3151" i="6" s="1"/>
  <c r="J3151" i="6"/>
  <c r="P3151" i="6" s="1"/>
  <c r="G3151" i="6"/>
  <c r="M3151" i="6" s="1"/>
  <c r="H3151" i="6"/>
  <c r="N3151" i="6" s="1"/>
  <c r="F3147" i="6"/>
  <c r="L3147" i="6" s="1"/>
  <c r="J3147" i="6"/>
  <c r="P3147" i="6" s="1"/>
  <c r="E3147" i="6"/>
  <c r="K3147" i="6" s="1"/>
  <c r="R3147" i="6" s="1"/>
  <c r="G3147" i="6"/>
  <c r="M3147" i="6" s="1"/>
  <c r="H3147" i="6"/>
  <c r="N3147" i="6" s="1"/>
  <c r="I3147" i="6"/>
  <c r="O3147" i="6" s="1"/>
  <c r="I3143" i="6"/>
  <c r="O3143" i="6" s="1"/>
  <c r="F3143" i="6"/>
  <c r="L3143" i="6" s="1"/>
  <c r="J3143" i="6"/>
  <c r="P3143" i="6" s="1"/>
  <c r="G3143" i="6"/>
  <c r="M3143" i="6" s="1"/>
  <c r="H3143" i="6"/>
  <c r="N3143" i="6" s="1"/>
  <c r="F3139" i="6"/>
  <c r="L3139" i="6" s="1"/>
  <c r="J3139" i="6"/>
  <c r="P3139" i="6" s="1"/>
  <c r="E3139" i="6"/>
  <c r="K3139" i="6" s="1"/>
  <c r="R3139" i="6" s="1"/>
  <c r="G3139" i="6"/>
  <c r="M3139" i="6" s="1"/>
  <c r="H3139" i="6"/>
  <c r="N3139" i="6" s="1"/>
  <c r="I3139" i="6"/>
  <c r="O3139" i="6" s="1"/>
  <c r="I3135" i="6"/>
  <c r="O3135" i="6" s="1"/>
  <c r="F3135" i="6"/>
  <c r="L3135" i="6" s="1"/>
  <c r="J3135" i="6"/>
  <c r="P3135" i="6" s="1"/>
  <c r="G3135" i="6"/>
  <c r="M3135" i="6" s="1"/>
  <c r="E3135" i="6"/>
  <c r="K3135" i="6" s="1"/>
  <c r="R3135" i="6" s="1"/>
  <c r="H3135" i="6"/>
  <c r="N3135" i="6" s="1"/>
  <c r="F3131" i="6"/>
  <c r="L3131" i="6" s="1"/>
  <c r="J3131" i="6"/>
  <c r="P3131" i="6" s="1"/>
  <c r="E3131" i="6"/>
  <c r="K3131" i="6" s="1"/>
  <c r="R3131" i="6" s="1"/>
  <c r="G3131" i="6"/>
  <c r="M3131" i="6" s="1"/>
  <c r="H3131" i="6"/>
  <c r="N3131" i="6" s="1"/>
  <c r="I3131" i="6"/>
  <c r="O3131" i="6" s="1"/>
  <c r="I3127" i="6"/>
  <c r="O3127" i="6" s="1"/>
  <c r="F3127" i="6"/>
  <c r="L3127" i="6" s="1"/>
  <c r="J3127" i="6"/>
  <c r="P3127" i="6" s="1"/>
  <c r="G3127" i="6"/>
  <c r="M3127" i="6" s="1"/>
  <c r="H3127" i="6"/>
  <c r="N3127" i="6" s="1"/>
  <c r="F3123" i="6"/>
  <c r="L3123" i="6" s="1"/>
  <c r="J3123" i="6"/>
  <c r="P3123" i="6" s="1"/>
  <c r="G3123" i="6"/>
  <c r="M3123" i="6" s="1"/>
  <c r="H3123" i="6"/>
  <c r="N3123" i="6" s="1"/>
  <c r="I3123" i="6"/>
  <c r="O3123" i="6" s="1"/>
  <c r="I3119" i="6"/>
  <c r="O3119" i="6" s="1"/>
  <c r="F3119" i="6"/>
  <c r="L3119" i="6" s="1"/>
  <c r="J3119" i="6"/>
  <c r="P3119" i="6" s="1"/>
  <c r="G3119" i="6"/>
  <c r="M3119" i="6" s="1"/>
  <c r="H3119" i="6"/>
  <c r="N3119" i="6" s="1"/>
  <c r="F3115" i="6"/>
  <c r="L3115" i="6" s="1"/>
  <c r="J3115" i="6"/>
  <c r="P3115" i="6" s="1"/>
  <c r="G3115" i="6"/>
  <c r="M3115" i="6" s="1"/>
  <c r="I3115" i="6"/>
  <c r="O3115" i="6" s="1"/>
  <c r="H3115" i="6"/>
  <c r="N3115" i="6" s="1"/>
  <c r="I3111" i="6"/>
  <c r="O3111" i="6" s="1"/>
  <c r="F3111" i="6"/>
  <c r="L3111" i="6" s="1"/>
  <c r="J3111" i="6"/>
  <c r="P3111" i="6" s="1"/>
  <c r="G3111" i="6"/>
  <c r="M3111" i="6" s="1"/>
  <c r="H3111" i="6"/>
  <c r="N3111" i="6" s="1"/>
  <c r="E3111" i="6"/>
  <c r="K3111" i="6" s="1"/>
  <c r="R3111" i="6" s="1"/>
  <c r="F3107" i="6"/>
  <c r="L3107" i="6" s="1"/>
  <c r="J3107" i="6"/>
  <c r="P3107" i="6" s="1"/>
  <c r="G3107" i="6"/>
  <c r="M3107" i="6" s="1"/>
  <c r="I3107" i="6"/>
  <c r="O3107" i="6" s="1"/>
  <c r="H3107" i="6"/>
  <c r="N3107" i="6" s="1"/>
  <c r="I3103" i="6"/>
  <c r="O3103" i="6" s="1"/>
  <c r="F3103" i="6"/>
  <c r="L3103" i="6" s="1"/>
  <c r="J3103" i="6"/>
  <c r="P3103" i="6" s="1"/>
  <c r="G3103" i="6"/>
  <c r="M3103" i="6" s="1"/>
  <c r="H3103" i="6"/>
  <c r="N3103" i="6" s="1"/>
  <c r="E3103" i="6"/>
  <c r="K3103" i="6" s="1"/>
  <c r="R3103" i="6" s="1"/>
  <c r="F3099" i="6"/>
  <c r="L3099" i="6" s="1"/>
  <c r="J3099" i="6"/>
  <c r="P3099" i="6" s="1"/>
  <c r="I3099" i="6"/>
  <c r="O3099" i="6" s="1"/>
  <c r="G3099" i="6"/>
  <c r="M3099" i="6" s="1"/>
  <c r="H3099" i="6"/>
  <c r="N3099" i="6" s="1"/>
  <c r="F3095" i="6"/>
  <c r="L3095" i="6" s="1"/>
  <c r="J3095" i="6"/>
  <c r="P3095" i="6" s="1"/>
  <c r="H3095" i="6"/>
  <c r="N3095" i="6" s="1"/>
  <c r="I3095" i="6"/>
  <c r="O3095" i="6" s="1"/>
  <c r="F3091" i="6"/>
  <c r="L3091" i="6" s="1"/>
  <c r="J3091" i="6"/>
  <c r="P3091" i="6" s="1"/>
  <c r="G3091" i="6"/>
  <c r="M3091" i="6" s="1"/>
  <c r="I3091" i="6"/>
  <c r="O3091" i="6" s="1"/>
  <c r="H3091" i="6"/>
  <c r="N3091" i="6" s="1"/>
  <c r="F3087" i="6"/>
  <c r="L3087" i="6" s="1"/>
  <c r="J3087" i="6"/>
  <c r="P3087" i="6" s="1"/>
  <c r="G3087" i="6"/>
  <c r="M3087" i="6" s="1"/>
  <c r="H3087" i="6"/>
  <c r="N3087" i="6" s="1"/>
  <c r="I3087" i="6"/>
  <c r="O3087" i="6" s="1"/>
  <c r="J3083" i="6"/>
  <c r="P3083" i="6" s="1"/>
  <c r="I3083" i="6"/>
  <c r="O3083" i="6" s="1"/>
  <c r="F3083" i="6"/>
  <c r="L3083" i="6" s="1"/>
  <c r="H3083" i="6"/>
  <c r="N3083" i="6" s="1"/>
  <c r="F3079" i="6"/>
  <c r="L3079" i="6" s="1"/>
  <c r="J3079" i="6"/>
  <c r="P3079" i="6" s="1"/>
  <c r="I3079" i="6"/>
  <c r="O3079" i="6" s="1"/>
  <c r="G3079" i="6"/>
  <c r="M3079" i="6" s="1"/>
  <c r="E3079" i="6"/>
  <c r="K3079" i="6" s="1"/>
  <c r="R3079" i="6" s="1"/>
  <c r="H3079" i="6"/>
  <c r="N3079" i="6" s="1"/>
  <c r="F3075" i="6"/>
  <c r="L3075" i="6" s="1"/>
  <c r="H3075" i="6"/>
  <c r="N3075" i="6" s="1"/>
  <c r="I3075" i="6"/>
  <c r="O3075" i="6" s="1"/>
  <c r="J3075" i="6"/>
  <c r="P3075" i="6" s="1"/>
  <c r="G3071" i="6"/>
  <c r="M3071" i="6" s="1"/>
  <c r="H3071" i="6"/>
  <c r="N3071" i="6" s="1"/>
  <c r="E3071" i="6"/>
  <c r="K3071" i="6" s="1"/>
  <c r="R3071" i="6" s="1"/>
  <c r="I3071" i="6"/>
  <c r="O3071" i="6" s="1"/>
  <c r="F3071" i="6"/>
  <c r="L3071" i="6" s="1"/>
  <c r="J3071" i="6"/>
  <c r="P3071" i="6" s="1"/>
  <c r="E3067" i="6"/>
  <c r="K3067" i="6" s="1"/>
  <c r="R3067" i="6" s="1"/>
  <c r="F3067" i="6"/>
  <c r="L3067" i="6" s="1"/>
  <c r="J3067" i="6"/>
  <c r="P3067" i="6" s="1"/>
  <c r="G3067" i="6"/>
  <c r="M3067" i="6" s="1"/>
  <c r="H3067" i="6"/>
  <c r="N3067" i="6" s="1"/>
  <c r="I3067" i="6"/>
  <c r="O3067" i="6" s="1"/>
  <c r="J3063" i="6"/>
  <c r="P3063" i="6" s="1"/>
  <c r="F3063" i="6"/>
  <c r="L3063" i="6" s="1"/>
  <c r="I3063" i="6"/>
  <c r="O3063" i="6" s="1"/>
  <c r="H3063" i="6"/>
  <c r="N3063" i="6" s="1"/>
  <c r="I3059" i="6"/>
  <c r="O3059" i="6" s="1"/>
  <c r="F3059" i="6"/>
  <c r="L3059" i="6" s="1"/>
  <c r="J3059" i="6"/>
  <c r="P3059" i="6" s="1"/>
  <c r="E3059" i="6"/>
  <c r="K3059" i="6" s="1"/>
  <c r="R3059" i="6" s="1"/>
  <c r="G3059" i="6"/>
  <c r="M3059" i="6" s="1"/>
  <c r="H3059" i="6"/>
  <c r="N3059" i="6" s="1"/>
  <c r="F3055" i="6"/>
  <c r="L3055" i="6" s="1"/>
  <c r="J3055" i="6"/>
  <c r="P3055" i="6" s="1"/>
  <c r="G3055" i="6"/>
  <c r="M3055" i="6" s="1"/>
  <c r="E3055" i="6"/>
  <c r="K3055" i="6" s="1"/>
  <c r="R3055" i="6" s="1"/>
  <c r="H3055" i="6"/>
  <c r="N3055" i="6" s="1"/>
  <c r="I3055" i="6"/>
  <c r="O3055" i="6" s="1"/>
  <c r="H3051" i="6"/>
  <c r="N3051" i="6" s="1"/>
  <c r="G3051" i="6"/>
  <c r="M3051" i="6" s="1"/>
  <c r="I3051" i="6"/>
  <c r="O3051" i="6" s="1"/>
  <c r="F3051" i="6"/>
  <c r="L3051" i="6" s="1"/>
  <c r="J3051" i="6"/>
  <c r="P3051" i="6" s="1"/>
  <c r="H3047" i="6"/>
  <c r="N3047" i="6" s="1"/>
  <c r="I3047" i="6"/>
  <c r="O3047" i="6" s="1"/>
  <c r="J3047" i="6"/>
  <c r="P3047" i="6" s="1"/>
  <c r="F3047" i="6"/>
  <c r="L3047" i="6" s="1"/>
  <c r="H3043" i="6"/>
  <c r="N3043" i="6" s="1"/>
  <c r="I3043" i="6"/>
  <c r="O3043" i="6" s="1"/>
  <c r="F3043" i="6"/>
  <c r="L3043" i="6" s="1"/>
  <c r="J3043" i="6"/>
  <c r="P3043" i="6" s="1"/>
  <c r="H3039" i="6"/>
  <c r="N3039" i="6" s="1"/>
  <c r="G3039" i="6"/>
  <c r="M3039" i="6" s="1"/>
  <c r="E3039" i="6"/>
  <c r="K3039" i="6" s="1"/>
  <c r="R3039" i="6" s="1"/>
  <c r="I3039" i="6"/>
  <c r="O3039" i="6" s="1"/>
  <c r="F3039" i="6"/>
  <c r="L3039" i="6" s="1"/>
  <c r="J3039" i="6"/>
  <c r="P3039" i="6" s="1"/>
  <c r="H3035" i="6"/>
  <c r="N3035" i="6" s="1"/>
  <c r="I3035" i="6"/>
  <c r="O3035" i="6" s="1"/>
  <c r="F3035" i="6"/>
  <c r="L3035" i="6" s="1"/>
  <c r="J3035" i="6"/>
  <c r="P3035" i="6" s="1"/>
  <c r="G3031" i="6"/>
  <c r="M3031" i="6" s="1"/>
  <c r="H3031" i="6"/>
  <c r="N3031" i="6" s="1"/>
  <c r="E3031" i="6"/>
  <c r="K3031" i="6" s="1"/>
  <c r="R3031" i="6" s="1"/>
  <c r="I3031" i="6"/>
  <c r="O3031" i="6" s="1"/>
  <c r="F3031" i="6"/>
  <c r="L3031" i="6" s="1"/>
  <c r="J3031" i="6"/>
  <c r="P3031" i="6" s="1"/>
  <c r="E3027" i="6"/>
  <c r="K3027" i="6" s="1"/>
  <c r="R3027" i="6" s="1"/>
  <c r="F3027" i="6"/>
  <c r="L3027" i="6" s="1"/>
  <c r="J3027" i="6"/>
  <c r="P3027" i="6" s="1"/>
  <c r="G3027" i="6"/>
  <c r="M3027" i="6" s="1"/>
  <c r="I3027" i="6"/>
  <c r="O3027" i="6" s="1"/>
  <c r="H3027" i="6"/>
  <c r="N3027" i="6" s="1"/>
  <c r="I3023" i="6"/>
  <c r="O3023" i="6" s="1"/>
  <c r="J3023" i="6"/>
  <c r="P3023" i="6" s="1"/>
  <c r="F3023" i="6"/>
  <c r="L3023" i="6" s="1"/>
  <c r="H3023" i="6"/>
  <c r="N3023" i="6" s="1"/>
  <c r="F3019" i="6"/>
  <c r="L3019" i="6" s="1"/>
  <c r="J3019" i="6"/>
  <c r="P3019" i="6" s="1"/>
  <c r="I3019" i="6"/>
  <c r="O3019" i="6" s="1"/>
  <c r="G3019" i="6"/>
  <c r="M3019" i="6" s="1"/>
  <c r="E3019" i="6"/>
  <c r="K3019" i="6" s="1"/>
  <c r="R3019" i="6" s="1"/>
  <c r="H3019" i="6"/>
  <c r="N3019" i="6" s="1"/>
  <c r="H3015" i="6"/>
  <c r="N3015" i="6" s="1"/>
  <c r="I3015" i="6"/>
  <c r="O3015" i="6" s="1"/>
  <c r="J3015" i="6"/>
  <c r="P3015" i="6" s="1"/>
  <c r="F3015" i="6"/>
  <c r="L3015" i="6" s="1"/>
  <c r="I3011" i="6"/>
  <c r="O3011" i="6" s="1"/>
  <c r="F3011" i="6"/>
  <c r="L3011" i="6" s="1"/>
  <c r="J3011" i="6"/>
  <c r="P3011" i="6" s="1"/>
  <c r="G3011" i="6"/>
  <c r="M3011" i="6" s="1"/>
  <c r="H3011" i="6"/>
  <c r="N3011" i="6" s="1"/>
  <c r="H3007" i="6"/>
  <c r="N3007" i="6" s="1"/>
  <c r="I3007" i="6"/>
  <c r="O3007" i="6" s="1"/>
  <c r="J3007" i="6"/>
  <c r="P3007" i="6" s="1"/>
  <c r="F3007" i="6"/>
  <c r="L3007" i="6" s="1"/>
  <c r="H3003" i="6"/>
  <c r="N3003" i="6" s="1"/>
  <c r="I3003" i="6"/>
  <c r="O3003" i="6" s="1"/>
  <c r="J3003" i="6"/>
  <c r="P3003" i="6" s="1"/>
  <c r="F3003" i="6"/>
  <c r="L3003" i="6" s="1"/>
  <c r="H2999" i="6"/>
  <c r="N2999" i="6" s="1"/>
  <c r="F2999" i="6"/>
  <c r="L2999" i="6" s="1"/>
  <c r="I2999" i="6"/>
  <c r="O2999" i="6" s="1"/>
  <c r="J2999" i="6"/>
  <c r="P2999" i="6" s="1"/>
  <c r="F2995" i="6"/>
  <c r="L2995" i="6" s="1"/>
  <c r="H2995" i="6"/>
  <c r="N2995" i="6" s="1"/>
  <c r="I2995" i="6"/>
  <c r="O2995" i="6" s="1"/>
  <c r="J2995" i="6"/>
  <c r="P2995" i="6" s="1"/>
  <c r="I2991" i="6"/>
  <c r="O2991" i="6" s="1"/>
  <c r="J2991" i="6"/>
  <c r="P2991" i="6" s="1"/>
  <c r="F2991" i="6"/>
  <c r="L2991" i="6" s="1"/>
  <c r="H2991" i="6"/>
  <c r="N2991" i="6" s="1"/>
  <c r="H2987" i="6"/>
  <c r="N2987" i="6" s="1"/>
  <c r="I2987" i="6"/>
  <c r="O2987" i="6" s="1"/>
  <c r="J2987" i="6"/>
  <c r="P2987" i="6" s="1"/>
  <c r="F2987" i="6"/>
  <c r="L2987" i="6" s="1"/>
  <c r="H2983" i="6"/>
  <c r="N2983" i="6" s="1"/>
  <c r="F2983" i="6"/>
  <c r="L2983" i="6" s="1"/>
  <c r="I2983" i="6"/>
  <c r="O2983" i="6" s="1"/>
  <c r="J2983" i="6"/>
  <c r="P2983" i="6" s="1"/>
  <c r="H2979" i="6"/>
  <c r="N2979" i="6" s="1"/>
  <c r="I2979" i="6"/>
  <c r="O2979" i="6" s="1"/>
  <c r="G2979" i="6"/>
  <c r="M2979" i="6" s="1"/>
  <c r="F2979" i="6"/>
  <c r="L2979" i="6" s="1"/>
  <c r="J2979" i="6"/>
  <c r="P2979" i="6" s="1"/>
  <c r="F2975" i="6"/>
  <c r="L2975" i="6" s="1"/>
  <c r="H2975" i="6"/>
  <c r="N2975" i="6" s="1"/>
  <c r="I2975" i="6"/>
  <c r="O2975" i="6" s="1"/>
  <c r="J2975" i="6"/>
  <c r="P2975" i="6" s="1"/>
  <c r="H2971" i="6"/>
  <c r="N2971" i="6" s="1"/>
  <c r="F2971" i="6"/>
  <c r="L2971" i="6" s="1"/>
  <c r="I2971" i="6"/>
  <c r="O2971" i="6" s="1"/>
  <c r="J2971" i="6"/>
  <c r="P2971" i="6" s="1"/>
  <c r="H2967" i="6"/>
  <c r="N2967" i="6" s="1"/>
  <c r="I2967" i="6"/>
  <c r="O2967" i="6" s="1"/>
  <c r="G2967" i="6"/>
  <c r="M2967" i="6" s="1"/>
  <c r="F2967" i="6"/>
  <c r="L2967" i="6" s="1"/>
  <c r="J2967" i="6"/>
  <c r="P2967" i="6" s="1"/>
  <c r="G2963" i="6"/>
  <c r="M2963" i="6" s="1"/>
  <c r="H2963" i="6"/>
  <c r="N2963" i="6" s="1"/>
  <c r="E2963" i="6"/>
  <c r="K2963" i="6" s="1"/>
  <c r="R2963" i="6" s="1"/>
  <c r="I2963" i="6"/>
  <c r="O2963" i="6" s="1"/>
  <c r="F2963" i="6"/>
  <c r="L2963" i="6" s="1"/>
  <c r="J2963" i="6"/>
  <c r="P2963" i="6" s="1"/>
  <c r="H2959" i="6"/>
  <c r="N2959" i="6" s="1"/>
  <c r="E2959" i="6"/>
  <c r="K2959" i="6" s="1"/>
  <c r="R2959" i="6" s="1"/>
  <c r="I2959" i="6"/>
  <c r="O2959" i="6" s="1"/>
  <c r="F2959" i="6"/>
  <c r="L2959" i="6" s="1"/>
  <c r="J2959" i="6"/>
  <c r="P2959" i="6" s="1"/>
  <c r="G2959" i="6"/>
  <c r="M2959" i="6" s="1"/>
  <c r="H2955" i="6"/>
  <c r="N2955" i="6" s="1"/>
  <c r="G2955" i="6"/>
  <c r="M2955" i="6" s="1"/>
  <c r="E2955" i="6"/>
  <c r="K2955" i="6" s="1"/>
  <c r="R2955" i="6" s="1"/>
  <c r="I2955" i="6"/>
  <c r="O2955" i="6" s="1"/>
  <c r="F2955" i="6"/>
  <c r="L2955" i="6" s="1"/>
  <c r="J2955" i="6"/>
  <c r="P2955" i="6" s="1"/>
  <c r="G2951" i="6"/>
  <c r="M2951" i="6" s="1"/>
  <c r="H2951" i="6"/>
  <c r="N2951" i="6" s="1"/>
  <c r="E2951" i="6"/>
  <c r="K2951" i="6" s="1"/>
  <c r="R2951" i="6" s="1"/>
  <c r="I2951" i="6"/>
  <c r="O2951" i="6" s="1"/>
  <c r="F2951" i="6"/>
  <c r="L2951" i="6" s="1"/>
  <c r="J2951" i="6"/>
  <c r="P2951" i="6" s="1"/>
  <c r="H2947" i="6"/>
  <c r="N2947" i="6" s="1"/>
  <c r="E2947" i="6"/>
  <c r="K2947" i="6" s="1"/>
  <c r="R2947" i="6" s="1"/>
  <c r="I2947" i="6"/>
  <c r="O2947" i="6" s="1"/>
  <c r="G2947" i="6"/>
  <c r="M2947" i="6" s="1"/>
  <c r="F2947" i="6"/>
  <c r="L2947" i="6" s="1"/>
  <c r="J2947" i="6"/>
  <c r="P2947" i="6" s="1"/>
  <c r="E2943" i="6"/>
  <c r="K2943" i="6" s="1"/>
  <c r="R2943" i="6" s="1"/>
  <c r="F2943" i="6"/>
  <c r="L2943" i="6" s="1"/>
  <c r="J2943" i="6"/>
  <c r="P2943" i="6" s="1"/>
  <c r="I2943" i="6"/>
  <c r="O2943" i="6" s="1"/>
  <c r="G2943" i="6"/>
  <c r="M2943" i="6" s="1"/>
  <c r="H2943" i="6"/>
  <c r="N2943" i="6" s="1"/>
  <c r="I2939" i="6"/>
  <c r="O2939" i="6" s="1"/>
  <c r="F2939" i="6"/>
  <c r="L2939" i="6" s="1"/>
  <c r="J2939" i="6"/>
  <c r="P2939" i="6" s="1"/>
  <c r="G2939" i="6"/>
  <c r="M2939" i="6" s="1"/>
  <c r="E2939" i="6"/>
  <c r="K2939" i="6" s="1"/>
  <c r="R2939" i="6" s="1"/>
  <c r="H2939" i="6"/>
  <c r="N2939" i="6" s="1"/>
  <c r="F2935" i="6"/>
  <c r="L2935" i="6" s="1"/>
  <c r="J2935" i="6"/>
  <c r="P2935" i="6" s="1"/>
  <c r="I2935" i="6"/>
  <c r="O2935" i="6" s="1"/>
  <c r="G2935" i="6"/>
  <c r="M2935" i="6" s="1"/>
  <c r="H2935" i="6"/>
  <c r="N2935" i="6" s="1"/>
  <c r="E2935" i="6"/>
  <c r="K2935" i="6" s="1"/>
  <c r="R2935" i="6" s="1"/>
  <c r="F2931" i="6"/>
  <c r="L2931" i="6" s="1"/>
  <c r="J2931" i="6"/>
  <c r="P2931" i="6" s="1"/>
  <c r="E2931" i="6"/>
  <c r="K2931" i="6" s="1"/>
  <c r="R2931" i="6" s="1"/>
  <c r="G2931" i="6"/>
  <c r="M2931" i="6" s="1"/>
  <c r="I2931" i="6"/>
  <c r="O2931" i="6" s="1"/>
  <c r="H2931" i="6"/>
  <c r="N2931" i="6" s="1"/>
  <c r="G2927" i="6"/>
  <c r="M2927" i="6" s="1"/>
  <c r="H2927" i="6"/>
  <c r="N2927" i="6" s="1"/>
  <c r="E2927" i="6"/>
  <c r="K2927" i="6" s="1"/>
  <c r="R2927" i="6" s="1"/>
  <c r="I2927" i="6"/>
  <c r="O2927" i="6" s="1"/>
  <c r="F2927" i="6"/>
  <c r="L2927" i="6" s="1"/>
  <c r="J2927" i="6"/>
  <c r="P2927" i="6" s="1"/>
  <c r="H2923" i="6"/>
  <c r="N2923" i="6" s="1"/>
  <c r="E2923" i="6"/>
  <c r="K2923" i="6" s="1"/>
  <c r="R2923" i="6" s="1"/>
  <c r="I2923" i="6"/>
  <c r="O2923" i="6" s="1"/>
  <c r="G2923" i="6"/>
  <c r="M2923" i="6" s="1"/>
  <c r="F2923" i="6"/>
  <c r="L2923" i="6" s="1"/>
  <c r="J2923" i="6"/>
  <c r="P2923" i="6" s="1"/>
  <c r="H2919" i="6"/>
  <c r="N2919" i="6" s="1"/>
  <c r="I2919" i="6"/>
  <c r="O2919" i="6" s="1"/>
  <c r="F2919" i="6"/>
  <c r="L2919" i="6" s="1"/>
  <c r="J2919" i="6"/>
  <c r="P2919" i="6" s="1"/>
  <c r="G2919" i="6"/>
  <c r="M2919" i="6" s="1"/>
  <c r="H2915" i="6"/>
  <c r="N2915" i="6" s="1"/>
  <c r="E2915" i="6"/>
  <c r="K2915" i="6" s="1"/>
  <c r="R2915" i="6" s="1"/>
  <c r="I2915" i="6"/>
  <c r="O2915" i="6" s="1"/>
  <c r="F2915" i="6"/>
  <c r="L2915" i="6" s="1"/>
  <c r="J2915" i="6"/>
  <c r="P2915" i="6" s="1"/>
  <c r="G2915" i="6"/>
  <c r="M2915" i="6" s="1"/>
  <c r="E2911" i="6"/>
  <c r="K2911" i="6" s="1"/>
  <c r="R2911" i="6" s="1"/>
  <c r="F2911" i="6"/>
  <c r="L2911" i="6" s="1"/>
  <c r="J2911" i="6"/>
  <c r="P2911" i="6" s="1"/>
  <c r="G2911" i="6"/>
  <c r="M2911" i="6" s="1"/>
  <c r="I2911" i="6"/>
  <c r="O2911" i="6" s="1"/>
  <c r="H2911" i="6"/>
  <c r="N2911" i="6" s="1"/>
  <c r="F2907" i="6"/>
  <c r="L2907" i="6" s="1"/>
  <c r="H2907" i="6"/>
  <c r="N2907" i="6" s="1"/>
  <c r="I2907" i="6"/>
  <c r="O2907" i="6" s="1"/>
  <c r="J2907" i="6"/>
  <c r="P2907" i="6" s="1"/>
  <c r="H2903" i="6"/>
  <c r="N2903" i="6" s="1"/>
  <c r="E2903" i="6"/>
  <c r="K2903" i="6" s="1"/>
  <c r="R2903" i="6" s="1"/>
  <c r="I2903" i="6"/>
  <c r="O2903" i="6" s="1"/>
  <c r="G2903" i="6"/>
  <c r="M2903" i="6" s="1"/>
  <c r="F2903" i="6"/>
  <c r="L2903" i="6" s="1"/>
  <c r="J2903" i="6"/>
  <c r="P2903" i="6" s="1"/>
  <c r="F2899" i="6"/>
  <c r="L2899" i="6" s="1"/>
  <c r="J2899" i="6"/>
  <c r="P2899" i="6" s="1"/>
  <c r="I2899" i="6"/>
  <c r="O2899" i="6" s="1"/>
  <c r="G2899" i="6"/>
  <c r="M2899" i="6" s="1"/>
  <c r="H2899" i="6"/>
  <c r="N2899" i="6" s="1"/>
  <c r="F2895" i="6"/>
  <c r="L2895" i="6" s="1"/>
  <c r="J2895" i="6"/>
  <c r="P2895" i="6" s="1"/>
  <c r="E2895" i="6"/>
  <c r="K2895" i="6" s="1"/>
  <c r="R2895" i="6" s="1"/>
  <c r="G2895" i="6"/>
  <c r="M2895" i="6" s="1"/>
  <c r="I2895" i="6"/>
  <c r="O2895" i="6" s="1"/>
  <c r="H2895" i="6"/>
  <c r="N2895" i="6" s="1"/>
  <c r="F2891" i="6"/>
  <c r="L2891" i="6" s="1"/>
  <c r="J2891" i="6"/>
  <c r="P2891" i="6" s="1"/>
  <c r="E2891" i="6"/>
  <c r="K2891" i="6" s="1"/>
  <c r="R2891" i="6" s="1"/>
  <c r="G2891" i="6"/>
  <c r="M2891" i="6" s="1"/>
  <c r="I2891" i="6"/>
  <c r="O2891" i="6" s="1"/>
  <c r="H2891" i="6"/>
  <c r="N2891" i="6" s="1"/>
  <c r="F2887" i="6"/>
  <c r="L2887" i="6" s="1"/>
  <c r="H2887" i="6"/>
  <c r="N2887" i="6" s="1"/>
  <c r="I2887" i="6"/>
  <c r="O2887" i="6" s="1"/>
  <c r="J2887" i="6"/>
  <c r="P2887" i="6" s="1"/>
  <c r="G2883" i="6"/>
  <c r="M2883" i="6" s="1"/>
  <c r="H2883" i="6"/>
  <c r="N2883" i="6" s="1"/>
  <c r="I2883" i="6"/>
  <c r="O2883" i="6" s="1"/>
  <c r="F2883" i="6"/>
  <c r="L2883" i="6" s="1"/>
  <c r="J2883" i="6"/>
  <c r="P2883" i="6" s="1"/>
  <c r="G2879" i="6"/>
  <c r="M2879" i="6" s="1"/>
  <c r="H2879" i="6"/>
  <c r="N2879" i="6" s="1"/>
  <c r="E2879" i="6"/>
  <c r="K2879" i="6" s="1"/>
  <c r="R2879" i="6" s="1"/>
  <c r="I2879" i="6"/>
  <c r="O2879" i="6" s="1"/>
  <c r="F2879" i="6"/>
  <c r="L2879" i="6" s="1"/>
  <c r="J2879" i="6"/>
  <c r="P2879" i="6" s="1"/>
  <c r="F2875" i="6"/>
  <c r="L2875" i="6" s="1"/>
  <c r="H2875" i="6"/>
  <c r="N2875" i="6" s="1"/>
  <c r="I2875" i="6"/>
  <c r="O2875" i="6" s="1"/>
  <c r="J2875" i="6"/>
  <c r="P2875" i="6" s="1"/>
  <c r="E2871" i="6"/>
  <c r="K2871" i="6" s="1"/>
  <c r="R2871" i="6" s="1"/>
  <c r="I2871" i="6"/>
  <c r="O2871" i="6" s="1"/>
  <c r="F2871" i="6"/>
  <c r="L2871" i="6" s="1"/>
  <c r="J2871" i="6"/>
  <c r="P2871" i="6" s="1"/>
  <c r="G2871" i="6"/>
  <c r="M2871" i="6" s="1"/>
  <c r="H2871" i="6"/>
  <c r="N2871" i="6" s="1"/>
  <c r="I2867" i="6"/>
  <c r="O2867" i="6" s="1"/>
  <c r="J2867" i="6"/>
  <c r="P2867" i="6" s="1"/>
  <c r="F2867" i="6"/>
  <c r="L2867" i="6" s="1"/>
  <c r="H2867" i="6"/>
  <c r="N2867" i="6" s="1"/>
  <c r="G2863" i="6"/>
  <c r="M2863" i="6" s="1"/>
  <c r="H2863" i="6"/>
  <c r="N2863" i="6" s="1"/>
  <c r="E2863" i="6"/>
  <c r="K2863" i="6" s="1"/>
  <c r="R2863" i="6" s="1"/>
  <c r="I2863" i="6"/>
  <c r="O2863" i="6" s="1"/>
  <c r="F2863" i="6"/>
  <c r="L2863" i="6" s="1"/>
  <c r="J2863" i="6"/>
  <c r="P2863" i="6" s="1"/>
  <c r="I2859" i="6"/>
  <c r="O2859" i="6" s="1"/>
  <c r="F2859" i="6"/>
  <c r="L2859" i="6" s="1"/>
  <c r="J2859" i="6"/>
  <c r="P2859" i="6" s="1"/>
  <c r="E2859" i="6"/>
  <c r="K2859" i="6" s="1"/>
  <c r="R2859" i="6" s="1"/>
  <c r="G2859" i="6"/>
  <c r="M2859" i="6" s="1"/>
  <c r="H2859" i="6"/>
  <c r="N2859" i="6" s="1"/>
  <c r="G2855" i="6"/>
  <c r="M2855" i="6" s="1"/>
  <c r="H2855" i="6"/>
  <c r="N2855" i="6" s="1"/>
  <c r="E2855" i="6"/>
  <c r="K2855" i="6" s="1"/>
  <c r="R2855" i="6" s="1"/>
  <c r="I2855" i="6"/>
  <c r="O2855" i="6" s="1"/>
  <c r="F2855" i="6"/>
  <c r="L2855" i="6" s="1"/>
  <c r="J2855" i="6"/>
  <c r="P2855" i="6" s="1"/>
  <c r="G2851" i="6"/>
  <c r="M2851" i="6" s="1"/>
  <c r="H2851" i="6"/>
  <c r="N2851" i="6" s="1"/>
  <c r="E2851" i="6"/>
  <c r="K2851" i="6" s="1"/>
  <c r="R2851" i="6" s="1"/>
  <c r="I2851" i="6"/>
  <c r="O2851" i="6" s="1"/>
  <c r="F2851" i="6"/>
  <c r="L2851" i="6" s="1"/>
  <c r="J2851" i="6"/>
  <c r="P2851" i="6" s="1"/>
  <c r="E2847" i="6"/>
  <c r="K2847" i="6" s="1"/>
  <c r="R2847" i="6" s="1"/>
  <c r="I2847" i="6"/>
  <c r="O2847" i="6" s="1"/>
  <c r="F2847" i="6"/>
  <c r="L2847" i="6" s="1"/>
  <c r="J2847" i="6"/>
  <c r="P2847" i="6" s="1"/>
  <c r="G2847" i="6"/>
  <c r="M2847" i="6" s="1"/>
  <c r="H2847" i="6"/>
  <c r="N2847" i="6" s="1"/>
  <c r="F2843" i="6"/>
  <c r="L2843" i="6" s="1"/>
  <c r="H2843" i="6"/>
  <c r="N2843" i="6" s="1"/>
  <c r="I2843" i="6"/>
  <c r="O2843" i="6" s="1"/>
  <c r="J2843" i="6"/>
  <c r="P2843" i="6" s="1"/>
  <c r="E2839" i="6"/>
  <c r="K2839" i="6" s="1"/>
  <c r="R2839" i="6" s="1"/>
  <c r="I2839" i="6"/>
  <c r="O2839" i="6" s="1"/>
  <c r="F2839" i="6"/>
  <c r="L2839" i="6" s="1"/>
  <c r="J2839" i="6"/>
  <c r="P2839" i="6" s="1"/>
  <c r="G2839" i="6"/>
  <c r="M2839" i="6" s="1"/>
  <c r="H2839" i="6"/>
  <c r="N2839" i="6" s="1"/>
  <c r="G2835" i="6"/>
  <c r="M2835" i="6" s="1"/>
  <c r="H2835" i="6"/>
  <c r="N2835" i="6" s="1"/>
  <c r="E2835" i="6"/>
  <c r="K2835" i="6" s="1"/>
  <c r="R2835" i="6" s="1"/>
  <c r="I2835" i="6"/>
  <c r="O2835" i="6" s="1"/>
  <c r="F2835" i="6"/>
  <c r="L2835" i="6" s="1"/>
  <c r="J2835" i="6"/>
  <c r="P2835" i="6" s="1"/>
  <c r="G2831" i="6"/>
  <c r="M2831" i="6" s="1"/>
  <c r="H2831" i="6"/>
  <c r="N2831" i="6" s="1"/>
  <c r="E2831" i="6"/>
  <c r="K2831" i="6" s="1"/>
  <c r="R2831" i="6" s="1"/>
  <c r="I2831" i="6"/>
  <c r="O2831" i="6" s="1"/>
  <c r="F2831" i="6"/>
  <c r="L2831" i="6" s="1"/>
  <c r="J2831" i="6"/>
  <c r="P2831" i="6" s="1"/>
  <c r="G2827" i="6"/>
  <c r="M2827" i="6" s="1"/>
  <c r="H2827" i="6"/>
  <c r="N2827" i="6" s="1"/>
  <c r="E2827" i="6"/>
  <c r="K2827" i="6" s="1"/>
  <c r="R2827" i="6" s="1"/>
  <c r="I2827" i="6"/>
  <c r="O2827" i="6" s="1"/>
  <c r="F2827" i="6"/>
  <c r="L2827" i="6" s="1"/>
  <c r="J2827" i="6"/>
  <c r="P2827" i="6" s="1"/>
  <c r="G2823" i="6"/>
  <c r="M2823" i="6" s="1"/>
  <c r="H2823" i="6"/>
  <c r="N2823" i="6" s="1"/>
  <c r="I2823" i="6"/>
  <c r="O2823" i="6" s="1"/>
  <c r="F2823" i="6"/>
  <c r="L2823" i="6" s="1"/>
  <c r="J2823" i="6"/>
  <c r="P2823" i="6" s="1"/>
  <c r="E2819" i="6"/>
  <c r="K2819" i="6" s="1"/>
  <c r="R2819" i="6" s="1"/>
  <c r="I2819" i="6"/>
  <c r="O2819" i="6" s="1"/>
  <c r="F2819" i="6"/>
  <c r="L2819" i="6" s="1"/>
  <c r="J2819" i="6"/>
  <c r="P2819" i="6" s="1"/>
  <c r="G2819" i="6"/>
  <c r="M2819" i="6" s="1"/>
  <c r="H2819" i="6"/>
  <c r="N2819" i="6" s="1"/>
  <c r="I2815" i="6"/>
  <c r="O2815" i="6" s="1"/>
  <c r="J2815" i="6"/>
  <c r="P2815" i="6" s="1"/>
  <c r="F2815" i="6"/>
  <c r="L2815" i="6" s="1"/>
  <c r="H2815" i="6"/>
  <c r="N2815" i="6" s="1"/>
  <c r="F2811" i="6"/>
  <c r="L2811" i="6" s="1"/>
  <c r="H2811" i="6"/>
  <c r="N2811" i="6" s="1"/>
  <c r="I2811" i="6"/>
  <c r="O2811" i="6" s="1"/>
  <c r="J2811" i="6"/>
  <c r="P2811" i="6" s="1"/>
  <c r="E2807" i="6"/>
  <c r="K2807" i="6" s="1"/>
  <c r="R2807" i="6" s="1"/>
  <c r="I2807" i="6"/>
  <c r="O2807" i="6" s="1"/>
  <c r="F2807" i="6"/>
  <c r="L2807" i="6" s="1"/>
  <c r="J2807" i="6"/>
  <c r="P2807" i="6" s="1"/>
  <c r="G2807" i="6"/>
  <c r="M2807" i="6" s="1"/>
  <c r="H2807" i="6"/>
  <c r="N2807" i="6" s="1"/>
  <c r="E2803" i="6"/>
  <c r="K2803" i="6" s="1"/>
  <c r="R2803" i="6" s="1"/>
  <c r="I2803" i="6"/>
  <c r="O2803" i="6" s="1"/>
  <c r="F2803" i="6"/>
  <c r="L2803" i="6" s="1"/>
  <c r="J2803" i="6"/>
  <c r="P2803" i="6" s="1"/>
  <c r="G2803" i="6"/>
  <c r="M2803" i="6" s="1"/>
  <c r="H2803" i="6"/>
  <c r="N2803" i="6" s="1"/>
  <c r="E2799" i="6"/>
  <c r="K2799" i="6" s="1"/>
  <c r="R2799" i="6" s="1"/>
  <c r="I2799" i="6"/>
  <c r="O2799" i="6" s="1"/>
  <c r="F2799" i="6"/>
  <c r="L2799" i="6" s="1"/>
  <c r="J2799" i="6"/>
  <c r="P2799" i="6" s="1"/>
  <c r="G2799" i="6"/>
  <c r="M2799" i="6" s="1"/>
  <c r="H2799" i="6"/>
  <c r="N2799" i="6" s="1"/>
  <c r="E2795" i="6"/>
  <c r="K2795" i="6" s="1"/>
  <c r="R2795" i="6" s="1"/>
  <c r="I2795" i="6"/>
  <c r="O2795" i="6" s="1"/>
  <c r="F2795" i="6"/>
  <c r="L2795" i="6" s="1"/>
  <c r="J2795" i="6"/>
  <c r="P2795" i="6" s="1"/>
  <c r="G2795" i="6"/>
  <c r="M2795" i="6" s="1"/>
  <c r="H2795" i="6"/>
  <c r="N2795" i="6" s="1"/>
  <c r="F2791" i="6"/>
  <c r="L2791" i="6" s="1"/>
  <c r="H2791" i="6"/>
  <c r="N2791" i="6" s="1"/>
  <c r="I2791" i="6"/>
  <c r="O2791" i="6" s="1"/>
  <c r="J2791" i="6"/>
  <c r="P2791" i="6" s="1"/>
  <c r="I2787" i="6"/>
  <c r="O2787" i="6" s="1"/>
  <c r="J2787" i="6"/>
  <c r="P2787" i="6" s="1"/>
  <c r="F2787" i="6"/>
  <c r="L2787" i="6" s="1"/>
  <c r="H2787" i="6"/>
  <c r="N2787" i="6" s="1"/>
  <c r="G2783" i="6"/>
  <c r="M2783" i="6" s="1"/>
  <c r="H2783" i="6"/>
  <c r="N2783" i="6" s="1"/>
  <c r="E2783" i="6"/>
  <c r="K2783" i="6" s="1"/>
  <c r="R2783" i="6" s="1"/>
  <c r="I2783" i="6"/>
  <c r="O2783" i="6" s="1"/>
  <c r="F2783" i="6"/>
  <c r="L2783" i="6" s="1"/>
  <c r="J2783" i="6"/>
  <c r="P2783" i="6" s="1"/>
  <c r="E2779" i="6"/>
  <c r="K2779" i="6" s="1"/>
  <c r="R2779" i="6" s="1"/>
  <c r="I2779" i="6"/>
  <c r="O2779" i="6" s="1"/>
  <c r="F2779" i="6"/>
  <c r="L2779" i="6" s="1"/>
  <c r="J2779" i="6"/>
  <c r="P2779" i="6" s="1"/>
  <c r="G2779" i="6"/>
  <c r="M2779" i="6" s="1"/>
  <c r="H2779" i="6"/>
  <c r="N2779" i="6" s="1"/>
  <c r="G2775" i="6"/>
  <c r="M2775" i="6" s="1"/>
  <c r="H2775" i="6"/>
  <c r="N2775" i="6" s="1"/>
  <c r="E2775" i="6"/>
  <c r="K2775" i="6" s="1"/>
  <c r="R2775" i="6" s="1"/>
  <c r="I2775" i="6"/>
  <c r="O2775" i="6" s="1"/>
  <c r="F2775" i="6"/>
  <c r="L2775" i="6" s="1"/>
  <c r="J2775" i="6"/>
  <c r="P2775" i="6" s="1"/>
  <c r="E2771" i="6"/>
  <c r="K2771" i="6" s="1"/>
  <c r="R2771" i="6" s="1"/>
  <c r="I2771" i="6"/>
  <c r="O2771" i="6" s="1"/>
  <c r="F2771" i="6"/>
  <c r="L2771" i="6" s="1"/>
  <c r="J2771" i="6"/>
  <c r="P2771" i="6" s="1"/>
  <c r="G2771" i="6"/>
  <c r="M2771" i="6" s="1"/>
  <c r="H2771" i="6"/>
  <c r="N2771" i="6" s="1"/>
  <c r="I2767" i="6"/>
  <c r="O2767" i="6" s="1"/>
  <c r="J2767" i="6"/>
  <c r="P2767" i="6" s="1"/>
  <c r="F2767" i="6"/>
  <c r="L2767" i="6" s="1"/>
  <c r="H2767" i="6"/>
  <c r="N2767" i="6" s="1"/>
  <c r="E2763" i="6"/>
  <c r="K2763" i="6" s="1"/>
  <c r="R2763" i="6" s="1"/>
  <c r="I2763" i="6"/>
  <c r="O2763" i="6" s="1"/>
  <c r="F2763" i="6"/>
  <c r="L2763" i="6" s="1"/>
  <c r="J2763" i="6"/>
  <c r="P2763" i="6" s="1"/>
  <c r="G2763" i="6"/>
  <c r="M2763" i="6" s="1"/>
  <c r="H2763" i="6"/>
  <c r="N2763" i="6" s="1"/>
  <c r="E2759" i="6"/>
  <c r="K2759" i="6" s="1"/>
  <c r="R2759" i="6" s="1"/>
  <c r="I2759" i="6"/>
  <c r="O2759" i="6" s="1"/>
  <c r="F2759" i="6"/>
  <c r="L2759" i="6" s="1"/>
  <c r="J2759" i="6"/>
  <c r="P2759" i="6" s="1"/>
  <c r="G2759" i="6"/>
  <c r="M2759" i="6" s="1"/>
  <c r="H2759" i="6"/>
  <c r="N2759" i="6" s="1"/>
  <c r="G2755" i="6"/>
  <c r="M2755" i="6" s="1"/>
  <c r="H2755" i="6"/>
  <c r="N2755" i="6" s="1"/>
  <c r="E2755" i="6"/>
  <c r="K2755" i="6" s="1"/>
  <c r="R2755" i="6" s="1"/>
  <c r="I2755" i="6"/>
  <c r="O2755" i="6" s="1"/>
  <c r="F2755" i="6"/>
  <c r="L2755" i="6" s="1"/>
  <c r="J2755" i="6"/>
  <c r="P2755" i="6" s="1"/>
  <c r="G2751" i="6"/>
  <c r="M2751" i="6" s="1"/>
  <c r="H2751" i="6"/>
  <c r="N2751" i="6" s="1"/>
  <c r="E2751" i="6"/>
  <c r="K2751" i="6" s="1"/>
  <c r="R2751" i="6" s="1"/>
  <c r="I2751" i="6"/>
  <c r="O2751" i="6" s="1"/>
  <c r="F2751" i="6"/>
  <c r="L2751" i="6" s="1"/>
  <c r="J2751" i="6"/>
  <c r="P2751" i="6" s="1"/>
  <c r="G2747" i="6"/>
  <c r="M2747" i="6" s="1"/>
  <c r="H2747" i="6"/>
  <c r="N2747" i="6" s="1"/>
  <c r="E2747" i="6"/>
  <c r="K2747" i="6" s="1"/>
  <c r="R2747" i="6" s="1"/>
  <c r="I2747" i="6"/>
  <c r="O2747" i="6" s="1"/>
  <c r="F2747" i="6"/>
  <c r="L2747" i="6" s="1"/>
  <c r="J2747" i="6"/>
  <c r="P2747" i="6" s="1"/>
  <c r="I2743" i="6"/>
  <c r="O2743" i="6" s="1"/>
  <c r="J2743" i="6"/>
  <c r="P2743" i="6" s="1"/>
  <c r="F2743" i="6"/>
  <c r="L2743" i="6" s="1"/>
  <c r="H2743" i="6"/>
  <c r="N2743" i="6" s="1"/>
  <c r="G2739" i="6"/>
  <c r="M2739" i="6" s="1"/>
  <c r="H2739" i="6"/>
  <c r="N2739" i="6" s="1"/>
  <c r="E2739" i="6"/>
  <c r="K2739" i="6" s="1"/>
  <c r="R2739" i="6" s="1"/>
  <c r="I2739" i="6"/>
  <c r="O2739" i="6" s="1"/>
  <c r="F2739" i="6"/>
  <c r="L2739" i="6" s="1"/>
  <c r="J2739" i="6"/>
  <c r="P2739" i="6" s="1"/>
  <c r="G2735" i="6"/>
  <c r="M2735" i="6" s="1"/>
  <c r="H2735" i="6"/>
  <c r="N2735" i="6" s="1"/>
  <c r="E2735" i="6"/>
  <c r="K2735" i="6" s="1"/>
  <c r="R2735" i="6" s="1"/>
  <c r="I2735" i="6"/>
  <c r="O2735" i="6" s="1"/>
  <c r="F2735" i="6"/>
  <c r="L2735" i="6" s="1"/>
  <c r="J2735" i="6"/>
  <c r="P2735" i="6" s="1"/>
  <c r="I2731" i="6"/>
  <c r="O2731" i="6" s="1"/>
  <c r="J2731" i="6"/>
  <c r="P2731" i="6" s="1"/>
  <c r="F2731" i="6"/>
  <c r="L2731" i="6" s="1"/>
  <c r="H2731" i="6"/>
  <c r="N2731" i="6" s="1"/>
  <c r="G2727" i="6"/>
  <c r="M2727" i="6" s="1"/>
  <c r="H2727" i="6"/>
  <c r="N2727" i="6" s="1"/>
  <c r="E2727" i="6"/>
  <c r="K2727" i="6" s="1"/>
  <c r="R2727" i="6" s="1"/>
  <c r="I2727" i="6"/>
  <c r="O2727" i="6" s="1"/>
  <c r="F2727" i="6"/>
  <c r="L2727" i="6" s="1"/>
  <c r="J2727" i="6"/>
  <c r="P2727" i="6" s="1"/>
  <c r="G2723" i="6"/>
  <c r="M2723" i="6" s="1"/>
  <c r="H2723" i="6"/>
  <c r="N2723" i="6" s="1"/>
  <c r="E2723" i="6"/>
  <c r="K2723" i="6" s="1"/>
  <c r="R2723" i="6" s="1"/>
  <c r="I2723" i="6"/>
  <c r="O2723" i="6" s="1"/>
  <c r="F2723" i="6"/>
  <c r="L2723" i="6" s="1"/>
  <c r="J2723" i="6"/>
  <c r="P2723" i="6" s="1"/>
  <c r="G2719" i="6"/>
  <c r="M2719" i="6" s="1"/>
  <c r="H2719" i="6"/>
  <c r="N2719" i="6" s="1"/>
  <c r="E2719" i="6"/>
  <c r="K2719" i="6" s="1"/>
  <c r="R2719" i="6" s="1"/>
  <c r="I2719" i="6"/>
  <c r="O2719" i="6" s="1"/>
  <c r="F2719" i="6"/>
  <c r="L2719" i="6" s="1"/>
  <c r="J2719" i="6"/>
  <c r="P2719" i="6" s="1"/>
  <c r="G2715" i="6"/>
  <c r="M2715" i="6" s="1"/>
  <c r="H2715" i="6"/>
  <c r="N2715" i="6" s="1"/>
  <c r="I2715" i="6"/>
  <c r="O2715" i="6" s="1"/>
  <c r="F2715" i="6"/>
  <c r="L2715" i="6" s="1"/>
  <c r="J2715" i="6"/>
  <c r="P2715" i="6" s="1"/>
  <c r="G2711" i="6"/>
  <c r="M2711" i="6" s="1"/>
  <c r="H2711" i="6"/>
  <c r="N2711" i="6" s="1"/>
  <c r="E2711" i="6"/>
  <c r="K2711" i="6" s="1"/>
  <c r="R2711" i="6" s="1"/>
  <c r="I2711" i="6"/>
  <c r="O2711" i="6" s="1"/>
  <c r="F2711" i="6"/>
  <c r="L2711" i="6" s="1"/>
  <c r="J2711" i="6"/>
  <c r="P2711" i="6" s="1"/>
  <c r="G2707" i="6"/>
  <c r="M2707" i="6" s="1"/>
  <c r="H2707" i="6"/>
  <c r="N2707" i="6" s="1"/>
  <c r="E2707" i="6"/>
  <c r="K2707" i="6" s="1"/>
  <c r="R2707" i="6" s="1"/>
  <c r="I2707" i="6"/>
  <c r="O2707" i="6" s="1"/>
  <c r="F2707" i="6"/>
  <c r="L2707" i="6" s="1"/>
  <c r="J2707" i="6"/>
  <c r="P2707" i="6" s="1"/>
  <c r="E2703" i="6"/>
  <c r="K2703" i="6" s="1"/>
  <c r="R2703" i="6" s="1"/>
  <c r="I2703" i="6"/>
  <c r="O2703" i="6" s="1"/>
  <c r="F2703" i="6"/>
  <c r="L2703" i="6" s="1"/>
  <c r="J2703" i="6"/>
  <c r="P2703" i="6" s="1"/>
  <c r="G2703" i="6"/>
  <c r="M2703" i="6" s="1"/>
  <c r="H2703" i="6"/>
  <c r="N2703" i="6" s="1"/>
  <c r="G2699" i="6"/>
  <c r="M2699" i="6" s="1"/>
  <c r="H2699" i="6"/>
  <c r="N2699" i="6" s="1"/>
  <c r="E2699" i="6"/>
  <c r="K2699" i="6" s="1"/>
  <c r="R2699" i="6" s="1"/>
  <c r="I2699" i="6"/>
  <c r="O2699" i="6" s="1"/>
  <c r="F2699" i="6"/>
  <c r="L2699" i="6" s="1"/>
  <c r="J2699" i="6"/>
  <c r="P2699" i="6" s="1"/>
  <c r="E2695" i="6"/>
  <c r="K2695" i="6" s="1"/>
  <c r="R2695" i="6" s="1"/>
  <c r="I2695" i="6"/>
  <c r="O2695" i="6" s="1"/>
  <c r="F2695" i="6"/>
  <c r="L2695" i="6" s="1"/>
  <c r="J2695" i="6"/>
  <c r="P2695" i="6" s="1"/>
  <c r="G2695" i="6"/>
  <c r="M2695" i="6" s="1"/>
  <c r="H2695" i="6"/>
  <c r="N2695" i="6" s="1"/>
  <c r="E2691" i="6"/>
  <c r="K2691" i="6" s="1"/>
  <c r="R2691" i="6" s="1"/>
  <c r="I2691" i="6"/>
  <c r="O2691" i="6" s="1"/>
  <c r="F2691" i="6"/>
  <c r="L2691" i="6" s="1"/>
  <c r="J2691" i="6"/>
  <c r="P2691" i="6" s="1"/>
  <c r="G2691" i="6"/>
  <c r="M2691" i="6" s="1"/>
  <c r="H2691" i="6"/>
  <c r="N2691" i="6" s="1"/>
  <c r="E2687" i="6"/>
  <c r="K2687" i="6" s="1"/>
  <c r="R2687" i="6" s="1"/>
  <c r="I2687" i="6"/>
  <c r="O2687" i="6" s="1"/>
  <c r="F2687" i="6"/>
  <c r="L2687" i="6" s="1"/>
  <c r="J2687" i="6"/>
  <c r="P2687" i="6" s="1"/>
  <c r="G2687" i="6"/>
  <c r="M2687" i="6" s="1"/>
  <c r="H2687" i="6"/>
  <c r="N2687" i="6" s="1"/>
  <c r="E2683" i="6"/>
  <c r="K2683" i="6" s="1"/>
  <c r="R2683" i="6" s="1"/>
  <c r="I2683" i="6"/>
  <c r="O2683" i="6" s="1"/>
  <c r="F2683" i="6"/>
  <c r="L2683" i="6" s="1"/>
  <c r="J2683" i="6"/>
  <c r="P2683" i="6" s="1"/>
  <c r="G2683" i="6"/>
  <c r="M2683" i="6" s="1"/>
  <c r="H2683" i="6"/>
  <c r="N2683" i="6" s="1"/>
  <c r="E2679" i="6"/>
  <c r="K2679" i="6" s="1"/>
  <c r="R2679" i="6" s="1"/>
  <c r="I2679" i="6"/>
  <c r="O2679" i="6" s="1"/>
  <c r="F2679" i="6"/>
  <c r="L2679" i="6" s="1"/>
  <c r="J2679" i="6"/>
  <c r="P2679" i="6" s="1"/>
  <c r="G2679" i="6"/>
  <c r="M2679" i="6" s="1"/>
  <c r="H2679" i="6"/>
  <c r="N2679" i="6" s="1"/>
  <c r="E2675" i="6"/>
  <c r="K2675" i="6" s="1"/>
  <c r="R2675" i="6" s="1"/>
  <c r="I2675" i="6"/>
  <c r="O2675" i="6" s="1"/>
  <c r="F2675" i="6"/>
  <c r="L2675" i="6" s="1"/>
  <c r="J2675" i="6"/>
  <c r="P2675" i="6" s="1"/>
  <c r="G2675" i="6"/>
  <c r="M2675" i="6" s="1"/>
  <c r="H2675" i="6"/>
  <c r="N2675" i="6" s="1"/>
  <c r="I2671" i="6"/>
  <c r="O2671" i="6" s="1"/>
  <c r="J2671" i="6"/>
  <c r="P2671" i="6" s="1"/>
  <c r="F2671" i="6"/>
  <c r="L2671" i="6" s="1"/>
  <c r="H2671" i="6"/>
  <c r="N2671" i="6" s="1"/>
  <c r="G2667" i="6"/>
  <c r="M2667" i="6" s="1"/>
  <c r="H2667" i="6"/>
  <c r="N2667" i="6" s="1"/>
  <c r="E2667" i="6"/>
  <c r="K2667" i="6" s="1"/>
  <c r="R2667" i="6" s="1"/>
  <c r="I2667" i="6"/>
  <c r="O2667" i="6" s="1"/>
  <c r="F2667" i="6"/>
  <c r="L2667" i="6" s="1"/>
  <c r="J2667" i="6"/>
  <c r="P2667" i="6" s="1"/>
  <c r="G2663" i="6"/>
  <c r="M2663" i="6" s="1"/>
  <c r="H2663" i="6"/>
  <c r="N2663" i="6" s="1"/>
  <c r="E2663" i="6"/>
  <c r="K2663" i="6" s="1"/>
  <c r="R2663" i="6" s="1"/>
  <c r="I2663" i="6"/>
  <c r="O2663" i="6" s="1"/>
  <c r="F2663" i="6"/>
  <c r="L2663" i="6" s="1"/>
  <c r="J2663" i="6"/>
  <c r="P2663" i="6" s="1"/>
  <c r="E2659" i="6"/>
  <c r="K2659" i="6" s="1"/>
  <c r="R2659" i="6" s="1"/>
  <c r="I2659" i="6"/>
  <c r="O2659" i="6" s="1"/>
  <c r="F2659" i="6"/>
  <c r="L2659" i="6" s="1"/>
  <c r="J2659" i="6"/>
  <c r="P2659" i="6" s="1"/>
  <c r="G2659" i="6"/>
  <c r="M2659" i="6" s="1"/>
  <c r="H2659" i="6"/>
  <c r="N2659" i="6" s="1"/>
  <c r="E2655" i="6"/>
  <c r="K2655" i="6" s="1"/>
  <c r="R2655" i="6" s="1"/>
  <c r="I2655" i="6"/>
  <c r="O2655" i="6" s="1"/>
  <c r="F2655" i="6"/>
  <c r="L2655" i="6" s="1"/>
  <c r="J2655" i="6"/>
  <c r="P2655" i="6" s="1"/>
  <c r="G2655" i="6"/>
  <c r="M2655" i="6" s="1"/>
  <c r="H2655" i="6"/>
  <c r="N2655" i="6" s="1"/>
  <c r="E2651" i="6"/>
  <c r="K2651" i="6" s="1"/>
  <c r="R2651" i="6" s="1"/>
  <c r="I2651" i="6"/>
  <c r="O2651" i="6" s="1"/>
  <c r="F2651" i="6"/>
  <c r="L2651" i="6" s="1"/>
  <c r="J2651" i="6"/>
  <c r="P2651" i="6" s="1"/>
  <c r="G2651" i="6"/>
  <c r="M2651" i="6" s="1"/>
  <c r="H2651" i="6"/>
  <c r="N2651" i="6" s="1"/>
  <c r="E2647" i="6"/>
  <c r="K2647" i="6" s="1"/>
  <c r="R2647" i="6" s="1"/>
  <c r="I2647" i="6"/>
  <c r="O2647" i="6" s="1"/>
  <c r="F2647" i="6"/>
  <c r="L2647" i="6" s="1"/>
  <c r="J2647" i="6"/>
  <c r="P2647" i="6" s="1"/>
  <c r="G2647" i="6"/>
  <c r="M2647" i="6" s="1"/>
  <c r="H2647" i="6"/>
  <c r="N2647" i="6" s="1"/>
  <c r="E2643" i="6"/>
  <c r="K2643" i="6" s="1"/>
  <c r="R2643" i="6" s="1"/>
  <c r="I2643" i="6"/>
  <c r="O2643" i="6" s="1"/>
  <c r="F2643" i="6"/>
  <c r="L2643" i="6" s="1"/>
  <c r="J2643" i="6"/>
  <c r="P2643" i="6" s="1"/>
  <c r="G2643" i="6"/>
  <c r="M2643" i="6" s="1"/>
  <c r="H2643" i="6"/>
  <c r="N2643" i="6" s="1"/>
  <c r="E2639" i="6"/>
  <c r="K2639" i="6" s="1"/>
  <c r="R2639" i="6" s="1"/>
  <c r="I2639" i="6"/>
  <c r="O2639" i="6" s="1"/>
  <c r="F2639" i="6"/>
  <c r="L2639" i="6" s="1"/>
  <c r="J2639" i="6"/>
  <c r="P2639" i="6" s="1"/>
  <c r="G2639" i="6"/>
  <c r="M2639" i="6" s="1"/>
  <c r="H2639" i="6"/>
  <c r="N2639" i="6" s="1"/>
  <c r="E2635" i="6"/>
  <c r="K2635" i="6" s="1"/>
  <c r="R2635" i="6" s="1"/>
  <c r="I2635" i="6"/>
  <c r="O2635" i="6" s="1"/>
  <c r="F2635" i="6"/>
  <c r="L2635" i="6" s="1"/>
  <c r="J2635" i="6"/>
  <c r="P2635" i="6" s="1"/>
  <c r="G2635" i="6"/>
  <c r="M2635" i="6" s="1"/>
  <c r="H2635" i="6"/>
  <c r="N2635" i="6" s="1"/>
  <c r="G2631" i="6"/>
  <c r="M2631" i="6" s="1"/>
  <c r="H2631" i="6"/>
  <c r="N2631" i="6" s="1"/>
  <c r="E2631" i="6"/>
  <c r="K2631" i="6" s="1"/>
  <c r="R2631" i="6" s="1"/>
  <c r="I2631" i="6"/>
  <c r="O2631" i="6" s="1"/>
  <c r="F2631" i="6"/>
  <c r="L2631" i="6" s="1"/>
  <c r="J2631" i="6"/>
  <c r="P2631" i="6" s="1"/>
  <c r="F2627" i="6"/>
  <c r="L2627" i="6" s="1"/>
  <c r="H2627" i="6"/>
  <c r="N2627" i="6" s="1"/>
  <c r="I2627" i="6"/>
  <c r="O2627" i="6" s="1"/>
  <c r="J2627" i="6"/>
  <c r="P2627" i="6" s="1"/>
  <c r="E2623" i="6"/>
  <c r="K2623" i="6" s="1"/>
  <c r="R2623" i="6" s="1"/>
  <c r="I2623" i="6"/>
  <c r="O2623" i="6" s="1"/>
  <c r="F2623" i="6"/>
  <c r="L2623" i="6" s="1"/>
  <c r="J2623" i="6"/>
  <c r="P2623" i="6" s="1"/>
  <c r="G2623" i="6"/>
  <c r="M2623" i="6" s="1"/>
  <c r="H2623" i="6"/>
  <c r="N2623" i="6" s="1"/>
  <c r="E2619" i="6"/>
  <c r="K2619" i="6" s="1"/>
  <c r="R2619" i="6" s="1"/>
  <c r="I2619" i="6"/>
  <c r="O2619" i="6" s="1"/>
  <c r="F2619" i="6"/>
  <c r="L2619" i="6" s="1"/>
  <c r="J2619" i="6"/>
  <c r="P2619" i="6" s="1"/>
  <c r="G2619" i="6"/>
  <c r="M2619" i="6" s="1"/>
  <c r="H2619" i="6"/>
  <c r="N2619" i="6" s="1"/>
  <c r="E2615" i="6"/>
  <c r="K2615" i="6" s="1"/>
  <c r="R2615" i="6" s="1"/>
  <c r="I2615" i="6"/>
  <c r="O2615" i="6" s="1"/>
  <c r="F2615" i="6"/>
  <c r="L2615" i="6" s="1"/>
  <c r="J2615" i="6"/>
  <c r="P2615" i="6" s="1"/>
  <c r="G2615" i="6"/>
  <c r="M2615" i="6" s="1"/>
  <c r="H2615" i="6"/>
  <c r="N2615" i="6" s="1"/>
  <c r="E2611" i="6"/>
  <c r="K2611" i="6" s="1"/>
  <c r="R2611" i="6" s="1"/>
  <c r="I2611" i="6"/>
  <c r="O2611" i="6" s="1"/>
  <c r="F2611" i="6"/>
  <c r="L2611" i="6" s="1"/>
  <c r="J2611" i="6"/>
  <c r="P2611" i="6" s="1"/>
  <c r="G2611" i="6"/>
  <c r="M2611" i="6" s="1"/>
  <c r="H2611" i="6"/>
  <c r="N2611" i="6" s="1"/>
  <c r="E2607" i="6"/>
  <c r="K2607" i="6" s="1"/>
  <c r="R2607" i="6" s="1"/>
  <c r="I2607" i="6"/>
  <c r="O2607" i="6" s="1"/>
  <c r="F2607" i="6"/>
  <c r="L2607" i="6" s="1"/>
  <c r="J2607" i="6"/>
  <c r="P2607" i="6" s="1"/>
  <c r="G2607" i="6"/>
  <c r="M2607" i="6" s="1"/>
  <c r="H2607" i="6"/>
  <c r="N2607" i="6" s="1"/>
  <c r="G2603" i="6"/>
  <c r="M2603" i="6" s="1"/>
  <c r="H2603" i="6"/>
  <c r="N2603" i="6" s="1"/>
  <c r="E2603" i="6"/>
  <c r="K2603" i="6" s="1"/>
  <c r="R2603" i="6" s="1"/>
  <c r="I2603" i="6"/>
  <c r="O2603" i="6" s="1"/>
  <c r="F2603" i="6"/>
  <c r="L2603" i="6" s="1"/>
  <c r="J2603" i="6"/>
  <c r="P2603" i="6" s="1"/>
  <c r="G2599" i="6"/>
  <c r="M2599" i="6" s="1"/>
  <c r="H2599" i="6"/>
  <c r="N2599" i="6" s="1"/>
  <c r="E2599" i="6"/>
  <c r="K2599" i="6" s="1"/>
  <c r="R2599" i="6" s="1"/>
  <c r="I2599" i="6"/>
  <c r="O2599" i="6" s="1"/>
  <c r="F2599" i="6"/>
  <c r="L2599" i="6" s="1"/>
  <c r="J2599" i="6"/>
  <c r="P2599" i="6" s="1"/>
  <c r="G2595" i="6"/>
  <c r="M2595" i="6" s="1"/>
  <c r="H2595" i="6"/>
  <c r="N2595" i="6" s="1"/>
  <c r="E2595" i="6"/>
  <c r="K2595" i="6" s="1"/>
  <c r="R2595" i="6" s="1"/>
  <c r="I2595" i="6"/>
  <c r="O2595" i="6" s="1"/>
  <c r="F2595" i="6"/>
  <c r="L2595" i="6" s="1"/>
  <c r="J2595" i="6"/>
  <c r="P2595" i="6" s="1"/>
  <c r="G2591" i="6"/>
  <c r="M2591" i="6" s="1"/>
  <c r="H2591" i="6"/>
  <c r="N2591" i="6" s="1"/>
  <c r="E2591" i="6"/>
  <c r="K2591" i="6" s="1"/>
  <c r="R2591" i="6" s="1"/>
  <c r="I2591" i="6"/>
  <c r="O2591" i="6" s="1"/>
  <c r="F2591" i="6"/>
  <c r="L2591" i="6" s="1"/>
  <c r="J2591" i="6"/>
  <c r="P2591" i="6" s="1"/>
  <c r="I2587" i="6"/>
  <c r="O2587" i="6" s="1"/>
  <c r="J2587" i="6"/>
  <c r="P2587" i="6" s="1"/>
  <c r="F2587" i="6"/>
  <c r="L2587" i="6" s="1"/>
  <c r="H2587" i="6"/>
  <c r="N2587" i="6" s="1"/>
  <c r="I2583" i="6"/>
  <c r="O2583" i="6" s="1"/>
  <c r="J2583" i="6"/>
  <c r="P2583" i="6" s="1"/>
  <c r="F2583" i="6"/>
  <c r="L2583" i="6" s="1"/>
  <c r="H2583" i="6"/>
  <c r="N2583" i="6" s="1"/>
  <c r="E2579" i="6"/>
  <c r="K2579" i="6" s="1"/>
  <c r="R2579" i="6" s="1"/>
  <c r="I2579" i="6"/>
  <c r="O2579" i="6" s="1"/>
  <c r="F2579" i="6"/>
  <c r="L2579" i="6" s="1"/>
  <c r="J2579" i="6"/>
  <c r="P2579" i="6" s="1"/>
  <c r="G2579" i="6"/>
  <c r="M2579" i="6" s="1"/>
  <c r="H2579" i="6"/>
  <c r="N2579" i="6" s="1"/>
  <c r="E2575" i="6"/>
  <c r="K2575" i="6" s="1"/>
  <c r="R2575" i="6" s="1"/>
  <c r="I2575" i="6"/>
  <c r="O2575" i="6" s="1"/>
  <c r="F2575" i="6"/>
  <c r="L2575" i="6" s="1"/>
  <c r="J2575" i="6"/>
  <c r="P2575" i="6" s="1"/>
  <c r="G2575" i="6"/>
  <c r="M2575" i="6" s="1"/>
  <c r="H2575" i="6"/>
  <c r="N2575" i="6" s="1"/>
  <c r="G2571" i="6"/>
  <c r="M2571" i="6" s="1"/>
  <c r="H2571" i="6"/>
  <c r="N2571" i="6" s="1"/>
  <c r="E2571" i="6"/>
  <c r="K2571" i="6" s="1"/>
  <c r="R2571" i="6" s="1"/>
  <c r="I2571" i="6"/>
  <c r="O2571" i="6" s="1"/>
  <c r="F2571" i="6"/>
  <c r="L2571" i="6" s="1"/>
  <c r="J2571" i="6"/>
  <c r="P2571" i="6" s="1"/>
  <c r="E2567" i="6"/>
  <c r="K2567" i="6" s="1"/>
  <c r="R2567" i="6" s="1"/>
  <c r="I2567" i="6"/>
  <c r="O2567" i="6" s="1"/>
  <c r="F2567" i="6"/>
  <c r="L2567" i="6" s="1"/>
  <c r="J2567" i="6"/>
  <c r="P2567" i="6" s="1"/>
  <c r="G2567" i="6"/>
  <c r="M2567" i="6" s="1"/>
  <c r="H2567" i="6"/>
  <c r="N2567" i="6" s="1"/>
  <c r="I2563" i="6"/>
  <c r="O2563" i="6" s="1"/>
  <c r="J2563" i="6"/>
  <c r="P2563" i="6" s="1"/>
  <c r="F2563" i="6"/>
  <c r="L2563" i="6" s="1"/>
  <c r="H2563" i="6"/>
  <c r="N2563" i="6" s="1"/>
  <c r="F2559" i="6"/>
  <c r="L2559" i="6" s="1"/>
  <c r="H2559" i="6"/>
  <c r="N2559" i="6" s="1"/>
  <c r="I2559" i="6"/>
  <c r="O2559" i="6" s="1"/>
  <c r="J2559" i="6"/>
  <c r="P2559" i="6" s="1"/>
  <c r="G2555" i="6"/>
  <c r="M2555" i="6" s="1"/>
  <c r="H2555" i="6"/>
  <c r="N2555" i="6" s="1"/>
  <c r="E2555" i="6"/>
  <c r="K2555" i="6" s="1"/>
  <c r="R2555" i="6" s="1"/>
  <c r="I2555" i="6"/>
  <c r="O2555" i="6" s="1"/>
  <c r="F2555" i="6"/>
  <c r="L2555" i="6" s="1"/>
  <c r="J2555" i="6"/>
  <c r="P2555" i="6" s="1"/>
  <c r="G2551" i="6"/>
  <c r="M2551" i="6" s="1"/>
  <c r="H2551" i="6"/>
  <c r="N2551" i="6" s="1"/>
  <c r="E2551" i="6"/>
  <c r="K2551" i="6" s="1"/>
  <c r="R2551" i="6" s="1"/>
  <c r="I2551" i="6"/>
  <c r="O2551" i="6" s="1"/>
  <c r="F2551" i="6"/>
  <c r="L2551" i="6" s="1"/>
  <c r="J2551" i="6"/>
  <c r="P2551" i="6" s="1"/>
  <c r="G2547" i="6"/>
  <c r="M2547" i="6" s="1"/>
  <c r="H2547" i="6"/>
  <c r="N2547" i="6" s="1"/>
  <c r="E2547" i="6"/>
  <c r="K2547" i="6" s="1"/>
  <c r="R2547" i="6" s="1"/>
  <c r="I2547" i="6"/>
  <c r="O2547" i="6" s="1"/>
  <c r="F2547" i="6"/>
  <c r="L2547" i="6" s="1"/>
  <c r="J2547" i="6"/>
  <c r="P2547" i="6" s="1"/>
  <c r="E2543" i="6"/>
  <c r="K2543" i="6" s="1"/>
  <c r="R2543" i="6" s="1"/>
  <c r="I2543" i="6"/>
  <c r="O2543" i="6" s="1"/>
  <c r="F2543" i="6"/>
  <c r="L2543" i="6" s="1"/>
  <c r="J2543" i="6"/>
  <c r="P2543" i="6" s="1"/>
  <c r="G2543" i="6"/>
  <c r="M2543" i="6" s="1"/>
  <c r="H2543" i="6"/>
  <c r="N2543" i="6" s="1"/>
  <c r="E2539" i="6"/>
  <c r="K2539" i="6" s="1"/>
  <c r="R2539" i="6" s="1"/>
  <c r="I2539" i="6"/>
  <c r="O2539" i="6" s="1"/>
  <c r="F2539" i="6"/>
  <c r="L2539" i="6" s="1"/>
  <c r="J2539" i="6"/>
  <c r="P2539" i="6" s="1"/>
  <c r="G2539" i="6"/>
  <c r="M2539" i="6" s="1"/>
  <c r="H2539" i="6"/>
  <c r="N2539" i="6" s="1"/>
  <c r="G2535" i="6"/>
  <c r="M2535" i="6" s="1"/>
  <c r="H2535" i="6"/>
  <c r="N2535" i="6" s="1"/>
  <c r="E2535" i="6"/>
  <c r="K2535" i="6" s="1"/>
  <c r="R2535" i="6" s="1"/>
  <c r="I2535" i="6"/>
  <c r="O2535" i="6" s="1"/>
  <c r="F2535" i="6"/>
  <c r="L2535" i="6" s="1"/>
  <c r="J2535" i="6"/>
  <c r="P2535" i="6" s="1"/>
  <c r="E2531" i="6"/>
  <c r="K2531" i="6" s="1"/>
  <c r="R2531" i="6" s="1"/>
  <c r="I2531" i="6"/>
  <c r="O2531" i="6" s="1"/>
  <c r="F2531" i="6"/>
  <c r="L2531" i="6" s="1"/>
  <c r="J2531" i="6"/>
  <c r="P2531" i="6" s="1"/>
  <c r="G2531" i="6"/>
  <c r="M2531" i="6" s="1"/>
  <c r="H2531" i="6"/>
  <c r="N2531" i="6" s="1"/>
  <c r="G2527" i="6"/>
  <c r="M2527" i="6" s="1"/>
  <c r="H2527" i="6"/>
  <c r="N2527" i="6" s="1"/>
  <c r="E2527" i="6"/>
  <c r="K2527" i="6" s="1"/>
  <c r="R2527" i="6" s="1"/>
  <c r="I2527" i="6"/>
  <c r="O2527" i="6" s="1"/>
  <c r="F2527" i="6"/>
  <c r="L2527" i="6" s="1"/>
  <c r="J2527" i="6"/>
  <c r="P2527" i="6" s="1"/>
  <c r="I2523" i="6"/>
  <c r="O2523" i="6" s="1"/>
  <c r="J2523" i="6"/>
  <c r="P2523" i="6" s="1"/>
  <c r="F2523" i="6"/>
  <c r="L2523" i="6" s="1"/>
  <c r="H2523" i="6"/>
  <c r="N2523" i="6" s="1"/>
  <c r="G2519" i="6"/>
  <c r="M2519" i="6" s="1"/>
  <c r="H2519" i="6"/>
  <c r="N2519" i="6" s="1"/>
  <c r="E2519" i="6"/>
  <c r="K2519" i="6" s="1"/>
  <c r="R2519" i="6" s="1"/>
  <c r="I2519" i="6"/>
  <c r="O2519" i="6" s="1"/>
  <c r="F2519" i="6"/>
  <c r="L2519" i="6" s="1"/>
  <c r="J2519" i="6"/>
  <c r="P2519" i="6" s="1"/>
  <c r="G2515" i="6"/>
  <c r="M2515" i="6" s="1"/>
  <c r="H2515" i="6"/>
  <c r="N2515" i="6" s="1"/>
  <c r="E2515" i="6"/>
  <c r="K2515" i="6" s="1"/>
  <c r="R2515" i="6" s="1"/>
  <c r="I2515" i="6"/>
  <c r="O2515" i="6" s="1"/>
  <c r="F2515" i="6"/>
  <c r="L2515" i="6" s="1"/>
  <c r="J2515" i="6"/>
  <c r="P2515" i="6" s="1"/>
  <c r="E2511" i="6"/>
  <c r="K2511" i="6" s="1"/>
  <c r="R2511" i="6" s="1"/>
  <c r="I2511" i="6"/>
  <c r="O2511" i="6" s="1"/>
  <c r="F2511" i="6"/>
  <c r="L2511" i="6" s="1"/>
  <c r="J2511" i="6"/>
  <c r="P2511" i="6" s="1"/>
  <c r="G2511" i="6"/>
  <c r="M2511" i="6" s="1"/>
  <c r="H2511" i="6"/>
  <c r="N2511" i="6" s="1"/>
  <c r="I2507" i="6"/>
  <c r="O2507" i="6" s="1"/>
  <c r="J2507" i="6"/>
  <c r="P2507" i="6" s="1"/>
  <c r="F2507" i="6"/>
  <c r="L2507" i="6" s="1"/>
  <c r="H2507" i="6"/>
  <c r="N2507" i="6" s="1"/>
  <c r="I2503" i="6"/>
  <c r="O2503" i="6" s="1"/>
  <c r="J2503" i="6"/>
  <c r="P2503" i="6" s="1"/>
  <c r="F2503" i="6"/>
  <c r="L2503" i="6" s="1"/>
  <c r="H2503" i="6"/>
  <c r="N2503" i="6" s="1"/>
  <c r="G2499" i="6"/>
  <c r="M2499" i="6" s="1"/>
  <c r="H2499" i="6"/>
  <c r="N2499" i="6" s="1"/>
  <c r="E2499" i="6"/>
  <c r="K2499" i="6" s="1"/>
  <c r="R2499" i="6" s="1"/>
  <c r="I2499" i="6"/>
  <c r="O2499" i="6" s="1"/>
  <c r="F2499" i="6"/>
  <c r="L2499" i="6" s="1"/>
  <c r="J2499" i="6"/>
  <c r="P2499" i="6" s="1"/>
  <c r="G2495" i="6"/>
  <c r="M2495" i="6" s="1"/>
  <c r="H2495" i="6"/>
  <c r="N2495" i="6" s="1"/>
  <c r="E2495" i="6"/>
  <c r="K2495" i="6" s="1"/>
  <c r="R2495" i="6" s="1"/>
  <c r="I2495" i="6"/>
  <c r="O2495" i="6" s="1"/>
  <c r="F2495" i="6"/>
  <c r="L2495" i="6" s="1"/>
  <c r="J2495" i="6"/>
  <c r="P2495" i="6" s="1"/>
  <c r="G2491" i="6"/>
  <c r="M2491" i="6" s="1"/>
  <c r="H2491" i="6"/>
  <c r="N2491" i="6" s="1"/>
  <c r="E2491" i="6"/>
  <c r="K2491" i="6" s="1"/>
  <c r="R2491" i="6" s="1"/>
  <c r="I2491" i="6"/>
  <c r="O2491" i="6" s="1"/>
  <c r="F2491" i="6"/>
  <c r="L2491" i="6" s="1"/>
  <c r="J2491" i="6"/>
  <c r="P2491" i="6" s="1"/>
  <c r="E2487" i="6"/>
  <c r="K2487" i="6" s="1"/>
  <c r="R2487" i="6" s="1"/>
  <c r="I2487" i="6"/>
  <c r="O2487" i="6" s="1"/>
  <c r="F2487" i="6"/>
  <c r="L2487" i="6" s="1"/>
  <c r="J2487" i="6"/>
  <c r="P2487" i="6" s="1"/>
  <c r="G2487" i="6"/>
  <c r="M2487" i="6" s="1"/>
  <c r="H2487" i="6"/>
  <c r="N2487" i="6" s="1"/>
  <c r="E2483" i="6"/>
  <c r="K2483" i="6" s="1"/>
  <c r="R2483" i="6" s="1"/>
  <c r="I2483" i="6"/>
  <c r="O2483" i="6" s="1"/>
  <c r="F2483" i="6"/>
  <c r="L2483" i="6" s="1"/>
  <c r="J2483" i="6"/>
  <c r="P2483" i="6" s="1"/>
  <c r="G2483" i="6"/>
  <c r="M2483" i="6" s="1"/>
  <c r="H2483" i="6"/>
  <c r="N2483" i="6" s="1"/>
  <c r="G2479" i="6"/>
  <c r="M2479" i="6" s="1"/>
  <c r="H2479" i="6"/>
  <c r="N2479" i="6" s="1"/>
  <c r="E2479" i="6"/>
  <c r="K2479" i="6" s="1"/>
  <c r="R2479" i="6" s="1"/>
  <c r="I2479" i="6"/>
  <c r="O2479" i="6" s="1"/>
  <c r="F2479" i="6"/>
  <c r="L2479" i="6" s="1"/>
  <c r="J2479" i="6"/>
  <c r="P2479" i="6" s="1"/>
  <c r="G2475" i="6"/>
  <c r="M2475" i="6" s="1"/>
  <c r="H2475" i="6"/>
  <c r="N2475" i="6" s="1"/>
  <c r="E2475" i="6"/>
  <c r="K2475" i="6" s="1"/>
  <c r="R2475" i="6" s="1"/>
  <c r="I2475" i="6"/>
  <c r="O2475" i="6" s="1"/>
  <c r="F2475" i="6"/>
  <c r="L2475" i="6" s="1"/>
  <c r="J2475" i="6"/>
  <c r="P2475" i="6" s="1"/>
  <c r="E2471" i="6"/>
  <c r="K2471" i="6" s="1"/>
  <c r="R2471" i="6" s="1"/>
  <c r="I2471" i="6"/>
  <c r="O2471" i="6" s="1"/>
  <c r="F2471" i="6"/>
  <c r="L2471" i="6" s="1"/>
  <c r="J2471" i="6"/>
  <c r="P2471" i="6" s="1"/>
  <c r="G2471" i="6"/>
  <c r="M2471" i="6" s="1"/>
  <c r="H2471" i="6"/>
  <c r="N2471" i="6" s="1"/>
  <c r="G2467" i="6"/>
  <c r="M2467" i="6" s="1"/>
  <c r="H2467" i="6"/>
  <c r="N2467" i="6" s="1"/>
  <c r="E2467" i="6"/>
  <c r="K2467" i="6" s="1"/>
  <c r="R2467" i="6" s="1"/>
  <c r="I2467" i="6"/>
  <c r="O2467" i="6" s="1"/>
  <c r="F2467" i="6"/>
  <c r="L2467" i="6" s="1"/>
  <c r="J2467" i="6"/>
  <c r="P2467" i="6" s="1"/>
  <c r="F2463" i="6"/>
  <c r="L2463" i="6" s="1"/>
  <c r="H2463" i="6"/>
  <c r="N2463" i="6" s="1"/>
  <c r="I2463" i="6"/>
  <c r="O2463" i="6" s="1"/>
  <c r="J2463" i="6"/>
  <c r="P2463" i="6" s="1"/>
  <c r="E2459" i="6"/>
  <c r="K2459" i="6" s="1"/>
  <c r="R2459" i="6" s="1"/>
  <c r="I2459" i="6"/>
  <c r="O2459" i="6" s="1"/>
  <c r="F2459" i="6"/>
  <c r="L2459" i="6" s="1"/>
  <c r="J2459" i="6"/>
  <c r="P2459" i="6" s="1"/>
  <c r="G2459" i="6"/>
  <c r="M2459" i="6" s="1"/>
  <c r="H2459" i="6"/>
  <c r="N2459" i="6" s="1"/>
  <c r="E2455" i="6"/>
  <c r="K2455" i="6" s="1"/>
  <c r="R2455" i="6" s="1"/>
  <c r="I2455" i="6"/>
  <c r="O2455" i="6" s="1"/>
  <c r="F2455" i="6"/>
  <c r="L2455" i="6" s="1"/>
  <c r="J2455" i="6"/>
  <c r="P2455" i="6" s="1"/>
  <c r="G2455" i="6"/>
  <c r="M2455" i="6" s="1"/>
  <c r="H2455" i="6"/>
  <c r="N2455" i="6" s="1"/>
  <c r="E2451" i="6"/>
  <c r="K2451" i="6" s="1"/>
  <c r="R2451" i="6" s="1"/>
  <c r="I2451" i="6"/>
  <c r="O2451" i="6" s="1"/>
  <c r="F2451" i="6"/>
  <c r="L2451" i="6" s="1"/>
  <c r="J2451" i="6"/>
  <c r="P2451" i="6" s="1"/>
  <c r="G2451" i="6"/>
  <c r="M2451" i="6" s="1"/>
  <c r="H2451" i="6"/>
  <c r="N2451" i="6" s="1"/>
  <c r="E2447" i="6"/>
  <c r="K2447" i="6" s="1"/>
  <c r="R2447" i="6" s="1"/>
  <c r="I2447" i="6"/>
  <c r="O2447" i="6" s="1"/>
  <c r="F2447" i="6"/>
  <c r="L2447" i="6" s="1"/>
  <c r="J2447" i="6"/>
  <c r="P2447" i="6" s="1"/>
  <c r="G2447" i="6"/>
  <c r="M2447" i="6" s="1"/>
  <c r="H2447" i="6"/>
  <c r="N2447" i="6" s="1"/>
  <c r="I2443" i="6"/>
  <c r="O2443" i="6" s="1"/>
  <c r="J2443" i="6"/>
  <c r="P2443" i="6" s="1"/>
  <c r="F2443" i="6"/>
  <c r="L2443" i="6" s="1"/>
  <c r="H2443" i="6"/>
  <c r="N2443" i="6" s="1"/>
  <c r="G2439" i="6"/>
  <c r="M2439" i="6" s="1"/>
  <c r="H2439" i="6"/>
  <c r="N2439" i="6" s="1"/>
  <c r="E2439" i="6"/>
  <c r="K2439" i="6" s="1"/>
  <c r="R2439" i="6" s="1"/>
  <c r="I2439" i="6"/>
  <c r="O2439" i="6" s="1"/>
  <c r="F2439" i="6"/>
  <c r="L2439" i="6" s="1"/>
  <c r="J2439" i="6"/>
  <c r="P2439" i="6" s="1"/>
  <c r="I2435" i="6"/>
  <c r="O2435" i="6" s="1"/>
  <c r="J2435" i="6"/>
  <c r="P2435" i="6" s="1"/>
  <c r="F2435" i="6"/>
  <c r="L2435" i="6" s="1"/>
  <c r="H2435" i="6"/>
  <c r="N2435" i="6" s="1"/>
  <c r="G2431" i="6"/>
  <c r="M2431" i="6" s="1"/>
  <c r="H2431" i="6"/>
  <c r="N2431" i="6" s="1"/>
  <c r="E2431" i="6"/>
  <c r="K2431" i="6" s="1"/>
  <c r="R2431" i="6" s="1"/>
  <c r="I2431" i="6"/>
  <c r="O2431" i="6" s="1"/>
  <c r="F2431" i="6"/>
  <c r="L2431" i="6" s="1"/>
  <c r="J2431" i="6"/>
  <c r="P2431" i="6" s="1"/>
  <c r="G2427" i="6"/>
  <c r="M2427" i="6" s="1"/>
  <c r="H2427" i="6"/>
  <c r="N2427" i="6" s="1"/>
  <c r="E2427" i="6"/>
  <c r="K2427" i="6" s="1"/>
  <c r="R2427" i="6" s="1"/>
  <c r="I2427" i="6"/>
  <c r="O2427" i="6" s="1"/>
  <c r="F2427" i="6"/>
  <c r="L2427" i="6" s="1"/>
  <c r="J2427" i="6"/>
  <c r="P2427" i="6" s="1"/>
  <c r="F2423" i="6"/>
  <c r="L2423" i="6" s="1"/>
  <c r="H2423" i="6"/>
  <c r="N2423" i="6" s="1"/>
  <c r="I2423" i="6"/>
  <c r="O2423" i="6" s="1"/>
  <c r="J2423" i="6"/>
  <c r="P2423" i="6" s="1"/>
  <c r="E2419" i="6"/>
  <c r="K2419" i="6" s="1"/>
  <c r="R2419" i="6" s="1"/>
  <c r="I2419" i="6"/>
  <c r="O2419" i="6" s="1"/>
  <c r="F2419" i="6"/>
  <c r="L2419" i="6" s="1"/>
  <c r="J2419" i="6"/>
  <c r="P2419" i="6" s="1"/>
  <c r="G2419" i="6"/>
  <c r="M2419" i="6" s="1"/>
  <c r="H2419" i="6"/>
  <c r="N2419" i="6" s="1"/>
  <c r="E2415" i="6"/>
  <c r="K2415" i="6" s="1"/>
  <c r="R2415" i="6" s="1"/>
  <c r="I2415" i="6"/>
  <c r="O2415" i="6" s="1"/>
  <c r="F2415" i="6"/>
  <c r="L2415" i="6" s="1"/>
  <c r="J2415" i="6"/>
  <c r="P2415" i="6" s="1"/>
  <c r="G2415" i="6"/>
  <c r="M2415" i="6" s="1"/>
  <c r="H2415" i="6"/>
  <c r="N2415" i="6" s="1"/>
  <c r="G2411" i="6"/>
  <c r="M2411" i="6" s="1"/>
  <c r="H2411" i="6"/>
  <c r="N2411" i="6" s="1"/>
  <c r="E2411" i="6"/>
  <c r="K2411" i="6" s="1"/>
  <c r="R2411" i="6" s="1"/>
  <c r="I2411" i="6"/>
  <c r="O2411" i="6" s="1"/>
  <c r="F2411" i="6"/>
  <c r="L2411" i="6" s="1"/>
  <c r="J2411" i="6"/>
  <c r="P2411" i="6" s="1"/>
  <c r="G2407" i="6"/>
  <c r="M2407" i="6" s="1"/>
  <c r="H2407" i="6"/>
  <c r="N2407" i="6" s="1"/>
  <c r="E2407" i="6"/>
  <c r="K2407" i="6" s="1"/>
  <c r="R2407" i="6" s="1"/>
  <c r="I2407" i="6"/>
  <c r="O2407" i="6" s="1"/>
  <c r="F2407" i="6"/>
  <c r="L2407" i="6" s="1"/>
  <c r="J2407" i="6"/>
  <c r="P2407" i="6" s="1"/>
  <c r="G2403" i="6"/>
  <c r="M2403" i="6" s="1"/>
  <c r="H2403" i="6"/>
  <c r="N2403" i="6" s="1"/>
  <c r="E2403" i="6"/>
  <c r="K2403" i="6" s="1"/>
  <c r="R2403" i="6" s="1"/>
  <c r="I2403" i="6"/>
  <c r="O2403" i="6" s="1"/>
  <c r="F2403" i="6"/>
  <c r="L2403" i="6" s="1"/>
  <c r="J2403" i="6"/>
  <c r="P2403" i="6" s="1"/>
  <c r="G2399" i="6"/>
  <c r="M2399" i="6" s="1"/>
  <c r="H2399" i="6"/>
  <c r="N2399" i="6" s="1"/>
  <c r="E2399" i="6"/>
  <c r="K2399" i="6" s="1"/>
  <c r="R2399" i="6" s="1"/>
  <c r="I2399" i="6"/>
  <c r="O2399" i="6" s="1"/>
  <c r="F2399" i="6"/>
  <c r="L2399" i="6" s="1"/>
  <c r="J2399" i="6"/>
  <c r="P2399" i="6" s="1"/>
  <c r="G2395" i="6"/>
  <c r="M2395" i="6" s="1"/>
  <c r="H2395" i="6"/>
  <c r="N2395" i="6" s="1"/>
  <c r="E2395" i="6"/>
  <c r="K2395" i="6" s="1"/>
  <c r="R2395" i="6" s="1"/>
  <c r="I2395" i="6"/>
  <c r="O2395" i="6" s="1"/>
  <c r="F2395" i="6"/>
  <c r="L2395" i="6" s="1"/>
  <c r="J2395" i="6"/>
  <c r="P2395" i="6" s="1"/>
  <c r="G2391" i="6"/>
  <c r="M2391" i="6" s="1"/>
  <c r="H2391" i="6"/>
  <c r="N2391" i="6" s="1"/>
  <c r="E2391" i="6"/>
  <c r="K2391" i="6" s="1"/>
  <c r="R2391" i="6" s="1"/>
  <c r="I2391" i="6"/>
  <c r="O2391" i="6" s="1"/>
  <c r="F2391" i="6"/>
  <c r="L2391" i="6" s="1"/>
  <c r="J2391" i="6"/>
  <c r="P2391" i="6" s="1"/>
  <c r="E2387" i="6"/>
  <c r="K2387" i="6" s="1"/>
  <c r="R2387" i="6" s="1"/>
  <c r="I2387" i="6"/>
  <c r="O2387" i="6" s="1"/>
  <c r="F2387" i="6"/>
  <c r="L2387" i="6" s="1"/>
  <c r="J2387" i="6"/>
  <c r="P2387" i="6" s="1"/>
  <c r="G2387" i="6"/>
  <c r="M2387" i="6" s="1"/>
  <c r="H2387" i="6"/>
  <c r="N2387" i="6" s="1"/>
  <c r="E2383" i="6"/>
  <c r="K2383" i="6" s="1"/>
  <c r="R2383" i="6" s="1"/>
  <c r="I2383" i="6"/>
  <c r="O2383" i="6" s="1"/>
  <c r="F2383" i="6"/>
  <c r="L2383" i="6" s="1"/>
  <c r="J2383" i="6"/>
  <c r="P2383" i="6" s="1"/>
  <c r="G2383" i="6"/>
  <c r="M2383" i="6" s="1"/>
  <c r="H2383" i="6"/>
  <c r="N2383" i="6" s="1"/>
  <c r="E2379" i="6"/>
  <c r="K2379" i="6" s="1"/>
  <c r="R2379" i="6" s="1"/>
  <c r="I2379" i="6"/>
  <c r="O2379" i="6" s="1"/>
  <c r="F2379" i="6"/>
  <c r="L2379" i="6" s="1"/>
  <c r="J2379" i="6"/>
  <c r="P2379" i="6" s="1"/>
  <c r="G2379" i="6"/>
  <c r="M2379" i="6" s="1"/>
  <c r="H2379" i="6"/>
  <c r="N2379" i="6" s="1"/>
  <c r="G2375" i="6"/>
  <c r="M2375" i="6" s="1"/>
  <c r="H2375" i="6"/>
  <c r="N2375" i="6" s="1"/>
  <c r="E2375" i="6"/>
  <c r="K2375" i="6" s="1"/>
  <c r="R2375" i="6" s="1"/>
  <c r="I2375" i="6"/>
  <c r="O2375" i="6" s="1"/>
  <c r="F2375" i="6"/>
  <c r="L2375" i="6" s="1"/>
  <c r="J2375" i="6"/>
  <c r="P2375" i="6" s="1"/>
  <c r="G2371" i="6"/>
  <c r="M2371" i="6" s="1"/>
  <c r="H2371" i="6"/>
  <c r="N2371" i="6" s="1"/>
  <c r="E2371" i="6"/>
  <c r="K2371" i="6" s="1"/>
  <c r="R2371" i="6" s="1"/>
  <c r="I2371" i="6"/>
  <c r="O2371" i="6" s="1"/>
  <c r="F2371" i="6"/>
  <c r="L2371" i="6" s="1"/>
  <c r="J2371" i="6"/>
  <c r="P2371" i="6" s="1"/>
  <c r="E2367" i="6"/>
  <c r="K2367" i="6" s="1"/>
  <c r="R2367" i="6" s="1"/>
  <c r="I2367" i="6"/>
  <c r="O2367" i="6" s="1"/>
  <c r="F2367" i="6"/>
  <c r="L2367" i="6" s="1"/>
  <c r="J2367" i="6"/>
  <c r="P2367" i="6" s="1"/>
  <c r="G2367" i="6"/>
  <c r="M2367" i="6" s="1"/>
  <c r="H2367" i="6"/>
  <c r="N2367" i="6" s="1"/>
  <c r="E2363" i="6"/>
  <c r="K2363" i="6" s="1"/>
  <c r="R2363" i="6" s="1"/>
  <c r="I2363" i="6"/>
  <c r="O2363" i="6" s="1"/>
  <c r="F2363" i="6"/>
  <c r="L2363" i="6" s="1"/>
  <c r="J2363" i="6"/>
  <c r="P2363" i="6" s="1"/>
  <c r="G2363" i="6"/>
  <c r="M2363" i="6" s="1"/>
  <c r="H2363" i="6"/>
  <c r="N2363" i="6" s="1"/>
  <c r="E2359" i="6"/>
  <c r="K2359" i="6" s="1"/>
  <c r="R2359" i="6" s="1"/>
  <c r="I2359" i="6"/>
  <c r="O2359" i="6" s="1"/>
  <c r="F2359" i="6"/>
  <c r="L2359" i="6" s="1"/>
  <c r="J2359" i="6"/>
  <c r="P2359" i="6" s="1"/>
  <c r="G2359" i="6"/>
  <c r="M2359" i="6" s="1"/>
  <c r="H2359" i="6"/>
  <c r="N2359" i="6" s="1"/>
  <c r="E2355" i="6"/>
  <c r="K2355" i="6" s="1"/>
  <c r="R2355" i="6" s="1"/>
  <c r="I2355" i="6"/>
  <c r="O2355" i="6" s="1"/>
  <c r="F2355" i="6"/>
  <c r="L2355" i="6" s="1"/>
  <c r="J2355" i="6"/>
  <c r="P2355" i="6" s="1"/>
  <c r="G2355" i="6"/>
  <c r="M2355" i="6" s="1"/>
  <c r="H2355" i="6"/>
  <c r="N2355" i="6" s="1"/>
  <c r="G2351" i="6"/>
  <c r="M2351" i="6" s="1"/>
  <c r="H2351" i="6"/>
  <c r="N2351" i="6" s="1"/>
  <c r="E2351" i="6"/>
  <c r="K2351" i="6" s="1"/>
  <c r="R2351" i="6" s="1"/>
  <c r="I2351" i="6"/>
  <c r="O2351" i="6" s="1"/>
  <c r="F2351" i="6"/>
  <c r="L2351" i="6" s="1"/>
  <c r="J2351" i="6"/>
  <c r="P2351" i="6" s="1"/>
  <c r="G2347" i="6"/>
  <c r="M2347" i="6" s="1"/>
  <c r="H2347" i="6"/>
  <c r="N2347" i="6" s="1"/>
  <c r="E2347" i="6"/>
  <c r="K2347" i="6" s="1"/>
  <c r="R2347" i="6" s="1"/>
  <c r="I2347" i="6"/>
  <c r="O2347" i="6" s="1"/>
  <c r="F2347" i="6"/>
  <c r="L2347" i="6" s="1"/>
  <c r="J2347" i="6"/>
  <c r="P2347" i="6" s="1"/>
  <c r="E2343" i="6"/>
  <c r="K2343" i="6" s="1"/>
  <c r="R2343" i="6" s="1"/>
  <c r="I2343" i="6"/>
  <c r="O2343" i="6" s="1"/>
  <c r="F2343" i="6"/>
  <c r="L2343" i="6" s="1"/>
  <c r="J2343" i="6"/>
  <c r="P2343" i="6" s="1"/>
  <c r="G2343" i="6"/>
  <c r="M2343" i="6" s="1"/>
  <c r="H2343" i="6"/>
  <c r="N2343" i="6" s="1"/>
  <c r="E2339" i="6"/>
  <c r="K2339" i="6" s="1"/>
  <c r="R2339" i="6" s="1"/>
  <c r="I2339" i="6"/>
  <c r="O2339" i="6" s="1"/>
  <c r="F2339" i="6"/>
  <c r="L2339" i="6" s="1"/>
  <c r="J2339" i="6"/>
  <c r="P2339" i="6" s="1"/>
  <c r="G2339" i="6"/>
  <c r="M2339" i="6" s="1"/>
  <c r="H2339" i="6"/>
  <c r="N2339" i="6" s="1"/>
  <c r="E2335" i="6"/>
  <c r="K2335" i="6" s="1"/>
  <c r="R2335" i="6" s="1"/>
  <c r="I2335" i="6"/>
  <c r="O2335" i="6" s="1"/>
  <c r="F2335" i="6"/>
  <c r="L2335" i="6" s="1"/>
  <c r="J2335" i="6"/>
  <c r="P2335" i="6" s="1"/>
  <c r="G2335" i="6"/>
  <c r="M2335" i="6" s="1"/>
  <c r="H2335" i="6"/>
  <c r="N2335" i="6" s="1"/>
  <c r="I2331" i="6"/>
  <c r="O2331" i="6" s="1"/>
  <c r="J2331" i="6"/>
  <c r="P2331" i="6" s="1"/>
  <c r="F2331" i="6"/>
  <c r="L2331" i="6" s="1"/>
  <c r="H2331" i="6"/>
  <c r="N2331" i="6" s="1"/>
  <c r="F2327" i="6"/>
  <c r="L2327" i="6" s="1"/>
  <c r="H2327" i="6"/>
  <c r="N2327" i="6" s="1"/>
  <c r="I2327" i="6"/>
  <c r="O2327" i="6" s="1"/>
  <c r="J2327" i="6"/>
  <c r="P2327" i="6" s="1"/>
  <c r="E2323" i="6"/>
  <c r="K2323" i="6" s="1"/>
  <c r="R2323" i="6" s="1"/>
  <c r="I2323" i="6"/>
  <c r="O2323" i="6" s="1"/>
  <c r="F2323" i="6"/>
  <c r="L2323" i="6" s="1"/>
  <c r="J2323" i="6"/>
  <c r="P2323" i="6" s="1"/>
  <c r="G2323" i="6"/>
  <c r="M2323" i="6" s="1"/>
  <c r="H2323" i="6"/>
  <c r="N2323" i="6" s="1"/>
  <c r="E2319" i="6"/>
  <c r="K2319" i="6" s="1"/>
  <c r="R2319" i="6" s="1"/>
  <c r="I2319" i="6"/>
  <c r="O2319" i="6" s="1"/>
  <c r="F2319" i="6"/>
  <c r="L2319" i="6" s="1"/>
  <c r="J2319" i="6"/>
  <c r="P2319" i="6" s="1"/>
  <c r="G2319" i="6"/>
  <c r="M2319" i="6" s="1"/>
  <c r="H2319" i="6"/>
  <c r="N2319" i="6" s="1"/>
  <c r="G2315" i="6"/>
  <c r="M2315" i="6" s="1"/>
  <c r="H2315" i="6"/>
  <c r="N2315" i="6" s="1"/>
  <c r="E2315" i="6"/>
  <c r="K2315" i="6" s="1"/>
  <c r="R2315" i="6" s="1"/>
  <c r="I2315" i="6"/>
  <c r="O2315" i="6" s="1"/>
  <c r="F2315" i="6"/>
  <c r="L2315" i="6" s="1"/>
  <c r="J2315" i="6"/>
  <c r="P2315" i="6" s="1"/>
  <c r="G2311" i="6"/>
  <c r="M2311" i="6" s="1"/>
  <c r="H2311" i="6"/>
  <c r="N2311" i="6" s="1"/>
  <c r="E2311" i="6"/>
  <c r="K2311" i="6" s="1"/>
  <c r="R2311" i="6" s="1"/>
  <c r="I2311" i="6"/>
  <c r="O2311" i="6" s="1"/>
  <c r="F2311" i="6"/>
  <c r="L2311" i="6" s="1"/>
  <c r="J2311" i="6"/>
  <c r="P2311" i="6" s="1"/>
  <c r="G2307" i="6"/>
  <c r="M2307" i="6" s="1"/>
  <c r="H2307" i="6"/>
  <c r="N2307" i="6" s="1"/>
  <c r="E2307" i="6"/>
  <c r="K2307" i="6" s="1"/>
  <c r="R2307" i="6" s="1"/>
  <c r="I2307" i="6"/>
  <c r="O2307" i="6" s="1"/>
  <c r="F2307" i="6"/>
  <c r="L2307" i="6" s="1"/>
  <c r="J2307" i="6"/>
  <c r="P2307" i="6" s="1"/>
  <c r="G2303" i="6"/>
  <c r="M2303" i="6" s="1"/>
  <c r="H2303" i="6"/>
  <c r="N2303" i="6" s="1"/>
  <c r="E2303" i="6"/>
  <c r="K2303" i="6" s="1"/>
  <c r="R2303" i="6" s="1"/>
  <c r="I2303" i="6"/>
  <c r="O2303" i="6" s="1"/>
  <c r="F2303" i="6"/>
  <c r="L2303" i="6" s="1"/>
  <c r="J2303" i="6"/>
  <c r="P2303" i="6" s="1"/>
  <c r="G2299" i="6"/>
  <c r="M2299" i="6" s="1"/>
  <c r="H2299" i="6"/>
  <c r="N2299" i="6" s="1"/>
  <c r="E2299" i="6"/>
  <c r="K2299" i="6" s="1"/>
  <c r="R2299" i="6" s="1"/>
  <c r="I2299" i="6"/>
  <c r="O2299" i="6" s="1"/>
  <c r="F2299" i="6"/>
  <c r="L2299" i="6" s="1"/>
  <c r="J2299" i="6"/>
  <c r="P2299" i="6" s="1"/>
  <c r="G2295" i="6"/>
  <c r="M2295" i="6" s="1"/>
  <c r="H2295" i="6"/>
  <c r="N2295" i="6" s="1"/>
  <c r="E2295" i="6"/>
  <c r="K2295" i="6" s="1"/>
  <c r="R2295" i="6" s="1"/>
  <c r="I2295" i="6"/>
  <c r="O2295" i="6" s="1"/>
  <c r="F2295" i="6"/>
  <c r="L2295" i="6" s="1"/>
  <c r="J2295" i="6"/>
  <c r="P2295" i="6" s="1"/>
  <c r="G2291" i="6"/>
  <c r="M2291" i="6" s="1"/>
  <c r="H2291" i="6"/>
  <c r="N2291" i="6" s="1"/>
  <c r="E2291" i="6"/>
  <c r="K2291" i="6" s="1"/>
  <c r="R2291" i="6" s="1"/>
  <c r="I2291" i="6"/>
  <c r="O2291" i="6" s="1"/>
  <c r="F2291" i="6"/>
  <c r="L2291" i="6" s="1"/>
  <c r="J2291" i="6"/>
  <c r="P2291" i="6" s="1"/>
  <c r="F2287" i="6"/>
  <c r="L2287" i="6" s="1"/>
  <c r="H2287" i="6"/>
  <c r="N2287" i="6" s="1"/>
  <c r="I2287" i="6"/>
  <c r="O2287" i="6" s="1"/>
  <c r="J2287" i="6"/>
  <c r="P2287" i="6" s="1"/>
  <c r="E2283" i="6"/>
  <c r="K2283" i="6" s="1"/>
  <c r="R2283" i="6" s="1"/>
  <c r="I2283" i="6"/>
  <c r="O2283" i="6" s="1"/>
  <c r="F2283" i="6"/>
  <c r="L2283" i="6" s="1"/>
  <c r="J2283" i="6"/>
  <c r="P2283" i="6" s="1"/>
  <c r="G2283" i="6"/>
  <c r="M2283" i="6" s="1"/>
  <c r="H2283" i="6"/>
  <c r="N2283" i="6" s="1"/>
  <c r="E2279" i="6"/>
  <c r="K2279" i="6" s="1"/>
  <c r="R2279" i="6" s="1"/>
  <c r="I2279" i="6"/>
  <c r="O2279" i="6" s="1"/>
  <c r="F2279" i="6"/>
  <c r="L2279" i="6" s="1"/>
  <c r="J2279" i="6"/>
  <c r="P2279" i="6" s="1"/>
  <c r="G2279" i="6"/>
  <c r="M2279" i="6" s="1"/>
  <c r="H2279" i="6"/>
  <c r="N2279" i="6" s="1"/>
  <c r="E2275" i="6"/>
  <c r="K2275" i="6" s="1"/>
  <c r="R2275" i="6" s="1"/>
  <c r="I2275" i="6"/>
  <c r="O2275" i="6" s="1"/>
  <c r="F2275" i="6"/>
  <c r="L2275" i="6" s="1"/>
  <c r="J2275" i="6"/>
  <c r="P2275" i="6" s="1"/>
  <c r="G2275" i="6"/>
  <c r="M2275" i="6" s="1"/>
  <c r="H2275" i="6"/>
  <c r="N2275" i="6" s="1"/>
  <c r="G2271" i="6"/>
  <c r="M2271" i="6" s="1"/>
  <c r="H2271" i="6"/>
  <c r="N2271" i="6" s="1"/>
  <c r="E2271" i="6"/>
  <c r="K2271" i="6" s="1"/>
  <c r="R2271" i="6" s="1"/>
  <c r="I2271" i="6"/>
  <c r="O2271" i="6" s="1"/>
  <c r="F2271" i="6"/>
  <c r="L2271" i="6" s="1"/>
  <c r="J2271" i="6"/>
  <c r="P2271" i="6" s="1"/>
  <c r="G2267" i="6"/>
  <c r="M2267" i="6" s="1"/>
  <c r="H2267" i="6"/>
  <c r="N2267" i="6" s="1"/>
  <c r="E2267" i="6"/>
  <c r="K2267" i="6" s="1"/>
  <c r="R2267" i="6" s="1"/>
  <c r="I2267" i="6"/>
  <c r="O2267" i="6" s="1"/>
  <c r="F2267" i="6"/>
  <c r="L2267" i="6" s="1"/>
  <c r="J2267" i="6"/>
  <c r="P2267" i="6" s="1"/>
  <c r="G2263" i="6"/>
  <c r="M2263" i="6" s="1"/>
  <c r="H2263" i="6"/>
  <c r="N2263" i="6" s="1"/>
  <c r="E2263" i="6"/>
  <c r="K2263" i="6" s="1"/>
  <c r="R2263" i="6" s="1"/>
  <c r="I2263" i="6"/>
  <c r="O2263" i="6" s="1"/>
  <c r="F2263" i="6"/>
  <c r="L2263" i="6" s="1"/>
  <c r="J2263" i="6"/>
  <c r="P2263" i="6" s="1"/>
  <c r="G2259" i="6"/>
  <c r="M2259" i="6" s="1"/>
  <c r="H2259" i="6"/>
  <c r="N2259" i="6" s="1"/>
  <c r="E2259" i="6"/>
  <c r="K2259" i="6" s="1"/>
  <c r="R2259" i="6" s="1"/>
  <c r="I2259" i="6"/>
  <c r="O2259" i="6" s="1"/>
  <c r="F2259" i="6"/>
  <c r="L2259" i="6" s="1"/>
  <c r="J2259" i="6"/>
  <c r="P2259" i="6" s="1"/>
  <c r="E2255" i="6"/>
  <c r="K2255" i="6" s="1"/>
  <c r="R2255" i="6" s="1"/>
  <c r="I2255" i="6"/>
  <c r="O2255" i="6" s="1"/>
  <c r="F2255" i="6"/>
  <c r="L2255" i="6" s="1"/>
  <c r="J2255" i="6"/>
  <c r="P2255" i="6" s="1"/>
  <c r="G2255" i="6"/>
  <c r="M2255" i="6" s="1"/>
  <c r="H2255" i="6"/>
  <c r="N2255" i="6" s="1"/>
  <c r="G2251" i="6"/>
  <c r="M2251" i="6" s="1"/>
  <c r="H2251" i="6"/>
  <c r="N2251" i="6" s="1"/>
  <c r="I2251" i="6"/>
  <c r="O2251" i="6" s="1"/>
  <c r="F2251" i="6"/>
  <c r="L2251" i="6" s="1"/>
  <c r="J2251" i="6"/>
  <c r="P2251" i="6" s="1"/>
  <c r="E2247" i="6"/>
  <c r="K2247" i="6" s="1"/>
  <c r="R2247" i="6" s="1"/>
  <c r="I2247" i="6"/>
  <c r="O2247" i="6" s="1"/>
  <c r="F2247" i="6"/>
  <c r="L2247" i="6" s="1"/>
  <c r="J2247" i="6"/>
  <c r="P2247" i="6" s="1"/>
  <c r="G2247" i="6"/>
  <c r="M2247" i="6" s="1"/>
  <c r="H2247" i="6"/>
  <c r="N2247" i="6" s="1"/>
  <c r="G2243" i="6"/>
  <c r="M2243" i="6" s="1"/>
  <c r="H2243" i="6"/>
  <c r="N2243" i="6" s="1"/>
  <c r="E2243" i="6"/>
  <c r="K2243" i="6" s="1"/>
  <c r="R2243" i="6" s="1"/>
  <c r="I2243" i="6"/>
  <c r="O2243" i="6" s="1"/>
  <c r="F2243" i="6"/>
  <c r="L2243" i="6" s="1"/>
  <c r="J2243" i="6"/>
  <c r="P2243" i="6" s="1"/>
  <c r="E2239" i="6"/>
  <c r="K2239" i="6" s="1"/>
  <c r="R2239" i="6" s="1"/>
  <c r="I2239" i="6"/>
  <c r="O2239" i="6" s="1"/>
  <c r="F2239" i="6"/>
  <c r="L2239" i="6" s="1"/>
  <c r="J2239" i="6"/>
  <c r="P2239" i="6" s="1"/>
  <c r="G2239" i="6"/>
  <c r="M2239" i="6" s="1"/>
  <c r="H2239" i="6"/>
  <c r="N2239" i="6" s="1"/>
  <c r="E2235" i="6"/>
  <c r="K2235" i="6" s="1"/>
  <c r="R2235" i="6" s="1"/>
  <c r="I2235" i="6"/>
  <c r="O2235" i="6" s="1"/>
  <c r="F2235" i="6"/>
  <c r="L2235" i="6" s="1"/>
  <c r="J2235" i="6"/>
  <c r="P2235" i="6" s="1"/>
  <c r="G2235" i="6"/>
  <c r="M2235" i="6" s="1"/>
  <c r="H2235" i="6"/>
  <c r="N2235" i="6" s="1"/>
  <c r="G2231" i="6"/>
  <c r="M2231" i="6" s="1"/>
  <c r="H2231" i="6"/>
  <c r="N2231" i="6" s="1"/>
  <c r="E2231" i="6"/>
  <c r="K2231" i="6" s="1"/>
  <c r="R2231" i="6" s="1"/>
  <c r="I2231" i="6"/>
  <c r="O2231" i="6" s="1"/>
  <c r="F2231" i="6"/>
  <c r="L2231" i="6" s="1"/>
  <c r="J2231" i="6"/>
  <c r="P2231" i="6" s="1"/>
  <c r="G2227" i="6"/>
  <c r="M2227" i="6" s="1"/>
  <c r="H2227" i="6"/>
  <c r="N2227" i="6" s="1"/>
  <c r="E2227" i="6"/>
  <c r="K2227" i="6" s="1"/>
  <c r="R2227" i="6" s="1"/>
  <c r="I2227" i="6"/>
  <c r="O2227" i="6" s="1"/>
  <c r="F2227" i="6"/>
  <c r="L2227" i="6" s="1"/>
  <c r="J2227" i="6"/>
  <c r="P2227" i="6" s="1"/>
  <c r="F2223" i="6"/>
  <c r="L2223" i="6" s="1"/>
  <c r="H2223" i="6"/>
  <c r="N2223" i="6" s="1"/>
  <c r="I2223" i="6"/>
  <c r="O2223" i="6" s="1"/>
  <c r="J2223" i="6"/>
  <c r="P2223" i="6" s="1"/>
  <c r="E2219" i="6"/>
  <c r="K2219" i="6" s="1"/>
  <c r="R2219" i="6" s="1"/>
  <c r="I2219" i="6"/>
  <c r="O2219" i="6" s="1"/>
  <c r="F2219" i="6"/>
  <c r="L2219" i="6" s="1"/>
  <c r="J2219" i="6"/>
  <c r="P2219" i="6" s="1"/>
  <c r="G2219" i="6"/>
  <c r="M2219" i="6" s="1"/>
  <c r="H2219" i="6"/>
  <c r="N2219" i="6" s="1"/>
  <c r="G2215" i="6"/>
  <c r="M2215" i="6" s="1"/>
  <c r="H2215" i="6"/>
  <c r="N2215" i="6" s="1"/>
  <c r="E2215" i="6"/>
  <c r="K2215" i="6" s="1"/>
  <c r="R2215" i="6" s="1"/>
  <c r="I2215" i="6"/>
  <c r="O2215" i="6" s="1"/>
  <c r="F2215" i="6"/>
  <c r="L2215" i="6" s="1"/>
  <c r="J2215" i="6"/>
  <c r="P2215" i="6" s="1"/>
  <c r="G2211" i="6"/>
  <c r="M2211" i="6" s="1"/>
  <c r="H2211" i="6"/>
  <c r="N2211" i="6" s="1"/>
  <c r="E2211" i="6"/>
  <c r="K2211" i="6" s="1"/>
  <c r="R2211" i="6" s="1"/>
  <c r="I2211" i="6"/>
  <c r="O2211" i="6" s="1"/>
  <c r="F2211" i="6"/>
  <c r="L2211" i="6" s="1"/>
  <c r="J2211" i="6"/>
  <c r="P2211" i="6" s="1"/>
  <c r="G2207" i="6"/>
  <c r="M2207" i="6" s="1"/>
  <c r="H2207" i="6"/>
  <c r="N2207" i="6" s="1"/>
  <c r="E2207" i="6"/>
  <c r="K2207" i="6" s="1"/>
  <c r="R2207" i="6" s="1"/>
  <c r="I2207" i="6"/>
  <c r="O2207" i="6" s="1"/>
  <c r="F2207" i="6"/>
  <c r="L2207" i="6" s="1"/>
  <c r="J2207" i="6"/>
  <c r="P2207" i="6" s="1"/>
  <c r="G2203" i="6"/>
  <c r="M2203" i="6" s="1"/>
  <c r="H2203" i="6"/>
  <c r="N2203" i="6" s="1"/>
  <c r="E2203" i="6"/>
  <c r="K2203" i="6" s="1"/>
  <c r="R2203" i="6" s="1"/>
  <c r="I2203" i="6"/>
  <c r="O2203" i="6" s="1"/>
  <c r="F2203" i="6"/>
  <c r="L2203" i="6" s="1"/>
  <c r="J2203" i="6"/>
  <c r="P2203" i="6" s="1"/>
  <c r="G2199" i="6"/>
  <c r="M2199" i="6" s="1"/>
  <c r="H2199" i="6"/>
  <c r="N2199" i="6" s="1"/>
  <c r="E2199" i="6"/>
  <c r="K2199" i="6" s="1"/>
  <c r="R2199" i="6" s="1"/>
  <c r="I2199" i="6"/>
  <c r="O2199" i="6" s="1"/>
  <c r="F2199" i="6"/>
  <c r="L2199" i="6" s="1"/>
  <c r="J2199" i="6"/>
  <c r="P2199" i="6" s="1"/>
  <c r="G2195" i="6"/>
  <c r="M2195" i="6" s="1"/>
  <c r="H2195" i="6"/>
  <c r="N2195" i="6" s="1"/>
  <c r="E2195" i="6"/>
  <c r="K2195" i="6" s="1"/>
  <c r="R2195" i="6" s="1"/>
  <c r="I2195" i="6"/>
  <c r="O2195" i="6" s="1"/>
  <c r="F2195" i="6"/>
  <c r="L2195" i="6" s="1"/>
  <c r="J2195" i="6"/>
  <c r="P2195" i="6" s="1"/>
  <c r="G2191" i="6"/>
  <c r="M2191" i="6" s="1"/>
  <c r="H2191" i="6"/>
  <c r="N2191" i="6" s="1"/>
  <c r="E2191" i="6"/>
  <c r="K2191" i="6" s="1"/>
  <c r="R2191" i="6" s="1"/>
  <c r="I2191" i="6"/>
  <c r="O2191" i="6" s="1"/>
  <c r="F2191" i="6"/>
  <c r="L2191" i="6" s="1"/>
  <c r="J2191" i="6"/>
  <c r="P2191" i="6" s="1"/>
  <c r="G2187" i="6"/>
  <c r="M2187" i="6" s="1"/>
  <c r="H2187" i="6"/>
  <c r="N2187" i="6" s="1"/>
  <c r="E2187" i="6"/>
  <c r="K2187" i="6" s="1"/>
  <c r="R2187" i="6" s="1"/>
  <c r="I2187" i="6"/>
  <c r="O2187" i="6" s="1"/>
  <c r="F2187" i="6"/>
  <c r="L2187" i="6" s="1"/>
  <c r="J2187" i="6"/>
  <c r="P2187" i="6" s="1"/>
  <c r="G2183" i="6"/>
  <c r="M2183" i="6" s="1"/>
  <c r="H2183" i="6"/>
  <c r="N2183" i="6" s="1"/>
  <c r="E2183" i="6"/>
  <c r="K2183" i="6" s="1"/>
  <c r="R2183" i="6" s="1"/>
  <c r="I2183" i="6"/>
  <c r="O2183" i="6" s="1"/>
  <c r="F2183" i="6"/>
  <c r="L2183" i="6" s="1"/>
  <c r="J2183" i="6"/>
  <c r="P2183" i="6" s="1"/>
  <c r="G2179" i="6"/>
  <c r="M2179" i="6" s="1"/>
  <c r="H2179" i="6"/>
  <c r="N2179" i="6" s="1"/>
  <c r="E2179" i="6"/>
  <c r="K2179" i="6" s="1"/>
  <c r="R2179" i="6" s="1"/>
  <c r="I2179" i="6"/>
  <c r="O2179" i="6" s="1"/>
  <c r="F2179" i="6"/>
  <c r="L2179" i="6" s="1"/>
  <c r="J2179" i="6"/>
  <c r="P2179" i="6" s="1"/>
  <c r="G2175" i="6"/>
  <c r="M2175" i="6" s="1"/>
  <c r="H2175" i="6"/>
  <c r="N2175" i="6" s="1"/>
  <c r="E2175" i="6"/>
  <c r="K2175" i="6" s="1"/>
  <c r="R2175" i="6" s="1"/>
  <c r="I2175" i="6"/>
  <c r="O2175" i="6" s="1"/>
  <c r="F2175" i="6"/>
  <c r="L2175" i="6" s="1"/>
  <c r="J2175" i="6"/>
  <c r="P2175" i="6" s="1"/>
  <c r="E2171" i="6"/>
  <c r="K2171" i="6" s="1"/>
  <c r="R2171" i="6" s="1"/>
  <c r="I2171" i="6"/>
  <c r="O2171" i="6" s="1"/>
  <c r="F2171" i="6"/>
  <c r="L2171" i="6" s="1"/>
  <c r="J2171" i="6"/>
  <c r="P2171" i="6" s="1"/>
  <c r="G2171" i="6"/>
  <c r="M2171" i="6" s="1"/>
  <c r="H2171" i="6"/>
  <c r="N2171" i="6" s="1"/>
  <c r="G2167" i="6"/>
  <c r="M2167" i="6" s="1"/>
  <c r="H2167" i="6"/>
  <c r="N2167" i="6" s="1"/>
  <c r="E2167" i="6"/>
  <c r="K2167" i="6" s="1"/>
  <c r="R2167" i="6" s="1"/>
  <c r="I2167" i="6"/>
  <c r="O2167" i="6" s="1"/>
  <c r="F2167" i="6"/>
  <c r="L2167" i="6" s="1"/>
  <c r="J2167" i="6"/>
  <c r="P2167" i="6" s="1"/>
  <c r="G2163" i="6"/>
  <c r="M2163" i="6" s="1"/>
  <c r="H2163" i="6"/>
  <c r="N2163" i="6" s="1"/>
  <c r="E2163" i="6"/>
  <c r="K2163" i="6" s="1"/>
  <c r="R2163" i="6" s="1"/>
  <c r="I2163" i="6"/>
  <c r="O2163" i="6" s="1"/>
  <c r="F2163" i="6"/>
  <c r="L2163" i="6" s="1"/>
  <c r="J2163" i="6"/>
  <c r="P2163" i="6" s="1"/>
  <c r="F2159" i="6"/>
  <c r="L2159" i="6" s="1"/>
  <c r="H2159" i="6"/>
  <c r="N2159" i="6" s="1"/>
  <c r="I2159" i="6"/>
  <c r="O2159" i="6" s="1"/>
  <c r="J2159" i="6"/>
  <c r="P2159" i="6" s="1"/>
  <c r="G2155" i="6"/>
  <c r="M2155" i="6" s="1"/>
  <c r="H2155" i="6"/>
  <c r="N2155" i="6" s="1"/>
  <c r="E2155" i="6"/>
  <c r="K2155" i="6" s="1"/>
  <c r="R2155" i="6" s="1"/>
  <c r="I2155" i="6"/>
  <c r="O2155" i="6" s="1"/>
  <c r="F2155" i="6"/>
  <c r="L2155" i="6" s="1"/>
  <c r="J2155" i="6"/>
  <c r="P2155" i="6" s="1"/>
  <c r="G2151" i="6"/>
  <c r="M2151" i="6" s="1"/>
  <c r="H2151" i="6"/>
  <c r="N2151" i="6" s="1"/>
  <c r="E2151" i="6"/>
  <c r="K2151" i="6" s="1"/>
  <c r="R2151" i="6" s="1"/>
  <c r="I2151" i="6"/>
  <c r="O2151" i="6" s="1"/>
  <c r="F2151" i="6"/>
  <c r="L2151" i="6" s="1"/>
  <c r="J2151" i="6"/>
  <c r="P2151" i="6" s="1"/>
  <c r="G2147" i="6"/>
  <c r="M2147" i="6" s="1"/>
  <c r="H2147" i="6"/>
  <c r="N2147" i="6" s="1"/>
  <c r="E2147" i="6"/>
  <c r="K2147" i="6" s="1"/>
  <c r="R2147" i="6" s="1"/>
  <c r="I2147" i="6"/>
  <c r="O2147" i="6" s="1"/>
  <c r="F2147" i="6"/>
  <c r="L2147" i="6" s="1"/>
  <c r="J2147" i="6"/>
  <c r="P2147" i="6" s="1"/>
  <c r="F2143" i="6"/>
  <c r="L2143" i="6" s="1"/>
  <c r="H2143" i="6"/>
  <c r="N2143" i="6" s="1"/>
  <c r="I2143" i="6"/>
  <c r="O2143" i="6" s="1"/>
  <c r="J2143" i="6"/>
  <c r="P2143" i="6" s="1"/>
  <c r="G2139" i="6"/>
  <c r="M2139" i="6" s="1"/>
  <c r="H2139" i="6"/>
  <c r="N2139" i="6" s="1"/>
  <c r="E2139" i="6"/>
  <c r="K2139" i="6" s="1"/>
  <c r="R2139" i="6" s="1"/>
  <c r="I2139" i="6"/>
  <c r="O2139" i="6" s="1"/>
  <c r="F2139" i="6"/>
  <c r="L2139" i="6" s="1"/>
  <c r="J2139" i="6"/>
  <c r="P2139" i="6" s="1"/>
  <c r="G2135" i="6"/>
  <c r="M2135" i="6" s="1"/>
  <c r="H2135" i="6"/>
  <c r="N2135" i="6" s="1"/>
  <c r="E2135" i="6"/>
  <c r="K2135" i="6" s="1"/>
  <c r="R2135" i="6" s="1"/>
  <c r="I2135" i="6"/>
  <c r="O2135" i="6" s="1"/>
  <c r="F2135" i="6"/>
  <c r="L2135" i="6" s="1"/>
  <c r="J2135" i="6"/>
  <c r="P2135" i="6" s="1"/>
  <c r="G2131" i="6"/>
  <c r="M2131" i="6" s="1"/>
  <c r="H2131" i="6"/>
  <c r="N2131" i="6" s="1"/>
  <c r="E2131" i="6"/>
  <c r="K2131" i="6" s="1"/>
  <c r="R2131" i="6" s="1"/>
  <c r="I2131" i="6"/>
  <c r="O2131" i="6" s="1"/>
  <c r="F2131" i="6"/>
  <c r="L2131" i="6" s="1"/>
  <c r="J2131" i="6"/>
  <c r="P2131" i="6" s="1"/>
  <c r="G2127" i="6"/>
  <c r="M2127" i="6" s="1"/>
  <c r="H2127" i="6"/>
  <c r="N2127" i="6" s="1"/>
  <c r="E2127" i="6"/>
  <c r="K2127" i="6" s="1"/>
  <c r="R2127" i="6" s="1"/>
  <c r="I2127" i="6"/>
  <c r="O2127" i="6" s="1"/>
  <c r="F2127" i="6"/>
  <c r="L2127" i="6" s="1"/>
  <c r="J2127" i="6"/>
  <c r="P2127" i="6" s="1"/>
  <c r="G2123" i="6"/>
  <c r="M2123" i="6" s="1"/>
  <c r="H2123" i="6"/>
  <c r="N2123" i="6" s="1"/>
  <c r="E2123" i="6"/>
  <c r="K2123" i="6" s="1"/>
  <c r="R2123" i="6" s="1"/>
  <c r="I2123" i="6"/>
  <c r="O2123" i="6" s="1"/>
  <c r="F2123" i="6"/>
  <c r="L2123" i="6" s="1"/>
  <c r="J2123" i="6"/>
  <c r="P2123" i="6" s="1"/>
  <c r="E2119" i="6"/>
  <c r="K2119" i="6" s="1"/>
  <c r="R2119" i="6" s="1"/>
  <c r="I2119" i="6"/>
  <c r="O2119" i="6" s="1"/>
  <c r="F2119" i="6"/>
  <c r="L2119" i="6" s="1"/>
  <c r="J2119" i="6"/>
  <c r="P2119" i="6" s="1"/>
  <c r="G2119" i="6"/>
  <c r="M2119" i="6" s="1"/>
  <c r="H2119" i="6"/>
  <c r="N2119" i="6" s="1"/>
  <c r="E2115" i="6"/>
  <c r="K2115" i="6" s="1"/>
  <c r="R2115" i="6" s="1"/>
  <c r="I2115" i="6"/>
  <c r="O2115" i="6" s="1"/>
  <c r="F2115" i="6"/>
  <c r="L2115" i="6" s="1"/>
  <c r="J2115" i="6"/>
  <c r="P2115" i="6" s="1"/>
  <c r="G2115" i="6"/>
  <c r="M2115" i="6" s="1"/>
  <c r="H2115" i="6"/>
  <c r="N2115" i="6" s="1"/>
  <c r="E2111" i="6"/>
  <c r="K2111" i="6" s="1"/>
  <c r="R2111" i="6" s="1"/>
  <c r="I2111" i="6"/>
  <c r="O2111" i="6" s="1"/>
  <c r="F2111" i="6"/>
  <c r="L2111" i="6" s="1"/>
  <c r="J2111" i="6"/>
  <c r="P2111" i="6" s="1"/>
  <c r="G2111" i="6"/>
  <c r="M2111" i="6" s="1"/>
  <c r="H2111" i="6"/>
  <c r="N2111" i="6" s="1"/>
  <c r="E2107" i="6"/>
  <c r="K2107" i="6" s="1"/>
  <c r="R2107" i="6" s="1"/>
  <c r="I2107" i="6"/>
  <c r="O2107" i="6" s="1"/>
  <c r="F2107" i="6"/>
  <c r="L2107" i="6" s="1"/>
  <c r="J2107" i="6"/>
  <c r="P2107" i="6" s="1"/>
  <c r="G2107" i="6"/>
  <c r="M2107" i="6" s="1"/>
  <c r="H2107" i="6"/>
  <c r="N2107" i="6" s="1"/>
  <c r="E2103" i="6"/>
  <c r="K2103" i="6" s="1"/>
  <c r="R2103" i="6" s="1"/>
  <c r="I2103" i="6"/>
  <c r="O2103" i="6" s="1"/>
  <c r="F2103" i="6"/>
  <c r="L2103" i="6" s="1"/>
  <c r="J2103" i="6"/>
  <c r="P2103" i="6" s="1"/>
  <c r="G2103" i="6"/>
  <c r="M2103" i="6" s="1"/>
  <c r="H2103" i="6"/>
  <c r="N2103" i="6" s="1"/>
  <c r="F2099" i="6"/>
  <c r="L2099" i="6" s="1"/>
  <c r="H2099" i="6"/>
  <c r="N2099" i="6" s="1"/>
  <c r="I2099" i="6"/>
  <c r="O2099" i="6" s="1"/>
  <c r="J2099" i="6"/>
  <c r="P2099" i="6" s="1"/>
  <c r="G2095" i="6"/>
  <c r="M2095" i="6" s="1"/>
  <c r="H2095" i="6"/>
  <c r="N2095" i="6" s="1"/>
  <c r="E2095" i="6"/>
  <c r="K2095" i="6" s="1"/>
  <c r="R2095" i="6" s="1"/>
  <c r="I2095" i="6"/>
  <c r="O2095" i="6" s="1"/>
  <c r="F2095" i="6"/>
  <c r="L2095" i="6" s="1"/>
  <c r="J2095" i="6"/>
  <c r="P2095" i="6" s="1"/>
  <c r="G2091" i="6"/>
  <c r="M2091" i="6" s="1"/>
  <c r="H2091" i="6"/>
  <c r="N2091" i="6" s="1"/>
  <c r="E2091" i="6"/>
  <c r="K2091" i="6" s="1"/>
  <c r="R2091" i="6" s="1"/>
  <c r="I2091" i="6"/>
  <c r="O2091" i="6" s="1"/>
  <c r="F2091" i="6"/>
  <c r="L2091" i="6" s="1"/>
  <c r="J2091" i="6"/>
  <c r="P2091" i="6" s="1"/>
  <c r="G2087" i="6"/>
  <c r="M2087" i="6" s="1"/>
  <c r="H2087" i="6"/>
  <c r="N2087" i="6" s="1"/>
  <c r="E2087" i="6"/>
  <c r="K2087" i="6" s="1"/>
  <c r="R2087" i="6" s="1"/>
  <c r="I2087" i="6"/>
  <c r="O2087" i="6" s="1"/>
  <c r="F2087" i="6"/>
  <c r="L2087" i="6" s="1"/>
  <c r="J2087" i="6"/>
  <c r="P2087" i="6" s="1"/>
  <c r="G2083" i="6"/>
  <c r="M2083" i="6" s="1"/>
  <c r="H2083" i="6"/>
  <c r="N2083" i="6" s="1"/>
  <c r="E2083" i="6"/>
  <c r="K2083" i="6" s="1"/>
  <c r="R2083" i="6" s="1"/>
  <c r="I2083" i="6"/>
  <c r="O2083" i="6" s="1"/>
  <c r="F2083" i="6"/>
  <c r="L2083" i="6" s="1"/>
  <c r="J2083" i="6"/>
  <c r="P2083" i="6" s="1"/>
  <c r="F2079" i="6"/>
  <c r="L2079" i="6" s="1"/>
  <c r="H2079" i="6"/>
  <c r="N2079" i="6" s="1"/>
  <c r="I2079" i="6"/>
  <c r="O2079" i="6" s="1"/>
  <c r="J2079" i="6"/>
  <c r="P2079" i="6" s="1"/>
  <c r="I2075" i="6"/>
  <c r="O2075" i="6" s="1"/>
  <c r="J2075" i="6"/>
  <c r="P2075" i="6" s="1"/>
  <c r="F2075" i="6"/>
  <c r="L2075" i="6" s="1"/>
  <c r="H2075" i="6"/>
  <c r="N2075" i="6" s="1"/>
  <c r="G2071" i="6"/>
  <c r="M2071" i="6" s="1"/>
  <c r="H2071" i="6"/>
  <c r="N2071" i="6" s="1"/>
  <c r="E2071" i="6"/>
  <c r="K2071" i="6" s="1"/>
  <c r="R2071" i="6" s="1"/>
  <c r="I2071" i="6"/>
  <c r="O2071" i="6" s="1"/>
  <c r="F2071" i="6"/>
  <c r="L2071" i="6" s="1"/>
  <c r="J2071" i="6"/>
  <c r="P2071" i="6" s="1"/>
  <c r="G2067" i="6"/>
  <c r="M2067" i="6" s="1"/>
  <c r="H2067" i="6"/>
  <c r="N2067" i="6" s="1"/>
  <c r="E2067" i="6"/>
  <c r="K2067" i="6" s="1"/>
  <c r="R2067" i="6" s="1"/>
  <c r="I2067" i="6"/>
  <c r="O2067" i="6" s="1"/>
  <c r="F2067" i="6"/>
  <c r="L2067" i="6" s="1"/>
  <c r="J2067" i="6"/>
  <c r="P2067" i="6" s="1"/>
  <c r="G2063" i="6"/>
  <c r="M2063" i="6" s="1"/>
  <c r="H2063" i="6"/>
  <c r="N2063" i="6" s="1"/>
  <c r="E2063" i="6"/>
  <c r="K2063" i="6" s="1"/>
  <c r="R2063" i="6" s="1"/>
  <c r="I2063" i="6"/>
  <c r="O2063" i="6" s="1"/>
  <c r="F2063" i="6"/>
  <c r="L2063" i="6" s="1"/>
  <c r="J2063" i="6"/>
  <c r="P2063" i="6" s="1"/>
  <c r="G2059" i="6"/>
  <c r="M2059" i="6" s="1"/>
  <c r="H2059" i="6"/>
  <c r="N2059" i="6" s="1"/>
  <c r="E2059" i="6"/>
  <c r="K2059" i="6" s="1"/>
  <c r="R2059" i="6" s="1"/>
  <c r="I2059" i="6"/>
  <c r="O2059" i="6" s="1"/>
  <c r="F2059" i="6"/>
  <c r="L2059" i="6" s="1"/>
  <c r="J2059" i="6"/>
  <c r="P2059" i="6" s="1"/>
  <c r="G2055" i="6"/>
  <c r="M2055" i="6" s="1"/>
  <c r="H2055" i="6"/>
  <c r="N2055" i="6" s="1"/>
  <c r="E2055" i="6"/>
  <c r="K2055" i="6" s="1"/>
  <c r="R2055" i="6" s="1"/>
  <c r="I2055" i="6"/>
  <c r="O2055" i="6" s="1"/>
  <c r="F2055" i="6"/>
  <c r="L2055" i="6" s="1"/>
  <c r="J2055" i="6"/>
  <c r="P2055" i="6" s="1"/>
  <c r="E2051" i="6"/>
  <c r="K2051" i="6" s="1"/>
  <c r="R2051" i="6" s="1"/>
  <c r="I2051" i="6"/>
  <c r="O2051" i="6" s="1"/>
  <c r="F2051" i="6"/>
  <c r="L2051" i="6" s="1"/>
  <c r="J2051" i="6"/>
  <c r="P2051" i="6" s="1"/>
  <c r="G2051" i="6"/>
  <c r="M2051" i="6" s="1"/>
  <c r="H2051" i="6"/>
  <c r="N2051" i="6" s="1"/>
  <c r="E2047" i="6"/>
  <c r="K2047" i="6" s="1"/>
  <c r="R2047" i="6" s="1"/>
  <c r="I2047" i="6"/>
  <c r="O2047" i="6" s="1"/>
  <c r="F2047" i="6"/>
  <c r="L2047" i="6" s="1"/>
  <c r="J2047" i="6"/>
  <c r="P2047" i="6" s="1"/>
  <c r="G2047" i="6"/>
  <c r="M2047" i="6" s="1"/>
  <c r="H2047" i="6"/>
  <c r="N2047" i="6" s="1"/>
  <c r="G2043" i="6"/>
  <c r="M2043" i="6" s="1"/>
  <c r="H2043" i="6"/>
  <c r="N2043" i="6" s="1"/>
  <c r="E2043" i="6"/>
  <c r="K2043" i="6" s="1"/>
  <c r="R2043" i="6" s="1"/>
  <c r="I2043" i="6"/>
  <c r="O2043" i="6" s="1"/>
  <c r="F2043" i="6"/>
  <c r="L2043" i="6" s="1"/>
  <c r="J2043" i="6"/>
  <c r="P2043" i="6" s="1"/>
  <c r="G2039" i="6"/>
  <c r="M2039" i="6" s="1"/>
  <c r="H2039" i="6"/>
  <c r="N2039" i="6" s="1"/>
  <c r="E2039" i="6"/>
  <c r="K2039" i="6" s="1"/>
  <c r="R2039" i="6" s="1"/>
  <c r="I2039" i="6"/>
  <c r="O2039" i="6" s="1"/>
  <c r="F2039" i="6"/>
  <c r="L2039" i="6" s="1"/>
  <c r="J2039" i="6"/>
  <c r="P2039" i="6" s="1"/>
  <c r="E2035" i="6"/>
  <c r="K2035" i="6" s="1"/>
  <c r="R2035" i="6" s="1"/>
  <c r="I2035" i="6"/>
  <c r="O2035" i="6" s="1"/>
  <c r="F2035" i="6"/>
  <c r="L2035" i="6" s="1"/>
  <c r="J2035" i="6"/>
  <c r="P2035" i="6" s="1"/>
  <c r="G2035" i="6"/>
  <c r="M2035" i="6" s="1"/>
  <c r="H2035" i="6"/>
  <c r="N2035" i="6" s="1"/>
  <c r="E2031" i="6"/>
  <c r="K2031" i="6" s="1"/>
  <c r="R2031" i="6" s="1"/>
  <c r="I2031" i="6"/>
  <c r="O2031" i="6" s="1"/>
  <c r="F2031" i="6"/>
  <c r="L2031" i="6" s="1"/>
  <c r="J2031" i="6"/>
  <c r="P2031" i="6" s="1"/>
  <c r="G2031" i="6"/>
  <c r="M2031" i="6" s="1"/>
  <c r="H2031" i="6"/>
  <c r="N2031" i="6" s="1"/>
  <c r="E2027" i="6"/>
  <c r="K2027" i="6" s="1"/>
  <c r="R2027" i="6" s="1"/>
  <c r="I2027" i="6"/>
  <c r="O2027" i="6" s="1"/>
  <c r="F2027" i="6"/>
  <c r="L2027" i="6" s="1"/>
  <c r="J2027" i="6"/>
  <c r="P2027" i="6" s="1"/>
  <c r="G2027" i="6"/>
  <c r="M2027" i="6" s="1"/>
  <c r="H2027" i="6"/>
  <c r="N2027" i="6" s="1"/>
  <c r="E2023" i="6"/>
  <c r="K2023" i="6" s="1"/>
  <c r="R2023" i="6" s="1"/>
  <c r="I2023" i="6"/>
  <c r="O2023" i="6" s="1"/>
  <c r="F2023" i="6"/>
  <c r="L2023" i="6" s="1"/>
  <c r="J2023" i="6"/>
  <c r="P2023" i="6" s="1"/>
  <c r="G2023" i="6"/>
  <c r="M2023" i="6" s="1"/>
  <c r="H2023" i="6"/>
  <c r="N2023" i="6" s="1"/>
  <c r="E2019" i="6"/>
  <c r="K2019" i="6" s="1"/>
  <c r="R2019" i="6" s="1"/>
  <c r="I2019" i="6"/>
  <c r="O2019" i="6" s="1"/>
  <c r="F2019" i="6"/>
  <c r="L2019" i="6" s="1"/>
  <c r="J2019" i="6"/>
  <c r="P2019" i="6" s="1"/>
  <c r="G2019" i="6"/>
  <c r="M2019" i="6" s="1"/>
  <c r="H2019" i="6"/>
  <c r="N2019" i="6" s="1"/>
  <c r="E2015" i="6"/>
  <c r="K2015" i="6" s="1"/>
  <c r="R2015" i="6" s="1"/>
  <c r="I2015" i="6"/>
  <c r="O2015" i="6" s="1"/>
  <c r="F2015" i="6"/>
  <c r="L2015" i="6" s="1"/>
  <c r="J2015" i="6"/>
  <c r="P2015" i="6" s="1"/>
  <c r="G2015" i="6"/>
  <c r="M2015" i="6" s="1"/>
  <c r="H2015" i="6"/>
  <c r="N2015" i="6" s="1"/>
  <c r="G2011" i="6"/>
  <c r="M2011" i="6" s="1"/>
  <c r="H2011" i="6"/>
  <c r="N2011" i="6" s="1"/>
  <c r="E2011" i="6"/>
  <c r="K2011" i="6" s="1"/>
  <c r="R2011" i="6" s="1"/>
  <c r="I2011" i="6"/>
  <c r="O2011" i="6" s="1"/>
  <c r="F2011" i="6"/>
  <c r="L2011" i="6" s="1"/>
  <c r="J2011" i="6"/>
  <c r="P2011" i="6" s="1"/>
  <c r="G2007" i="6"/>
  <c r="M2007" i="6" s="1"/>
  <c r="H2007" i="6"/>
  <c r="N2007" i="6" s="1"/>
  <c r="E2007" i="6"/>
  <c r="K2007" i="6" s="1"/>
  <c r="R2007" i="6" s="1"/>
  <c r="I2007" i="6"/>
  <c r="O2007" i="6" s="1"/>
  <c r="F2007" i="6"/>
  <c r="L2007" i="6" s="1"/>
  <c r="J2007" i="6"/>
  <c r="P2007" i="6" s="1"/>
  <c r="G2003" i="6"/>
  <c r="M2003" i="6" s="1"/>
  <c r="H2003" i="6"/>
  <c r="N2003" i="6" s="1"/>
  <c r="E2003" i="6"/>
  <c r="K2003" i="6" s="1"/>
  <c r="R2003" i="6" s="1"/>
  <c r="I2003" i="6"/>
  <c r="O2003" i="6" s="1"/>
  <c r="F2003" i="6"/>
  <c r="L2003" i="6" s="1"/>
  <c r="J2003" i="6"/>
  <c r="P2003" i="6" s="1"/>
  <c r="G1999" i="6"/>
  <c r="M1999" i="6" s="1"/>
  <c r="H1999" i="6"/>
  <c r="N1999" i="6" s="1"/>
  <c r="E1999" i="6"/>
  <c r="K1999" i="6" s="1"/>
  <c r="R1999" i="6" s="1"/>
  <c r="I1999" i="6"/>
  <c r="O1999" i="6" s="1"/>
  <c r="F1999" i="6"/>
  <c r="L1999" i="6" s="1"/>
  <c r="J1999" i="6"/>
  <c r="P1999" i="6" s="1"/>
  <c r="G1995" i="6"/>
  <c r="M1995" i="6" s="1"/>
  <c r="H1995" i="6"/>
  <c r="N1995" i="6" s="1"/>
  <c r="E1995" i="6"/>
  <c r="K1995" i="6" s="1"/>
  <c r="R1995" i="6" s="1"/>
  <c r="I1995" i="6"/>
  <c r="O1995" i="6" s="1"/>
  <c r="F1995" i="6"/>
  <c r="L1995" i="6" s="1"/>
  <c r="J1995" i="6"/>
  <c r="P1995" i="6" s="1"/>
  <c r="E1991" i="6"/>
  <c r="K1991" i="6" s="1"/>
  <c r="R1991" i="6" s="1"/>
  <c r="I1991" i="6"/>
  <c r="O1991" i="6" s="1"/>
  <c r="F1991" i="6"/>
  <c r="L1991" i="6" s="1"/>
  <c r="J1991" i="6"/>
  <c r="P1991" i="6" s="1"/>
  <c r="G1991" i="6"/>
  <c r="M1991" i="6" s="1"/>
  <c r="H1991" i="6"/>
  <c r="N1991" i="6" s="1"/>
  <c r="E1987" i="6"/>
  <c r="K1987" i="6" s="1"/>
  <c r="R1987" i="6" s="1"/>
  <c r="I1987" i="6"/>
  <c r="O1987" i="6" s="1"/>
  <c r="F1987" i="6"/>
  <c r="L1987" i="6" s="1"/>
  <c r="J1987" i="6"/>
  <c r="P1987" i="6" s="1"/>
  <c r="G1987" i="6"/>
  <c r="M1987" i="6" s="1"/>
  <c r="H1987" i="6"/>
  <c r="N1987" i="6" s="1"/>
  <c r="G1983" i="6"/>
  <c r="M1983" i="6" s="1"/>
  <c r="H1983" i="6"/>
  <c r="N1983" i="6" s="1"/>
  <c r="E1983" i="6"/>
  <c r="K1983" i="6" s="1"/>
  <c r="R1983" i="6" s="1"/>
  <c r="I1983" i="6"/>
  <c r="O1983" i="6" s="1"/>
  <c r="F1983" i="6"/>
  <c r="L1983" i="6" s="1"/>
  <c r="J1983" i="6"/>
  <c r="P1983" i="6" s="1"/>
  <c r="G1979" i="6"/>
  <c r="M1979" i="6" s="1"/>
  <c r="H1979" i="6"/>
  <c r="N1979" i="6" s="1"/>
  <c r="E1979" i="6"/>
  <c r="K1979" i="6" s="1"/>
  <c r="R1979" i="6" s="1"/>
  <c r="I1979" i="6"/>
  <c r="O1979" i="6" s="1"/>
  <c r="F1979" i="6"/>
  <c r="L1979" i="6" s="1"/>
  <c r="J1979" i="6"/>
  <c r="P1979" i="6" s="1"/>
  <c r="G1975" i="6"/>
  <c r="M1975" i="6" s="1"/>
  <c r="H1975" i="6"/>
  <c r="N1975" i="6" s="1"/>
  <c r="E1975" i="6"/>
  <c r="K1975" i="6" s="1"/>
  <c r="R1975" i="6" s="1"/>
  <c r="I1975" i="6"/>
  <c r="O1975" i="6" s="1"/>
  <c r="F1975" i="6"/>
  <c r="L1975" i="6" s="1"/>
  <c r="J1975" i="6"/>
  <c r="P1975" i="6" s="1"/>
  <c r="G1971" i="6"/>
  <c r="M1971" i="6" s="1"/>
  <c r="H1971" i="6"/>
  <c r="N1971" i="6" s="1"/>
  <c r="E1971" i="6"/>
  <c r="K1971" i="6" s="1"/>
  <c r="R1971" i="6" s="1"/>
  <c r="I1971" i="6"/>
  <c r="O1971" i="6" s="1"/>
  <c r="F1971" i="6"/>
  <c r="L1971" i="6" s="1"/>
  <c r="J1971" i="6"/>
  <c r="P1971" i="6" s="1"/>
  <c r="E1967" i="6"/>
  <c r="K1967" i="6" s="1"/>
  <c r="R1967" i="6" s="1"/>
  <c r="I1967" i="6"/>
  <c r="O1967" i="6" s="1"/>
  <c r="F1967" i="6"/>
  <c r="L1967" i="6" s="1"/>
  <c r="J1967" i="6"/>
  <c r="P1967" i="6" s="1"/>
  <c r="G1967" i="6"/>
  <c r="M1967" i="6" s="1"/>
  <c r="H1967" i="6"/>
  <c r="N1967" i="6" s="1"/>
  <c r="E1963" i="6"/>
  <c r="K1963" i="6" s="1"/>
  <c r="R1963" i="6" s="1"/>
  <c r="I1963" i="6"/>
  <c r="O1963" i="6" s="1"/>
  <c r="F1963" i="6"/>
  <c r="L1963" i="6" s="1"/>
  <c r="J1963" i="6"/>
  <c r="P1963" i="6" s="1"/>
  <c r="G1963" i="6"/>
  <c r="M1963" i="6" s="1"/>
  <c r="H1963" i="6"/>
  <c r="N1963" i="6" s="1"/>
  <c r="G1959" i="6"/>
  <c r="M1959" i="6" s="1"/>
  <c r="H1959" i="6"/>
  <c r="N1959" i="6" s="1"/>
  <c r="E1959" i="6"/>
  <c r="K1959" i="6" s="1"/>
  <c r="R1959" i="6" s="1"/>
  <c r="I1959" i="6"/>
  <c r="O1959" i="6" s="1"/>
  <c r="F1959" i="6"/>
  <c r="L1959" i="6" s="1"/>
  <c r="J1959" i="6"/>
  <c r="P1959" i="6" s="1"/>
  <c r="G1955" i="6"/>
  <c r="M1955" i="6" s="1"/>
  <c r="H1955" i="6"/>
  <c r="N1955" i="6" s="1"/>
  <c r="E1955" i="6"/>
  <c r="K1955" i="6" s="1"/>
  <c r="R1955" i="6" s="1"/>
  <c r="I1955" i="6"/>
  <c r="O1955" i="6" s="1"/>
  <c r="F1955" i="6"/>
  <c r="L1955" i="6" s="1"/>
  <c r="J1955" i="6"/>
  <c r="P1955" i="6" s="1"/>
  <c r="G1951" i="6"/>
  <c r="M1951" i="6" s="1"/>
  <c r="H1951" i="6"/>
  <c r="N1951" i="6" s="1"/>
  <c r="E1951" i="6"/>
  <c r="K1951" i="6" s="1"/>
  <c r="R1951" i="6" s="1"/>
  <c r="I1951" i="6"/>
  <c r="O1951" i="6" s="1"/>
  <c r="F1951" i="6"/>
  <c r="L1951" i="6" s="1"/>
  <c r="J1951" i="6"/>
  <c r="P1951" i="6" s="1"/>
  <c r="G1947" i="6"/>
  <c r="M1947" i="6" s="1"/>
  <c r="H1947" i="6"/>
  <c r="N1947" i="6" s="1"/>
  <c r="I1947" i="6"/>
  <c r="O1947" i="6" s="1"/>
  <c r="F1947" i="6"/>
  <c r="L1947" i="6" s="1"/>
  <c r="J1947" i="6"/>
  <c r="P1947" i="6" s="1"/>
  <c r="E1943" i="6"/>
  <c r="K1943" i="6" s="1"/>
  <c r="R1943" i="6" s="1"/>
  <c r="I1943" i="6"/>
  <c r="O1943" i="6" s="1"/>
  <c r="F1943" i="6"/>
  <c r="L1943" i="6" s="1"/>
  <c r="J1943" i="6"/>
  <c r="P1943" i="6" s="1"/>
  <c r="G1943" i="6"/>
  <c r="M1943" i="6" s="1"/>
  <c r="H1943" i="6"/>
  <c r="N1943" i="6" s="1"/>
  <c r="E1939" i="6"/>
  <c r="K1939" i="6" s="1"/>
  <c r="R1939" i="6" s="1"/>
  <c r="I1939" i="6"/>
  <c r="O1939" i="6" s="1"/>
  <c r="F1939" i="6"/>
  <c r="L1939" i="6" s="1"/>
  <c r="J1939" i="6"/>
  <c r="P1939" i="6" s="1"/>
  <c r="G1939" i="6"/>
  <c r="M1939" i="6" s="1"/>
  <c r="H1939" i="6"/>
  <c r="N1939" i="6" s="1"/>
  <c r="E1935" i="6"/>
  <c r="K1935" i="6" s="1"/>
  <c r="R1935" i="6" s="1"/>
  <c r="I1935" i="6"/>
  <c r="O1935" i="6" s="1"/>
  <c r="F1935" i="6"/>
  <c r="L1935" i="6" s="1"/>
  <c r="J1935" i="6"/>
  <c r="P1935" i="6" s="1"/>
  <c r="G1935" i="6"/>
  <c r="M1935" i="6" s="1"/>
  <c r="H1935" i="6"/>
  <c r="N1935" i="6" s="1"/>
  <c r="E1931" i="6"/>
  <c r="K1931" i="6" s="1"/>
  <c r="R1931" i="6" s="1"/>
  <c r="I1931" i="6"/>
  <c r="O1931" i="6" s="1"/>
  <c r="F1931" i="6"/>
  <c r="L1931" i="6" s="1"/>
  <c r="J1931" i="6"/>
  <c r="P1931" i="6" s="1"/>
  <c r="G1931" i="6"/>
  <c r="M1931" i="6" s="1"/>
  <c r="H1931" i="6"/>
  <c r="N1931" i="6" s="1"/>
  <c r="G1927" i="6"/>
  <c r="M1927" i="6" s="1"/>
  <c r="H1927" i="6"/>
  <c r="N1927" i="6" s="1"/>
  <c r="E1927" i="6"/>
  <c r="K1927" i="6" s="1"/>
  <c r="R1927" i="6" s="1"/>
  <c r="I1927" i="6"/>
  <c r="O1927" i="6" s="1"/>
  <c r="F1927" i="6"/>
  <c r="L1927" i="6" s="1"/>
  <c r="J1927" i="6"/>
  <c r="P1927" i="6" s="1"/>
  <c r="G1923" i="6"/>
  <c r="M1923" i="6" s="1"/>
  <c r="H1923" i="6"/>
  <c r="N1923" i="6" s="1"/>
  <c r="E1923" i="6"/>
  <c r="K1923" i="6" s="1"/>
  <c r="R1923" i="6" s="1"/>
  <c r="I1923" i="6"/>
  <c r="O1923" i="6" s="1"/>
  <c r="F1923" i="6"/>
  <c r="L1923" i="6" s="1"/>
  <c r="J1923" i="6"/>
  <c r="P1923" i="6" s="1"/>
  <c r="G1919" i="6"/>
  <c r="M1919" i="6" s="1"/>
  <c r="H1919" i="6"/>
  <c r="N1919" i="6" s="1"/>
  <c r="E1919" i="6"/>
  <c r="K1919" i="6" s="1"/>
  <c r="R1919" i="6" s="1"/>
  <c r="I1919" i="6"/>
  <c r="O1919" i="6" s="1"/>
  <c r="F1919" i="6"/>
  <c r="L1919" i="6" s="1"/>
  <c r="J1919" i="6"/>
  <c r="P1919" i="6" s="1"/>
  <c r="G1915" i="6"/>
  <c r="M1915" i="6" s="1"/>
  <c r="H1915" i="6"/>
  <c r="N1915" i="6" s="1"/>
  <c r="E1915" i="6"/>
  <c r="K1915" i="6" s="1"/>
  <c r="R1915" i="6" s="1"/>
  <c r="I1915" i="6"/>
  <c r="O1915" i="6" s="1"/>
  <c r="F1915" i="6"/>
  <c r="L1915" i="6" s="1"/>
  <c r="J1915" i="6"/>
  <c r="P1915" i="6" s="1"/>
  <c r="G1911" i="6"/>
  <c r="M1911" i="6" s="1"/>
  <c r="H1911" i="6"/>
  <c r="N1911" i="6" s="1"/>
  <c r="E1911" i="6"/>
  <c r="K1911" i="6" s="1"/>
  <c r="R1911" i="6" s="1"/>
  <c r="I1911" i="6"/>
  <c r="O1911" i="6" s="1"/>
  <c r="F1911" i="6"/>
  <c r="L1911" i="6" s="1"/>
  <c r="J1911" i="6"/>
  <c r="P1911" i="6" s="1"/>
  <c r="G1907" i="6"/>
  <c r="M1907" i="6" s="1"/>
  <c r="H1907" i="6"/>
  <c r="N1907" i="6" s="1"/>
  <c r="E1907" i="6"/>
  <c r="K1907" i="6" s="1"/>
  <c r="R1907" i="6" s="1"/>
  <c r="I1907" i="6"/>
  <c r="O1907" i="6" s="1"/>
  <c r="F1907" i="6"/>
  <c r="L1907" i="6" s="1"/>
  <c r="J1907" i="6"/>
  <c r="P1907" i="6" s="1"/>
  <c r="G1903" i="6"/>
  <c r="M1903" i="6" s="1"/>
  <c r="H1903" i="6"/>
  <c r="N1903" i="6" s="1"/>
  <c r="E1903" i="6"/>
  <c r="K1903" i="6" s="1"/>
  <c r="R1903" i="6" s="1"/>
  <c r="I1903" i="6"/>
  <c r="O1903" i="6" s="1"/>
  <c r="F1903" i="6"/>
  <c r="L1903" i="6" s="1"/>
  <c r="J1903" i="6"/>
  <c r="P1903" i="6" s="1"/>
  <c r="F1899" i="6"/>
  <c r="L1899" i="6" s="1"/>
  <c r="H1899" i="6"/>
  <c r="N1899" i="6" s="1"/>
  <c r="I1899" i="6"/>
  <c r="O1899" i="6" s="1"/>
  <c r="J1899" i="6"/>
  <c r="P1899" i="6" s="1"/>
  <c r="G1895" i="6"/>
  <c r="M1895" i="6" s="1"/>
  <c r="H1895" i="6"/>
  <c r="N1895" i="6" s="1"/>
  <c r="E1895" i="6"/>
  <c r="K1895" i="6" s="1"/>
  <c r="R1895" i="6" s="1"/>
  <c r="I1895" i="6"/>
  <c r="O1895" i="6" s="1"/>
  <c r="F1895" i="6"/>
  <c r="L1895" i="6" s="1"/>
  <c r="J1895" i="6"/>
  <c r="P1895" i="6" s="1"/>
  <c r="E1891" i="6"/>
  <c r="K1891" i="6" s="1"/>
  <c r="R1891" i="6" s="1"/>
  <c r="I1891" i="6"/>
  <c r="O1891" i="6" s="1"/>
  <c r="F1891" i="6"/>
  <c r="L1891" i="6" s="1"/>
  <c r="J1891" i="6"/>
  <c r="P1891" i="6" s="1"/>
  <c r="G1891" i="6"/>
  <c r="M1891" i="6" s="1"/>
  <c r="H1891" i="6"/>
  <c r="N1891" i="6" s="1"/>
  <c r="E1887" i="6"/>
  <c r="K1887" i="6" s="1"/>
  <c r="R1887" i="6" s="1"/>
  <c r="I1887" i="6"/>
  <c r="O1887" i="6" s="1"/>
  <c r="F1887" i="6"/>
  <c r="L1887" i="6" s="1"/>
  <c r="J1887" i="6"/>
  <c r="P1887" i="6" s="1"/>
  <c r="G1887" i="6"/>
  <c r="M1887" i="6" s="1"/>
  <c r="H1887" i="6"/>
  <c r="N1887" i="6" s="1"/>
  <c r="I1883" i="6"/>
  <c r="O1883" i="6" s="1"/>
  <c r="J1883" i="6"/>
  <c r="P1883" i="6" s="1"/>
  <c r="F1883" i="6"/>
  <c r="L1883" i="6" s="1"/>
  <c r="H1883" i="6"/>
  <c r="N1883" i="6" s="1"/>
  <c r="F1879" i="6"/>
  <c r="L1879" i="6" s="1"/>
  <c r="H1879" i="6"/>
  <c r="N1879" i="6" s="1"/>
  <c r="I1879" i="6"/>
  <c r="O1879" i="6" s="1"/>
  <c r="J1879" i="6"/>
  <c r="P1879" i="6" s="1"/>
  <c r="G1875" i="6"/>
  <c r="M1875" i="6" s="1"/>
  <c r="H1875" i="6"/>
  <c r="N1875" i="6" s="1"/>
  <c r="E1875" i="6"/>
  <c r="K1875" i="6" s="1"/>
  <c r="R1875" i="6" s="1"/>
  <c r="I1875" i="6"/>
  <c r="O1875" i="6" s="1"/>
  <c r="F1875" i="6"/>
  <c r="L1875" i="6" s="1"/>
  <c r="J1875" i="6"/>
  <c r="P1875" i="6" s="1"/>
  <c r="G1871" i="6"/>
  <c r="M1871" i="6" s="1"/>
  <c r="H1871" i="6"/>
  <c r="N1871" i="6" s="1"/>
  <c r="E1871" i="6"/>
  <c r="K1871" i="6" s="1"/>
  <c r="R1871" i="6" s="1"/>
  <c r="I1871" i="6"/>
  <c r="O1871" i="6" s="1"/>
  <c r="F1871" i="6"/>
  <c r="L1871" i="6" s="1"/>
  <c r="J1871" i="6"/>
  <c r="P1871" i="6" s="1"/>
  <c r="F1867" i="6"/>
  <c r="L1867" i="6" s="1"/>
  <c r="H1867" i="6"/>
  <c r="N1867" i="6" s="1"/>
  <c r="I1867" i="6"/>
  <c r="O1867" i="6" s="1"/>
  <c r="J1867" i="6"/>
  <c r="P1867" i="6" s="1"/>
  <c r="G1863" i="6"/>
  <c r="M1863" i="6" s="1"/>
  <c r="H1863" i="6"/>
  <c r="N1863" i="6" s="1"/>
  <c r="E1863" i="6"/>
  <c r="K1863" i="6" s="1"/>
  <c r="R1863" i="6" s="1"/>
  <c r="I1863" i="6"/>
  <c r="O1863" i="6" s="1"/>
  <c r="F1863" i="6"/>
  <c r="L1863" i="6" s="1"/>
  <c r="J1863" i="6"/>
  <c r="P1863" i="6" s="1"/>
  <c r="G1859" i="6"/>
  <c r="M1859" i="6" s="1"/>
  <c r="H1859" i="6"/>
  <c r="N1859" i="6" s="1"/>
  <c r="E1859" i="6"/>
  <c r="K1859" i="6" s="1"/>
  <c r="R1859" i="6" s="1"/>
  <c r="I1859" i="6"/>
  <c r="O1859" i="6" s="1"/>
  <c r="F1859" i="6"/>
  <c r="L1859" i="6" s="1"/>
  <c r="J1859" i="6"/>
  <c r="P1859" i="6" s="1"/>
  <c r="G1855" i="6"/>
  <c r="M1855" i="6" s="1"/>
  <c r="H1855" i="6"/>
  <c r="N1855" i="6" s="1"/>
  <c r="E1855" i="6"/>
  <c r="K1855" i="6" s="1"/>
  <c r="R1855" i="6" s="1"/>
  <c r="I1855" i="6"/>
  <c r="O1855" i="6" s="1"/>
  <c r="F1855" i="6"/>
  <c r="L1855" i="6" s="1"/>
  <c r="J1855" i="6"/>
  <c r="P1855" i="6" s="1"/>
  <c r="G1851" i="6"/>
  <c r="M1851" i="6" s="1"/>
  <c r="H1851" i="6"/>
  <c r="N1851" i="6" s="1"/>
  <c r="E1851" i="6"/>
  <c r="K1851" i="6" s="1"/>
  <c r="R1851" i="6" s="1"/>
  <c r="I1851" i="6"/>
  <c r="O1851" i="6" s="1"/>
  <c r="F1851" i="6"/>
  <c r="L1851" i="6" s="1"/>
  <c r="J1851" i="6"/>
  <c r="P1851" i="6" s="1"/>
  <c r="F1847" i="6"/>
  <c r="L1847" i="6" s="1"/>
  <c r="H1847" i="6"/>
  <c r="N1847" i="6" s="1"/>
  <c r="I1847" i="6"/>
  <c r="O1847" i="6" s="1"/>
  <c r="J1847" i="6"/>
  <c r="P1847" i="6" s="1"/>
  <c r="G1843" i="6"/>
  <c r="M1843" i="6" s="1"/>
  <c r="H1843" i="6"/>
  <c r="N1843" i="6" s="1"/>
  <c r="E1843" i="6"/>
  <c r="K1843" i="6" s="1"/>
  <c r="R1843" i="6" s="1"/>
  <c r="I1843" i="6"/>
  <c r="O1843" i="6" s="1"/>
  <c r="F1843" i="6"/>
  <c r="L1843" i="6" s="1"/>
  <c r="J1843" i="6"/>
  <c r="P1843" i="6" s="1"/>
  <c r="G1839" i="6"/>
  <c r="M1839" i="6" s="1"/>
  <c r="H1839" i="6"/>
  <c r="N1839" i="6" s="1"/>
  <c r="I1839" i="6"/>
  <c r="O1839" i="6" s="1"/>
  <c r="F1839" i="6"/>
  <c r="L1839" i="6" s="1"/>
  <c r="J1839" i="6"/>
  <c r="P1839" i="6" s="1"/>
  <c r="G1835" i="6"/>
  <c r="M1835" i="6" s="1"/>
  <c r="H1835" i="6"/>
  <c r="N1835" i="6" s="1"/>
  <c r="E1835" i="6"/>
  <c r="K1835" i="6" s="1"/>
  <c r="R1835" i="6" s="1"/>
  <c r="I1835" i="6"/>
  <c r="O1835" i="6" s="1"/>
  <c r="F1835" i="6"/>
  <c r="L1835" i="6" s="1"/>
  <c r="J1835" i="6"/>
  <c r="P1835" i="6" s="1"/>
  <c r="G1831" i="6"/>
  <c r="M1831" i="6" s="1"/>
  <c r="H1831" i="6"/>
  <c r="N1831" i="6" s="1"/>
  <c r="E1831" i="6"/>
  <c r="K1831" i="6" s="1"/>
  <c r="R1831" i="6" s="1"/>
  <c r="I1831" i="6"/>
  <c r="O1831" i="6" s="1"/>
  <c r="F1831" i="6"/>
  <c r="L1831" i="6" s="1"/>
  <c r="J1831" i="6"/>
  <c r="P1831" i="6" s="1"/>
  <c r="G1827" i="6"/>
  <c r="M1827" i="6" s="1"/>
  <c r="H1827" i="6"/>
  <c r="N1827" i="6" s="1"/>
  <c r="E1827" i="6"/>
  <c r="K1827" i="6" s="1"/>
  <c r="R1827" i="6" s="1"/>
  <c r="I1827" i="6"/>
  <c r="O1827" i="6" s="1"/>
  <c r="F1827" i="6"/>
  <c r="L1827" i="6" s="1"/>
  <c r="J1827" i="6"/>
  <c r="P1827" i="6" s="1"/>
  <c r="G1823" i="6"/>
  <c r="M1823" i="6" s="1"/>
  <c r="H1823" i="6"/>
  <c r="N1823" i="6" s="1"/>
  <c r="E1823" i="6"/>
  <c r="K1823" i="6" s="1"/>
  <c r="R1823" i="6" s="1"/>
  <c r="I1823" i="6"/>
  <c r="O1823" i="6" s="1"/>
  <c r="F1823" i="6"/>
  <c r="L1823" i="6" s="1"/>
  <c r="J1823" i="6"/>
  <c r="P1823" i="6" s="1"/>
  <c r="G1819" i="6"/>
  <c r="M1819" i="6" s="1"/>
  <c r="H1819" i="6"/>
  <c r="N1819" i="6" s="1"/>
  <c r="E1819" i="6"/>
  <c r="K1819" i="6" s="1"/>
  <c r="R1819" i="6" s="1"/>
  <c r="I1819" i="6"/>
  <c r="O1819" i="6" s="1"/>
  <c r="F1819" i="6"/>
  <c r="L1819" i="6" s="1"/>
  <c r="J1819" i="6"/>
  <c r="P1819" i="6" s="1"/>
  <c r="G1815" i="6"/>
  <c r="M1815" i="6" s="1"/>
  <c r="H1815" i="6"/>
  <c r="N1815" i="6" s="1"/>
  <c r="E1815" i="6"/>
  <c r="K1815" i="6" s="1"/>
  <c r="R1815" i="6" s="1"/>
  <c r="I1815" i="6"/>
  <c r="O1815" i="6" s="1"/>
  <c r="F1815" i="6"/>
  <c r="L1815" i="6" s="1"/>
  <c r="J1815" i="6"/>
  <c r="P1815" i="6" s="1"/>
  <c r="G1811" i="6"/>
  <c r="M1811" i="6" s="1"/>
  <c r="H1811" i="6"/>
  <c r="N1811" i="6" s="1"/>
  <c r="E1811" i="6"/>
  <c r="K1811" i="6" s="1"/>
  <c r="R1811" i="6" s="1"/>
  <c r="I1811" i="6"/>
  <c r="O1811" i="6" s="1"/>
  <c r="F1811" i="6"/>
  <c r="L1811" i="6" s="1"/>
  <c r="J1811" i="6"/>
  <c r="P1811" i="6" s="1"/>
  <c r="G1807" i="6"/>
  <c r="M1807" i="6" s="1"/>
  <c r="H1807" i="6"/>
  <c r="N1807" i="6" s="1"/>
  <c r="E1807" i="6"/>
  <c r="K1807" i="6" s="1"/>
  <c r="R1807" i="6" s="1"/>
  <c r="I1807" i="6"/>
  <c r="O1807" i="6" s="1"/>
  <c r="F1807" i="6"/>
  <c r="L1807" i="6" s="1"/>
  <c r="J1807" i="6"/>
  <c r="P1807" i="6" s="1"/>
  <c r="G1803" i="6"/>
  <c r="M1803" i="6" s="1"/>
  <c r="H1803" i="6"/>
  <c r="N1803" i="6" s="1"/>
  <c r="E1803" i="6"/>
  <c r="K1803" i="6" s="1"/>
  <c r="R1803" i="6" s="1"/>
  <c r="I1803" i="6"/>
  <c r="O1803" i="6" s="1"/>
  <c r="F1803" i="6"/>
  <c r="L1803" i="6" s="1"/>
  <c r="J1803" i="6"/>
  <c r="P1803" i="6" s="1"/>
  <c r="G1799" i="6"/>
  <c r="M1799" i="6" s="1"/>
  <c r="H1799" i="6"/>
  <c r="N1799" i="6" s="1"/>
  <c r="E1799" i="6"/>
  <c r="K1799" i="6" s="1"/>
  <c r="R1799" i="6" s="1"/>
  <c r="I1799" i="6"/>
  <c r="O1799" i="6" s="1"/>
  <c r="F1799" i="6"/>
  <c r="L1799" i="6" s="1"/>
  <c r="J1799" i="6"/>
  <c r="P1799" i="6" s="1"/>
  <c r="G1795" i="6"/>
  <c r="M1795" i="6" s="1"/>
  <c r="H1795" i="6"/>
  <c r="N1795" i="6" s="1"/>
  <c r="E1795" i="6"/>
  <c r="K1795" i="6" s="1"/>
  <c r="R1795" i="6" s="1"/>
  <c r="I1795" i="6"/>
  <c r="O1795" i="6" s="1"/>
  <c r="F1795" i="6"/>
  <c r="L1795" i="6" s="1"/>
  <c r="J1795" i="6"/>
  <c r="P1795" i="6" s="1"/>
  <c r="F1791" i="6"/>
  <c r="L1791" i="6" s="1"/>
  <c r="H1791" i="6"/>
  <c r="N1791" i="6" s="1"/>
  <c r="I1791" i="6"/>
  <c r="O1791" i="6" s="1"/>
  <c r="J1791" i="6"/>
  <c r="P1791" i="6" s="1"/>
  <c r="I1787" i="6"/>
  <c r="O1787" i="6" s="1"/>
  <c r="J1787" i="6"/>
  <c r="P1787" i="6" s="1"/>
  <c r="F1787" i="6"/>
  <c r="L1787" i="6" s="1"/>
  <c r="H1787" i="6"/>
  <c r="N1787" i="6" s="1"/>
  <c r="E1783" i="6"/>
  <c r="K1783" i="6" s="1"/>
  <c r="R1783" i="6" s="1"/>
  <c r="I1783" i="6"/>
  <c r="O1783" i="6" s="1"/>
  <c r="F1783" i="6"/>
  <c r="L1783" i="6" s="1"/>
  <c r="J1783" i="6"/>
  <c r="P1783" i="6" s="1"/>
  <c r="G1783" i="6"/>
  <c r="M1783" i="6" s="1"/>
  <c r="H1783" i="6"/>
  <c r="N1783" i="6" s="1"/>
  <c r="I1779" i="6"/>
  <c r="O1779" i="6" s="1"/>
  <c r="J1779" i="6"/>
  <c r="P1779" i="6" s="1"/>
  <c r="F1779" i="6"/>
  <c r="L1779" i="6" s="1"/>
  <c r="H1779" i="6"/>
  <c r="N1779" i="6" s="1"/>
  <c r="G1775" i="6"/>
  <c r="M1775" i="6" s="1"/>
  <c r="H1775" i="6"/>
  <c r="N1775" i="6" s="1"/>
  <c r="E1775" i="6"/>
  <c r="K1775" i="6" s="1"/>
  <c r="R1775" i="6" s="1"/>
  <c r="I1775" i="6"/>
  <c r="O1775" i="6" s="1"/>
  <c r="F1775" i="6"/>
  <c r="L1775" i="6" s="1"/>
  <c r="J1775" i="6"/>
  <c r="P1775" i="6" s="1"/>
  <c r="E1771" i="6"/>
  <c r="K1771" i="6" s="1"/>
  <c r="R1771" i="6" s="1"/>
  <c r="I1771" i="6"/>
  <c r="O1771" i="6" s="1"/>
  <c r="F1771" i="6"/>
  <c r="L1771" i="6" s="1"/>
  <c r="J1771" i="6"/>
  <c r="P1771" i="6" s="1"/>
  <c r="G1771" i="6"/>
  <c r="M1771" i="6" s="1"/>
  <c r="H1771" i="6"/>
  <c r="N1771" i="6" s="1"/>
  <c r="I1767" i="6"/>
  <c r="O1767" i="6" s="1"/>
  <c r="J1767" i="6"/>
  <c r="P1767" i="6" s="1"/>
  <c r="F1767" i="6"/>
  <c r="L1767" i="6" s="1"/>
  <c r="H1767" i="6"/>
  <c r="N1767" i="6" s="1"/>
  <c r="F1763" i="6"/>
  <c r="L1763" i="6" s="1"/>
  <c r="H1763" i="6"/>
  <c r="N1763" i="6" s="1"/>
  <c r="I1763" i="6"/>
  <c r="O1763" i="6" s="1"/>
  <c r="J1763" i="6"/>
  <c r="P1763" i="6" s="1"/>
  <c r="E1759" i="6"/>
  <c r="K1759" i="6" s="1"/>
  <c r="R1759" i="6" s="1"/>
  <c r="I1759" i="6"/>
  <c r="O1759" i="6" s="1"/>
  <c r="F1759" i="6"/>
  <c r="L1759" i="6" s="1"/>
  <c r="J1759" i="6"/>
  <c r="P1759" i="6" s="1"/>
  <c r="G1759" i="6"/>
  <c r="M1759" i="6" s="1"/>
  <c r="H1759" i="6"/>
  <c r="N1759" i="6" s="1"/>
  <c r="E1755" i="6"/>
  <c r="K1755" i="6" s="1"/>
  <c r="R1755" i="6" s="1"/>
  <c r="I1755" i="6"/>
  <c r="O1755" i="6" s="1"/>
  <c r="F1755" i="6"/>
  <c r="L1755" i="6" s="1"/>
  <c r="J1755" i="6"/>
  <c r="P1755" i="6" s="1"/>
  <c r="G1755" i="6"/>
  <c r="M1755" i="6" s="1"/>
  <c r="H1755" i="6"/>
  <c r="N1755" i="6" s="1"/>
  <c r="E1751" i="6"/>
  <c r="K1751" i="6" s="1"/>
  <c r="R1751" i="6" s="1"/>
  <c r="I1751" i="6"/>
  <c r="O1751" i="6" s="1"/>
  <c r="F1751" i="6"/>
  <c r="L1751" i="6" s="1"/>
  <c r="J1751" i="6"/>
  <c r="P1751" i="6" s="1"/>
  <c r="G1751" i="6"/>
  <c r="M1751" i="6" s="1"/>
  <c r="H1751" i="6"/>
  <c r="N1751" i="6" s="1"/>
  <c r="E1747" i="6"/>
  <c r="K1747" i="6" s="1"/>
  <c r="R1747" i="6" s="1"/>
  <c r="I1747" i="6"/>
  <c r="O1747" i="6" s="1"/>
  <c r="F1747" i="6"/>
  <c r="L1747" i="6" s="1"/>
  <c r="J1747" i="6"/>
  <c r="P1747" i="6" s="1"/>
  <c r="G1747" i="6"/>
  <c r="M1747" i="6" s="1"/>
  <c r="H1747" i="6"/>
  <c r="N1747" i="6" s="1"/>
  <c r="E1743" i="6"/>
  <c r="K1743" i="6" s="1"/>
  <c r="R1743" i="6" s="1"/>
  <c r="I1743" i="6"/>
  <c r="O1743" i="6" s="1"/>
  <c r="F1743" i="6"/>
  <c r="L1743" i="6" s="1"/>
  <c r="J1743" i="6"/>
  <c r="P1743" i="6" s="1"/>
  <c r="G1743" i="6"/>
  <c r="M1743" i="6" s="1"/>
  <c r="H1743" i="6"/>
  <c r="N1743" i="6" s="1"/>
  <c r="E1739" i="6"/>
  <c r="K1739" i="6" s="1"/>
  <c r="R1739" i="6" s="1"/>
  <c r="I1739" i="6"/>
  <c r="O1739" i="6" s="1"/>
  <c r="F1739" i="6"/>
  <c r="L1739" i="6" s="1"/>
  <c r="J1739" i="6"/>
  <c r="P1739" i="6" s="1"/>
  <c r="G1739" i="6"/>
  <c r="M1739" i="6" s="1"/>
  <c r="H1739" i="6"/>
  <c r="N1739" i="6" s="1"/>
  <c r="E1735" i="6"/>
  <c r="K1735" i="6" s="1"/>
  <c r="R1735" i="6" s="1"/>
  <c r="I1735" i="6"/>
  <c r="O1735" i="6" s="1"/>
  <c r="F1735" i="6"/>
  <c r="L1735" i="6" s="1"/>
  <c r="J1735" i="6"/>
  <c r="P1735" i="6" s="1"/>
  <c r="G1735" i="6"/>
  <c r="M1735" i="6" s="1"/>
  <c r="H1735" i="6"/>
  <c r="N1735" i="6" s="1"/>
  <c r="E1731" i="6"/>
  <c r="K1731" i="6" s="1"/>
  <c r="R1731" i="6" s="1"/>
  <c r="I1731" i="6"/>
  <c r="O1731" i="6" s="1"/>
  <c r="F1731" i="6"/>
  <c r="L1731" i="6" s="1"/>
  <c r="J1731" i="6"/>
  <c r="P1731" i="6" s="1"/>
  <c r="G1731" i="6"/>
  <c r="M1731" i="6" s="1"/>
  <c r="H1731" i="6"/>
  <c r="N1731" i="6" s="1"/>
  <c r="G1727" i="6"/>
  <c r="M1727" i="6" s="1"/>
  <c r="H1727" i="6"/>
  <c r="N1727" i="6" s="1"/>
  <c r="E1727" i="6"/>
  <c r="K1727" i="6" s="1"/>
  <c r="R1727" i="6" s="1"/>
  <c r="I1727" i="6"/>
  <c r="O1727" i="6" s="1"/>
  <c r="F1727" i="6"/>
  <c r="L1727" i="6" s="1"/>
  <c r="J1727" i="6"/>
  <c r="P1727" i="6" s="1"/>
  <c r="G1723" i="6"/>
  <c r="M1723" i="6" s="1"/>
  <c r="H1723" i="6"/>
  <c r="N1723" i="6" s="1"/>
  <c r="E1723" i="6"/>
  <c r="K1723" i="6" s="1"/>
  <c r="R1723" i="6" s="1"/>
  <c r="I1723" i="6"/>
  <c r="O1723" i="6" s="1"/>
  <c r="F1723" i="6"/>
  <c r="L1723" i="6" s="1"/>
  <c r="J1723" i="6"/>
  <c r="P1723" i="6" s="1"/>
  <c r="G1719" i="6"/>
  <c r="M1719" i="6" s="1"/>
  <c r="H1719" i="6"/>
  <c r="N1719" i="6" s="1"/>
  <c r="E1719" i="6"/>
  <c r="K1719" i="6" s="1"/>
  <c r="R1719" i="6" s="1"/>
  <c r="I1719" i="6"/>
  <c r="O1719" i="6" s="1"/>
  <c r="F1719" i="6"/>
  <c r="L1719" i="6" s="1"/>
  <c r="J1719" i="6"/>
  <c r="P1719" i="6" s="1"/>
  <c r="G1715" i="6"/>
  <c r="M1715" i="6" s="1"/>
  <c r="H1715" i="6"/>
  <c r="N1715" i="6" s="1"/>
  <c r="E1715" i="6"/>
  <c r="K1715" i="6" s="1"/>
  <c r="R1715" i="6" s="1"/>
  <c r="I1715" i="6"/>
  <c r="O1715" i="6" s="1"/>
  <c r="F1715" i="6"/>
  <c r="L1715" i="6" s="1"/>
  <c r="J1715" i="6"/>
  <c r="P1715" i="6" s="1"/>
  <c r="G1711" i="6"/>
  <c r="M1711" i="6" s="1"/>
  <c r="H1711" i="6"/>
  <c r="N1711" i="6" s="1"/>
  <c r="E1711" i="6"/>
  <c r="K1711" i="6" s="1"/>
  <c r="R1711" i="6" s="1"/>
  <c r="I1711" i="6"/>
  <c r="O1711" i="6" s="1"/>
  <c r="F1711" i="6"/>
  <c r="L1711" i="6" s="1"/>
  <c r="J1711" i="6"/>
  <c r="P1711" i="6" s="1"/>
  <c r="G1707" i="6"/>
  <c r="M1707" i="6" s="1"/>
  <c r="H1707" i="6"/>
  <c r="N1707" i="6" s="1"/>
  <c r="E1707" i="6"/>
  <c r="K1707" i="6" s="1"/>
  <c r="R1707" i="6" s="1"/>
  <c r="I1707" i="6"/>
  <c r="O1707" i="6" s="1"/>
  <c r="F1707" i="6"/>
  <c r="L1707" i="6" s="1"/>
  <c r="J1707" i="6"/>
  <c r="P1707" i="6" s="1"/>
  <c r="G1703" i="6"/>
  <c r="M1703" i="6" s="1"/>
  <c r="H1703" i="6"/>
  <c r="N1703" i="6" s="1"/>
  <c r="E1703" i="6"/>
  <c r="K1703" i="6" s="1"/>
  <c r="R1703" i="6" s="1"/>
  <c r="I1703" i="6"/>
  <c r="O1703" i="6" s="1"/>
  <c r="F1703" i="6"/>
  <c r="L1703" i="6" s="1"/>
  <c r="J1703" i="6"/>
  <c r="P1703" i="6" s="1"/>
  <c r="E1699" i="6"/>
  <c r="K1699" i="6" s="1"/>
  <c r="R1699" i="6" s="1"/>
  <c r="I1699" i="6"/>
  <c r="O1699" i="6" s="1"/>
  <c r="F1699" i="6"/>
  <c r="L1699" i="6" s="1"/>
  <c r="J1699" i="6"/>
  <c r="P1699" i="6" s="1"/>
  <c r="G1699" i="6"/>
  <c r="M1699" i="6" s="1"/>
  <c r="H1699" i="6"/>
  <c r="N1699" i="6" s="1"/>
  <c r="E1695" i="6"/>
  <c r="K1695" i="6" s="1"/>
  <c r="R1695" i="6" s="1"/>
  <c r="I1695" i="6"/>
  <c r="O1695" i="6" s="1"/>
  <c r="F1695" i="6"/>
  <c r="L1695" i="6" s="1"/>
  <c r="J1695" i="6"/>
  <c r="P1695" i="6" s="1"/>
  <c r="G1695" i="6"/>
  <c r="M1695" i="6" s="1"/>
  <c r="H1695" i="6"/>
  <c r="N1695" i="6" s="1"/>
  <c r="E1691" i="6"/>
  <c r="K1691" i="6" s="1"/>
  <c r="R1691" i="6" s="1"/>
  <c r="I1691" i="6"/>
  <c r="O1691" i="6" s="1"/>
  <c r="F1691" i="6"/>
  <c r="L1691" i="6" s="1"/>
  <c r="J1691" i="6"/>
  <c r="P1691" i="6" s="1"/>
  <c r="G1691" i="6"/>
  <c r="M1691" i="6" s="1"/>
  <c r="H1691" i="6"/>
  <c r="N1691" i="6" s="1"/>
  <c r="E1687" i="6"/>
  <c r="K1687" i="6" s="1"/>
  <c r="R1687" i="6" s="1"/>
  <c r="I1687" i="6"/>
  <c r="O1687" i="6" s="1"/>
  <c r="F1687" i="6"/>
  <c r="L1687" i="6" s="1"/>
  <c r="J1687" i="6"/>
  <c r="P1687" i="6" s="1"/>
  <c r="G1687" i="6"/>
  <c r="M1687" i="6" s="1"/>
  <c r="H1687" i="6"/>
  <c r="N1687" i="6" s="1"/>
  <c r="G1683" i="6"/>
  <c r="M1683" i="6" s="1"/>
  <c r="H1683" i="6"/>
  <c r="N1683" i="6" s="1"/>
  <c r="E1683" i="6"/>
  <c r="K1683" i="6" s="1"/>
  <c r="R1683" i="6" s="1"/>
  <c r="I1683" i="6"/>
  <c r="O1683" i="6" s="1"/>
  <c r="F1683" i="6"/>
  <c r="L1683" i="6" s="1"/>
  <c r="J1683" i="6"/>
  <c r="P1683" i="6" s="1"/>
  <c r="G1679" i="6"/>
  <c r="M1679" i="6" s="1"/>
  <c r="E1679" i="6"/>
  <c r="K1679" i="6" s="1"/>
  <c r="R1679" i="6" s="1"/>
  <c r="J1679" i="6"/>
  <c r="P1679" i="6" s="1"/>
  <c r="F1679" i="6"/>
  <c r="L1679" i="6" s="1"/>
  <c r="H1679" i="6"/>
  <c r="N1679" i="6" s="1"/>
  <c r="I1679" i="6"/>
  <c r="O1679" i="6" s="1"/>
  <c r="G1675" i="6"/>
  <c r="M1675" i="6" s="1"/>
  <c r="H1675" i="6"/>
  <c r="N1675" i="6" s="1"/>
  <c r="I1675" i="6"/>
  <c r="O1675" i="6" s="1"/>
  <c r="E1675" i="6"/>
  <c r="K1675" i="6" s="1"/>
  <c r="R1675" i="6" s="1"/>
  <c r="J1675" i="6"/>
  <c r="P1675" i="6" s="1"/>
  <c r="F1675" i="6"/>
  <c r="L1675" i="6" s="1"/>
  <c r="G1671" i="6"/>
  <c r="M1671" i="6" s="1"/>
  <c r="E1671" i="6"/>
  <c r="K1671" i="6" s="1"/>
  <c r="R1671" i="6" s="1"/>
  <c r="J1671" i="6"/>
  <c r="P1671" i="6" s="1"/>
  <c r="F1671" i="6"/>
  <c r="L1671" i="6" s="1"/>
  <c r="H1671" i="6"/>
  <c r="N1671" i="6" s="1"/>
  <c r="I1671" i="6"/>
  <c r="O1671" i="6" s="1"/>
  <c r="G1667" i="6"/>
  <c r="M1667" i="6" s="1"/>
  <c r="H1667" i="6"/>
  <c r="N1667" i="6" s="1"/>
  <c r="I1667" i="6"/>
  <c r="O1667" i="6" s="1"/>
  <c r="E1667" i="6"/>
  <c r="K1667" i="6" s="1"/>
  <c r="R1667" i="6" s="1"/>
  <c r="J1667" i="6"/>
  <c r="P1667" i="6" s="1"/>
  <c r="F1667" i="6"/>
  <c r="L1667" i="6" s="1"/>
  <c r="G1663" i="6"/>
  <c r="M1663" i="6" s="1"/>
  <c r="E1663" i="6"/>
  <c r="K1663" i="6" s="1"/>
  <c r="R1663" i="6" s="1"/>
  <c r="J1663" i="6"/>
  <c r="P1663" i="6" s="1"/>
  <c r="F1663" i="6"/>
  <c r="L1663" i="6" s="1"/>
  <c r="H1663" i="6"/>
  <c r="N1663" i="6" s="1"/>
  <c r="I1663" i="6"/>
  <c r="O1663" i="6" s="1"/>
  <c r="G1659" i="6"/>
  <c r="M1659" i="6" s="1"/>
  <c r="H1659" i="6"/>
  <c r="N1659" i="6" s="1"/>
  <c r="I1659" i="6"/>
  <c r="O1659" i="6" s="1"/>
  <c r="E1659" i="6"/>
  <c r="K1659" i="6" s="1"/>
  <c r="R1659" i="6" s="1"/>
  <c r="J1659" i="6"/>
  <c r="P1659" i="6" s="1"/>
  <c r="F1659" i="6"/>
  <c r="L1659" i="6" s="1"/>
  <c r="G1655" i="6"/>
  <c r="M1655" i="6" s="1"/>
  <c r="E1655" i="6"/>
  <c r="K1655" i="6" s="1"/>
  <c r="R1655" i="6" s="1"/>
  <c r="J1655" i="6"/>
  <c r="P1655" i="6" s="1"/>
  <c r="F1655" i="6"/>
  <c r="L1655" i="6" s="1"/>
  <c r="H1655" i="6"/>
  <c r="N1655" i="6" s="1"/>
  <c r="I1655" i="6"/>
  <c r="O1655" i="6" s="1"/>
  <c r="G1651" i="6"/>
  <c r="M1651" i="6" s="1"/>
  <c r="H1651" i="6"/>
  <c r="N1651" i="6" s="1"/>
  <c r="I1651" i="6"/>
  <c r="O1651" i="6" s="1"/>
  <c r="E1651" i="6"/>
  <c r="K1651" i="6" s="1"/>
  <c r="R1651" i="6" s="1"/>
  <c r="J1651" i="6"/>
  <c r="P1651" i="6" s="1"/>
  <c r="F1651" i="6"/>
  <c r="L1651" i="6" s="1"/>
  <c r="E1647" i="6"/>
  <c r="K1647" i="6" s="1"/>
  <c r="R1647" i="6" s="1"/>
  <c r="I1647" i="6"/>
  <c r="O1647" i="6" s="1"/>
  <c r="H1647" i="6"/>
  <c r="N1647" i="6" s="1"/>
  <c r="J1647" i="6"/>
  <c r="P1647" i="6" s="1"/>
  <c r="F1647" i="6"/>
  <c r="L1647" i="6" s="1"/>
  <c r="G1647" i="6"/>
  <c r="M1647" i="6" s="1"/>
  <c r="F1643" i="6"/>
  <c r="L1643" i="6" s="1"/>
  <c r="G1643" i="6"/>
  <c r="M1643" i="6" s="1"/>
  <c r="H1643" i="6"/>
  <c r="N1643" i="6" s="1"/>
  <c r="E1643" i="6"/>
  <c r="K1643" i="6" s="1"/>
  <c r="R1643" i="6" s="1"/>
  <c r="I1643" i="6"/>
  <c r="O1643" i="6" s="1"/>
  <c r="J1643" i="6"/>
  <c r="P1643" i="6" s="1"/>
  <c r="H1639" i="6"/>
  <c r="N1639" i="6" s="1"/>
  <c r="I1639" i="6"/>
  <c r="O1639" i="6" s="1"/>
  <c r="J1639" i="6"/>
  <c r="P1639" i="6" s="1"/>
  <c r="F1639" i="6"/>
  <c r="L1639" i="6" s="1"/>
  <c r="J1635" i="6"/>
  <c r="P1635" i="6" s="1"/>
  <c r="F1635" i="6"/>
  <c r="L1635" i="6" s="1"/>
  <c r="H1635" i="6"/>
  <c r="N1635" i="6" s="1"/>
  <c r="I1635" i="6"/>
  <c r="O1635" i="6" s="1"/>
  <c r="H1631" i="6"/>
  <c r="N1631" i="6" s="1"/>
  <c r="I1631" i="6"/>
  <c r="O1631" i="6" s="1"/>
  <c r="J1631" i="6"/>
  <c r="P1631" i="6" s="1"/>
  <c r="F1631" i="6"/>
  <c r="L1631" i="6" s="1"/>
  <c r="F1627" i="6"/>
  <c r="L1627" i="6" s="1"/>
  <c r="J1627" i="6"/>
  <c r="P1627" i="6" s="1"/>
  <c r="G1627" i="6"/>
  <c r="M1627" i="6" s="1"/>
  <c r="H1627" i="6"/>
  <c r="N1627" i="6" s="1"/>
  <c r="E1627" i="6"/>
  <c r="K1627" i="6" s="1"/>
  <c r="R1627" i="6" s="1"/>
  <c r="I1627" i="6"/>
  <c r="O1627" i="6" s="1"/>
  <c r="F1623" i="6"/>
  <c r="L1623" i="6" s="1"/>
  <c r="J1623" i="6"/>
  <c r="P1623" i="6" s="1"/>
  <c r="G1623" i="6"/>
  <c r="M1623" i="6" s="1"/>
  <c r="H1623" i="6"/>
  <c r="N1623" i="6" s="1"/>
  <c r="E1623" i="6"/>
  <c r="K1623" i="6" s="1"/>
  <c r="R1623" i="6" s="1"/>
  <c r="I1623" i="6"/>
  <c r="O1623" i="6" s="1"/>
  <c r="H1619" i="6"/>
  <c r="N1619" i="6" s="1"/>
  <c r="E1619" i="6"/>
  <c r="K1619" i="6" s="1"/>
  <c r="R1619" i="6" s="1"/>
  <c r="I1619" i="6"/>
  <c r="O1619" i="6" s="1"/>
  <c r="F1619" i="6"/>
  <c r="L1619" i="6" s="1"/>
  <c r="J1619" i="6"/>
  <c r="P1619" i="6" s="1"/>
  <c r="G1619" i="6"/>
  <c r="M1619" i="6" s="1"/>
  <c r="H1615" i="6"/>
  <c r="N1615" i="6" s="1"/>
  <c r="E1615" i="6"/>
  <c r="K1615" i="6" s="1"/>
  <c r="R1615" i="6" s="1"/>
  <c r="I1615" i="6"/>
  <c r="O1615" i="6" s="1"/>
  <c r="F1615" i="6"/>
  <c r="L1615" i="6" s="1"/>
  <c r="J1615" i="6"/>
  <c r="P1615" i="6" s="1"/>
  <c r="G1615" i="6"/>
  <c r="M1615" i="6" s="1"/>
  <c r="H1611" i="6"/>
  <c r="N1611" i="6" s="1"/>
  <c r="E1611" i="6"/>
  <c r="K1611" i="6" s="1"/>
  <c r="R1611" i="6" s="1"/>
  <c r="I1611" i="6"/>
  <c r="O1611" i="6" s="1"/>
  <c r="F1611" i="6"/>
  <c r="L1611" i="6" s="1"/>
  <c r="J1611" i="6"/>
  <c r="P1611" i="6" s="1"/>
  <c r="G1611" i="6"/>
  <c r="M1611" i="6" s="1"/>
  <c r="H1607" i="6"/>
  <c r="N1607" i="6" s="1"/>
  <c r="E1607" i="6"/>
  <c r="K1607" i="6" s="1"/>
  <c r="R1607" i="6" s="1"/>
  <c r="I1607" i="6"/>
  <c r="O1607" i="6" s="1"/>
  <c r="F1607" i="6"/>
  <c r="L1607" i="6" s="1"/>
  <c r="J1607" i="6"/>
  <c r="P1607" i="6" s="1"/>
  <c r="G1607" i="6"/>
  <c r="M1607" i="6" s="1"/>
  <c r="F1603" i="6"/>
  <c r="L1603" i="6" s="1"/>
  <c r="J1603" i="6"/>
  <c r="P1603" i="6" s="1"/>
  <c r="G1603" i="6"/>
  <c r="M1603" i="6" s="1"/>
  <c r="H1603" i="6"/>
  <c r="N1603" i="6" s="1"/>
  <c r="E1603" i="6"/>
  <c r="K1603" i="6" s="1"/>
  <c r="R1603" i="6" s="1"/>
  <c r="I1603" i="6"/>
  <c r="O1603" i="6" s="1"/>
  <c r="F1599" i="6"/>
  <c r="L1599" i="6" s="1"/>
  <c r="J1599" i="6"/>
  <c r="P1599" i="6" s="1"/>
  <c r="G1599" i="6"/>
  <c r="M1599" i="6" s="1"/>
  <c r="H1599" i="6"/>
  <c r="N1599" i="6" s="1"/>
  <c r="E1599" i="6"/>
  <c r="K1599" i="6" s="1"/>
  <c r="R1599" i="6" s="1"/>
  <c r="I1599" i="6"/>
  <c r="O1599" i="6" s="1"/>
  <c r="F1595" i="6"/>
  <c r="L1595" i="6" s="1"/>
  <c r="J1595" i="6"/>
  <c r="P1595" i="6" s="1"/>
  <c r="G1595" i="6"/>
  <c r="M1595" i="6" s="1"/>
  <c r="H1595" i="6"/>
  <c r="N1595" i="6" s="1"/>
  <c r="E1595" i="6"/>
  <c r="K1595" i="6" s="1"/>
  <c r="R1595" i="6" s="1"/>
  <c r="I1595" i="6"/>
  <c r="O1595" i="6" s="1"/>
  <c r="F1591" i="6"/>
  <c r="L1591" i="6" s="1"/>
  <c r="J1591" i="6"/>
  <c r="P1591" i="6" s="1"/>
  <c r="G1591" i="6"/>
  <c r="M1591" i="6" s="1"/>
  <c r="H1591" i="6"/>
  <c r="N1591" i="6" s="1"/>
  <c r="E1591" i="6"/>
  <c r="K1591" i="6" s="1"/>
  <c r="R1591" i="6" s="1"/>
  <c r="I1591" i="6"/>
  <c r="O1591" i="6" s="1"/>
  <c r="F1587" i="6"/>
  <c r="L1587" i="6" s="1"/>
  <c r="J1587" i="6"/>
  <c r="P1587" i="6" s="1"/>
  <c r="G1587" i="6"/>
  <c r="M1587" i="6" s="1"/>
  <c r="H1587" i="6"/>
  <c r="N1587" i="6" s="1"/>
  <c r="E1587" i="6"/>
  <c r="K1587" i="6" s="1"/>
  <c r="R1587" i="6" s="1"/>
  <c r="I1587" i="6"/>
  <c r="O1587" i="6" s="1"/>
  <c r="F1583" i="6"/>
  <c r="L1583" i="6" s="1"/>
  <c r="J1583" i="6"/>
  <c r="P1583" i="6" s="1"/>
  <c r="G1583" i="6"/>
  <c r="M1583" i="6" s="1"/>
  <c r="H1583" i="6"/>
  <c r="N1583" i="6" s="1"/>
  <c r="E1583" i="6"/>
  <c r="K1583" i="6" s="1"/>
  <c r="R1583" i="6" s="1"/>
  <c r="I1583" i="6"/>
  <c r="O1583" i="6" s="1"/>
  <c r="F1579" i="6"/>
  <c r="L1579" i="6" s="1"/>
  <c r="J1579" i="6"/>
  <c r="P1579" i="6" s="1"/>
  <c r="G1579" i="6"/>
  <c r="M1579" i="6" s="1"/>
  <c r="H1579" i="6"/>
  <c r="N1579" i="6" s="1"/>
  <c r="E1579" i="6"/>
  <c r="K1579" i="6" s="1"/>
  <c r="R1579" i="6" s="1"/>
  <c r="I1579" i="6"/>
  <c r="O1579" i="6" s="1"/>
  <c r="F1575" i="6"/>
  <c r="L1575" i="6" s="1"/>
  <c r="J1575" i="6"/>
  <c r="P1575" i="6" s="1"/>
  <c r="G1575" i="6"/>
  <c r="M1575" i="6" s="1"/>
  <c r="H1575" i="6"/>
  <c r="N1575" i="6" s="1"/>
  <c r="E1575" i="6"/>
  <c r="K1575" i="6" s="1"/>
  <c r="R1575" i="6" s="1"/>
  <c r="I1575" i="6"/>
  <c r="O1575" i="6" s="1"/>
  <c r="F1571" i="6"/>
  <c r="L1571" i="6" s="1"/>
  <c r="J1571" i="6"/>
  <c r="P1571" i="6" s="1"/>
  <c r="G1571" i="6"/>
  <c r="M1571" i="6" s="1"/>
  <c r="H1571" i="6"/>
  <c r="N1571" i="6" s="1"/>
  <c r="E1571" i="6"/>
  <c r="K1571" i="6" s="1"/>
  <c r="R1571" i="6" s="1"/>
  <c r="I1571" i="6"/>
  <c r="O1571" i="6" s="1"/>
  <c r="F1567" i="6"/>
  <c r="L1567" i="6" s="1"/>
  <c r="J1567" i="6"/>
  <c r="P1567" i="6" s="1"/>
  <c r="G1567" i="6"/>
  <c r="M1567" i="6" s="1"/>
  <c r="H1567" i="6"/>
  <c r="N1567" i="6" s="1"/>
  <c r="E1567" i="6"/>
  <c r="K1567" i="6" s="1"/>
  <c r="R1567" i="6" s="1"/>
  <c r="I1567" i="6"/>
  <c r="O1567" i="6" s="1"/>
  <c r="F1563" i="6"/>
  <c r="L1563" i="6" s="1"/>
  <c r="J1563" i="6"/>
  <c r="P1563" i="6" s="1"/>
  <c r="G1563" i="6"/>
  <c r="M1563" i="6" s="1"/>
  <c r="H1563" i="6"/>
  <c r="N1563" i="6" s="1"/>
  <c r="E1563" i="6"/>
  <c r="K1563" i="6" s="1"/>
  <c r="R1563" i="6" s="1"/>
  <c r="I1563" i="6"/>
  <c r="O1563" i="6" s="1"/>
  <c r="F1559" i="6"/>
  <c r="L1559" i="6" s="1"/>
  <c r="J1559" i="6"/>
  <c r="P1559" i="6" s="1"/>
  <c r="G1559" i="6"/>
  <c r="M1559" i="6" s="1"/>
  <c r="H1559" i="6"/>
  <c r="N1559" i="6" s="1"/>
  <c r="E1559" i="6"/>
  <c r="K1559" i="6" s="1"/>
  <c r="R1559" i="6" s="1"/>
  <c r="I1559" i="6"/>
  <c r="O1559" i="6" s="1"/>
  <c r="H1555" i="6"/>
  <c r="N1555" i="6" s="1"/>
  <c r="E1555" i="6"/>
  <c r="K1555" i="6" s="1"/>
  <c r="R1555" i="6" s="1"/>
  <c r="I1555" i="6"/>
  <c r="O1555" i="6" s="1"/>
  <c r="F1555" i="6"/>
  <c r="L1555" i="6" s="1"/>
  <c r="J1555" i="6"/>
  <c r="P1555" i="6" s="1"/>
  <c r="G1555" i="6"/>
  <c r="M1555" i="6" s="1"/>
  <c r="H1551" i="6"/>
  <c r="N1551" i="6" s="1"/>
  <c r="E1551" i="6"/>
  <c r="K1551" i="6" s="1"/>
  <c r="R1551" i="6" s="1"/>
  <c r="I1551" i="6"/>
  <c r="O1551" i="6" s="1"/>
  <c r="F1551" i="6"/>
  <c r="L1551" i="6" s="1"/>
  <c r="J1551" i="6"/>
  <c r="P1551" i="6" s="1"/>
  <c r="G1551" i="6"/>
  <c r="M1551" i="6" s="1"/>
  <c r="H1547" i="6"/>
  <c r="N1547" i="6" s="1"/>
  <c r="E1547" i="6"/>
  <c r="K1547" i="6" s="1"/>
  <c r="R1547" i="6" s="1"/>
  <c r="I1547" i="6"/>
  <c r="O1547" i="6" s="1"/>
  <c r="F1547" i="6"/>
  <c r="L1547" i="6" s="1"/>
  <c r="J1547" i="6"/>
  <c r="P1547" i="6" s="1"/>
  <c r="G1547" i="6"/>
  <c r="M1547" i="6" s="1"/>
  <c r="F1543" i="6"/>
  <c r="L1543" i="6" s="1"/>
  <c r="J1543" i="6"/>
  <c r="P1543" i="6" s="1"/>
  <c r="G1543" i="6"/>
  <c r="M1543" i="6" s="1"/>
  <c r="H1543" i="6"/>
  <c r="N1543" i="6" s="1"/>
  <c r="E1543" i="6"/>
  <c r="K1543" i="6" s="1"/>
  <c r="R1543" i="6" s="1"/>
  <c r="I1543" i="6"/>
  <c r="O1543" i="6" s="1"/>
  <c r="F1539" i="6"/>
  <c r="L1539" i="6" s="1"/>
  <c r="J1539" i="6"/>
  <c r="P1539" i="6" s="1"/>
  <c r="G1539" i="6"/>
  <c r="M1539" i="6" s="1"/>
  <c r="H1539" i="6"/>
  <c r="N1539" i="6" s="1"/>
  <c r="E1539" i="6"/>
  <c r="K1539" i="6" s="1"/>
  <c r="R1539" i="6" s="1"/>
  <c r="I1539" i="6"/>
  <c r="O1539" i="6" s="1"/>
  <c r="F1535" i="6"/>
  <c r="L1535" i="6" s="1"/>
  <c r="J1535" i="6"/>
  <c r="P1535" i="6" s="1"/>
  <c r="G1535" i="6"/>
  <c r="M1535" i="6" s="1"/>
  <c r="H1535" i="6"/>
  <c r="N1535" i="6" s="1"/>
  <c r="E1535" i="6"/>
  <c r="K1535" i="6" s="1"/>
  <c r="R1535" i="6" s="1"/>
  <c r="I1535" i="6"/>
  <c r="O1535" i="6" s="1"/>
  <c r="F1531" i="6"/>
  <c r="L1531" i="6" s="1"/>
  <c r="J1531" i="6"/>
  <c r="P1531" i="6" s="1"/>
  <c r="G1531" i="6"/>
  <c r="M1531" i="6" s="1"/>
  <c r="H1531" i="6"/>
  <c r="N1531" i="6" s="1"/>
  <c r="E1531" i="6"/>
  <c r="K1531" i="6" s="1"/>
  <c r="R1531" i="6" s="1"/>
  <c r="I1531" i="6"/>
  <c r="O1531" i="6" s="1"/>
  <c r="F1527" i="6"/>
  <c r="L1527" i="6" s="1"/>
  <c r="J1527" i="6"/>
  <c r="P1527" i="6" s="1"/>
  <c r="G1527" i="6"/>
  <c r="M1527" i="6" s="1"/>
  <c r="H1527" i="6"/>
  <c r="N1527" i="6" s="1"/>
  <c r="E1527" i="6"/>
  <c r="K1527" i="6" s="1"/>
  <c r="R1527" i="6" s="1"/>
  <c r="I1527" i="6"/>
  <c r="O1527" i="6" s="1"/>
  <c r="F1523" i="6"/>
  <c r="L1523" i="6" s="1"/>
  <c r="J1523" i="6"/>
  <c r="P1523" i="6" s="1"/>
  <c r="G1523" i="6"/>
  <c r="M1523" i="6" s="1"/>
  <c r="H1523" i="6"/>
  <c r="N1523" i="6" s="1"/>
  <c r="E1523" i="6"/>
  <c r="K1523" i="6" s="1"/>
  <c r="R1523" i="6" s="1"/>
  <c r="I1523" i="6"/>
  <c r="O1523" i="6" s="1"/>
  <c r="F1519" i="6"/>
  <c r="L1519" i="6" s="1"/>
  <c r="J1519" i="6"/>
  <c r="P1519" i="6" s="1"/>
  <c r="G1519" i="6"/>
  <c r="M1519" i="6" s="1"/>
  <c r="H1519" i="6"/>
  <c r="N1519" i="6" s="1"/>
  <c r="E1519" i="6"/>
  <c r="K1519" i="6" s="1"/>
  <c r="R1519" i="6" s="1"/>
  <c r="I1519" i="6"/>
  <c r="O1519" i="6" s="1"/>
  <c r="F1515" i="6"/>
  <c r="L1515" i="6" s="1"/>
  <c r="J1515" i="6"/>
  <c r="P1515" i="6" s="1"/>
  <c r="G1515" i="6"/>
  <c r="M1515" i="6" s="1"/>
  <c r="H1515" i="6"/>
  <c r="N1515" i="6" s="1"/>
  <c r="E1515" i="6"/>
  <c r="K1515" i="6" s="1"/>
  <c r="R1515" i="6" s="1"/>
  <c r="I1515" i="6"/>
  <c r="O1515" i="6" s="1"/>
  <c r="F1511" i="6"/>
  <c r="L1511" i="6" s="1"/>
  <c r="J1511" i="6"/>
  <c r="P1511" i="6" s="1"/>
  <c r="G1511" i="6"/>
  <c r="M1511" i="6" s="1"/>
  <c r="H1511" i="6"/>
  <c r="N1511" i="6" s="1"/>
  <c r="E1511" i="6"/>
  <c r="K1511" i="6" s="1"/>
  <c r="R1511" i="6" s="1"/>
  <c r="I1511" i="6"/>
  <c r="O1511" i="6" s="1"/>
  <c r="H1507" i="6"/>
  <c r="N1507" i="6" s="1"/>
  <c r="E1507" i="6"/>
  <c r="K1507" i="6" s="1"/>
  <c r="R1507" i="6" s="1"/>
  <c r="I1507" i="6"/>
  <c r="O1507" i="6" s="1"/>
  <c r="F1507" i="6"/>
  <c r="L1507" i="6" s="1"/>
  <c r="J1507" i="6"/>
  <c r="P1507" i="6" s="1"/>
  <c r="G1507" i="6"/>
  <c r="M1507" i="6" s="1"/>
  <c r="H1503" i="6"/>
  <c r="N1503" i="6" s="1"/>
  <c r="I1503" i="6"/>
  <c r="O1503" i="6" s="1"/>
  <c r="F1503" i="6"/>
  <c r="L1503" i="6" s="1"/>
  <c r="J1503" i="6"/>
  <c r="P1503" i="6" s="1"/>
  <c r="G1503" i="6"/>
  <c r="M1503" i="6" s="1"/>
  <c r="H1499" i="6"/>
  <c r="N1499" i="6" s="1"/>
  <c r="E1499" i="6"/>
  <c r="K1499" i="6" s="1"/>
  <c r="R1499" i="6" s="1"/>
  <c r="I1499" i="6"/>
  <c r="O1499" i="6" s="1"/>
  <c r="F1499" i="6"/>
  <c r="L1499" i="6" s="1"/>
  <c r="J1499" i="6"/>
  <c r="P1499" i="6" s="1"/>
  <c r="G1499" i="6"/>
  <c r="M1499" i="6" s="1"/>
  <c r="F1495" i="6"/>
  <c r="L1495" i="6" s="1"/>
  <c r="J1495" i="6"/>
  <c r="P1495" i="6" s="1"/>
  <c r="G1495" i="6"/>
  <c r="M1495" i="6" s="1"/>
  <c r="H1495" i="6"/>
  <c r="N1495" i="6" s="1"/>
  <c r="E1495" i="6"/>
  <c r="K1495" i="6" s="1"/>
  <c r="R1495" i="6" s="1"/>
  <c r="I1495" i="6"/>
  <c r="O1495" i="6" s="1"/>
  <c r="H1491" i="6"/>
  <c r="N1491" i="6" s="1"/>
  <c r="E1491" i="6"/>
  <c r="K1491" i="6" s="1"/>
  <c r="R1491" i="6" s="1"/>
  <c r="I1491" i="6"/>
  <c r="O1491" i="6" s="1"/>
  <c r="F1491" i="6"/>
  <c r="L1491" i="6" s="1"/>
  <c r="J1491" i="6"/>
  <c r="P1491" i="6" s="1"/>
  <c r="G1491" i="6"/>
  <c r="M1491" i="6" s="1"/>
  <c r="F1487" i="6"/>
  <c r="L1487" i="6" s="1"/>
  <c r="J1487" i="6"/>
  <c r="P1487" i="6" s="1"/>
  <c r="G1487" i="6"/>
  <c r="M1487" i="6" s="1"/>
  <c r="H1487" i="6"/>
  <c r="N1487" i="6" s="1"/>
  <c r="E1487" i="6"/>
  <c r="K1487" i="6" s="1"/>
  <c r="R1487" i="6" s="1"/>
  <c r="I1487" i="6"/>
  <c r="O1487" i="6" s="1"/>
  <c r="F1483" i="6"/>
  <c r="L1483" i="6" s="1"/>
  <c r="J1483" i="6"/>
  <c r="P1483" i="6" s="1"/>
  <c r="G1483" i="6"/>
  <c r="M1483" i="6" s="1"/>
  <c r="H1483" i="6"/>
  <c r="N1483" i="6" s="1"/>
  <c r="E1483" i="6"/>
  <c r="K1483" i="6" s="1"/>
  <c r="R1483" i="6" s="1"/>
  <c r="I1483" i="6"/>
  <c r="O1483" i="6" s="1"/>
  <c r="F1479" i="6"/>
  <c r="L1479" i="6" s="1"/>
  <c r="J1479" i="6"/>
  <c r="P1479" i="6" s="1"/>
  <c r="G1479" i="6"/>
  <c r="M1479" i="6" s="1"/>
  <c r="H1479" i="6"/>
  <c r="N1479" i="6" s="1"/>
  <c r="E1479" i="6"/>
  <c r="K1479" i="6" s="1"/>
  <c r="R1479" i="6" s="1"/>
  <c r="I1479" i="6"/>
  <c r="O1479" i="6" s="1"/>
  <c r="H1475" i="6"/>
  <c r="N1475" i="6" s="1"/>
  <c r="E1475" i="6"/>
  <c r="K1475" i="6" s="1"/>
  <c r="R1475" i="6" s="1"/>
  <c r="I1475" i="6"/>
  <c r="O1475" i="6" s="1"/>
  <c r="F1475" i="6"/>
  <c r="L1475" i="6" s="1"/>
  <c r="J1475" i="6"/>
  <c r="P1475" i="6" s="1"/>
  <c r="G1475" i="6"/>
  <c r="M1475" i="6" s="1"/>
  <c r="H1471" i="6"/>
  <c r="N1471" i="6" s="1"/>
  <c r="E1471" i="6"/>
  <c r="K1471" i="6" s="1"/>
  <c r="R1471" i="6" s="1"/>
  <c r="I1471" i="6"/>
  <c r="O1471" i="6" s="1"/>
  <c r="F1471" i="6"/>
  <c r="L1471" i="6" s="1"/>
  <c r="J1471" i="6"/>
  <c r="P1471" i="6" s="1"/>
  <c r="G1471" i="6"/>
  <c r="M1471" i="6" s="1"/>
  <c r="H1467" i="6"/>
  <c r="N1467" i="6" s="1"/>
  <c r="E1467" i="6"/>
  <c r="K1467" i="6" s="1"/>
  <c r="R1467" i="6" s="1"/>
  <c r="I1467" i="6"/>
  <c r="O1467" i="6" s="1"/>
  <c r="F1467" i="6"/>
  <c r="L1467" i="6" s="1"/>
  <c r="J1467" i="6"/>
  <c r="P1467" i="6" s="1"/>
  <c r="G1467" i="6"/>
  <c r="M1467" i="6" s="1"/>
  <c r="H1463" i="6"/>
  <c r="N1463" i="6" s="1"/>
  <c r="E1463" i="6"/>
  <c r="K1463" i="6" s="1"/>
  <c r="R1463" i="6" s="1"/>
  <c r="I1463" i="6"/>
  <c r="O1463" i="6" s="1"/>
  <c r="F1463" i="6"/>
  <c r="L1463" i="6" s="1"/>
  <c r="J1463" i="6"/>
  <c r="P1463" i="6" s="1"/>
  <c r="G1463" i="6"/>
  <c r="M1463" i="6" s="1"/>
  <c r="H1459" i="6"/>
  <c r="N1459" i="6" s="1"/>
  <c r="E1459" i="6"/>
  <c r="K1459" i="6" s="1"/>
  <c r="R1459" i="6" s="1"/>
  <c r="I1459" i="6"/>
  <c r="O1459" i="6" s="1"/>
  <c r="F1459" i="6"/>
  <c r="L1459" i="6" s="1"/>
  <c r="J1459" i="6"/>
  <c r="P1459" i="6" s="1"/>
  <c r="G1459" i="6"/>
  <c r="M1459" i="6" s="1"/>
  <c r="H1455" i="6"/>
  <c r="N1455" i="6" s="1"/>
  <c r="E1455" i="6"/>
  <c r="K1455" i="6" s="1"/>
  <c r="R1455" i="6" s="1"/>
  <c r="I1455" i="6"/>
  <c r="O1455" i="6" s="1"/>
  <c r="F1455" i="6"/>
  <c r="L1455" i="6" s="1"/>
  <c r="J1455" i="6"/>
  <c r="P1455" i="6" s="1"/>
  <c r="G1455" i="6"/>
  <c r="M1455" i="6" s="1"/>
  <c r="H1451" i="6"/>
  <c r="N1451" i="6" s="1"/>
  <c r="E1451" i="6"/>
  <c r="K1451" i="6" s="1"/>
  <c r="R1451" i="6" s="1"/>
  <c r="I1451" i="6"/>
  <c r="O1451" i="6" s="1"/>
  <c r="F1451" i="6"/>
  <c r="L1451" i="6" s="1"/>
  <c r="J1451" i="6"/>
  <c r="P1451" i="6" s="1"/>
  <c r="G1451" i="6"/>
  <c r="M1451" i="6" s="1"/>
  <c r="F1447" i="6"/>
  <c r="L1447" i="6" s="1"/>
  <c r="J1447" i="6"/>
  <c r="P1447" i="6" s="1"/>
  <c r="G1447" i="6"/>
  <c r="M1447" i="6" s="1"/>
  <c r="H1447" i="6"/>
  <c r="N1447" i="6" s="1"/>
  <c r="E1447" i="6"/>
  <c r="K1447" i="6" s="1"/>
  <c r="R1447" i="6" s="1"/>
  <c r="I1447" i="6"/>
  <c r="O1447" i="6" s="1"/>
  <c r="F1443" i="6"/>
  <c r="L1443" i="6" s="1"/>
  <c r="J1443" i="6"/>
  <c r="P1443" i="6" s="1"/>
  <c r="G1443" i="6"/>
  <c r="M1443" i="6" s="1"/>
  <c r="H1443" i="6"/>
  <c r="N1443" i="6" s="1"/>
  <c r="E1443" i="6"/>
  <c r="K1443" i="6" s="1"/>
  <c r="R1443" i="6" s="1"/>
  <c r="I1443" i="6"/>
  <c r="O1443" i="6" s="1"/>
  <c r="F1439" i="6"/>
  <c r="L1439" i="6" s="1"/>
  <c r="J1439" i="6"/>
  <c r="P1439" i="6" s="1"/>
  <c r="G1439" i="6"/>
  <c r="M1439" i="6" s="1"/>
  <c r="H1439" i="6"/>
  <c r="N1439" i="6" s="1"/>
  <c r="E1439" i="6"/>
  <c r="K1439" i="6" s="1"/>
  <c r="R1439" i="6" s="1"/>
  <c r="I1439" i="6"/>
  <c r="O1439" i="6" s="1"/>
  <c r="J1435" i="6"/>
  <c r="P1435" i="6" s="1"/>
  <c r="F1435" i="6"/>
  <c r="L1435" i="6" s="1"/>
  <c r="H1435" i="6"/>
  <c r="N1435" i="6" s="1"/>
  <c r="I1435" i="6"/>
  <c r="O1435" i="6" s="1"/>
  <c r="F1431" i="6"/>
  <c r="L1431" i="6" s="1"/>
  <c r="J1431" i="6"/>
  <c r="P1431" i="6" s="1"/>
  <c r="G1431" i="6"/>
  <c r="M1431" i="6" s="1"/>
  <c r="H1431" i="6"/>
  <c r="N1431" i="6" s="1"/>
  <c r="E1431" i="6"/>
  <c r="K1431" i="6" s="1"/>
  <c r="R1431" i="6" s="1"/>
  <c r="I1431" i="6"/>
  <c r="O1431" i="6" s="1"/>
  <c r="H1427" i="6"/>
  <c r="N1427" i="6" s="1"/>
  <c r="E1427" i="6"/>
  <c r="K1427" i="6" s="1"/>
  <c r="R1427" i="6" s="1"/>
  <c r="I1427" i="6"/>
  <c r="O1427" i="6" s="1"/>
  <c r="F1427" i="6"/>
  <c r="L1427" i="6" s="1"/>
  <c r="J1427" i="6"/>
  <c r="P1427" i="6" s="1"/>
  <c r="G1427" i="6"/>
  <c r="M1427" i="6" s="1"/>
  <c r="H1423" i="6"/>
  <c r="N1423" i="6" s="1"/>
  <c r="E1423" i="6"/>
  <c r="K1423" i="6" s="1"/>
  <c r="R1423" i="6" s="1"/>
  <c r="I1423" i="6"/>
  <c r="O1423" i="6" s="1"/>
  <c r="F1423" i="6"/>
  <c r="L1423" i="6" s="1"/>
  <c r="J1423" i="6"/>
  <c r="P1423" i="6" s="1"/>
  <c r="G1423" i="6"/>
  <c r="M1423" i="6" s="1"/>
  <c r="H1419" i="6"/>
  <c r="N1419" i="6" s="1"/>
  <c r="E1419" i="6"/>
  <c r="K1419" i="6" s="1"/>
  <c r="R1419" i="6" s="1"/>
  <c r="I1419" i="6"/>
  <c r="O1419" i="6" s="1"/>
  <c r="F1419" i="6"/>
  <c r="L1419" i="6" s="1"/>
  <c r="J1419" i="6"/>
  <c r="P1419" i="6" s="1"/>
  <c r="G1419" i="6"/>
  <c r="M1419" i="6" s="1"/>
  <c r="H1415" i="6"/>
  <c r="N1415" i="6" s="1"/>
  <c r="I1415" i="6"/>
  <c r="O1415" i="6" s="1"/>
  <c r="J1415" i="6"/>
  <c r="P1415" i="6" s="1"/>
  <c r="F1415" i="6"/>
  <c r="L1415" i="6" s="1"/>
  <c r="F1411" i="6"/>
  <c r="L1411" i="6" s="1"/>
  <c r="J1411" i="6"/>
  <c r="P1411" i="6" s="1"/>
  <c r="G1411" i="6"/>
  <c r="M1411" i="6" s="1"/>
  <c r="H1411" i="6"/>
  <c r="N1411" i="6" s="1"/>
  <c r="E1411" i="6"/>
  <c r="K1411" i="6" s="1"/>
  <c r="R1411" i="6" s="1"/>
  <c r="I1411" i="6"/>
  <c r="O1411" i="6" s="1"/>
  <c r="H1407" i="6"/>
  <c r="N1407" i="6" s="1"/>
  <c r="E1407" i="6"/>
  <c r="K1407" i="6" s="1"/>
  <c r="R1407" i="6" s="1"/>
  <c r="I1407" i="6"/>
  <c r="O1407" i="6" s="1"/>
  <c r="F1407" i="6"/>
  <c r="L1407" i="6" s="1"/>
  <c r="J1407" i="6"/>
  <c r="P1407" i="6" s="1"/>
  <c r="G1407" i="6"/>
  <c r="M1407" i="6" s="1"/>
  <c r="H1403" i="6"/>
  <c r="N1403" i="6" s="1"/>
  <c r="E1403" i="6"/>
  <c r="K1403" i="6" s="1"/>
  <c r="R1403" i="6" s="1"/>
  <c r="I1403" i="6"/>
  <c r="O1403" i="6" s="1"/>
  <c r="F1403" i="6"/>
  <c r="L1403" i="6" s="1"/>
  <c r="J1403" i="6"/>
  <c r="P1403" i="6" s="1"/>
  <c r="G1403" i="6"/>
  <c r="M1403" i="6" s="1"/>
  <c r="H1399" i="6"/>
  <c r="N1399" i="6" s="1"/>
  <c r="E1399" i="6"/>
  <c r="K1399" i="6" s="1"/>
  <c r="R1399" i="6" s="1"/>
  <c r="I1399" i="6"/>
  <c r="O1399" i="6" s="1"/>
  <c r="F1399" i="6"/>
  <c r="L1399" i="6" s="1"/>
  <c r="J1399" i="6"/>
  <c r="P1399" i="6" s="1"/>
  <c r="G1399" i="6"/>
  <c r="M1399" i="6" s="1"/>
  <c r="F1395" i="6"/>
  <c r="L1395" i="6" s="1"/>
  <c r="J1395" i="6"/>
  <c r="P1395" i="6" s="1"/>
  <c r="G1395" i="6"/>
  <c r="M1395" i="6" s="1"/>
  <c r="H1395" i="6"/>
  <c r="N1395" i="6" s="1"/>
  <c r="E1395" i="6"/>
  <c r="K1395" i="6" s="1"/>
  <c r="R1395" i="6" s="1"/>
  <c r="I1395" i="6"/>
  <c r="O1395" i="6" s="1"/>
  <c r="F1391" i="6"/>
  <c r="L1391" i="6" s="1"/>
  <c r="J1391" i="6"/>
  <c r="P1391" i="6" s="1"/>
  <c r="G1391" i="6"/>
  <c r="M1391" i="6" s="1"/>
  <c r="H1391" i="6"/>
  <c r="N1391" i="6" s="1"/>
  <c r="E1391" i="6"/>
  <c r="K1391" i="6" s="1"/>
  <c r="R1391" i="6" s="1"/>
  <c r="I1391" i="6"/>
  <c r="O1391" i="6" s="1"/>
  <c r="F1387" i="6"/>
  <c r="L1387" i="6" s="1"/>
  <c r="J1387" i="6"/>
  <c r="P1387" i="6" s="1"/>
  <c r="G1387" i="6"/>
  <c r="M1387" i="6" s="1"/>
  <c r="H1387" i="6"/>
  <c r="N1387" i="6" s="1"/>
  <c r="E1387" i="6"/>
  <c r="K1387" i="6" s="1"/>
  <c r="R1387" i="6" s="1"/>
  <c r="I1387" i="6"/>
  <c r="O1387" i="6" s="1"/>
  <c r="F1383" i="6"/>
  <c r="L1383" i="6" s="1"/>
  <c r="J1383" i="6"/>
  <c r="P1383" i="6" s="1"/>
  <c r="G1383" i="6"/>
  <c r="M1383" i="6" s="1"/>
  <c r="H1383" i="6"/>
  <c r="N1383" i="6" s="1"/>
  <c r="E1383" i="6"/>
  <c r="K1383" i="6" s="1"/>
  <c r="R1383" i="6" s="1"/>
  <c r="I1383" i="6"/>
  <c r="O1383" i="6" s="1"/>
  <c r="F1379" i="6"/>
  <c r="L1379" i="6" s="1"/>
  <c r="J1379" i="6"/>
  <c r="P1379" i="6" s="1"/>
  <c r="G1379" i="6"/>
  <c r="M1379" i="6" s="1"/>
  <c r="H1379" i="6"/>
  <c r="N1379" i="6" s="1"/>
  <c r="E1379" i="6"/>
  <c r="K1379" i="6" s="1"/>
  <c r="R1379" i="6" s="1"/>
  <c r="I1379" i="6"/>
  <c r="O1379" i="6" s="1"/>
  <c r="F1375" i="6"/>
  <c r="L1375" i="6" s="1"/>
  <c r="J1375" i="6"/>
  <c r="P1375" i="6" s="1"/>
  <c r="G1375" i="6"/>
  <c r="M1375" i="6" s="1"/>
  <c r="H1375" i="6"/>
  <c r="N1375" i="6" s="1"/>
  <c r="E1375" i="6"/>
  <c r="K1375" i="6" s="1"/>
  <c r="R1375" i="6" s="1"/>
  <c r="I1375" i="6"/>
  <c r="O1375" i="6" s="1"/>
  <c r="F1371" i="6"/>
  <c r="L1371" i="6" s="1"/>
  <c r="J1371" i="6"/>
  <c r="P1371" i="6" s="1"/>
  <c r="G1371" i="6"/>
  <c r="M1371" i="6" s="1"/>
  <c r="H1371" i="6"/>
  <c r="N1371" i="6" s="1"/>
  <c r="E1371" i="6"/>
  <c r="K1371" i="6" s="1"/>
  <c r="R1371" i="6" s="1"/>
  <c r="I1371" i="6"/>
  <c r="O1371" i="6" s="1"/>
  <c r="F1367" i="6"/>
  <c r="L1367" i="6" s="1"/>
  <c r="J1367" i="6"/>
  <c r="P1367" i="6" s="1"/>
  <c r="G1367" i="6"/>
  <c r="M1367" i="6" s="1"/>
  <c r="H1367" i="6"/>
  <c r="N1367" i="6" s="1"/>
  <c r="E1367" i="6"/>
  <c r="K1367" i="6" s="1"/>
  <c r="R1367" i="6" s="1"/>
  <c r="I1367" i="6"/>
  <c r="O1367" i="6" s="1"/>
  <c r="J1363" i="6"/>
  <c r="P1363" i="6" s="1"/>
  <c r="F1363" i="6"/>
  <c r="L1363" i="6" s="1"/>
  <c r="H1363" i="6"/>
  <c r="N1363" i="6" s="1"/>
  <c r="I1363" i="6"/>
  <c r="O1363" i="6" s="1"/>
  <c r="H1359" i="6"/>
  <c r="N1359" i="6" s="1"/>
  <c r="E1359" i="6"/>
  <c r="K1359" i="6" s="1"/>
  <c r="R1359" i="6" s="1"/>
  <c r="I1359" i="6"/>
  <c r="O1359" i="6" s="1"/>
  <c r="F1359" i="6"/>
  <c r="L1359" i="6" s="1"/>
  <c r="J1359" i="6"/>
  <c r="P1359" i="6" s="1"/>
  <c r="G1359" i="6"/>
  <c r="M1359" i="6" s="1"/>
  <c r="H1355" i="6"/>
  <c r="N1355" i="6" s="1"/>
  <c r="E1355" i="6"/>
  <c r="K1355" i="6" s="1"/>
  <c r="R1355" i="6" s="1"/>
  <c r="I1355" i="6"/>
  <c r="O1355" i="6" s="1"/>
  <c r="F1355" i="6"/>
  <c r="L1355" i="6" s="1"/>
  <c r="J1355" i="6"/>
  <c r="P1355" i="6" s="1"/>
  <c r="G1355" i="6"/>
  <c r="M1355" i="6" s="1"/>
  <c r="F1351" i="6"/>
  <c r="L1351" i="6" s="1"/>
  <c r="J1351" i="6"/>
  <c r="P1351" i="6" s="1"/>
  <c r="G1351" i="6"/>
  <c r="M1351" i="6" s="1"/>
  <c r="H1351" i="6"/>
  <c r="N1351" i="6" s="1"/>
  <c r="E1351" i="6"/>
  <c r="K1351" i="6" s="1"/>
  <c r="R1351" i="6" s="1"/>
  <c r="I1351" i="6"/>
  <c r="O1351" i="6" s="1"/>
  <c r="F1347" i="6"/>
  <c r="L1347" i="6" s="1"/>
  <c r="J1347" i="6"/>
  <c r="P1347" i="6" s="1"/>
  <c r="G1347" i="6"/>
  <c r="M1347" i="6" s="1"/>
  <c r="H1347" i="6"/>
  <c r="N1347" i="6" s="1"/>
  <c r="E1347" i="6"/>
  <c r="K1347" i="6" s="1"/>
  <c r="R1347" i="6" s="1"/>
  <c r="I1347" i="6"/>
  <c r="O1347" i="6" s="1"/>
  <c r="H1343" i="6"/>
  <c r="N1343" i="6" s="1"/>
  <c r="E1343" i="6"/>
  <c r="K1343" i="6" s="1"/>
  <c r="R1343" i="6" s="1"/>
  <c r="I1343" i="6"/>
  <c r="O1343" i="6" s="1"/>
  <c r="F1343" i="6"/>
  <c r="L1343" i="6" s="1"/>
  <c r="J1343" i="6"/>
  <c r="P1343" i="6" s="1"/>
  <c r="G1343" i="6"/>
  <c r="M1343" i="6" s="1"/>
  <c r="F1339" i="6"/>
  <c r="L1339" i="6" s="1"/>
  <c r="J1339" i="6"/>
  <c r="P1339" i="6" s="1"/>
  <c r="G1339" i="6"/>
  <c r="M1339" i="6" s="1"/>
  <c r="H1339" i="6"/>
  <c r="N1339" i="6" s="1"/>
  <c r="E1339" i="6"/>
  <c r="K1339" i="6" s="1"/>
  <c r="R1339" i="6" s="1"/>
  <c r="I1339" i="6"/>
  <c r="O1339" i="6" s="1"/>
  <c r="F1335" i="6"/>
  <c r="L1335" i="6" s="1"/>
  <c r="J1335" i="6"/>
  <c r="P1335" i="6" s="1"/>
  <c r="G1335" i="6"/>
  <c r="M1335" i="6" s="1"/>
  <c r="H1335" i="6"/>
  <c r="N1335" i="6" s="1"/>
  <c r="E1335" i="6"/>
  <c r="K1335" i="6" s="1"/>
  <c r="R1335" i="6" s="1"/>
  <c r="I1335" i="6"/>
  <c r="O1335" i="6" s="1"/>
  <c r="F1331" i="6"/>
  <c r="L1331" i="6" s="1"/>
  <c r="J1331" i="6"/>
  <c r="P1331" i="6" s="1"/>
  <c r="G1331" i="6"/>
  <c r="M1331" i="6" s="1"/>
  <c r="H1331" i="6"/>
  <c r="N1331" i="6" s="1"/>
  <c r="E1331" i="6"/>
  <c r="K1331" i="6" s="1"/>
  <c r="R1331" i="6" s="1"/>
  <c r="I1331" i="6"/>
  <c r="O1331" i="6" s="1"/>
  <c r="F1327" i="6"/>
  <c r="L1327" i="6" s="1"/>
  <c r="J1327" i="6"/>
  <c r="P1327" i="6" s="1"/>
  <c r="G1327" i="6"/>
  <c r="M1327" i="6" s="1"/>
  <c r="H1327" i="6"/>
  <c r="N1327" i="6" s="1"/>
  <c r="E1327" i="6"/>
  <c r="K1327" i="6" s="1"/>
  <c r="R1327" i="6" s="1"/>
  <c r="I1327" i="6"/>
  <c r="O1327" i="6" s="1"/>
  <c r="F1323" i="6"/>
  <c r="L1323" i="6" s="1"/>
  <c r="J1323" i="6"/>
  <c r="P1323" i="6" s="1"/>
  <c r="I1323" i="6"/>
  <c r="O1323" i="6" s="1"/>
  <c r="E1323" i="6"/>
  <c r="K1323" i="6" s="1"/>
  <c r="R1323" i="6" s="1"/>
  <c r="G1323" i="6"/>
  <c r="M1323" i="6" s="1"/>
  <c r="H1323" i="6"/>
  <c r="N1323" i="6" s="1"/>
  <c r="F1319" i="6"/>
  <c r="L1319" i="6" s="1"/>
  <c r="J1319" i="6"/>
  <c r="P1319" i="6" s="1"/>
  <c r="G1319" i="6"/>
  <c r="M1319" i="6" s="1"/>
  <c r="H1319" i="6"/>
  <c r="N1319" i="6" s="1"/>
  <c r="I1319" i="6"/>
  <c r="O1319" i="6" s="1"/>
  <c r="E1319" i="6"/>
  <c r="K1319" i="6" s="1"/>
  <c r="R1319" i="6" s="1"/>
  <c r="F1315" i="6"/>
  <c r="L1315" i="6" s="1"/>
  <c r="J1315" i="6"/>
  <c r="P1315" i="6" s="1"/>
  <c r="I1315" i="6"/>
  <c r="O1315" i="6" s="1"/>
  <c r="E1315" i="6"/>
  <c r="K1315" i="6" s="1"/>
  <c r="R1315" i="6" s="1"/>
  <c r="G1315" i="6"/>
  <c r="M1315" i="6" s="1"/>
  <c r="H1315" i="6"/>
  <c r="N1315" i="6" s="1"/>
  <c r="F1311" i="6"/>
  <c r="L1311" i="6" s="1"/>
  <c r="J1311" i="6"/>
  <c r="P1311" i="6" s="1"/>
  <c r="G1311" i="6"/>
  <c r="M1311" i="6" s="1"/>
  <c r="H1311" i="6"/>
  <c r="N1311" i="6" s="1"/>
  <c r="I1311" i="6"/>
  <c r="O1311" i="6" s="1"/>
  <c r="E1311" i="6"/>
  <c r="K1311" i="6" s="1"/>
  <c r="R1311" i="6" s="1"/>
  <c r="F1307" i="6"/>
  <c r="L1307" i="6" s="1"/>
  <c r="J1307" i="6"/>
  <c r="P1307" i="6" s="1"/>
  <c r="I1307" i="6"/>
  <c r="O1307" i="6" s="1"/>
  <c r="E1307" i="6"/>
  <c r="K1307" i="6" s="1"/>
  <c r="R1307" i="6" s="1"/>
  <c r="G1307" i="6"/>
  <c r="M1307" i="6" s="1"/>
  <c r="H1307" i="6"/>
  <c r="N1307" i="6" s="1"/>
  <c r="H1303" i="6"/>
  <c r="N1303" i="6" s="1"/>
  <c r="J1303" i="6"/>
  <c r="P1303" i="6" s="1"/>
  <c r="F1303" i="6"/>
  <c r="L1303" i="6" s="1"/>
  <c r="I1303" i="6"/>
  <c r="O1303" i="6" s="1"/>
  <c r="F1299" i="6"/>
  <c r="L1299" i="6" s="1"/>
  <c r="J1299" i="6"/>
  <c r="P1299" i="6" s="1"/>
  <c r="G1299" i="6"/>
  <c r="M1299" i="6" s="1"/>
  <c r="H1299" i="6"/>
  <c r="N1299" i="6" s="1"/>
  <c r="I1299" i="6"/>
  <c r="O1299" i="6" s="1"/>
  <c r="F1295" i="6"/>
  <c r="L1295" i="6" s="1"/>
  <c r="J1295" i="6"/>
  <c r="P1295" i="6" s="1"/>
  <c r="I1295" i="6"/>
  <c r="O1295" i="6" s="1"/>
  <c r="G1295" i="6"/>
  <c r="M1295" i="6" s="1"/>
  <c r="H1295" i="6"/>
  <c r="N1295" i="6" s="1"/>
  <c r="F1291" i="6"/>
  <c r="L1291" i="6" s="1"/>
  <c r="J1291" i="6"/>
  <c r="P1291" i="6" s="1"/>
  <c r="G1291" i="6"/>
  <c r="M1291" i="6" s="1"/>
  <c r="H1291" i="6"/>
  <c r="N1291" i="6" s="1"/>
  <c r="I1291" i="6"/>
  <c r="O1291" i="6" s="1"/>
  <c r="E1291" i="6"/>
  <c r="K1291" i="6" s="1"/>
  <c r="R1291" i="6" s="1"/>
  <c r="F1287" i="6"/>
  <c r="L1287" i="6" s="1"/>
  <c r="J1287" i="6"/>
  <c r="P1287" i="6" s="1"/>
  <c r="I1287" i="6"/>
  <c r="O1287" i="6" s="1"/>
  <c r="E1287" i="6"/>
  <c r="K1287" i="6" s="1"/>
  <c r="R1287" i="6" s="1"/>
  <c r="G1287" i="6"/>
  <c r="M1287" i="6" s="1"/>
  <c r="H1287" i="6"/>
  <c r="N1287" i="6" s="1"/>
  <c r="H1283" i="6"/>
  <c r="N1283" i="6" s="1"/>
  <c r="J1283" i="6"/>
  <c r="P1283" i="6" s="1"/>
  <c r="F1283" i="6"/>
  <c r="L1283" i="6" s="1"/>
  <c r="G1283" i="6"/>
  <c r="M1283" i="6" s="1"/>
  <c r="I1283" i="6"/>
  <c r="O1283" i="6" s="1"/>
  <c r="H1279" i="6"/>
  <c r="N1279" i="6" s="1"/>
  <c r="G1279" i="6"/>
  <c r="M1279" i="6" s="1"/>
  <c r="I1279" i="6"/>
  <c r="O1279" i="6" s="1"/>
  <c r="E1279" i="6"/>
  <c r="K1279" i="6" s="1"/>
  <c r="R1279" i="6" s="1"/>
  <c r="J1279" i="6"/>
  <c r="P1279" i="6" s="1"/>
  <c r="F1279" i="6"/>
  <c r="L1279" i="6" s="1"/>
  <c r="F1275" i="6"/>
  <c r="L1275" i="6" s="1"/>
  <c r="J1275" i="6"/>
  <c r="P1275" i="6" s="1"/>
  <c r="H1275" i="6"/>
  <c r="N1275" i="6" s="1"/>
  <c r="I1275" i="6"/>
  <c r="O1275" i="6" s="1"/>
  <c r="E1275" i="6"/>
  <c r="K1275" i="6" s="1"/>
  <c r="R1275" i="6" s="1"/>
  <c r="G1275" i="6"/>
  <c r="M1275" i="6" s="1"/>
  <c r="F1271" i="6"/>
  <c r="L1271" i="6" s="1"/>
  <c r="J1271" i="6"/>
  <c r="P1271" i="6" s="1"/>
  <c r="E1271" i="6"/>
  <c r="K1271" i="6" s="1"/>
  <c r="R1271" i="6" s="1"/>
  <c r="G1271" i="6"/>
  <c r="M1271" i="6" s="1"/>
  <c r="H1271" i="6"/>
  <c r="N1271" i="6" s="1"/>
  <c r="I1271" i="6"/>
  <c r="O1271" i="6" s="1"/>
  <c r="H1267" i="6"/>
  <c r="N1267" i="6" s="1"/>
  <c r="F1267" i="6"/>
  <c r="L1267" i="6" s="1"/>
  <c r="G1267" i="6"/>
  <c r="M1267" i="6" s="1"/>
  <c r="I1267" i="6"/>
  <c r="O1267" i="6" s="1"/>
  <c r="E1267" i="6"/>
  <c r="K1267" i="6" s="1"/>
  <c r="R1267" i="6" s="1"/>
  <c r="J1267" i="6"/>
  <c r="P1267" i="6" s="1"/>
  <c r="H1263" i="6"/>
  <c r="N1263" i="6" s="1"/>
  <c r="I1263" i="6"/>
  <c r="O1263" i="6" s="1"/>
  <c r="E1263" i="6"/>
  <c r="K1263" i="6" s="1"/>
  <c r="R1263" i="6" s="1"/>
  <c r="J1263" i="6"/>
  <c r="P1263" i="6" s="1"/>
  <c r="F1263" i="6"/>
  <c r="L1263" i="6" s="1"/>
  <c r="G1263" i="6"/>
  <c r="M1263" i="6" s="1"/>
  <c r="F1259" i="6"/>
  <c r="L1259" i="6" s="1"/>
  <c r="J1259" i="6"/>
  <c r="P1259" i="6" s="1"/>
  <c r="I1259" i="6"/>
  <c r="O1259" i="6" s="1"/>
  <c r="E1259" i="6"/>
  <c r="K1259" i="6" s="1"/>
  <c r="R1259" i="6" s="1"/>
  <c r="G1259" i="6"/>
  <c r="M1259" i="6" s="1"/>
  <c r="H1259" i="6"/>
  <c r="N1259" i="6" s="1"/>
  <c r="F1255" i="6"/>
  <c r="L1255" i="6" s="1"/>
  <c r="J1255" i="6"/>
  <c r="P1255" i="6" s="1"/>
  <c r="G1255" i="6"/>
  <c r="M1255" i="6" s="1"/>
  <c r="H1255" i="6"/>
  <c r="N1255" i="6" s="1"/>
  <c r="I1255" i="6"/>
  <c r="O1255" i="6" s="1"/>
  <c r="E1255" i="6"/>
  <c r="K1255" i="6" s="1"/>
  <c r="R1255" i="6" s="1"/>
  <c r="F1251" i="6"/>
  <c r="L1251" i="6" s="1"/>
  <c r="J1251" i="6"/>
  <c r="P1251" i="6" s="1"/>
  <c r="I1251" i="6"/>
  <c r="O1251" i="6" s="1"/>
  <c r="E1251" i="6"/>
  <c r="K1251" i="6" s="1"/>
  <c r="R1251" i="6" s="1"/>
  <c r="G1251" i="6"/>
  <c r="M1251" i="6" s="1"/>
  <c r="H1251" i="6"/>
  <c r="N1251" i="6" s="1"/>
  <c r="F1247" i="6"/>
  <c r="L1247" i="6" s="1"/>
  <c r="J1247" i="6"/>
  <c r="P1247" i="6" s="1"/>
  <c r="G1247" i="6"/>
  <c r="M1247" i="6" s="1"/>
  <c r="H1247" i="6"/>
  <c r="N1247" i="6" s="1"/>
  <c r="I1247" i="6"/>
  <c r="O1247" i="6" s="1"/>
  <c r="E1247" i="6"/>
  <c r="K1247" i="6" s="1"/>
  <c r="R1247" i="6" s="1"/>
  <c r="F1243" i="6"/>
  <c r="L1243" i="6" s="1"/>
  <c r="J1243" i="6"/>
  <c r="P1243" i="6" s="1"/>
  <c r="I1243" i="6"/>
  <c r="O1243" i="6" s="1"/>
  <c r="E1243" i="6"/>
  <c r="K1243" i="6" s="1"/>
  <c r="R1243" i="6" s="1"/>
  <c r="G1243" i="6"/>
  <c r="M1243" i="6" s="1"/>
  <c r="H1243" i="6"/>
  <c r="N1243" i="6" s="1"/>
  <c r="F1239" i="6"/>
  <c r="L1239" i="6" s="1"/>
  <c r="J1239" i="6"/>
  <c r="P1239" i="6" s="1"/>
  <c r="G1239" i="6"/>
  <c r="M1239" i="6" s="1"/>
  <c r="H1239" i="6"/>
  <c r="N1239" i="6" s="1"/>
  <c r="I1239" i="6"/>
  <c r="O1239" i="6" s="1"/>
  <c r="E1239" i="6"/>
  <c r="K1239" i="6" s="1"/>
  <c r="R1239" i="6" s="1"/>
  <c r="F1235" i="6"/>
  <c r="L1235" i="6" s="1"/>
  <c r="J1235" i="6"/>
  <c r="P1235" i="6" s="1"/>
  <c r="I1235" i="6"/>
  <c r="O1235" i="6" s="1"/>
  <c r="G1235" i="6"/>
  <c r="M1235" i="6" s="1"/>
  <c r="H1235" i="6"/>
  <c r="N1235" i="6" s="1"/>
  <c r="F1231" i="6"/>
  <c r="L1231" i="6" s="1"/>
  <c r="J1231" i="6"/>
  <c r="P1231" i="6" s="1"/>
  <c r="G1231" i="6"/>
  <c r="M1231" i="6" s="1"/>
  <c r="H1231" i="6"/>
  <c r="N1231" i="6" s="1"/>
  <c r="I1231" i="6"/>
  <c r="O1231" i="6" s="1"/>
  <c r="E1231" i="6"/>
  <c r="K1231" i="6" s="1"/>
  <c r="R1231" i="6" s="1"/>
  <c r="H1227" i="6"/>
  <c r="N1227" i="6" s="1"/>
  <c r="G1227" i="6"/>
  <c r="M1227" i="6" s="1"/>
  <c r="I1227" i="6"/>
  <c r="O1227" i="6" s="1"/>
  <c r="E1227" i="6"/>
  <c r="K1227" i="6" s="1"/>
  <c r="R1227" i="6" s="1"/>
  <c r="J1227" i="6"/>
  <c r="P1227" i="6" s="1"/>
  <c r="F1227" i="6"/>
  <c r="L1227" i="6" s="1"/>
  <c r="H1223" i="6"/>
  <c r="N1223" i="6" s="1"/>
  <c r="E1223" i="6"/>
  <c r="K1223" i="6" s="1"/>
  <c r="R1223" i="6" s="1"/>
  <c r="J1223" i="6"/>
  <c r="P1223" i="6" s="1"/>
  <c r="F1223" i="6"/>
  <c r="L1223" i="6" s="1"/>
  <c r="G1223" i="6"/>
  <c r="M1223" i="6" s="1"/>
  <c r="I1223" i="6"/>
  <c r="O1223" i="6" s="1"/>
  <c r="H1219" i="6"/>
  <c r="N1219" i="6" s="1"/>
  <c r="G1219" i="6"/>
  <c r="M1219" i="6" s="1"/>
  <c r="I1219" i="6"/>
  <c r="O1219" i="6" s="1"/>
  <c r="E1219" i="6"/>
  <c r="K1219" i="6" s="1"/>
  <c r="R1219" i="6" s="1"/>
  <c r="J1219" i="6"/>
  <c r="P1219" i="6" s="1"/>
  <c r="F1219" i="6"/>
  <c r="L1219" i="6" s="1"/>
  <c r="H1215" i="6"/>
  <c r="N1215" i="6" s="1"/>
  <c r="E1215" i="6"/>
  <c r="K1215" i="6" s="1"/>
  <c r="R1215" i="6" s="1"/>
  <c r="J1215" i="6"/>
  <c r="P1215" i="6" s="1"/>
  <c r="F1215" i="6"/>
  <c r="L1215" i="6" s="1"/>
  <c r="G1215" i="6"/>
  <c r="M1215" i="6" s="1"/>
  <c r="I1215" i="6"/>
  <c r="O1215" i="6" s="1"/>
  <c r="H1211" i="6"/>
  <c r="N1211" i="6" s="1"/>
  <c r="G1211" i="6"/>
  <c r="M1211" i="6" s="1"/>
  <c r="I1211" i="6"/>
  <c r="O1211" i="6" s="1"/>
  <c r="E1211" i="6"/>
  <c r="K1211" i="6" s="1"/>
  <c r="R1211" i="6" s="1"/>
  <c r="J1211" i="6"/>
  <c r="P1211" i="6" s="1"/>
  <c r="F1211" i="6"/>
  <c r="L1211" i="6" s="1"/>
  <c r="F1207" i="6"/>
  <c r="L1207" i="6" s="1"/>
  <c r="J1207" i="6"/>
  <c r="P1207" i="6" s="1"/>
  <c r="H1207" i="6"/>
  <c r="N1207" i="6" s="1"/>
  <c r="E1207" i="6"/>
  <c r="K1207" i="6" s="1"/>
  <c r="R1207" i="6" s="1"/>
  <c r="G1207" i="6"/>
  <c r="M1207" i="6" s="1"/>
  <c r="I1207" i="6"/>
  <c r="O1207" i="6" s="1"/>
  <c r="J1203" i="6"/>
  <c r="P1203" i="6" s="1"/>
  <c r="H1203" i="6"/>
  <c r="N1203" i="6" s="1"/>
  <c r="F1203" i="6"/>
  <c r="L1203" i="6" s="1"/>
  <c r="I1203" i="6"/>
  <c r="O1203" i="6" s="1"/>
  <c r="H1199" i="6"/>
  <c r="N1199" i="6" s="1"/>
  <c r="E1199" i="6"/>
  <c r="K1199" i="6" s="1"/>
  <c r="R1199" i="6" s="1"/>
  <c r="I1199" i="6"/>
  <c r="O1199" i="6" s="1"/>
  <c r="F1199" i="6"/>
  <c r="L1199" i="6" s="1"/>
  <c r="J1199" i="6"/>
  <c r="P1199" i="6" s="1"/>
  <c r="G1199" i="6"/>
  <c r="M1199" i="6" s="1"/>
  <c r="H1195" i="6"/>
  <c r="N1195" i="6" s="1"/>
  <c r="E1195" i="6"/>
  <c r="K1195" i="6" s="1"/>
  <c r="R1195" i="6" s="1"/>
  <c r="I1195" i="6"/>
  <c r="O1195" i="6" s="1"/>
  <c r="F1195" i="6"/>
  <c r="L1195" i="6" s="1"/>
  <c r="J1195" i="6"/>
  <c r="P1195" i="6" s="1"/>
  <c r="G1195" i="6"/>
  <c r="M1195" i="6" s="1"/>
  <c r="H1191" i="6"/>
  <c r="N1191" i="6" s="1"/>
  <c r="E1191" i="6"/>
  <c r="K1191" i="6" s="1"/>
  <c r="R1191" i="6" s="1"/>
  <c r="I1191" i="6"/>
  <c r="O1191" i="6" s="1"/>
  <c r="F1191" i="6"/>
  <c r="L1191" i="6" s="1"/>
  <c r="J1191" i="6"/>
  <c r="P1191" i="6" s="1"/>
  <c r="G1191" i="6"/>
  <c r="M1191" i="6" s="1"/>
  <c r="F1187" i="6"/>
  <c r="L1187" i="6" s="1"/>
  <c r="J1187" i="6"/>
  <c r="P1187" i="6" s="1"/>
  <c r="G1187" i="6"/>
  <c r="M1187" i="6" s="1"/>
  <c r="H1187" i="6"/>
  <c r="N1187" i="6" s="1"/>
  <c r="E1187" i="6"/>
  <c r="K1187" i="6" s="1"/>
  <c r="R1187" i="6" s="1"/>
  <c r="I1187" i="6"/>
  <c r="O1187" i="6" s="1"/>
  <c r="F1183" i="6"/>
  <c r="L1183" i="6" s="1"/>
  <c r="J1183" i="6"/>
  <c r="P1183" i="6" s="1"/>
  <c r="G1183" i="6"/>
  <c r="M1183" i="6" s="1"/>
  <c r="H1183" i="6"/>
  <c r="N1183" i="6" s="1"/>
  <c r="E1183" i="6"/>
  <c r="K1183" i="6" s="1"/>
  <c r="R1183" i="6" s="1"/>
  <c r="I1183" i="6"/>
  <c r="O1183" i="6" s="1"/>
  <c r="F1179" i="6"/>
  <c r="L1179" i="6" s="1"/>
  <c r="J1179" i="6"/>
  <c r="P1179" i="6" s="1"/>
  <c r="G1179" i="6"/>
  <c r="M1179" i="6" s="1"/>
  <c r="H1179" i="6"/>
  <c r="N1179" i="6" s="1"/>
  <c r="I1179" i="6"/>
  <c r="O1179" i="6" s="1"/>
  <c r="F1175" i="6"/>
  <c r="L1175" i="6" s="1"/>
  <c r="J1175" i="6"/>
  <c r="P1175" i="6" s="1"/>
  <c r="G1175" i="6"/>
  <c r="M1175" i="6" s="1"/>
  <c r="H1175" i="6"/>
  <c r="N1175" i="6" s="1"/>
  <c r="E1175" i="6"/>
  <c r="K1175" i="6" s="1"/>
  <c r="R1175" i="6" s="1"/>
  <c r="I1175" i="6"/>
  <c r="O1175" i="6" s="1"/>
  <c r="H1171" i="6"/>
  <c r="N1171" i="6" s="1"/>
  <c r="E1171" i="6"/>
  <c r="K1171" i="6" s="1"/>
  <c r="R1171" i="6" s="1"/>
  <c r="I1171" i="6"/>
  <c r="O1171" i="6" s="1"/>
  <c r="F1171" i="6"/>
  <c r="L1171" i="6" s="1"/>
  <c r="J1171" i="6"/>
  <c r="P1171" i="6" s="1"/>
  <c r="G1171" i="6"/>
  <c r="M1171" i="6" s="1"/>
  <c r="F1167" i="6"/>
  <c r="L1167" i="6" s="1"/>
  <c r="J1167" i="6"/>
  <c r="P1167" i="6" s="1"/>
  <c r="G1167" i="6"/>
  <c r="M1167" i="6" s="1"/>
  <c r="H1167" i="6"/>
  <c r="N1167" i="6" s="1"/>
  <c r="E1167" i="6"/>
  <c r="K1167" i="6" s="1"/>
  <c r="R1167" i="6" s="1"/>
  <c r="I1167" i="6"/>
  <c r="O1167" i="6" s="1"/>
  <c r="J1163" i="6"/>
  <c r="P1163" i="6" s="1"/>
  <c r="F1163" i="6"/>
  <c r="L1163" i="6" s="1"/>
  <c r="H1163" i="6"/>
  <c r="N1163" i="6" s="1"/>
  <c r="I1163" i="6"/>
  <c r="O1163" i="6" s="1"/>
  <c r="F1159" i="6"/>
  <c r="L1159" i="6" s="1"/>
  <c r="J1159" i="6"/>
  <c r="P1159" i="6" s="1"/>
  <c r="G1159" i="6"/>
  <c r="M1159" i="6" s="1"/>
  <c r="H1159" i="6"/>
  <c r="N1159" i="6" s="1"/>
  <c r="I1159" i="6"/>
  <c r="O1159" i="6" s="1"/>
  <c r="E1159" i="6"/>
  <c r="K1159" i="6" s="1"/>
  <c r="R1159" i="6" s="1"/>
  <c r="J1155" i="6"/>
  <c r="P1155" i="6" s="1"/>
  <c r="F1155" i="6"/>
  <c r="L1155" i="6" s="1"/>
  <c r="H1155" i="6"/>
  <c r="N1155" i="6" s="1"/>
  <c r="I1155" i="6"/>
  <c r="O1155" i="6" s="1"/>
  <c r="H1151" i="6"/>
  <c r="N1151" i="6" s="1"/>
  <c r="E1151" i="6"/>
  <c r="K1151" i="6" s="1"/>
  <c r="R1151" i="6" s="1"/>
  <c r="I1151" i="6"/>
  <c r="O1151" i="6" s="1"/>
  <c r="F1151" i="6"/>
  <c r="L1151" i="6" s="1"/>
  <c r="J1151" i="6"/>
  <c r="P1151" i="6" s="1"/>
  <c r="G1151" i="6"/>
  <c r="M1151" i="6" s="1"/>
  <c r="H1147" i="6"/>
  <c r="N1147" i="6" s="1"/>
  <c r="E1147" i="6"/>
  <c r="K1147" i="6" s="1"/>
  <c r="R1147" i="6" s="1"/>
  <c r="I1147" i="6"/>
  <c r="O1147" i="6" s="1"/>
  <c r="F1147" i="6"/>
  <c r="L1147" i="6" s="1"/>
  <c r="J1147" i="6"/>
  <c r="P1147" i="6" s="1"/>
  <c r="G1147" i="6"/>
  <c r="M1147" i="6" s="1"/>
  <c r="H1143" i="6"/>
  <c r="N1143" i="6" s="1"/>
  <c r="E1143" i="6"/>
  <c r="K1143" i="6" s="1"/>
  <c r="R1143" i="6" s="1"/>
  <c r="I1143" i="6"/>
  <c r="O1143" i="6" s="1"/>
  <c r="F1143" i="6"/>
  <c r="L1143" i="6" s="1"/>
  <c r="J1143" i="6"/>
  <c r="P1143" i="6" s="1"/>
  <c r="G1143" i="6"/>
  <c r="M1143" i="6" s="1"/>
  <c r="H1139" i="6"/>
  <c r="N1139" i="6" s="1"/>
  <c r="E1139" i="6"/>
  <c r="K1139" i="6" s="1"/>
  <c r="R1139" i="6" s="1"/>
  <c r="I1139" i="6"/>
  <c r="O1139" i="6" s="1"/>
  <c r="F1139" i="6"/>
  <c r="L1139" i="6" s="1"/>
  <c r="J1139" i="6"/>
  <c r="P1139" i="6" s="1"/>
  <c r="G1139" i="6"/>
  <c r="M1139" i="6" s="1"/>
  <c r="F1135" i="6"/>
  <c r="L1135" i="6" s="1"/>
  <c r="J1135" i="6"/>
  <c r="P1135" i="6" s="1"/>
  <c r="G1135" i="6"/>
  <c r="M1135" i="6" s="1"/>
  <c r="H1135" i="6"/>
  <c r="N1135" i="6" s="1"/>
  <c r="E1135" i="6"/>
  <c r="K1135" i="6" s="1"/>
  <c r="R1135" i="6" s="1"/>
  <c r="I1135" i="6"/>
  <c r="O1135" i="6" s="1"/>
  <c r="F1131" i="6"/>
  <c r="L1131" i="6" s="1"/>
  <c r="J1131" i="6"/>
  <c r="P1131" i="6" s="1"/>
  <c r="G1131" i="6"/>
  <c r="M1131" i="6" s="1"/>
  <c r="H1131" i="6"/>
  <c r="N1131" i="6" s="1"/>
  <c r="I1131" i="6"/>
  <c r="O1131" i="6" s="1"/>
  <c r="E1131" i="6"/>
  <c r="K1131" i="6" s="1"/>
  <c r="R1131" i="6" s="1"/>
  <c r="J1127" i="6"/>
  <c r="P1127" i="6" s="1"/>
  <c r="F1127" i="6"/>
  <c r="L1127" i="6" s="1"/>
  <c r="H1127" i="6"/>
  <c r="N1127" i="6" s="1"/>
  <c r="I1127" i="6"/>
  <c r="O1127" i="6" s="1"/>
  <c r="J1123" i="6"/>
  <c r="P1123" i="6" s="1"/>
  <c r="F1123" i="6"/>
  <c r="L1123" i="6" s="1"/>
  <c r="H1123" i="6"/>
  <c r="N1123" i="6" s="1"/>
  <c r="I1123" i="6"/>
  <c r="O1123" i="6" s="1"/>
  <c r="H1119" i="6"/>
  <c r="N1119" i="6" s="1"/>
  <c r="E1119" i="6"/>
  <c r="K1119" i="6" s="1"/>
  <c r="R1119" i="6" s="1"/>
  <c r="I1119" i="6"/>
  <c r="O1119" i="6" s="1"/>
  <c r="F1119" i="6"/>
  <c r="L1119" i="6" s="1"/>
  <c r="J1119" i="6"/>
  <c r="P1119" i="6" s="1"/>
  <c r="G1119" i="6"/>
  <c r="M1119" i="6" s="1"/>
  <c r="F1115" i="6"/>
  <c r="L1115" i="6" s="1"/>
  <c r="J1115" i="6"/>
  <c r="P1115" i="6" s="1"/>
  <c r="G1115" i="6"/>
  <c r="M1115" i="6" s="1"/>
  <c r="H1115" i="6"/>
  <c r="N1115" i="6" s="1"/>
  <c r="E1115" i="6"/>
  <c r="K1115" i="6" s="1"/>
  <c r="R1115" i="6" s="1"/>
  <c r="I1115" i="6"/>
  <c r="O1115" i="6" s="1"/>
  <c r="F1111" i="6"/>
  <c r="L1111" i="6" s="1"/>
  <c r="J1111" i="6"/>
  <c r="P1111" i="6" s="1"/>
  <c r="G1111" i="6"/>
  <c r="M1111" i="6" s="1"/>
  <c r="H1111" i="6"/>
  <c r="N1111" i="6" s="1"/>
  <c r="E1111" i="6"/>
  <c r="K1111" i="6" s="1"/>
  <c r="R1111" i="6" s="1"/>
  <c r="I1111" i="6"/>
  <c r="O1111" i="6" s="1"/>
  <c r="F1107" i="6"/>
  <c r="L1107" i="6" s="1"/>
  <c r="J1107" i="6"/>
  <c r="P1107" i="6" s="1"/>
  <c r="G1107" i="6"/>
  <c r="M1107" i="6" s="1"/>
  <c r="H1107" i="6"/>
  <c r="N1107" i="6" s="1"/>
  <c r="E1107" i="6"/>
  <c r="K1107" i="6" s="1"/>
  <c r="R1107" i="6" s="1"/>
  <c r="I1107" i="6"/>
  <c r="O1107" i="6" s="1"/>
  <c r="F1103" i="6"/>
  <c r="L1103" i="6" s="1"/>
  <c r="J1103" i="6"/>
  <c r="P1103" i="6" s="1"/>
  <c r="G1103" i="6"/>
  <c r="M1103" i="6" s="1"/>
  <c r="H1103" i="6"/>
  <c r="N1103" i="6" s="1"/>
  <c r="I1103" i="6"/>
  <c r="O1103" i="6" s="1"/>
  <c r="F1099" i="6"/>
  <c r="L1099" i="6" s="1"/>
  <c r="J1099" i="6"/>
  <c r="P1099" i="6" s="1"/>
  <c r="G1099" i="6"/>
  <c r="M1099" i="6" s="1"/>
  <c r="H1099" i="6"/>
  <c r="N1099" i="6" s="1"/>
  <c r="E1099" i="6"/>
  <c r="K1099" i="6" s="1"/>
  <c r="R1099" i="6" s="1"/>
  <c r="I1099" i="6"/>
  <c r="O1099" i="6" s="1"/>
  <c r="F1095" i="6"/>
  <c r="L1095" i="6" s="1"/>
  <c r="J1095" i="6"/>
  <c r="P1095" i="6" s="1"/>
  <c r="G1095" i="6"/>
  <c r="M1095" i="6" s="1"/>
  <c r="H1095" i="6"/>
  <c r="N1095" i="6" s="1"/>
  <c r="E1095" i="6"/>
  <c r="K1095" i="6" s="1"/>
  <c r="R1095" i="6" s="1"/>
  <c r="I1095" i="6"/>
  <c r="O1095" i="6" s="1"/>
  <c r="F1091" i="6"/>
  <c r="L1091" i="6" s="1"/>
  <c r="J1091" i="6"/>
  <c r="P1091" i="6" s="1"/>
  <c r="G1091" i="6"/>
  <c r="M1091" i="6" s="1"/>
  <c r="H1091" i="6"/>
  <c r="N1091" i="6" s="1"/>
  <c r="I1091" i="6"/>
  <c r="O1091" i="6" s="1"/>
  <c r="H1087" i="6"/>
  <c r="N1087" i="6" s="1"/>
  <c r="E1087" i="6"/>
  <c r="K1087" i="6" s="1"/>
  <c r="R1087" i="6" s="1"/>
  <c r="I1087" i="6"/>
  <c r="O1087" i="6" s="1"/>
  <c r="F1087" i="6"/>
  <c r="L1087" i="6" s="1"/>
  <c r="J1087" i="6"/>
  <c r="P1087" i="6" s="1"/>
  <c r="G1087" i="6"/>
  <c r="M1087" i="6" s="1"/>
  <c r="F1083" i="6"/>
  <c r="L1083" i="6" s="1"/>
  <c r="J1083" i="6"/>
  <c r="P1083" i="6" s="1"/>
  <c r="G1083" i="6"/>
  <c r="M1083" i="6" s="1"/>
  <c r="H1083" i="6"/>
  <c r="N1083" i="6" s="1"/>
  <c r="E1083" i="6"/>
  <c r="K1083" i="6" s="1"/>
  <c r="R1083" i="6" s="1"/>
  <c r="I1083" i="6"/>
  <c r="O1083" i="6" s="1"/>
  <c r="F1079" i="6"/>
  <c r="L1079" i="6" s="1"/>
  <c r="J1079" i="6"/>
  <c r="P1079" i="6" s="1"/>
  <c r="G1079" i="6"/>
  <c r="M1079" i="6" s="1"/>
  <c r="H1079" i="6"/>
  <c r="N1079" i="6" s="1"/>
  <c r="E1079" i="6"/>
  <c r="K1079" i="6" s="1"/>
  <c r="R1079" i="6" s="1"/>
  <c r="I1079" i="6"/>
  <c r="O1079" i="6" s="1"/>
  <c r="F1075" i="6"/>
  <c r="L1075" i="6" s="1"/>
  <c r="J1075" i="6"/>
  <c r="P1075" i="6" s="1"/>
  <c r="G1075" i="6"/>
  <c r="M1075" i="6" s="1"/>
  <c r="H1075" i="6"/>
  <c r="N1075" i="6" s="1"/>
  <c r="E1075" i="6"/>
  <c r="K1075" i="6" s="1"/>
  <c r="R1075" i="6" s="1"/>
  <c r="I1075" i="6"/>
  <c r="O1075" i="6" s="1"/>
  <c r="F1071" i="6"/>
  <c r="L1071" i="6" s="1"/>
  <c r="J1071" i="6"/>
  <c r="P1071" i="6" s="1"/>
  <c r="G1071" i="6"/>
  <c r="M1071" i="6" s="1"/>
  <c r="H1071" i="6"/>
  <c r="N1071" i="6" s="1"/>
  <c r="I1071" i="6"/>
  <c r="O1071" i="6" s="1"/>
  <c r="E1071" i="6"/>
  <c r="K1071" i="6" s="1"/>
  <c r="R1071" i="6" s="1"/>
  <c r="F1067" i="6"/>
  <c r="L1067" i="6" s="1"/>
  <c r="J1067" i="6"/>
  <c r="P1067" i="6" s="1"/>
  <c r="G1067" i="6"/>
  <c r="M1067" i="6" s="1"/>
  <c r="H1067" i="6"/>
  <c r="N1067" i="6" s="1"/>
  <c r="E1067" i="6"/>
  <c r="K1067" i="6" s="1"/>
  <c r="R1067" i="6" s="1"/>
  <c r="I1067" i="6"/>
  <c r="O1067" i="6" s="1"/>
  <c r="H1063" i="6"/>
  <c r="N1063" i="6" s="1"/>
  <c r="E1063" i="6"/>
  <c r="K1063" i="6" s="1"/>
  <c r="R1063" i="6" s="1"/>
  <c r="I1063" i="6"/>
  <c r="O1063" i="6" s="1"/>
  <c r="F1063" i="6"/>
  <c r="L1063" i="6" s="1"/>
  <c r="J1063" i="6"/>
  <c r="P1063" i="6" s="1"/>
  <c r="G1063" i="6"/>
  <c r="M1063" i="6" s="1"/>
  <c r="H1059" i="6"/>
  <c r="N1059" i="6" s="1"/>
  <c r="E1059" i="6"/>
  <c r="K1059" i="6" s="1"/>
  <c r="R1059" i="6" s="1"/>
  <c r="I1059" i="6"/>
  <c r="O1059" i="6" s="1"/>
  <c r="F1059" i="6"/>
  <c r="L1059" i="6" s="1"/>
  <c r="J1059" i="6"/>
  <c r="P1059" i="6" s="1"/>
  <c r="G1059" i="6"/>
  <c r="M1059" i="6" s="1"/>
  <c r="H1055" i="6"/>
  <c r="N1055" i="6" s="1"/>
  <c r="E1055" i="6"/>
  <c r="K1055" i="6" s="1"/>
  <c r="R1055" i="6" s="1"/>
  <c r="I1055" i="6"/>
  <c r="O1055" i="6" s="1"/>
  <c r="F1055" i="6"/>
  <c r="L1055" i="6" s="1"/>
  <c r="J1055" i="6"/>
  <c r="P1055" i="6" s="1"/>
  <c r="G1055" i="6"/>
  <c r="M1055" i="6" s="1"/>
  <c r="H1051" i="6"/>
  <c r="N1051" i="6" s="1"/>
  <c r="E1051" i="6"/>
  <c r="K1051" i="6" s="1"/>
  <c r="R1051" i="6" s="1"/>
  <c r="I1051" i="6"/>
  <c r="O1051" i="6" s="1"/>
  <c r="F1051" i="6"/>
  <c r="L1051" i="6" s="1"/>
  <c r="J1051" i="6"/>
  <c r="P1051" i="6" s="1"/>
  <c r="G1051" i="6"/>
  <c r="M1051" i="6" s="1"/>
  <c r="H1047" i="6"/>
  <c r="N1047" i="6" s="1"/>
  <c r="E1047" i="6"/>
  <c r="K1047" i="6" s="1"/>
  <c r="R1047" i="6" s="1"/>
  <c r="I1047" i="6"/>
  <c r="O1047" i="6" s="1"/>
  <c r="F1047" i="6"/>
  <c r="L1047" i="6" s="1"/>
  <c r="J1047" i="6"/>
  <c r="P1047" i="6" s="1"/>
  <c r="G1047" i="6"/>
  <c r="M1047" i="6" s="1"/>
  <c r="H1043" i="6"/>
  <c r="N1043" i="6" s="1"/>
  <c r="E1043" i="6"/>
  <c r="K1043" i="6" s="1"/>
  <c r="R1043" i="6" s="1"/>
  <c r="I1043" i="6"/>
  <c r="O1043" i="6" s="1"/>
  <c r="F1043" i="6"/>
  <c r="L1043" i="6" s="1"/>
  <c r="J1043" i="6"/>
  <c r="P1043" i="6" s="1"/>
  <c r="G1043" i="6"/>
  <c r="M1043" i="6" s="1"/>
  <c r="H1039" i="6"/>
  <c r="N1039" i="6" s="1"/>
  <c r="E1039" i="6"/>
  <c r="K1039" i="6" s="1"/>
  <c r="R1039" i="6" s="1"/>
  <c r="I1039" i="6"/>
  <c r="O1039" i="6" s="1"/>
  <c r="F1039" i="6"/>
  <c r="L1039" i="6" s="1"/>
  <c r="J1039" i="6"/>
  <c r="P1039" i="6" s="1"/>
  <c r="G1039" i="6"/>
  <c r="M1039" i="6" s="1"/>
  <c r="H1035" i="6"/>
  <c r="N1035" i="6" s="1"/>
  <c r="I1035" i="6"/>
  <c r="O1035" i="6" s="1"/>
  <c r="J1035" i="6"/>
  <c r="P1035" i="6" s="1"/>
  <c r="F1035" i="6"/>
  <c r="L1035" i="6" s="1"/>
  <c r="H1031" i="6"/>
  <c r="N1031" i="6" s="1"/>
  <c r="I1031" i="6"/>
  <c r="O1031" i="6" s="1"/>
  <c r="J1031" i="6"/>
  <c r="P1031" i="6" s="1"/>
  <c r="F1031" i="6"/>
  <c r="L1031" i="6" s="1"/>
  <c r="H1027" i="6"/>
  <c r="N1027" i="6" s="1"/>
  <c r="E1027" i="6"/>
  <c r="K1027" i="6" s="1"/>
  <c r="R1027" i="6" s="1"/>
  <c r="I1027" i="6"/>
  <c r="O1027" i="6" s="1"/>
  <c r="F1027" i="6"/>
  <c r="L1027" i="6" s="1"/>
  <c r="J1027" i="6"/>
  <c r="P1027" i="6" s="1"/>
  <c r="G1027" i="6"/>
  <c r="M1027" i="6" s="1"/>
  <c r="J1023" i="6"/>
  <c r="P1023" i="6" s="1"/>
  <c r="F1023" i="6"/>
  <c r="L1023" i="6" s="1"/>
  <c r="H1023" i="6"/>
  <c r="N1023" i="6" s="1"/>
  <c r="I1023" i="6"/>
  <c r="O1023" i="6" s="1"/>
  <c r="F1019" i="6"/>
  <c r="L1019" i="6" s="1"/>
  <c r="J1019" i="6"/>
  <c r="P1019" i="6" s="1"/>
  <c r="G1019" i="6"/>
  <c r="M1019" i="6" s="1"/>
  <c r="H1019" i="6"/>
  <c r="N1019" i="6" s="1"/>
  <c r="I1019" i="6"/>
  <c r="O1019" i="6" s="1"/>
  <c r="E1019" i="6"/>
  <c r="K1019" i="6" s="1"/>
  <c r="R1019" i="6" s="1"/>
  <c r="F1015" i="6"/>
  <c r="L1015" i="6" s="1"/>
  <c r="J1015" i="6"/>
  <c r="P1015" i="6" s="1"/>
  <c r="G1015" i="6"/>
  <c r="M1015" i="6" s="1"/>
  <c r="H1015" i="6"/>
  <c r="N1015" i="6" s="1"/>
  <c r="E1015" i="6"/>
  <c r="K1015" i="6" s="1"/>
  <c r="R1015" i="6" s="1"/>
  <c r="I1015" i="6"/>
  <c r="O1015" i="6" s="1"/>
  <c r="F1011" i="6"/>
  <c r="L1011" i="6" s="1"/>
  <c r="J1011" i="6"/>
  <c r="P1011" i="6" s="1"/>
  <c r="G1011" i="6"/>
  <c r="M1011" i="6" s="1"/>
  <c r="H1011" i="6"/>
  <c r="N1011" i="6" s="1"/>
  <c r="I1011" i="6"/>
  <c r="O1011" i="6" s="1"/>
  <c r="E1011" i="6"/>
  <c r="K1011" i="6" s="1"/>
  <c r="R1011" i="6" s="1"/>
  <c r="F1007" i="6"/>
  <c r="L1007" i="6" s="1"/>
  <c r="J1007" i="6"/>
  <c r="P1007" i="6" s="1"/>
  <c r="G1007" i="6"/>
  <c r="M1007" i="6" s="1"/>
  <c r="H1007" i="6"/>
  <c r="N1007" i="6" s="1"/>
  <c r="E1007" i="6"/>
  <c r="K1007" i="6" s="1"/>
  <c r="R1007" i="6" s="1"/>
  <c r="I1007" i="6"/>
  <c r="O1007" i="6" s="1"/>
  <c r="F1003" i="6"/>
  <c r="L1003" i="6" s="1"/>
  <c r="J1003" i="6"/>
  <c r="P1003" i="6" s="1"/>
  <c r="G1003" i="6"/>
  <c r="M1003" i="6" s="1"/>
  <c r="H1003" i="6"/>
  <c r="N1003" i="6" s="1"/>
  <c r="I1003" i="6"/>
  <c r="O1003" i="6" s="1"/>
  <c r="E1003" i="6"/>
  <c r="K1003" i="6" s="1"/>
  <c r="R1003" i="6" s="1"/>
  <c r="F999" i="6"/>
  <c r="L999" i="6" s="1"/>
  <c r="J999" i="6"/>
  <c r="P999" i="6" s="1"/>
  <c r="G999" i="6"/>
  <c r="M999" i="6" s="1"/>
  <c r="H999" i="6"/>
  <c r="N999" i="6" s="1"/>
  <c r="E999" i="6"/>
  <c r="K999" i="6" s="1"/>
  <c r="R999" i="6" s="1"/>
  <c r="I999" i="6"/>
  <c r="O999" i="6" s="1"/>
  <c r="J995" i="6"/>
  <c r="P995" i="6" s="1"/>
  <c r="F995" i="6"/>
  <c r="L995" i="6" s="1"/>
  <c r="H995" i="6"/>
  <c r="N995" i="6" s="1"/>
  <c r="I995" i="6"/>
  <c r="O995" i="6" s="1"/>
  <c r="F991" i="6"/>
  <c r="L991" i="6" s="1"/>
  <c r="J991" i="6"/>
  <c r="P991" i="6" s="1"/>
  <c r="G991" i="6"/>
  <c r="M991" i="6" s="1"/>
  <c r="H991" i="6"/>
  <c r="N991" i="6" s="1"/>
  <c r="I991" i="6"/>
  <c r="O991" i="6" s="1"/>
  <c r="E991" i="6"/>
  <c r="K991" i="6" s="1"/>
  <c r="R991" i="6" s="1"/>
  <c r="H987" i="6"/>
  <c r="N987" i="6" s="1"/>
  <c r="E987" i="6"/>
  <c r="K987" i="6" s="1"/>
  <c r="R987" i="6" s="1"/>
  <c r="I987" i="6"/>
  <c r="O987" i="6" s="1"/>
  <c r="F987" i="6"/>
  <c r="L987" i="6" s="1"/>
  <c r="J987" i="6"/>
  <c r="P987" i="6" s="1"/>
  <c r="G987" i="6"/>
  <c r="M987" i="6" s="1"/>
  <c r="F983" i="6"/>
  <c r="L983" i="6" s="1"/>
  <c r="J983" i="6"/>
  <c r="P983" i="6" s="1"/>
  <c r="G983" i="6"/>
  <c r="M983" i="6" s="1"/>
  <c r="H983" i="6"/>
  <c r="N983" i="6" s="1"/>
  <c r="E983" i="6"/>
  <c r="K983" i="6" s="1"/>
  <c r="R983" i="6" s="1"/>
  <c r="I983" i="6"/>
  <c r="O983" i="6" s="1"/>
  <c r="J979" i="6"/>
  <c r="P979" i="6" s="1"/>
  <c r="F979" i="6"/>
  <c r="L979" i="6" s="1"/>
  <c r="H979" i="6"/>
  <c r="N979" i="6" s="1"/>
  <c r="I979" i="6"/>
  <c r="O979" i="6" s="1"/>
  <c r="J975" i="6"/>
  <c r="P975" i="6" s="1"/>
  <c r="F975" i="6"/>
  <c r="L975" i="6" s="1"/>
  <c r="H975" i="6"/>
  <c r="N975" i="6" s="1"/>
  <c r="I975" i="6"/>
  <c r="O975" i="6" s="1"/>
  <c r="H971" i="6"/>
  <c r="N971" i="6" s="1"/>
  <c r="E971" i="6"/>
  <c r="K971" i="6" s="1"/>
  <c r="R971" i="6" s="1"/>
  <c r="I971" i="6"/>
  <c r="O971" i="6" s="1"/>
  <c r="F971" i="6"/>
  <c r="L971" i="6" s="1"/>
  <c r="J971" i="6"/>
  <c r="P971" i="6" s="1"/>
  <c r="G971" i="6"/>
  <c r="M971" i="6" s="1"/>
  <c r="F967" i="6"/>
  <c r="L967" i="6" s="1"/>
  <c r="J967" i="6"/>
  <c r="P967" i="6" s="1"/>
  <c r="G967" i="6"/>
  <c r="M967" i="6" s="1"/>
  <c r="H967" i="6"/>
  <c r="N967" i="6" s="1"/>
  <c r="I967" i="6"/>
  <c r="O967" i="6" s="1"/>
  <c r="E967" i="6"/>
  <c r="K967" i="6" s="1"/>
  <c r="R967" i="6" s="1"/>
  <c r="H963" i="6"/>
  <c r="N963" i="6" s="1"/>
  <c r="E963" i="6"/>
  <c r="K963" i="6" s="1"/>
  <c r="R963" i="6" s="1"/>
  <c r="I963" i="6"/>
  <c r="O963" i="6" s="1"/>
  <c r="F963" i="6"/>
  <c r="L963" i="6" s="1"/>
  <c r="J963" i="6"/>
  <c r="P963" i="6" s="1"/>
  <c r="G963" i="6"/>
  <c r="M963" i="6" s="1"/>
  <c r="H959" i="6"/>
  <c r="N959" i="6" s="1"/>
  <c r="E959" i="6"/>
  <c r="K959" i="6" s="1"/>
  <c r="R959" i="6" s="1"/>
  <c r="I959" i="6"/>
  <c r="O959" i="6" s="1"/>
  <c r="F959" i="6"/>
  <c r="L959" i="6" s="1"/>
  <c r="J959" i="6"/>
  <c r="P959" i="6" s="1"/>
  <c r="G959" i="6"/>
  <c r="M959" i="6" s="1"/>
  <c r="G955" i="6"/>
  <c r="M955" i="6" s="1"/>
  <c r="H955" i="6"/>
  <c r="N955" i="6" s="1"/>
  <c r="E955" i="6"/>
  <c r="K955" i="6" s="1"/>
  <c r="R955" i="6" s="1"/>
  <c r="I955" i="6"/>
  <c r="O955" i="6" s="1"/>
  <c r="F955" i="6"/>
  <c r="L955" i="6" s="1"/>
  <c r="J955" i="6"/>
  <c r="P955" i="6" s="1"/>
  <c r="F951" i="6"/>
  <c r="L951" i="6" s="1"/>
  <c r="H951" i="6"/>
  <c r="N951" i="6" s="1"/>
  <c r="I951" i="6"/>
  <c r="O951" i="6" s="1"/>
  <c r="J951" i="6"/>
  <c r="P951" i="6" s="1"/>
  <c r="E947" i="6"/>
  <c r="K947" i="6" s="1"/>
  <c r="R947" i="6" s="1"/>
  <c r="I947" i="6"/>
  <c r="O947" i="6" s="1"/>
  <c r="F947" i="6"/>
  <c r="L947" i="6" s="1"/>
  <c r="J947" i="6"/>
  <c r="P947" i="6" s="1"/>
  <c r="G947" i="6"/>
  <c r="M947" i="6" s="1"/>
  <c r="H947" i="6"/>
  <c r="N947" i="6" s="1"/>
  <c r="E943" i="6"/>
  <c r="K943" i="6" s="1"/>
  <c r="R943" i="6" s="1"/>
  <c r="I943" i="6"/>
  <c r="O943" i="6" s="1"/>
  <c r="F943" i="6"/>
  <c r="L943" i="6" s="1"/>
  <c r="J943" i="6"/>
  <c r="P943" i="6" s="1"/>
  <c r="G943" i="6"/>
  <c r="M943" i="6" s="1"/>
  <c r="H943" i="6"/>
  <c r="N943" i="6" s="1"/>
  <c r="G939" i="6"/>
  <c r="M939" i="6" s="1"/>
  <c r="H939" i="6"/>
  <c r="N939" i="6" s="1"/>
  <c r="E939" i="6"/>
  <c r="K939" i="6" s="1"/>
  <c r="R939" i="6" s="1"/>
  <c r="I939" i="6"/>
  <c r="O939" i="6" s="1"/>
  <c r="F939" i="6"/>
  <c r="L939" i="6" s="1"/>
  <c r="J939" i="6"/>
  <c r="P939" i="6" s="1"/>
  <c r="G935" i="6"/>
  <c r="M935" i="6" s="1"/>
  <c r="H935" i="6"/>
  <c r="N935" i="6" s="1"/>
  <c r="E935" i="6"/>
  <c r="K935" i="6" s="1"/>
  <c r="R935" i="6" s="1"/>
  <c r="I935" i="6"/>
  <c r="O935" i="6" s="1"/>
  <c r="F935" i="6"/>
  <c r="L935" i="6" s="1"/>
  <c r="J935" i="6"/>
  <c r="P935" i="6" s="1"/>
  <c r="F931" i="6"/>
  <c r="L931" i="6" s="1"/>
  <c r="H931" i="6"/>
  <c r="N931" i="6" s="1"/>
  <c r="I931" i="6"/>
  <c r="O931" i="6" s="1"/>
  <c r="J931" i="6"/>
  <c r="P931" i="6" s="1"/>
  <c r="E927" i="6"/>
  <c r="K927" i="6" s="1"/>
  <c r="R927" i="6" s="1"/>
  <c r="I927" i="6"/>
  <c r="O927" i="6" s="1"/>
  <c r="F927" i="6"/>
  <c r="L927" i="6" s="1"/>
  <c r="J927" i="6"/>
  <c r="P927" i="6" s="1"/>
  <c r="G927" i="6"/>
  <c r="M927" i="6" s="1"/>
  <c r="H927" i="6"/>
  <c r="N927" i="6" s="1"/>
  <c r="E923" i="6"/>
  <c r="K923" i="6" s="1"/>
  <c r="R923" i="6" s="1"/>
  <c r="I923" i="6"/>
  <c r="O923" i="6" s="1"/>
  <c r="F923" i="6"/>
  <c r="L923" i="6" s="1"/>
  <c r="J923" i="6"/>
  <c r="P923" i="6" s="1"/>
  <c r="G923" i="6"/>
  <c r="M923" i="6" s="1"/>
  <c r="H923" i="6"/>
  <c r="N923" i="6" s="1"/>
  <c r="E919" i="6"/>
  <c r="K919" i="6" s="1"/>
  <c r="R919" i="6" s="1"/>
  <c r="I919" i="6"/>
  <c r="O919" i="6" s="1"/>
  <c r="F919" i="6"/>
  <c r="L919" i="6" s="1"/>
  <c r="J919" i="6"/>
  <c r="P919" i="6" s="1"/>
  <c r="G919" i="6"/>
  <c r="M919" i="6" s="1"/>
  <c r="H919" i="6"/>
  <c r="N919" i="6" s="1"/>
  <c r="G915" i="6"/>
  <c r="M915" i="6" s="1"/>
  <c r="H915" i="6"/>
  <c r="N915" i="6" s="1"/>
  <c r="E915" i="6"/>
  <c r="K915" i="6" s="1"/>
  <c r="R915" i="6" s="1"/>
  <c r="I915" i="6"/>
  <c r="O915" i="6" s="1"/>
  <c r="F915" i="6"/>
  <c r="L915" i="6" s="1"/>
  <c r="J915" i="6"/>
  <c r="P915" i="6" s="1"/>
  <c r="G911" i="6"/>
  <c r="M911" i="6" s="1"/>
  <c r="H911" i="6"/>
  <c r="N911" i="6" s="1"/>
  <c r="E911" i="6"/>
  <c r="K911" i="6" s="1"/>
  <c r="R911" i="6" s="1"/>
  <c r="I911" i="6"/>
  <c r="O911" i="6" s="1"/>
  <c r="F911" i="6"/>
  <c r="L911" i="6" s="1"/>
  <c r="J911" i="6"/>
  <c r="P911" i="6" s="1"/>
  <c r="G907" i="6"/>
  <c r="M907" i="6" s="1"/>
  <c r="H907" i="6"/>
  <c r="N907" i="6" s="1"/>
  <c r="E907" i="6"/>
  <c r="K907" i="6" s="1"/>
  <c r="R907" i="6" s="1"/>
  <c r="I907" i="6"/>
  <c r="O907" i="6" s="1"/>
  <c r="F907" i="6"/>
  <c r="L907" i="6" s="1"/>
  <c r="J907" i="6"/>
  <c r="P907" i="6" s="1"/>
  <c r="I903" i="6"/>
  <c r="O903" i="6" s="1"/>
  <c r="F903" i="6"/>
  <c r="L903" i="6" s="1"/>
  <c r="J903" i="6"/>
  <c r="P903" i="6" s="1"/>
  <c r="G903" i="6"/>
  <c r="M903" i="6" s="1"/>
  <c r="H903" i="6"/>
  <c r="N903" i="6" s="1"/>
  <c r="G899" i="6"/>
  <c r="M899" i="6" s="1"/>
  <c r="H899" i="6"/>
  <c r="N899" i="6" s="1"/>
  <c r="E899" i="6"/>
  <c r="K899" i="6" s="1"/>
  <c r="R899" i="6" s="1"/>
  <c r="I899" i="6"/>
  <c r="O899" i="6" s="1"/>
  <c r="F899" i="6"/>
  <c r="L899" i="6" s="1"/>
  <c r="J899" i="6"/>
  <c r="P899" i="6" s="1"/>
  <c r="F895" i="6"/>
  <c r="L895" i="6" s="1"/>
  <c r="H895" i="6"/>
  <c r="N895" i="6" s="1"/>
  <c r="I895" i="6"/>
  <c r="O895" i="6" s="1"/>
  <c r="J895" i="6"/>
  <c r="P895" i="6" s="1"/>
  <c r="G891" i="6"/>
  <c r="M891" i="6" s="1"/>
  <c r="H891" i="6"/>
  <c r="N891" i="6" s="1"/>
  <c r="E891" i="6"/>
  <c r="K891" i="6" s="1"/>
  <c r="R891" i="6" s="1"/>
  <c r="I891" i="6"/>
  <c r="O891" i="6" s="1"/>
  <c r="F891" i="6"/>
  <c r="L891" i="6" s="1"/>
  <c r="J891" i="6"/>
  <c r="P891" i="6" s="1"/>
  <c r="E887" i="6"/>
  <c r="K887" i="6" s="1"/>
  <c r="R887" i="6" s="1"/>
  <c r="I887" i="6"/>
  <c r="O887" i="6" s="1"/>
  <c r="F887" i="6"/>
  <c r="L887" i="6" s="1"/>
  <c r="J887" i="6"/>
  <c r="P887" i="6" s="1"/>
  <c r="G887" i="6"/>
  <c r="M887" i="6" s="1"/>
  <c r="H887" i="6"/>
  <c r="N887" i="6" s="1"/>
  <c r="E883" i="6"/>
  <c r="K883" i="6" s="1"/>
  <c r="R883" i="6" s="1"/>
  <c r="I883" i="6"/>
  <c r="O883" i="6" s="1"/>
  <c r="F883" i="6"/>
  <c r="L883" i="6" s="1"/>
  <c r="J883" i="6"/>
  <c r="P883" i="6" s="1"/>
  <c r="G883" i="6"/>
  <c r="M883" i="6" s="1"/>
  <c r="H883" i="6"/>
  <c r="N883" i="6" s="1"/>
  <c r="I879" i="6"/>
  <c r="O879" i="6" s="1"/>
  <c r="J879" i="6"/>
  <c r="P879" i="6" s="1"/>
  <c r="F879" i="6"/>
  <c r="L879" i="6" s="1"/>
  <c r="H879" i="6"/>
  <c r="N879" i="6" s="1"/>
  <c r="F875" i="6"/>
  <c r="L875" i="6" s="1"/>
  <c r="H875" i="6"/>
  <c r="N875" i="6" s="1"/>
  <c r="I875" i="6"/>
  <c r="O875" i="6" s="1"/>
  <c r="J875" i="6"/>
  <c r="P875" i="6" s="1"/>
  <c r="E871" i="6"/>
  <c r="K871" i="6" s="1"/>
  <c r="R871" i="6" s="1"/>
  <c r="I871" i="6"/>
  <c r="O871" i="6" s="1"/>
  <c r="F871" i="6"/>
  <c r="L871" i="6" s="1"/>
  <c r="J871" i="6"/>
  <c r="P871" i="6" s="1"/>
  <c r="G871" i="6"/>
  <c r="M871" i="6" s="1"/>
  <c r="H871" i="6"/>
  <c r="N871" i="6" s="1"/>
  <c r="E867" i="6"/>
  <c r="K867" i="6" s="1"/>
  <c r="R867" i="6" s="1"/>
  <c r="I867" i="6"/>
  <c r="O867" i="6" s="1"/>
  <c r="F867" i="6"/>
  <c r="L867" i="6" s="1"/>
  <c r="J867" i="6"/>
  <c r="P867" i="6" s="1"/>
  <c r="G867" i="6"/>
  <c r="M867" i="6" s="1"/>
  <c r="H867" i="6"/>
  <c r="N867" i="6" s="1"/>
  <c r="I863" i="6"/>
  <c r="O863" i="6" s="1"/>
  <c r="F863" i="6"/>
  <c r="L863" i="6" s="1"/>
  <c r="H863" i="6"/>
  <c r="N863" i="6" s="1"/>
  <c r="J863" i="6"/>
  <c r="P863" i="6" s="1"/>
  <c r="G859" i="6"/>
  <c r="M859" i="6" s="1"/>
  <c r="F859" i="6"/>
  <c r="L859" i="6" s="1"/>
  <c r="H859" i="6"/>
  <c r="N859" i="6" s="1"/>
  <c r="I859" i="6"/>
  <c r="O859" i="6" s="1"/>
  <c r="E859" i="6"/>
  <c r="K859" i="6" s="1"/>
  <c r="R859" i="6" s="1"/>
  <c r="J859" i="6"/>
  <c r="P859" i="6" s="1"/>
  <c r="I855" i="6"/>
  <c r="O855" i="6" s="1"/>
  <c r="F855" i="6"/>
  <c r="L855" i="6" s="1"/>
  <c r="H855" i="6"/>
  <c r="N855" i="6" s="1"/>
  <c r="J855" i="6"/>
  <c r="P855" i="6" s="1"/>
  <c r="E851" i="6"/>
  <c r="K851" i="6" s="1"/>
  <c r="R851" i="6" s="1"/>
  <c r="I851" i="6"/>
  <c r="O851" i="6" s="1"/>
  <c r="F851" i="6"/>
  <c r="L851" i="6" s="1"/>
  <c r="G851" i="6"/>
  <c r="M851" i="6" s="1"/>
  <c r="H851" i="6"/>
  <c r="N851" i="6" s="1"/>
  <c r="J851" i="6"/>
  <c r="P851" i="6" s="1"/>
  <c r="E847" i="6"/>
  <c r="K847" i="6" s="1"/>
  <c r="R847" i="6" s="1"/>
  <c r="I847" i="6"/>
  <c r="O847" i="6" s="1"/>
  <c r="H847" i="6"/>
  <c r="N847" i="6" s="1"/>
  <c r="J847" i="6"/>
  <c r="P847" i="6" s="1"/>
  <c r="F847" i="6"/>
  <c r="L847" i="6" s="1"/>
  <c r="G847" i="6"/>
  <c r="M847" i="6" s="1"/>
  <c r="G843" i="6"/>
  <c r="M843" i="6" s="1"/>
  <c r="I843" i="6"/>
  <c r="O843" i="6" s="1"/>
  <c r="E843" i="6"/>
  <c r="K843" i="6" s="1"/>
  <c r="R843" i="6" s="1"/>
  <c r="J843" i="6"/>
  <c r="P843" i="6" s="1"/>
  <c r="F843" i="6"/>
  <c r="L843" i="6" s="1"/>
  <c r="H843" i="6"/>
  <c r="N843" i="6" s="1"/>
  <c r="G839" i="6"/>
  <c r="M839" i="6" s="1"/>
  <c r="F839" i="6"/>
  <c r="L839" i="6" s="1"/>
  <c r="H839" i="6"/>
  <c r="N839" i="6" s="1"/>
  <c r="I839" i="6"/>
  <c r="O839" i="6" s="1"/>
  <c r="E839" i="6"/>
  <c r="K839" i="6" s="1"/>
  <c r="R839" i="6" s="1"/>
  <c r="J839" i="6"/>
  <c r="P839" i="6" s="1"/>
  <c r="J835" i="6"/>
  <c r="P835" i="6" s="1"/>
  <c r="F835" i="6"/>
  <c r="L835" i="6" s="1"/>
  <c r="H835" i="6"/>
  <c r="N835" i="6" s="1"/>
  <c r="I835" i="6"/>
  <c r="O835" i="6" s="1"/>
  <c r="H831" i="6"/>
  <c r="N831" i="6" s="1"/>
  <c r="I831" i="6"/>
  <c r="O831" i="6" s="1"/>
  <c r="F831" i="6"/>
  <c r="L831" i="6" s="1"/>
  <c r="J831" i="6"/>
  <c r="P831" i="6" s="1"/>
  <c r="G831" i="6"/>
  <c r="M831" i="6" s="1"/>
  <c r="F827" i="6"/>
  <c r="L827" i="6" s="1"/>
  <c r="J827" i="6"/>
  <c r="P827" i="6" s="1"/>
  <c r="G827" i="6"/>
  <c r="M827" i="6" s="1"/>
  <c r="H827" i="6"/>
  <c r="N827" i="6" s="1"/>
  <c r="E827" i="6"/>
  <c r="K827" i="6" s="1"/>
  <c r="R827" i="6" s="1"/>
  <c r="I827" i="6"/>
  <c r="O827" i="6" s="1"/>
  <c r="F823" i="6"/>
  <c r="L823" i="6" s="1"/>
  <c r="J823" i="6"/>
  <c r="P823" i="6" s="1"/>
  <c r="G823" i="6"/>
  <c r="M823" i="6" s="1"/>
  <c r="H823" i="6"/>
  <c r="N823" i="6" s="1"/>
  <c r="E823" i="6"/>
  <c r="K823" i="6" s="1"/>
  <c r="R823" i="6" s="1"/>
  <c r="I823" i="6"/>
  <c r="O823" i="6" s="1"/>
  <c r="F819" i="6"/>
  <c r="L819" i="6" s="1"/>
  <c r="J819" i="6"/>
  <c r="P819" i="6" s="1"/>
  <c r="G819" i="6"/>
  <c r="M819" i="6" s="1"/>
  <c r="H819" i="6"/>
  <c r="N819" i="6" s="1"/>
  <c r="E819" i="6"/>
  <c r="K819" i="6" s="1"/>
  <c r="R819" i="6" s="1"/>
  <c r="I819" i="6"/>
  <c r="O819" i="6" s="1"/>
  <c r="H815" i="6"/>
  <c r="N815" i="6" s="1"/>
  <c r="E815" i="6"/>
  <c r="K815" i="6" s="1"/>
  <c r="R815" i="6" s="1"/>
  <c r="I815" i="6"/>
  <c r="O815" i="6" s="1"/>
  <c r="F815" i="6"/>
  <c r="L815" i="6" s="1"/>
  <c r="J815" i="6"/>
  <c r="P815" i="6" s="1"/>
  <c r="G815" i="6"/>
  <c r="M815" i="6" s="1"/>
  <c r="F811" i="6"/>
  <c r="L811" i="6" s="1"/>
  <c r="J811" i="6"/>
  <c r="P811" i="6" s="1"/>
  <c r="G811" i="6"/>
  <c r="M811" i="6" s="1"/>
  <c r="H811" i="6"/>
  <c r="N811" i="6" s="1"/>
  <c r="E811" i="6"/>
  <c r="K811" i="6" s="1"/>
  <c r="R811" i="6" s="1"/>
  <c r="I811" i="6"/>
  <c r="O811" i="6" s="1"/>
  <c r="H807" i="6"/>
  <c r="N807" i="6" s="1"/>
  <c r="E807" i="6"/>
  <c r="K807" i="6" s="1"/>
  <c r="R807" i="6" s="1"/>
  <c r="I807" i="6"/>
  <c r="O807" i="6" s="1"/>
  <c r="F807" i="6"/>
  <c r="L807" i="6" s="1"/>
  <c r="J807" i="6"/>
  <c r="P807" i="6" s="1"/>
  <c r="G807" i="6"/>
  <c r="M807" i="6" s="1"/>
  <c r="H803" i="6"/>
  <c r="N803" i="6" s="1"/>
  <c r="E803" i="6"/>
  <c r="K803" i="6" s="1"/>
  <c r="R803" i="6" s="1"/>
  <c r="I803" i="6"/>
  <c r="O803" i="6" s="1"/>
  <c r="F803" i="6"/>
  <c r="L803" i="6" s="1"/>
  <c r="J803" i="6"/>
  <c r="P803" i="6" s="1"/>
  <c r="G803" i="6"/>
  <c r="M803" i="6" s="1"/>
  <c r="H799" i="6"/>
  <c r="N799" i="6" s="1"/>
  <c r="E799" i="6"/>
  <c r="K799" i="6" s="1"/>
  <c r="R799" i="6" s="1"/>
  <c r="I799" i="6"/>
  <c r="O799" i="6" s="1"/>
  <c r="F799" i="6"/>
  <c r="L799" i="6" s="1"/>
  <c r="J799" i="6"/>
  <c r="P799" i="6" s="1"/>
  <c r="G799" i="6"/>
  <c r="M799" i="6" s="1"/>
  <c r="F795" i="6"/>
  <c r="L795" i="6" s="1"/>
  <c r="J795" i="6"/>
  <c r="P795" i="6" s="1"/>
  <c r="G795" i="6"/>
  <c r="M795" i="6" s="1"/>
  <c r="H795" i="6"/>
  <c r="N795" i="6" s="1"/>
  <c r="E795" i="6"/>
  <c r="K795" i="6" s="1"/>
  <c r="R795" i="6" s="1"/>
  <c r="I795" i="6"/>
  <c r="O795" i="6" s="1"/>
  <c r="F791" i="6"/>
  <c r="L791" i="6" s="1"/>
  <c r="J791" i="6"/>
  <c r="P791" i="6" s="1"/>
  <c r="G791" i="6"/>
  <c r="M791" i="6" s="1"/>
  <c r="H791" i="6"/>
  <c r="N791" i="6" s="1"/>
  <c r="E791" i="6"/>
  <c r="K791" i="6" s="1"/>
  <c r="R791" i="6" s="1"/>
  <c r="I791" i="6"/>
  <c r="O791" i="6" s="1"/>
  <c r="F787" i="6"/>
  <c r="L787" i="6" s="1"/>
  <c r="J787" i="6"/>
  <c r="P787" i="6" s="1"/>
  <c r="G787" i="6"/>
  <c r="M787" i="6" s="1"/>
  <c r="H787" i="6"/>
  <c r="N787" i="6" s="1"/>
  <c r="E787" i="6"/>
  <c r="K787" i="6" s="1"/>
  <c r="R787" i="6" s="1"/>
  <c r="I787" i="6"/>
  <c r="O787" i="6" s="1"/>
  <c r="F783" i="6"/>
  <c r="L783" i="6" s="1"/>
  <c r="J783" i="6"/>
  <c r="P783" i="6" s="1"/>
  <c r="G783" i="6"/>
  <c r="M783" i="6" s="1"/>
  <c r="H783" i="6"/>
  <c r="N783" i="6" s="1"/>
  <c r="E783" i="6"/>
  <c r="K783" i="6" s="1"/>
  <c r="R783" i="6" s="1"/>
  <c r="I783" i="6"/>
  <c r="O783" i="6" s="1"/>
  <c r="F779" i="6"/>
  <c r="L779" i="6" s="1"/>
  <c r="J779" i="6"/>
  <c r="P779" i="6" s="1"/>
  <c r="G779" i="6"/>
  <c r="M779" i="6" s="1"/>
  <c r="H779" i="6"/>
  <c r="N779" i="6" s="1"/>
  <c r="E779" i="6"/>
  <c r="K779" i="6" s="1"/>
  <c r="R779" i="6" s="1"/>
  <c r="I779" i="6"/>
  <c r="O779" i="6" s="1"/>
  <c r="F775" i="6"/>
  <c r="L775" i="6" s="1"/>
  <c r="J775" i="6"/>
  <c r="P775" i="6" s="1"/>
  <c r="G775" i="6"/>
  <c r="M775" i="6" s="1"/>
  <c r="H775" i="6"/>
  <c r="N775" i="6" s="1"/>
  <c r="E775" i="6"/>
  <c r="K775" i="6" s="1"/>
  <c r="R775" i="6" s="1"/>
  <c r="I775" i="6"/>
  <c r="O775" i="6" s="1"/>
  <c r="H771" i="6"/>
  <c r="N771" i="6" s="1"/>
  <c r="I771" i="6"/>
  <c r="O771" i="6" s="1"/>
  <c r="F771" i="6"/>
  <c r="L771" i="6" s="1"/>
  <c r="J771" i="6"/>
  <c r="P771" i="6" s="1"/>
  <c r="G771" i="6"/>
  <c r="M771" i="6" s="1"/>
  <c r="H767" i="6"/>
  <c r="N767" i="6" s="1"/>
  <c r="E767" i="6"/>
  <c r="K767" i="6" s="1"/>
  <c r="R767" i="6" s="1"/>
  <c r="I767" i="6"/>
  <c r="O767" i="6" s="1"/>
  <c r="F767" i="6"/>
  <c r="L767" i="6" s="1"/>
  <c r="J767" i="6"/>
  <c r="P767" i="6" s="1"/>
  <c r="G767" i="6"/>
  <c r="M767" i="6" s="1"/>
  <c r="H763" i="6"/>
  <c r="N763" i="6" s="1"/>
  <c r="E763" i="6"/>
  <c r="K763" i="6" s="1"/>
  <c r="R763" i="6" s="1"/>
  <c r="I763" i="6"/>
  <c r="O763" i="6" s="1"/>
  <c r="F763" i="6"/>
  <c r="L763" i="6" s="1"/>
  <c r="J763" i="6"/>
  <c r="P763" i="6" s="1"/>
  <c r="G763" i="6"/>
  <c r="M763" i="6" s="1"/>
  <c r="F759" i="6"/>
  <c r="L759" i="6" s="1"/>
  <c r="J759" i="6"/>
  <c r="P759" i="6" s="1"/>
  <c r="G759" i="6"/>
  <c r="M759" i="6" s="1"/>
  <c r="H759" i="6"/>
  <c r="N759" i="6" s="1"/>
  <c r="E759" i="6"/>
  <c r="K759" i="6" s="1"/>
  <c r="R759" i="6" s="1"/>
  <c r="I759" i="6"/>
  <c r="O759" i="6" s="1"/>
  <c r="H755" i="6"/>
  <c r="N755" i="6" s="1"/>
  <c r="I755" i="6"/>
  <c r="O755" i="6" s="1"/>
  <c r="J755" i="6"/>
  <c r="P755" i="6" s="1"/>
  <c r="F755" i="6"/>
  <c r="L755" i="6" s="1"/>
  <c r="H751" i="6"/>
  <c r="N751" i="6" s="1"/>
  <c r="E751" i="6"/>
  <c r="K751" i="6" s="1"/>
  <c r="R751" i="6" s="1"/>
  <c r="I751" i="6"/>
  <c r="O751" i="6" s="1"/>
  <c r="F751" i="6"/>
  <c r="L751" i="6" s="1"/>
  <c r="J751" i="6"/>
  <c r="P751" i="6" s="1"/>
  <c r="G751" i="6"/>
  <c r="M751" i="6" s="1"/>
  <c r="H747" i="6"/>
  <c r="N747" i="6" s="1"/>
  <c r="E747" i="6"/>
  <c r="K747" i="6" s="1"/>
  <c r="R747" i="6" s="1"/>
  <c r="I747" i="6"/>
  <c r="O747" i="6" s="1"/>
  <c r="F747" i="6"/>
  <c r="L747" i="6" s="1"/>
  <c r="J747" i="6"/>
  <c r="P747" i="6" s="1"/>
  <c r="G747" i="6"/>
  <c r="M747" i="6" s="1"/>
  <c r="H743" i="6"/>
  <c r="N743" i="6" s="1"/>
  <c r="E743" i="6"/>
  <c r="K743" i="6" s="1"/>
  <c r="R743" i="6" s="1"/>
  <c r="I743" i="6"/>
  <c r="O743" i="6" s="1"/>
  <c r="F743" i="6"/>
  <c r="L743" i="6" s="1"/>
  <c r="J743" i="6"/>
  <c r="P743" i="6" s="1"/>
  <c r="G743" i="6"/>
  <c r="M743" i="6" s="1"/>
  <c r="H739" i="6"/>
  <c r="N739" i="6" s="1"/>
  <c r="I739" i="6"/>
  <c r="O739" i="6" s="1"/>
  <c r="J739" i="6"/>
  <c r="P739" i="6" s="1"/>
  <c r="F739" i="6"/>
  <c r="L739" i="6" s="1"/>
  <c r="F735" i="6"/>
  <c r="L735" i="6" s="1"/>
  <c r="J735" i="6"/>
  <c r="P735" i="6" s="1"/>
  <c r="G735" i="6"/>
  <c r="M735" i="6" s="1"/>
  <c r="H735" i="6"/>
  <c r="N735" i="6" s="1"/>
  <c r="E735" i="6"/>
  <c r="K735" i="6" s="1"/>
  <c r="R735" i="6" s="1"/>
  <c r="I735" i="6"/>
  <c r="O735" i="6" s="1"/>
  <c r="F731" i="6"/>
  <c r="L731" i="6" s="1"/>
  <c r="J731" i="6"/>
  <c r="P731" i="6" s="1"/>
  <c r="G731" i="6"/>
  <c r="M731" i="6" s="1"/>
  <c r="H731" i="6"/>
  <c r="N731" i="6" s="1"/>
  <c r="E731" i="6"/>
  <c r="K731" i="6" s="1"/>
  <c r="R731" i="6" s="1"/>
  <c r="I731" i="6"/>
  <c r="O731" i="6" s="1"/>
  <c r="J727" i="6"/>
  <c r="P727" i="6" s="1"/>
  <c r="F727" i="6"/>
  <c r="L727" i="6" s="1"/>
  <c r="H727" i="6"/>
  <c r="N727" i="6" s="1"/>
  <c r="I727" i="6"/>
  <c r="O727" i="6" s="1"/>
  <c r="H723" i="6"/>
  <c r="N723" i="6" s="1"/>
  <c r="I723" i="6"/>
  <c r="O723" i="6" s="1"/>
  <c r="J723" i="6"/>
  <c r="P723" i="6" s="1"/>
  <c r="F723" i="6"/>
  <c r="L723" i="6" s="1"/>
  <c r="H719" i="6"/>
  <c r="N719" i="6" s="1"/>
  <c r="E719" i="6"/>
  <c r="K719" i="6" s="1"/>
  <c r="R719" i="6" s="1"/>
  <c r="I719" i="6"/>
  <c r="O719" i="6" s="1"/>
  <c r="F719" i="6"/>
  <c r="L719" i="6" s="1"/>
  <c r="J719" i="6"/>
  <c r="P719" i="6" s="1"/>
  <c r="G719" i="6"/>
  <c r="M719" i="6" s="1"/>
  <c r="H715" i="6"/>
  <c r="N715" i="6" s="1"/>
  <c r="I715" i="6"/>
  <c r="O715" i="6" s="1"/>
  <c r="J715" i="6"/>
  <c r="P715" i="6" s="1"/>
  <c r="F715" i="6"/>
  <c r="L715" i="6" s="1"/>
  <c r="H711" i="6"/>
  <c r="N711" i="6" s="1"/>
  <c r="E711" i="6"/>
  <c r="K711" i="6" s="1"/>
  <c r="R711" i="6" s="1"/>
  <c r="I711" i="6"/>
  <c r="O711" i="6" s="1"/>
  <c r="F711" i="6"/>
  <c r="L711" i="6" s="1"/>
  <c r="J711" i="6"/>
  <c r="P711" i="6" s="1"/>
  <c r="G711" i="6"/>
  <c r="M711" i="6" s="1"/>
  <c r="H707" i="6"/>
  <c r="N707" i="6" s="1"/>
  <c r="E707" i="6"/>
  <c r="K707" i="6" s="1"/>
  <c r="R707" i="6" s="1"/>
  <c r="I707" i="6"/>
  <c r="O707" i="6" s="1"/>
  <c r="F707" i="6"/>
  <c r="L707" i="6" s="1"/>
  <c r="J707" i="6"/>
  <c r="P707" i="6" s="1"/>
  <c r="G707" i="6"/>
  <c r="M707" i="6" s="1"/>
  <c r="H703" i="6"/>
  <c r="N703" i="6" s="1"/>
  <c r="I703" i="6"/>
  <c r="O703" i="6" s="1"/>
  <c r="J703" i="6"/>
  <c r="P703" i="6" s="1"/>
  <c r="F703" i="6"/>
  <c r="L703" i="6" s="1"/>
  <c r="F699" i="6"/>
  <c r="L699" i="6" s="1"/>
  <c r="J699" i="6"/>
  <c r="P699" i="6" s="1"/>
  <c r="G699" i="6"/>
  <c r="M699" i="6" s="1"/>
  <c r="H699" i="6"/>
  <c r="N699" i="6" s="1"/>
  <c r="E699" i="6"/>
  <c r="K699" i="6" s="1"/>
  <c r="R699" i="6" s="1"/>
  <c r="I699" i="6"/>
  <c r="O699" i="6" s="1"/>
  <c r="H695" i="6"/>
  <c r="N695" i="6" s="1"/>
  <c r="E695" i="6"/>
  <c r="K695" i="6" s="1"/>
  <c r="R695" i="6" s="1"/>
  <c r="I695" i="6"/>
  <c r="O695" i="6" s="1"/>
  <c r="F695" i="6"/>
  <c r="L695" i="6" s="1"/>
  <c r="J695" i="6"/>
  <c r="P695" i="6" s="1"/>
  <c r="G695" i="6"/>
  <c r="M695" i="6" s="1"/>
  <c r="H691" i="6"/>
  <c r="N691" i="6" s="1"/>
  <c r="E691" i="6"/>
  <c r="K691" i="6" s="1"/>
  <c r="R691" i="6" s="1"/>
  <c r="I691" i="6"/>
  <c r="O691" i="6" s="1"/>
  <c r="F691" i="6"/>
  <c r="L691" i="6" s="1"/>
  <c r="J691" i="6"/>
  <c r="P691" i="6" s="1"/>
  <c r="G691" i="6"/>
  <c r="M691" i="6" s="1"/>
  <c r="F687" i="6"/>
  <c r="L687" i="6" s="1"/>
  <c r="J687" i="6"/>
  <c r="P687" i="6" s="1"/>
  <c r="G687" i="6"/>
  <c r="M687" i="6" s="1"/>
  <c r="H687" i="6"/>
  <c r="N687" i="6" s="1"/>
  <c r="E687" i="6"/>
  <c r="K687" i="6" s="1"/>
  <c r="R687" i="6" s="1"/>
  <c r="I687" i="6"/>
  <c r="O687" i="6" s="1"/>
  <c r="F683" i="6"/>
  <c r="L683" i="6" s="1"/>
  <c r="J683" i="6"/>
  <c r="P683" i="6" s="1"/>
  <c r="G683" i="6"/>
  <c r="M683" i="6" s="1"/>
  <c r="H683" i="6"/>
  <c r="N683" i="6" s="1"/>
  <c r="E683" i="6"/>
  <c r="K683" i="6" s="1"/>
  <c r="R683" i="6" s="1"/>
  <c r="I683" i="6"/>
  <c r="O683" i="6" s="1"/>
  <c r="H679" i="6"/>
  <c r="N679" i="6" s="1"/>
  <c r="E679" i="6"/>
  <c r="K679" i="6" s="1"/>
  <c r="R679" i="6" s="1"/>
  <c r="I679" i="6"/>
  <c r="O679" i="6" s="1"/>
  <c r="F679" i="6"/>
  <c r="L679" i="6" s="1"/>
  <c r="J679" i="6"/>
  <c r="P679" i="6" s="1"/>
  <c r="G679" i="6"/>
  <c r="M679" i="6" s="1"/>
  <c r="H675" i="6"/>
  <c r="N675" i="6" s="1"/>
  <c r="E675" i="6"/>
  <c r="K675" i="6" s="1"/>
  <c r="R675" i="6" s="1"/>
  <c r="I675" i="6"/>
  <c r="O675" i="6" s="1"/>
  <c r="F675" i="6"/>
  <c r="L675" i="6" s="1"/>
  <c r="J675" i="6"/>
  <c r="P675" i="6" s="1"/>
  <c r="G675" i="6"/>
  <c r="M675" i="6" s="1"/>
  <c r="F671" i="6"/>
  <c r="L671" i="6" s="1"/>
  <c r="J671" i="6"/>
  <c r="P671" i="6" s="1"/>
  <c r="G671" i="6"/>
  <c r="M671" i="6" s="1"/>
  <c r="H671" i="6"/>
  <c r="N671" i="6" s="1"/>
  <c r="E671" i="6"/>
  <c r="K671" i="6" s="1"/>
  <c r="R671" i="6" s="1"/>
  <c r="I671" i="6"/>
  <c r="O671" i="6" s="1"/>
  <c r="H667" i="6"/>
  <c r="N667" i="6" s="1"/>
  <c r="E667" i="6"/>
  <c r="K667" i="6" s="1"/>
  <c r="R667" i="6" s="1"/>
  <c r="I667" i="6"/>
  <c r="O667" i="6" s="1"/>
  <c r="F667" i="6"/>
  <c r="L667" i="6" s="1"/>
  <c r="J667" i="6"/>
  <c r="P667" i="6" s="1"/>
  <c r="G667" i="6"/>
  <c r="M667" i="6" s="1"/>
  <c r="H663" i="6"/>
  <c r="N663" i="6" s="1"/>
  <c r="I663" i="6"/>
  <c r="O663" i="6" s="1"/>
  <c r="J663" i="6"/>
  <c r="P663" i="6" s="1"/>
  <c r="F663" i="6"/>
  <c r="L663" i="6" s="1"/>
  <c r="F659" i="6"/>
  <c r="L659" i="6" s="1"/>
  <c r="J659" i="6"/>
  <c r="P659" i="6" s="1"/>
  <c r="G659" i="6"/>
  <c r="M659" i="6" s="1"/>
  <c r="H659" i="6"/>
  <c r="N659" i="6" s="1"/>
  <c r="E659" i="6"/>
  <c r="K659" i="6" s="1"/>
  <c r="R659" i="6" s="1"/>
  <c r="I659" i="6"/>
  <c r="O659" i="6" s="1"/>
  <c r="F655" i="6"/>
  <c r="L655" i="6" s="1"/>
  <c r="J655" i="6"/>
  <c r="P655" i="6" s="1"/>
  <c r="G655" i="6"/>
  <c r="M655" i="6" s="1"/>
  <c r="H655" i="6"/>
  <c r="N655" i="6" s="1"/>
  <c r="E655" i="6"/>
  <c r="K655" i="6" s="1"/>
  <c r="R655" i="6" s="1"/>
  <c r="I655" i="6"/>
  <c r="O655" i="6" s="1"/>
  <c r="F651" i="6"/>
  <c r="L651" i="6" s="1"/>
  <c r="J651" i="6"/>
  <c r="P651" i="6" s="1"/>
  <c r="G651" i="6"/>
  <c r="M651" i="6" s="1"/>
  <c r="H651" i="6"/>
  <c r="N651" i="6" s="1"/>
  <c r="E651" i="6"/>
  <c r="K651" i="6" s="1"/>
  <c r="R651" i="6" s="1"/>
  <c r="I651" i="6"/>
  <c r="O651" i="6" s="1"/>
  <c r="J647" i="6"/>
  <c r="P647" i="6" s="1"/>
  <c r="F647" i="6"/>
  <c r="L647" i="6" s="1"/>
  <c r="H647" i="6"/>
  <c r="N647" i="6" s="1"/>
  <c r="I647" i="6"/>
  <c r="O647" i="6" s="1"/>
  <c r="F643" i="6"/>
  <c r="L643" i="6" s="1"/>
  <c r="J643" i="6"/>
  <c r="P643" i="6" s="1"/>
  <c r="G643" i="6"/>
  <c r="M643" i="6" s="1"/>
  <c r="H643" i="6"/>
  <c r="N643" i="6" s="1"/>
  <c r="E643" i="6"/>
  <c r="K643" i="6" s="1"/>
  <c r="R643" i="6" s="1"/>
  <c r="I643" i="6"/>
  <c r="O643" i="6" s="1"/>
  <c r="H639" i="6"/>
  <c r="N639" i="6" s="1"/>
  <c r="E639" i="6"/>
  <c r="K639" i="6" s="1"/>
  <c r="R639" i="6" s="1"/>
  <c r="I639" i="6"/>
  <c r="O639" i="6" s="1"/>
  <c r="F639" i="6"/>
  <c r="L639" i="6" s="1"/>
  <c r="J639" i="6"/>
  <c r="P639" i="6" s="1"/>
  <c r="G639" i="6"/>
  <c r="M639" i="6" s="1"/>
  <c r="F635" i="6"/>
  <c r="L635" i="6" s="1"/>
  <c r="J635" i="6"/>
  <c r="P635" i="6" s="1"/>
  <c r="G635" i="6"/>
  <c r="M635" i="6" s="1"/>
  <c r="H635" i="6"/>
  <c r="N635" i="6" s="1"/>
  <c r="E635" i="6"/>
  <c r="K635" i="6" s="1"/>
  <c r="R635" i="6" s="1"/>
  <c r="I635" i="6"/>
  <c r="O635" i="6" s="1"/>
  <c r="F631" i="6"/>
  <c r="L631" i="6" s="1"/>
  <c r="J631" i="6"/>
  <c r="P631" i="6" s="1"/>
  <c r="G631" i="6"/>
  <c r="M631" i="6" s="1"/>
  <c r="H631" i="6"/>
  <c r="N631" i="6" s="1"/>
  <c r="E631" i="6"/>
  <c r="K631" i="6" s="1"/>
  <c r="R631" i="6" s="1"/>
  <c r="I631" i="6"/>
  <c r="O631" i="6" s="1"/>
  <c r="H627" i="6"/>
  <c r="N627" i="6" s="1"/>
  <c r="I627" i="6"/>
  <c r="O627" i="6" s="1"/>
  <c r="J627" i="6"/>
  <c r="P627" i="6" s="1"/>
  <c r="F627" i="6"/>
  <c r="L627" i="6" s="1"/>
  <c r="H623" i="6"/>
  <c r="N623" i="6" s="1"/>
  <c r="I623" i="6"/>
  <c r="O623" i="6" s="1"/>
  <c r="J623" i="6"/>
  <c r="P623" i="6" s="1"/>
  <c r="F623" i="6"/>
  <c r="L623" i="6" s="1"/>
  <c r="F619" i="6"/>
  <c r="L619" i="6" s="1"/>
  <c r="J619" i="6"/>
  <c r="P619" i="6" s="1"/>
  <c r="G619" i="6"/>
  <c r="M619" i="6" s="1"/>
  <c r="H619" i="6"/>
  <c r="N619" i="6" s="1"/>
  <c r="E619" i="6"/>
  <c r="K619" i="6" s="1"/>
  <c r="R619" i="6" s="1"/>
  <c r="I619" i="6"/>
  <c r="O619" i="6" s="1"/>
  <c r="F615" i="6"/>
  <c r="L615" i="6" s="1"/>
  <c r="J615" i="6"/>
  <c r="P615" i="6" s="1"/>
  <c r="G615" i="6"/>
  <c r="M615" i="6" s="1"/>
  <c r="H615" i="6"/>
  <c r="N615" i="6" s="1"/>
  <c r="E615" i="6"/>
  <c r="K615" i="6" s="1"/>
  <c r="R615" i="6" s="1"/>
  <c r="I615" i="6"/>
  <c r="O615" i="6" s="1"/>
  <c r="H611" i="6"/>
  <c r="N611" i="6" s="1"/>
  <c r="E611" i="6"/>
  <c r="K611" i="6" s="1"/>
  <c r="R611" i="6" s="1"/>
  <c r="I611" i="6"/>
  <c r="O611" i="6" s="1"/>
  <c r="F611" i="6"/>
  <c r="L611" i="6" s="1"/>
  <c r="J611" i="6"/>
  <c r="P611" i="6" s="1"/>
  <c r="G611" i="6"/>
  <c r="M611" i="6" s="1"/>
  <c r="F607" i="6"/>
  <c r="L607" i="6" s="1"/>
  <c r="J607" i="6"/>
  <c r="P607" i="6" s="1"/>
  <c r="G607" i="6"/>
  <c r="M607" i="6" s="1"/>
  <c r="H607" i="6"/>
  <c r="N607" i="6" s="1"/>
  <c r="E607" i="6"/>
  <c r="K607" i="6" s="1"/>
  <c r="R607" i="6" s="1"/>
  <c r="I607" i="6"/>
  <c r="O607" i="6" s="1"/>
  <c r="F603" i="6"/>
  <c r="L603" i="6" s="1"/>
  <c r="J603" i="6"/>
  <c r="P603" i="6" s="1"/>
  <c r="G603" i="6"/>
  <c r="M603" i="6" s="1"/>
  <c r="H603" i="6"/>
  <c r="N603" i="6" s="1"/>
  <c r="E603" i="6"/>
  <c r="K603" i="6" s="1"/>
  <c r="R603" i="6" s="1"/>
  <c r="I603" i="6"/>
  <c r="O603" i="6" s="1"/>
  <c r="F599" i="6"/>
  <c r="L599" i="6" s="1"/>
  <c r="J599" i="6"/>
  <c r="P599" i="6" s="1"/>
  <c r="G599" i="6"/>
  <c r="M599" i="6" s="1"/>
  <c r="H599" i="6"/>
  <c r="N599" i="6" s="1"/>
  <c r="E599" i="6"/>
  <c r="K599" i="6" s="1"/>
  <c r="R599" i="6" s="1"/>
  <c r="I599" i="6"/>
  <c r="O599" i="6" s="1"/>
  <c r="F595" i="6"/>
  <c r="L595" i="6" s="1"/>
  <c r="J595" i="6"/>
  <c r="P595" i="6" s="1"/>
  <c r="G595" i="6"/>
  <c r="M595" i="6" s="1"/>
  <c r="E595" i="6"/>
  <c r="K595" i="6" s="1"/>
  <c r="R595" i="6" s="1"/>
  <c r="I595" i="6"/>
  <c r="O595" i="6" s="1"/>
  <c r="H595" i="6"/>
  <c r="N595" i="6" s="1"/>
  <c r="H591" i="6"/>
  <c r="N591" i="6" s="1"/>
  <c r="I591" i="6"/>
  <c r="O591" i="6" s="1"/>
  <c r="G591" i="6"/>
  <c r="M591" i="6" s="1"/>
  <c r="F591" i="6"/>
  <c r="L591" i="6" s="1"/>
  <c r="J591" i="6"/>
  <c r="P591" i="6" s="1"/>
  <c r="H587" i="6"/>
  <c r="N587" i="6" s="1"/>
  <c r="E587" i="6"/>
  <c r="K587" i="6" s="1"/>
  <c r="R587" i="6" s="1"/>
  <c r="I587" i="6"/>
  <c r="O587" i="6" s="1"/>
  <c r="G587" i="6"/>
  <c r="M587" i="6" s="1"/>
  <c r="F587" i="6"/>
  <c r="L587" i="6" s="1"/>
  <c r="J587" i="6"/>
  <c r="P587" i="6" s="1"/>
  <c r="H583" i="6"/>
  <c r="N583" i="6" s="1"/>
  <c r="E583" i="6"/>
  <c r="K583" i="6" s="1"/>
  <c r="R583" i="6" s="1"/>
  <c r="I583" i="6"/>
  <c r="O583" i="6" s="1"/>
  <c r="F583" i="6"/>
  <c r="L583" i="6" s="1"/>
  <c r="J583" i="6"/>
  <c r="P583" i="6" s="1"/>
  <c r="G583" i="6"/>
  <c r="M583" i="6" s="1"/>
  <c r="H579" i="6"/>
  <c r="N579" i="6" s="1"/>
  <c r="I579" i="6"/>
  <c r="O579" i="6" s="1"/>
  <c r="J579" i="6"/>
  <c r="P579" i="6" s="1"/>
  <c r="F579" i="6"/>
  <c r="L579" i="6" s="1"/>
  <c r="H575" i="6"/>
  <c r="N575" i="6" s="1"/>
  <c r="I575" i="6"/>
  <c r="O575" i="6" s="1"/>
  <c r="F575" i="6"/>
  <c r="L575" i="6" s="1"/>
  <c r="J575" i="6"/>
  <c r="P575" i="6" s="1"/>
  <c r="G575" i="6"/>
  <c r="M575" i="6" s="1"/>
  <c r="F571" i="6"/>
  <c r="L571" i="6" s="1"/>
  <c r="J571" i="6"/>
  <c r="P571" i="6" s="1"/>
  <c r="G571" i="6"/>
  <c r="M571" i="6" s="1"/>
  <c r="H571" i="6"/>
  <c r="N571" i="6" s="1"/>
  <c r="E571" i="6"/>
  <c r="K571" i="6" s="1"/>
  <c r="R571" i="6" s="1"/>
  <c r="I571" i="6"/>
  <c r="O571" i="6" s="1"/>
  <c r="F567" i="6"/>
  <c r="L567" i="6" s="1"/>
  <c r="J567" i="6"/>
  <c r="P567" i="6" s="1"/>
  <c r="G567" i="6"/>
  <c r="M567" i="6" s="1"/>
  <c r="H567" i="6"/>
  <c r="N567" i="6" s="1"/>
  <c r="E567" i="6"/>
  <c r="K567" i="6" s="1"/>
  <c r="R567" i="6" s="1"/>
  <c r="I567" i="6"/>
  <c r="O567" i="6" s="1"/>
  <c r="J563" i="6"/>
  <c r="P563" i="6" s="1"/>
  <c r="F563" i="6"/>
  <c r="L563" i="6" s="1"/>
  <c r="H563" i="6"/>
  <c r="N563" i="6" s="1"/>
  <c r="I563" i="6"/>
  <c r="O563" i="6" s="1"/>
  <c r="H559" i="6"/>
  <c r="N559" i="6" s="1"/>
  <c r="E559" i="6"/>
  <c r="K559" i="6" s="1"/>
  <c r="R559" i="6" s="1"/>
  <c r="I559" i="6"/>
  <c r="O559" i="6" s="1"/>
  <c r="F559" i="6"/>
  <c r="L559" i="6" s="1"/>
  <c r="J559" i="6"/>
  <c r="P559" i="6" s="1"/>
  <c r="G559" i="6"/>
  <c r="M559" i="6" s="1"/>
  <c r="H555" i="6"/>
  <c r="N555" i="6" s="1"/>
  <c r="E555" i="6"/>
  <c r="K555" i="6" s="1"/>
  <c r="R555" i="6" s="1"/>
  <c r="I555" i="6"/>
  <c r="O555" i="6" s="1"/>
  <c r="F555" i="6"/>
  <c r="L555" i="6" s="1"/>
  <c r="J555" i="6"/>
  <c r="P555" i="6" s="1"/>
  <c r="G555" i="6"/>
  <c r="M555" i="6" s="1"/>
  <c r="H551" i="6"/>
  <c r="N551" i="6" s="1"/>
  <c r="E551" i="6"/>
  <c r="K551" i="6" s="1"/>
  <c r="R551" i="6" s="1"/>
  <c r="I551" i="6"/>
  <c r="O551" i="6" s="1"/>
  <c r="F551" i="6"/>
  <c r="L551" i="6" s="1"/>
  <c r="J551" i="6"/>
  <c r="P551" i="6" s="1"/>
  <c r="G551" i="6"/>
  <c r="M551" i="6" s="1"/>
  <c r="F547" i="6"/>
  <c r="L547" i="6" s="1"/>
  <c r="J547" i="6"/>
  <c r="P547" i="6" s="1"/>
  <c r="G547" i="6"/>
  <c r="M547" i="6" s="1"/>
  <c r="H547" i="6"/>
  <c r="N547" i="6" s="1"/>
  <c r="E547" i="6"/>
  <c r="K547" i="6" s="1"/>
  <c r="R547" i="6" s="1"/>
  <c r="I547" i="6"/>
  <c r="O547" i="6" s="1"/>
  <c r="F543" i="6"/>
  <c r="L543" i="6" s="1"/>
  <c r="J543" i="6"/>
  <c r="P543" i="6" s="1"/>
  <c r="G543" i="6"/>
  <c r="M543" i="6" s="1"/>
  <c r="H543" i="6"/>
  <c r="N543" i="6" s="1"/>
  <c r="E543" i="6"/>
  <c r="K543" i="6" s="1"/>
  <c r="R543" i="6" s="1"/>
  <c r="I543" i="6"/>
  <c r="O543" i="6" s="1"/>
  <c r="F539" i="6"/>
  <c r="L539" i="6" s="1"/>
  <c r="J539" i="6"/>
  <c r="P539" i="6" s="1"/>
  <c r="G539" i="6"/>
  <c r="M539" i="6" s="1"/>
  <c r="H539" i="6"/>
  <c r="N539" i="6" s="1"/>
  <c r="E539" i="6"/>
  <c r="K539" i="6" s="1"/>
  <c r="R539" i="6" s="1"/>
  <c r="I539" i="6"/>
  <c r="O539" i="6" s="1"/>
  <c r="F535" i="6"/>
  <c r="L535" i="6" s="1"/>
  <c r="J535" i="6"/>
  <c r="P535" i="6" s="1"/>
  <c r="G535" i="6"/>
  <c r="M535" i="6" s="1"/>
  <c r="H535" i="6"/>
  <c r="N535" i="6" s="1"/>
  <c r="E535" i="6"/>
  <c r="K535" i="6" s="1"/>
  <c r="R535" i="6" s="1"/>
  <c r="I535" i="6"/>
  <c r="O535" i="6" s="1"/>
  <c r="F531" i="6"/>
  <c r="L531" i="6" s="1"/>
  <c r="J531" i="6"/>
  <c r="P531" i="6" s="1"/>
  <c r="G531" i="6"/>
  <c r="M531" i="6" s="1"/>
  <c r="H531" i="6"/>
  <c r="N531" i="6" s="1"/>
  <c r="E531" i="6"/>
  <c r="K531" i="6" s="1"/>
  <c r="R531" i="6" s="1"/>
  <c r="I531" i="6"/>
  <c r="O531" i="6" s="1"/>
  <c r="F527" i="6"/>
  <c r="L527" i="6" s="1"/>
  <c r="J527" i="6"/>
  <c r="P527" i="6" s="1"/>
  <c r="G527" i="6"/>
  <c r="M527" i="6" s="1"/>
  <c r="H527" i="6"/>
  <c r="N527" i="6" s="1"/>
  <c r="E527" i="6"/>
  <c r="K527" i="6" s="1"/>
  <c r="R527" i="6" s="1"/>
  <c r="I527" i="6"/>
  <c r="O527" i="6" s="1"/>
  <c r="F523" i="6"/>
  <c r="L523" i="6" s="1"/>
  <c r="J523" i="6"/>
  <c r="P523" i="6" s="1"/>
  <c r="G523" i="6"/>
  <c r="M523" i="6" s="1"/>
  <c r="H523" i="6"/>
  <c r="N523" i="6" s="1"/>
  <c r="E523" i="6"/>
  <c r="K523" i="6" s="1"/>
  <c r="R523" i="6" s="1"/>
  <c r="I523" i="6"/>
  <c r="O523" i="6" s="1"/>
  <c r="F519" i="6"/>
  <c r="L519" i="6" s="1"/>
  <c r="J519" i="6"/>
  <c r="P519" i="6" s="1"/>
  <c r="G519" i="6"/>
  <c r="M519" i="6" s="1"/>
  <c r="H519" i="6"/>
  <c r="N519" i="6" s="1"/>
  <c r="E519" i="6"/>
  <c r="K519" i="6" s="1"/>
  <c r="R519" i="6" s="1"/>
  <c r="I519" i="6"/>
  <c r="O519" i="6" s="1"/>
  <c r="F515" i="6"/>
  <c r="L515" i="6" s="1"/>
  <c r="J515" i="6"/>
  <c r="P515" i="6" s="1"/>
  <c r="G515" i="6"/>
  <c r="M515" i="6" s="1"/>
  <c r="H515" i="6"/>
  <c r="N515" i="6" s="1"/>
  <c r="E515" i="6"/>
  <c r="K515" i="6" s="1"/>
  <c r="R515" i="6" s="1"/>
  <c r="I515" i="6"/>
  <c r="O515" i="6" s="1"/>
  <c r="F511" i="6"/>
  <c r="L511" i="6" s="1"/>
  <c r="J511" i="6"/>
  <c r="P511" i="6" s="1"/>
  <c r="G511" i="6"/>
  <c r="M511" i="6" s="1"/>
  <c r="H511" i="6"/>
  <c r="N511" i="6" s="1"/>
  <c r="E511" i="6"/>
  <c r="K511" i="6" s="1"/>
  <c r="R511" i="6" s="1"/>
  <c r="I511" i="6"/>
  <c r="O511" i="6" s="1"/>
  <c r="H507" i="6"/>
  <c r="N507" i="6" s="1"/>
  <c r="E507" i="6"/>
  <c r="K507" i="6" s="1"/>
  <c r="R507" i="6" s="1"/>
  <c r="I507" i="6"/>
  <c r="O507" i="6" s="1"/>
  <c r="F507" i="6"/>
  <c r="L507" i="6" s="1"/>
  <c r="J507" i="6"/>
  <c r="P507" i="6" s="1"/>
  <c r="G507" i="6"/>
  <c r="M507" i="6" s="1"/>
  <c r="H503" i="6"/>
  <c r="N503" i="6" s="1"/>
  <c r="E503" i="6"/>
  <c r="K503" i="6" s="1"/>
  <c r="R503" i="6" s="1"/>
  <c r="I503" i="6"/>
  <c r="O503" i="6" s="1"/>
  <c r="F503" i="6"/>
  <c r="L503" i="6" s="1"/>
  <c r="J503" i="6"/>
  <c r="P503" i="6" s="1"/>
  <c r="G503" i="6"/>
  <c r="M503" i="6" s="1"/>
  <c r="H499" i="6"/>
  <c r="N499" i="6" s="1"/>
  <c r="I499" i="6"/>
  <c r="O499" i="6" s="1"/>
  <c r="J499" i="6"/>
  <c r="P499" i="6" s="1"/>
  <c r="F499" i="6"/>
  <c r="L499" i="6" s="1"/>
  <c r="H495" i="6"/>
  <c r="N495" i="6" s="1"/>
  <c r="E495" i="6"/>
  <c r="K495" i="6" s="1"/>
  <c r="R495" i="6" s="1"/>
  <c r="I495" i="6"/>
  <c r="O495" i="6" s="1"/>
  <c r="F495" i="6"/>
  <c r="L495" i="6" s="1"/>
  <c r="J495" i="6"/>
  <c r="P495" i="6" s="1"/>
  <c r="G495" i="6"/>
  <c r="M495" i="6" s="1"/>
  <c r="H491" i="6"/>
  <c r="N491" i="6" s="1"/>
  <c r="I491" i="6"/>
  <c r="O491" i="6" s="1"/>
  <c r="J491" i="6"/>
  <c r="P491" i="6" s="1"/>
  <c r="F491" i="6"/>
  <c r="L491" i="6" s="1"/>
  <c r="F487" i="6"/>
  <c r="L487" i="6" s="1"/>
  <c r="J487" i="6"/>
  <c r="P487" i="6" s="1"/>
  <c r="G487" i="6"/>
  <c r="M487" i="6" s="1"/>
  <c r="H487" i="6"/>
  <c r="N487" i="6" s="1"/>
  <c r="E487" i="6"/>
  <c r="K487" i="6" s="1"/>
  <c r="R487" i="6" s="1"/>
  <c r="I487" i="6"/>
  <c r="O487" i="6" s="1"/>
  <c r="F483" i="6"/>
  <c r="L483" i="6" s="1"/>
  <c r="J483" i="6"/>
  <c r="P483" i="6" s="1"/>
  <c r="G483" i="6"/>
  <c r="M483" i="6" s="1"/>
  <c r="H483" i="6"/>
  <c r="N483" i="6" s="1"/>
  <c r="E483" i="6"/>
  <c r="K483" i="6" s="1"/>
  <c r="R483" i="6" s="1"/>
  <c r="I483" i="6"/>
  <c r="O483" i="6" s="1"/>
  <c r="H479" i="6"/>
  <c r="N479" i="6" s="1"/>
  <c r="I479" i="6"/>
  <c r="O479" i="6" s="1"/>
  <c r="J479" i="6"/>
  <c r="P479" i="6" s="1"/>
  <c r="F479" i="6"/>
  <c r="L479" i="6" s="1"/>
  <c r="H475" i="6"/>
  <c r="N475" i="6" s="1"/>
  <c r="E475" i="6"/>
  <c r="K475" i="6" s="1"/>
  <c r="R475" i="6" s="1"/>
  <c r="I475" i="6"/>
  <c r="O475" i="6" s="1"/>
  <c r="F475" i="6"/>
  <c r="L475" i="6" s="1"/>
  <c r="J475" i="6"/>
  <c r="P475" i="6" s="1"/>
  <c r="G475" i="6"/>
  <c r="M475" i="6" s="1"/>
  <c r="F471" i="6"/>
  <c r="L471" i="6" s="1"/>
  <c r="J471" i="6"/>
  <c r="P471" i="6" s="1"/>
  <c r="G471" i="6"/>
  <c r="M471" i="6" s="1"/>
  <c r="H471" i="6"/>
  <c r="N471" i="6" s="1"/>
  <c r="E471" i="6"/>
  <c r="K471" i="6" s="1"/>
  <c r="R471" i="6" s="1"/>
  <c r="I471" i="6"/>
  <c r="O471" i="6" s="1"/>
  <c r="F467" i="6"/>
  <c r="L467" i="6" s="1"/>
  <c r="J467" i="6"/>
  <c r="P467" i="6" s="1"/>
  <c r="G467" i="6"/>
  <c r="M467" i="6" s="1"/>
  <c r="H467" i="6"/>
  <c r="N467" i="6" s="1"/>
  <c r="E467" i="6"/>
  <c r="K467" i="6" s="1"/>
  <c r="R467" i="6" s="1"/>
  <c r="I467" i="6"/>
  <c r="O467" i="6" s="1"/>
  <c r="F463" i="6"/>
  <c r="L463" i="6" s="1"/>
  <c r="J463" i="6"/>
  <c r="P463" i="6" s="1"/>
  <c r="G463" i="6"/>
  <c r="M463" i="6" s="1"/>
  <c r="H463" i="6"/>
  <c r="N463" i="6" s="1"/>
  <c r="E463" i="6"/>
  <c r="K463" i="6" s="1"/>
  <c r="R463" i="6" s="1"/>
  <c r="I463" i="6"/>
  <c r="O463" i="6" s="1"/>
  <c r="F459" i="6"/>
  <c r="L459" i="6" s="1"/>
  <c r="J459" i="6"/>
  <c r="P459" i="6" s="1"/>
  <c r="G459" i="6"/>
  <c r="M459" i="6" s="1"/>
  <c r="H459" i="6"/>
  <c r="N459" i="6" s="1"/>
  <c r="E459" i="6"/>
  <c r="K459" i="6" s="1"/>
  <c r="R459" i="6" s="1"/>
  <c r="I459" i="6"/>
  <c r="O459" i="6" s="1"/>
  <c r="F455" i="6"/>
  <c r="L455" i="6" s="1"/>
  <c r="J455" i="6"/>
  <c r="P455" i="6" s="1"/>
  <c r="G455" i="6"/>
  <c r="M455" i="6" s="1"/>
  <c r="H455" i="6"/>
  <c r="N455" i="6" s="1"/>
  <c r="E455" i="6"/>
  <c r="K455" i="6" s="1"/>
  <c r="R455" i="6" s="1"/>
  <c r="I455" i="6"/>
  <c r="O455" i="6" s="1"/>
  <c r="F451" i="6"/>
  <c r="L451" i="6" s="1"/>
  <c r="J451" i="6"/>
  <c r="P451" i="6" s="1"/>
  <c r="G451" i="6"/>
  <c r="M451" i="6" s="1"/>
  <c r="H451" i="6"/>
  <c r="N451" i="6" s="1"/>
  <c r="E451" i="6"/>
  <c r="K451" i="6" s="1"/>
  <c r="R451" i="6" s="1"/>
  <c r="I451" i="6"/>
  <c r="O451" i="6" s="1"/>
  <c r="H447" i="6"/>
  <c r="N447" i="6" s="1"/>
  <c r="E447" i="6"/>
  <c r="K447" i="6" s="1"/>
  <c r="R447" i="6" s="1"/>
  <c r="I447" i="6"/>
  <c r="O447" i="6" s="1"/>
  <c r="F447" i="6"/>
  <c r="L447" i="6" s="1"/>
  <c r="J447" i="6"/>
  <c r="P447" i="6" s="1"/>
  <c r="G447" i="6"/>
  <c r="M447" i="6" s="1"/>
  <c r="H443" i="6"/>
  <c r="N443" i="6" s="1"/>
  <c r="E443" i="6"/>
  <c r="K443" i="6" s="1"/>
  <c r="R443" i="6" s="1"/>
  <c r="I443" i="6"/>
  <c r="O443" i="6" s="1"/>
  <c r="F443" i="6"/>
  <c r="L443" i="6" s="1"/>
  <c r="J443" i="6"/>
  <c r="P443" i="6" s="1"/>
  <c r="G443" i="6"/>
  <c r="M443" i="6" s="1"/>
  <c r="H439" i="6"/>
  <c r="N439" i="6" s="1"/>
  <c r="I439" i="6"/>
  <c r="O439" i="6" s="1"/>
  <c r="J439" i="6"/>
  <c r="P439" i="6" s="1"/>
  <c r="F439" i="6"/>
  <c r="L439" i="6" s="1"/>
  <c r="F435" i="6"/>
  <c r="L435" i="6" s="1"/>
  <c r="J435" i="6"/>
  <c r="P435" i="6" s="1"/>
  <c r="G435" i="6"/>
  <c r="M435" i="6" s="1"/>
  <c r="H435" i="6"/>
  <c r="N435" i="6" s="1"/>
  <c r="E435" i="6"/>
  <c r="K435" i="6" s="1"/>
  <c r="R435" i="6" s="1"/>
  <c r="I435" i="6"/>
  <c r="O435" i="6" s="1"/>
  <c r="H431" i="6"/>
  <c r="N431" i="6" s="1"/>
  <c r="E431" i="6"/>
  <c r="K431" i="6" s="1"/>
  <c r="R431" i="6" s="1"/>
  <c r="I431" i="6"/>
  <c r="O431" i="6" s="1"/>
  <c r="F431" i="6"/>
  <c r="L431" i="6" s="1"/>
  <c r="J431" i="6"/>
  <c r="P431" i="6" s="1"/>
  <c r="G431" i="6"/>
  <c r="M431" i="6" s="1"/>
  <c r="F427" i="6"/>
  <c r="L427" i="6" s="1"/>
  <c r="J427" i="6"/>
  <c r="P427" i="6" s="1"/>
  <c r="G427" i="6"/>
  <c r="M427" i="6" s="1"/>
  <c r="H427" i="6"/>
  <c r="N427" i="6" s="1"/>
  <c r="E427" i="6"/>
  <c r="K427" i="6" s="1"/>
  <c r="R427" i="6" s="1"/>
  <c r="I427" i="6"/>
  <c r="O427" i="6" s="1"/>
  <c r="F423" i="6"/>
  <c r="L423" i="6" s="1"/>
  <c r="J423" i="6"/>
  <c r="P423" i="6" s="1"/>
  <c r="G423" i="6"/>
  <c r="M423" i="6" s="1"/>
  <c r="H423" i="6"/>
  <c r="N423" i="6" s="1"/>
  <c r="E423" i="6"/>
  <c r="K423" i="6" s="1"/>
  <c r="R423" i="6" s="1"/>
  <c r="I423" i="6"/>
  <c r="O423" i="6" s="1"/>
  <c r="H419" i="6"/>
  <c r="N419" i="6" s="1"/>
  <c r="E419" i="6"/>
  <c r="K419" i="6" s="1"/>
  <c r="R419" i="6" s="1"/>
  <c r="I419" i="6"/>
  <c r="O419" i="6" s="1"/>
  <c r="F419" i="6"/>
  <c r="L419" i="6" s="1"/>
  <c r="J419" i="6"/>
  <c r="P419" i="6" s="1"/>
  <c r="G419" i="6"/>
  <c r="M419" i="6" s="1"/>
  <c r="H415" i="6"/>
  <c r="N415" i="6" s="1"/>
  <c r="E415" i="6"/>
  <c r="K415" i="6" s="1"/>
  <c r="R415" i="6" s="1"/>
  <c r="I415" i="6"/>
  <c r="O415" i="6" s="1"/>
  <c r="F415" i="6"/>
  <c r="L415" i="6" s="1"/>
  <c r="J415" i="6"/>
  <c r="P415" i="6" s="1"/>
  <c r="G415" i="6"/>
  <c r="M415" i="6" s="1"/>
  <c r="H411" i="6"/>
  <c r="N411" i="6" s="1"/>
  <c r="E411" i="6"/>
  <c r="K411" i="6" s="1"/>
  <c r="R411" i="6" s="1"/>
  <c r="I411" i="6"/>
  <c r="O411" i="6" s="1"/>
  <c r="F411" i="6"/>
  <c r="L411" i="6" s="1"/>
  <c r="J411" i="6"/>
  <c r="P411" i="6" s="1"/>
  <c r="G411" i="6"/>
  <c r="M411" i="6" s="1"/>
  <c r="H407" i="6"/>
  <c r="N407" i="6" s="1"/>
  <c r="I407" i="6"/>
  <c r="O407" i="6" s="1"/>
  <c r="J407" i="6"/>
  <c r="P407" i="6" s="1"/>
  <c r="F407" i="6"/>
  <c r="L407" i="6" s="1"/>
  <c r="F403" i="6"/>
  <c r="L403" i="6" s="1"/>
  <c r="J403" i="6"/>
  <c r="P403" i="6" s="1"/>
  <c r="G403" i="6"/>
  <c r="M403" i="6" s="1"/>
  <c r="H403" i="6"/>
  <c r="N403" i="6" s="1"/>
  <c r="E403" i="6"/>
  <c r="K403" i="6" s="1"/>
  <c r="R403" i="6" s="1"/>
  <c r="I403" i="6"/>
  <c r="O403" i="6" s="1"/>
  <c r="F399" i="6"/>
  <c r="L399" i="6" s="1"/>
  <c r="J399" i="6"/>
  <c r="P399" i="6" s="1"/>
  <c r="G399" i="6"/>
  <c r="M399" i="6" s="1"/>
  <c r="H399" i="6"/>
  <c r="N399" i="6" s="1"/>
  <c r="E399" i="6"/>
  <c r="K399" i="6" s="1"/>
  <c r="R399" i="6" s="1"/>
  <c r="I399" i="6"/>
  <c r="O399" i="6" s="1"/>
  <c r="F395" i="6"/>
  <c r="L395" i="6" s="1"/>
  <c r="J395" i="6"/>
  <c r="P395" i="6" s="1"/>
  <c r="G395" i="6"/>
  <c r="M395" i="6" s="1"/>
  <c r="H395" i="6"/>
  <c r="N395" i="6" s="1"/>
  <c r="E395" i="6"/>
  <c r="K395" i="6" s="1"/>
  <c r="R395" i="6" s="1"/>
  <c r="I395" i="6"/>
  <c r="O395" i="6" s="1"/>
  <c r="F391" i="6"/>
  <c r="L391" i="6" s="1"/>
  <c r="J391" i="6"/>
  <c r="P391" i="6" s="1"/>
  <c r="G391" i="6"/>
  <c r="M391" i="6" s="1"/>
  <c r="H391" i="6"/>
  <c r="N391" i="6" s="1"/>
  <c r="E391" i="6"/>
  <c r="K391" i="6" s="1"/>
  <c r="R391" i="6" s="1"/>
  <c r="I391" i="6"/>
  <c r="O391" i="6" s="1"/>
  <c r="H387" i="6"/>
  <c r="N387" i="6" s="1"/>
  <c r="E387" i="6"/>
  <c r="K387" i="6" s="1"/>
  <c r="R387" i="6" s="1"/>
  <c r="I387" i="6"/>
  <c r="O387" i="6" s="1"/>
  <c r="F387" i="6"/>
  <c r="L387" i="6" s="1"/>
  <c r="J387" i="6"/>
  <c r="P387" i="6" s="1"/>
  <c r="G387" i="6"/>
  <c r="M387" i="6" s="1"/>
  <c r="H383" i="6"/>
  <c r="N383" i="6" s="1"/>
  <c r="E383" i="6"/>
  <c r="K383" i="6" s="1"/>
  <c r="R383" i="6" s="1"/>
  <c r="I383" i="6"/>
  <c r="O383" i="6" s="1"/>
  <c r="F383" i="6"/>
  <c r="L383" i="6" s="1"/>
  <c r="J383" i="6"/>
  <c r="P383" i="6" s="1"/>
  <c r="G383" i="6"/>
  <c r="M383" i="6" s="1"/>
  <c r="H379" i="6"/>
  <c r="N379" i="6" s="1"/>
  <c r="I379" i="6"/>
  <c r="O379" i="6" s="1"/>
  <c r="J379" i="6"/>
  <c r="P379" i="6" s="1"/>
  <c r="F379" i="6"/>
  <c r="L379" i="6" s="1"/>
  <c r="F375" i="6"/>
  <c r="L375" i="6" s="1"/>
  <c r="H375" i="6"/>
  <c r="N375" i="6" s="1"/>
  <c r="I375" i="6"/>
  <c r="O375" i="6" s="1"/>
  <c r="J375" i="6"/>
  <c r="P375" i="6" s="1"/>
  <c r="E375" i="6"/>
  <c r="K375" i="6" s="1"/>
  <c r="R375" i="6" s="1"/>
  <c r="G375" i="6"/>
  <c r="M375" i="6" s="1"/>
  <c r="F371" i="6"/>
  <c r="L371" i="6" s="1"/>
  <c r="J371" i="6"/>
  <c r="P371" i="6" s="1"/>
  <c r="H371" i="6"/>
  <c r="N371" i="6" s="1"/>
  <c r="I371" i="6"/>
  <c r="O371" i="6" s="1"/>
  <c r="E371" i="6"/>
  <c r="K371" i="6" s="1"/>
  <c r="R371" i="6" s="1"/>
  <c r="G371" i="6"/>
  <c r="M371" i="6" s="1"/>
  <c r="H367" i="6"/>
  <c r="N367" i="6" s="1"/>
  <c r="F367" i="6"/>
  <c r="L367" i="6" s="1"/>
  <c r="J367" i="6"/>
  <c r="P367" i="6" s="1"/>
  <c r="G367" i="6"/>
  <c r="M367" i="6" s="1"/>
  <c r="I367" i="6"/>
  <c r="O367" i="6" s="1"/>
  <c r="E367" i="6"/>
  <c r="K367" i="6" s="1"/>
  <c r="R367" i="6" s="1"/>
  <c r="F363" i="6"/>
  <c r="L363" i="6" s="1"/>
  <c r="J363" i="6"/>
  <c r="P363" i="6" s="1"/>
  <c r="H363" i="6"/>
  <c r="N363" i="6" s="1"/>
  <c r="E363" i="6"/>
  <c r="K363" i="6" s="1"/>
  <c r="R363" i="6" s="1"/>
  <c r="G363" i="6"/>
  <c r="M363" i="6" s="1"/>
  <c r="I363" i="6"/>
  <c r="O363" i="6" s="1"/>
  <c r="F359" i="6"/>
  <c r="L359" i="6" s="1"/>
  <c r="J359" i="6"/>
  <c r="P359" i="6" s="1"/>
  <c r="H359" i="6"/>
  <c r="N359" i="6" s="1"/>
  <c r="E359" i="6"/>
  <c r="K359" i="6" s="1"/>
  <c r="R359" i="6" s="1"/>
  <c r="G359" i="6"/>
  <c r="M359" i="6" s="1"/>
  <c r="I359" i="6"/>
  <c r="O359" i="6" s="1"/>
  <c r="H355" i="6"/>
  <c r="N355" i="6" s="1"/>
  <c r="F355" i="6"/>
  <c r="L355" i="6" s="1"/>
  <c r="J355" i="6"/>
  <c r="P355" i="6" s="1"/>
  <c r="E355" i="6"/>
  <c r="K355" i="6" s="1"/>
  <c r="R355" i="6" s="1"/>
  <c r="G355" i="6"/>
  <c r="M355" i="6" s="1"/>
  <c r="I355" i="6"/>
  <c r="O355" i="6" s="1"/>
  <c r="H351" i="6"/>
  <c r="N351" i="6" s="1"/>
  <c r="F351" i="6"/>
  <c r="L351" i="6" s="1"/>
  <c r="J351" i="6"/>
  <c r="P351" i="6" s="1"/>
  <c r="E351" i="6"/>
  <c r="K351" i="6" s="1"/>
  <c r="R351" i="6" s="1"/>
  <c r="G351" i="6"/>
  <c r="M351" i="6" s="1"/>
  <c r="I351" i="6"/>
  <c r="O351" i="6" s="1"/>
  <c r="E347" i="6"/>
  <c r="K347" i="6" s="1"/>
  <c r="R347" i="6" s="1"/>
  <c r="I347" i="6"/>
  <c r="O347" i="6" s="1"/>
  <c r="F347" i="6"/>
  <c r="L347" i="6" s="1"/>
  <c r="J347" i="6"/>
  <c r="P347" i="6" s="1"/>
  <c r="H347" i="6"/>
  <c r="N347" i="6" s="1"/>
  <c r="G347" i="6"/>
  <c r="M347" i="6" s="1"/>
  <c r="G343" i="6"/>
  <c r="M343" i="6" s="1"/>
  <c r="H343" i="6"/>
  <c r="N343" i="6" s="1"/>
  <c r="F343" i="6"/>
  <c r="L343" i="6" s="1"/>
  <c r="J343" i="6"/>
  <c r="P343" i="6" s="1"/>
  <c r="E343" i="6"/>
  <c r="K343" i="6" s="1"/>
  <c r="R343" i="6" s="1"/>
  <c r="I343" i="6"/>
  <c r="O343" i="6" s="1"/>
  <c r="F339" i="6"/>
  <c r="L339" i="6" s="1"/>
  <c r="H339" i="6"/>
  <c r="N339" i="6" s="1"/>
  <c r="J339" i="6"/>
  <c r="P339" i="6" s="1"/>
  <c r="I339" i="6"/>
  <c r="O339" i="6" s="1"/>
  <c r="G335" i="6"/>
  <c r="M335" i="6" s="1"/>
  <c r="H335" i="6"/>
  <c r="N335" i="6" s="1"/>
  <c r="E335" i="6"/>
  <c r="K335" i="6" s="1"/>
  <c r="R335" i="6" s="1"/>
  <c r="I335" i="6"/>
  <c r="O335" i="6" s="1"/>
  <c r="F335" i="6"/>
  <c r="L335" i="6" s="1"/>
  <c r="J335" i="6"/>
  <c r="P335" i="6" s="1"/>
  <c r="E331" i="6"/>
  <c r="K331" i="6" s="1"/>
  <c r="R331" i="6" s="1"/>
  <c r="I331" i="6"/>
  <c r="O331" i="6" s="1"/>
  <c r="F331" i="6"/>
  <c r="L331" i="6" s="1"/>
  <c r="J331" i="6"/>
  <c r="P331" i="6" s="1"/>
  <c r="G331" i="6"/>
  <c r="M331" i="6" s="1"/>
  <c r="H331" i="6"/>
  <c r="N331" i="6" s="1"/>
  <c r="G327" i="6"/>
  <c r="M327" i="6" s="1"/>
  <c r="H327" i="6"/>
  <c r="N327" i="6" s="1"/>
  <c r="E327" i="6"/>
  <c r="K327" i="6" s="1"/>
  <c r="R327" i="6" s="1"/>
  <c r="I327" i="6"/>
  <c r="O327" i="6" s="1"/>
  <c r="F327" i="6"/>
  <c r="L327" i="6" s="1"/>
  <c r="J327" i="6"/>
  <c r="P327" i="6" s="1"/>
  <c r="E323" i="6"/>
  <c r="K323" i="6" s="1"/>
  <c r="R323" i="6" s="1"/>
  <c r="I323" i="6"/>
  <c r="O323" i="6" s="1"/>
  <c r="F323" i="6"/>
  <c r="L323" i="6" s="1"/>
  <c r="J323" i="6"/>
  <c r="P323" i="6" s="1"/>
  <c r="G323" i="6"/>
  <c r="M323" i="6" s="1"/>
  <c r="H323" i="6"/>
  <c r="N323" i="6" s="1"/>
  <c r="E319" i="6"/>
  <c r="K319" i="6" s="1"/>
  <c r="R319" i="6" s="1"/>
  <c r="I319" i="6"/>
  <c r="O319" i="6" s="1"/>
  <c r="F319" i="6"/>
  <c r="L319" i="6" s="1"/>
  <c r="J319" i="6"/>
  <c r="P319" i="6" s="1"/>
  <c r="G319" i="6"/>
  <c r="M319" i="6" s="1"/>
  <c r="H319" i="6"/>
  <c r="N319" i="6" s="1"/>
  <c r="G315" i="6"/>
  <c r="M315" i="6" s="1"/>
  <c r="H315" i="6"/>
  <c r="N315" i="6" s="1"/>
  <c r="E315" i="6"/>
  <c r="K315" i="6" s="1"/>
  <c r="R315" i="6" s="1"/>
  <c r="I315" i="6"/>
  <c r="O315" i="6" s="1"/>
  <c r="F315" i="6"/>
  <c r="L315" i="6" s="1"/>
  <c r="J315" i="6"/>
  <c r="P315" i="6" s="1"/>
  <c r="G311" i="6"/>
  <c r="M311" i="6" s="1"/>
  <c r="H311" i="6"/>
  <c r="N311" i="6" s="1"/>
  <c r="E311" i="6"/>
  <c r="K311" i="6" s="1"/>
  <c r="R311" i="6" s="1"/>
  <c r="I311" i="6"/>
  <c r="O311" i="6" s="1"/>
  <c r="F311" i="6"/>
  <c r="L311" i="6" s="1"/>
  <c r="J311" i="6"/>
  <c r="P311" i="6" s="1"/>
  <c r="E307" i="6"/>
  <c r="K307" i="6" s="1"/>
  <c r="R307" i="6" s="1"/>
  <c r="I307" i="6"/>
  <c r="O307" i="6" s="1"/>
  <c r="F307" i="6"/>
  <c r="L307" i="6" s="1"/>
  <c r="J307" i="6"/>
  <c r="P307" i="6" s="1"/>
  <c r="G307" i="6"/>
  <c r="M307" i="6" s="1"/>
  <c r="H307" i="6"/>
  <c r="N307" i="6" s="1"/>
  <c r="I303" i="6"/>
  <c r="O303" i="6" s="1"/>
  <c r="F303" i="6"/>
  <c r="L303" i="6" s="1"/>
  <c r="J303" i="6"/>
  <c r="P303" i="6" s="1"/>
  <c r="G303" i="6"/>
  <c r="M303" i="6" s="1"/>
  <c r="H303" i="6"/>
  <c r="N303" i="6" s="1"/>
  <c r="F299" i="6"/>
  <c r="L299" i="6" s="1"/>
  <c r="H299" i="6"/>
  <c r="N299" i="6" s="1"/>
  <c r="I299" i="6"/>
  <c r="O299" i="6" s="1"/>
  <c r="J299" i="6"/>
  <c r="P299" i="6" s="1"/>
  <c r="E295" i="6"/>
  <c r="K295" i="6" s="1"/>
  <c r="R295" i="6" s="1"/>
  <c r="I295" i="6"/>
  <c r="O295" i="6" s="1"/>
  <c r="F295" i="6"/>
  <c r="L295" i="6" s="1"/>
  <c r="J295" i="6"/>
  <c r="P295" i="6" s="1"/>
  <c r="G295" i="6"/>
  <c r="M295" i="6" s="1"/>
  <c r="H295" i="6"/>
  <c r="N295" i="6" s="1"/>
  <c r="E291" i="6"/>
  <c r="K291" i="6" s="1"/>
  <c r="R291" i="6" s="1"/>
  <c r="I291" i="6"/>
  <c r="O291" i="6" s="1"/>
  <c r="F291" i="6"/>
  <c r="L291" i="6" s="1"/>
  <c r="J291" i="6"/>
  <c r="P291" i="6" s="1"/>
  <c r="G291" i="6"/>
  <c r="M291" i="6" s="1"/>
  <c r="H291" i="6"/>
  <c r="N291" i="6" s="1"/>
  <c r="E287" i="6"/>
  <c r="K287" i="6" s="1"/>
  <c r="R287" i="6" s="1"/>
  <c r="I287" i="6"/>
  <c r="O287" i="6" s="1"/>
  <c r="F287" i="6"/>
  <c r="L287" i="6" s="1"/>
  <c r="J287" i="6"/>
  <c r="P287" i="6" s="1"/>
  <c r="G287" i="6"/>
  <c r="M287" i="6" s="1"/>
  <c r="H287" i="6"/>
  <c r="N287" i="6" s="1"/>
  <c r="E283" i="6"/>
  <c r="K283" i="6" s="1"/>
  <c r="R283" i="6" s="1"/>
  <c r="I283" i="6"/>
  <c r="O283" i="6" s="1"/>
  <c r="F283" i="6"/>
  <c r="L283" i="6" s="1"/>
  <c r="J283" i="6"/>
  <c r="P283" i="6" s="1"/>
  <c r="G283" i="6"/>
  <c r="M283" i="6" s="1"/>
  <c r="H283" i="6"/>
  <c r="N283" i="6" s="1"/>
  <c r="E279" i="6"/>
  <c r="K279" i="6" s="1"/>
  <c r="R279" i="6" s="1"/>
  <c r="I279" i="6"/>
  <c r="O279" i="6" s="1"/>
  <c r="F279" i="6"/>
  <c r="L279" i="6" s="1"/>
  <c r="J279" i="6"/>
  <c r="P279" i="6" s="1"/>
  <c r="G279" i="6"/>
  <c r="M279" i="6" s="1"/>
  <c r="H279" i="6"/>
  <c r="N279" i="6" s="1"/>
  <c r="E275" i="6"/>
  <c r="K275" i="6" s="1"/>
  <c r="R275" i="6" s="1"/>
  <c r="I275" i="6"/>
  <c r="O275" i="6" s="1"/>
  <c r="F275" i="6"/>
  <c r="L275" i="6" s="1"/>
  <c r="J275" i="6"/>
  <c r="P275" i="6" s="1"/>
  <c r="G275" i="6"/>
  <c r="M275" i="6" s="1"/>
  <c r="H275" i="6"/>
  <c r="N275" i="6" s="1"/>
  <c r="E271" i="6"/>
  <c r="K271" i="6" s="1"/>
  <c r="R271" i="6" s="1"/>
  <c r="I271" i="6"/>
  <c r="O271" i="6" s="1"/>
  <c r="F271" i="6"/>
  <c r="L271" i="6" s="1"/>
  <c r="J271" i="6"/>
  <c r="P271" i="6" s="1"/>
  <c r="G271" i="6"/>
  <c r="M271" i="6" s="1"/>
  <c r="H271" i="6"/>
  <c r="N271" i="6" s="1"/>
  <c r="E267" i="6"/>
  <c r="K267" i="6" s="1"/>
  <c r="R267" i="6" s="1"/>
  <c r="I267" i="6"/>
  <c r="O267" i="6" s="1"/>
  <c r="F267" i="6"/>
  <c r="L267" i="6" s="1"/>
  <c r="J267" i="6"/>
  <c r="P267" i="6" s="1"/>
  <c r="G267" i="6"/>
  <c r="M267" i="6" s="1"/>
  <c r="H267" i="6"/>
  <c r="N267" i="6" s="1"/>
  <c r="E263" i="6"/>
  <c r="K263" i="6" s="1"/>
  <c r="R263" i="6" s="1"/>
  <c r="I263" i="6"/>
  <c r="O263" i="6" s="1"/>
  <c r="F263" i="6"/>
  <c r="L263" i="6" s="1"/>
  <c r="J263" i="6"/>
  <c r="P263" i="6" s="1"/>
  <c r="G263" i="6"/>
  <c r="M263" i="6" s="1"/>
  <c r="H263" i="6"/>
  <c r="N263" i="6" s="1"/>
  <c r="E259" i="6"/>
  <c r="K259" i="6" s="1"/>
  <c r="R259" i="6" s="1"/>
  <c r="I259" i="6"/>
  <c r="O259" i="6" s="1"/>
  <c r="F259" i="6"/>
  <c r="L259" i="6" s="1"/>
  <c r="J259" i="6"/>
  <c r="P259" i="6" s="1"/>
  <c r="G259" i="6"/>
  <c r="M259" i="6" s="1"/>
  <c r="H259" i="6"/>
  <c r="N259" i="6" s="1"/>
  <c r="H255" i="6"/>
  <c r="N255" i="6" s="1"/>
  <c r="E255" i="6"/>
  <c r="K255" i="6" s="1"/>
  <c r="R255" i="6" s="1"/>
  <c r="I255" i="6"/>
  <c r="O255" i="6" s="1"/>
  <c r="F255" i="6"/>
  <c r="L255" i="6" s="1"/>
  <c r="J255" i="6"/>
  <c r="P255" i="6" s="1"/>
  <c r="G255" i="6"/>
  <c r="M255" i="6" s="1"/>
  <c r="H251" i="6"/>
  <c r="N251" i="6" s="1"/>
  <c r="E251" i="6"/>
  <c r="K251" i="6" s="1"/>
  <c r="R251" i="6" s="1"/>
  <c r="I251" i="6"/>
  <c r="O251" i="6" s="1"/>
  <c r="F251" i="6"/>
  <c r="L251" i="6" s="1"/>
  <c r="J251" i="6"/>
  <c r="P251" i="6" s="1"/>
  <c r="G251" i="6"/>
  <c r="M251" i="6" s="1"/>
  <c r="H247" i="6"/>
  <c r="N247" i="6" s="1"/>
  <c r="E247" i="6"/>
  <c r="K247" i="6" s="1"/>
  <c r="R247" i="6" s="1"/>
  <c r="I247" i="6"/>
  <c r="O247" i="6" s="1"/>
  <c r="F247" i="6"/>
  <c r="L247" i="6" s="1"/>
  <c r="J247" i="6"/>
  <c r="P247" i="6" s="1"/>
  <c r="G247" i="6"/>
  <c r="M247" i="6" s="1"/>
  <c r="H243" i="6"/>
  <c r="N243" i="6" s="1"/>
  <c r="E243" i="6"/>
  <c r="K243" i="6" s="1"/>
  <c r="R243" i="6" s="1"/>
  <c r="I243" i="6"/>
  <c r="O243" i="6" s="1"/>
  <c r="F243" i="6"/>
  <c r="L243" i="6" s="1"/>
  <c r="J243" i="6"/>
  <c r="P243" i="6" s="1"/>
  <c r="G243" i="6"/>
  <c r="M243" i="6" s="1"/>
  <c r="H239" i="6"/>
  <c r="N239" i="6" s="1"/>
  <c r="E239" i="6"/>
  <c r="K239" i="6" s="1"/>
  <c r="R239" i="6" s="1"/>
  <c r="I239" i="6"/>
  <c r="O239" i="6" s="1"/>
  <c r="F239" i="6"/>
  <c r="L239" i="6" s="1"/>
  <c r="J239" i="6"/>
  <c r="P239" i="6" s="1"/>
  <c r="G239" i="6"/>
  <c r="M239" i="6" s="1"/>
  <c r="H235" i="6"/>
  <c r="N235" i="6" s="1"/>
  <c r="E235" i="6"/>
  <c r="K235" i="6" s="1"/>
  <c r="R235" i="6" s="1"/>
  <c r="I235" i="6"/>
  <c r="O235" i="6" s="1"/>
  <c r="F235" i="6"/>
  <c r="L235" i="6" s="1"/>
  <c r="J235" i="6"/>
  <c r="P235" i="6" s="1"/>
  <c r="G235" i="6"/>
  <c r="M235" i="6" s="1"/>
  <c r="H231" i="6"/>
  <c r="N231" i="6" s="1"/>
  <c r="E231" i="6"/>
  <c r="K231" i="6" s="1"/>
  <c r="R231" i="6" s="1"/>
  <c r="I231" i="6"/>
  <c r="O231" i="6" s="1"/>
  <c r="F231" i="6"/>
  <c r="L231" i="6" s="1"/>
  <c r="J231" i="6"/>
  <c r="P231" i="6" s="1"/>
  <c r="G231" i="6"/>
  <c r="M231" i="6" s="1"/>
  <c r="H227" i="6"/>
  <c r="N227" i="6" s="1"/>
  <c r="E227" i="6"/>
  <c r="K227" i="6" s="1"/>
  <c r="R227" i="6" s="1"/>
  <c r="I227" i="6"/>
  <c r="O227" i="6" s="1"/>
  <c r="F227" i="6"/>
  <c r="L227" i="6" s="1"/>
  <c r="J227" i="6"/>
  <c r="P227" i="6" s="1"/>
  <c r="G227" i="6"/>
  <c r="M227" i="6" s="1"/>
  <c r="H223" i="6"/>
  <c r="N223" i="6" s="1"/>
  <c r="E223" i="6"/>
  <c r="K223" i="6" s="1"/>
  <c r="R223" i="6" s="1"/>
  <c r="I223" i="6"/>
  <c r="O223" i="6" s="1"/>
  <c r="F223" i="6"/>
  <c r="L223" i="6" s="1"/>
  <c r="J223" i="6"/>
  <c r="P223" i="6" s="1"/>
  <c r="G223" i="6"/>
  <c r="M223" i="6" s="1"/>
  <c r="H219" i="6"/>
  <c r="N219" i="6" s="1"/>
  <c r="E219" i="6"/>
  <c r="K219" i="6" s="1"/>
  <c r="R219" i="6" s="1"/>
  <c r="I219" i="6"/>
  <c r="O219" i="6" s="1"/>
  <c r="F219" i="6"/>
  <c r="L219" i="6" s="1"/>
  <c r="J219" i="6"/>
  <c r="P219" i="6" s="1"/>
  <c r="G219" i="6"/>
  <c r="M219" i="6" s="1"/>
  <c r="H215" i="6"/>
  <c r="N215" i="6" s="1"/>
  <c r="E215" i="6"/>
  <c r="K215" i="6" s="1"/>
  <c r="R215" i="6" s="1"/>
  <c r="I215" i="6"/>
  <c r="O215" i="6" s="1"/>
  <c r="F215" i="6"/>
  <c r="L215" i="6" s="1"/>
  <c r="J215" i="6"/>
  <c r="P215" i="6" s="1"/>
  <c r="G215" i="6"/>
  <c r="M215" i="6" s="1"/>
  <c r="F211" i="6"/>
  <c r="L211" i="6" s="1"/>
  <c r="J211" i="6"/>
  <c r="P211" i="6" s="1"/>
  <c r="G211" i="6"/>
  <c r="M211" i="6" s="1"/>
  <c r="H211" i="6"/>
  <c r="N211" i="6" s="1"/>
  <c r="E211" i="6"/>
  <c r="K211" i="6" s="1"/>
  <c r="R211" i="6" s="1"/>
  <c r="I211" i="6"/>
  <c r="O211" i="6" s="1"/>
  <c r="F207" i="6"/>
  <c r="L207" i="6" s="1"/>
  <c r="J207" i="6"/>
  <c r="P207" i="6" s="1"/>
  <c r="G207" i="6"/>
  <c r="M207" i="6" s="1"/>
  <c r="H207" i="6"/>
  <c r="N207" i="6" s="1"/>
  <c r="E207" i="6"/>
  <c r="K207" i="6" s="1"/>
  <c r="R207" i="6" s="1"/>
  <c r="I207" i="6"/>
  <c r="O207" i="6" s="1"/>
  <c r="J203" i="6"/>
  <c r="P203" i="6" s="1"/>
  <c r="F203" i="6"/>
  <c r="L203" i="6" s="1"/>
  <c r="H203" i="6"/>
  <c r="N203" i="6" s="1"/>
  <c r="I203" i="6"/>
  <c r="O203" i="6" s="1"/>
  <c r="F199" i="6"/>
  <c r="L199" i="6" s="1"/>
  <c r="J199" i="6"/>
  <c r="P199" i="6" s="1"/>
  <c r="G199" i="6"/>
  <c r="M199" i="6" s="1"/>
  <c r="H199" i="6"/>
  <c r="N199" i="6" s="1"/>
  <c r="E199" i="6"/>
  <c r="K199" i="6" s="1"/>
  <c r="R199" i="6" s="1"/>
  <c r="I199" i="6"/>
  <c r="O199" i="6" s="1"/>
  <c r="J195" i="6"/>
  <c r="P195" i="6" s="1"/>
  <c r="F195" i="6"/>
  <c r="L195" i="6" s="1"/>
  <c r="H195" i="6"/>
  <c r="N195" i="6" s="1"/>
  <c r="I195" i="6"/>
  <c r="O195" i="6" s="1"/>
  <c r="H191" i="6"/>
  <c r="N191" i="6" s="1"/>
  <c r="E191" i="6"/>
  <c r="K191" i="6" s="1"/>
  <c r="R191" i="6" s="1"/>
  <c r="I191" i="6"/>
  <c r="O191" i="6" s="1"/>
  <c r="F191" i="6"/>
  <c r="L191" i="6" s="1"/>
  <c r="J191" i="6"/>
  <c r="P191" i="6" s="1"/>
  <c r="G191" i="6"/>
  <c r="M191" i="6" s="1"/>
  <c r="J187" i="6"/>
  <c r="P187" i="6" s="1"/>
  <c r="F187" i="6"/>
  <c r="L187" i="6" s="1"/>
  <c r="H187" i="6"/>
  <c r="N187" i="6" s="1"/>
  <c r="I187" i="6"/>
  <c r="O187" i="6" s="1"/>
  <c r="F183" i="6"/>
  <c r="L183" i="6" s="1"/>
  <c r="J183" i="6"/>
  <c r="P183" i="6" s="1"/>
  <c r="G183" i="6"/>
  <c r="M183" i="6" s="1"/>
  <c r="H183" i="6"/>
  <c r="N183" i="6" s="1"/>
  <c r="E183" i="6"/>
  <c r="K183" i="6" s="1"/>
  <c r="R183" i="6" s="1"/>
  <c r="I183" i="6"/>
  <c r="O183" i="6" s="1"/>
  <c r="H179" i="6"/>
  <c r="N179" i="6" s="1"/>
  <c r="I179" i="6"/>
  <c r="O179" i="6" s="1"/>
  <c r="J179" i="6"/>
  <c r="P179" i="6" s="1"/>
  <c r="F179" i="6"/>
  <c r="L179" i="6" s="1"/>
  <c r="F175" i="6"/>
  <c r="L175" i="6" s="1"/>
  <c r="J175" i="6"/>
  <c r="P175" i="6" s="1"/>
  <c r="G175" i="6"/>
  <c r="M175" i="6" s="1"/>
  <c r="H175" i="6"/>
  <c r="N175" i="6" s="1"/>
  <c r="E175" i="6"/>
  <c r="K175" i="6" s="1"/>
  <c r="R175" i="6" s="1"/>
  <c r="I175" i="6"/>
  <c r="O175" i="6" s="1"/>
  <c r="J171" i="6"/>
  <c r="P171" i="6" s="1"/>
  <c r="F171" i="6"/>
  <c r="L171" i="6" s="1"/>
  <c r="H171" i="6"/>
  <c r="N171" i="6" s="1"/>
  <c r="I171" i="6"/>
  <c r="O171" i="6" s="1"/>
  <c r="J167" i="6"/>
  <c r="P167" i="6" s="1"/>
  <c r="F167" i="6"/>
  <c r="L167" i="6" s="1"/>
  <c r="H167" i="6"/>
  <c r="N167" i="6" s="1"/>
  <c r="I167" i="6"/>
  <c r="O167" i="6" s="1"/>
  <c r="H163" i="6"/>
  <c r="N163" i="6" s="1"/>
  <c r="E163" i="6"/>
  <c r="K163" i="6" s="1"/>
  <c r="R163" i="6" s="1"/>
  <c r="I163" i="6"/>
  <c r="O163" i="6" s="1"/>
  <c r="F163" i="6"/>
  <c r="L163" i="6" s="1"/>
  <c r="J163" i="6"/>
  <c r="P163" i="6" s="1"/>
  <c r="G163" i="6"/>
  <c r="M163" i="6" s="1"/>
  <c r="H159" i="6"/>
  <c r="N159" i="6" s="1"/>
  <c r="E159" i="6"/>
  <c r="K159" i="6" s="1"/>
  <c r="R159" i="6" s="1"/>
  <c r="I159" i="6"/>
  <c r="O159" i="6" s="1"/>
  <c r="F159" i="6"/>
  <c r="L159" i="6" s="1"/>
  <c r="J159" i="6"/>
  <c r="P159" i="6" s="1"/>
  <c r="G159" i="6"/>
  <c r="M159" i="6" s="1"/>
  <c r="H155" i="6"/>
  <c r="N155" i="6" s="1"/>
  <c r="I155" i="6"/>
  <c r="O155" i="6" s="1"/>
  <c r="J155" i="6"/>
  <c r="P155" i="6" s="1"/>
  <c r="F155" i="6"/>
  <c r="L155" i="6" s="1"/>
  <c r="F151" i="6"/>
  <c r="L151" i="6" s="1"/>
  <c r="J151" i="6"/>
  <c r="P151" i="6" s="1"/>
  <c r="G151" i="6"/>
  <c r="M151" i="6" s="1"/>
  <c r="H151" i="6"/>
  <c r="N151" i="6" s="1"/>
  <c r="E151" i="6"/>
  <c r="K151" i="6" s="1"/>
  <c r="R151" i="6" s="1"/>
  <c r="I151" i="6"/>
  <c r="O151" i="6" s="1"/>
  <c r="F147" i="6"/>
  <c r="L147" i="6" s="1"/>
  <c r="J147" i="6"/>
  <c r="P147" i="6" s="1"/>
  <c r="G147" i="6"/>
  <c r="M147" i="6" s="1"/>
  <c r="H147" i="6"/>
  <c r="N147" i="6" s="1"/>
  <c r="E147" i="6"/>
  <c r="K147" i="6" s="1"/>
  <c r="R147" i="6" s="1"/>
  <c r="I147" i="6"/>
  <c r="O147" i="6" s="1"/>
  <c r="F143" i="6"/>
  <c r="L143" i="6" s="1"/>
  <c r="J143" i="6"/>
  <c r="P143" i="6" s="1"/>
  <c r="H143" i="6"/>
  <c r="N143" i="6" s="1"/>
  <c r="G143" i="6"/>
  <c r="M143" i="6" s="1"/>
  <c r="I143" i="6"/>
  <c r="O143" i="6" s="1"/>
  <c r="E143" i="6"/>
  <c r="K143" i="6" s="1"/>
  <c r="R143" i="6" s="1"/>
  <c r="G139" i="6"/>
  <c r="M139" i="6" s="1"/>
  <c r="H139" i="6"/>
  <c r="N139" i="6" s="1"/>
  <c r="F139" i="6"/>
  <c r="L139" i="6" s="1"/>
  <c r="J139" i="6"/>
  <c r="P139" i="6" s="1"/>
  <c r="E139" i="6"/>
  <c r="K139" i="6" s="1"/>
  <c r="R139" i="6" s="1"/>
  <c r="I139" i="6"/>
  <c r="O139" i="6" s="1"/>
  <c r="G135" i="6"/>
  <c r="M135" i="6" s="1"/>
  <c r="H135" i="6"/>
  <c r="N135" i="6" s="1"/>
  <c r="F135" i="6"/>
  <c r="L135" i="6" s="1"/>
  <c r="J135" i="6"/>
  <c r="P135" i="6" s="1"/>
  <c r="E135" i="6"/>
  <c r="K135" i="6" s="1"/>
  <c r="R135" i="6" s="1"/>
  <c r="I135" i="6"/>
  <c r="O135" i="6" s="1"/>
  <c r="G131" i="6"/>
  <c r="M131" i="6" s="1"/>
  <c r="H131" i="6"/>
  <c r="N131" i="6" s="1"/>
  <c r="F131" i="6"/>
  <c r="L131" i="6" s="1"/>
  <c r="J131" i="6"/>
  <c r="P131" i="6" s="1"/>
  <c r="E131" i="6"/>
  <c r="K131" i="6" s="1"/>
  <c r="R131" i="6" s="1"/>
  <c r="I131" i="6"/>
  <c r="O131" i="6" s="1"/>
  <c r="E127" i="6"/>
  <c r="K127" i="6" s="1"/>
  <c r="R127" i="6" s="1"/>
  <c r="I127" i="6"/>
  <c r="O127" i="6" s="1"/>
  <c r="F127" i="6"/>
  <c r="L127" i="6" s="1"/>
  <c r="J127" i="6"/>
  <c r="P127" i="6" s="1"/>
  <c r="H127" i="6"/>
  <c r="N127" i="6" s="1"/>
  <c r="G127" i="6"/>
  <c r="M127" i="6" s="1"/>
  <c r="E123" i="6"/>
  <c r="K123" i="6" s="1"/>
  <c r="R123" i="6" s="1"/>
  <c r="I123" i="6"/>
  <c r="O123" i="6" s="1"/>
  <c r="F123" i="6"/>
  <c r="L123" i="6" s="1"/>
  <c r="J123" i="6"/>
  <c r="P123" i="6" s="1"/>
  <c r="G123" i="6"/>
  <c r="M123" i="6" s="1"/>
  <c r="H123" i="6"/>
  <c r="N123" i="6" s="1"/>
  <c r="G119" i="6"/>
  <c r="M119" i="6" s="1"/>
  <c r="H119" i="6"/>
  <c r="N119" i="6" s="1"/>
  <c r="E119" i="6"/>
  <c r="K119" i="6" s="1"/>
  <c r="R119" i="6" s="1"/>
  <c r="I119" i="6"/>
  <c r="O119" i="6" s="1"/>
  <c r="F119" i="6"/>
  <c r="L119" i="6" s="1"/>
  <c r="J119" i="6"/>
  <c r="P119" i="6" s="1"/>
  <c r="G115" i="6"/>
  <c r="M115" i="6" s="1"/>
  <c r="H115" i="6"/>
  <c r="N115" i="6" s="1"/>
  <c r="E115" i="6"/>
  <c r="K115" i="6" s="1"/>
  <c r="R115" i="6" s="1"/>
  <c r="I115" i="6"/>
  <c r="O115" i="6" s="1"/>
  <c r="F115" i="6"/>
  <c r="L115" i="6" s="1"/>
  <c r="J115" i="6"/>
  <c r="P115" i="6" s="1"/>
  <c r="E111" i="6"/>
  <c r="K111" i="6" s="1"/>
  <c r="R111" i="6" s="1"/>
  <c r="I111" i="6"/>
  <c r="O111" i="6" s="1"/>
  <c r="F111" i="6"/>
  <c r="L111" i="6" s="1"/>
  <c r="J111" i="6"/>
  <c r="P111" i="6" s="1"/>
  <c r="G111" i="6"/>
  <c r="M111" i="6" s="1"/>
  <c r="H111" i="6"/>
  <c r="N111" i="6" s="1"/>
  <c r="G107" i="6"/>
  <c r="M107" i="6" s="1"/>
  <c r="H107" i="6"/>
  <c r="N107" i="6" s="1"/>
  <c r="E107" i="6"/>
  <c r="K107" i="6" s="1"/>
  <c r="R107" i="6" s="1"/>
  <c r="I107" i="6"/>
  <c r="O107" i="6" s="1"/>
  <c r="F107" i="6"/>
  <c r="L107" i="6" s="1"/>
  <c r="J107" i="6"/>
  <c r="P107" i="6" s="1"/>
  <c r="H103" i="6"/>
  <c r="N103" i="6" s="1"/>
  <c r="F103" i="6"/>
  <c r="L103" i="6" s="1"/>
  <c r="G103" i="6"/>
  <c r="M103" i="6" s="1"/>
  <c r="I103" i="6"/>
  <c r="O103" i="6" s="1"/>
  <c r="E103" i="6"/>
  <c r="K103" i="6" s="1"/>
  <c r="R103" i="6" s="1"/>
  <c r="J103" i="6"/>
  <c r="P103" i="6" s="1"/>
  <c r="H99" i="6"/>
  <c r="N99" i="6" s="1"/>
  <c r="I99" i="6"/>
  <c r="O99" i="6" s="1"/>
  <c r="E99" i="6"/>
  <c r="K99" i="6" s="1"/>
  <c r="R99" i="6" s="1"/>
  <c r="J99" i="6"/>
  <c r="P99" i="6" s="1"/>
  <c r="F99" i="6"/>
  <c r="L99" i="6" s="1"/>
  <c r="G99" i="6"/>
  <c r="M99" i="6" s="1"/>
  <c r="F95" i="6"/>
  <c r="L95" i="6" s="1"/>
  <c r="J95" i="6"/>
  <c r="P95" i="6" s="1"/>
  <c r="I95" i="6"/>
  <c r="O95" i="6" s="1"/>
  <c r="E95" i="6"/>
  <c r="K95" i="6" s="1"/>
  <c r="R95" i="6" s="1"/>
  <c r="G95" i="6"/>
  <c r="M95" i="6" s="1"/>
  <c r="H95" i="6"/>
  <c r="N95" i="6" s="1"/>
  <c r="H91" i="6"/>
  <c r="N91" i="6" s="1"/>
  <c r="E91" i="6"/>
  <c r="K91" i="6" s="1"/>
  <c r="R91" i="6" s="1"/>
  <c r="J91" i="6"/>
  <c r="P91" i="6" s="1"/>
  <c r="F91" i="6"/>
  <c r="L91" i="6" s="1"/>
  <c r="G91" i="6"/>
  <c r="M91" i="6" s="1"/>
  <c r="I91" i="6"/>
  <c r="O91" i="6" s="1"/>
  <c r="F87" i="6"/>
  <c r="L87" i="6" s="1"/>
  <c r="J87" i="6"/>
  <c r="P87" i="6" s="1"/>
  <c r="E87" i="6"/>
  <c r="K87" i="6" s="1"/>
  <c r="R87" i="6" s="1"/>
  <c r="G87" i="6"/>
  <c r="M87" i="6" s="1"/>
  <c r="H87" i="6"/>
  <c r="N87" i="6" s="1"/>
  <c r="I87" i="6"/>
  <c r="O87" i="6" s="1"/>
  <c r="F83" i="6"/>
  <c r="L83" i="6" s="1"/>
  <c r="J83" i="6"/>
  <c r="P83" i="6" s="1"/>
  <c r="H83" i="6"/>
  <c r="N83" i="6" s="1"/>
  <c r="I83" i="6"/>
  <c r="O83" i="6" s="1"/>
  <c r="E83" i="6"/>
  <c r="K83" i="6" s="1"/>
  <c r="R83" i="6" s="1"/>
  <c r="G83" i="6"/>
  <c r="M83" i="6" s="1"/>
  <c r="F79" i="6"/>
  <c r="L79" i="6" s="1"/>
  <c r="J79" i="6"/>
  <c r="P79" i="6" s="1"/>
  <c r="E79" i="6"/>
  <c r="K79" i="6" s="1"/>
  <c r="R79" i="6" s="1"/>
  <c r="G79" i="6"/>
  <c r="M79" i="6" s="1"/>
  <c r="H79" i="6"/>
  <c r="N79" i="6" s="1"/>
  <c r="I79" i="6"/>
  <c r="O79" i="6" s="1"/>
  <c r="G75" i="6"/>
  <c r="M75" i="6" s="1"/>
  <c r="E75" i="6"/>
  <c r="K75" i="6" s="1"/>
  <c r="R75" i="6" s="1"/>
  <c r="I75" i="6"/>
  <c r="O75" i="6" s="1"/>
  <c r="F75" i="6"/>
  <c r="L75" i="6" s="1"/>
  <c r="J75" i="6"/>
  <c r="P75" i="6" s="1"/>
  <c r="H75" i="6"/>
  <c r="N75" i="6" s="1"/>
  <c r="G71" i="6"/>
  <c r="M71" i="6" s="1"/>
  <c r="H71" i="6"/>
  <c r="N71" i="6" s="1"/>
  <c r="E71" i="6"/>
  <c r="K71" i="6" s="1"/>
  <c r="R71" i="6" s="1"/>
  <c r="I71" i="6"/>
  <c r="O71" i="6" s="1"/>
  <c r="F71" i="6"/>
  <c r="L71" i="6" s="1"/>
  <c r="J71" i="6"/>
  <c r="P71" i="6" s="1"/>
  <c r="F67" i="6"/>
  <c r="L67" i="6" s="1"/>
  <c r="H67" i="6"/>
  <c r="N67" i="6" s="1"/>
  <c r="I67" i="6"/>
  <c r="O67" i="6" s="1"/>
  <c r="J67" i="6"/>
  <c r="P67" i="6" s="1"/>
  <c r="G63" i="6"/>
  <c r="M63" i="6" s="1"/>
  <c r="H63" i="6"/>
  <c r="N63" i="6" s="1"/>
  <c r="I63" i="6"/>
  <c r="O63" i="6" s="1"/>
  <c r="F63" i="6"/>
  <c r="L63" i="6" s="1"/>
  <c r="J63" i="6"/>
  <c r="P63" i="6" s="1"/>
  <c r="F59" i="6"/>
  <c r="L59" i="6" s="1"/>
  <c r="J59" i="6"/>
  <c r="P59" i="6" s="1"/>
  <c r="H59" i="6"/>
  <c r="N59" i="6" s="1"/>
  <c r="I59" i="6"/>
  <c r="O59" i="6" s="1"/>
  <c r="E59" i="6"/>
  <c r="K59" i="6" s="1"/>
  <c r="R59" i="6" s="1"/>
  <c r="G59" i="6"/>
  <c r="M59" i="6" s="1"/>
  <c r="H55" i="6"/>
  <c r="N55" i="6" s="1"/>
  <c r="F55" i="6"/>
  <c r="L55" i="6" s="1"/>
  <c r="J55" i="6"/>
  <c r="P55" i="6" s="1"/>
  <c r="G55" i="6"/>
  <c r="M55" i="6" s="1"/>
  <c r="I55" i="6"/>
  <c r="O55" i="6" s="1"/>
  <c r="E55" i="6"/>
  <c r="K55" i="6" s="1"/>
  <c r="R55" i="6" s="1"/>
  <c r="H51" i="6"/>
  <c r="N51" i="6" s="1"/>
  <c r="F51" i="6"/>
  <c r="L51" i="6" s="1"/>
  <c r="J51" i="6"/>
  <c r="P51" i="6" s="1"/>
  <c r="G51" i="6"/>
  <c r="M51" i="6" s="1"/>
  <c r="E51" i="6"/>
  <c r="K51" i="6" s="1"/>
  <c r="R51" i="6" s="1"/>
  <c r="I51" i="6"/>
  <c r="O51" i="6" s="1"/>
  <c r="H47" i="6"/>
  <c r="N47" i="6" s="1"/>
  <c r="F47" i="6"/>
  <c r="L47" i="6" s="1"/>
  <c r="J47" i="6"/>
  <c r="P47" i="6" s="1"/>
  <c r="G47" i="6"/>
  <c r="M47" i="6" s="1"/>
  <c r="I47" i="6"/>
  <c r="O47" i="6" s="1"/>
  <c r="E47" i="6"/>
  <c r="K47" i="6" s="1"/>
  <c r="R47" i="6" s="1"/>
  <c r="F43" i="6"/>
  <c r="L43" i="6" s="1"/>
  <c r="J43" i="6"/>
  <c r="P43" i="6" s="1"/>
  <c r="H43" i="6"/>
  <c r="N43" i="6" s="1"/>
  <c r="E43" i="6"/>
  <c r="K43" i="6" s="1"/>
  <c r="R43" i="6" s="1"/>
  <c r="I43" i="6"/>
  <c r="O43" i="6" s="1"/>
  <c r="G43" i="6"/>
  <c r="M43" i="6" s="1"/>
  <c r="F39" i="6"/>
  <c r="L39" i="6" s="1"/>
  <c r="J39" i="6"/>
  <c r="P39" i="6" s="1"/>
  <c r="H39" i="6"/>
  <c r="N39" i="6" s="1"/>
  <c r="E39" i="6"/>
  <c r="K39" i="6" s="1"/>
  <c r="R39" i="6" s="1"/>
  <c r="I39" i="6"/>
  <c r="O39" i="6" s="1"/>
  <c r="G39" i="6"/>
  <c r="M39" i="6" s="1"/>
  <c r="H35" i="6"/>
  <c r="N35" i="6" s="1"/>
  <c r="F35" i="6"/>
  <c r="L35" i="6" s="1"/>
  <c r="J35" i="6"/>
  <c r="P35" i="6" s="1"/>
  <c r="G35" i="6"/>
  <c r="M35" i="6" s="1"/>
  <c r="E35" i="6"/>
  <c r="K35" i="6" s="1"/>
  <c r="R35" i="6" s="1"/>
  <c r="I35" i="6"/>
  <c r="O35" i="6" s="1"/>
  <c r="F31" i="6"/>
  <c r="L31" i="6" s="1"/>
  <c r="J31" i="6"/>
  <c r="P31" i="6" s="1"/>
  <c r="H31" i="6"/>
  <c r="N31" i="6" s="1"/>
  <c r="E31" i="6"/>
  <c r="K31" i="6" s="1"/>
  <c r="R31" i="6" s="1"/>
  <c r="I31" i="6"/>
  <c r="O31" i="6" s="1"/>
  <c r="G31" i="6"/>
  <c r="M31" i="6" s="1"/>
  <c r="F27" i="6"/>
  <c r="L27" i="6" s="1"/>
  <c r="J27" i="6"/>
  <c r="P27" i="6" s="1"/>
  <c r="H27" i="6"/>
  <c r="N27" i="6" s="1"/>
  <c r="E27" i="6"/>
  <c r="K27" i="6" s="1"/>
  <c r="R27" i="6" s="1"/>
  <c r="I27" i="6"/>
  <c r="O27" i="6" s="1"/>
  <c r="G27" i="6"/>
  <c r="M27" i="6" s="1"/>
  <c r="H23" i="6"/>
  <c r="N23" i="6" s="1"/>
  <c r="F23" i="6"/>
  <c r="L23" i="6" s="1"/>
  <c r="J23" i="6"/>
  <c r="P23" i="6" s="1"/>
  <c r="G23" i="6"/>
  <c r="M23" i="6" s="1"/>
  <c r="E23" i="6"/>
  <c r="K23" i="6" s="1"/>
  <c r="R23" i="6" s="1"/>
  <c r="I23" i="6"/>
  <c r="O23" i="6" s="1"/>
  <c r="H19" i="6"/>
  <c r="N19" i="6" s="1"/>
  <c r="F19" i="6"/>
  <c r="L19" i="6" s="1"/>
  <c r="J19" i="6"/>
  <c r="P19" i="6" s="1"/>
  <c r="G19" i="6"/>
  <c r="M19" i="6" s="1"/>
  <c r="I19" i="6"/>
  <c r="O19" i="6" s="1"/>
  <c r="E19" i="6"/>
  <c r="K19" i="6" s="1"/>
  <c r="R19" i="6" s="1"/>
  <c r="F15" i="6"/>
  <c r="L15" i="6" s="1"/>
  <c r="J15" i="6"/>
  <c r="P15" i="6" s="1"/>
  <c r="H15" i="6"/>
  <c r="N15" i="6" s="1"/>
  <c r="E15" i="6"/>
  <c r="K15" i="6" s="1"/>
  <c r="R15" i="6" s="1"/>
  <c r="I15" i="6"/>
  <c r="O15" i="6" s="1"/>
  <c r="G15" i="6"/>
  <c r="M15" i="6" s="1"/>
  <c r="F11" i="6"/>
  <c r="L11" i="6" s="1"/>
  <c r="J11" i="6"/>
  <c r="P11" i="6" s="1"/>
  <c r="H11" i="6"/>
  <c r="N11" i="6" s="1"/>
  <c r="E11" i="6"/>
  <c r="K11" i="6" s="1"/>
  <c r="R11" i="6" s="1"/>
  <c r="I11" i="6"/>
  <c r="O11" i="6" s="1"/>
  <c r="G11" i="6"/>
  <c r="M11" i="6" s="1"/>
  <c r="H7" i="6"/>
  <c r="N7" i="6" s="1"/>
  <c r="F7" i="6"/>
  <c r="L7" i="6" s="1"/>
  <c r="J7" i="6"/>
  <c r="P7" i="6" s="1"/>
  <c r="G7" i="6"/>
  <c r="M7" i="6" s="1"/>
  <c r="E7" i="6"/>
  <c r="K7" i="6" s="1"/>
  <c r="R7" i="6" s="1"/>
  <c r="I7" i="6"/>
  <c r="O7" i="6" s="1"/>
  <c r="G977" i="6"/>
  <c r="M977" i="6" s="1"/>
  <c r="G26" i="6"/>
  <c r="M26" i="6" s="1"/>
  <c r="G997" i="6"/>
  <c r="M997" i="6" s="1"/>
  <c r="G187" i="6"/>
  <c r="M187" i="6" s="1"/>
  <c r="G2908" i="6"/>
  <c r="M2908" i="6" s="1"/>
  <c r="G3088" i="6"/>
  <c r="M3088" i="6" s="1"/>
  <c r="G417" i="6"/>
  <c r="M417" i="6" s="1"/>
  <c r="G1023" i="6"/>
  <c r="M1023" i="6" s="1"/>
  <c r="G2242" i="6"/>
  <c r="M2242" i="6" s="1"/>
  <c r="G761" i="6"/>
  <c r="M761" i="6" s="1"/>
  <c r="G2217" i="6"/>
  <c r="M2217" i="6" s="1"/>
  <c r="G756" i="6"/>
  <c r="M756" i="6" s="1"/>
  <c r="G3074" i="6"/>
  <c r="M3074" i="6" s="1"/>
  <c r="G2443" i="6"/>
  <c r="M2443" i="6" s="1"/>
  <c r="G140" i="6"/>
  <c r="M140" i="6" s="1"/>
  <c r="G1141" i="6"/>
  <c r="M1141" i="6" s="1"/>
  <c r="G299" i="6"/>
  <c r="M299" i="6" s="1"/>
  <c r="G1184" i="6"/>
  <c r="M1184" i="6" s="1"/>
  <c r="G2331" i="6"/>
  <c r="M2331" i="6" s="1"/>
  <c r="G1033" i="6"/>
  <c r="M1033" i="6" s="1"/>
  <c r="G2744" i="6"/>
  <c r="M2744" i="6" s="1"/>
  <c r="G2580" i="6"/>
  <c r="M2580" i="6" s="1"/>
  <c r="G796" i="6"/>
  <c r="M796" i="6" s="1"/>
  <c r="G998" i="6"/>
  <c r="M998" i="6" s="1"/>
  <c r="G739" i="6"/>
  <c r="M739" i="6" s="1"/>
  <c r="G2423" i="6"/>
  <c r="M2423" i="6" s="1"/>
  <c r="G93" i="6"/>
  <c r="M93" i="6" s="1"/>
  <c r="G2983" i="6"/>
  <c r="M2983" i="6" s="1"/>
  <c r="G576" i="6"/>
  <c r="M576" i="6" s="1"/>
  <c r="G2143" i="6"/>
  <c r="M2143" i="6" s="1"/>
  <c r="G2173" i="6"/>
  <c r="M2173" i="6" s="1"/>
  <c r="G900" i="6"/>
  <c r="M900" i="6" s="1"/>
  <c r="G181" i="6"/>
  <c r="M181" i="6" s="1"/>
  <c r="G3046" i="6"/>
  <c r="M3046" i="6" s="1"/>
  <c r="G2671" i="6"/>
  <c r="M2671" i="6" s="1"/>
  <c r="G2584" i="6"/>
  <c r="M2584" i="6" s="1"/>
  <c r="G626" i="6"/>
  <c r="M626" i="6" s="1"/>
  <c r="G1635" i="6"/>
  <c r="M1635" i="6" s="1"/>
  <c r="G1352" i="6"/>
  <c r="M1352" i="6" s="1"/>
  <c r="G2697" i="6"/>
  <c r="M2697" i="6" s="1"/>
  <c r="G1261" i="6"/>
  <c r="M1261" i="6" s="1"/>
  <c r="G1701" i="6"/>
  <c r="M1701" i="6" s="1"/>
  <c r="G1787" i="6"/>
  <c r="M1787" i="6" s="1"/>
  <c r="G2037" i="6"/>
  <c r="M2037" i="6" s="1"/>
  <c r="G1478" i="6"/>
  <c r="M1478" i="6" s="1"/>
  <c r="G1229" i="6"/>
  <c r="M1229" i="6" s="1"/>
  <c r="G58" i="6"/>
  <c r="M58" i="6" s="1"/>
  <c r="G2662" i="6"/>
  <c r="M2662" i="6" s="1"/>
  <c r="G1031" i="6"/>
  <c r="M1031" i="6" s="1"/>
  <c r="G3086" i="6"/>
  <c r="M3086" i="6" s="1"/>
  <c r="G2830" i="6"/>
  <c r="M2830" i="6" s="1"/>
  <c r="G473" i="6"/>
  <c r="M473" i="6" s="1"/>
  <c r="G553" i="6"/>
  <c r="M553" i="6" s="1"/>
  <c r="G2914" i="6"/>
  <c r="M2914" i="6" s="1"/>
  <c r="G3080" i="6"/>
  <c r="M3080" i="6" s="1"/>
  <c r="G2505" i="6"/>
  <c r="M2505" i="6" s="1"/>
  <c r="H3206" i="6"/>
  <c r="N3206" i="6" s="1"/>
  <c r="G3206" i="6"/>
  <c r="M3206" i="6" s="1"/>
  <c r="E3206" i="6"/>
  <c r="K3206" i="6" s="1"/>
  <c r="R3206" i="6" s="1"/>
  <c r="I3206" i="6"/>
  <c r="O3206" i="6" s="1"/>
  <c r="F3206" i="6"/>
  <c r="L3206" i="6" s="1"/>
  <c r="J3206" i="6"/>
  <c r="P3206" i="6" s="1"/>
  <c r="H3202" i="6"/>
  <c r="N3202" i="6" s="1"/>
  <c r="E3202" i="6"/>
  <c r="K3202" i="6" s="1"/>
  <c r="R3202" i="6" s="1"/>
  <c r="I3202" i="6"/>
  <c r="O3202" i="6" s="1"/>
  <c r="F3202" i="6"/>
  <c r="L3202" i="6" s="1"/>
  <c r="J3202" i="6"/>
  <c r="P3202" i="6" s="1"/>
  <c r="G3202" i="6"/>
  <c r="M3202" i="6" s="1"/>
  <c r="H3198" i="6"/>
  <c r="N3198" i="6" s="1"/>
  <c r="E3198" i="6"/>
  <c r="K3198" i="6" s="1"/>
  <c r="R3198" i="6" s="1"/>
  <c r="I3198" i="6"/>
  <c r="O3198" i="6" s="1"/>
  <c r="G3198" i="6"/>
  <c r="M3198" i="6" s="1"/>
  <c r="F3198" i="6"/>
  <c r="L3198" i="6" s="1"/>
  <c r="J3198" i="6"/>
  <c r="P3198" i="6" s="1"/>
  <c r="G3194" i="6"/>
  <c r="M3194" i="6" s="1"/>
  <c r="H3194" i="6"/>
  <c r="N3194" i="6" s="1"/>
  <c r="E3194" i="6"/>
  <c r="K3194" i="6" s="1"/>
  <c r="R3194" i="6" s="1"/>
  <c r="I3194" i="6"/>
  <c r="O3194" i="6" s="1"/>
  <c r="F3194" i="6"/>
  <c r="L3194" i="6" s="1"/>
  <c r="J3194" i="6"/>
  <c r="P3194" i="6" s="1"/>
  <c r="H3190" i="6"/>
  <c r="N3190" i="6" s="1"/>
  <c r="E3190" i="6"/>
  <c r="K3190" i="6" s="1"/>
  <c r="R3190" i="6" s="1"/>
  <c r="I3190" i="6"/>
  <c r="O3190" i="6" s="1"/>
  <c r="G3190" i="6"/>
  <c r="M3190" i="6" s="1"/>
  <c r="F3190" i="6"/>
  <c r="L3190" i="6" s="1"/>
  <c r="J3190" i="6"/>
  <c r="P3190" i="6" s="1"/>
  <c r="H3186" i="6"/>
  <c r="N3186" i="6" s="1"/>
  <c r="G3186" i="6"/>
  <c r="M3186" i="6" s="1"/>
  <c r="E3186" i="6"/>
  <c r="K3186" i="6" s="1"/>
  <c r="R3186" i="6" s="1"/>
  <c r="I3186" i="6"/>
  <c r="O3186" i="6" s="1"/>
  <c r="F3186" i="6"/>
  <c r="L3186" i="6" s="1"/>
  <c r="J3186" i="6"/>
  <c r="P3186" i="6" s="1"/>
  <c r="H3182" i="6"/>
  <c r="N3182" i="6" s="1"/>
  <c r="E3182" i="6"/>
  <c r="K3182" i="6" s="1"/>
  <c r="R3182" i="6" s="1"/>
  <c r="I3182" i="6"/>
  <c r="O3182" i="6" s="1"/>
  <c r="G3182" i="6"/>
  <c r="M3182" i="6" s="1"/>
  <c r="F3182" i="6"/>
  <c r="L3182" i="6" s="1"/>
  <c r="J3182" i="6"/>
  <c r="P3182" i="6" s="1"/>
  <c r="H3178" i="6"/>
  <c r="N3178" i="6" s="1"/>
  <c r="G3178" i="6"/>
  <c r="M3178" i="6" s="1"/>
  <c r="E3178" i="6"/>
  <c r="K3178" i="6" s="1"/>
  <c r="R3178" i="6" s="1"/>
  <c r="I3178" i="6"/>
  <c r="O3178" i="6" s="1"/>
  <c r="F3178" i="6"/>
  <c r="L3178" i="6" s="1"/>
  <c r="J3178" i="6"/>
  <c r="P3178" i="6" s="1"/>
  <c r="G3174" i="6"/>
  <c r="M3174" i="6" s="1"/>
  <c r="H3174" i="6"/>
  <c r="N3174" i="6" s="1"/>
  <c r="E3174" i="6"/>
  <c r="K3174" i="6" s="1"/>
  <c r="R3174" i="6" s="1"/>
  <c r="I3174" i="6"/>
  <c r="O3174" i="6" s="1"/>
  <c r="F3174" i="6"/>
  <c r="L3174" i="6" s="1"/>
  <c r="J3174" i="6"/>
  <c r="P3174" i="6" s="1"/>
  <c r="H3170" i="6"/>
  <c r="N3170" i="6" s="1"/>
  <c r="G3170" i="6"/>
  <c r="M3170" i="6" s="1"/>
  <c r="E3170" i="6"/>
  <c r="K3170" i="6" s="1"/>
  <c r="R3170" i="6" s="1"/>
  <c r="I3170" i="6"/>
  <c r="O3170" i="6" s="1"/>
  <c r="F3170" i="6"/>
  <c r="L3170" i="6" s="1"/>
  <c r="J3170" i="6"/>
  <c r="P3170" i="6" s="1"/>
  <c r="H3166" i="6"/>
  <c r="N3166" i="6" s="1"/>
  <c r="I3166" i="6"/>
  <c r="O3166" i="6" s="1"/>
  <c r="G3166" i="6"/>
  <c r="M3166" i="6" s="1"/>
  <c r="F3166" i="6"/>
  <c r="L3166" i="6" s="1"/>
  <c r="J3166" i="6"/>
  <c r="P3166" i="6" s="1"/>
  <c r="G3162" i="6"/>
  <c r="M3162" i="6" s="1"/>
  <c r="H3162" i="6"/>
  <c r="N3162" i="6" s="1"/>
  <c r="E3162" i="6"/>
  <c r="K3162" i="6" s="1"/>
  <c r="R3162" i="6" s="1"/>
  <c r="I3162" i="6"/>
  <c r="O3162" i="6" s="1"/>
  <c r="F3162" i="6"/>
  <c r="L3162" i="6" s="1"/>
  <c r="J3162" i="6"/>
  <c r="P3162" i="6" s="1"/>
  <c r="H3158" i="6"/>
  <c r="N3158" i="6" s="1"/>
  <c r="E3158" i="6"/>
  <c r="K3158" i="6" s="1"/>
  <c r="R3158" i="6" s="1"/>
  <c r="I3158" i="6"/>
  <c r="O3158" i="6" s="1"/>
  <c r="F3158" i="6"/>
  <c r="L3158" i="6" s="1"/>
  <c r="J3158" i="6"/>
  <c r="P3158" i="6" s="1"/>
  <c r="G3158" i="6"/>
  <c r="M3158" i="6" s="1"/>
  <c r="G3154" i="6"/>
  <c r="M3154" i="6" s="1"/>
  <c r="H3154" i="6"/>
  <c r="N3154" i="6" s="1"/>
  <c r="I3154" i="6"/>
  <c r="O3154" i="6" s="1"/>
  <c r="F3154" i="6"/>
  <c r="L3154" i="6" s="1"/>
  <c r="J3154" i="6"/>
  <c r="P3154" i="6" s="1"/>
  <c r="H3150" i="6"/>
  <c r="N3150" i="6" s="1"/>
  <c r="E3150" i="6"/>
  <c r="K3150" i="6" s="1"/>
  <c r="R3150" i="6" s="1"/>
  <c r="I3150" i="6"/>
  <c r="O3150" i="6" s="1"/>
  <c r="F3150" i="6"/>
  <c r="L3150" i="6" s="1"/>
  <c r="J3150" i="6"/>
  <c r="P3150" i="6" s="1"/>
  <c r="G3150" i="6"/>
  <c r="M3150" i="6" s="1"/>
  <c r="G3146" i="6"/>
  <c r="M3146" i="6" s="1"/>
  <c r="H3146" i="6"/>
  <c r="N3146" i="6" s="1"/>
  <c r="E3146" i="6"/>
  <c r="K3146" i="6" s="1"/>
  <c r="R3146" i="6" s="1"/>
  <c r="I3146" i="6"/>
  <c r="O3146" i="6" s="1"/>
  <c r="F3146" i="6"/>
  <c r="L3146" i="6" s="1"/>
  <c r="J3146" i="6"/>
  <c r="P3146" i="6" s="1"/>
  <c r="H3142" i="6"/>
  <c r="N3142" i="6" s="1"/>
  <c r="E3142" i="6"/>
  <c r="K3142" i="6" s="1"/>
  <c r="R3142" i="6" s="1"/>
  <c r="I3142" i="6"/>
  <c r="O3142" i="6" s="1"/>
  <c r="F3142" i="6"/>
  <c r="L3142" i="6" s="1"/>
  <c r="J3142" i="6"/>
  <c r="P3142" i="6" s="1"/>
  <c r="G3142" i="6"/>
  <c r="M3142" i="6" s="1"/>
  <c r="G3138" i="6"/>
  <c r="M3138" i="6" s="1"/>
  <c r="H3138" i="6"/>
  <c r="N3138" i="6" s="1"/>
  <c r="E3138" i="6"/>
  <c r="K3138" i="6" s="1"/>
  <c r="R3138" i="6" s="1"/>
  <c r="I3138" i="6"/>
  <c r="O3138" i="6" s="1"/>
  <c r="F3138" i="6"/>
  <c r="L3138" i="6" s="1"/>
  <c r="J3138" i="6"/>
  <c r="P3138" i="6" s="1"/>
  <c r="H3134" i="6"/>
  <c r="N3134" i="6" s="1"/>
  <c r="I3134" i="6"/>
  <c r="O3134" i="6" s="1"/>
  <c r="F3134" i="6"/>
  <c r="L3134" i="6" s="1"/>
  <c r="J3134" i="6"/>
  <c r="P3134" i="6" s="1"/>
  <c r="G3134" i="6"/>
  <c r="M3134" i="6" s="1"/>
  <c r="G3130" i="6"/>
  <c r="M3130" i="6" s="1"/>
  <c r="H3130" i="6"/>
  <c r="N3130" i="6" s="1"/>
  <c r="E3130" i="6"/>
  <c r="K3130" i="6" s="1"/>
  <c r="R3130" i="6" s="1"/>
  <c r="I3130" i="6"/>
  <c r="O3130" i="6" s="1"/>
  <c r="F3130" i="6"/>
  <c r="L3130" i="6" s="1"/>
  <c r="J3130" i="6"/>
  <c r="P3130" i="6" s="1"/>
  <c r="H3126" i="6"/>
  <c r="N3126" i="6" s="1"/>
  <c r="I3126" i="6"/>
  <c r="O3126" i="6" s="1"/>
  <c r="F3126" i="6"/>
  <c r="L3126" i="6" s="1"/>
  <c r="J3126" i="6"/>
  <c r="P3126" i="6" s="1"/>
  <c r="G3126" i="6"/>
  <c r="M3126" i="6" s="1"/>
  <c r="G3122" i="6"/>
  <c r="M3122" i="6" s="1"/>
  <c r="H3122" i="6"/>
  <c r="N3122" i="6" s="1"/>
  <c r="E3122" i="6"/>
  <c r="K3122" i="6" s="1"/>
  <c r="R3122" i="6" s="1"/>
  <c r="I3122" i="6"/>
  <c r="O3122" i="6" s="1"/>
  <c r="F3122" i="6"/>
  <c r="L3122" i="6" s="1"/>
  <c r="J3122" i="6"/>
  <c r="P3122" i="6" s="1"/>
  <c r="H3118" i="6"/>
  <c r="N3118" i="6" s="1"/>
  <c r="I3118" i="6"/>
  <c r="O3118" i="6" s="1"/>
  <c r="G3118" i="6"/>
  <c r="M3118" i="6" s="1"/>
  <c r="F3118" i="6"/>
  <c r="L3118" i="6" s="1"/>
  <c r="J3118" i="6"/>
  <c r="P3118" i="6" s="1"/>
  <c r="G3114" i="6"/>
  <c r="M3114" i="6" s="1"/>
  <c r="H3114" i="6"/>
  <c r="N3114" i="6" s="1"/>
  <c r="E3114" i="6"/>
  <c r="K3114" i="6" s="1"/>
  <c r="R3114" i="6" s="1"/>
  <c r="I3114" i="6"/>
  <c r="O3114" i="6" s="1"/>
  <c r="F3114" i="6"/>
  <c r="L3114" i="6" s="1"/>
  <c r="J3114" i="6"/>
  <c r="P3114" i="6" s="1"/>
  <c r="H3110" i="6"/>
  <c r="N3110" i="6" s="1"/>
  <c r="I3110" i="6"/>
  <c r="O3110" i="6" s="1"/>
  <c r="G3110" i="6"/>
  <c r="M3110" i="6" s="1"/>
  <c r="F3110" i="6"/>
  <c r="L3110" i="6" s="1"/>
  <c r="J3110" i="6"/>
  <c r="P3110" i="6" s="1"/>
  <c r="G3106" i="6"/>
  <c r="M3106" i="6" s="1"/>
  <c r="H3106" i="6"/>
  <c r="N3106" i="6" s="1"/>
  <c r="I3106" i="6"/>
  <c r="O3106" i="6" s="1"/>
  <c r="F3106" i="6"/>
  <c r="L3106" i="6" s="1"/>
  <c r="J3106" i="6"/>
  <c r="P3106" i="6" s="1"/>
  <c r="H3102" i="6"/>
  <c r="N3102" i="6" s="1"/>
  <c r="G3102" i="6"/>
  <c r="M3102" i="6" s="1"/>
  <c r="E3102" i="6"/>
  <c r="K3102" i="6" s="1"/>
  <c r="R3102" i="6" s="1"/>
  <c r="I3102" i="6"/>
  <c r="O3102" i="6" s="1"/>
  <c r="F3102" i="6"/>
  <c r="L3102" i="6" s="1"/>
  <c r="J3102" i="6"/>
  <c r="P3102" i="6" s="1"/>
  <c r="H3098" i="6"/>
  <c r="N3098" i="6" s="1"/>
  <c r="I3098" i="6"/>
  <c r="O3098" i="6" s="1"/>
  <c r="F3098" i="6"/>
  <c r="L3098" i="6" s="1"/>
  <c r="J3098" i="6"/>
  <c r="P3098" i="6" s="1"/>
  <c r="G3098" i="6"/>
  <c r="M3098" i="6" s="1"/>
  <c r="G3094" i="6"/>
  <c r="M3094" i="6" s="1"/>
  <c r="H3094" i="6"/>
  <c r="N3094" i="6" s="1"/>
  <c r="E3094" i="6"/>
  <c r="K3094" i="6" s="1"/>
  <c r="R3094" i="6" s="1"/>
  <c r="I3094" i="6"/>
  <c r="O3094" i="6" s="1"/>
  <c r="F3094" i="6"/>
  <c r="L3094" i="6" s="1"/>
  <c r="J3094" i="6"/>
  <c r="P3094" i="6" s="1"/>
  <c r="H3090" i="6"/>
  <c r="N3090" i="6" s="1"/>
  <c r="I3090" i="6"/>
  <c r="O3090" i="6" s="1"/>
  <c r="J3090" i="6"/>
  <c r="P3090" i="6" s="1"/>
  <c r="F3090" i="6"/>
  <c r="L3090" i="6" s="1"/>
  <c r="F3086" i="6"/>
  <c r="L3086" i="6" s="1"/>
  <c r="H3086" i="6"/>
  <c r="N3086" i="6" s="1"/>
  <c r="I3086" i="6"/>
  <c r="O3086" i="6" s="1"/>
  <c r="J3086" i="6"/>
  <c r="P3086" i="6" s="1"/>
  <c r="J3082" i="6"/>
  <c r="P3082" i="6" s="1"/>
  <c r="F3082" i="6"/>
  <c r="L3082" i="6" s="1"/>
  <c r="I3082" i="6"/>
  <c r="O3082" i="6" s="1"/>
  <c r="H3082" i="6"/>
  <c r="N3082" i="6" s="1"/>
  <c r="G3078" i="6"/>
  <c r="M3078" i="6" s="1"/>
  <c r="H3078" i="6"/>
  <c r="N3078" i="6" s="1"/>
  <c r="E3078" i="6"/>
  <c r="K3078" i="6" s="1"/>
  <c r="R3078" i="6" s="1"/>
  <c r="I3078" i="6"/>
  <c r="O3078" i="6" s="1"/>
  <c r="F3078" i="6"/>
  <c r="L3078" i="6" s="1"/>
  <c r="J3078" i="6"/>
  <c r="P3078" i="6" s="1"/>
  <c r="H3074" i="6"/>
  <c r="N3074" i="6" s="1"/>
  <c r="I3074" i="6"/>
  <c r="O3074" i="6" s="1"/>
  <c r="J3074" i="6"/>
  <c r="P3074" i="6" s="1"/>
  <c r="F3074" i="6"/>
  <c r="L3074" i="6" s="1"/>
  <c r="J3070" i="6"/>
  <c r="P3070" i="6" s="1"/>
  <c r="I3070" i="6"/>
  <c r="O3070" i="6" s="1"/>
  <c r="F3070" i="6"/>
  <c r="L3070" i="6" s="1"/>
  <c r="H3070" i="6"/>
  <c r="N3070" i="6" s="1"/>
  <c r="H3066" i="6"/>
  <c r="N3066" i="6" s="1"/>
  <c r="I3066" i="6"/>
  <c r="O3066" i="6" s="1"/>
  <c r="F3066" i="6"/>
  <c r="L3066" i="6" s="1"/>
  <c r="J3066" i="6"/>
  <c r="P3066" i="6" s="1"/>
  <c r="I3062" i="6"/>
  <c r="O3062" i="6" s="1"/>
  <c r="F3062" i="6"/>
  <c r="L3062" i="6" s="1"/>
  <c r="J3062" i="6"/>
  <c r="P3062" i="6" s="1"/>
  <c r="G3062" i="6"/>
  <c r="M3062" i="6" s="1"/>
  <c r="H3062" i="6"/>
  <c r="N3062" i="6" s="1"/>
  <c r="H3058" i="6"/>
  <c r="N3058" i="6" s="1"/>
  <c r="E3058" i="6"/>
  <c r="K3058" i="6" s="1"/>
  <c r="R3058" i="6" s="1"/>
  <c r="I3058" i="6"/>
  <c r="O3058" i="6" s="1"/>
  <c r="F3058" i="6"/>
  <c r="L3058" i="6" s="1"/>
  <c r="J3058" i="6"/>
  <c r="P3058" i="6" s="1"/>
  <c r="G3058" i="6"/>
  <c r="M3058" i="6" s="1"/>
  <c r="F3054" i="6"/>
  <c r="L3054" i="6" s="1"/>
  <c r="H3054" i="6"/>
  <c r="N3054" i="6" s="1"/>
  <c r="I3054" i="6"/>
  <c r="O3054" i="6" s="1"/>
  <c r="J3054" i="6"/>
  <c r="P3054" i="6" s="1"/>
  <c r="I3050" i="6"/>
  <c r="O3050" i="6" s="1"/>
  <c r="F3050" i="6"/>
  <c r="L3050" i="6" s="1"/>
  <c r="J3050" i="6"/>
  <c r="P3050" i="6" s="1"/>
  <c r="G3050" i="6"/>
  <c r="M3050" i="6" s="1"/>
  <c r="H3050" i="6"/>
  <c r="N3050" i="6" s="1"/>
  <c r="H3046" i="6"/>
  <c r="N3046" i="6" s="1"/>
  <c r="I3046" i="6"/>
  <c r="O3046" i="6" s="1"/>
  <c r="F3046" i="6"/>
  <c r="L3046" i="6" s="1"/>
  <c r="J3046" i="6"/>
  <c r="P3046" i="6" s="1"/>
  <c r="H3042" i="6"/>
  <c r="N3042" i="6" s="1"/>
  <c r="G3042" i="6"/>
  <c r="M3042" i="6" s="1"/>
  <c r="E3042" i="6"/>
  <c r="K3042" i="6" s="1"/>
  <c r="R3042" i="6" s="1"/>
  <c r="I3042" i="6"/>
  <c r="O3042" i="6" s="1"/>
  <c r="F3042" i="6"/>
  <c r="L3042" i="6" s="1"/>
  <c r="J3042" i="6"/>
  <c r="P3042" i="6" s="1"/>
  <c r="F3038" i="6"/>
  <c r="L3038" i="6" s="1"/>
  <c r="J3038" i="6"/>
  <c r="P3038" i="6" s="1"/>
  <c r="G3038" i="6"/>
  <c r="M3038" i="6" s="1"/>
  <c r="E3038" i="6"/>
  <c r="K3038" i="6" s="1"/>
  <c r="R3038" i="6" s="1"/>
  <c r="H3038" i="6"/>
  <c r="N3038" i="6" s="1"/>
  <c r="I3038" i="6"/>
  <c r="O3038" i="6" s="1"/>
  <c r="F3034" i="6"/>
  <c r="L3034" i="6" s="1"/>
  <c r="H3034" i="6"/>
  <c r="N3034" i="6" s="1"/>
  <c r="I3034" i="6"/>
  <c r="O3034" i="6" s="1"/>
  <c r="J3034" i="6"/>
  <c r="P3034" i="6" s="1"/>
  <c r="F3030" i="6"/>
  <c r="L3030" i="6" s="1"/>
  <c r="J3030" i="6"/>
  <c r="P3030" i="6" s="1"/>
  <c r="I3030" i="6"/>
  <c r="O3030" i="6" s="1"/>
  <c r="G3030" i="6"/>
  <c r="M3030" i="6" s="1"/>
  <c r="E3030" i="6"/>
  <c r="K3030" i="6" s="1"/>
  <c r="R3030" i="6" s="1"/>
  <c r="H3030" i="6"/>
  <c r="N3030" i="6" s="1"/>
  <c r="H3026" i="6"/>
  <c r="N3026" i="6" s="1"/>
  <c r="I3026" i="6"/>
  <c r="O3026" i="6" s="1"/>
  <c r="F3026" i="6"/>
  <c r="L3026" i="6" s="1"/>
  <c r="J3026" i="6"/>
  <c r="P3026" i="6" s="1"/>
  <c r="G3026" i="6"/>
  <c r="M3026" i="6" s="1"/>
  <c r="J3022" i="6"/>
  <c r="P3022" i="6" s="1"/>
  <c r="I3022" i="6"/>
  <c r="O3022" i="6" s="1"/>
  <c r="F3022" i="6"/>
  <c r="L3022" i="6" s="1"/>
  <c r="H3022" i="6"/>
  <c r="N3022" i="6" s="1"/>
  <c r="H3018" i="6"/>
  <c r="N3018" i="6" s="1"/>
  <c r="I3018" i="6"/>
  <c r="O3018" i="6" s="1"/>
  <c r="J3018" i="6"/>
  <c r="P3018" i="6" s="1"/>
  <c r="F3018" i="6"/>
  <c r="L3018" i="6" s="1"/>
  <c r="H3014" i="6"/>
  <c r="N3014" i="6" s="1"/>
  <c r="G3014" i="6"/>
  <c r="M3014" i="6" s="1"/>
  <c r="E3014" i="6"/>
  <c r="K3014" i="6" s="1"/>
  <c r="R3014" i="6" s="1"/>
  <c r="I3014" i="6"/>
  <c r="O3014" i="6" s="1"/>
  <c r="F3014" i="6"/>
  <c r="L3014" i="6" s="1"/>
  <c r="J3014" i="6"/>
  <c r="P3014" i="6" s="1"/>
  <c r="H3010" i="6"/>
  <c r="N3010" i="6" s="1"/>
  <c r="I3010" i="6"/>
  <c r="O3010" i="6" s="1"/>
  <c r="J3010" i="6"/>
  <c r="P3010" i="6" s="1"/>
  <c r="F3010" i="6"/>
  <c r="L3010" i="6" s="1"/>
  <c r="H3006" i="6"/>
  <c r="N3006" i="6" s="1"/>
  <c r="F3006" i="6"/>
  <c r="L3006" i="6" s="1"/>
  <c r="I3006" i="6"/>
  <c r="O3006" i="6" s="1"/>
  <c r="J3006" i="6"/>
  <c r="P3006" i="6" s="1"/>
  <c r="H3002" i="6"/>
  <c r="N3002" i="6" s="1"/>
  <c r="F3002" i="6"/>
  <c r="L3002" i="6" s="1"/>
  <c r="I3002" i="6"/>
  <c r="O3002" i="6" s="1"/>
  <c r="J3002" i="6"/>
  <c r="P3002" i="6" s="1"/>
  <c r="G2998" i="6"/>
  <c r="M2998" i="6" s="1"/>
  <c r="H2998" i="6"/>
  <c r="N2998" i="6" s="1"/>
  <c r="E2998" i="6"/>
  <c r="K2998" i="6" s="1"/>
  <c r="R2998" i="6" s="1"/>
  <c r="I2998" i="6"/>
  <c r="O2998" i="6" s="1"/>
  <c r="F2998" i="6"/>
  <c r="L2998" i="6" s="1"/>
  <c r="J2998" i="6"/>
  <c r="P2998" i="6" s="1"/>
  <c r="H2994" i="6"/>
  <c r="N2994" i="6" s="1"/>
  <c r="I2994" i="6"/>
  <c r="O2994" i="6" s="1"/>
  <c r="F2994" i="6"/>
  <c r="L2994" i="6" s="1"/>
  <c r="J2994" i="6"/>
  <c r="P2994" i="6" s="1"/>
  <c r="G2994" i="6"/>
  <c r="M2994" i="6" s="1"/>
  <c r="F2990" i="6"/>
  <c r="L2990" i="6" s="1"/>
  <c r="J2990" i="6"/>
  <c r="P2990" i="6" s="1"/>
  <c r="G2990" i="6"/>
  <c r="M2990" i="6" s="1"/>
  <c r="H2990" i="6"/>
  <c r="N2990" i="6" s="1"/>
  <c r="I2990" i="6"/>
  <c r="O2990" i="6" s="1"/>
  <c r="H2986" i="6"/>
  <c r="N2986" i="6" s="1"/>
  <c r="G2986" i="6"/>
  <c r="M2986" i="6" s="1"/>
  <c r="E2986" i="6"/>
  <c r="K2986" i="6" s="1"/>
  <c r="R2986" i="6" s="1"/>
  <c r="I2986" i="6"/>
  <c r="O2986" i="6" s="1"/>
  <c r="F2986" i="6"/>
  <c r="L2986" i="6" s="1"/>
  <c r="J2986" i="6"/>
  <c r="P2986" i="6" s="1"/>
  <c r="H2982" i="6"/>
  <c r="N2982" i="6" s="1"/>
  <c r="E2982" i="6"/>
  <c r="K2982" i="6" s="1"/>
  <c r="R2982" i="6" s="1"/>
  <c r="I2982" i="6"/>
  <c r="O2982" i="6" s="1"/>
  <c r="G2982" i="6"/>
  <c r="M2982" i="6" s="1"/>
  <c r="F2982" i="6"/>
  <c r="L2982" i="6" s="1"/>
  <c r="J2982" i="6"/>
  <c r="P2982" i="6" s="1"/>
  <c r="E2978" i="6"/>
  <c r="K2978" i="6" s="1"/>
  <c r="R2978" i="6" s="1"/>
  <c r="F2978" i="6"/>
  <c r="L2978" i="6" s="1"/>
  <c r="J2978" i="6"/>
  <c r="P2978" i="6" s="1"/>
  <c r="G2978" i="6"/>
  <c r="M2978" i="6" s="1"/>
  <c r="H2978" i="6"/>
  <c r="N2978" i="6" s="1"/>
  <c r="I2978" i="6"/>
  <c r="O2978" i="6" s="1"/>
  <c r="H2974" i="6"/>
  <c r="N2974" i="6" s="1"/>
  <c r="I2974" i="6"/>
  <c r="O2974" i="6" s="1"/>
  <c r="F2974" i="6"/>
  <c r="L2974" i="6" s="1"/>
  <c r="J2974" i="6"/>
  <c r="P2974" i="6" s="1"/>
  <c r="G2974" i="6"/>
  <c r="M2974" i="6" s="1"/>
  <c r="H2970" i="6"/>
  <c r="N2970" i="6" s="1"/>
  <c r="E2970" i="6"/>
  <c r="K2970" i="6" s="1"/>
  <c r="R2970" i="6" s="1"/>
  <c r="I2970" i="6"/>
  <c r="O2970" i="6" s="1"/>
  <c r="G2970" i="6"/>
  <c r="M2970" i="6" s="1"/>
  <c r="F2970" i="6"/>
  <c r="L2970" i="6" s="1"/>
  <c r="J2970" i="6"/>
  <c r="P2970" i="6" s="1"/>
  <c r="E2966" i="6"/>
  <c r="K2966" i="6" s="1"/>
  <c r="R2966" i="6" s="1"/>
  <c r="F2966" i="6"/>
  <c r="L2966" i="6" s="1"/>
  <c r="J2966" i="6"/>
  <c r="P2966" i="6" s="1"/>
  <c r="G2966" i="6"/>
  <c r="M2966" i="6" s="1"/>
  <c r="H2966" i="6"/>
  <c r="N2966" i="6" s="1"/>
  <c r="I2966" i="6"/>
  <c r="O2966" i="6" s="1"/>
  <c r="F2962" i="6"/>
  <c r="L2962" i="6" s="1"/>
  <c r="J2962" i="6"/>
  <c r="P2962" i="6" s="1"/>
  <c r="I2962" i="6"/>
  <c r="O2962" i="6" s="1"/>
  <c r="G2962" i="6"/>
  <c r="M2962" i="6" s="1"/>
  <c r="E2962" i="6"/>
  <c r="K2962" i="6" s="1"/>
  <c r="R2962" i="6" s="1"/>
  <c r="H2962" i="6"/>
  <c r="N2962" i="6" s="1"/>
  <c r="E2958" i="6"/>
  <c r="K2958" i="6" s="1"/>
  <c r="R2958" i="6" s="1"/>
  <c r="F2958" i="6"/>
  <c r="L2958" i="6" s="1"/>
  <c r="J2958" i="6"/>
  <c r="P2958" i="6" s="1"/>
  <c r="G2958" i="6"/>
  <c r="M2958" i="6" s="1"/>
  <c r="I2958" i="6"/>
  <c r="O2958" i="6" s="1"/>
  <c r="H2958" i="6"/>
  <c r="N2958" i="6" s="1"/>
  <c r="E2954" i="6"/>
  <c r="K2954" i="6" s="1"/>
  <c r="R2954" i="6" s="1"/>
  <c r="F2954" i="6"/>
  <c r="L2954" i="6" s="1"/>
  <c r="J2954" i="6"/>
  <c r="P2954" i="6" s="1"/>
  <c r="G2954" i="6"/>
  <c r="M2954" i="6" s="1"/>
  <c r="I2954" i="6"/>
  <c r="O2954" i="6" s="1"/>
  <c r="H2954" i="6"/>
  <c r="N2954" i="6" s="1"/>
  <c r="F2950" i="6"/>
  <c r="L2950" i="6" s="1"/>
  <c r="J2950" i="6"/>
  <c r="P2950" i="6" s="1"/>
  <c r="G2950" i="6"/>
  <c r="M2950" i="6" s="1"/>
  <c r="E2950" i="6"/>
  <c r="K2950" i="6" s="1"/>
  <c r="R2950" i="6" s="1"/>
  <c r="H2950" i="6"/>
  <c r="N2950" i="6" s="1"/>
  <c r="I2950" i="6"/>
  <c r="O2950" i="6" s="1"/>
  <c r="E2946" i="6"/>
  <c r="K2946" i="6" s="1"/>
  <c r="R2946" i="6" s="1"/>
  <c r="F2946" i="6"/>
  <c r="L2946" i="6" s="1"/>
  <c r="J2946" i="6"/>
  <c r="P2946" i="6" s="1"/>
  <c r="I2946" i="6"/>
  <c r="O2946" i="6" s="1"/>
  <c r="G2946" i="6"/>
  <c r="M2946" i="6" s="1"/>
  <c r="H2946" i="6"/>
  <c r="N2946" i="6" s="1"/>
  <c r="H2942" i="6"/>
  <c r="N2942" i="6" s="1"/>
  <c r="E2942" i="6"/>
  <c r="K2942" i="6" s="1"/>
  <c r="R2942" i="6" s="1"/>
  <c r="I2942" i="6"/>
  <c r="O2942" i="6" s="1"/>
  <c r="F2942" i="6"/>
  <c r="L2942" i="6" s="1"/>
  <c r="J2942" i="6"/>
  <c r="P2942" i="6" s="1"/>
  <c r="G2942" i="6"/>
  <c r="M2942" i="6" s="1"/>
  <c r="H2938" i="6"/>
  <c r="N2938" i="6" s="1"/>
  <c r="G2938" i="6"/>
  <c r="M2938" i="6" s="1"/>
  <c r="E2938" i="6"/>
  <c r="K2938" i="6" s="1"/>
  <c r="R2938" i="6" s="1"/>
  <c r="I2938" i="6"/>
  <c r="O2938" i="6" s="1"/>
  <c r="F2938" i="6"/>
  <c r="L2938" i="6" s="1"/>
  <c r="J2938" i="6"/>
  <c r="P2938" i="6" s="1"/>
  <c r="H2934" i="6"/>
  <c r="N2934" i="6" s="1"/>
  <c r="E2934" i="6"/>
  <c r="K2934" i="6" s="1"/>
  <c r="R2934" i="6" s="1"/>
  <c r="I2934" i="6"/>
  <c r="O2934" i="6" s="1"/>
  <c r="G2934" i="6"/>
  <c r="M2934" i="6" s="1"/>
  <c r="F2934" i="6"/>
  <c r="L2934" i="6" s="1"/>
  <c r="J2934" i="6"/>
  <c r="P2934" i="6" s="1"/>
  <c r="G2930" i="6"/>
  <c r="M2930" i="6" s="1"/>
  <c r="H2930" i="6"/>
  <c r="N2930" i="6" s="1"/>
  <c r="I2930" i="6"/>
  <c r="O2930" i="6" s="1"/>
  <c r="F2930" i="6"/>
  <c r="L2930" i="6" s="1"/>
  <c r="J2930" i="6"/>
  <c r="P2930" i="6" s="1"/>
  <c r="F2926" i="6"/>
  <c r="L2926" i="6" s="1"/>
  <c r="J2926" i="6"/>
  <c r="P2926" i="6" s="1"/>
  <c r="G2926" i="6"/>
  <c r="M2926" i="6" s="1"/>
  <c r="E2926" i="6"/>
  <c r="K2926" i="6" s="1"/>
  <c r="R2926" i="6" s="1"/>
  <c r="H2926" i="6"/>
  <c r="N2926" i="6" s="1"/>
  <c r="I2926" i="6"/>
  <c r="O2926" i="6" s="1"/>
  <c r="F2922" i="6"/>
  <c r="L2922" i="6" s="1"/>
  <c r="J2922" i="6"/>
  <c r="P2922" i="6" s="1"/>
  <c r="I2922" i="6"/>
  <c r="O2922" i="6" s="1"/>
  <c r="G2922" i="6"/>
  <c r="M2922" i="6" s="1"/>
  <c r="H2922" i="6"/>
  <c r="N2922" i="6" s="1"/>
  <c r="E2922" i="6"/>
  <c r="K2922" i="6" s="1"/>
  <c r="R2922" i="6" s="1"/>
  <c r="E2918" i="6"/>
  <c r="K2918" i="6" s="1"/>
  <c r="R2918" i="6" s="1"/>
  <c r="F2918" i="6"/>
  <c r="L2918" i="6" s="1"/>
  <c r="J2918" i="6"/>
  <c r="P2918" i="6" s="1"/>
  <c r="I2918" i="6"/>
  <c r="O2918" i="6" s="1"/>
  <c r="G2918" i="6"/>
  <c r="M2918" i="6" s="1"/>
  <c r="H2918" i="6"/>
  <c r="N2918" i="6" s="1"/>
  <c r="J2914" i="6"/>
  <c r="P2914" i="6" s="1"/>
  <c r="F2914" i="6"/>
  <c r="L2914" i="6" s="1"/>
  <c r="I2914" i="6"/>
  <c r="O2914" i="6" s="1"/>
  <c r="H2914" i="6"/>
  <c r="N2914" i="6" s="1"/>
  <c r="H2910" i="6"/>
  <c r="N2910" i="6" s="1"/>
  <c r="G2910" i="6"/>
  <c r="M2910" i="6" s="1"/>
  <c r="E2910" i="6"/>
  <c r="K2910" i="6" s="1"/>
  <c r="R2910" i="6" s="1"/>
  <c r="I2910" i="6"/>
  <c r="O2910" i="6" s="1"/>
  <c r="F2910" i="6"/>
  <c r="L2910" i="6" s="1"/>
  <c r="J2910" i="6"/>
  <c r="P2910" i="6" s="1"/>
  <c r="H2906" i="6"/>
  <c r="N2906" i="6" s="1"/>
  <c r="E2906" i="6"/>
  <c r="K2906" i="6" s="1"/>
  <c r="R2906" i="6" s="1"/>
  <c r="I2906" i="6"/>
  <c r="O2906" i="6" s="1"/>
  <c r="G2906" i="6"/>
  <c r="M2906" i="6" s="1"/>
  <c r="F2906" i="6"/>
  <c r="L2906" i="6" s="1"/>
  <c r="J2906" i="6"/>
  <c r="P2906" i="6" s="1"/>
  <c r="F2902" i="6"/>
  <c r="L2902" i="6" s="1"/>
  <c r="J2902" i="6"/>
  <c r="P2902" i="6" s="1"/>
  <c r="I2902" i="6"/>
  <c r="O2902" i="6" s="1"/>
  <c r="G2902" i="6"/>
  <c r="M2902" i="6" s="1"/>
  <c r="H2902" i="6"/>
  <c r="N2902" i="6" s="1"/>
  <c r="E2902" i="6"/>
  <c r="K2902" i="6" s="1"/>
  <c r="R2902" i="6" s="1"/>
  <c r="H2898" i="6"/>
  <c r="N2898" i="6" s="1"/>
  <c r="E2898" i="6"/>
  <c r="K2898" i="6" s="1"/>
  <c r="R2898" i="6" s="1"/>
  <c r="I2898" i="6"/>
  <c r="O2898" i="6" s="1"/>
  <c r="G2898" i="6"/>
  <c r="M2898" i="6" s="1"/>
  <c r="F2898" i="6"/>
  <c r="L2898" i="6" s="1"/>
  <c r="J2898" i="6"/>
  <c r="P2898" i="6" s="1"/>
  <c r="G2894" i="6"/>
  <c r="M2894" i="6" s="1"/>
  <c r="H2894" i="6"/>
  <c r="N2894" i="6" s="1"/>
  <c r="E2894" i="6"/>
  <c r="K2894" i="6" s="1"/>
  <c r="R2894" i="6" s="1"/>
  <c r="I2894" i="6"/>
  <c r="O2894" i="6" s="1"/>
  <c r="F2894" i="6"/>
  <c r="L2894" i="6" s="1"/>
  <c r="J2894" i="6"/>
  <c r="P2894" i="6" s="1"/>
  <c r="G2890" i="6"/>
  <c r="M2890" i="6" s="1"/>
  <c r="H2890" i="6"/>
  <c r="N2890" i="6" s="1"/>
  <c r="E2890" i="6"/>
  <c r="K2890" i="6" s="1"/>
  <c r="R2890" i="6" s="1"/>
  <c r="I2890" i="6"/>
  <c r="O2890" i="6" s="1"/>
  <c r="F2890" i="6"/>
  <c r="L2890" i="6" s="1"/>
  <c r="J2890" i="6"/>
  <c r="P2890" i="6" s="1"/>
  <c r="F2886" i="6"/>
  <c r="L2886" i="6" s="1"/>
  <c r="H2886" i="6"/>
  <c r="N2886" i="6" s="1"/>
  <c r="I2886" i="6"/>
  <c r="O2886" i="6" s="1"/>
  <c r="J2886" i="6"/>
  <c r="P2886" i="6" s="1"/>
  <c r="E2882" i="6"/>
  <c r="K2882" i="6" s="1"/>
  <c r="R2882" i="6" s="1"/>
  <c r="I2882" i="6"/>
  <c r="O2882" i="6" s="1"/>
  <c r="F2882" i="6"/>
  <c r="L2882" i="6" s="1"/>
  <c r="J2882" i="6"/>
  <c r="P2882" i="6" s="1"/>
  <c r="G2882" i="6"/>
  <c r="M2882" i="6" s="1"/>
  <c r="H2882" i="6"/>
  <c r="N2882" i="6" s="1"/>
  <c r="E2878" i="6"/>
  <c r="K2878" i="6" s="1"/>
  <c r="R2878" i="6" s="1"/>
  <c r="I2878" i="6"/>
  <c r="O2878" i="6" s="1"/>
  <c r="F2878" i="6"/>
  <c r="L2878" i="6" s="1"/>
  <c r="J2878" i="6"/>
  <c r="P2878" i="6" s="1"/>
  <c r="G2878" i="6"/>
  <c r="M2878" i="6" s="1"/>
  <c r="H2878" i="6"/>
  <c r="N2878" i="6" s="1"/>
  <c r="G2874" i="6"/>
  <c r="M2874" i="6" s="1"/>
  <c r="H2874" i="6"/>
  <c r="N2874" i="6" s="1"/>
  <c r="E2874" i="6"/>
  <c r="K2874" i="6" s="1"/>
  <c r="R2874" i="6" s="1"/>
  <c r="I2874" i="6"/>
  <c r="O2874" i="6" s="1"/>
  <c r="F2874" i="6"/>
  <c r="L2874" i="6" s="1"/>
  <c r="J2874" i="6"/>
  <c r="P2874" i="6" s="1"/>
  <c r="G2870" i="6"/>
  <c r="M2870" i="6" s="1"/>
  <c r="H2870" i="6"/>
  <c r="N2870" i="6" s="1"/>
  <c r="E2870" i="6"/>
  <c r="K2870" i="6" s="1"/>
  <c r="R2870" i="6" s="1"/>
  <c r="I2870" i="6"/>
  <c r="O2870" i="6" s="1"/>
  <c r="F2870" i="6"/>
  <c r="L2870" i="6" s="1"/>
  <c r="J2870" i="6"/>
  <c r="P2870" i="6" s="1"/>
  <c r="E2866" i="6"/>
  <c r="K2866" i="6" s="1"/>
  <c r="R2866" i="6" s="1"/>
  <c r="I2866" i="6"/>
  <c r="O2866" i="6" s="1"/>
  <c r="F2866" i="6"/>
  <c r="L2866" i="6" s="1"/>
  <c r="J2866" i="6"/>
  <c r="P2866" i="6" s="1"/>
  <c r="G2866" i="6"/>
  <c r="M2866" i="6" s="1"/>
  <c r="H2866" i="6"/>
  <c r="N2866" i="6" s="1"/>
  <c r="I2862" i="6"/>
  <c r="O2862" i="6" s="1"/>
  <c r="J2862" i="6"/>
  <c r="P2862" i="6" s="1"/>
  <c r="F2862" i="6"/>
  <c r="L2862" i="6" s="1"/>
  <c r="H2862" i="6"/>
  <c r="N2862" i="6" s="1"/>
  <c r="F2858" i="6"/>
  <c r="L2858" i="6" s="1"/>
  <c r="H2858" i="6"/>
  <c r="N2858" i="6" s="1"/>
  <c r="I2858" i="6"/>
  <c r="O2858" i="6" s="1"/>
  <c r="J2858" i="6"/>
  <c r="P2858" i="6" s="1"/>
  <c r="E2854" i="6"/>
  <c r="K2854" i="6" s="1"/>
  <c r="R2854" i="6" s="1"/>
  <c r="I2854" i="6"/>
  <c r="O2854" i="6" s="1"/>
  <c r="F2854" i="6"/>
  <c r="L2854" i="6" s="1"/>
  <c r="J2854" i="6"/>
  <c r="P2854" i="6" s="1"/>
  <c r="G2854" i="6"/>
  <c r="M2854" i="6" s="1"/>
  <c r="H2854" i="6"/>
  <c r="N2854" i="6" s="1"/>
  <c r="E2850" i="6"/>
  <c r="K2850" i="6" s="1"/>
  <c r="R2850" i="6" s="1"/>
  <c r="I2850" i="6"/>
  <c r="O2850" i="6" s="1"/>
  <c r="F2850" i="6"/>
  <c r="L2850" i="6" s="1"/>
  <c r="J2850" i="6"/>
  <c r="P2850" i="6" s="1"/>
  <c r="G2850" i="6"/>
  <c r="M2850" i="6" s="1"/>
  <c r="H2850" i="6"/>
  <c r="N2850" i="6" s="1"/>
  <c r="G2846" i="6"/>
  <c r="M2846" i="6" s="1"/>
  <c r="H2846" i="6"/>
  <c r="N2846" i="6" s="1"/>
  <c r="E2846" i="6"/>
  <c r="K2846" i="6" s="1"/>
  <c r="R2846" i="6" s="1"/>
  <c r="I2846" i="6"/>
  <c r="O2846" i="6" s="1"/>
  <c r="F2846" i="6"/>
  <c r="L2846" i="6" s="1"/>
  <c r="J2846" i="6"/>
  <c r="P2846" i="6" s="1"/>
  <c r="G2842" i="6"/>
  <c r="M2842" i="6" s="1"/>
  <c r="H2842" i="6"/>
  <c r="N2842" i="6" s="1"/>
  <c r="E2842" i="6"/>
  <c r="K2842" i="6" s="1"/>
  <c r="R2842" i="6" s="1"/>
  <c r="I2842" i="6"/>
  <c r="O2842" i="6" s="1"/>
  <c r="F2842" i="6"/>
  <c r="L2842" i="6" s="1"/>
  <c r="J2842" i="6"/>
  <c r="P2842" i="6" s="1"/>
  <c r="G2838" i="6"/>
  <c r="M2838" i="6" s="1"/>
  <c r="H2838" i="6"/>
  <c r="N2838" i="6" s="1"/>
  <c r="E2838" i="6"/>
  <c r="K2838" i="6" s="1"/>
  <c r="R2838" i="6" s="1"/>
  <c r="I2838" i="6"/>
  <c r="O2838" i="6" s="1"/>
  <c r="F2838" i="6"/>
  <c r="L2838" i="6" s="1"/>
  <c r="J2838" i="6"/>
  <c r="P2838" i="6" s="1"/>
  <c r="E2834" i="6"/>
  <c r="K2834" i="6" s="1"/>
  <c r="R2834" i="6" s="1"/>
  <c r="I2834" i="6"/>
  <c r="O2834" i="6" s="1"/>
  <c r="F2834" i="6"/>
  <c r="L2834" i="6" s="1"/>
  <c r="J2834" i="6"/>
  <c r="P2834" i="6" s="1"/>
  <c r="G2834" i="6"/>
  <c r="M2834" i="6" s="1"/>
  <c r="H2834" i="6"/>
  <c r="N2834" i="6" s="1"/>
  <c r="I2830" i="6"/>
  <c r="O2830" i="6" s="1"/>
  <c r="J2830" i="6"/>
  <c r="P2830" i="6" s="1"/>
  <c r="F2830" i="6"/>
  <c r="L2830" i="6" s="1"/>
  <c r="H2830" i="6"/>
  <c r="N2830" i="6" s="1"/>
  <c r="E2826" i="6"/>
  <c r="K2826" i="6" s="1"/>
  <c r="R2826" i="6" s="1"/>
  <c r="I2826" i="6"/>
  <c r="O2826" i="6" s="1"/>
  <c r="F2826" i="6"/>
  <c r="L2826" i="6" s="1"/>
  <c r="J2826" i="6"/>
  <c r="P2826" i="6" s="1"/>
  <c r="G2826" i="6"/>
  <c r="M2826" i="6" s="1"/>
  <c r="H2826" i="6"/>
  <c r="N2826" i="6" s="1"/>
  <c r="I2822" i="6"/>
  <c r="O2822" i="6" s="1"/>
  <c r="J2822" i="6"/>
  <c r="P2822" i="6" s="1"/>
  <c r="F2822" i="6"/>
  <c r="L2822" i="6" s="1"/>
  <c r="H2822" i="6"/>
  <c r="N2822" i="6" s="1"/>
  <c r="G2818" i="6"/>
  <c r="M2818" i="6" s="1"/>
  <c r="H2818" i="6"/>
  <c r="N2818" i="6" s="1"/>
  <c r="E2818" i="6"/>
  <c r="K2818" i="6" s="1"/>
  <c r="R2818" i="6" s="1"/>
  <c r="I2818" i="6"/>
  <c r="O2818" i="6" s="1"/>
  <c r="F2818" i="6"/>
  <c r="L2818" i="6" s="1"/>
  <c r="J2818" i="6"/>
  <c r="P2818" i="6" s="1"/>
  <c r="E2814" i="6"/>
  <c r="K2814" i="6" s="1"/>
  <c r="R2814" i="6" s="1"/>
  <c r="I2814" i="6"/>
  <c r="O2814" i="6" s="1"/>
  <c r="F2814" i="6"/>
  <c r="L2814" i="6" s="1"/>
  <c r="J2814" i="6"/>
  <c r="P2814" i="6" s="1"/>
  <c r="G2814" i="6"/>
  <c r="M2814" i="6" s="1"/>
  <c r="H2814" i="6"/>
  <c r="N2814" i="6" s="1"/>
  <c r="G2810" i="6"/>
  <c r="M2810" i="6" s="1"/>
  <c r="H2810" i="6"/>
  <c r="N2810" i="6" s="1"/>
  <c r="E2810" i="6"/>
  <c r="K2810" i="6" s="1"/>
  <c r="R2810" i="6" s="1"/>
  <c r="I2810" i="6"/>
  <c r="O2810" i="6" s="1"/>
  <c r="F2810" i="6"/>
  <c r="L2810" i="6" s="1"/>
  <c r="J2810" i="6"/>
  <c r="P2810" i="6" s="1"/>
  <c r="G2806" i="6"/>
  <c r="M2806" i="6" s="1"/>
  <c r="H2806" i="6"/>
  <c r="N2806" i="6" s="1"/>
  <c r="I2806" i="6"/>
  <c r="O2806" i="6" s="1"/>
  <c r="F2806" i="6"/>
  <c r="L2806" i="6" s="1"/>
  <c r="J2806" i="6"/>
  <c r="P2806" i="6" s="1"/>
  <c r="G2802" i="6"/>
  <c r="M2802" i="6" s="1"/>
  <c r="H2802" i="6"/>
  <c r="N2802" i="6" s="1"/>
  <c r="E2802" i="6"/>
  <c r="K2802" i="6" s="1"/>
  <c r="R2802" i="6" s="1"/>
  <c r="I2802" i="6"/>
  <c r="O2802" i="6" s="1"/>
  <c r="F2802" i="6"/>
  <c r="L2802" i="6" s="1"/>
  <c r="J2802" i="6"/>
  <c r="P2802" i="6" s="1"/>
  <c r="G2798" i="6"/>
  <c r="M2798" i="6" s="1"/>
  <c r="H2798" i="6"/>
  <c r="N2798" i="6" s="1"/>
  <c r="E2798" i="6"/>
  <c r="K2798" i="6" s="1"/>
  <c r="R2798" i="6" s="1"/>
  <c r="I2798" i="6"/>
  <c r="O2798" i="6" s="1"/>
  <c r="F2798" i="6"/>
  <c r="L2798" i="6" s="1"/>
  <c r="J2798" i="6"/>
  <c r="P2798" i="6" s="1"/>
  <c r="F2794" i="6"/>
  <c r="L2794" i="6" s="1"/>
  <c r="H2794" i="6"/>
  <c r="N2794" i="6" s="1"/>
  <c r="I2794" i="6"/>
  <c r="O2794" i="6" s="1"/>
  <c r="J2794" i="6"/>
  <c r="P2794" i="6" s="1"/>
  <c r="G2790" i="6"/>
  <c r="M2790" i="6" s="1"/>
  <c r="H2790" i="6"/>
  <c r="N2790" i="6" s="1"/>
  <c r="E2790" i="6"/>
  <c r="K2790" i="6" s="1"/>
  <c r="R2790" i="6" s="1"/>
  <c r="I2790" i="6"/>
  <c r="O2790" i="6" s="1"/>
  <c r="F2790" i="6"/>
  <c r="L2790" i="6" s="1"/>
  <c r="J2790" i="6"/>
  <c r="P2790" i="6" s="1"/>
  <c r="E2786" i="6"/>
  <c r="K2786" i="6" s="1"/>
  <c r="R2786" i="6" s="1"/>
  <c r="I2786" i="6"/>
  <c r="O2786" i="6" s="1"/>
  <c r="F2786" i="6"/>
  <c r="L2786" i="6" s="1"/>
  <c r="J2786" i="6"/>
  <c r="P2786" i="6" s="1"/>
  <c r="G2786" i="6"/>
  <c r="M2786" i="6" s="1"/>
  <c r="H2786" i="6"/>
  <c r="N2786" i="6" s="1"/>
  <c r="E2782" i="6"/>
  <c r="K2782" i="6" s="1"/>
  <c r="R2782" i="6" s="1"/>
  <c r="I2782" i="6"/>
  <c r="O2782" i="6" s="1"/>
  <c r="F2782" i="6"/>
  <c r="L2782" i="6" s="1"/>
  <c r="J2782" i="6"/>
  <c r="P2782" i="6" s="1"/>
  <c r="G2782" i="6"/>
  <c r="M2782" i="6" s="1"/>
  <c r="H2782" i="6"/>
  <c r="N2782" i="6" s="1"/>
  <c r="F2778" i="6"/>
  <c r="L2778" i="6" s="1"/>
  <c r="H2778" i="6"/>
  <c r="N2778" i="6" s="1"/>
  <c r="I2778" i="6"/>
  <c r="O2778" i="6" s="1"/>
  <c r="J2778" i="6"/>
  <c r="P2778" i="6" s="1"/>
  <c r="E2774" i="6"/>
  <c r="K2774" i="6" s="1"/>
  <c r="R2774" i="6" s="1"/>
  <c r="I2774" i="6"/>
  <c r="O2774" i="6" s="1"/>
  <c r="F2774" i="6"/>
  <c r="L2774" i="6" s="1"/>
  <c r="J2774" i="6"/>
  <c r="P2774" i="6" s="1"/>
  <c r="G2774" i="6"/>
  <c r="M2774" i="6" s="1"/>
  <c r="H2774" i="6"/>
  <c r="N2774" i="6" s="1"/>
  <c r="G2770" i="6"/>
  <c r="M2770" i="6" s="1"/>
  <c r="H2770" i="6"/>
  <c r="N2770" i="6" s="1"/>
  <c r="E2770" i="6"/>
  <c r="K2770" i="6" s="1"/>
  <c r="R2770" i="6" s="1"/>
  <c r="I2770" i="6"/>
  <c r="O2770" i="6" s="1"/>
  <c r="F2770" i="6"/>
  <c r="L2770" i="6" s="1"/>
  <c r="J2770" i="6"/>
  <c r="P2770" i="6" s="1"/>
  <c r="E2766" i="6"/>
  <c r="K2766" i="6" s="1"/>
  <c r="R2766" i="6" s="1"/>
  <c r="I2766" i="6"/>
  <c r="O2766" i="6" s="1"/>
  <c r="F2766" i="6"/>
  <c r="L2766" i="6" s="1"/>
  <c r="J2766" i="6"/>
  <c r="P2766" i="6" s="1"/>
  <c r="G2766" i="6"/>
  <c r="M2766" i="6" s="1"/>
  <c r="H2766" i="6"/>
  <c r="N2766" i="6" s="1"/>
  <c r="G2762" i="6"/>
  <c r="M2762" i="6" s="1"/>
  <c r="H2762" i="6"/>
  <c r="N2762" i="6" s="1"/>
  <c r="E2762" i="6"/>
  <c r="K2762" i="6" s="1"/>
  <c r="R2762" i="6" s="1"/>
  <c r="I2762" i="6"/>
  <c r="O2762" i="6" s="1"/>
  <c r="F2762" i="6"/>
  <c r="L2762" i="6" s="1"/>
  <c r="J2762" i="6"/>
  <c r="P2762" i="6" s="1"/>
  <c r="F2758" i="6"/>
  <c r="L2758" i="6" s="1"/>
  <c r="H2758" i="6"/>
  <c r="N2758" i="6" s="1"/>
  <c r="I2758" i="6"/>
  <c r="O2758" i="6" s="1"/>
  <c r="J2758" i="6"/>
  <c r="P2758" i="6" s="1"/>
  <c r="E2754" i="6"/>
  <c r="K2754" i="6" s="1"/>
  <c r="R2754" i="6" s="1"/>
  <c r="I2754" i="6"/>
  <c r="O2754" i="6" s="1"/>
  <c r="F2754" i="6"/>
  <c r="L2754" i="6" s="1"/>
  <c r="J2754" i="6"/>
  <c r="P2754" i="6" s="1"/>
  <c r="G2754" i="6"/>
  <c r="M2754" i="6" s="1"/>
  <c r="H2754" i="6"/>
  <c r="N2754" i="6" s="1"/>
  <c r="E2750" i="6"/>
  <c r="K2750" i="6" s="1"/>
  <c r="R2750" i="6" s="1"/>
  <c r="I2750" i="6"/>
  <c r="O2750" i="6" s="1"/>
  <c r="F2750" i="6"/>
  <c r="L2750" i="6" s="1"/>
  <c r="J2750" i="6"/>
  <c r="P2750" i="6" s="1"/>
  <c r="G2750" i="6"/>
  <c r="M2750" i="6" s="1"/>
  <c r="H2750" i="6"/>
  <c r="N2750" i="6" s="1"/>
  <c r="E2746" i="6"/>
  <c r="K2746" i="6" s="1"/>
  <c r="R2746" i="6" s="1"/>
  <c r="I2746" i="6"/>
  <c r="O2746" i="6" s="1"/>
  <c r="F2746" i="6"/>
  <c r="L2746" i="6" s="1"/>
  <c r="J2746" i="6"/>
  <c r="P2746" i="6" s="1"/>
  <c r="G2746" i="6"/>
  <c r="M2746" i="6" s="1"/>
  <c r="H2746" i="6"/>
  <c r="N2746" i="6" s="1"/>
  <c r="E2742" i="6"/>
  <c r="K2742" i="6" s="1"/>
  <c r="R2742" i="6" s="1"/>
  <c r="I2742" i="6"/>
  <c r="O2742" i="6" s="1"/>
  <c r="F2742" i="6"/>
  <c r="L2742" i="6" s="1"/>
  <c r="J2742" i="6"/>
  <c r="P2742" i="6" s="1"/>
  <c r="G2742" i="6"/>
  <c r="M2742" i="6" s="1"/>
  <c r="H2742" i="6"/>
  <c r="N2742" i="6" s="1"/>
  <c r="E2738" i="6"/>
  <c r="K2738" i="6" s="1"/>
  <c r="R2738" i="6" s="1"/>
  <c r="I2738" i="6"/>
  <c r="O2738" i="6" s="1"/>
  <c r="F2738" i="6"/>
  <c r="L2738" i="6" s="1"/>
  <c r="J2738" i="6"/>
  <c r="P2738" i="6" s="1"/>
  <c r="G2738" i="6"/>
  <c r="M2738" i="6" s="1"/>
  <c r="H2738" i="6"/>
  <c r="N2738" i="6" s="1"/>
  <c r="E2734" i="6"/>
  <c r="K2734" i="6" s="1"/>
  <c r="R2734" i="6" s="1"/>
  <c r="I2734" i="6"/>
  <c r="O2734" i="6" s="1"/>
  <c r="F2734" i="6"/>
  <c r="L2734" i="6" s="1"/>
  <c r="J2734" i="6"/>
  <c r="P2734" i="6" s="1"/>
  <c r="G2734" i="6"/>
  <c r="M2734" i="6" s="1"/>
  <c r="H2734" i="6"/>
  <c r="N2734" i="6" s="1"/>
  <c r="E2730" i="6"/>
  <c r="K2730" i="6" s="1"/>
  <c r="R2730" i="6" s="1"/>
  <c r="I2730" i="6"/>
  <c r="O2730" i="6" s="1"/>
  <c r="F2730" i="6"/>
  <c r="L2730" i="6" s="1"/>
  <c r="J2730" i="6"/>
  <c r="P2730" i="6" s="1"/>
  <c r="G2730" i="6"/>
  <c r="M2730" i="6" s="1"/>
  <c r="H2730" i="6"/>
  <c r="N2730" i="6" s="1"/>
  <c r="E2726" i="6"/>
  <c r="K2726" i="6" s="1"/>
  <c r="R2726" i="6" s="1"/>
  <c r="I2726" i="6"/>
  <c r="O2726" i="6" s="1"/>
  <c r="F2726" i="6"/>
  <c r="L2726" i="6" s="1"/>
  <c r="J2726" i="6"/>
  <c r="P2726" i="6" s="1"/>
  <c r="G2726" i="6"/>
  <c r="M2726" i="6" s="1"/>
  <c r="H2726" i="6"/>
  <c r="N2726" i="6" s="1"/>
  <c r="E2722" i="6"/>
  <c r="K2722" i="6" s="1"/>
  <c r="R2722" i="6" s="1"/>
  <c r="I2722" i="6"/>
  <c r="O2722" i="6" s="1"/>
  <c r="F2722" i="6"/>
  <c r="L2722" i="6" s="1"/>
  <c r="J2722" i="6"/>
  <c r="P2722" i="6" s="1"/>
  <c r="G2722" i="6"/>
  <c r="M2722" i="6" s="1"/>
  <c r="H2722" i="6"/>
  <c r="N2722" i="6" s="1"/>
  <c r="E2718" i="6"/>
  <c r="K2718" i="6" s="1"/>
  <c r="R2718" i="6" s="1"/>
  <c r="I2718" i="6"/>
  <c r="O2718" i="6" s="1"/>
  <c r="F2718" i="6"/>
  <c r="L2718" i="6" s="1"/>
  <c r="J2718" i="6"/>
  <c r="P2718" i="6" s="1"/>
  <c r="G2718" i="6"/>
  <c r="M2718" i="6" s="1"/>
  <c r="H2718" i="6"/>
  <c r="N2718" i="6" s="1"/>
  <c r="E2714" i="6"/>
  <c r="K2714" i="6" s="1"/>
  <c r="R2714" i="6" s="1"/>
  <c r="I2714" i="6"/>
  <c r="O2714" i="6" s="1"/>
  <c r="F2714" i="6"/>
  <c r="L2714" i="6" s="1"/>
  <c r="J2714" i="6"/>
  <c r="P2714" i="6" s="1"/>
  <c r="G2714" i="6"/>
  <c r="M2714" i="6" s="1"/>
  <c r="H2714" i="6"/>
  <c r="N2714" i="6" s="1"/>
  <c r="E2710" i="6"/>
  <c r="K2710" i="6" s="1"/>
  <c r="R2710" i="6" s="1"/>
  <c r="I2710" i="6"/>
  <c r="O2710" i="6" s="1"/>
  <c r="F2710" i="6"/>
  <c r="L2710" i="6" s="1"/>
  <c r="J2710" i="6"/>
  <c r="P2710" i="6" s="1"/>
  <c r="G2710" i="6"/>
  <c r="M2710" i="6" s="1"/>
  <c r="H2710" i="6"/>
  <c r="N2710" i="6" s="1"/>
  <c r="I2706" i="6"/>
  <c r="O2706" i="6" s="1"/>
  <c r="J2706" i="6"/>
  <c r="P2706" i="6" s="1"/>
  <c r="F2706" i="6"/>
  <c r="L2706" i="6" s="1"/>
  <c r="H2706" i="6"/>
  <c r="N2706" i="6" s="1"/>
  <c r="G2702" i="6"/>
  <c r="M2702" i="6" s="1"/>
  <c r="H2702" i="6"/>
  <c r="N2702" i="6" s="1"/>
  <c r="E2702" i="6"/>
  <c r="K2702" i="6" s="1"/>
  <c r="R2702" i="6" s="1"/>
  <c r="I2702" i="6"/>
  <c r="O2702" i="6" s="1"/>
  <c r="F2702" i="6"/>
  <c r="L2702" i="6" s="1"/>
  <c r="J2702" i="6"/>
  <c r="P2702" i="6" s="1"/>
  <c r="E2698" i="6"/>
  <c r="K2698" i="6" s="1"/>
  <c r="R2698" i="6" s="1"/>
  <c r="I2698" i="6"/>
  <c r="O2698" i="6" s="1"/>
  <c r="F2698" i="6"/>
  <c r="L2698" i="6" s="1"/>
  <c r="J2698" i="6"/>
  <c r="P2698" i="6" s="1"/>
  <c r="G2698" i="6"/>
  <c r="M2698" i="6" s="1"/>
  <c r="H2698" i="6"/>
  <c r="N2698" i="6" s="1"/>
  <c r="G2694" i="6"/>
  <c r="M2694" i="6" s="1"/>
  <c r="H2694" i="6"/>
  <c r="N2694" i="6" s="1"/>
  <c r="E2694" i="6"/>
  <c r="K2694" i="6" s="1"/>
  <c r="R2694" i="6" s="1"/>
  <c r="I2694" i="6"/>
  <c r="O2694" i="6" s="1"/>
  <c r="F2694" i="6"/>
  <c r="L2694" i="6" s="1"/>
  <c r="J2694" i="6"/>
  <c r="P2694" i="6" s="1"/>
  <c r="G2690" i="6"/>
  <c r="M2690" i="6" s="1"/>
  <c r="H2690" i="6"/>
  <c r="N2690" i="6" s="1"/>
  <c r="E2690" i="6"/>
  <c r="K2690" i="6" s="1"/>
  <c r="R2690" i="6" s="1"/>
  <c r="I2690" i="6"/>
  <c r="O2690" i="6" s="1"/>
  <c r="F2690" i="6"/>
  <c r="L2690" i="6" s="1"/>
  <c r="J2690" i="6"/>
  <c r="P2690" i="6" s="1"/>
  <c r="G2686" i="6"/>
  <c r="M2686" i="6" s="1"/>
  <c r="H2686" i="6"/>
  <c r="N2686" i="6" s="1"/>
  <c r="E2686" i="6"/>
  <c r="K2686" i="6" s="1"/>
  <c r="R2686" i="6" s="1"/>
  <c r="I2686" i="6"/>
  <c r="O2686" i="6" s="1"/>
  <c r="F2686" i="6"/>
  <c r="L2686" i="6" s="1"/>
  <c r="J2686" i="6"/>
  <c r="P2686" i="6" s="1"/>
  <c r="G2682" i="6"/>
  <c r="M2682" i="6" s="1"/>
  <c r="H2682" i="6"/>
  <c r="N2682" i="6" s="1"/>
  <c r="E2682" i="6"/>
  <c r="K2682" i="6" s="1"/>
  <c r="R2682" i="6" s="1"/>
  <c r="I2682" i="6"/>
  <c r="O2682" i="6" s="1"/>
  <c r="F2682" i="6"/>
  <c r="L2682" i="6" s="1"/>
  <c r="J2682" i="6"/>
  <c r="P2682" i="6" s="1"/>
  <c r="G2678" i="6"/>
  <c r="M2678" i="6" s="1"/>
  <c r="H2678" i="6"/>
  <c r="N2678" i="6" s="1"/>
  <c r="E2678" i="6"/>
  <c r="K2678" i="6" s="1"/>
  <c r="R2678" i="6" s="1"/>
  <c r="I2678" i="6"/>
  <c r="O2678" i="6" s="1"/>
  <c r="F2678" i="6"/>
  <c r="L2678" i="6" s="1"/>
  <c r="J2678" i="6"/>
  <c r="P2678" i="6" s="1"/>
  <c r="G2674" i="6"/>
  <c r="M2674" i="6" s="1"/>
  <c r="H2674" i="6"/>
  <c r="N2674" i="6" s="1"/>
  <c r="E2674" i="6"/>
  <c r="K2674" i="6" s="1"/>
  <c r="R2674" i="6" s="1"/>
  <c r="I2674" i="6"/>
  <c r="O2674" i="6" s="1"/>
  <c r="F2674" i="6"/>
  <c r="L2674" i="6" s="1"/>
  <c r="J2674" i="6"/>
  <c r="P2674" i="6" s="1"/>
  <c r="E2670" i="6"/>
  <c r="K2670" i="6" s="1"/>
  <c r="R2670" i="6" s="1"/>
  <c r="I2670" i="6"/>
  <c r="O2670" i="6" s="1"/>
  <c r="F2670" i="6"/>
  <c r="L2670" i="6" s="1"/>
  <c r="J2670" i="6"/>
  <c r="P2670" i="6" s="1"/>
  <c r="G2670" i="6"/>
  <c r="M2670" i="6" s="1"/>
  <c r="H2670" i="6"/>
  <c r="N2670" i="6" s="1"/>
  <c r="E2666" i="6"/>
  <c r="K2666" i="6" s="1"/>
  <c r="R2666" i="6" s="1"/>
  <c r="I2666" i="6"/>
  <c r="O2666" i="6" s="1"/>
  <c r="F2666" i="6"/>
  <c r="L2666" i="6" s="1"/>
  <c r="J2666" i="6"/>
  <c r="P2666" i="6" s="1"/>
  <c r="G2666" i="6"/>
  <c r="M2666" i="6" s="1"/>
  <c r="H2666" i="6"/>
  <c r="N2666" i="6" s="1"/>
  <c r="I2662" i="6"/>
  <c r="O2662" i="6" s="1"/>
  <c r="J2662" i="6"/>
  <c r="P2662" i="6" s="1"/>
  <c r="F2662" i="6"/>
  <c r="L2662" i="6" s="1"/>
  <c r="H2662" i="6"/>
  <c r="N2662" i="6" s="1"/>
  <c r="G2658" i="6"/>
  <c r="M2658" i="6" s="1"/>
  <c r="H2658" i="6"/>
  <c r="N2658" i="6" s="1"/>
  <c r="E2658" i="6"/>
  <c r="K2658" i="6" s="1"/>
  <c r="R2658" i="6" s="1"/>
  <c r="I2658" i="6"/>
  <c r="O2658" i="6" s="1"/>
  <c r="F2658" i="6"/>
  <c r="L2658" i="6" s="1"/>
  <c r="J2658" i="6"/>
  <c r="P2658" i="6" s="1"/>
  <c r="G2654" i="6"/>
  <c r="M2654" i="6" s="1"/>
  <c r="H2654" i="6"/>
  <c r="N2654" i="6" s="1"/>
  <c r="E2654" i="6"/>
  <c r="K2654" i="6" s="1"/>
  <c r="R2654" i="6" s="1"/>
  <c r="I2654" i="6"/>
  <c r="O2654" i="6" s="1"/>
  <c r="F2654" i="6"/>
  <c r="L2654" i="6" s="1"/>
  <c r="J2654" i="6"/>
  <c r="P2654" i="6" s="1"/>
  <c r="G2650" i="6"/>
  <c r="M2650" i="6" s="1"/>
  <c r="H2650" i="6"/>
  <c r="N2650" i="6" s="1"/>
  <c r="E2650" i="6"/>
  <c r="K2650" i="6" s="1"/>
  <c r="R2650" i="6" s="1"/>
  <c r="I2650" i="6"/>
  <c r="O2650" i="6" s="1"/>
  <c r="F2650" i="6"/>
  <c r="L2650" i="6" s="1"/>
  <c r="J2650" i="6"/>
  <c r="P2650" i="6" s="1"/>
  <c r="G2646" i="6"/>
  <c r="M2646" i="6" s="1"/>
  <c r="H2646" i="6"/>
  <c r="N2646" i="6" s="1"/>
  <c r="E2646" i="6"/>
  <c r="K2646" i="6" s="1"/>
  <c r="R2646" i="6" s="1"/>
  <c r="I2646" i="6"/>
  <c r="O2646" i="6" s="1"/>
  <c r="F2646" i="6"/>
  <c r="L2646" i="6" s="1"/>
  <c r="J2646" i="6"/>
  <c r="P2646" i="6" s="1"/>
  <c r="G2642" i="6"/>
  <c r="M2642" i="6" s="1"/>
  <c r="H2642" i="6"/>
  <c r="N2642" i="6" s="1"/>
  <c r="E2642" i="6"/>
  <c r="K2642" i="6" s="1"/>
  <c r="R2642" i="6" s="1"/>
  <c r="I2642" i="6"/>
  <c r="O2642" i="6" s="1"/>
  <c r="F2642" i="6"/>
  <c r="L2642" i="6" s="1"/>
  <c r="J2642" i="6"/>
  <c r="P2642" i="6" s="1"/>
  <c r="G2638" i="6"/>
  <c r="M2638" i="6" s="1"/>
  <c r="H2638" i="6"/>
  <c r="N2638" i="6" s="1"/>
  <c r="E2638" i="6"/>
  <c r="K2638" i="6" s="1"/>
  <c r="R2638" i="6" s="1"/>
  <c r="I2638" i="6"/>
  <c r="O2638" i="6" s="1"/>
  <c r="F2638" i="6"/>
  <c r="L2638" i="6" s="1"/>
  <c r="J2638" i="6"/>
  <c r="P2638" i="6" s="1"/>
  <c r="F2634" i="6"/>
  <c r="L2634" i="6" s="1"/>
  <c r="H2634" i="6"/>
  <c r="N2634" i="6" s="1"/>
  <c r="I2634" i="6"/>
  <c r="O2634" i="6" s="1"/>
  <c r="J2634" i="6"/>
  <c r="P2634" i="6" s="1"/>
  <c r="E2630" i="6"/>
  <c r="K2630" i="6" s="1"/>
  <c r="R2630" i="6" s="1"/>
  <c r="I2630" i="6"/>
  <c r="O2630" i="6" s="1"/>
  <c r="F2630" i="6"/>
  <c r="L2630" i="6" s="1"/>
  <c r="J2630" i="6"/>
  <c r="P2630" i="6" s="1"/>
  <c r="G2630" i="6"/>
  <c r="M2630" i="6" s="1"/>
  <c r="H2630" i="6"/>
  <c r="N2630" i="6" s="1"/>
  <c r="G2626" i="6"/>
  <c r="M2626" i="6" s="1"/>
  <c r="H2626" i="6"/>
  <c r="N2626" i="6" s="1"/>
  <c r="E2626" i="6"/>
  <c r="K2626" i="6" s="1"/>
  <c r="R2626" i="6" s="1"/>
  <c r="I2626" i="6"/>
  <c r="O2626" i="6" s="1"/>
  <c r="F2626" i="6"/>
  <c r="L2626" i="6" s="1"/>
  <c r="J2626" i="6"/>
  <c r="P2626" i="6" s="1"/>
  <c r="G2622" i="6"/>
  <c r="M2622" i="6" s="1"/>
  <c r="H2622" i="6"/>
  <c r="N2622" i="6" s="1"/>
  <c r="E2622" i="6"/>
  <c r="K2622" i="6" s="1"/>
  <c r="R2622" i="6" s="1"/>
  <c r="I2622" i="6"/>
  <c r="O2622" i="6" s="1"/>
  <c r="F2622" i="6"/>
  <c r="L2622" i="6" s="1"/>
  <c r="J2622" i="6"/>
  <c r="P2622" i="6" s="1"/>
  <c r="F2618" i="6"/>
  <c r="L2618" i="6" s="1"/>
  <c r="H2618" i="6"/>
  <c r="N2618" i="6" s="1"/>
  <c r="I2618" i="6"/>
  <c r="O2618" i="6" s="1"/>
  <c r="J2618" i="6"/>
  <c r="P2618" i="6" s="1"/>
  <c r="G2614" i="6"/>
  <c r="M2614" i="6" s="1"/>
  <c r="H2614" i="6"/>
  <c r="N2614" i="6" s="1"/>
  <c r="E2614" i="6"/>
  <c r="K2614" i="6" s="1"/>
  <c r="R2614" i="6" s="1"/>
  <c r="I2614" i="6"/>
  <c r="O2614" i="6" s="1"/>
  <c r="F2614" i="6"/>
  <c r="L2614" i="6" s="1"/>
  <c r="J2614" i="6"/>
  <c r="P2614" i="6" s="1"/>
  <c r="G2610" i="6"/>
  <c r="M2610" i="6" s="1"/>
  <c r="H2610" i="6"/>
  <c r="N2610" i="6" s="1"/>
  <c r="E2610" i="6"/>
  <c r="K2610" i="6" s="1"/>
  <c r="R2610" i="6" s="1"/>
  <c r="I2610" i="6"/>
  <c r="O2610" i="6" s="1"/>
  <c r="F2610" i="6"/>
  <c r="L2610" i="6" s="1"/>
  <c r="J2610" i="6"/>
  <c r="P2610" i="6" s="1"/>
  <c r="G2606" i="6"/>
  <c r="M2606" i="6" s="1"/>
  <c r="H2606" i="6"/>
  <c r="N2606" i="6" s="1"/>
  <c r="E2606" i="6"/>
  <c r="K2606" i="6" s="1"/>
  <c r="R2606" i="6" s="1"/>
  <c r="I2606" i="6"/>
  <c r="O2606" i="6" s="1"/>
  <c r="F2606" i="6"/>
  <c r="L2606" i="6" s="1"/>
  <c r="J2606" i="6"/>
  <c r="P2606" i="6" s="1"/>
  <c r="E2602" i="6"/>
  <c r="K2602" i="6" s="1"/>
  <c r="R2602" i="6" s="1"/>
  <c r="I2602" i="6"/>
  <c r="O2602" i="6" s="1"/>
  <c r="F2602" i="6"/>
  <c r="L2602" i="6" s="1"/>
  <c r="J2602" i="6"/>
  <c r="P2602" i="6" s="1"/>
  <c r="G2602" i="6"/>
  <c r="M2602" i="6" s="1"/>
  <c r="H2602" i="6"/>
  <c r="N2602" i="6" s="1"/>
  <c r="E2598" i="6"/>
  <c r="K2598" i="6" s="1"/>
  <c r="R2598" i="6" s="1"/>
  <c r="F2598" i="6"/>
  <c r="L2598" i="6" s="1"/>
  <c r="G2598" i="6"/>
  <c r="M2598" i="6" s="1"/>
  <c r="I2598" i="6"/>
  <c r="O2598" i="6" s="1"/>
  <c r="J2598" i="6"/>
  <c r="P2598" i="6" s="1"/>
  <c r="H2598" i="6"/>
  <c r="N2598" i="6" s="1"/>
  <c r="E2594" i="6"/>
  <c r="K2594" i="6" s="1"/>
  <c r="R2594" i="6" s="1"/>
  <c r="I2594" i="6"/>
  <c r="O2594" i="6" s="1"/>
  <c r="F2594" i="6"/>
  <c r="L2594" i="6" s="1"/>
  <c r="J2594" i="6"/>
  <c r="P2594" i="6" s="1"/>
  <c r="G2594" i="6"/>
  <c r="M2594" i="6" s="1"/>
  <c r="H2594" i="6"/>
  <c r="N2594" i="6" s="1"/>
  <c r="I2590" i="6"/>
  <c r="O2590" i="6" s="1"/>
  <c r="J2590" i="6"/>
  <c r="P2590" i="6" s="1"/>
  <c r="F2590" i="6"/>
  <c r="L2590" i="6" s="1"/>
  <c r="H2590" i="6"/>
  <c r="N2590" i="6" s="1"/>
  <c r="E2586" i="6"/>
  <c r="K2586" i="6" s="1"/>
  <c r="R2586" i="6" s="1"/>
  <c r="I2586" i="6"/>
  <c r="O2586" i="6" s="1"/>
  <c r="F2586" i="6"/>
  <c r="L2586" i="6" s="1"/>
  <c r="J2586" i="6"/>
  <c r="P2586" i="6" s="1"/>
  <c r="G2586" i="6"/>
  <c r="M2586" i="6" s="1"/>
  <c r="H2586" i="6"/>
  <c r="N2586" i="6" s="1"/>
  <c r="E2582" i="6"/>
  <c r="K2582" i="6" s="1"/>
  <c r="R2582" i="6" s="1"/>
  <c r="I2582" i="6"/>
  <c r="O2582" i="6" s="1"/>
  <c r="F2582" i="6"/>
  <c r="L2582" i="6" s="1"/>
  <c r="J2582" i="6"/>
  <c r="P2582" i="6" s="1"/>
  <c r="G2582" i="6"/>
  <c r="M2582" i="6" s="1"/>
  <c r="H2582" i="6"/>
  <c r="N2582" i="6" s="1"/>
  <c r="G2578" i="6"/>
  <c r="M2578" i="6" s="1"/>
  <c r="H2578" i="6"/>
  <c r="N2578" i="6" s="1"/>
  <c r="E2578" i="6"/>
  <c r="K2578" i="6" s="1"/>
  <c r="R2578" i="6" s="1"/>
  <c r="I2578" i="6"/>
  <c r="O2578" i="6" s="1"/>
  <c r="F2578" i="6"/>
  <c r="L2578" i="6" s="1"/>
  <c r="J2578" i="6"/>
  <c r="P2578" i="6" s="1"/>
  <c r="F2574" i="6"/>
  <c r="L2574" i="6" s="1"/>
  <c r="H2574" i="6"/>
  <c r="N2574" i="6" s="1"/>
  <c r="I2574" i="6"/>
  <c r="O2574" i="6" s="1"/>
  <c r="J2574" i="6"/>
  <c r="P2574" i="6" s="1"/>
  <c r="I2570" i="6"/>
  <c r="O2570" i="6" s="1"/>
  <c r="J2570" i="6"/>
  <c r="P2570" i="6" s="1"/>
  <c r="F2570" i="6"/>
  <c r="L2570" i="6" s="1"/>
  <c r="H2570" i="6"/>
  <c r="N2570" i="6" s="1"/>
  <c r="G2566" i="6"/>
  <c r="M2566" i="6" s="1"/>
  <c r="H2566" i="6"/>
  <c r="N2566" i="6" s="1"/>
  <c r="E2566" i="6"/>
  <c r="K2566" i="6" s="1"/>
  <c r="R2566" i="6" s="1"/>
  <c r="I2566" i="6"/>
  <c r="O2566" i="6" s="1"/>
  <c r="F2566" i="6"/>
  <c r="L2566" i="6" s="1"/>
  <c r="J2566" i="6"/>
  <c r="P2566" i="6" s="1"/>
  <c r="E2562" i="6"/>
  <c r="K2562" i="6" s="1"/>
  <c r="R2562" i="6" s="1"/>
  <c r="I2562" i="6"/>
  <c r="O2562" i="6" s="1"/>
  <c r="F2562" i="6"/>
  <c r="L2562" i="6" s="1"/>
  <c r="J2562" i="6"/>
  <c r="P2562" i="6" s="1"/>
  <c r="G2562" i="6"/>
  <c r="M2562" i="6" s="1"/>
  <c r="H2562" i="6"/>
  <c r="N2562" i="6" s="1"/>
  <c r="F2558" i="6"/>
  <c r="L2558" i="6" s="1"/>
  <c r="H2558" i="6"/>
  <c r="N2558" i="6" s="1"/>
  <c r="I2558" i="6"/>
  <c r="O2558" i="6" s="1"/>
  <c r="J2558" i="6"/>
  <c r="P2558" i="6" s="1"/>
  <c r="E2554" i="6"/>
  <c r="K2554" i="6" s="1"/>
  <c r="R2554" i="6" s="1"/>
  <c r="I2554" i="6"/>
  <c r="O2554" i="6" s="1"/>
  <c r="F2554" i="6"/>
  <c r="L2554" i="6" s="1"/>
  <c r="J2554" i="6"/>
  <c r="P2554" i="6" s="1"/>
  <c r="G2554" i="6"/>
  <c r="M2554" i="6" s="1"/>
  <c r="H2554" i="6"/>
  <c r="N2554" i="6" s="1"/>
  <c r="E2550" i="6"/>
  <c r="K2550" i="6" s="1"/>
  <c r="R2550" i="6" s="1"/>
  <c r="I2550" i="6"/>
  <c r="O2550" i="6" s="1"/>
  <c r="F2550" i="6"/>
  <c r="L2550" i="6" s="1"/>
  <c r="J2550" i="6"/>
  <c r="P2550" i="6" s="1"/>
  <c r="G2550" i="6"/>
  <c r="M2550" i="6" s="1"/>
  <c r="H2550" i="6"/>
  <c r="N2550" i="6" s="1"/>
  <c r="I2546" i="6"/>
  <c r="O2546" i="6" s="1"/>
  <c r="J2546" i="6"/>
  <c r="P2546" i="6" s="1"/>
  <c r="F2546" i="6"/>
  <c r="L2546" i="6" s="1"/>
  <c r="H2546" i="6"/>
  <c r="N2546" i="6" s="1"/>
  <c r="G2542" i="6"/>
  <c r="M2542" i="6" s="1"/>
  <c r="H2542" i="6"/>
  <c r="N2542" i="6" s="1"/>
  <c r="E2542" i="6"/>
  <c r="K2542" i="6" s="1"/>
  <c r="R2542" i="6" s="1"/>
  <c r="I2542" i="6"/>
  <c r="O2542" i="6" s="1"/>
  <c r="F2542" i="6"/>
  <c r="L2542" i="6" s="1"/>
  <c r="J2542" i="6"/>
  <c r="P2542" i="6" s="1"/>
  <c r="F2538" i="6"/>
  <c r="L2538" i="6" s="1"/>
  <c r="H2538" i="6"/>
  <c r="N2538" i="6" s="1"/>
  <c r="I2538" i="6"/>
  <c r="O2538" i="6" s="1"/>
  <c r="J2538" i="6"/>
  <c r="P2538" i="6" s="1"/>
  <c r="E2534" i="6"/>
  <c r="K2534" i="6" s="1"/>
  <c r="R2534" i="6" s="1"/>
  <c r="I2534" i="6"/>
  <c r="O2534" i="6" s="1"/>
  <c r="F2534" i="6"/>
  <c r="L2534" i="6" s="1"/>
  <c r="J2534" i="6"/>
  <c r="P2534" i="6" s="1"/>
  <c r="G2534" i="6"/>
  <c r="M2534" i="6" s="1"/>
  <c r="H2534" i="6"/>
  <c r="N2534" i="6" s="1"/>
  <c r="G2530" i="6"/>
  <c r="M2530" i="6" s="1"/>
  <c r="H2530" i="6"/>
  <c r="N2530" i="6" s="1"/>
  <c r="E2530" i="6"/>
  <c r="K2530" i="6" s="1"/>
  <c r="R2530" i="6" s="1"/>
  <c r="I2530" i="6"/>
  <c r="O2530" i="6" s="1"/>
  <c r="F2530" i="6"/>
  <c r="L2530" i="6" s="1"/>
  <c r="J2530" i="6"/>
  <c r="P2530" i="6" s="1"/>
  <c r="E2526" i="6"/>
  <c r="K2526" i="6" s="1"/>
  <c r="R2526" i="6" s="1"/>
  <c r="I2526" i="6"/>
  <c r="O2526" i="6" s="1"/>
  <c r="F2526" i="6"/>
  <c r="L2526" i="6" s="1"/>
  <c r="J2526" i="6"/>
  <c r="P2526" i="6" s="1"/>
  <c r="G2526" i="6"/>
  <c r="M2526" i="6" s="1"/>
  <c r="H2526" i="6"/>
  <c r="N2526" i="6" s="1"/>
  <c r="E2522" i="6"/>
  <c r="K2522" i="6" s="1"/>
  <c r="R2522" i="6" s="1"/>
  <c r="I2522" i="6"/>
  <c r="O2522" i="6" s="1"/>
  <c r="F2522" i="6"/>
  <c r="L2522" i="6" s="1"/>
  <c r="J2522" i="6"/>
  <c r="P2522" i="6" s="1"/>
  <c r="G2522" i="6"/>
  <c r="M2522" i="6" s="1"/>
  <c r="H2522" i="6"/>
  <c r="N2522" i="6" s="1"/>
  <c r="E2518" i="6"/>
  <c r="K2518" i="6" s="1"/>
  <c r="R2518" i="6" s="1"/>
  <c r="I2518" i="6"/>
  <c r="O2518" i="6" s="1"/>
  <c r="F2518" i="6"/>
  <c r="L2518" i="6" s="1"/>
  <c r="J2518" i="6"/>
  <c r="P2518" i="6" s="1"/>
  <c r="G2518" i="6"/>
  <c r="M2518" i="6" s="1"/>
  <c r="H2518" i="6"/>
  <c r="N2518" i="6" s="1"/>
  <c r="I2514" i="6"/>
  <c r="O2514" i="6" s="1"/>
  <c r="J2514" i="6"/>
  <c r="P2514" i="6" s="1"/>
  <c r="F2514" i="6"/>
  <c r="L2514" i="6" s="1"/>
  <c r="H2514" i="6"/>
  <c r="N2514" i="6" s="1"/>
  <c r="G2510" i="6"/>
  <c r="M2510" i="6" s="1"/>
  <c r="H2510" i="6"/>
  <c r="N2510" i="6" s="1"/>
  <c r="E2510" i="6"/>
  <c r="K2510" i="6" s="1"/>
  <c r="R2510" i="6" s="1"/>
  <c r="I2510" i="6"/>
  <c r="O2510" i="6" s="1"/>
  <c r="F2510" i="6"/>
  <c r="L2510" i="6" s="1"/>
  <c r="J2510" i="6"/>
  <c r="P2510" i="6" s="1"/>
  <c r="E2506" i="6"/>
  <c r="K2506" i="6" s="1"/>
  <c r="R2506" i="6" s="1"/>
  <c r="I2506" i="6"/>
  <c r="O2506" i="6" s="1"/>
  <c r="F2506" i="6"/>
  <c r="L2506" i="6" s="1"/>
  <c r="J2506" i="6"/>
  <c r="P2506" i="6" s="1"/>
  <c r="G2506" i="6"/>
  <c r="M2506" i="6" s="1"/>
  <c r="H2506" i="6"/>
  <c r="N2506" i="6" s="1"/>
  <c r="E2502" i="6"/>
  <c r="K2502" i="6" s="1"/>
  <c r="R2502" i="6" s="1"/>
  <c r="I2502" i="6"/>
  <c r="O2502" i="6" s="1"/>
  <c r="F2502" i="6"/>
  <c r="L2502" i="6" s="1"/>
  <c r="J2502" i="6"/>
  <c r="P2502" i="6" s="1"/>
  <c r="G2502" i="6"/>
  <c r="M2502" i="6" s="1"/>
  <c r="H2502" i="6"/>
  <c r="N2502" i="6" s="1"/>
  <c r="E2498" i="6"/>
  <c r="K2498" i="6" s="1"/>
  <c r="R2498" i="6" s="1"/>
  <c r="I2498" i="6"/>
  <c r="O2498" i="6" s="1"/>
  <c r="F2498" i="6"/>
  <c r="L2498" i="6" s="1"/>
  <c r="J2498" i="6"/>
  <c r="P2498" i="6" s="1"/>
  <c r="G2498" i="6"/>
  <c r="M2498" i="6" s="1"/>
  <c r="H2498" i="6"/>
  <c r="N2498" i="6" s="1"/>
  <c r="E2494" i="6"/>
  <c r="K2494" i="6" s="1"/>
  <c r="R2494" i="6" s="1"/>
  <c r="I2494" i="6"/>
  <c r="O2494" i="6" s="1"/>
  <c r="F2494" i="6"/>
  <c r="L2494" i="6" s="1"/>
  <c r="J2494" i="6"/>
  <c r="P2494" i="6" s="1"/>
  <c r="G2494" i="6"/>
  <c r="M2494" i="6" s="1"/>
  <c r="H2494" i="6"/>
  <c r="N2494" i="6" s="1"/>
  <c r="E2490" i="6"/>
  <c r="K2490" i="6" s="1"/>
  <c r="R2490" i="6" s="1"/>
  <c r="I2490" i="6"/>
  <c r="O2490" i="6" s="1"/>
  <c r="F2490" i="6"/>
  <c r="L2490" i="6" s="1"/>
  <c r="J2490" i="6"/>
  <c r="P2490" i="6" s="1"/>
  <c r="G2490" i="6"/>
  <c r="M2490" i="6" s="1"/>
  <c r="H2490" i="6"/>
  <c r="N2490" i="6" s="1"/>
  <c r="G2486" i="6"/>
  <c r="M2486" i="6" s="1"/>
  <c r="H2486" i="6"/>
  <c r="N2486" i="6" s="1"/>
  <c r="E2486" i="6"/>
  <c r="K2486" i="6" s="1"/>
  <c r="R2486" i="6" s="1"/>
  <c r="I2486" i="6"/>
  <c r="O2486" i="6" s="1"/>
  <c r="F2486" i="6"/>
  <c r="L2486" i="6" s="1"/>
  <c r="J2486" i="6"/>
  <c r="P2486" i="6" s="1"/>
  <c r="G2482" i="6"/>
  <c r="M2482" i="6" s="1"/>
  <c r="H2482" i="6"/>
  <c r="N2482" i="6" s="1"/>
  <c r="E2482" i="6"/>
  <c r="K2482" i="6" s="1"/>
  <c r="R2482" i="6" s="1"/>
  <c r="I2482" i="6"/>
  <c r="O2482" i="6" s="1"/>
  <c r="F2482" i="6"/>
  <c r="L2482" i="6" s="1"/>
  <c r="J2482" i="6"/>
  <c r="P2482" i="6" s="1"/>
  <c r="E2478" i="6"/>
  <c r="K2478" i="6" s="1"/>
  <c r="R2478" i="6" s="1"/>
  <c r="I2478" i="6"/>
  <c r="O2478" i="6" s="1"/>
  <c r="F2478" i="6"/>
  <c r="L2478" i="6" s="1"/>
  <c r="J2478" i="6"/>
  <c r="P2478" i="6" s="1"/>
  <c r="G2478" i="6"/>
  <c r="M2478" i="6" s="1"/>
  <c r="H2478" i="6"/>
  <c r="N2478" i="6" s="1"/>
  <c r="I2474" i="6"/>
  <c r="O2474" i="6" s="1"/>
  <c r="J2474" i="6"/>
  <c r="P2474" i="6" s="1"/>
  <c r="F2474" i="6"/>
  <c r="L2474" i="6" s="1"/>
  <c r="H2474" i="6"/>
  <c r="N2474" i="6" s="1"/>
  <c r="F2470" i="6"/>
  <c r="L2470" i="6" s="1"/>
  <c r="H2470" i="6"/>
  <c r="N2470" i="6" s="1"/>
  <c r="I2470" i="6"/>
  <c r="O2470" i="6" s="1"/>
  <c r="J2470" i="6"/>
  <c r="P2470" i="6" s="1"/>
  <c r="E2466" i="6"/>
  <c r="K2466" i="6" s="1"/>
  <c r="R2466" i="6" s="1"/>
  <c r="I2466" i="6"/>
  <c r="O2466" i="6" s="1"/>
  <c r="F2466" i="6"/>
  <c r="L2466" i="6" s="1"/>
  <c r="J2466" i="6"/>
  <c r="P2466" i="6" s="1"/>
  <c r="G2466" i="6"/>
  <c r="M2466" i="6" s="1"/>
  <c r="H2466" i="6"/>
  <c r="N2466" i="6" s="1"/>
  <c r="G2462" i="6"/>
  <c r="M2462" i="6" s="1"/>
  <c r="H2462" i="6"/>
  <c r="N2462" i="6" s="1"/>
  <c r="E2462" i="6"/>
  <c r="K2462" i="6" s="1"/>
  <c r="R2462" i="6" s="1"/>
  <c r="I2462" i="6"/>
  <c r="O2462" i="6" s="1"/>
  <c r="F2462" i="6"/>
  <c r="L2462" i="6" s="1"/>
  <c r="J2462" i="6"/>
  <c r="P2462" i="6" s="1"/>
  <c r="F2458" i="6"/>
  <c r="L2458" i="6" s="1"/>
  <c r="H2458" i="6"/>
  <c r="N2458" i="6" s="1"/>
  <c r="I2458" i="6"/>
  <c r="O2458" i="6" s="1"/>
  <c r="J2458" i="6"/>
  <c r="P2458" i="6" s="1"/>
  <c r="G2454" i="6"/>
  <c r="M2454" i="6" s="1"/>
  <c r="H2454" i="6"/>
  <c r="N2454" i="6" s="1"/>
  <c r="E2454" i="6"/>
  <c r="K2454" i="6" s="1"/>
  <c r="R2454" i="6" s="1"/>
  <c r="I2454" i="6"/>
  <c r="O2454" i="6" s="1"/>
  <c r="F2454" i="6"/>
  <c r="L2454" i="6" s="1"/>
  <c r="J2454" i="6"/>
  <c r="P2454" i="6" s="1"/>
  <c r="G2450" i="6"/>
  <c r="M2450" i="6" s="1"/>
  <c r="H2450" i="6"/>
  <c r="N2450" i="6" s="1"/>
  <c r="E2450" i="6"/>
  <c r="K2450" i="6" s="1"/>
  <c r="R2450" i="6" s="1"/>
  <c r="I2450" i="6"/>
  <c r="O2450" i="6" s="1"/>
  <c r="F2450" i="6"/>
  <c r="L2450" i="6" s="1"/>
  <c r="J2450" i="6"/>
  <c r="P2450" i="6" s="1"/>
  <c r="G2446" i="6"/>
  <c r="M2446" i="6" s="1"/>
  <c r="H2446" i="6"/>
  <c r="N2446" i="6" s="1"/>
  <c r="E2446" i="6"/>
  <c r="K2446" i="6" s="1"/>
  <c r="R2446" i="6" s="1"/>
  <c r="I2446" i="6"/>
  <c r="O2446" i="6" s="1"/>
  <c r="F2446" i="6"/>
  <c r="L2446" i="6" s="1"/>
  <c r="J2446" i="6"/>
  <c r="P2446" i="6" s="1"/>
  <c r="E2442" i="6"/>
  <c r="K2442" i="6" s="1"/>
  <c r="R2442" i="6" s="1"/>
  <c r="I2442" i="6"/>
  <c r="O2442" i="6" s="1"/>
  <c r="F2442" i="6"/>
  <c r="L2442" i="6" s="1"/>
  <c r="J2442" i="6"/>
  <c r="P2442" i="6" s="1"/>
  <c r="G2442" i="6"/>
  <c r="M2442" i="6" s="1"/>
  <c r="H2442" i="6"/>
  <c r="N2442" i="6" s="1"/>
  <c r="E2438" i="6"/>
  <c r="K2438" i="6" s="1"/>
  <c r="R2438" i="6" s="1"/>
  <c r="I2438" i="6"/>
  <c r="O2438" i="6" s="1"/>
  <c r="F2438" i="6"/>
  <c r="L2438" i="6" s="1"/>
  <c r="J2438" i="6"/>
  <c r="P2438" i="6" s="1"/>
  <c r="G2438" i="6"/>
  <c r="M2438" i="6" s="1"/>
  <c r="H2438" i="6"/>
  <c r="N2438" i="6" s="1"/>
  <c r="E2434" i="6"/>
  <c r="K2434" i="6" s="1"/>
  <c r="R2434" i="6" s="1"/>
  <c r="I2434" i="6"/>
  <c r="O2434" i="6" s="1"/>
  <c r="F2434" i="6"/>
  <c r="L2434" i="6" s="1"/>
  <c r="J2434" i="6"/>
  <c r="P2434" i="6" s="1"/>
  <c r="G2434" i="6"/>
  <c r="M2434" i="6" s="1"/>
  <c r="H2434" i="6"/>
  <c r="N2434" i="6" s="1"/>
  <c r="E2430" i="6"/>
  <c r="K2430" i="6" s="1"/>
  <c r="R2430" i="6" s="1"/>
  <c r="I2430" i="6"/>
  <c r="O2430" i="6" s="1"/>
  <c r="F2430" i="6"/>
  <c r="L2430" i="6" s="1"/>
  <c r="J2430" i="6"/>
  <c r="P2430" i="6" s="1"/>
  <c r="G2430" i="6"/>
  <c r="M2430" i="6" s="1"/>
  <c r="H2430" i="6"/>
  <c r="N2430" i="6" s="1"/>
  <c r="E2426" i="6"/>
  <c r="K2426" i="6" s="1"/>
  <c r="R2426" i="6" s="1"/>
  <c r="I2426" i="6"/>
  <c r="O2426" i="6" s="1"/>
  <c r="F2426" i="6"/>
  <c r="L2426" i="6" s="1"/>
  <c r="J2426" i="6"/>
  <c r="P2426" i="6" s="1"/>
  <c r="G2426" i="6"/>
  <c r="M2426" i="6" s="1"/>
  <c r="H2426" i="6"/>
  <c r="N2426" i="6" s="1"/>
  <c r="F2422" i="6"/>
  <c r="L2422" i="6" s="1"/>
  <c r="H2422" i="6"/>
  <c r="N2422" i="6" s="1"/>
  <c r="I2422" i="6"/>
  <c r="O2422" i="6" s="1"/>
  <c r="J2422" i="6"/>
  <c r="P2422" i="6" s="1"/>
  <c r="G2418" i="6"/>
  <c r="M2418" i="6" s="1"/>
  <c r="H2418" i="6"/>
  <c r="N2418" i="6" s="1"/>
  <c r="E2418" i="6"/>
  <c r="K2418" i="6" s="1"/>
  <c r="R2418" i="6" s="1"/>
  <c r="I2418" i="6"/>
  <c r="O2418" i="6" s="1"/>
  <c r="F2418" i="6"/>
  <c r="L2418" i="6" s="1"/>
  <c r="J2418" i="6"/>
  <c r="P2418" i="6" s="1"/>
  <c r="G2414" i="6"/>
  <c r="M2414" i="6" s="1"/>
  <c r="H2414" i="6"/>
  <c r="N2414" i="6" s="1"/>
  <c r="E2414" i="6"/>
  <c r="K2414" i="6" s="1"/>
  <c r="R2414" i="6" s="1"/>
  <c r="I2414" i="6"/>
  <c r="O2414" i="6" s="1"/>
  <c r="F2414" i="6"/>
  <c r="L2414" i="6" s="1"/>
  <c r="J2414" i="6"/>
  <c r="P2414" i="6" s="1"/>
  <c r="E2410" i="6"/>
  <c r="K2410" i="6" s="1"/>
  <c r="R2410" i="6" s="1"/>
  <c r="I2410" i="6"/>
  <c r="O2410" i="6" s="1"/>
  <c r="F2410" i="6"/>
  <c r="L2410" i="6" s="1"/>
  <c r="J2410" i="6"/>
  <c r="P2410" i="6" s="1"/>
  <c r="G2410" i="6"/>
  <c r="M2410" i="6" s="1"/>
  <c r="H2410" i="6"/>
  <c r="N2410" i="6" s="1"/>
  <c r="E2406" i="6"/>
  <c r="K2406" i="6" s="1"/>
  <c r="R2406" i="6" s="1"/>
  <c r="I2406" i="6"/>
  <c r="O2406" i="6" s="1"/>
  <c r="F2406" i="6"/>
  <c r="L2406" i="6" s="1"/>
  <c r="J2406" i="6"/>
  <c r="P2406" i="6" s="1"/>
  <c r="G2406" i="6"/>
  <c r="M2406" i="6" s="1"/>
  <c r="H2406" i="6"/>
  <c r="N2406" i="6" s="1"/>
  <c r="E2402" i="6"/>
  <c r="K2402" i="6" s="1"/>
  <c r="R2402" i="6" s="1"/>
  <c r="I2402" i="6"/>
  <c r="O2402" i="6" s="1"/>
  <c r="F2402" i="6"/>
  <c r="L2402" i="6" s="1"/>
  <c r="J2402" i="6"/>
  <c r="P2402" i="6" s="1"/>
  <c r="G2402" i="6"/>
  <c r="M2402" i="6" s="1"/>
  <c r="H2402" i="6"/>
  <c r="N2402" i="6" s="1"/>
  <c r="E2398" i="6"/>
  <c r="K2398" i="6" s="1"/>
  <c r="R2398" i="6" s="1"/>
  <c r="I2398" i="6"/>
  <c r="O2398" i="6" s="1"/>
  <c r="F2398" i="6"/>
  <c r="L2398" i="6" s="1"/>
  <c r="J2398" i="6"/>
  <c r="P2398" i="6" s="1"/>
  <c r="G2398" i="6"/>
  <c r="M2398" i="6" s="1"/>
  <c r="H2398" i="6"/>
  <c r="N2398" i="6" s="1"/>
  <c r="E2394" i="6"/>
  <c r="K2394" i="6" s="1"/>
  <c r="R2394" i="6" s="1"/>
  <c r="I2394" i="6"/>
  <c r="O2394" i="6" s="1"/>
  <c r="F2394" i="6"/>
  <c r="L2394" i="6" s="1"/>
  <c r="J2394" i="6"/>
  <c r="P2394" i="6" s="1"/>
  <c r="G2394" i="6"/>
  <c r="M2394" i="6" s="1"/>
  <c r="H2394" i="6"/>
  <c r="N2394" i="6" s="1"/>
  <c r="E2390" i="6"/>
  <c r="K2390" i="6" s="1"/>
  <c r="R2390" i="6" s="1"/>
  <c r="I2390" i="6"/>
  <c r="O2390" i="6" s="1"/>
  <c r="F2390" i="6"/>
  <c r="L2390" i="6" s="1"/>
  <c r="J2390" i="6"/>
  <c r="P2390" i="6" s="1"/>
  <c r="G2390" i="6"/>
  <c r="M2390" i="6" s="1"/>
  <c r="H2390" i="6"/>
  <c r="N2390" i="6" s="1"/>
  <c r="G2386" i="6"/>
  <c r="M2386" i="6" s="1"/>
  <c r="H2386" i="6"/>
  <c r="N2386" i="6" s="1"/>
  <c r="E2386" i="6"/>
  <c r="K2386" i="6" s="1"/>
  <c r="R2386" i="6" s="1"/>
  <c r="I2386" i="6"/>
  <c r="O2386" i="6" s="1"/>
  <c r="F2386" i="6"/>
  <c r="L2386" i="6" s="1"/>
  <c r="J2386" i="6"/>
  <c r="P2386" i="6" s="1"/>
  <c r="G2382" i="6"/>
  <c r="M2382" i="6" s="1"/>
  <c r="H2382" i="6"/>
  <c r="N2382" i="6" s="1"/>
  <c r="E2382" i="6"/>
  <c r="K2382" i="6" s="1"/>
  <c r="R2382" i="6" s="1"/>
  <c r="I2382" i="6"/>
  <c r="O2382" i="6" s="1"/>
  <c r="F2382" i="6"/>
  <c r="L2382" i="6" s="1"/>
  <c r="J2382" i="6"/>
  <c r="P2382" i="6" s="1"/>
  <c r="G2378" i="6"/>
  <c r="M2378" i="6" s="1"/>
  <c r="H2378" i="6"/>
  <c r="N2378" i="6" s="1"/>
  <c r="E2378" i="6"/>
  <c r="K2378" i="6" s="1"/>
  <c r="R2378" i="6" s="1"/>
  <c r="I2378" i="6"/>
  <c r="O2378" i="6" s="1"/>
  <c r="F2378" i="6"/>
  <c r="L2378" i="6" s="1"/>
  <c r="J2378" i="6"/>
  <c r="P2378" i="6" s="1"/>
  <c r="E2374" i="6"/>
  <c r="K2374" i="6" s="1"/>
  <c r="R2374" i="6" s="1"/>
  <c r="I2374" i="6"/>
  <c r="O2374" i="6" s="1"/>
  <c r="F2374" i="6"/>
  <c r="L2374" i="6" s="1"/>
  <c r="J2374" i="6"/>
  <c r="P2374" i="6" s="1"/>
  <c r="G2374" i="6"/>
  <c r="M2374" i="6" s="1"/>
  <c r="H2374" i="6"/>
  <c r="N2374" i="6" s="1"/>
  <c r="E2370" i="6"/>
  <c r="K2370" i="6" s="1"/>
  <c r="R2370" i="6" s="1"/>
  <c r="I2370" i="6"/>
  <c r="O2370" i="6" s="1"/>
  <c r="F2370" i="6"/>
  <c r="L2370" i="6" s="1"/>
  <c r="J2370" i="6"/>
  <c r="P2370" i="6" s="1"/>
  <c r="G2370" i="6"/>
  <c r="M2370" i="6" s="1"/>
  <c r="H2370" i="6"/>
  <c r="N2370" i="6" s="1"/>
  <c r="G2366" i="6"/>
  <c r="M2366" i="6" s="1"/>
  <c r="H2366" i="6"/>
  <c r="N2366" i="6" s="1"/>
  <c r="E2366" i="6"/>
  <c r="K2366" i="6" s="1"/>
  <c r="R2366" i="6" s="1"/>
  <c r="I2366" i="6"/>
  <c r="O2366" i="6" s="1"/>
  <c r="F2366" i="6"/>
  <c r="L2366" i="6" s="1"/>
  <c r="J2366" i="6"/>
  <c r="P2366" i="6" s="1"/>
  <c r="G2362" i="6"/>
  <c r="M2362" i="6" s="1"/>
  <c r="H2362" i="6"/>
  <c r="N2362" i="6" s="1"/>
  <c r="E2362" i="6"/>
  <c r="K2362" i="6" s="1"/>
  <c r="R2362" i="6" s="1"/>
  <c r="I2362" i="6"/>
  <c r="O2362" i="6" s="1"/>
  <c r="F2362" i="6"/>
  <c r="L2362" i="6" s="1"/>
  <c r="J2362" i="6"/>
  <c r="P2362" i="6" s="1"/>
  <c r="G2358" i="6"/>
  <c r="M2358" i="6" s="1"/>
  <c r="H2358" i="6"/>
  <c r="N2358" i="6" s="1"/>
  <c r="E2358" i="6"/>
  <c r="K2358" i="6" s="1"/>
  <c r="R2358" i="6" s="1"/>
  <c r="I2358" i="6"/>
  <c r="O2358" i="6" s="1"/>
  <c r="F2358" i="6"/>
  <c r="L2358" i="6" s="1"/>
  <c r="J2358" i="6"/>
  <c r="P2358" i="6" s="1"/>
  <c r="G2354" i="6"/>
  <c r="M2354" i="6" s="1"/>
  <c r="H2354" i="6"/>
  <c r="N2354" i="6" s="1"/>
  <c r="E2354" i="6"/>
  <c r="K2354" i="6" s="1"/>
  <c r="R2354" i="6" s="1"/>
  <c r="I2354" i="6"/>
  <c r="O2354" i="6" s="1"/>
  <c r="F2354" i="6"/>
  <c r="L2354" i="6" s="1"/>
  <c r="J2354" i="6"/>
  <c r="P2354" i="6" s="1"/>
  <c r="E2350" i="6"/>
  <c r="K2350" i="6" s="1"/>
  <c r="R2350" i="6" s="1"/>
  <c r="I2350" i="6"/>
  <c r="O2350" i="6" s="1"/>
  <c r="F2350" i="6"/>
  <c r="L2350" i="6" s="1"/>
  <c r="J2350" i="6"/>
  <c r="P2350" i="6" s="1"/>
  <c r="G2350" i="6"/>
  <c r="M2350" i="6" s="1"/>
  <c r="H2350" i="6"/>
  <c r="N2350" i="6" s="1"/>
  <c r="E2346" i="6"/>
  <c r="K2346" i="6" s="1"/>
  <c r="R2346" i="6" s="1"/>
  <c r="I2346" i="6"/>
  <c r="O2346" i="6" s="1"/>
  <c r="F2346" i="6"/>
  <c r="L2346" i="6" s="1"/>
  <c r="J2346" i="6"/>
  <c r="P2346" i="6" s="1"/>
  <c r="G2346" i="6"/>
  <c r="M2346" i="6" s="1"/>
  <c r="H2346" i="6"/>
  <c r="N2346" i="6" s="1"/>
  <c r="G2342" i="6"/>
  <c r="M2342" i="6" s="1"/>
  <c r="H2342" i="6"/>
  <c r="N2342" i="6" s="1"/>
  <c r="E2342" i="6"/>
  <c r="K2342" i="6" s="1"/>
  <c r="R2342" i="6" s="1"/>
  <c r="I2342" i="6"/>
  <c r="O2342" i="6" s="1"/>
  <c r="F2342" i="6"/>
  <c r="L2342" i="6" s="1"/>
  <c r="J2342" i="6"/>
  <c r="P2342" i="6" s="1"/>
  <c r="G2338" i="6"/>
  <c r="M2338" i="6" s="1"/>
  <c r="H2338" i="6"/>
  <c r="N2338" i="6" s="1"/>
  <c r="E2338" i="6"/>
  <c r="K2338" i="6" s="1"/>
  <c r="R2338" i="6" s="1"/>
  <c r="I2338" i="6"/>
  <c r="O2338" i="6" s="1"/>
  <c r="F2338" i="6"/>
  <c r="L2338" i="6" s="1"/>
  <c r="J2338" i="6"/>
  <c r="P2338" i="6" s="1"/>
  <c r="G2334" i="6"/>
  <c r="M2334" i="6" s="1"/>
  <c r="H2334" i="6"/>
  <c r="N2334" i="6" s="1"/>
  <c r="E2334" i="6"/>
  <c r="K2334" i="6" s="1"/>
  <c r="R2334" i="6" s="1"/>
  <c r="I2334" i="6"/>
  <c r="O2334" i="6" s="1"/>
  <c r="F2334" i="6"/>
  <c r="L2334" i="6" s="1"/>
  <c r="J2334" i="6"/>
  <c r="P2334" i="6" s="1"/>
  <c r="E2330" i="6"/>
  <c r="K2330" i="6" s="1"/>
  <c r="R2330" i="6" s="1"/>
  <c r="I2330" i="6"/>
  <c r="O2330" i="6" s="1"/>
  <c r="F2330" i="6"/>
  <c r="L2330" i="6" s="1"/>
  <c r="J2330" i="6"/>
  <c r="P2330" i="6" s="1"/>
  <c r="G2330" i="6"/>
  <c r="M2330" i="6" s="1"/>
  <c r="H2330" i="6"/>
  <c r="N2330" i="6" s="1"/>
  <c r="G2326" i="6"/>
  <c r="M2326" i="6" s="1"/>
  <c r="H2326" i="6"/>
  <c r="N2326" i="6" s="1"/>
  <c r="E2326" i="6"/>
  <c r="K2326" i="6" s="1"/>
  <c r="R2326" i="6" s="1"/>
  <c r="I2326" i="6"/>
  <c r="O2326" i="6" s="1"/>
  <c r="F2326" i="6"/>
  <c r="L2326" i="6" s="1"/>
  <c r="J2326" i="6"/>
  <c r="P2326" i="6" s="1"/>
  <c r="G2322" i="6"/>
  <c r="M2322" i="6" s="1"/>
  <c r="H2322" i="6"/>
  <c r="N2322" i="6" s="1"/>
  <c r="E2322" i="6"/>
  <c r="K2322" i="6" s="1"/>
  <c r="R2322" i="6" s="1"/>
  <c r="I2322" i="6"/>
  <c r="O2322" i="6" s="1"/>
  <c r="F2322" i="6"/>
  <c r="L2322" i="6" s="1"/>
  <c r="J2322" i="6"/>
  <c r="P2322" i="6" s="1"/>
  <c r="F2318" i="6"/>
  <c r="L2318" i="6" s="1"/>
  <c r="H2318" i="6"/>
  <c r="N2318" i="6" s="1"/>
  <c r="I2318" i="6"/>
  <c r="O2318" i="6" s="1"/>
  <c r="J2318" i="6"/>
  <c r="P2318" i="6" s="1"/>
  <c r="E2314" i="6"/>
  <c r="K2314" i="6" s="1"/>
  <c r="R2314" i="6" s="1"/>
  <c r="I2314" i="6"/>
  <c r="O2314" i="6" s="1"/>
  <c r="F2314" i="6"/>
  <c r="L2314" i="6" s="1"/>
  <c r="J2314" i="6"/>
  <c r="P2314" i="6" s="1"/>
  <c r="G2314" i="6"/>
  <c r="M2314" i="6" s="1"/>
  <c r="H2314" i="6"/>
  <c r="N2314" i="6" s="1"/>
  <c r="E2310" i="6"/>
  <c r="K2310" i="6" s="1"/>
  <c r="R2310" i="6" s="1"/>
  <c r="I2310" i="6"/>
  <c r="O2310" i="6" s="1"/>
  <c r="F2310" i="6"/>
  <c r="L2310" i="6" s="1"/>
  <c r="J2310" i="6"/>
  <c r="P2310" i="6" s="1"/>
  <c r="G2310" i="6"/>
  <c r="M2310" i="6" s="1"/>
  <c r="H2310" i="6"/>
  <c r="N2310" i="6" s="1"/>
  <c r="E2306" i="6"/>
  <c r="K2306" i="6" s="1"/>
  <c r="R2306" i="6" s="1"/>
  <c r="I2306" i="6"/>
  <c r="O2306" i="6" s="1"/>
  <c r="F2306" i="6"/>
  <c r="L2306" i="6" s="1"/>
  <c r="J2306" i="6"/>
  <c r="P2306" i="6" s="1"/>
  <c r="G2306" i="6"/>
  <c r="M2306" i="6" s="1"/>
  <c r="H2306" i="6"/>
  <c r="N2306" i="6" s="1"/>
  <c r="E2302" i="6"/>
  <c r="K2302" i="6" s="1"/>
  <c r="R2302" i="6" s="1"/>
  <c r="I2302" i="6"/>
  <c r="O2302" i="6" s="1"/>
  <c r="F2302" i="6"/>
  <c r="L2302" i="6" s="1"/>
  <c r="J2302" i="6"/>
  <c r="P2302" i="6" s="1"/>
  <c r="G2302" i="6"/>
  <c r="M2302" i="6" s="1"/>
  <c r="H2302" i="6"/>
  <c r="N2302" i="6" s="1"/>
  <c r="E2298" i="6"/>
  <c r="K2298" i="6" s="1"/>
  <c r="R2298" i="6" s="1"/>
  <c r="I2298" i="6"/>
  <c r="O2298" i="6" s="1"/>
  <c r="F2298" i="6"/>
  <c r="L2298" i="6" s="1"/>
  <c r="J2298" i="6"/>
  <c r="P2298" i="6" s="1"/>
  <c r="G2298" i="6"/>
  <c r="M2298" i="6" s="1"/>
  <c r="H2298" i="6"/>
  <c r="N2298" i="6" s="1"/>
  <c r="E2294" i="6"/>
  <c r="K2294" i="6" s="1"/>
  <c r="R2294" i="6" s="1"/>
  <c r="I2294" i="6"/>
  <c r="O2294" i="6" s="1"/>
  <c r="F2294" i="6"/>
  <c r="L2294" i="6" s="1"/>
  <c r="J2294" i="6"/>
  <c r="P2294" i="6" s="1"/>
  <c r="G2294" i="6"/>
  <c r="M2294" i="6" s="1"/>
  <c r="H2294" i="6"/>
  <c r="N2294" i="6" s="1"/>
  <c r="E2290" i="6"/>
  <c r="K2290" i="6" s="1"/>
  <c r="R2290" i="6" s="1"/>
  <c r="I2290" i="6"/>
  <c r="O2290" i="6" s="1"/>
  <c r="F2290" i="6"/>
  <c r="L2290" i="6" s="1"/>
  <c r="J2290" i="6"/>
  <c r="P2290" i="6" s="1"/>
  <c r="G2290" i="6"/>
  <c r="M2290" i="6" s="1"/>
  <c r="H2290" i="6"/>
  <c r="N2290" i="6" s="1"/>
  <c r="G2286" i="6"/>
  <c r="M2286" i="6" s="1"/>
  <c r="H2286" i="6"/>
  <c r="N2286" i="6" s="1"/>
  <c r="E2286" i="6"/>
  <c r="K2286" i="6" s="1"/>
  <c r="R2286" i="6" s="1"/>
  <c r="I2286" i="6"/>
  <c r="O2286" i="6" s="1"/>
  <c r="F2286" i="6"/>
  <c r="L2286" i="6" s="1"/>
  <c r="J2286" i="6"/>
  <c r="P2286" i="6" s="1"/>
  <c r="G2282" i="6"/>
  <c r="M2282" i="6" s="1"/>
  <c r="H2282" i="6"/>
  <c r="N2282" i="6" s="1"/>
  <c r="E2282" i="6"/>
  <c r="K2282" i="6" s="1"/>
  <c r="R2282" i="6" s="1"/>
  <c r="I2282" i="6"/>
  <c r="O2282" i="6" s="1"/>
  <c r="F2282" i="6"/>
  <c r="L2282" i="6" s="1"/>
  <c r="J2282" i="6"/>
  <c r="P2282" i="6" s="1"/>
  <c r="G2278" i="6"/>
  <c r="M2278" i="6" s="1"/>
  <c r="H2278" i="6"/>
  <c r="N2278" i="6" s="1"/>
  <c r="E2278" i="6"/>
  <c r="K2278" i="6" s="1"/>
  <c r="R2278" i="6" s="1"/>
  <c r="I2278" i="6"/>
  <c r="O2278" i="6" s="1"/>
  <c r="F2278" i="6"/>
  <c r="L2278" i="6" s="1"/>
  <c r="J2278" i="6"/>
  <c r="P2278" i="6" s="1"/>
  <c r="F2274" i="6"/>
  <c r="L2274" i="6" s="1"/>
  <c r="H2274" i="6"/>
  <c r="N2274" i="6" s="1"/>
  <c r="I2274" i="6"/>
  <c r="O2274" i="6" s="1"/>
  <c r="J2274" i="6"/>
  <c r="P2274" i="6" s="1"/>
  <c r="E2270" i="6"/>
  <c r="K2270" i="6" s="1"/>
  <c r="R2270" i="6" s="1"/>
  <c r="I2270" i="6"/>
  <c r="O2270" i="6" s="1"/>
  <c r="F2270" i="6"/>
  <c r="L2270" i="6" s="1"/>
  <c r="J2270" i="6"/>
  <c r="P2270" i="6" s="1"/>
  <c r="G2270" i="6"/>
  <c r="M2270" i="6" s="1"/>
  <c r="H2270" i="6"/>
  <c r="N2270" i="6" s="1"/>
  <c r="E2266" i="6"/>
  <c r="K2266" i="6" s="1"/>
  <c r="R2266" i="6" s="1"/>
  <c r="I2266" i="6"/>
  <c r="O2266" i="6" s="1"/>
  <c r="F2266" i="6"/>
  <c r="L2266" i="6" s="1"/>
  <c r="J2266" i="6"/>
  <c r="P2266" i="6" s="1"/>
  <c r="G2266" i="6"/>
  <c r="M2266" i="6" s="1"/>
  <c r="H2266" i="6"/>
  <c r="N2266" i="6" s="1"/>
  <c r="E2262" i="6"/>
  <c r="K2262" i="6" s="1"/>
  <c r="R2262" i="6" s="1"/>
  <c r="I2262" i="6"/>
  <c r="O2262" i="6" s="1"/>
  <c r="F2262" i="6"/>
  <c r="L2262" i="6" s="1"/>
  <c r="J2262" i="6"/>
  <c r="P2262" i="6" s="1"/>
  <c r="G2262" i="6"/>
  <c r="M2262" i="6" s="1"/>
  <c r="H2262" i="6"/>
  <c r="N2262" i="6" s="1"/>
  <c r="E2258" i="6"/>
  <c r="K2258" i="6" s="1"/>
  <c r="R2258" i="6" s="1"/>
  <c r="I2258" i="6"/>
  <c r="O2258" i="6" s="1"/>
  <c r="F2258" i="6"/>
  <c r="L2258" i="6" s="1"/>
  <c r="J2258" i="6"/>
  <c r="P2258" i="6" s="1"/>
  <c r="G2258" i="6"/>
  <c r="M2258" i="6" s="1"/>
  <c r="H2258" i="6"/>
  <c r="N2258" i="6" s="1"/>
  <c r="G2254" i="6"/>
  <c r="M2254" i="6" s="1"/>
  <c r="H2254" i="6"/>
  <c r="N2254" i="6" s="1"/>
  <c r="E2254" i="6"/>
  <c r="K2254" i="6" s="1"/>
  <c r="R2254" i="6" s="1"/>
  <c r="I2254" i="6"/>
  <c r="O2254" i="6" s="1"/>
  <c r="F2254" i="6"/>
  <c r="L2254" i="6" s="1"/>
  <c r="J2254" i="6"/>
  <c r="P2254" i="6" s="1"/>
  <c r="E2250" i="6"/>
  <c r="K2250" i="6" s="1"/>
  <c r="R2250" i="6" s="1"/>
  <c r="I2250" i="6"/>
  <c r="O2250" i="6" s="1"/>
  <c r="F2250" i="6"/>
  <c r="L2250" i="6" s="1"/>
  <c r="J2250" i="6"/>
  <c r="P2250" i="6" s="1"/>
  <c r="G2250" i="6"/>
  <c r="M2250" i="6" s="1"/>
  <c r="H2250" i="6"/>
  <c r="N2250" i="6" s="1"/>
  <c r="F2246" i="6"/>
  <c r="L2246" i="6" s="1"/>
  <c r="H2246" i="6"/>
  <c r="N2246" i="6" s="1"/>
  <c r="I2246" i="6"/>
  <c r="O2246" i="6" s="1"/>
  <c r="J2246" i="6"/>
  <c r="P2246" i="6" s="1"/>
  <c r="I2242" i="6"/>
  <c r="O2242" i="6" s="1"/>
  <c r="J2242" i="6"/>
  <c r="P2242" i="6" s="1"/>
  <c r="F2242" i="6"/>
  <c r="L2242" i="6" s="1"/>
  <c r="H2242" i="6"/>
  <c r="N2242" i="6" s="1"/>
  <c r="G2238" i="6"/>
  <c r="M2238" i="6" s="1"/>
  <c r="H2238" i="6"/>
  <c r="N2238" i="6" s="1"/>
  <c r="E2238" i="6"/>
  <c r="K2238" i="6" s="1"/>
  <c r="R2238" i="6" s="1"/>
  <c r="I2238" i="6"/>
  <c r="O2238" i="6" s="1"/>
  <c r="F2238" i="6"/>
  <c r="L2238" i="6" s="1"/>
  <c r="J2238" i="6"/>
  <c r="P2238" i="6" s="1"/>
  <c r="G2234" i="6"/>
  <c r="M2234" i="6" s="1"/>
  <c r="H2234" i="6"/>
  <c r="N2234" i="6" s="1"/>
  <c r="E2234" i="6"/>
  <c r="K2234" i="6" s="1"/>
  <c r="R2234" i="6" s="1"/>
  <c r="I2234" i="6"/>
  <c r="O2234" i="6" s="1"/>
  <c r="F2234" i="6"/>
  <c r="L2234" i="6" s="1"/>
  <c r="J2234" i="6"/>
  <c r="P2234" i="6" s="1"/>
  <c r="E2230" i="6"/>
  <c r="K2230" i="6" s="1"/>
  <c r="R2230" i="6" s="1"/>
  <c r="I2230" i="6"/>
  <c r="O2230" i="6" s="1"/>
  <c r="F2230" i="6"/>
  <c r="L2230" i="6" s="1"/>
  <c r="J2230" i="6"/>
  <c r="P2230" i="6" s="1"/>
  <c r="G2230" i="6"/>
  <c r="M2230" i="6" s="1"/>
  <c r="H2230" i="6"/>
  <c r="N2230" i="6" s="1"/>
  <c r="E2226" i="6"/>
  <c r="K2226" i="6" s="1"/>
  <c r="R2226" i="6" s="1"/>
  <c r="I2226" i="6"/>
  <c r="O2226" i="6" s="1"/>
  <c r="F2226" i="6"/>
  <c r="L2226" i="6" s="1"/>
  <c r="J2226" i="6"/>
  <c r="P2226" i="6" s="1"/>
  <c r="G2226" i="6"/>
  <c r="M2226" i="6" s="1"/>
  <c r="H2226" i="6"/>
  <c r="N2226" i="6" s="1"/>
  <c r="G2222" i="6"/>
  <c r="M2222" i="6" s="1"/>
  <c r="H2222" i="6"/>
  <c r="N2222" i="6" s="1"/>
  <c r="E2222" i="6"/>
  <c r="K2222" i="6" s="1"/>
  <c r="R2222" i="6" s="1"/>
  <c r="I2222" i="6"/>
  <c r="O2222" i="6" s="1"/>
  <c r="F2222" i="6"/>
  <c r="L2222" i="6" s="1"/>
  <c r="J2222" i="6"/>
  <c r="P2222" i="6" s="1"/>
  <c r="G2218" i="6"/>
  <c r="M2218" i="6" s="1"/>
  <c r="H2218" i="6"/>
  <c r="N2218" i="6" s="1"/>
  <c r="E2218" i="6"/>
  <c r="K2218" i="6" s="1"/>
  <c r="R2218" i="6" s="1"/>
  <c r="I2218" i="6"/>
  <c r="O2218" i="6" s="1"/>
  <c r="F2218" i="6"/>
  <c r="L2218" i="6" s="1"/>
  <c r="J2218" i="6"/>
  <c r="P2218" i="6" s="1"/>
  <c r="E2214" i="6"/>
  <c r="K2214" i="6" s="1"/>
  <c r="R2214" i="6" s="1"/>
  <c r="I2214" i="6"/>
  <c r="O2214" i="6" s="1"/>
  <c r="F2214" i="6"/>
  <c r="L2214" i="6" s="1"/>
  <c r="J2214" i="6"/>
  <c r="P2214" i="6" s="1"/>
  <c r="G2214" i="6"/>
  <c r="M2214" i="6" s="1"/>
  <c r="H2214" i="6"/>
  <c r="N2214" i="6" s="1"/>
  <c r="E2210" i="6"/>
  <c r="K2210" i="6" s="1"/>
  <c r="R2210" i="6" s="1"/>
  <c r="I2210" i="6"/>
  <c r="O2210" i="6" s="1"/>
  <c r="F2210" i="6"/>
  <c r="L2210" i="6" s="1"/>
  <c r="J2210" i="6"/>
  <c r="P2210" i="6" s="1"/>
  <c r="G2210" i="6"/>
  <c r="M2210" i="6" s="1"/>
  <c r="H2210" i="6"/>
  <c r="N2210" i="6" s="1"/>
  <c r="E2206" i="6"/>
  <c r="K2206" i="6" s="1"/>
  <c r="R2206" i="6" s="1"/>
  <c r="I2206" i="6"/>
  <c r="O2206" i="6" s="1"/>
  <c r="F2206" i="6"/>
  <c r="L2206" i="6" s="1"/>
  <c r="J2206" i="6"/>
  <c r="P2206" i="6" s="1"/>
  <c r="G2206" i="6"/>
  <c r="M2206" i="6" s="1"/>
  <c r="H2206" i="6"/>
  <c r="N2206" i="6" s="1"/>
  <c r="E2202" i="6"/>
  <c r="K2202" i="6" s="1"/>
  <c r="R2202" i="6" s="1"/>
  <c r="I2202" i="6"/>
  <c r="O2202" i="6" s="1"/>
  <c r="F2202" i="6"/>
  <c r="L2202" i="6" s="1"/>
  <c r="J2202" i="6"/>
  <c r="P2202" i="6" s="1"/>
  <c r="G2202" i="6"/>
  <c r="M2202" i="6" s="1"/>
  <c r="H2202" i="6"/>
  <c r="N2202" i="6" s="1"/>
  <c r="E2198" i="6"/>
  <c r="K2198" i="6" s="1"/>
  <c r="R2198" i="6" s="1"/>
  <c r="I2198" i="6"/>
  <c r="O2198" i="6" s="1"/>
  <c r="F2198" i="6"/>
  <c r="L2198" i="6" s="1"/>
  <c r="J2198" i="6"/>
  <c r="P2198" i="6" s="1"/>
  <c r="G2198" i="6"/>
  <c r="M2198" i="6" s="1"/>
  <c r="H2198" i="6"/>
  <c r="N2198" i="6" s="1"/>
  <c r="E2194" i="6"/>
  <c r="K2194" i="6" s="1"/>
  <c r="R2194" i="6" s="1"/>
  <c r="I2194" i="6"/>
  <c r="O2194" i="6" s="1"/>
  <c r="F2194" i="6"/>
  <c r="L2194" i="6" s="1"/>
  <c r="J2194" i="6"/>
  <c r="P2194" i="6" s="1"/>
  <c r="G2194" i="6"/>
  <c r="M2194" i="6" s="1"/>
  <c r="H2194" i="6"/>
  <c r="N2194" i="6" s="1"/>
  <c r="E2190" i="6"/>
  <c r="K2190" i="6" s="1"/>
  <c r="R2190" i="6" s="1"/>
  <c r="I2190" i="6"/>
  <c r="O2190" i="6" s="1"/>
  <c r="F2190" i="6"/>
  <c r="L2190" i="6" s="1"/>
  <c r="J2190" i="6"/>
  <c r="P2190" i="6" s="1"/>
  <c r="G2190" i="6"/>
  <c r="M2190" i="6" s="1"/>
  <c r="H2190" i="6"/>
  <c r="N2190" i="6" s="1"/>
  <c r="E2186" i="6"/>
  <c r="K2186" i="6" s="1"/>
  <c r="R2186" i="6" s="1"/>
  <c r="I2186" i="6"/>
  <c r="O2186" i="6" s="1"/>
  <c r="F2186" i="6"/>
  <c r="L2186" i="6" s="1"/>
  <c r="J2186" i="6"/>
  <c r="P2186" i="6" s="1"/>
  <c r="G2186" i="6"/>
  <c r="M2186" i="6" s="1"/>
  <c r="H2186" i="6"/>
  <c r="N2186" i="6" s="1"/>
  <c r="E2182" i="6"/>
  <c r="K2182" i="6" s="1"/>
  <c r="R2182" i="6" s="1"/>
  <c r="I2182" i="6"/>
  <c r="O2182" i="6" s="1"/>
  <c r="F2182" i="6"/>
  <c r="L2182" i="6" s="1"/>
  <c r="J2182" i="6"/>
  <c r="P2182" i="6" s="1"/>
  <c r="G2182" i="6"/>
  <c r="M2182" i="6" s="1"/>
  <c r="H2182" i="6"/>
  <c r="N2182" i="6" s="1"/>
  <c r="E2178" i="6"/>
  <c r="K2178" i="6" s="1"/>
  <c r="R2178" i="6" s="1"/>
  <c r="I2178" i="6"/>
  <c r="O2178" i="6" s="1"/>
  <c r="F2178" i="6"/>
  <c r="L2178" i="6" s="1"/>
  <c r="J2178" i="6"/>
  <c r="P2178" i="6" s="1"/>
  <c r="G2178" i="6"/>
  <c r="M2178" i="6" s="1"/>
  <c r="H2178" i="6"/>
  <c r="N2178" i="6" s="1"/>
  <c r="E2174" i="6"/>
  <c r="K2174" i="6" s="1"/>
  <c r="R2174" i="6" s="1"/>
  <c r="I2174" i="6"/>
  <c r="O2174" i="6" s="1"/>
  <c r="F2174" i="6"/>
  <c r="L2174" i="6" s="1"/>
  <c r="J2174" i="6"/>
  <c r="P2174" i="6" s="1"/>
  <c r="G2174" i="6"/>
  <c r="M2174" i="6" s="1"/>
  <c r="H2174" i="6"/>
  <c r="N2174" i="6" s="1"/>
  <c r="G2170" i="6"/>
  <c r="M2170" i="6" s="1"/>
  <c r="H2170" i="6"/>
  <c r="N2170" i="6" s="1"/>
  <c r="E2170" i="6"/>
  <c r="K2170" i="6" s="1"/>
  <c r="R2170" i="6" s="1"/>
  <c r="I2170" i="6"/>
  <c r="O2170" i="6" s="1"/>
  <c r="F2170" i="6"/>
  <c r="L2170" i="6" s="1"/>
  <c r="J2170" i="6"/>
  <c r="P2170" i="6" s="1"/>
  <c r="E2166" i="6"/>
  <c r="K2166" i="6" s="1"/>
  <c r="R2166" i="6" s="1"/>
  <c r="I2166" i="6"/>
  <c r="O2166" i="6" s="1"/>
  <c r="F2166" i="6"/>
  <c r="L2166" i="6" s="1"/>
  <c r="J2166" i="6"/>
  <c r="P2166" i="6" s="1"/>
  <c r="G2166" i="6"/>
  <c r="M2166" i="6" s="1"/>
  <c r="H2166" i="6"/>
  <c r="N2166" i="6" s="1"/>
  <c r="E2162" i="6"/>
  <c r="K2162" i="6" s="1"/>
  <c r="R2162" i="6" s="1"/>
  <c r="I2162" i="6"/>
  <c r="O2162" i="6" s="1"/>
  <c r="F2162" i="6"/>
  <c r="L2162" i="6" s="1"/>
  <c r="J2162" i="6"/>
  <c r="P2162" i="6" s="1"/>
  <c r="G2162" i="6"/>
  <c r="M2162" i="6" s="1"/>
  <c r="H2162" i="6"/>
  <c r="N2162" i="6" s="1"/>
  <c r="F2158" i="6"/>
  <c r="L2158" i="6" s="1"/>
  <c r="H2158" i="6"/>
  <c r="N2158" i="6" s="1"/>
  <c r="I2158" i="6"/>
  <c r="O2158" i="6" s="1"/>
  <c r="J2158" i="6"/>
  <c r="P2158" i="6" s="1"/>
  <c r="E2154" i="6"/>
  <c r="K2154" i="6" s="1"/>
  <c r="R2154" i="6" s="1"/>
  <c r="I2154" i="6"/>
  <c r="O2154" i="6" s="1"/>
  <c r="F2154" i="6"/>
  <c r="L2154" i="6" s="1"/>
  <c r="J2154" i="6"/>
  <c r="P2154" i="6" s="1"/>
  <c r="G2154" i="6"/>
  <c r="M2154" i="6" s="1"/>
  <c r="H2154" i="6"/>
  <c r="N2154" i="6" s="1"/>
  <c r="E2150" i="6"/>
  <c r="K2150" i="6" s="1"/>
  <c r="R2150" i="6" s="1"/>
  <c r="I2150" i="6"/>
  <c r="O2150" i="6" s="1"/>
  <c r="F2150" i="6"/>
  <c r="L2150" i="6" s="1"/>
  <c r="J2150" i="6"/>
  <c r="P2150" i="6" s="1"/>
  <c r="G2150" i="6"/>
  <c r="M2150" i="6" s="1"/>
  <c r="H2150" i="6"/>
  <c r="N2150" i="6" s="1"/>
  <c r="E2146" i="6"/>
  <c r="K2146" i="6" s="1"/>
  <c r="R2146" i="6" s="1"/>
  <c r="I2146" i="6"/>
  <c r="O2146" i="6" s="1"/>
  <c r="F2146" i="6"/>
  <c r="L2146" i="6" s="1"/>
  <c r="J2146" i="6"/>
  <c r="P2146" i="6" s="1"/>
  <c r="G2146" i="6"/>
  <c r="M2146" i="6" s="1"/>
  <c r="H2146" i="6"/>
  <c r="N2146" i="6" s="1"/>
  <c r="G2142" i="6"/>
  <c r="M2142" i="6" s="1"/>
  <c r="H2142" i="6"/>
  <c r="N2142" i="6" s="1"/>
  <c r="E2142" i="6"/>
  <c r="K2142" i="6" s="1"/>
  <c r="R2142" i="6" s="1"/>
  <c r="I2142" i="6"/>
  <c r="O2142" i="6" s="1"/>
  <c r="F2142" i="6"/>
  <c r="L2142" i="6" s="1"/>
  <c r="J2142" i="6"/>
  <c r="P2142" i="6" s="1"/>
  <c r="E2138" i="6"/>
  <c r="K2138" i="6" s="1"/>
  <c r="R2138" i="6" s="1"/>
  <c r="I2138" i="6"/>
  <c r="O2138" i="6" s="1"/>
  <c r="F2138" i="6"/>
  <c r="L2138" i="6" s="1"/>
  <c r="J2138" i="6"/>
  <c r="P2138" i="6" s="1"/>
  <c r="G2138" i="6"/>
  <c r="M2138" i="6" s="1"/>
  <c r="H2138" i="6"/>
  <c r="N2138" i="6" s="1"/>
  <c r="E2134" i="6"/>
  <c r="K2134" i="6" s="1"/>
  <c r="R2134" i="6" s="1"/>
  <c r="I2134" i="6"/>
  <c r="O2134" i="6" s="1"/>
  <c r="F2134" i="6"/>
  <c r="L2134" i="6" s="1"/>
  <c r="J2134" i="6"/>
  <c r="P2134" i="6" s="1"/>
  <c r="G2134" i="6"/>
  <c r="M2134" i="6" s="1"/>
  <c r="H2134" i="6"/>
  <c r="N2134" i="6" s="1"/>
  <c r="E2130" i="6"/>
  <c r="K2130" i="6" s="1"/>
  <c r="R2130" i="6" s="1"/>
  <c r="I2130" i="6"/>
  <c r="O2130" i="6" s="1"/>
  <c r="F2130" i="6"/>
  <c r="L2130" i="6" s="1"/>
  <c r="J2130" i="6"/>
  <c r="P2130" i="6" s="1"/>
  <c r="G2130" i="6"/>
  <c r="M2130" i="6" s="1"/>
  <c r="H2130" i="6"/>
  <c r="N2130" i="6" s="1"/>
  <c r="E2126" i="6"/>
  <c r="K2126" i="6" s="1"/>
  <c r="R2126" i="6" s="1"/>
  <c r="I2126" i="6"/>
  <c r="O2126" i="6" s="1"/>
  <c r="F2126" i="6"/>
  <c r="L2126" i="6" s="1"/>
  <c r="J2126" i="6"/>
  <c r="P2126" i="6" s="1"/>
  <c r="G2126" i="6"/>
  <c r="M2126" i="6" s="1"/>
  <c r="H2126" i="6"/>
  <c r="N2126" i="6" s="1"/>
  <c r="E2122" i="6"/>
  <c r="K2122" i="6" s="1"/>
  <c r="R2122" i="6" s="1"/>
  <c r="I2122" i="6"/>
  <c r="O2122" i="6" s="1"/>
  <c r="F2122" i="6"/>
  <c r="L2122" i="6" s="1"/>
  <c r="J2122" i="6"/>
  <c r="P2122" i="6" s="1"/>
  <c r="G2122" i="6"/>
  <c r="M2122" i="6" s="1"/>
  <c r="H2122" i="6"/>
  <c r="N2122" i="6" s="1"/>
  <c r="G2118" i="6"/>
  <c r="M2118" i="6" s="1"/>
  <c r="H2118" i="6"/>
  <c r="N2118" i="6" s="1"/>
  <c r="E2118" i="6"/>
  <c r="K2118" i="6" s="1"/>
  <c r="R2118" i="6" s="1"/>
  <c r="I2118" i="6"/>
  <c r="O2118" i="6" s="1"/>
  <c r="F2118" i="6"/>
  <c r="L2118" i="6" s="1"/>
  <c r="J2118" i="6"/>
  <c r="P2118" i="6" s="1"/>
  <c r="G2114" i="6"/>
  <c r="M2114" i="6" s="1"/>
  <c r="H2114" i="6"/>
  <c r="N2114" i="6" s="1"/>
  <c r="E2114" i="6"/>
  <c r="K2114" i="6" s="1"/>
  <c r="R2114" i="6" s="1"/>
  <c r="I2114" i="6"/>
  <c r="O2114" i="6" s="1"/>
  <c r="F2114" i="6"/>
  <c r="L2114" i="6" s="1"/>
  <c r="J2114" i="6"/>
  <c r="P2114" i="6" s="1"/>
  <c r="G2110" i="6"/>
  <c r="M2110" i="6" s="1"/>
  <c r="H2110" i="6"/>
  <c r="N2110" i="6" s="1"/>
  <c r="E2110" i="6"/>
  <c r="K2110" i="6" s="1"/>
  <c r="R2110" i="6" s="1"/>
  <c r="I2110" i="6"/>
  <c r="O2110" i="6" s="1"/>
  <c r="F2110" i="6"/>
  <c r="L2110" i="6" s="1"/>
  <c r="J2110" i="6"/>
  <c r="P2110" i="6" s="1"/>
  <c r="G2106" i="6"/>
  <c r="M2106" i="6" s="1"/>
  <c r="H2106" i="6"/>
  <c r="N2106" i="6" s="1"/>
  <c r="E2106" i="6"/>
  <c r="K2106" i="6" s="1"/>
  <c r="R2106" i="6" s="1"/>
  <c r="I2106" i="6"/>
  <c r="O2106" i="6" s="1"/>
  <c r="F2106" i="6"/>
  <c r="L2106" i="6" s="1"/>
  <c r="J2106" i="6"/>
  <c r="P2106" i="6" s="1"/>
  <c r="G2102" i="6"/>
  <c r="M2102" i="6" s="1"/>
  <c r="H2102" i="6"/>
  <c r="N2102" i="6" s="1"/>
  <c r="E2102" i="6"/>
  <c r="K2102" i="6" s="1"/>
  <c r="R2102" i="6" s="1"/>
  <c r="I2102" i="6"/>
  <c r="O2102" i="6" s="1"/>
  <c r="F2102" i="6"/>
  <c r="L2102" i="6" s="1"/>
  <c r="J2102" i="6"/>
  <c r="P2102" i="6" s="1"/>
  <c r="F2098" i="6"/>
  <c r="L2098" i="6" s="1"/>
  <c r="H2098" i="6"/>
  <c r="N2098" i="6" s="1"/>
  <c r="I2098" i="6"/>
  <c r="O2098" i="6" s="1"/>
  <c r="J2098" i="6"/>
  <c r="P2098" i="6" s="1"/>
  <c r="E2094" i="6"/>
  <c r="K2094" i="6" s="1"/>
  <c r="R2094" i="6" s="1"/>
  <c r="I2094" i="6"/>
  <c r="O2094" i="6" s="1"/>
  <c r="F2094" i="6"/>
  <c r="L2094" i="6" s="1"/>
  <c r="J2094" i="6"/>
  <c r="P2094" i="6" s="1"/>
  <c r="G2094" i="6"/>
  <c r="M2094" i="6" s="1"/>
  <c r="H2094" i="6"/>
  <c r="N2094" i="6" s="1"/>
  <c r="E2090" i="6"/>
  <c r="K2090" i="6" s="1"/>
  <c r="R2090" i="6" s="1"/>
  <c r="I2090" i="6"/>
  <c r="O2090" i="6" s="1"/>
  <c r="F2090" i="6"/>
  <c r="L2090" i="6" s="1"/>
  <c r="J2090" i="6"/>
  <c r="P2090" i="6" s="1"/>
  <c r="G2090" i="6"/>
  <c r="M2090" i="6" s="1"/>
  <c r="H2090" i="6"/>
  <c r="N2090" i="6" s="1"/>
  <c r="E2086" i="6"/>
  <c r="K2086" i="6" s="1"/>
  <c r="R2086" i="6" s="1"/>
  <c r="I2086" i="6"/>
  <c r="O2086" i="6" s="1"/>
  <c r="F2086" i="6"/>
  <c r="L2086" i="6" s="1"/>
  <c r="J2086" i="6"/>
  <c r="P2086" i="6" s="1"/>
  <c r="G2086" i="6"/>
  <c r="M2086" i="6" s="1"/>
  <c r="H2086" i="6"/>
  <c r="N2086" i="6" s="1"/>
  <c r="E2082" i="6"/>
  <c r="K2082" i="6" s="1"/>
  <c r="R2082" i="6" s="1"/>
  <c r="I2082" i="6"/>
  <c r="O2082" i="6" s="1"/>
  <c r="F2082" i="6"/>
  <c r="L2082" i="6" s="1"/>
  <c r="J2082" i="6"/>
  <c r="P2082" i="6" s="1"/>
  <c r="G2082" i="6"/>
  <c r="M2082" i="6" s="1"/>
  <c r="H2082" i="6"/>
  <c r="N2082" i="6" s="1"/>
  <c r="G2078" i="6"/>
  <c r="M2078" i="6" s="1"/>
  <c r="H2078" i="6"/>
  <c r="N2078" i="6" s="1"/>
  <c r="E2078" i="6"/>
  <c r="K2078" i="6" s="1"/>
  <c r="R2078" i="6" s="1"/>
  <c r="I2078" i="6"/>
  <c r="O2078" i="6" s="1"/>
  <c r="F2078" i="6"/>
  <c r="L2078" i="6" s="1"/>
  <c r="J2078" i="6"/>
  <c r="P2078" i="6" s="1"/>
  <c r="E2074" i="6"/>
  <c r="K2074" i="6" s="1"/>
  <c r="R2074" i="6" s="1"/>
  <c r="I2074" i="6"/>
  <c r="O2074" i="6" s="1"/>
  <c r="F2074" i="6"/>
  <c r="L2074" i="6" s="1"/>
  <c r="J2074" i="6"/>
  <c r="P2074" i="6" s="1"/>
  <c r="G2074" i="6"/>
  <c r="M2074" i="6" s="1"/>
  <c r="H2074" i="6"/>
  <c r="N2074" i="6" s="1"/>
  <c r="E2070" i="6"/>
  <c r="K2070" i="6" s="1"/>
  <c r="R2070" i="6" s="1"/>
  <c r="I2070" i="6"/>
  <c r="O2070" i="6" s="1"/>
  <c r="F2070" i="6"/>
  <c r="L2070" i="6" s="1"/>
  <c r="J2070" i="6"/>
  <c r="P2070" i="6" s="1"/>
  <c r="G2070" i="6"/>
  <c r="M2070" i="6" s="1"/>
  <c r="H2070" i="6"/>
  <c r="N2070" i="6" s="1"/>
  <c r="E2066" i="6"/>
  <c r="K2066" i="6" s="1"/>
  <c r="R2066" i="6" s="1"/>
  <c r="I2066" i="6"/>
  <c r="O2066" i="6" s="1"/>
  <c r="F2066" i="6"/>
  <c r="L2066" i="6" s="1"/>
  <c r="J2066" i="6"/>
  <c r="P2066" i="6" s="1"/>
  <c r="G2066" i="6"/>
  <c r="M2066" i="6" s="1"/>
  <c r="H2066" i="6"/>
  <c r="N2066" i="6" s="1"/>
  <c r="E2062" i="6"/>
  <c r="K2062" i="6" s="1"/>
  <c r="R2062" i="6" s="1"/>
  <c r="I2062" i="6"/>
  <c r="O2062" i="6" s="1"/>
  <c r="F2062" i="6"/>
  <c r="L2062" i="6" s="1"/>
  <c r="J2062" i="6"/>
  <c r="P2062" i="6" s="1"/>
  <c r="G2062" i="6"/>
  <c r="M2062" i="6" s="1"/>
  <c r="H2062" i="6"/>
  <c r="N2062" i="6" s="1"/>
  <c r="E2058" i="6"/>
  <c r="K2058" i="6" s="1"/>
  <c r="R2058" i="6" s="1"/>
  <c r="I2058" i="6"/>
  <c r="O2058" i="6" s="1"/>
  <c r="F2058" i="6"/>
  <c r="L2058" i="6" s="1"/>
  <c r="J2058" i="6"/>
  <c r="P2058" i="6" s="1"/>
  <c r="G2058" i="6"/>
  <c r="M2058" i="6" s="1"/>
  <c r="H2058" i="6"/>
  <c r="N2058" i="6" s="1"/>
  <c r="I2054" i="6"/>
  <c r="O2054" i="6" s="1"/>
  <c r="F2054" i="6"/>
  <c r="L2054" i="6" s="1"/>
  <c r="J2054" i="6"/>
  <c r="P2054" i="6" s="1"/>
  <c r="G2054" i="6"/>
  <c r="M2054" i="6" s="1"/>
  <c r="H2054" i="6"/>
  <c r="N2054" i="6" s="1"/>
  <c r="G2050" i="6"/>
  <c r="M2050" i="6" s="1"/>
  <c r="H2050" i="6"/>
  <c r="N2050" i="6" s="1"/>
  <c r="E2050" i="6"/>
  <c r="K2050" i="6" s="1"/>
  <c r="R2050" i="6" s="1"/>
  <c r="I2050" i="6"/>
  <c r="O2050" i="6" s="1"/>
  <c r="F2050" i="6"/>
  <c r="L2050" i="6" s="1"/>
  <c r="J2050" i="6"/>
  <c r="P2050" i="6" s="1"/>
  <c r="G2046" i="6"/>
  <c r="M2046" i="6" s="1"/>
  <c r="H2046" i="6"/>
  <c r="N2046" i="6" s="1"/>
  <c r="E2046" i="6"/>
  <c r="K2046" i="6" s="1"/>
  <c r="R2046" i="6" s="1"/>
  <c r="I2046" i="6"/>
  <c r="O2046" i="6" s="1"/>
  <c r="F2046" i="6"/>
  <c r="L2046" i="6" s="1"/>
  <c r="J2046" i="6"/>
  <c r="P2046" i="6" s="1"/>
  <c r="E2042" i="6"/>
  <c r="K2042" i="6" s="1"/>
  <c r="R2042" i="6" s="1"/>
  <c r="I2042" i="6"/>
  <c r="O2042" i="6" s="1"/>
  <c r="F2042" i="6"/>
  <c r="L2042" i="6" s="1"/>
  <c r="J2042" i="6"/>
  <c r="P2042" i="6" s="1"/>
  <c r="G2042" i="6"/>
  <c r="M2042" i="6" s="1"/>
  <c r="H2042" i="6"/>
  <c r="N2042" i="6" s="1"/>
  <c r="E2038" i="6"/>
  <c r="K2038" i="6" s="1"/>
  <c r="R2038" i="6" s="1"/>
  <c r="I2038" i="6"/>
  <c r="O2038" i="6" s="1"/>
  <c r="F2038" i="6"/>
  <c r="L2038" i="6" s="1"/>
  <c r="J2038" i="6"/>
  <c r="P2038" i="6" s="1"/>
  <c r="G2038" i="6"/>
  <c r="M2038" i="6" s="1"/>
  <c r="H2038" i="6"/>
  <c r="N2038" i="6" s="1"/>
  <c r="G2034" i="6"/>
  <c r="M2034" i="6" s="1"/>
  <c r="H2034" i="6"/>
  <c r="N2034" i="6" s="1"/>
  <c r="E2034" i="6"/>
  <c r="K2034" i="6" s="1"/>
  <c r="R2034" i="6" s="1"/>
  <c r="I2034" i="6"/>
  <c r="O2034" i="6" s="1"/>
  <c r="F2034" i="6"/>
  <c r="L2034" i="6" s="1"/>
  <c r="J2034" i="6"/>
  <c r="P2034" i="6" s="1"/>
  <c r="G2030" i="6"/>
  <c r="M2030" i="6" s="1"/>
  <c r="H2030" i="6"/>
  <c r="N2030" i="6" s="1"/>
  <c r="E2030" i="6"/>
  <c r="K2030" i="6" s="1"/>
  <c r="R2030" i="6" s="1"/>
  <c r="I2030" i="6"/>
  <c r="O2030" i="6" s="1"/>
  <c r="F2030" i="6"/>
  <c r="L2030" i="6" s="1"/>
  <c r="J2030" i="6"/>
  <c r="P2030" i="6" s="1"/>
  <c r="G2026" i="6"/>
  <c r="M2026" i="6" s="1"/>
  <c r="H2026" i="6"/>
  <c r="N2026" i="6" s="1"/>
  <c r="E2026" i="6"/>
  <c r="K2026" i="6" s="1"/>
  <c r="R2026" i="6" s="1"/>
  <c r="I2026" i="6"/>
  <c r="O2026" i="6" s="1"/>
  <c r="F2026" i="6"/>
  <c r="L2026" i="6" s="1"/>
  <c r="J2026" i="6"/>
  <c r="P2026" i="6" s="1"/>
  <c r="G2022" i="6"/>
  <c r="M2022" i="6" s="1"/>
  <c r="H2022" i="6"/>
  <c r="N2022" i="6" s="1"/>
  <c r="E2022" i="6"/>
  <c r="K2022" i="6" s="1"/>
  <c r="R2022" i="6" s="1"/>
  <c r="I2022" i="6"/>
  <c r="O2022" i="6" s="1"/>
  <c r="F2022" i="6"/>
  <c r="L2022" i="6" s="1"/>
  <c r="J2022" i="6"/>
  <c r="P2022" i="6" s="1"/>
  <c r="G2018" i="6"/>
  <c r="M2018" i="6" s="1"/>
  <c r="H2018" i="6"/>
  <c r="N2018" i="6" s="1"/>
  <c r="E2018" i="6"/>
  <c r="K2018" i="6" s="1"/>
  <c r="R2018" i="6" s="1"/>
  <c r="I2018" i="6"/>
  <c r="O2018" i="6" s="1"/>
  <c r="F2018" i="6"/>
  <c r="L2018" i="6" s="1"/>
  <c r="J2018" i="6"/>
  <c r="P2018" i="6" s="1"/>
  <c r="G2014" i="6"/>
  <c r="M2014" i="6" s="1"/>
  <c r="H2014" i="6"/>
  <c r="N2014" i="6" s="1"/>
  <c r="E2014" i="6"/>
  <c r="K2014" i="6" s="1"/>
  <c r="R2014" i="6" s="1"/>
  <c r="I2014" i="6"/>
  <c r="O2014" i="6" s="1"/>
  <c r="F2014" i="6"/>
  <c r="L2014" i="6" s="1"/>
  <c r="J2014" i="6"/>
  <c r="P2014" i="6" s="1"/>
  <c r="I2010" i="6"/>
  <c r="O2010" i="6" s="1"/>
  <c r="F2010" i="6"/>
  <c r="L2010" i="6" s="1"/>
  <c r="J2010" i="6"/>
  <c r="P2010" i="6" s="1"/>
  <c r="G2010" i="6"/>
  <c r="M2010" i="6" s="1"/>
  <c r="H2010" i="6"/>
  <c r="N2010" i="6" s="1"/>
  <c r="E2006" i="6"/>
  <c r="K2006" i="6" s="1"/>
  <c r="R2006" i="6" s="1"/>
  <c r="I2006" i="6"/>
  <c r="O2006" i="6" s="1"/>
  <c r="F2006" i="6"/>
  <c r="L2006" i="6" s="1"/>
  <c r="J2006" i="6"/>
  <c r="P2006" i="6" s="1"/>
  <c r="G2006" i="6"/>
  <c r="M2006" i="6" s="1"/>
  <c r="H2006" i="6"/>
  <c r="N2006" i="6" s="1"/>
  <c r="E2002" i="6"/>
  <c r="K2002" i="6" s="1"/>
  <c r="R2002" i="6" s="1"/>
  <c r="I2002" i="6"/>
  <c r="O2002" i="6" s="1"/>
  <c r="F2002" i="6"/>
  <c r="L2002" i="6" s="1"/>
  <c r="J2002" i="6"/>
  <c r="P2002" i="6" s="1"/>
  <c r="G2002" i="6"/>
  <c r="M2002" i="6" s="1"/>
  <c r="H2002" i="6"/>
  <c r="N2002" i="6" s="1"/>
  <c r="I1998" i="6"/>
  <c r="O1998" i="6" s="1"/>
  <c r="F1998" i="6"/>
  <c r="L1998" i="6" s="1"/>
  <c r="J1998" i="6"/>
  <c r="P1998" i="6" s="1"/>
  <c r="G1998" i="6"/>
  <c r="M1998" i="6" s="1"/>
  <c r="H1998" i="6"/>
  <c r="N1998" i="6" s="1"/>
  <c r="E1994" i="6"/>
  <c r="K1994" i="6" s="1"/>
  <c r="R1994" i="6" s="1"/>
  <c r="I1994" i="6"/>
  <c r="O1994" i="6" s="1"/>
  <c r="F1994" i="6"/>
  <c r="L1994" i="6" s="1"/>
  <c r="J1994" i="6"/>
  <c r="P1994" i="6" s="1"/>
  <c r="G1994" i="6"/>
  <c r="M1994" i="6" s="1"/>
  <c r="H1994" i="6"/>
  <c r="N1994" i="6" s="1"/>
  <c r="G1990" i="6"/>
  <c r="M1990" i="6" s="1"/>
  <c r="H1990" i="6"/>
  <c r="N1990" i="6" s="1"/>
  <c r="E1990" i="6"/>
  <c r="K1990" i="6" s="1"/>
  <c r="R1990" i="6" s="1"/>
  <c r="I1990" i="6"/>
  <c r="O1990" i="6" s="1"/>
  <c r="F1990" i="6"/>
  <c r="L1990" i="6" s="1"/>
  <c r="J1990" i="6"/>
  <c r="P1990" i="6" s="1"/>
  <c r="F1986" i="6"/>
  <c r="L1986" i="6" s="1"/>
  <c r="H1986" i="6"/>
  <c r="N1986" i="6" s="1"/>
  <c r="I1986" i="6"/>
  <c r="O1986" i="6" s="1"/>
  <c r="J1986" i="6"/>
  <c r="P1986" i="6" s="1"/>
  <c r="E1982" i="6"/>
  <c r="K1982" i="6" s="1"/>
  <c r="R1982" i="6" s="1"/>
  <c r="I1982" i="6"/>
  <c r="O1982" i="6" s="1"/>
  <c r="F1982" i="6"/>
  <c r="L1982" i="6" s="1"/>
  <c r="J1982" i="6"/>
  <c r="P1982" i="6" s="1"/>
  <c r="G1982" i="6"/>
  <c r="M1982" i="6" s="1"/>
  <c r="H1982" i="6"/>
  <c r="N1982" i="6" s="1"/>
  <c r="E1978" i="6"/>
  <c r="K1978" i="6" s="1"/>
  <c r="R1978" i="6" s="1"/>
  <c r="I1978" i="6"/>
  <c r="O1978" i="6" s="1"/>
  <c r="F1978" i="6"/>
  <c r="L1978" i="6" s="1"/>
  <c r="J1978" i="6"/>
  <c r="P1978" i="6" s="1"/>
  <c r="G1978" i="6"/>
  <c r="M1978" i="6" s="1"/>
  <c r="H1978" i="6"/>
  <c r="N1978" i="6" s="1"/>
  <c r="E1974" i="6"/>
  <c r="K1974" i="6" s="1"/>
  <c r="R1974" i="6" s="1"/>
  <c r="I1974" i="6"/>
  <c r="O1974" i="6" s="1"/>
  <c r="F1974" i="6"/>
  <c r="L1974" i="6" s="1"/>
  <c r="J1974" i="6"/>
  <c r="P1974" i="6" s="1"/>
  <c r="G1974" i="6"/>
  <c r="M1974" i="6" s="1"/>
  <c r="H1974" i="6"/>
  <c r="N1974" i="6" s="1"/>
  <c r="E1970" i="6"/>
  <c r="K1970" i="6" s="1"/>
  <c r="R1970" i="6" s="1"/>
  <c r="I1970" i="6"/>
  <c r="O1970" i="6" s="1"/>
  <c r="F1970" i="6"/>
  <c r="L1970" i="6" s="1"/>
  <c r="J1970" i="6"/>
  <c r="P1970" i="6" s="1"/>
  <c r="G1970" i="6"/>
  <c r="M1970" i="6" s="1"/>
  <c r="H1970" i="6"/>
  <c r="N1970" i="6" s="1"/>
  <c r="G1966" i="6"/>
  <c r="M1966" i="6" s="1"/>
  <c r="H1966" i="6"/>
  <c r="N1966" i="6" s="1"/>
  <c r="E1966" i="6"/>
  <c r="K1966" i="6" s="1"/>
  <c r="R1966" i="6" s="1"/>
  <c r="I1966" i="6"/>
  <c r="O1966" i="6" s="1"/>
  <c r="F1966" i="6"/>
  <c r="L1966" i="6" s="1"/>
  <c r="J1966" i="6"/>
  <c r="P1966" i="6" s="1"/>
  <c r="G1962" i="6"/>
  <c r="M1962" i="6" s="1"/>
  <c r="H1962" i="6"/>
  <c r="N1962" i="6" s="1"/>
  <c r="E1962" i="6"/>
  <c r="K1962" i="6" s="1"/>
  <c r="R1962" i="6" s="1"/>
  <c r="I1962" i="6"/>
  <c r="O1962" i="6" s="1"/>
  <c r="F1962" i="6"/>
  <c r="L1962" i="6" s="1"/>
  <c r="J1962" i="6"/>
  <c r="P1962" i="6" s="1"/>
  <c r="E1958" i="6"/>
  <c r="K1958" i="6" s="1"/>
  <c r="R1958" i="6" s="1"/>
  <c r="I1958" i="6"/>
  <c r="O1958" i="6" s="1"/>
  <c r="F1958" i="6"/>
  <c r="L1958" i="6" s="1"/>
  <c r="J1958" i="6"/>
  <c r="P1958" i="6" s="1"/>
  <c r="G1958" i="6"/>
  <c r="M1958" i="6" s="1"/>
  <c r="H1958" i="6"/>
  <c r="N1958" i="6" s="1"/>
  <c r="E1954" i="6"/>
  <c r="K1954" i="6" s="1"/>
  <c r="R1954" i="6" s="1"/>
  <c r="I1954" i="6"/>
  <c r="O1954" i="6" s="1"/>
  <c r="F1954" i="6"/>
  <c r="L1954" i="6" s="1"/>
  <c r="J1954" i="6"/>
  <c r="P1954" i="6" s="1"/>
  <c r="G1954" i="6"/>
  <c r="M1954" i="6" s="1"/>
  <c r="H1954" i="6"/>
  <c r="N1954" i="6" s="1"/>
  <c r="I1950" i="6"/>
  <c r="O1950" i="6" s="1"/>
  <c r="F1950" i="6"/>
  <c r="L1950" i="6" s="1"/>
  <c r="J1950" i="6"/>
  <c r="P1950" i="6" s="1"/>
  <c r="G1950" i="6"/>
  <c r="M1950" i="6" s="1"/>
  <c r="H1950" i="6"/>
  <c r="N1950" i="6" s="1"/>
  <c r="I1946" i="6"/>
  <c r="O1946" i="6" s="1"/>
  <c r="J1946" i="6"/>
  <c r="P1946" i="6" s="1"/>
  <c r="F1946" i="6"/>
  <c r="L1946" i="6" s="1"/>
  <c r="H1946" i="6"/>
  <c r="N1946" i="6" s="1"/>
  <c r="G1942" i="6"/>
  <c r="M1942" i="6" s="1"/>
  <c r="H1942" i="6"/>
  <c r="N1942" i="6" s="1"/>
  <c r="E1942" i="6"/>
  <c r="K1942" i="6" s="1"/>
  <c r="R1942" i="6" s="1"/>
  <c r="I1942" i="6"/>
  <c r="O1942" i="6" s="1"/>
  <c r="F1942" i="6"/>
  <c r="L1942" i="6" s="1"/>
  <c r="J1942" i="6"/>
  <c r="P1942" i="6" s="1"/>
  <c r="F1938" i="6"/>
  <c r="L1938" i="6" s="1"/>
  <c r="H1938" i="6"/>
  <c r="N1938" i="6" s="1"/>
  <c r="I1938" i="6"/>
  <c r="O1938" i="6" s="1"/>
  <c r="J1938" i="6"/>
  <c r="P1938" i="6" s="1"/>
  <c r="G1934" i="6"/>
  <c r="M1934" i="6" s="1"/>
  <c r="H1934" i="6"/>
  <c r="N1934" i="6" s="1"/>
  <c r="E1934" i="6"/>
  <c r="K1934" i="6" s="1"/>
  <c r="R1934" i="6" s="1"/>
  <c r="I1934" i="6"/>
  <c r="O1934" i="6" s="1"/>
  <c r="F1934" i="6"/>
  <c r="L1934" i="6" s="1"/>
  <c r="J1934" i="6"/>
  <c r="P1934" i="6" s="1"/>
  <c r="F1930" i="6"/>
  <c r="L1930" i="6" s="1"/>
  <c r="H1930" i="6"/>
  <c r="N1930" i="6" s="1"/>
  <c r="I1930" i="6"/>
  <c r="O1930" i="6" s="1"/>
  <c r="J1930" i="6"/>
  <c r="P1930" i="6" s="1"/>
  <c r="E1926" i="6"/>
  <c r="K1926" i="6" s="1"/>
  <c r="R1926" i="6" s="1"/>
  <c r="I1926" i="6"/>
  <c r="O1926" i="6" s="1"/>
  <c r="F1926" i="6"/>
  <c r="L1926" i="6" s="1"/>
  <c r="J1926" i="6"/>
  <c r="P1926" i="6" s="1"/>
  <c r="G1926" i="6"/>
  <c r="M1926" i="6" s="1"/>
  <c r="H1926" i="6"/>
  <c r="N1926" i="6" s="1"/>
  <c r="E1922" i="6"/>
  <c r="K1922" i="6" s="1"/>
  <c r="R1922" i="6" s="1"/>
  <c r="I1922" i="6"/>
  <c r="O1922" i="6" s="1"/>
  <c r="F1922" i="6"/>
  <c r="L1922" i="6" s="1"/>
  <c r="J1922" i="6"/>
  <c r="P1922" i="6" s="1"/>
  <c r="G1922" i="6"/>
  <c r="M1922" i="6" s="1"/>
  <c r="H1922" i="6"/>
  <c r="N1922" i="6" s="1"/>
  <c r="E1918" i="6"/>
  <c r="K1918" i="6" s="1"/>
  <c r="R1918" i="6" s="1"/>
  <c r="I1918" i="6"/>
  <c r="O1918" i="6" s="1"/>
  <c r="F1918" i="6"/>
  <c r="L1918" i="6" s="1"/>
  <c r="J1918" i="6"/>
  <c r="P1918" i="6" s="1"/>
  <c r="G1918" i="6"/>
  <c r="M1918" i="6" s="1"/>
  <c r="H1918" i="6"/>
  <c r="N1918" i="6" s="1"/>
  <c r="E1914" i="6"/>
  <c r="K1914" i="6" s="1"/>
  <c r="R1914" i="6" s="1"/>
  <c r="I1914" i="6"/>
  <c r="O1914" i="6" s="1"/>
  <c r="F1914" i="6"/>
  <c r="L1914" i="6" s="1"/>
  <c r="J1914" i="6"/>
  <c r="P1914" i="6" s="1"/>
  <c r="G1914" i="6"/>
  <c r="M1914" i="6" s="1"/>
  <c r="H1914" i="6"/>
  <c r="N1914" i="6" s="1"/>
  <c r="E1910" i="6"/>
  <c r="K1910" i="6" s="1"/>
  <c r="R1910" i="6" s="1"/>
  <c r="I1910" i="6"/>
  <c r="O1910" i="6" s="1"/>
  <c r="F1910" i="6"/>
  <c r="L1910" i="6" s="1"/>
  <c r="J1910" i="6"/>
  <c r="P1910" i="6" s="1"/>
  <c r="G1910" i="6"/>
  <c r="M1910" i="6" s="1"/>
  <c r="H1910" i="6"/>
  <c r="N1910" i="6" s="1"/>
  <c r="E1906" i="6"/>
  <c r="K1906" i="6" s="1"/>
  <c r="R1906" i="6" s="1"/>
  <c r="I1906" i="6"/>
  <c r="O1906" i="6" s="1"/>
  <c r="F1906" i="6"/>
  <c r="L1906" i="6" s="1"/>
  <c r="J1906" i="6"/>
  <c r="P1906" i="6" s="1"/>
  <c r="G1906" i="6"/>
  <c r="M1906" i="6" s="1"/>
  <c r="H1906" i="6"/>
  <c r="N1906" i="6" s="1"/>
  <c r="E1902" i="6"/>
  <c r="K1902" i="6" s="1"/>
  <c r="R1902" i="6" s="1"/>
  <c r="I1902" i="6"/>
  <c r="O1902" i="6" s="1"/>
  <c r="F1902" i="6"/>
  <c r="L1902" i="6" s="1"/>
  <c r="J1902" i="6"/>
  <c r="P1902" i="6" s="1"/>
  <c r="G1902" i="6"/>
  <c r="M1902" i="6" s="1"/>
  <c r="H1902" i="6"/>
  <c r="N1902" i="6" s="1"/>
  <c r="G1898" i="6"/>
  <c r="M1898" i="6" s="1"/>
  <c r="H1898" i="6"/>
  <c r="N1898" i="6" s="1"/>
  <c r="E1898" i="6"/>
  <c r="K1898" i="6" s="1"/>
  <c r="R1898" i="6" s="1"/>
  <c r="I1898" i="6"/>
  <c r="O1898" i="6" s="1"/>
  <c r="F1898" i="6"/>
  <c r="L1898" i="6" s="1"/>
  <c r="J1898" i="6"/>
  <c r="P1898" i="6" s="1"/>
  <c r="I1894" i="6"/>
  <c r="O1894" i="6" s="1"/>
  <c r="J1894" i="6"/>
  <c r="P1894" i="6" s="1"/>
  <c r="F1894" i="6"/>
  <c r="L1894" i="6" s="1"/>
  <c r="H1894" i="6"/>
  <c r="N1894" i="6" s="1"/>
  <c r="G1890" i="6"/>
  <c r="M1890" i="6" s="1"/>
  <c r="H1890" i="6"/>
  <c r="N1890" i="6" s="1"/>
  <c r="E1890" i="6"/>
  <c r="K1890" i="6" s="1"/>
  <c r="R1890" i="6" s="1"/>
  <c r="I1890" i="6"/>
  <c r="O1890" i="6" s="1"/>
  <c r="F1890" i="6"/>
  <c r="L1890" i="6" s="1"/>
  <c r="J1890" i="6"/>
  <c r="P1890" i="6" s="1"/>
  <c r="G1886" i="6"/>
  <c r="M1886" i="6" s="1"/>
  <c r="H1886" i="6"/>
  <c r="N1886" i="6" s="1"/>
  <c r="E1886" i="6"/>
  <c r="K1886" i="6" s="1"/>
  <c r="R1886" i="6" s="1"/>
  <c r="I1886" i="6"/>
  <c r="O1886" i="6" s="1"/>
  <c r="F1886" i="6"/>
  <c r="L1886" i="6" s="1"/>
  <c r="J1886" i="6"/>
  <c r="P1886" i="6" s="1"/>
  <c r="E1882" i="6"/>
  <c r="K1882" i="6" s="1"/>
  <c r="R1882" i="6" s="1"/>
  <c r="I1882" i="6"/>
  <c r="O1882" i="6" s="1"/>
  <c r="F1882" i="6"/>
  <c r="L1882" i="6" s="1"/>
  <c r="J1882" i="6"/>
  <c r="P1882" i="6" s="1"/>
  <c r="G1882" i="6"/>
  <c r="M1882" i="6" s="1"/>
  <c r="H1882" i="6"/>
  <c r="N1882" i="6" s="1"/>
  <c r="G1878" i="6"/>
  <c r="M1878" i="6" s="1"/>
  <c r="H1878" i="6"/>
  <c r="N1878" i="6" s="1"/>
  <c r="E1878" i="6"/>
  <c r="K1878" i="6" s="1"/>
  <c r="R1878" i="6" s="1"/>
  <c r="I1878" i="6"/>
  <c r="O1878" i="6" s="1"/>
  <c r="F1878" i="6"/>
  <c r="L1878" i="6" s="1"/>
  <c r="J1878" i="6"/>
  <c r="P1878" i="6" s="1"/>
  <c r="E1874" i="6"/>
  <c r="K1874" i="6" s="1"/>
  <c r="R1874" i="6" s="1"/>
  <c r="I1874" i="6"/>
  <c r="O1874" i="6" s="1"/>
  <c r="F1874" i="6"/>
  <c r="L1874" i="6" s="1"/>
  <c r="J1874" i="6"/>
  <c r="P1874" i="6" s="1"/>
  <c r="G1874" i="6"/>
  <c r="M1874" i="6" s="1"/>
  <c r="H1874" i="6"/>
  <c r="N1874" i="6" s="1"/>
  <c r="E1870" i="6"/>
  <c r="K1870" i="6" s="1"/>
  <c r="R1870" i="6" s="1"/>
  <c r="I1870" i="6"/>
  <c r="O1870" i="6" s="1"/>
  <c r="F1870" i="6"/>
  <c r="L1870" i="6" s="1"/>
  <c r="J1870" i="6"/>
  <c r="P1870" i="6" s="1"/>
  <c r="G1870" i="6"/>
  <c r="M1870" i="6" s="1"/>
  <c r="H1870" i="6"/>
  <c r="N1870" i="6" s="1"/>
  <c r="G1866" i="6"/>
  <c r="M1866" i="6" s="1"/>
  <c r="H1866" i="6"/>
  <c r="N1866" i="6" s="1"/>
  <c r="E1866" i="6"/>
  <c r="K1866" i="6" s="1"/>
  <c r="R1866" i="6" s="1"/>
  <c r="I1866" i="6"/>
  <c r="O1866" i="6" s="1"/>
  <c r="F1866" i="6"/>
  <c r="L1866" i="6" s="1"/>
  <c r="J1866" i="6"/>
  <c r="P1866" i="6" s="1"/>
  <c r="E1862" i="6"/>
  <c r="K1862" i="6" s="1"/>
  <c r="R1862" i="6" s="1"/>
  <c r="I1862" i="6"/>
  <c r="O1862" i="6" s="1"/>
  <c r="F1862" i="6"/>
  <c r="L1862" i="6" s="1"/>
  <c r="J1862" i="6"/>
  <c r="P1862" i="6" s="1"/>
  <c r="G1862" i="6"/>
  <c r="M1862" i="6" s="1"/>
  <c r="H1862" i="6"/>
  <c r="N1862" i="6" s="1"/>
  <c r="E1858" i="6"/>
  <c r="K1858" i="6" s="1"/>
  <c r="R1858" i="6" s="1"/>
  <c r="I1858" i="6"/>
  <c r="O1858" i="6" s="1"/>
  <c r="F1858" i="6"/>
  <c r="L1858" i="6" s="1"/>
  <c r="J1858" i="6"/>
  <c r="P1858" i="6" s="1"/>
  <c r="G1858" i="6"/>
  <c r="M1858" i="6" s="1"/>
  <c r="H1858" i="6"/>
  <c r="N1858" i="6" s="1"/>
  <c r="E1854" i="6"/>
  <c r="K1854" i="6" s="1"/>
  <c r="R1854" i="6" s="1"/>
  <c r="I1854" i="6"/>
  <c r="O1854" i="6" s="1"/>
  <c r="F1854" i="6"/>
  <c r="L1854" i="6" s="1"/>
  <c r="J1854" i="6"/>
  <c r="P1854" i="6" s="1"/>
  <c r="G1854" i="6"/>
  <c r="M1854" i="6" s="1"/>
  <c r="H1854" i="6"/>
  <c r="N1854" i="6" s="1"/>
  <c r="E1850" i="6"/>
  <c r="K1850" i="6" s="1"/>
  <c r="R1850" i="6" s="1"/>
  <c r="I1850" i="6"/>
  <c r="O1850" i="6" s="1"/>
  <c r="F1850" i="6"/>
  <c r="L1850" i="6" s="1"/>
  <c r="J1850" i="6"/>
  <c r="P1850" i="6" s="1"/>
  <c r="G1850" i="6"/>
  <c r="M1850" i="6" s="1"/>
  <c r="H1850" i="6"/>
  <c r="N1850" i="6" s="1"/>
  <c r="G1846" i="6"/>
  <c r="M1846" i="6" s="1"/>
  <c r="H1846" i="6"/>
  <c r="N1846" i="6" s="1"/>
  <c r="E1846" i="6"/>
  <c r="K1846" i="6" s="1"/>
  <c r="R1846" i="6" s="1"/>
  <c r="I1846" i="6"/>
  <c r="O1846" i="6" s="1"/>
  <c r="F1846" i="6"/>
  <c r="L1846" i="6" s="1"/>
  <c r="J1846" i="6"/>
  <c r="P1846" i="6" s="1"/>
  <c r="E1842" i="6"/>
  <c r="K1842" i="6" s="1"/>
  <c r="R1842" i="6" s="1"/>
  <c r="I1842" i="6"/>
  <c r="O1842" i="6" s="1"/>
  <c r="F1842" i="6"/>
  <c r="L1842" i="6" s="1"/>
  <c r="J1842" i="6"/>
  <c r="P1842" i="6" s="1"/>
  <c r="G1842" i="6"/>
  <c r="M1842" i="6" s="1"/>
  <c r="H1842" i="6"/>
  <c r="N1842" i="6" s="1"/>
  <c r="E1838" i="6"/>
  <c r="K1838" i="6" s="1"/>
  <c r="R1838" i="6" s="1"/>
  <c r="I1838" i="6"/>
  <c r="O1838" i="6" s="1"/>
  <c r="F1838" i="6"/>
  <c r="L1838" i="6" s="1"/>
  <c r="J1838" i="6"/>
  <c r="P1838" i="6" s="1"/>
  <c r="G1838" i="6"/>
  <c r="M1838" i="6" s="1"/>
  <c r="H1838" i="6"/>
  <c r="N1838" i="6" s="1"/>
  <c r="E1834" i="6"/>
  <c r="K1834" i="6" s="1"/>
  <c r="R1834" i="6" s="1"/>
  <c r="I1834" i="6"/>
  <c r="O1834" i="6" s="1"/>
  <c r="F1834" i="6"/>
  <c r="L1834" i="6" s="1"/>
  <c r="J1834" i="6"/>
  <c r="P1834" i="6" s="1"/>
  <c r="G1834" i="6"/>
  <c r="M1834" i="6" s="1"/>
  <c r="H1834" i="6"/>
  <c r="N1834" i="6" s="1"/>
  <c r="E1830" i="6"/>
  <c r="K1830" i="6" s="1"/>
  <c r="R1830" i="6" s="1"/>
  <c r="I1830" i="6"/>
  <c r="O1830" i="6" s="1"/>
  <c r="F1830" i="6"/>
  <c r="L1830" i="6" s="1"/>
  <c r="J1830" i="6"/>
  <c r="P1830" i="6" s="1"/>
  <c r="G1830" i="6"/>
  <c r="M1830" i="6" s="1"/>
  <c r="H1830" i="6"/>
  <c r="N1830" i="6" s="1"/>
  <c r="E1826" i="6"/>
  <c r="K1826" i="6" s="1"/>
  <c r="R1826" i="6" s="1"/>
  <c r="I1826" i="6"/>
  <c r="O1826" i="6" s="1"/>
  <c r="F1826" i="6"/>
  <c r="L1826" i="6" s="1"/>
  <c r="J1826" i="6"/>
  <c r="P1826" i="6" s="1"/>
  <c r="G1826" i="6"/>
  <c r="M1826" i="6" s="1"/>
  <c r="H1826" i="6"/>
  <c r="N1826" i="6" s="1"/>
  <c r="E1822" i="6"/>
  <c r="K1822" i="6" s="1"/>
  <c r="R1822" i="6" s="1"/>
  <c r="I1822" i="6"/>
  <c r="O1822" i="6" s="1"/>
  <c r="F1822" i="6"/>
  <c r="L1822" i="6" s="1"/>
  <c r="J1822" i="6"/>
  <c r="P1822" i="6" s="1"/>
  <c r="G1822" i="6"/>
  <c r="M1822" i="6" s="1"/>
  <c r="H1822" i="6"/>
  <c r="N1822" i="6" s="1"/>
  <c r="E1818" i="6"/>
  <c r="K1818" i="6" s="1"/>
  <c r="R1818" i="6" s="1"/>
  <c r="I1818" i="6"/>
  <c r="O1818" i="6" s="1"/>
  <c r="F1818" i="6"/>
  <c r="L1818" i="6" s="1"/>
  <c r="J1818" i="6"/>
  <c r="P1818" i="6" s="1"/>
  <c r="G1818" i="6"/>
  <c r="M1818" i="6" s="1"/>
  <c r="H1818" i="6"/>
  <c r="N1818" i="6" s="1"/>
  <c r="E1814" i="6"/>
  <c r="K1814" i="6" s="1"/>
  <c r="R1814" i="6" s="1"/>
  <c r="I1814" i="6"/>
  <c r="O1814" i="6" s="1"/>
  <c r="F1814" i="6"/>
  <c r="L1814" i="6" s="1"/>
  <c r="J1814" i="6"/>
  <c r="P1814" i="6" s="1"/>
  <c r="G1814" i="6"/>
  <c r="M1814" i="6" s="1"/>
  <c r="H1814" i="6"/>
  <c r="N1814" i="6" s="1"/>
  <c r="E1810" i="6"/>
  <c r="K1810" i="6" s="1"/>
  <c r="R1810" i="6" s="1"/>
  <c r="I1810" i="6"/>
  <c r="O1810" i="6" s="1"/>
  <c r="F1810" i="6"/>
  <c r="L1810" i="6" s="1"/>
  <c r="J1810" i="6"/>
  <c r="P1810" i="6" s="1"/>
  <c r="G1810" i="6"/>
  <c r="M1810" i="6" s="1"/>
  <c r="H1810" i="6"/>
  <c r="N1810" i="6" s="1"/>
  <c r="E1806" i="6"/>
  <c r="K1806" i="6" s="1"/>
  <c r="R1806" i="6" s="1"/>
  <c r="I1806" i="6"/>
  <c r="O1806" i="6" s="1"/>
  <c r="F1806" i="6"/>
  <c r="L1806" i="6" s="1"/>
  <c r="J1806" i="6"/>
  <c r="P1806" i="6" s="1"/>
  <c r="G1806" i="6"/>
  <c r="M1806" i="6" s="1"/>
  <c r="H1806" i="6"/>
  <c r="N1806" i="6" s="1"/>
  <c r="E1802" i="6"/>
  <c r="K1802" i="6" s="1"/>
  <c r="R1802" i="6" s="1"/>
  <c r="I1802" i="6"/>
  <c r="O1802" i="6" s="1"/>
  <c r="F1802" i="6"/>
  <c r="L1802" i="6" s="1"/>
  <c r="J1802" i="6"/>
  <c r="P1802" i="6" s="1"/>
  <c r="G1802" i="6"/>
  <c r="M1802" i="6" s="1"/>
  <c r="H1802" i="6"/>
  <c r="N1802" i="6" s="1"/>
  <c r="E1798" i="6"/>
  <c r="K1798" i="6" s="1"/>
  <c r="R1798" i="6" s="1"/>
  <c r="I1798" i="6"/>
  <c r="O1798" i="6" s="1"/>
  <c r="F1798" i="6"/>
  <c r="L1798" i="6" s="1"/>
  <c r="J1798" i="6"/>
  <c r="P1798" i="6" s="1"/>
  <c r="G1798" i="6"/>
  <c r="M1798" i="6" s="1"/>
  <c r="H1798" i="6"/>
  <c r="N1798" i="6" s="1"/>
  <c r="E1794" i="6"/>
  <c r="K1794" i="6" s="1"/>
  <c r="R1794" i="6" s="1"/>
  <c r="I1794" i="6"/>
  <c r="O1794" i="6" s="1"/>
  <c r="F1794" i="6"/>
  <c r="L1794" i="6" s="1"/>
  <c r="J1794" i="6"/>
  <c r="P1794" i="6" s="1"/>
  <c r="G1794" i="6"/>
  <c r="M1794" i="6" s="1"/>
  <c r="H1794" i="6"/>
  <c r="N1794" i="6" s="1"/>
  <c r="G1790" i="6"/>
  <c r="M1790" i="6" s="1"/>
  <c r="H1790" i="6"/>
  <c r="N1790" i="6" s="1"/>
  <c r="E1790" i="6"/>
  <c r="K1790" i="6" s="1"/>
  <c r="R1790" i="6" s="1"/>
  <c r="I1790" i="6"/>
  <c r="O1790" i="6" s="1"/>
  <c r="F1790" i="6"/>
  <c r="L1790" i="6" s="1"/>
  <c r="J1790" i="6"/>
  <c r="P1790" i="6" s="1"/>
  <c r="E1786" i="6"/>
  <c r="K1786" i="6" s="1"/>
  <c r="R1786" i="6" s="1"/>
  <c r="I1786" i="6"/>
  <c r="O1786" i="6" s="1"/>
  <c r="F1786" i="6"/>
  <c r="L1786" i="6" s="1"/>
  <c r="J1786" i="6"/>
  <c r="P1786" i="6" s="1"/>
  <c r="G1786" i="6"/>
  <c r="M1786" i="6" s="1"/>
  <c r="H1786" i="6"/>
  <c r="N1786" i="6" s="1"/>
  <c r="G1782" i="6"/>
  <c r="M1782" i="6" s="1"/>
  <c r="H1782" i="6"/>
  <c r="N1782" i="6" s="1"/>
  <c r="E1782" i="6"/>
  <c r="K1782" i="6" s="1"/>
  <c r="R1782" i="6" s="1"/>
  <c r="I1782" i="6"/>
  <c r="O1782" i="6" s="1"/>
  <c r="F1782" i="6"/>
  <c r="L1782" i="6" s="1"/>
  <c r="J1782" i="6"/>
  <c r="P1782" i="6" s="1"/>
  <c r="E1778" i="6"/>
  <c r="K1778" i="6" s="1"/>
  <c r="R1778" i="6" s="1"/>
  <c r="I1778" i="6"/>
  <c r="O1778" i="6" s="1"/>
  <c r="F1778" i="6"/>
  <c r="L1778" i="6" s="1"/>
  <c r="J1778" i="6"/>
  <c r="P1778" i="6" s="1"/>
  <c r="G1778" i="6"/>
  <c r="M1778" i="6" s="1"/>
  <c r="H1778" i="6"/>
  <c r="N1778" i="6" s="1"/>
  <c r="E1774" i="6"/>
  <c r="K1774" i="6" s="1"/>
  <c r="R1774" i="6" s="1"/>
  <c r="I1774" i="6"/>
  <c r="O1774" i="6" s="1"/>
  <c r="F1774" i="6"/>
  <c r="L1774" i="6" s="1"/>
  <c r="J1774" i="6"/>
  <c r="P1774" i="6" s="1"/>
  <c r="G1774" i="6"/>
  <c r="M1774" i="6" s="1"/>
  <c r="H1774" i="6"/>
  <c r="N1774" i="6" s="1"/>
  <c r="G1770" i="6"/>
  <c r="M1770" i="6" s="1"/>
  <c r="H1770" i="6"/>
  <c r="N1770" i="6" s="1"/>
  <c r="E1770" i="6"/>
  <c r="K1770" i="6" s="1"/>
  <c r="R1770" i="6" s="1"/>
  <c r="I1770" i="6"/>
  <c r="O1770" i="6" s="1"/>
  <c r="F1770" i="6"/>
  <c r="L1770" i="6" s="1"/>
  <c r="J1770" i="6"/>
  <c r="P1770" i="6" s="1"/>
  <c r="E1766" i="6"/>
  <c r="K1766" i="6" s="1"/>
  <c r="R1766" i="6" s="1"/>
  <c r="I1766" i="6"/>
  <c r="O1766" i="6" s="1"/>
  <c r="F1766" i="6"/>
  <c r="L1766" i="6" s="1"/>
  <c r="J1766" i="6"/>
  <c r="P1766" i="6" s="1"/>
  <c r="G1766" i="6"/>
  <c r="M1766" i="6" s="1"/>
  <c r="H1766" i="6"/>
  <c r="N1766" i="6" s="1"/>
  <c r="G1762" i="6"/>
  <c r="M1762" i="6" s="1"/>
  <c r="H1762" i="6"/>
  <c r="N1762" i="6" s="1"/>
  <c r="E1762" i="6"/>
  <c r="K1762" i="6" s="1"/>
  <c r="R1762" i="6" s="1"/>
  <c r="I1762" i="6"/>
  <c r="O1762" i="6" s="1"/>
  <c r="F1762" i="6"/>
  <c r="L1762" i="6" s="1"/>
  <c r="J1762" i="6"/>
  <c r="P1762" i="6" s="1"/>
  <c r="G1758" i="6"/>
  <c r="M1758" i="6" s="1"/>
  <c r="H1758" i="6"/>
  <c r="N1758" i="6" s="1"/>
  <c r="E1758" i="6"/>
  <c r="K1758" i="6" s="1"/>
  <c r="R1758" i="6" s="1"/>
  <c r="I1758" i="6"/>
  <c r="O1758" i="6" s="1"/>
  <c r="F1758" i="6"/>
  <c r="L1758" i="6" s="1"/>
  <c r="J1758" i="6"/>
  <c r="P1758" i="6" s="1"/>
  <c r="G1754" i="6"/>
  <c r="M1754" i="6" s="1"/>
  <c r="H1754" i="6"/>
  <c r="N1754" i="6" s="1"/>
  <c r="E1754" i="6"/>
  <c r="K1754" i="6" s="1"/>
  <c r="R1754" i="6" s="1"/>
  <c r="I1754" i="6"/>
  <c r="O1754" i="6" s="1"/>
  <c r="F1754" i="6"/>
  <c r="L1754" i="6" s="1"/>
  <c r="J1754" i="6"/>
  <c r="P1754" i="6" s="1"/>
  <c r="G1750" i="6"/>
  <c r="M1750" i="6" s="1"/>
  <c r="H1750" i="6"/>
  <c r="N1750" i="6" s="1"/>
  <c r="E1750" i="6"/>
  <c r="K1750" i="6" s="1"/>
  <c r="R1750" i="6" s="1"/>
  <c r="I1750" i="6"/>
  <c r="O1750" i="6" s="1"/>
  <c r="F1750" i="6"/>
  <c r="L1750" i="6" s="1"/>
  <c r="J1750" i="6"/>
  <c r="P1750" i="6" s="1"/>
  <c r="G1746" i="6"/>
  <c r="M1746" i="6" s="1"/>
  <c r="H1746" i="6"/>
  <c r="N1746" i="6" s="1"/>
  <c r="E1746" i="6"/>
  <c r="K1746" i="6" s="1"/>
  <c r="R1746" i="6" s="1"/>
  <c r="I1746" i="6"/>
  <c r="O1746" i="6" s="1"/>
  <c r="F1746" i="6"/>
  <c r="L1746" i="6" s="1"/>
  <c r="J1746" i="6"/>
  <c r="P1746" i="6" s="1"/>
  <c r="G1742" i="6"/>
  <c r="M1742" i="6" s="1"/>
  <c r="H1742" i="6"/>
  <c r="N1742" i="6" s="1"/>
  <c r="E1742" i="6"/>
  <c r="K1742" i="6" s="1"/>
  <c r="R1742" i="6" s="1"/>
  <c r="I1742" i="6"/>
  <c r="O1742" i="6" s="1"/>
  <c r="F1742" i="6"/>
  <c r="L1742" i="6" s="1"/>
  <c r="J1742" i="6"/>
  <c r="P1742" i="6" s="1"/>
  <c r="G1738" i="6"/>
  <c r="M1738" i="6" s="1"/>
  <c r="H1738" i="6"/>
  <c r="N1738" i="6" s="1"/>
  <c r="E1738" i="6"/>
  <c r="K1738" i="6" s="1"/>
  <c r="R1738" i="6" s="1"/>
  <c r="I1738" i="6"/>
  <c r="O1738" i="6" s="1"/>
  <c r="F1738" i="6"/>
  <c r="L1738" i="6" s="1"/>
  <c r="J1738" i="6"/>
  <c r="P1738" i="6" s="1"/>
  <c r="G1734" i="6"/>
  <c r="M1734" i="6" s="1"/>
  <c r="H1734" i="6"/>
  <c r="N1734" i="6" s="1"/>
  <c r="E1734" i="6"/>
  <c r="K1734" i="6" s="1"/>
  <c r="R1734" i="6" s="1"/>
  <c r="I1734" i="6"/>
  <c r="O1734" i="6" s="1"/>
  <c r="F1734" i="6"/>
  <c r="L1734" i="6" s="1"/>
  <c r="J1734" i="6"/>
  <c r="P1734" i="6" s="1"/>
  <c r="F1730" i="6"/>
  <c r="L1730" i="6" s="1"/>
  <c r="H1730" i="6"/>
  <c r="N1730" i="6" s="1"/>
  <c r="I1730" i="6"/>
  <c r="O1730" i="6" s="1"/>
  <c r="J1730" i="6"/>
  <c r="P1730" i="6" s="1"/>
  <c r="E1726" i="6"/>
  <c r="K1726" i="6" s="1"/>
  <c r="R1726" i="6" s="1"/>
  <c r="I1726" i="6"/>
  <c r="O1726" i="6" s="1"/>
  <c r="F1726" i="6"/>
  <c r="L1726" i="6" s="1"/>
  <c r="J1726" i="6"/>
  <c r="P1726" i="6" s="1"/>
  <c r="G1726" i="6"/>
  <c r="M1726" i="6" s="1"/>
  <c r="H1726" i="6"/>
  <c r="N1726" i="6" s="1"/>
  <c r="E1722" i="6"/>
  <c r="K1722" i="6" s="1"/>
  <c r="R1722" i="6" s="1"/>
  <c r="I1722" i="6"/>
  <c r="O1722" i="6" s="1"/>
  <c r="F1722" i="6"/>
  <c r="L1722" i="6" s="1"/>
  <c r="J1722" i="6"/>
  <c r="P1722" i="6" s="1"/>
  <c r="G1722" i="6"/>
  <c r="M1722" i="6" s="1"/>
  <c r="H1722" i="6"/>
  <c r="N1722" i="6" s="1"/>
  <c r="E1718" i="6"/>
  <c r="K1718" i="6" s="1"/>
  <c r="R1718" i="6" s="1"/>
  <c r="I1718" i="6"/>
  <c r="O1718" i="6" s="1"/>
  <c r="F1718" i="6"/>
  <c r="L1718" i="6" s="1"/>
  <c r="J1718" i="6"/>
  <c r="P1718" i="6" s="1"/>
  <c r="G1718" i="6"/>
  <c r="M1718" i="6" s="1"/>
  <c r="H1718" i="6"/>
  <c r="N1718" i="6" s="1"/>
  <c r="E1714" i="6"/>
  <c r="K1714" i="6" s="1"/>
  <c r="R1714" i="6" s="1"/>
  <c r="I1714" i="6"/>
  <c r="O1714" i="6" s="1"/>
  <c r="F1714" i="6"/>
  <c r="L1714" i="6" s="1"/>
  <c r="J1714" i="6"/>
  <c r="P1714" i="6" s="1"/>
  <c r="G1714" i="6"/>
  <c r="M1714" i="6" s="1"/>
  <c r="H1714" i="6"/>
  <c r="N1714" i="6" s="1"/>
  <c r="E1710" i="6"/>
  <c r="K1710" i="6" s="1"/>
  <c r="R1710" i="6" s="1"/>
  <c r="I1710" i="6"/>
  <c r="O1710" i="6" s="1"/>
  <c r="F1710" i="6"/>
  <c r="L1710" i="6" s="1"/>
  <c r="J1710" i="6"/>
  <c r="P1710" i="6" s="1"/>
  <c r="G1710" i="6"/>
  <c r="M1710" i="6" s="1"/>
  <c r="H1710" i="6"/>
  <c r="N1710" i="6" s="1"/>
  <c r="E1706" i="6"/>
  <c r="K1706" i="6" s="1"/>
  <c r="R1706" i="6" s="1"/>
  <c r="I1706" i="6"/>
  <c r="O1706" i="6" s="1"/>
  <c r="F1706" i="6"/>
  <c r="L1706" i="6" s="1"/>
  <c r="J1706" i="6"/>
  <c r="P1706" i="6" s="1"/>
  <c r="G1706" i="6"/>
  <c r="M1706" i="6" s="1"/>
  <c r="H1706" i="6"/>
  <c r="N1706" i="6" s="1"/>
  <c r="E1702" i="6"/>
  <c r="K1702" i="6" s="1"/>
  <c r="R1702" i="6" s="1"/>
  <c r="I1702" i="6"/>
  <c r="O1702" i="6" s="1"/>
  <c r="F1702" i="6"/>
  <c r="L1702" i="6" s="1"/>
  <c r="J1702" i="6"/>
  <c r="P1702" i="6" s="1"/>
  <c r="G1702" i="6"/>
  <c r="M1702" i="6" s="1"/>
  <c r="H1702" i="6"/>
  <c r="N1702" i="6" s="1"/>
  <c r="G1698" i="6"/>
  <c r="M1698" i="6" s="1"/>
  <c r="H1698" i="6"/>
  <c r="N1698" i="6" s="1"/>
  <c r="E1698" i="6"/>
  <c r="K1698" i="6" s="1"/>
  <c r="R1698" i="6" s="1"/>
  <c r="I1698" i="6"/>
  <c r="O1698" i="6" s="1"/>
  <c r="F1698" i="6"/>
  <c r="L1698" i="6" s="1"/>
  <c r="J1698" i="6"/>
  <c r="P1698" i="6" s="1"/>
  <c r="G1694" i="6"/>
  <c r="M1694" i="6" s="1"/>
  <c r="H1694" i="6"/>
  <c r="N1694" i="6" s="1"/>
  <c r="E1694" i="6"/>
  <c r="K1694" i="6" s="1"/>
  <c r="R1694" i="6" s="1"/>
  <c r="I1694" i="6"/>
  <c r="O1694" i="6" s="1"/>
  <c r="F1694" i="6"/>
  <c r="L1694" i="6" s="1"/>
  <c r="J1694" i="6"/>
  <c r="P1694" i="6" s="1"/>
  <c r="G1690" i="6"/>
  <c r="M1690" i="6" s="1"/>
  <c r="H1690" i="6"/>
  <c r="N1690" i="6" s="1"/>
  <c r="E1690" i="6"/>
  <c r="K1690" i="6" s="1"/>
  <c r="R1690" i="6" s="1"/>
  <c r="I1690" i="6"/>
  <c r="O1690" i="6" s="1"/>
  <c r="F1690" i="6"/>
  <c r="L1690" i="6" s="1"/>
  <c r="J1690" i="6"/>
  <c r="P1690" i="6" s="1"/>
  <c r="G1686" i="6"/>
  <c r="M1686" i="6" s="1"/>
  <c r="H1686" i="6"/>
  <c r="N1686" i="6" s="1"/>
  <c r="E1686" i="6"/>
  <c r="K1686" i="6" s="1"/>
  <c r="R1686" i="6" s="1"/>
  <c r="I1686" i="6"/>
  <c r="O1686" i="6" s="1"/>
  <c r="F1686" i="6"/>
  <c r="L1686" i="6" s="1"/>
  <c r="J1686" i="6"/>
  <c r="P1686" i="6" s="1"/>
  <c r="E1682" i="6"/>
  <c r="K1682" i="6" s="1"/>
  <c r="R1682" i="6" s="1"/>
  <c r="I1682" i="6"/>
  <c r="O1682" i="6" s="1"/>
  <c r="F1682" i="6"/>
  <c r="L1682" i="6" s="1"/>
  <c r="J1682" i="6"/>
  <c r="P1682" i="6" s="1"/>
  <c r="G1682" i="6"/>
  <c r="M1682" i="6" s="1"/>
  <c r="H1682" i="6"/>
  <c r="N1682" i="6" s="1"/>
  <c r="E1678" i="6"/>
  <c r="K1678" i="6" s="1"/>
  <c r="R1678" i="6" s="1"/>
  <c r="I1678" i="6"/>
  <c r="O1678" i="6" s="1"/>
  <c r="F1678" i="6"/>
  <c r="L1678" i="6" s="1"/>
  <c r="G1678" i="6"/>
  <c r="M1678" i="6" s="1"/>
  <c r="H1678" i="6"/>
  <c r="N1678" i="6" s="1"/>
  <c r="J1678" i="6"/>
  <c r="P1678" i="6" s="1"/>
  <c r="E1674" i="6"/>
  <c r="K1674" i="6" s="1"/>
  <c r="R1674" i="6" s="1"/>
  <c r="I1674" i="6"/>
  <c r="O1674" i="6" s="1"/>
  <c r="H1674" i="6"/>
  <c r="N1674" i="6" s="1"/>
  <c r="J1674" i="6"/>
  <c r="P1674" i="6" s="1"/>
  <c r="F1674" i="6"/>
  <c r="L1674" i="6" s="1"/>
  <c r="G1674" i="6"/>
  <c r="M1674" i="6" s="1"/>
  <c r="E1670" i="6"/>
  <c r="K1670" i="6" s="1"/>
  <c r="R1670" i="6" s="1"/>
  <c r="I1670" i="6"/>
  <c r="O1670" i="6" s="1"/>
  <c r="F1670" i="6"/>
  <c r="L1670" i="6" s="1"/>
  <c r="G1670" i="6"/>
  <c r="M1670" i="6" s="1"/>
  <c r="H1670" i="6"/>
  <c r="N1670" i="6" s="1"/>
  <c r="J1670" i="6"/>
  <c r="P1670" i="6" s="1"/>
  <c r="E1666" i="6"/>
  <c r="K1666" i="6" s="1"/>
  <c r="R1666" i="6" s="1"/>
  <c r="I1666" i="6"/>
  <c r="O1666" i="6" s="1"/>
  <c r="H1666" i="6"/>
  <c r="N1666" i="6" s="1"/>
  <c r="J1666" i="6"/>
  <c r="P1666" i="6" s="1"/>
  <c r="F1666" i="6"/>
  <c r="L1666" i="6" s="1"/>
  <c r="G1666" i="6"/>
  <c r="M1666" i="6" s="1"/>
  <c r="E1662" i="6"/>
  <c r="K1662" i="6" s="1"/>
  <c r="R1662" i="6" s="1"/>
  <c r="I1662" i="6"/>
  <c r="O1662" i="6" s="1"/>
  <c r="F1662" i="6"/>
  <c r="L1662" i="6" s="1"/>
  <c r="G1662" i="6"/>
  <c r="M1662" i="6" s="1"/>
  <c r="H1662" i="6"/>
  <c r="N1662" i="6" s="1"/>
  <c r="J1662" i="6"/>
  <c r="P1662" i="6" s="1"/>
  <c r="E1658" i="6"/>
  <c r="K1658" i="6" s="1"/>
  <c r="R1658" i="6" s="1"/>
  <c r="I1658" i="6"/>
  <c r="O1658" i="6" s="1"/>
  <c r="H1658" i="6"/>
  <c r="N1658" i="6" s="1"/>
  <c r="J1658" i="6"/>
  <c r="P1658" i="6" s="1"/>
  <c r="F1658" i="6"/>
  <c r="L1658" i="6" s="1"/>
  <c r="G1658" i="6"/>
  <c r="M1658" i="6" s="1"/>
  <c r="E1654" i="6"/>
  <c r="K1654" i="6" s="1"/>
  <c r="R1654" i="6" s="1"/>
  <c r="I1654" i="6"/>
  <c r="O1654" i="6" s="1"/>
  <c r="F1654" i="6"/>
  <c r="L1654" i="6" s="1"/>
  <c r="G1654" i="6"/>
  <c r="M1654" i="6" s="1"/>
  <c r="H1654" i="6"/>
  <c r="N1654" i="6" s="1"/>
  <c r="J1654" i="6"/>
  <c r="P1654" i="6" s="1"/>
  <c r="E1650" i="6"/>
  <c r="K1650" i="6" s="1"/>
  <c r="R1650" i="6" s="1"/>
  <c r="I1650" i="6"/>
  <c r="O1650" i="6" s="1"/>
  <c r="H1650" i="6"/>
  <c r="N1650" i="6" s="1"/>
  <c r="J1650" i="6"/>
  <c r="P1650" i="6" s="1"/>
  <c r="F1650" i="6"/>
  <c r="L1650" i="6" s="1"/>
  <c r="G1650" i="6"/>
  <c r="M1650" i="6" s="1"/>
  <c r="G1646" i="6"/>
  <c r="M1646" i="6" s="1"/>
  <c r="I1646" i="6"/>
  <c r="O1646" i="6" s="1"/>
  <c r="E1646" i="6"/>
  <c r="K1646" i="6" s="1"/>
  <c r="R1646" i="6" s="1"/>
  <c r="J1646" i="6"/>
  <c r="P1646" i="6" s="1"/>
  <c r="F1646" i="6"/>
  <c r="L1646" i="6" s="1"/>
  <c r="H1646" i="6"/>
  <c r="N1646" i="6" s="1"/>
  <c r="H1642" i="6"/>
  <c r="N1642" i="6" s="1"/>
  <c r="E1642" i="6"/>
  <c r="K1642" i="6" s="1"/>
  <c r="R1642" i="6" s="1"/>
  <c r="I1642" i="6"/>
  <c r="O1642" i="6" s="1"/>
  <c r="F1642" i="6"/>
  <c r="L1642" i="6" s="1"/>
  <c r="J1642" i="6"/>
  <c r="P1642" i="6" s="1"/>
  <c r="G1642" i="6"/>
  <c r="M1642" i="6" s="1"/>
  <c r="H1638" i="6"/>
  <c r="N1638" i="6" s="1"/>
  <c r="E1638" i="6"/>
  <c r="K1638" i="6" s="1"/>
  <c r="R1638" i="6" s="1"/>
  <c r="I1638" i="6"/>
  <c r="O1638" i="6" s="1"/>
  <c r="F1638" i="6"/>
  <c r="L1638" i="6" s="1"/>
  <c r="J1638" i="6"/>
  <c r="P1638" i="6" s="1"/>
  <c r="G1638" i="6"/>
  <c r="M1638" i="6" s="1"/>
  <c r="F1634" i="6"/>
  <c r="L1634" i="6" s="1"/>
  <c r="J1634" i="6"/>
  <c r="P1634" i="6" s="1"/>
  <c r="G1634" i="6"/>
  <c r="M1634" i="6" s="1"/>
  <c r="H1634" i="6"/>
  <c r="N1634" i="6" s="1"/>
  <c r="E1634" i="6"/>
  <c r="K1634" i="6" s="1"/>
  <c r="R1634" i="6" s="1"/>
  <c r="I1634" i="6"/>
  <c r="O1634" i="6" s="1"/>
  <c r="H1630" i="6"/>
  <c r="N1630" i="6" s="1"/>
  <c r="E1630" i="6"/>
  <c r="K1630" i="6" s="1"/>
  <c r="R1630" i="6" s="1"/>
  <c r="I1630" i="6"/>
  <c r="O1630" i="6" s="1"/>
  <c r="F1630" i="6"/>
  <c r="L1630" i="6" s="1"/>
  <c r="J1630" i="6"/>
  <c r="P1630" i="6" s="1"/>
  <c r="G1630" i="6"/>
  <c r="M1630" i="6" s="1"/>
  <c r="H1626" i="6"/>
  <c r="N1626" i="6" s="1"/>
  <c r="E1626" i="6"/>
  <c r="K1626" i="6" s="1"/>
  <c r="R1626" i="6" s="1"/>
  <c r="I1626" i="6"/>
  <c r="O1626" i="6" s="1"/>
  <c r="F1626" i="6"/>
  <c r="L1626" i="6" s="1"/>
  <c r="J1626" i="6"/>
  <c r="P1626" i="6" s="1"/>
  <c r="G1626" i="6"/>
  <c r="M1626" i="6" s="1"/>
  <c r="H1622" i="6"/>
  <c r="N1622" i="6" s="1"/>
  <c r="I1622" i="6"/>
  <c r="O1622" i="6" s="1"/>
  <c r="J1622" i="6"/>
  <c r="P1622" i="6" s="1"/>
  <c r="F1622" i="6"/>
  <c r="L1622" i="6" s="1"/>
  <c r="F1618" i="6"/>
  <c r="L1618" i="6" s="1"/>
  <c r="J1618" i="6"/>
  <c r="P1618" i="6" s="1"/>
  <c r="G1618" i="6"/>
  <c r="M1618" i="6" s="1"/>
  <c r="H1618" i="6"/>
  <c r="N1618" i="6" s="1"/>
  <c r="E1618" i="6"/>
  <c r="K1618" i="6" s="1"/>
  <c r="R1618" i="6" s="1"/>
  <c r="I1618" i="6"/>
  <c r="O1618" i="6" s="1"/>
  <c r="F1614" i="6"/>
  <c r="L1614" i="6" s="1"/>
  <c r="J1614" i="6"/>
  <c r="P1614" i="6" s="1"/>
  <c r="G1614" i="6"/>
  <c r="M1614" i="6" s="1"/>
  <c r="H1614" i="6"/>
  <c r="N1614" i="6" s="1"/>
  <c r="E1614" i="6"/>
  <c r="K1614" i="6" s="1"/>
  <c r="R1614" i="6" s="1"/>
  <c r="I1614" i="6"/>
  <c r="O1614" i="6" s="1"/>
  <c r="F1610" i="6"/>
  <c r="L1610" i="6" s="1"/>
  <c r="J1610" i="6"/>
  <c r="P1610" i="6" s="1"/>
  <c r="G1610" i="6"/>
  <c r="M1610" i="6" s="1"/>
  <c r="H1610" i="6"/>
  <c r="N1610" i="6" s="1"/>
  <c r="E1610" i="6"/>
  <c r="K1610" i="6" s="1"/>
  <c r="R1610" i="6" s="1"/>
  <c r="I1610" i="6"/>
  <c r="O1610" i="6" s="1"/>
  <c r="F1606" i="6"/>
  <c r="L1606" i="6" s="1"/>
  <c r="J1606" i="6"/>
  <c r="P1606" i="6" s="1"/>
  <c r="G1606" i="6"/>
  <c r="M1606" i="6" s="1"/>
  <c r="H1606" i="6"/>
  <c r="N1606" i="6" s="1"/>
  <c r="E1606" i="6"/>
  <c r="K1606" i="6" s="1"/>
  <c r="R1606" i="6" s="1"/>
  <c r="I1606" i="6"/>
  <c r="O1606" i="6" s="1"/>
  <c r="H1602" i="6"/>
  <c r="N1602" i="6" s="1"/>
  <c r="E1602" i="6"/>
  <c r="K1602" i="6" s="1"/>
  <c r="R1602" i="6" s="1"/>
  <c r="I1602" i="6"/>
  <c r="O1602" i="6" s="1"/>
  <c r="F1602" i="6"/>
  <c r="L1602" i="6" s="1"/>
  <c r="J1602" i="6"/>
  <c r="P1602" i="6" s="1"/>
  <c r="G1602" i="6"/>
  <c r="M1602" i="6" s="1"/>
  <c r="H1598" i="6"/>
  <c r="N1598" i="6" s="1"/>
  <c r="E1598" i="6"/>
  <c r="K1598" i="6" s="1"/>
  <c r="R1598" i="6" s="1"/>
  <c r="I1598" i="6"/>
  <c r="O1598" i="6" s="1"/>
  <c r="F1598" i="6"/>
  <c r="L1598" i="6" s="1"/>
  <c r="J1598" i="6"/>
  <c r="P1598" i="6" s="1"/>
  <c r="G1598" i="6"/>
  <c r="M1598" i="6" s="1"/>
  <c r="H1594" i="6"/>
  <c r="N1594" i="6" s="1"/>
  <c r="E1594" i="6"/>
  <c r="K1594" i="6" s="1"/>
  <c r="R1594" i="6" s="1"/>
  <c r="I1594" i="6"/>
  <c r="O1594" i="6" s="1"/>
  <c r="F1594" i="6"/>
  <c r="L1594" i="6" s="1"/>
  <c r="J1594" i="6"/>
  <c r="P1594" i="6" s="1"/>
  <c r="G1594" i="6"/>
  <c r="M1594" i="6" s="1"/>
  <c r="H1590" i="6"/>
  <c r="N1590" i="6" s="1"/>
  <c r="E1590" i="6"/>
  <c r="K1590" i="6" s="1"/>
  <c r="R1590" i="6" s="1"/>
  <c r="I1590" i="6"/>
  <c r="O1590" i="6" s="1"/>
  <c r="F1590" i="6"/>
  <c r="L1590" i="6" s="1"/>
  <c r="J1590" i="6"/>
  <c r="P1590" i="6" s="1"/>
  <c r="G1590" i="6"/>
  <c r="M1590" i="6" s="1"/>
  <c r="H1586" i="6"/>
  <c r="N1586" i="6" s="1"/>
  <c r="E1586" i="6"/>
  <c r="K1586" i="6" s="1"/>
  <c r="R1586" i="6" s="1"/>
  <c r="I1586" i="6"/>
  <c r="O1586" i="6" s="1"/>
  <c r="F1586" i="6"/>
  <c r="L1586" i="6" s="1"/>
  <c r="J1586" i="6"/>
  <c r="P1586" i="6" s="1"/>
  <c r="G1586" i="6"/>
  <c r="M1586" i="6" s="1"/>
  <c r="H1582" i="6"/>
  <c r="N1582" i="6" s="1"/>
  <c r="E1582" i="6"/>
  <c r="K1582" i="6" s="1"/>
  <c r="R1582" i="6" s="1"/>
  <c r="I1582" i="6"/>
  <c r="O1582" i="6" s="1"/>
  <c r="F1582" i="6"/>
  <c r="L1582" i="6" s="1"/>
  <c r="J1582" i="6"/>
  <c r="P1582" i="6" s="1"/>
  <c r="G1582" i="6"/>
  <c r="M1582" i="6" s="1"/>
  <c r="H1578" i="6"/>
  <c r="N1578" i="6" s="1"/>
  <c r="E1578" i="6"/>
  <c r="K1578" i="6" s="1"/>
  <c r="R1578" i="6" s="1"/>
  <c r="I1578" i="6"/>
  <c r="O1578" i="6" s="1"/>
  <c r="F1578" i="6"/>
  <c r="L1578" i="6" s="1"/>
  <c r="J1578" i="6"/>
  <c r="P1578" i="6" s="1"/>
  <c r="G1578" i="6"/>
  <c r="M1578" i="6" s="1"/>
  <c r="H1574" i="6"/>
  <c r="N1574" i="6" s="1"/>
  <c r="E1574" i="6"/>
  <c r="K1574" i="6" s="1"/>
  <c r="R1574" i="6" s="1"/>
  <c r="I1574" i="6"/>
  <c r="O1574" i="6" s="1"/>
  <c r="F1574" i="6"/>
  <c r="L1574" i="6" s="1"/>
  <c r="J1574" i="6"/>
  <c r="P1574" i="6" s="1"/>
  <c r="G1574" i="6"/>
  <c r="M1574" i="6" s="1"/>
  <c r="H1570" i="6"/>
  <c r="N1570" i="6" s="1"/>
  <c r="E1570" i="6"/>
  <c r="K1570" i="6" s="1"/>
  <c r="R1570" i="6" s="1"/>
  <c r="I1570" i="6"/>
  <c r="O1570" i="6" s="1"/>
  <c r="F1570" i="6"/>
  <c r="L1570" i="6" s="1"/>
  <c r="J1570" i="6"/>
  <c r="P1570" i="6" s="1"/>
  <c r="G1570" i="6"/>
  <c r="M1570" i="6" s="1"/>
  <c r="H1566" i="6"/>
  <c r="N1566" i="6" s="1"/>
  <c r="E1566" i="6"/>
  <c r="K1566" i="6" s="1"/>
  <c r="R1566" i="6" s="1"/>
  <c r="I1566" i="6"/>
  <c r="O1566" i="6" s="1"/>
  <c r="F1566" i="6"/>
  <c r="L1566" i="6" s="1"/>
  <c r="J1566" i="6"/>
  <c r="P1566" i="6" s="1"/>
  <c r="G1566" i="6"/>
  <c r="M1566" i="6" s="1"/>
  <c r="H1562" i="6"/>
  <c r="N1562" i="6" s="1"/>
  <c r="E1562" i="6"/>
  <c r="K1562" i="6" s="1"/>
  <c r="R1562" i="6" s="1"/>
  <c r="I1562" i="6"/>
  <c r="O1562" i="6" s="1"/>
  <c r="F1562" i="6"/>
  <c r="L1562" i="6" s="1"/>
  <c r="J1562" i="6"/>
  <c r="P1562" i="6" s="1"/>
  <c r="G1562" i="6"/>
  <c r="M1562" i="6" s="1"/>
  <c r="H1558" i="6"/>
  <c r="N1558" i="6" s="1"/>
  <c r="E1558" i="6"/>
  <c r="K1558" i="6" s="1"/>
  <c r="R1558" i="6" s="1"/>
  <c r="I1558" i="6"/>
  <c r="O1558" i="6" s="1"/>
  <c r="F1558" i="6"/>
  <c r="L1558" i="6" s="1"/>
  <c r="J1558" i="6"/>
  <c r="P1558" i="6" s="1"/>
  <c r="G1558" i="6"/>
  <c r="M1558" i="6" s="1"/>
  <c r="F1554" i="6"/>
  <c r="L1554" i="6" s="1"/>
  <c r="J1554" i="6"/>
  <c r="P1554" i="6" s="1"/>
  <c r="G1554" i="6"/>
  <c r="M1554" i="6" s="1"/>
  <c r="H1554" i="6"/>
  <c r="N1554" i="6" s="1"/>
  <c r="E1554" i="6"/>
  <c r="K1554" i="6" s="1"/>
  <c r="R1554" i="6" s="1"/>
  <c r="I1554" i="6"/>
  <c r="O1554" i="6" s="1"/>
  <c r="F1550" i="6"/>
  <c r="L1550" i="6" s="1"/>
  <c r="J1550" i="6"/>
  <c r="P1550" i="6" s="1"/>
  <c r="G1550" i="6"/>
  <c r="M1550" i="6" s="1"/>
  <c r="H1550" i="6"/>
  <c r="N1550" i="6" s="1"/>
  <c r="E1550" i="6"/>
  <c r="K1550" i="6" s="1"/>
  <c r="R1550" i="6" s="1"/>
  <c r="I1550" i="6"/>
  <c r="O1550" i="6" s="1"/>
  <c r="F1546" i="6"/>
  <c r="L1546" i="6" s="1"/>
  <c r="J1546" i="6"/>
  <c r="P1546" i="6" s="1"/>
  <c r="G1546" i="6"/>
  <c r="M1546" i="6" s="1"/>
  <c r="H1546" i="6"/>
  <c r="N1546" i="6" s="1"/>
  <c r="E1546" i="6"/>
  <c r="K1546" i="6" s="1"/>
  <c r="R1546" i="6" s="1"/>
  <c r="I1546" i="6"/>
  <c r="O1546" i="6" s="1"/>
  <c r="H1542" i="6"/>
  <c r="N1542" i="6" s="1"/>
  <c r="E1542" i="6"/>
  <c r="K1542" i="6" s="1"/>
  <c r="R1542" i="6" s="1"/>
  <c r="I1542" i="6"/>
  <c r="O1542" i="6" s="1"/>
  <c r="F1542" i="6"/>
  <c r="L1542" i="6" s="1"/>
  <c r="J1542" i="6"/>
  <c r="P1542" i="6" s="1"/>
  <c r="G1542" i="6"/>
  <c r="M1542" i="6" s="1"/>
  <c r="H1538" i="6"/>
  <c r="N1538" i="6" s="1"/>
  <c r="E1538" i="6"/>
  <c r="K1538" i="6" s="1"/>
  <c r="R1538" i="6" s="1"/>
  <c r="I1538" i="6"/>
  <c r="O1538" i="6" s="1"/>
  <c r="F1538" i="6"/>
  <c r="L1538" i="6" s="1"/>
  <c r="J1538" i="6"/>
  <c r="P1538" i="6" s="1"/>
  <c r="G1538" i="6"/>
  <c r="M1538" i="6" s="1"/>
  <c r="H1534" i="6"/>
  <c r="N1534" i="6" s="1"/>
  <c r="E1534" i="6"/>
  <c r="K1534" i="6" s="1"/>
  <c r="R1534" i="6" s="1"/>
  <c r="I1534" i="6"/>
  <c r="O1534" i="6" s="1"/>
  <c r="F1534" i="6"/>
  <c r="L1534" i="6" s="1"/>
  <c r="J1534" i="6"/>
  <c r="P1534" i="6" s="1"/>
  <c r="G1534" i="6"/>
  <c r="M1534" i="6" s="1"/>
  <c r="H1530" i="6"/>
  <c r="N1530" i="6" s="1"/>
  <c r="E1530" i="6"/>
  <c r="K1530" i="6" s="1"/>
  <c r="R1530" i="6" s="1"/>
  <c r="I1530" i="6"/>
  <c r="O1530" i="6" s="1"/>
  <c r="F1530" i="6"/>
  <c r="L1530" i="6" s="1"/>
  <c r="J1530" i="6"/>
  <c r="P1530" i="6" s="1"/>
  <c r="G1530" i="6"/>
  <c r="M1530" i="6" s="1"/>
  <c r="H1526" i="6"/>
  <c r="N1526" i="6" s="1"/>
  <c r="E1526" i="6"/>
  <c r="K1526" i="6" s="1"/>
  <c r="R1526" i="6" s="1"/>
  <c r="I1526" i="6"/>
  <c r="O1526" i="6" s="1"/>
  <c r="F1526" i="6"/>
  <c r="L1526" i="6" s="1"/>
  <c r="J1526" i="6"/>
  <c r="P1526" i="6" s="1"/>
  <c r="G1526" i="6"/>
  <c r="M1526" i="6" s="1"/>
  <c r="H1522" i="6"/>
  <c r="N1522" i="6" s="1"/>
  <c r="E1522" i="6"/>
  <c r="K1522" i="6" s="1"/>
  <c r="R1522" i="6" s="1"/>
  <c r="I1522" i="6"/>
  <c r="O1522" i="6" s="1"/>
  <c r="F1522" i="6"/>
  <c r="L1522" i="6" s="1"/>
  <c r="J1522" i="6"/>
  <c r="P1522" i="6" s="1"/>
  <c r="G1522" i="6"/>
  <c r="M1522" i="6" s="1"/>
  <c r="H1518" i="6"/>
  <c r="N1518" i="6" s="1"/>
  <c r="E1518" i="6"/>
  <c r="K1518" i="6" s="1"/>
  <c r="R1518" i="6" s="1"/>
  <c r="I1518" i="6"/>
  <c r="O1518" i="6" s="1"/>
  <c r="F1518" i="6"/>
  <c r="L1518" i="6" s="1"/>
  <c r="J1518" i="6"/>
  <c r="P1518" i="6" s="1"/>
  <c r="G1518" i="6"/>
  <c r="M1518" i="6" s="1"/>
  <c r="H1514" i="6"/>
  <c r="N1514" i="6" s="1"/>
  <c r="E1514" i="6"/>
  <c r="K1514" i="6" s="1"/>
  <c r="R1514" i="6" s="1"/>
  <c r="I1514" i="6"/>
  <c r="O1514" i="6" s="1"/>
  <c r="F1514" i="6"/>
  <c r="L1514" i="6" s="1"/>
  <c r="J1514" i="6"/>
  <c r="P1514" i="6" s="1"/>
  <c r="G1514" i="6"/>
  <c r="M1514" i="6" s="1"/>
  <c r="H1510" i="6"/>
  <c r="N1510" i="6" s="1"/>
  <c r="I1510" i="6"/>
  <c r="O1510" i="6" s="1"/>
  <c r="J1510" i="6"/>
  <c r="P1510" i="6" s="1"/>
  <c r="F1510" i="6"/>
  <c r="L1510" i="6" s="1"/>
  <c r="F1506" i="6"/>
  <c r="L1506" i="6" s="1"/>
  <c r="J1506" i="6"/>
  <c r="P1506" i="6" s="1"/>
  <c r="G1506" i="6"/>
  <c r="M1506" i="6" s="1"/>
  <c r="H1506" i="6"/>
  <c r="N1506" i="6" s="1"/>
  <c r="E1506" i="6"/>
  <c r="K1506" i="6" s="1"/>
  <c r="R1506" i="6" s="1"/>
  <c r="I1506" i="6"/>
  <c r="O1506" i="6" s="1"/>
  <c r="F1502" i="6"/>
  <c r="L1502" i="6" s="1"/>
  <c r="J1502" i="6"/>
  <c r="P1502" i="6" s="1"/>
  <c r="G1502" i="6"/>
  <c r="M1502" i="6" s="1"/>
  <c r="H1502" i="6"/>
  <c r="N1502" i="6" s="1"/>
  <c r="E1502" i="6"/>
  <c r="K1502" i="6" s="1"/>
  <c r="R1502" i="6" s="1"/>
  <c r="I1502" i="6"/>
  <c r="O1502" i="6" s="1"/>
  <c r="F1498" i="6"/>
  <c r="L1498" i="6" s="1"/>
  <c r="J1498" i="6"/>
  <c r="P1498" i="6" s="1"/>
  <c r="G1498" i="6"/>
  <c r="M1498" i="6" s="1"/>
  <c r="H1498" i="6"/>
  <c r="N1498" i="6" s="1"/>
  <c r="E1498" i="6"/>
  <c r="K1498" i="6" s="1"/>
  <c r="R1498" i="6" s="1"/>
  <c r="I1498" i="6"/>
  <c r="O1498" i="6" s="1"/>
  <c r="H1494" i="6"/>
  <c r="N1494" i="6" s="1"/>
  <c r="E1494" i="6"/>
  <c r="K1494" i="6" s="1"/>
  <c r="R1494" i="6" s="1"/>
  <c r="I1494" i="6"/>
  <c r="O1494" i="6" s="1"/>
  <c r="F1494" i="6"/>
  <c r="L1494" i="6" s="1"/>
  <c r="J1494" i="6"/>
  <c r="P1494" i="6" s="1"/>
  <c r="G1494" i="6"/>
  <c r="M1494" i="6" s="1"/>
  <c r="F1490" i="6"/>
  <c r="L1490" i="6" s="1"/>
  <c r="J1490" i="6"/>
  <c r="P1490" i="6" s="1"/>
  <c r="G1490" i="6"/>
  <c r="M1490" i="6" s="1"/>
  <c r="H1490" i="6"/>
  <c r="N1490" i="6" s="1"/>
  <c r="E1490" i="6"/>
  <c r="K1490" i="6" s="1"/>
  <c r="R1490" i="6" s="1"/>
  <c r="I1490" i="6"/>
  <c r="O1490" i="6" s="1"/>
  <c r="H1486" i="6"/>
  <c r="N1486" i="6" s="1"/>
  <c r="E1486" i="6"/>
  <c r="K1486" i="6" s="1"/>
  <c r="R1486" i="6" s="1"/>
  <c r="I1486" i="6"/>
  <c r="O1486" i="6" s="1"/>
  <c r="F1486" i="6"/>
  <c r="L1486" i="6" s="1"/>
  <c r="J1486" i="6"/>
  <c r="P1486" i="6" s="1"/>
  <c r="G1486" i="6"/>
  <c r="M1486" i="6" s="1"/>
  <c r="H1482" i="6"/>
  <c r="N1482" i="6" s="1"/>
  <c r="E1482" i="6"/>
  <c r="K1482" i="6" s="1"/>
  <c r="R1482" i="6" s="1"/>
  <c r="I1482" i="6"/>
  <c r="O1482" i="6" s="1"/>
  <c r="F1482" i="6"/>
  <c r="L1482" i="6" s="1"/>
  <c r="J1482" i="6"/>
  <c r="P1482" i="6" s="1"/>
  <c r="G1482" i="6"/>
  <c r="M1482" i="6" s="1"/>
  <c r="H1478" i="6"/>
  <c r="N1478" i="6" s="1"/>
  <c r="I1478" i="6"/>
  <c r="O1478" i="6" s="1"/>
  <c r="J1478" i="6"/>
  <c r="P1478" i="6" s="1"/>
  <c r="F1478" i="6"/>
  <c r="L1478" i="6" s="1"/>
  <c r="F1474" i="6"/>
  <c r="L1474" i="6" s="1"/>
  <c r="J1474" i="6"/>
  <c r="P1474" i="6" s="1"/>
  <c r="G1474" i="6"/>
  <c r="M1474" i="6" s="1"/>
  <c r="H1474" i="6"/>
  <c r="N1474" i="6" s="1"/>
  <c r="E1474" i="6"/>
  <c r="K1474" i="6" s="1"/>
  <c r="R1474" i="6" s="1"/>
  <c r="I1474" i="6"/>
  <c r="O1474" i="6" s="1"/>
  <c r="F1470" i="6"/>
  <c r="L1470" i="6" s="1"/>
  <c r="J1470" i="6"/>
  <c r="P1470" i="6" s="1"/>
  <c r="G1470" i="6"/>
  <c r="M1470" i="6" s="1"/>
  <c r="H1470" i="6"/>
  <c r="N1470" i="6" s="1"/>
  <c r="I1470" i="6"/>
  <c r="O1470" i="6" s="1"/>
  <c r="F1466" i="6"/>
  <c r="L1466" i="6" s="1"/>
  <c r="J1466" i="6"/>
  <c r="P1466" i="6" s="1"/>
  <c r="G1466" i="6"/>
  <c r="M1466" i="6" s="1"/>
  <c r="H1466" i="6"/>
  <c r="N1466" i="6" s="1"/>
  <c r="E1466" i="6"/>
  <c r="K1466" i="6" s="1"/>
  <c r="R1466" i="6" s="1"/>
  <c r="I1466" i="6"/>
  <c r="O1466" i="6" s="1"/>
  <c r="F1462" i="6"/>
  <c r="L1462" i="6" s="1"/>
  <c r="J1462" i="6"/>
  <c r="P1462" i="6" s="1"/>
  <c r="G1462" i="6"/>
  <c r="M1462" i="6" s="1"/>
  <c r="H1462" i="6"/>
  <c r="N1462" i="6" s="1"/>
  <c r="E1462" i="6"/>
  <c r="K1462" i="6" s="1"/>
  <c r="R1462" i="6" s="1"/>
  <c r="I1462" i="6"/>
  <c r="O1462" i="6" s="1"/>
  <c r="F1458" i="6"/>
  <c r="L1458" i="6" s="1"/>
  <c r="J1458" i="6"/>
  <c r="P1458" i="6" s="1"/>
  <c r="G1458" i="6"/>
  <c r="M1458" i="6" s="1"/>
  <c r="H1458" i="6"/>
  <c r="N1458" i="6" s="1"/>
  <c r="E1458" i="6"/>
  <c r="K1458" i="6" s="1"/>
  <c r="R1458" i="6" s="1"/>
  <c r="I1458" i="6"/>
  <c r="O1458" i="6" s="1"/>
  <c r="F1454" i="6"/>
  <c r="L1454" i="6" s="1"/>
  <c r="J1454" i="6"/>
  <c r="P1454" i="6" s="1"/>
  <c r="G1454" i="6"/>
  <c r="M1454" i="6" s="1"/>
  <c r="H1454" i="6"/>
  <c r="N1454" i="6" s="1"/>
  <c r="E1454" i="6"/>
  <c r="K1454" i="6" s="1"/>
  <c r="R1454" i="6" s="1"/>
  <c r="I1454" i="6"/>
  <c r="O1454" i="6" s="1"/>
  <c r="F1450" i="6"/>
  <c r="L1450" i="6" s="1"/>
  <c r="J1450" i="6"/>
  <c r="P1450" i="6" s="1"/>
  <c r="G1450" i="6"/>
  <c r="M1450" i="6" s="1"/>
  <c r="H1450" i="6"/>
  <c r="N1450" i="6" s="1"/>
  <c r="E1450" i="6"/>
  <c r="K1450" i="6" s="1"/>
  <c r="R1450" i="6" s="1"/>
  <c r="I1450" i="6"/>
  <c r="O1450" i="6" s="1"/>
  <c r="H1446" i="6"/>
  <c r="N1446" i="6" s="1"/>
  <c r="E1446" i="6"/>
  <c r="K1446" i="6" s="1"/>
  <c r="R1446" i="6" s="1"/>
  <c r="I1446" i="6"/>
  <c r="O1446" i="6" s="1"/>
  <c r="F1446" i="6"/>
  <c r="L1446" i="6" s="1"/>
  <c r="J1446" i="6"/>
  <c r="P1446" i="6" s="1"/>
  <c r="G1446" i="6"/>
  <c r="M1446" i="6" s="1"/>
  <c r="H1442" i="6"/>
  <c r="N1442" i="6" s="1"/>
  <c r="E1442" i="6"/>
  <c r="K1442" i="6" s="1"/>
  <c r="R1442" i="6" s="1"/>
  <c r="I1442" i="6"/>
  <c r="O1442" i="6" s="1"/>
  <c r="F1442" i="6"/>
  <c r="L1442" i="6" s="1"/>
  <c r="J1442" i="6"/>
  <c r="P1442" i="6" s="1"/>
  <c r="G1442" i="6"/>
  <c r="M1442" i="6" s="1"/>
  <c r="H1438" i="6"/>
  <c r="N1438" i="6" s="1"/>
  <c r="E1438" i="6"/>
  <c r="K1438" i="6" s="1"/>
  <c r="R1438" i="6" s="1"/>
  <c r="I1438" i="6"/>
  <c r="O1438" i="6" s="1"/>
  <c r="F1438" i="6"/>
  <c r="L1438" i="6" s="1"/>
  <c r="J1438" i="6"/>
  <c r="P1438" i="6" s="1"/>
  <c r="G1438" i="6"/>
  <c r="M1438" i="6" s="1"/>
  <c r="J1434" i="6"/>
  <c r="P1434" i="6" s="1"/>
  <c r="F1434" i="6"/>
  <c r="L1434" i="6" s="1"/>
  <c r="H1434" i="6"/>
  <c r="N1434" i="6" s="1"/>
  <c r="I1434" i="6"/>
  <c r="O1434" i="6" s="1"/>
  <c r="H1430" i="6"/>
  <c r="N1430" i="6" s="1"/>
  <c r="E1430" i="6"/>
  <c r="K1430" i="6" s="1"/>
  <c r="R1430" i="6" s="1"/>
  <c r="I1430" i="6"/>
  <c r="O1430" i="6" s="1"/>
  <c r="F1430" i="6"/>
  <c r="L1430" i="6" s="1"/>
  <c r="J1430" i="6"/>
  <c r="P1430" i="6" s="1"/>
  <c r="G1430" i="6"/>
  <c r="M1430" i="6" s="1"/>
  <c r="F1426" i="6"/>
  <c r="L1426" i="6" s="1"/>
  <c r="J1426" i="6"/>
  <c r="P1426" i="6" s="1"/>
  <c r="G1426" i="6"/>
  <c r="M1426" i="6" s="1"/>
  <c r="H1426" i="6"/>
  <c r="N1426" i="6" s="1"/>
  <c r="E1426" i="6"/>
  <c r="K1426" i="6" s="1"/>
  <c r="R1426" i="6" s="1"/>
  <c r="I1426" i="6"/>
  <c r="O1426" i="6" s="1"/>
  <c r="J1422" i="6"/>
  <c r="P1422" i="6" s="1"/>
  <c r="F1422" i="6"/>
  <c r="L1422" i="6" s="1"/>
  <c r="H1422" i="6"/>
  <c r="N1422" i="6" s="1"/>
  <c r="I1422" i="6"/>
  <c r="O1422" i="6" s="1"/>
  <c r="F1418" i="6"/>
  <c r="L1418" i="6" s="1"/>
  <c r="J1418" i="6"/>
  <c r="P1418" i="6" s="1"/>
  <c r="G1418" i="6"/>
  <c r="M1418" i="6" s="1"/>
  <c r="H1418" i="6"/>
  <c r="N1418" i="6" s="1"/>
  <c r="E1418" i="6"/>
  <c r="K1418" i="6" s="1"/>
  <c r="R1418" i="6" s="1"/>
  <c r="I1418" i="6"/>
  <c r="O1418" i="6" s="1"/>
  <c r="H1414" i="6"/>
  <c r="N1414" i="6" s="1"/>
  <c r="E1414" i="6"/>
  <c r="K1414" i="6" s="1"/>
  <c r="R1414" i="6" s="1"/>
  <c r="I1414" i="6"/>
  <c r="O1414" i="6" s="1"/>
  <c r="F1414" i="6"/>
  <c r="L1414" i="6" s="1"/>
  <c r="J1414" i="6"/>
  <c r="P1414" i="6" s="1"/>
  <c r="G1414" i="6"/>
  <c r="M1414" i="6" s="1"/>
  <c r="H1410" i="6"/>
  <c r="N1410" i="6" s="1"/>
  <c r="E1410" i="6"/>
  <c r="K1410" i="6" s="1"/>
  <c r="R1410" i="6" s="1"/>
  <c r="I1410" i="6"/>
  <c r="O1410" i="6" s="1"/>
  <c r="F1410" i="6"/>
  <c r="L1410" i="6" s="1"/>
  <c r="J1410" i="6"/>
  <c r="P1410" i="6" s="1"/>
  <c r="G1410" i="6"/>
  <c r="M1410" i="6" s="1"/>
  <c r="F1406" i="6"/>
  <c r="L1406" i="6" s="1"/>
  <c r="J1406" i="6"/>
  <c r="P1406" i="6" s="1"/>
  <c r="G1406" i="6"/>
  <c r="M1406" i="6" s="1"/>
  <c r="H1406" i="6"/>
  <c r="N1406" i="6" s="1"/>
  <c r="E1406" i="6"/>
  <c r="K1406" i="6" s="1"/>
  <c r="R1406" i="6" s="1"/>
  <c r="I1406" i="6"/>
  <c r="O1406" i="6" s="1"/>
  <c r="F1402" i="6"/>
  <c r="L1402" i="6" s="1"/>
  <c r="J1402" i="6"/>
  <c r="P1402" i="6" s="1"/>
  <c r="G1402" i="6"/>
  <c r="M1402" i="6" s="1"/>
  <c r="H1402" i="6"/>
  <c r="N1402" i="6" s="1"/>
  <c r="E1402" i="6"/>
  <c r="K1402" i="6" s="1"/>
  <c r="R1402" i="6" s="1"/>
  <c r="I1402" i="6"/>
  <c r="O1402" i="6" s="1"/>
  <c r="F1398" i="6"/>
  <c r="L1398" i="6" s="1"/>
  <c r="J1398" i="6"/>
  <c r="P1398" i="6" s="1"/>
  <c r="G1398" i="6"/>
  <c r="M1398" i="6" s="1"/>
  <c r="H1398" i="6"/>
  <c r="N1398" i="6" s="1"/>
  <c r="E1398" i="6"/>
  <c r="K1398" i="6" s="1"/>
  <c r="R1398" i="6" s="1"/>
  <c r="I1398" i="6"/>
  <c r="O1398" i="6" s="1"/>
  <c r="H1394" i="6"/>
  <c r="N1394" i="6" s="1"/>
  <c r="E1394" i="6"/>
  <c r="K1394" i="6" s="1"/>
  <c r="R1394" i="6" s="1"/>
  <c r="I1394" i="6"/>
  <c r="O1394" i="6" s="1"/>
  <c r="F1394" i="6"/>
  <c r="L1394" i="6" s="1"/>
  <c r="J1394" i="6"/>
  <c r="P1394" i="6" s="1"/>
  <c r="G1394" i="6"/>
  <c r="M1394" i="6" s="1"/>
  <c r="H1390" i="6"/>
  <c r="N1390" i="6" s="1"/>
  <c r="E1390" i="6"/>
  <c r="K1390" i="6" s="1"/>
  <c r="R1390" i="6" s="1"/>
  <c r="I1390" i="6"/>
  <c r="O1390" i="6" s="1"/>
  <c r="F1390" i="6"/>
  <c r="L1390" i="6" s="1"/>
  <c r="J1390" i="6"/>
  <c r="P1390" i="6" s="1"/>
  <c r="G1390" i="6"/>
  <c r="M1390" i="6" s="1"/>
  <c r="H1386" i="6"/>
  <c r="N1386" i="6" s="1"/>
  <c r="E1386" i="6"/>
  <c r="K1386" i="6" s="1"/>
  <c r="R1386" i="6" s="1"/>
  <c r="I1386" i="6"/>
  <c r="O1386" i="6" s="1"/>
  <c r="F1386" i="6"/>
  <c r="L1386" i="6" s="1"/>
  <c r="J1386" i="6"/>
  <c r="P1386" i="6" s="1"/>
  <c r="G1386" i="6"/>
  <c r="M1386" i="6" s="1"/>
  <c r="H1382" i="6"/>
  <c r="N1382" i="6" s="1"/>
  <c r="I1382" i="6"/>
  <c r="O1382" i="6" s="1"/>
  <c r="J1382" i="6"/>
  <c r="P1382" i="6" s="1"/>
  <c r="F1382" i="6"/>
  <c r="L1382" i="6" s="1"/>
  <c r="H1378" i="6"/>
  <c r="N1378" i="6" s="1"/>
  <c r="E1378" i="6"/>
  <c r="K1378" i="6" s="1"/>
  <c r="R1378" i="6" s="1"/>
  <c r="I1378" i="6"/>
  <c r="O1378" i="6" s="1"/>
  <c r="F1378" i="6"/>
  <c r="L1378" i="6" s="1"/>
  <c r="J1378" i="6"/>
  <c r="P1378" i="6" s="1"/>
  <c r="G1378" i="6"/>
  <c r="M1378" i="6" s="1"/>
  <c r="H1374" i="6"/>
  <c r="N1374" i="6" s="1"/>
  <c r="E1374" i="6"/>
  <c r="K1374" i="6" s="1"/>
  <c r="R1374" i="6" s="1"/>
  <c r="I1374" i="6"/>
  <c r="O1374" i="6" s="1"/>
  <c r="F1374" i="6"/>
  <c r="L1374" i="6" s="1"/>
  <c r="J1374" i="6"/>
  <c r="P1374" i="6" s="1"/>
  <c r="G1374" i="6"/>
  <c r="M1374" i="6" s="1"/>
  <c r="H1370" i="6"/>
  <c r="N1370" i="6" s="1"/>
  <c r="E1370" i="6"/>
  <c r="K1370" i="6" s="1"/>
  <c r="R1370" i="6" s="1"/>
  <c r="I1370" i="6"/>
  <c r="O1370" i="6" s="1"/>
  <c r="F1370" i="6"/>
  <c r="L1370" i="6" s="1"/>
  <c r="J1370" i="6"/>
  <c r="P1370" i="6" s="1"/>
  <c r="G1370" i="6"/>
  <c r="M1370" i="6" s="1"/>
  <c r="H1366" i="6"/>
  <c r="N1366" i="6" s="1"/>
  <c r="E1366" i="6"/>
  <c r="K1366" i="6" s="1"/>
  <c r="R1366" i="6" s="1"/>
  <c r="I1366" i="6"/>
  <c r="O1366" i="6" s="1"/>
  <c r="F1366" i="6"/>
  <c r="L1366" i="6" s="1"/>
  <c r="J1366" i="6"/>
  <c r="P1366" i="6" s="1"/>
  <c r="G1366" i="6"/>
  <c r="M1366" i="6" s="1"/>
  <c r="F1362" i="6"/>
  <c r="L1362" i="6" s="1"/>
  <c r="J1362" i="6"/>
  <c r="P1362" i="6" s="1"/>
  <c r="G1362" i="6"/>
  <c r="M1362" i="6" s="1"/>
  <c r="H1362" i="6"/>
  <c r="N1362" i="6" s="1"/>
  <c r="E1362" i="6"/>
  <c r="K1362" i="6" s="1"/>
  <c r="R1362" i="6" s="1"/>
  <c r="I1362" i="6"/>
  <c r="O1362" i="6" s="1"/>
  <c r="F1358" i="6"/>
  <c r="L1358" i="6" s="1"/>
  <c r="J1358" i="6"/>
  <c r="P1358" i="6" s="1"/>
  <c r="G1358" i="6"/>
  <c r="M1358" i="6" s="1"/>
  <c r="H1358" i="6"/>
  <c r="N1358" i="6" s="1"/>
  <c r="E1358" i="6"/>
  <c r="K1358" i="6" s="1"/>
  <c r="R1358" i="6" s="1"/>
  <c r="I1358" i="6"/>
  <c r="O1358" i="6" s="1"/>
  <c r="F1354" i="6"/>
  <c r="L1354" i="6" s="1"/>
  <c r="J1354" i="6"/>
  <c r="P1354" i="6" s="1"/>
  <c r="G1354" i="6"/>
  <c r="M1354" i="6" s="1"/>
  <c r="H1354" i="6"/>
  <c r="N1354" i="6" s="1"/>
  <c r="E1354" i="6"/>
  <c r="K1354" i="6" s="1"/>
  <c r="R1354" i="6" s="1"/>
  <c r="I1354" i="6"/>
  <c r="O1354" i="6" s="1"/>
  <c r="H1350" i="6"/>
  <c r="N1350" i="6" s="1"/>
  <c r="E1350" i="6"/>
  <c r="K1350" i="6" s="1"/>
  <c r="R1350" i="6" s="1"/>
  <c r="I1350" i="6"/>
  <c r="O1350" i="6" s="1"/>
  <c r="F1350" i="6"/>
  <c r="L1350" i="6" s="1"/>
  <c r="J1350" i="6"/>
  <c r="P1350" i="6" s="1"/>
  <c r="G1350" i="6"/>
  <c r="M1350" i="6" s="1"/>
  <c r="H1346" i="6"/>
  <c r="N1346" i="6" s="1"/>
  <c r="E1346" i="6"/>
  <c r="K1346" i="6" s="1"/>
  <c r="R1346" i="6" s="1"/>
  <c r="I1346" i="6"/>
  <c r="O1346" i="6" s="1"/>
  <c r="F1346" i="6"/>
  <c r="L1346" i="6" s="1"/>
  <c r="J1346" i="6"/>
  <c r="P1346" i="6" s="1"/>
  <c r="G1346" i="6"/>
  <c r="M1346" i="6" s="1"/>
  <c r="F1342" i="6"/>
  <c r="L1342" i="6" s="1"/>
  <c r="J1342" i="6"/>
  <c r="P1342" i="6" s="1"/>
  <c r="G1342" i="6"/>
  <c r="M1342" i="6" s="1"/>
  <c r="H1342" i="6"/>
  <c r="N1342" i="6" s="1"/>
  <c r="E1342" i="6"/>
  <c r="K1342" i="6" s="1"/>
  <c r="R1342" i="6" s="1"/>
  <c r="I1342" i="6"/>
  <c r="O1342" i="6" s="1"/>
  <c r="H1338" i="6"/>
  <c r="N1338" i="6" s="1"/>
  <c r="E1338" i="6"/>
  <c r="K1338" i="6" s="1"/>
  <c r="R1338" i="6" s="1"/>
  <c r="I1338" i="6"/>
  <c r="O1338" i="6" s="1"/>
  <c r="F1338" i="6"/>
  <c r="L1338" i="6" s="1"/>
  <c r="J1338" i="6"/>
  <c r="P1338" i="6" s="1"/>
  <c r="G1338" i="6"/>
  <c r="M1338" i="6" s="1"/>
  <c r="H1334" i="6"/>
  <c r="N1334" i="6" s="1"/>
  <c r="E1334" i="6"/>
  <c r="K1334" i="6" s="1"/>
  <c r="R1334" i="6" s="1"/>
  <c r="I1334" i="6"/>
  <c r="O1334" i="6" s="1"/>
  <c r="F1334" i="6"/>
  <c r="L1334" i="6" s="1"/>
  <c r="J1334" i="6"/>
  <c r="P1334" i="6" s="1"/>
  <c r="G1334" i="6"/>
  <c r="M1334" i="6" s="1"/>
  <c r="H1330" i="6"/>
  <c r="N1330" i="6" s="1"/>
  <c r="E1330" i="6"/>
  <c r="K1330" i="6" s="1"/>
  <c r="R1330" i="6" s="1"/>
  <c r="I1330" i="6"/>
  <c r="O1330" i="6" s="1"/>
  <c r="F1330" i="6"/>
  <c r="L1330" i="6" s="1"/>
  <c r="J1330" i="6"/>
  <c r="P1330" i="6" s="1"/>
  <c r="G1330" i="6"/>
  <c r="M1330" i="6" s="1"/>
  <c r="H1326" i="6"/>
  <c r="N1326" i="6" s="1"/>
  <c r="I1326" i="6"/>
  <c r="O1326" i="6" s="1"/>
  <c r="F1326" i="6"/>
  <c r="L1326" i="6" s="1"/>
  <c r="J1326" i="6"/>
  <c r="P1326" i="6" s="1"/>
  <c r="G1326" i="6"/>
  <c r="M1326" i="6" s="1"/>
  <c r="H1322" i="6"/>
  <c r="N1322" i="6" s="1"/>
  <c r="E1322" i="6"/>
  <c r="K1322" i="6" s="1"/>
  <c r="R1322" i="6" s="1"/>
  <c r="J1322" i="6"/>
  <c r="P1322" i="6" s="1"/>
  <c r="F1322" i="6"/>
  <c r="L1322" i="6" s="1"/>
  <c r="G1322" i="6"/>
  <c r="M1322" i="6" s="1"/>
  <c r="I1322" i="6"/>
  <c r="O1322" i="6" s="1"/>
  <c r="H1318" i="6"/>
  <c r="N1318" i="6" s="1"/>
  <c r="G1318" i="6"/>
  <c r="M1318" i="6" s="1"/>
  <c r="I1318" i="6"/>
  <c r="O1318" i="6" s="1"/>
  <c r="E1318" i="6"/>
  <c r="K1318" i="6" s="1"/>
  <c r="R1318" i="6" s="1"/>
  <c r="J1318" i="6"/>
  <c r="P1318" i="6" s="1"/>
  <c r="F1318" i="6"/>
  <c r="L1318" i="6" s="1"/>
  <c r="H1314" i="6"/>
  <c r="N1314" i="6" s="1"/>
  <c r="E1314" i="6"/>
  <c r="K1314" i="6" s="1"/>
  <c r="R1314" i="6" s="1"/>
  <c r="J1314" i="6"/>
  <c r="P1314" i="6" s="1"/>
  <c r="F1314" i="6"/>
  <c r="L1314" i="6" s="1"/>
  <c r="G1314" i="6"/>
  <c r="M1314" i="6" s="1"/>
  <c r="I1314" i="6"/>
  <c r="O1314" i="6" s="1"/>
  <c r="H1310" i="6"/>
  <c r="N1310" i="6" s="1"/>
  <c r="G1310" i="6"/>
  <c r="M1310" i="6" s="1"/>
  <c r="I1310" i="6"/>
  <c r="O1310" i="6" s="1"/>
  <c r="E1310" i="6"/>
  <c r="K1310" i="6" s="1"/>
  <c r="R1310" i="6" s="1"/>
  <c r="J1310" i="6"/>
  <c r="P1310" i="6" s="1"/>
  <c r="F1310" i="6"/>
  <c r="L1310" i="6" s="1"/>
  <c r="H1306" i="6"/>
  <c r="N1306" i="6" s="1"/>
  <c r="E1306" i="6"/>
  <c r="K1306" i="6" s="1"/>
  <c r="R1306" i="6" s="1"/>
  <c r="J1306" i="6"/>
  <c r="P1306" i="6" s="1"/>
  <c r="F1306" i="6"/>
  <c r="L1306" i="6" s="1"/>
  <c r="G1306" i="6"/>
  <c r="M1306" i="6" s="1"/>
  <c r="I1306" i="6"/>
  <c r="O1306" i="6" s="1"/>
  <c r="H1302" i="6"/>
  <c r="N1302" i="6" s="1"/>
  <c r="I1302" i="6"/>
  <c r="O1302" i="6" s="1"/>
  <c r="E1302" i="6"/>
  <c r="K1302" i="6" s="1"/>
  <c r="R1302" i="6" s="1"/>
  <c r="J1302" i="6"/>
  <c r="P1302" i="6" s="1"/>
  <c r="F1302" i="6"/>
  <c r="L1302" i="6" s="1"/>
  <c r="G1302" i="6"/>
  <c r="M1302" i="6" s="1"/>
  <c r="H1298" i="6"/>
  <c r="N1298" i="6" s="1"/>
  <c r="G1298" i="6"/>
  <c r="M1298" i="6" s="1"/>
  <c r="I1298" i="6"/>
  <c r="O1298" i="6" s="1"/>
  <c r="E1298" i="6"/>
  <c r="K1298" i="6" s="1"/>
  <c r="R1298" i="6" s="1"/>
  <c r="J1298" i="6"/>
  <c r="P1298" i="6" s="1"/>
  <c r="F1298" i="6"/>
  <c r="L1298" i="6" s="1"/>
  <c r="H1294" i="6"/>
  <c r="N1294" i="6" s="1"/>
  <c r="E1294" i="6"/>
  <c r="K1294" i="6" s="1"/>
  <c r="R1294" i="6" s="1"/>
  <c r="J1294" i="6"/>
  <c r="P1294" i="6" s="1"/>
  <c r="F1294" i="6"/>
  <c r="L1294" i="6" s="1"/>
  <c r="G1294" i="6"/>
  <c r="M1294" i="6" s="1"/>
  <c r="I1294" i="6"/>
  <c r="O1294" i="6" s="1"/>
  <c r="H1290" i="6"/>
  <c r="N1290" i="6" s="1"/>
  <c r="G1290" i="6"/>
  <c r="M1290" i="6" s="1"/>
  <c r="I1290" i="6"/>
  <c r="O1290" i="6" s="1"/>
  <c r="E1290" i="6"/>
  <c r="K1290" i="6" s="1"/>
  <c r="R1290" i="6" s="1"/>
  <c r="J1290" i="6"/>
  <c r="P1290" i="6" s="1"/>
  <c r="F1290" i="6"/>
  <c r="L1290" i="6" s="1"/>
  <c r="H1286" i="6"/>
  <c r="N1286" i="6" s="1"/>
  <c r="E1286" i="6"/>
  <c r="K1286" i="6" s="1"/>
  <c r="R1286" i="6" s="1"/>
  <c r="J1286" i="6"/>
  <c r="P1286" i="6" s="1"/>
  <c r="F1286" i="6"/>
  <c r="L1286" i="6" s="1"/>
  <c r="G1286" i="6"/>
  <c r="M1286" i="6" s="1"/>
  <c r="I1286" i="6"/>
  <c r="O1286" i="6" s="1"/>
  <c r="F1282" i="6"/>
  <c r="L1282" i="6" s="1"/>
  <c r="J1282" i="6"/>
  <c r="P1282" i="6" s="1"/>
  <c r="E1282" i="6"/>
  <c r="K1282" i="6" s="1"/>
  <c r="R1282" i="6" s="1"/>
  <c r="G1282" i="6"/>
  <c r="M1282" i="6" s="1"/>
  <c r="H1282" i="6"/>
  <c r="N1282" i="6" s="1"/>
  <c r="I1282" i="6"/>
  <c r="O1282" i="6" s="1"/>
  <c r="F1278" i="6"/>
  <c r="L1278" i="6" s="1"/>
  <c r="J1278" i="6"/>
  <c r="P1278" i="6" s="1"/>
  <c r="H1278" i="6"/>
  <c r="N1278" i="6" s="1"/>
  <c r="I1278" i="6"/>
  <c r="O1278" i="6" s="1"/>
  <c r="E1278" i="6"/>
  <c r="K1278" i="6" s="1"/>
  <c r="R1278" i="6" s="1"/>
  <c r="G1278" i="6"/>
  <c r="M1278" i="6" s="1"/>
  <c r="H1274" i="6"/>
  <c r="N1274" i="6" s="1"/>
  <c r="I1274" i="6"/>
  <c r="O1274" i="6" s="1"/>
  <c r="E1274" i="6"/>
  <c r="K1274" i="6" s="1"/>
  <c r="R1274" i="6" s="1"/>
  <c r="J1274" i="6"/>
  <c r="P1274" i="6" s="1"/>
  <c r="F1274" i="6"/>
  <c r="L1274" i="6" s="1"/>
  <c r="G1274" i="6"/>
  <c r="M1274" i="6" s="1"/>
  <c r="H1270" i="6"/>
  <c r="N1270" i="6" s="1"/>
  <c r="F1270" i="6"/>
  <c r="L1270" i="6" s="1"/>
  <c r="I1270" i="6"/>
  <c r="O1270" i="6" s="1"/>
  <c r="J1270" i="6"/>
  <c r="P1270" i="6" s="1"/>
  <c r="F1266" i="6"/>
  <c r="L1266" i="6" s="1"/>
  <c r="J1266" i="6"/>
  <c r="P1266" i="6" s="1"/>
  <c r="G1266" i="6"/>
  <c r="M1266" i="6" s="1"/>
  <c r="H1266" i="6"/>
  <c r="N1266" i="6" s="1"/>
  <c r="I1266" i="6"/>
  <c r="O1266" i="6" s="1"/>
  <c r="E1266" i="6"/>
  <c r="K1266" i="6" s="1"/>
  <c r="R1266" i="6" s="1"/>
  <c r="F1262" i="6"/>
  <c r="L1262" i="6" s="1"/>
  <c r="J1262" i="6"/>
  <c r="P1262" i="6" s="1"/>
  <c r="I1262" i="6"/>
  <c r="O1262" i="6" s="1"/>
  <c r="E1262" i="6"/>
  <c r="K1262" i="6" s="1"/>
  <c r="R1262" i="6" s="1"/>
  <c r="G1262" i="6"/>
  <c r="M1262" i="6" s="1"/>
  <c r="H1262" i="6"/>
  <c r="N1262" i="6" s="1"/>
  <c r="H1258" i="6"/>
  <c r="N1258" i="6" s="1"/>
  <c r="E1258" i="6"/>
  <c r="K1258" i="6" s="1"/>
  <c r="R1258" i="6" s="1"/>
  <c r="J1258" i="6"/>
  <c r="P1258" i="6" s="1"/>
  <c r="F1258" i="6"/>
  <c r="L1258" i="6" s="1"/>
  <c r="G1258" i="6"/>
  <c r="M1258" i="6" s="1"/>
  <c r="I1258" i="6"/>
  <c r="O1258" i="6" s="1"/>
  <c r="H1254" i="6"/>
  <c r="N1254" i="6" s="1"/>
  <c r="G1254" i="6"/>
  <c r="M1254" i="6" s="1"/>
  <c r="I1254" i="6"/>
  <c r="O1254" i="6" s="1"/>
  <c r="E1254" i="6"/>
  <c r="K1254" i="6" s="1"/>
  <c r="R1254" i="6" s="1"/>
  <c r="J1254" i="6"/>
  <c r="P1254" i="6" s="1"/>
  <c r="F1254" i="6"/>
  <c r="L1254" i="6" s="1"/>
  <c r="H1250" i="6"/>
  <c r="N1250" i="6" s="1"/>
  <c r="E1250" i="6"/>
  <c r="K1250" i="6" s="1"/>
  <c r="R1250" i="6" s="1"/>
  <c r="J1250" i="6"/>
  <c r="P1250" i="6" s="1"/>
  <c r="F1250" i="6"/>
  <c r="L1250" i="6" s="1"/>
  <c r="G1250" i="6"/>
  <c r="M1250" i="6" s="1"/>
  <c r="I1250" i="6"/>
  <c r="O1250" i="6" s="1"/>
  <c r="H1246" i="6"/>
  <c r="N1246" i="6" s="1"/>
  <c r="G1246" i="6"/>
  <c r="M1246" i="6" s="1"/>
  <c r="I1246" i="6"/>
  <c r="O1246" i="6" s="1"/>
  <c r="E1246" i="6"/>
  <c r="K1246" i="6" s="1"/>
  <c r="R1246" i="6" s="1"/>
  <c r="J1246" i="6"/>
  <c r="P1246" i="6" s="1"/>
  <c r="F1246" i="6"/>
  <c r="L1246" i="6" s="1"/>
  <c r="H1242" i="6"/>
  <c r="N1242" i="6" s="1"/>
  <c r="E1242" i="6"/>
  <c r="K1242" i="6" s="1"/>
  <c r="R1242" i="6" s="1"/>
  <c r="J1242" i="6"/>
  <c r="P1242" i="6" s="1"/>
  <c r="F1242" i="6"/>
  <c r="L1242" i="6" s="1"/>
  <c r="G1242" i="6"/>
  <c r="M1242" i="6" s="1"/>
  <c r="I1242" i="6"/>
  <c r="O1242" i="6" s="1"/>
  <c r="H1238" i="6"/>
  <c r="N1238" i="6" s="1"/>
  <c r="G1238" i="6"/>
  <c r="M1238" i="6" s="1"/>
  <c r="I1238" i="6"/>
  <c r="O1238" i="6" s="1"/>
  <c r="E1238" i="6"/>
  <c r="K1238" i="6" s="1"/>
  <c r="R1238" i="6" s="1"/>
  <c r="J1238" i="6"/>
  <c r="P1238" i="6" s="1"/>
  <c r="F1238" i="6"/>
  <c r="L1238" i="6" s="1"/>
  <c r="H1234" i="6"/>
  <c r="N1234" i="6" s="1"/>
  <c r="E1234" i="6"/>
  <c r="K1234" i="6" s="1"/>
  <c r="R1234" i="6" s="1"/>
  <c r="J1234" i="6"/>
  <c r="P1234" i="6" s="1"/>
  <c r="F1234" i="6"/>
  <c r="L1234" i="6" s="1"/>
  <c r="G1234" i="6"/>
  <c r="M1234" i="6" s="1"/>
  <c r="I1234" i="6"/>
  <c r="O1234" i="6" s="1"/>
  <c r="H1230" i="6"/>
  <c r="N1230" i="6" s="1"/>
  <c r="G1230" i="6"/>
  <c r="M1230" i="6" s="1"/>
  <c r="I1230" i="6"/>
  <c r="O1230" i="6" s="1"/>
  <c r="E1230" i="6"/>
  <c r="K1230" i="6" s="1"/>
  <c r="R1230" i="6" s="1"/>
  <c r="J1230" i="6"/>
  <c r="P1230" i="6" s="1"/>
  <c r="F1230" i="6"/>
  <c r="L1230" i="6" s="1"/>
  <c r="F1226" i="6"/>
  <c r="L1226" i="6" s="1"/>
  <c r="J1226" i="6"/>
  <c r="P1226" i="6" s="1"/>
  <c r="H1226" i="6"/>
  <c r="N1226" i="6" s="1"/>
  <c r="I1226" i="6"/>
  <c r="O1226" i="6" s="1"/>
  <c r="E1226" i="6"/>
  <c r="K1226" i="6" s="1"/>
  <c r="R1226" i="6" s="1"/>
  <c r="G1226" i="6"/>
  <c r="M1226" i="6" s="1"/>
  <c r="F1222" i="6"/>
  <c r="L1222" i="6" s="1"/>
  <c r="J1222" i="6"/>
  <c r="P1222" i="6" s="1"/>
  <c r="E1222" i="6"/>
  <c r="K1222" i="6" s="1"/>
  <c r="R1222" i="6" s="1"/>
  <c r="G1222" i="6"/>
  <c r="M1222" i="6" s="1"/>
  <c r="H1222" i="6"/>
  <c r="N1222" i="6" s="1"/>
  <c r="I1222" i="6"/>
  <c r="O1222" i="6" s="1"/>
  <c r="F1218" i="6"/>
  <c r="L1218" i="6" s="1"/>
  <c r="J1218" i="6"/>
  <c r="P1218" i="6" s="1"/>
  <c r="H1218" i="6"/>
  <c r="N1218" i="6" s="1"/>
  <c r="I1218" i="6"/>
  <c r="O1218" i="6" s="1"/>
  <c r="E1218" i="6"/>
  <c r="K1218" i="6" s="1"/>
  <c r="R1218" i="6" s="1"/>
  <c r="G1218" i="6"/>
  <c r="M1218" i="6" s="1"/>
  <c r="F1214" i="6"/>
  <c r="L1214" i="6" s="1"/>
  <c r="J1214" i="6"/>
  <c r="P1214" i="6" s="1"/>
  <c r="G1214" i="6"/>
  <c r="M1214" i="6" s="1"/>
  <c r="H1214" i="6"/>
  <c r="N1214" i="6" s="1"/>
  <c r="I1214" i="6"/>
  <c r="O1214" i="6" s="1"/>
  <c r="F1210" i="6"/>
  <c r="L1210" i="6" s="1"/>
  <c r="J1210" i="6"/>
  <c r="P1210" i="6" s="1"/>
  <c r="H1210" i="6"/>
  <c r="N1210" i="6" s="1"/>
  <c r="I1210" i="6"/>
  <c r="O1210" i="6" s="1"/>
  <c r="E1210" i="6"/>
  <c r="K1210" i="6" s="1"/>
  <c r="R1210" i="6" s="1"/>
  <c r="G1210" i="6"/>
  <c r="M1210" i="6" s="1"/>
  <c r="H1206" i="6"/>
  <c r="N1206" i="6" s="1"/>
  <c r="F1206" i="6"/>
  <c r="L1206" i="6" s="1"/>
  <c r="J1206" i="6"/>
  <c r="P1206" i="6" s="1"/>
  <c r="I1206" i="6"/>
  <c r="O1206" i="6" s="1"/>
  <c r="E1206" i="6"/>
  <c r="K1206" i="6" s="1"/>
  <c r="R1206" i="6" s="1"/>
  <c r="G1206" i="6"/>
  <c r="M1206" i="6" s="1"/>
  <c r="F1202" i="6"/>
  <c r="L1202" i="6" s="1"/>
  <c r="J1202" i="6"/>
  <c r="P1202" i="6" s="1"/>
  <c r="G1202" i="6"/>
  <c r="M1202" i="6" s="1"/>
  <c r="H1202" i="6"/>
  <c r="N1202" i="6" s="1"/>
  <c r="E1202" i="6"/>
  <c r="K1202" i="6" s="1"/>
  <c r="R1202" i="6" s="1"/>
  <c r="I1202" i="6"/>
  <c r="O1202" i="6" s="1"/>
  <c r="F1198" i="6"/>
  <c r="L1198" i="6" s="1"/>
  <c r="J1198" i="6"/>
  <c r="P1198" i="6" s="1"/>
  <c r="G1198" i="6"/>
  <c r="M1198" i="6" s="1"/>
  <c r="H1198" i="6"/>
  <c r="N1198" i="6" s="1"/>
  <c r="E1198" i="6"/>
  <c r="K1198" i="6" s="1"/>
  <c r="R1198" i="6" s="1"/>
  <c r="I1198" i="6"/>
  <c r="O1198" i="6" s="1"/>
  <c r="F1194" i="6"/>
  <c r="L1194" i="6" s="1"/>
  <c r="J1194" i="6"/>
  <c r="P1194" i="6" s="1"/>
  <c r="G1194" i="6"/>
  <c r="M1194" i="6" s="1"/>
  <c r="H1194" i="6"/>
  <c r="N1194" i="6" s="1"/>
  <c r="I1194" i="6"/>
  <c r="O1194" i="6" s="1"/>
  <c r="F1190" i="6"/>
  <c r="L1190" i="6" s="1"/>
  <c r="J1190" i="6"/>
  <c r="P1190" i="6" s="1"/>
  <c r="G1190" i="6"/>
  <c r="M1190" i="6" s="1"/>
  <c r="H1190" i="6"/>
  <c r="N1190" i="6" s="1"/>
  <c r="E1190" i="6"/>
  <c r="K1190" i="6" s="1"/>
  <c r="R1190" i="6" s="1"/>
  <c r="I1190" i="6"/>
  <c r="O1190" i="6" s="1"/>
  <c r="H1186" i="6"/>
  <c r="N1186" i="6" s="1"/>
  <c r="I1186" i="6"/>
  <c r="O1186" i="6" s="1"/>
  <c r="J1186" i="6"/>
  <c r="P1186" i="6" s="1"/>
  <c r="F1186" i="6"/>
  <c r="L1186" i="6" s="1"/>
  <c r="H1182" i="6"/>
  <c r="N1182" i="6" s="1"/>
  <c r="E1182" i="6"/>
  <c r="K1182" i="6" s="1"/>
  <c r="R1182" i="6" s="1"/>
  <c r="I1182" i="6"/>
  <c r="O1182" i="6" s="1"/>
  <c r="F1182" i="6"/>
  <c r="L1182" i="6" s="1"/>
  <c r="J1182" i="6"/>
  <c r="P1182" i="6" s="1"/>
  <c r="G1182" i="6"/>
  <c r="M1182" i="6" s="1"/>
  <c r="H1178" i="6"/>
  <c r="N1178" i="6" s="1"/>
  <c r="E1178" i="6"/>
  <c r="K1178" i="6" s="1"/>
  <c r="R1178" i="6" s="1"/>
  <c r="I1178" i="6"/>
  <c r="O1178" i="6" s="1"/>
  <c r="F1178" i="6"/>
  <c r="L1178" i="6" s="1"/>
  <c r="J1178" i="6"/>
  <c r="P1178" i="6" s="1"/>
  <c r="G1178" i="6"/>
  <c r="M1178" i="6" s="1"/>
  <c r="H1174" i="6"/>
  <c r="N1174" i="6" s="1"/>
  <c r="E1174" i="6"/>
  <c r="K1174" i="6" s="1"/>
  <c r="R1174" i="6" s="1"/>
  <c r="I1174" i="6"/>
  <c r="O1174" i="6" s="1"/>
  <c r="F1174" i="6"/>
  <c r="L1174" i="6" s="1"/>
  <c r="J1174" i="6"/>
  <c r="P1174" i="6" s="1"/>
  <c r="G1174" i="6"/>
  <c r="M1174" i="6" s="1"/>
  <c r="F1170" i="6"/>
  <c r="L1170" i="6" s="1"/>
  <c r="J1170" i="6"/>
  <c r="P1170" i="6" s="1"/>
  <c r="G1170" i="6"/>
  <c r="M1170" i="6" s="1"/>
  <c r="H1170" i="6"/>
  <c r="N1170" i="6" s="1"/>
  <c r="E1170" i="6"/>
  <c r="K1170" i="6" s="1"/>
  <c r="R1170" i="6" s="1"/>
  <c r="I1170" i="6"/>
  <c r="O1170" i="6" s="1"/>
  <c r="H1166" i="6"/>
  <c r="N1166" i="6" s="1"/>
  <c r="E1166" i="6"/>
  <c r="K1166" i="6" s="1"/>
  <c r="R1166" i="6" s="1"/>
  <c r="I1166" i="6"/>
  <c r="O1166" i="6" s="1"/>
  <c r="F1166" i="6"/>
  <c r="L1166" i="6" s="1"/>
  <c r="J1166" i="6"/>
  <c r="P1166" i="6" s="1"/>
  <c r="G1166" i="6"/>
  <c r="M1166" i="6" s="1"/>
  <c r="F1162" i="6"/>
  <c r="L1162" i="6" s="1"/>
  <c r="J1162" i="6"/>
  <c r="P1162" i="6" s="1"/>
  <c r="G1162" i="6"/>
  <c r="M1162" i="6" s="1"/>
  <c r="H1162" i="6"/>
  <c r="N1162" i="6" s="1"/>
  <c r="I1162" i="6"/>
  <c r="O1162" i="6" s="1"/>
  <c r="E1162" i="6"/>
  <c r="K1162" i="6" s="1"/>
  <c r="R1162" i="6" s="1"/>
  <c r="H1158" i="6"/>
  <c r="N1158" i="6" s="1"/>
  <c r="E1158" i="6"/>
  <c r="K1158" i="6" s="1"/>
  <c r="R1158" i="6" s="1"/>
  <c r="I1158" i="6"/>
  <c r="O1158" i="6" s="1"/>
  <c r="F1158" i="6"/>
  <c r="L1158" i="6" s="1"/>
  <c r="J1158" i="6"/>
  <c r="P1158" i="6" s="1"/>
  <c r="G1158" i="6"/>
  <c r="M1158" i="6" s="1"/>
  <c r="F1154" i="6"/>
  <c r="L1154" i="6" s="1"/>
  <c r="J1154" i="6"/>
  <c r="P1154" i="6" s="1"/>
  <c r="G1154" i="6"/>
  <c r="M1154" i="6" s="1"/>
  <c r="H1154" i="6"/>
  <c r="N1154" i="6" s="1"/>
  <c r="E1154" i="6"/>
  <c r="K1154" i="6" s="1"/>
  <c r="R1154" i="6" s="1"/>
  <c r="I1154" i="6"/>
  <c r="O1154" i="6" s="1"/>
  <c r="F1150" i="6"/>
  <c r="L1150" i="6" s="1"/>
  <c r="J1150" i="6"/>
  <c r="P1150" i="6" s="1"/>
  <c r="G1150" i="6"/>
  <c r="M1150" i="6" s="1"/>
  <c r="H1150" i="6"/>
  <c r="N1150" i="6" s="1"/>
  <c r="E1150" i="6"/>
  <c r="K1150" i="6" s="1"/>
  <c r="R1150" i="6" s="1"/>
  <c r="I1150" i="6"/>
  <c r="O1150" i="6" s="1"/>
  <c r="F1146" i="6"/>
  <c r="L1146" i="6" s="1"/>
  <c r="J1146" i="6"/>
  <c r="P1146" i="6" s="1"/>
  <c r="G1146" i="6"/>
  <c r="M1146" i="6" s="1"/>
  <c r="H1146" i="6"/>
  <c r="N1146" i="6" s="1"/>
  <c r="E1146" i="6"/>
  <c r="K1146" i="6" s="1"/>
  <c r="R1146" i="6" s="1"/>
  <c r="I1146" i="6"/>
  <c r="O1146" i="6" s="1"/>
  <c r="F1142" i="6"/>
  <c r="L1142" i="6" s="1"/>
  <c r="J1142" i="6"/>
  <c r="P1142" i="6" s="1"/>
  <c r="G1142" i="6"/>
  <c r="M1142" i="6" s="1"/>
  <c r="H1142" i="6"/>
  <c r="N1142" i="6" s="1"/>
  <c r="E1142" i="6"/>
  <c r="K1142" i="6" s="1"/>
  <c r="R1142" i="6" s="1"/>
  <c r="I1142" i="6"/>
  <c r="O1142" i="6" s="1"/>
  <c r="F1138" i="6"/>
  <c r="L1138" i="6" s="1"/>
  <c r="J1138" i="6"/>
  <c r="P1138" i="6" s="1"/>
  <c r="G1138" i="6"/>
  <c r="M1138" i="6" s="1"/>
  <c r="H1138" i="6"/>
  <c r="N1138" i="6" s="1"/>
  <c r="E1138" i="6"/>
  <c r="K1138" i="6" s="1"/>
  <c r="R1138" i="6" s="1"/>
  <c r="I1138" i="6"/>
  <c r="O1138" i="6" s="1"/>
  <c r="H1134" i="6"/>
  <c r="N1134" i="6" s="1"/>
  <c r="E1134" i="6"/>
  <c r="K1134" i="6" s="1"/>
  <c r="R1134" i="6" s="1"/>
  <c r="I1134" i="6"/>
  <c r="O1134" i="6" s="1"/>
  <c r="F1134" i="6"/>
  <c r="L1134" i="6" s="1"/>
  <c r="J1134" i="6"/>
  <c r="P1134" i="6" s="1"/>
  <c r="G1134" i="6"/>
  <c r="M1134" i="6" s="1"/>
  <c r="H1130" i="6"/>
  <c r="N1130" i="6" s="1"/>
  <c r="E1130" i="6"/>
  <c r="K1130" i="6" s="1"/>
  <c r="R1130" i="6" s="1"/>
  <c r="I1130" i="6"/>
  <c r="O1130" i="6" s="1"/>
  <c r="F1130" i="6"/>
  <c r="L1130" i="6" s="1"/>
  <c r="J1130" i="6"/>
  <c r="P1130" i="6" s="1"/>
  <c r="G1130" i="6"/>
  <c r="M1130" i="6" s="1"/>
  <c r="J1126" i="6"/>
  <c r="P1126" i="6" s="1"/>
  <c r="F1126" i="6"/>
  <c r="L1126" i="6" s="1"/>
  <c r="H1126" i="6"/>
  <c r="N1126" i="6" s="1"/>
  <c r="I1126" i="6"/>
  <c r="O1126" i="6" s="1"/>
  <c r="F1122" i="6"/>
  <c r="L1122" i="6" s="1"/>
  <c r="J1122" i="6"/>
  <c r="P1122" i="6" s="1"/>
  <c r="G1122" i="6"/>
  <c r="M1122" i="6" s="1"/>
  <c r="H1122" i="6"/>
  <c r="N1122" i="6" s="1"/>
  <c r="I1122" i="6"/>
  <c r="O1122" i="6" s="1"/>
  <c r="E1122" i="6"/>
  <c r="K1122" i="6" s="1"/>
  <c r="R1122" i="6" s="1"/>
  <c r="J1118" i="6"/>
  <c r="P1118" i="6" s="1"/>
  <c r="F1118" i="6"/>
  <c r="L1118" i="6" s="1"/>
  <c r="H1118" i="6"/>
  <c r="N1118" i="6" s="1"/>
  <c r="I1118" i="6"/>
  <c r="O1118" i="6" s="1"/>
  <c r="H1114" i="6"/>
  <c r="N1114" i="6" s="1"/>
  <c r="I1114" i="6"/>
  <c r="O1114" i="6" s="1"/>
  <c r="J1114" i="6"/>
  <c r="P1114" i="6" s="1"/>
  <c r="F1114" i="6"/>
  <c r="L1114" i="6" s="1"/>
  <c r="H1110" i="6"/>
  <c r="N1110" i="6" s="1"/>
  <c r="E1110" i="6"/>
  <c r="K1110" i="6" s="1"/>
  <c r="R1110" i="6" s="1"/>
  <c r="I1110" i="6"/>
  <c r="O1110" i="6" s="1"/>
  <c r="F1110" i="6"/>
  <c r="L1110" i="6" s="1"/>
  <c r="J1110" i="6"/>
  <c r="P1110" i="6" s="1"/>
  <c r="G1110" i="6"/>
  <c r="M1110" i="6" s="1"/>
  <c r="H1106" i="6"/>
  <c r="N1106" i="6" s="1"/>
  <c r="E1106" i="6"/>
  <c r="K1106" i="6" s="1"/>
  <c r="R1106" i="6" s="1"/>
  <c r="I1106" i="6"/>
  <c r="O1106" i="6" s="1"/>
  <c r="F1106" i="6"/>
  <c r="L1106" i="6" s="1"/>
  <c r="J1106" i="6"/>
  <c r="P1106" i="6" s="1"/>
  <c r="G1106" i="6"/>
  <c r="M1106" i="6" s="1"/>
  <c r="H1102" i="6"/>
  <c r="N1102" i="6" s="1"/>
  <c r="E1102" i="6"/>
  <c r="K1102" i="6" s="1"/>
  <c r="R1102" i="6" s="1"/>
  <c r="I1102" i="6"/>
  <c r="O1102" i="6" s="1"/>
  <c r="F1102" i="6"/>
  <c r="L1102" i="6" s="1"/>
  <c r="J1102" i="6"/>
  <c r="P1102" i="6" s="1"/>
  <c r="G1102" i="6"/>
  <c r="M1102" i="6" s="1"/>
  <c r="H1098" i="6"/>
  <c r="N1098" i="6" s="1"/>
  <c r="I1098" i="6"/>
  <c r="O1098" i="6" s="1"/>
  <c r="J1098" i="6"/>
  <c r="P1098" i="6" s="1"/>
  <c r="F1098" i="6"/>
  <c r="L1098" i="6" s="1"/>
  <c r="H1094" i="6"/>
  <c r="N1094" i="6" s="1"/>
  <c r="E1094" i="6"/>
  <c r="K1094" i="6" s="1"/>
  <c r="R1094" i="6" s="1"/>
  <c r="I1094" i="6"/>
  <c r="O1094" i="6" s="1"/>
  <c r="F1094" i="6"/>
  <c r="L1094" i="6" s="1"/>
  <c r="J1094" i="6"/>
  <c r="P1094" i="6" s="1"/>
  <c r="G1094" i="6"/>
  <c r="M1094" i="6" s="1"/>
  <c r="H1090" i="6"/>
  <c r="N1090" i="6" s="1"/>
  <c r="E1090" i="6"/>
  <c r="K1090" i="6" s="1"/>
  <c r="R1090" i="6" s="1"/>
  <c r="I1090" i="6"/>
  <c r="O1090" i="6" s="1"/>
  <c r="F1090" i="6"/>
  <c r="L1090" i="6" s="1"/>
  <c r="J1090" i="6"/>
  <c r="P1090" i="6" s="1"/>
  <c r="G1090" i="6"/>
  <c r="M1090" i="6" s="1"/>
  <c r="J1086" i="6"/>
  <c r="P1086" i="6" s="1"/>
  <c r="F1086" i="6"/>
  <c r="L1086" i="6" s="1"/>
  <c r="H1086" i="6"/>
  <c r="N1086" i="6" s="1"/>
  <c r="I1086" i="6"/>
  <c r="O1086" i="6" s="1"/>
  <c r="H1082" i="6"/>
  <c r="N1082" i="6" s="1"/>
  <c r="E1082" i="6"/>
  <c r="K1082" i="6" s="1"/>
  <c r="R1082" i="6" s="1"/>
  <c r="I1082" i="6"/>
  <c r="O1082" i="6" s="1"/>
  <c r="F1082" i="6"/>
  <c r="L1082" i="6" s="1"/>
  <c r="J1082" i="6"/>
  <c r="P1082" i="6" s="1"/>
  <c r="G1082" i="6"/>
  <c r="M1082" i="6" s="1"/>
  <c r="H1078" i="6"/>
  <c r="N1078" i="6" s="1"/>
  <c r="E1078" i="6"/>
  <c r="K1078" i="6" s="1"/>
  <c r="R1078" i="6" s="1"/>
  <c r="I1078" i="6"/>
  <c r="O1078" i="6" s="1"/>
  <c r="F1078" i="6"/>
  <c r="L1078" i="6" s="1"/>
  <c r="J1078" i="6"/>
  <c r="P1078" i="6" s="1"/>
  <c r="G1078" i="6"/>
  <c r="M1078" i="6" s="1"/>
  <c r="H1074" i="6"/>
  <c r="N1074" i="6" s="1"/>
  <c r="E1074" i="6"/>
  <c r="K1074" i="6" s="1"/>
  <c r="R1074" i="6" s="1"/>
  <c r="I1074" i="6"/>
  <c r="O1074" i="6" s="1"/>
  <c r="F1074" i="6"/>
  <c r="L1074" i="6" s="1"/>
  <c r="J1074" i="6"/>
  <c r="P1074" i="6" s="1"/>
  <c r="G1074" i="6"/>
  <c r="M1074" i="6" s="1"/>
  <c r="H1070" i="6"/>
  <c r="N1070" i="6" s="1"/>
  <c r="I1070" i="6"/>
  <c r="O1070" i="6" s="1"/>
  <c r="J1070" i="6"/>
  <c r="P1070" i="6" s="1"/>
  <c r="F1070" i="6"/>
  <c r="L1070" i="6" s="1"/>
  <c r="H1066" i="6"/>
  <c r="N1066" i="6" s="1"/>
  <c r="E1066" i="6"/>
  <c r="K1066" i="6" s="1"/>
  <c r="R1066" i="6" s="1"/>
  <c r="I1066" i="6"/>
  <c r="O1066" i="6" s="1"/>
  <c r="F1066" i="6"/>
  <c r="L1066" i="6" s="1"/>
  <c r="J1066" i="6"/>
  <c r="P1066" i="6" s="1"/>
  <c r="G1066" i="6"/>
  <c r="M1066" i="6" s="1"/>
  <c r="F1062" i="6"/>
  <c r="L1062" i="6" s="1"/>
  <c r="J1062" i="6"/>
  <c r="P1062" i="6" s="1"/>
  <c r="G1062" i="6"/>
  <c r="M1062" i="6" s="1"/>
  <c r="H1062" i="6"/>
  <c r="N1062" i="6" s="1"/>
  <c r="I1062" i="6"/>
  <c r="O1062" i="6" s="1"/>
  <c r="E1062" i="6"/>
  <c r="K1062" i="6" s="1"/>
  <c r="R1062" i="6" s="1"/>
  <c r="F1058" i="6"/>
  <c r="L1058" i="6" s="1"/>
  <c r="J1058" i="6"/>
  <c r="P1058" i="6" s="1"/>
  <c r="G1058" i="6"/>
  <c r="M1058" i="6" s="1"/>
  <c r="H1058" i="6"/>
  <c r="N1058" i="6" s="1"/>
  <c r="E1058" i="6"/>
  <c r="K1058" i="6" s="1"/>
  <c r="R1058" i="6" s="1"/>
  <c r="I1058" i="6"/>
  <c r="O1058" i="6" s="1"/>
  <c r="F1054" i="6"/>
  <c r="L1054" i="6" s="1"/>
  <c r="J1054" i="6"/>
  <c r="P1054" i="6" s="1"/>
  <c r="G1054" i="6"/>
  <c r="M1054" i="6" s="1"/>
  <c r="H1054" i="6"/>
  <c r="N1054" i="6" s="1"/>
  <c r="I1054" i="6"/>
  <c r="O1054" i="6" s="1"/>
  <c r="E1054" i="6"/>
  <c r="K1054" i="6" s="1"/>
  <c r="R1054" i="6" s="1"/>
  <c r="F1050" i="6"/>
  <c r="L1050" i="6" s="1"/>
  <c r="J1050" i="6"/>
  <c r="P1050" i="6" s="1"/>
  <c r="G1050" i="6"/>
  <c r="M1050" i="6" s="1"/>
  <c r="H1050" i="6"/>
  <c r="N1050" i="6" s="1"/>
  <c r="E1050" i="6"/>
  <c r="K1050" i="6" s="1"/>
  <c r="R1050" i="6" s="1"/>
  <c r="I1050" i="6"/>
  <c r="O1050" i="6" s="1"/>
  <c r="J1046" i="6"/>
  <c r="P1046" i="6" s="1"/>
  <c r="F1046" i="6"/>
  <c r="L1046" i="6" s="1"/>
  <c r="H1046" i="6"/>
  <c r="N1046" i="6" s="1"/>
  <c r="I1046" i="6"/>
  <c r="O1046" i="6" s="1"/>
  <c r="F1042" i="6"/>
  <c r="L1042" i="6" s="1"/>
  <c r="J1042" i="6"/>
  <c r="P1042" i="6" s="1"/>
  <c r="G1042" i="6"/>
  <c r="M1042" i="6" s="1"/>
  <c r="H1042" i="6"/>
  <c r="N1042" i="6" s="1"/>
  <c r="E1042" i="6"/>
  <c r="K1042" i="6" s="1"/>
  <c r="R1042" i="6" s="1"/>
  <c r="I1042" i="6"/>
  <c r="O1042" i="6" s="1"/>
  <c r="F1038" i="6"/>
  <c r="L1038" i="6" s="1"/>
  <c r="J1038" i="6"/>
  <c r="P1038" i="6" s="1"/>
  <c r="G1038" i="6"/>
  <c r="M1038" i="6" s="1"/>
  <c r="H1038" i="6"/>
  <c r="N1038" i="6" s="1"/>
  <c r="E1038" i="6"/>
  <c r="K1038" i="6" s="1"/>
  <c r="R1038" i="6" s="1"/>
  <c r="I1038" i="6"/>
  <c r="O1038" i="6" s="1"/>
  <c r="H1034" i="6"/>
  <c r="N1034" i="6" s="1"/>
  <c r="E1034" i="6"/>
  <c r="K1034" i="6" s="1"/>
  <c r="R1034" i="6" s="1"/>
  <c r="I1034" i="6"/>
  <c r="O1034" i="6" s="1"/>
  <c r="F1034" i="6"/>
  <c r="L1034" i="6" s="1"/>
  <c r="J1034" i="6"/>
  <c r="P1034" i="6" s="1"/>
  <c r="G1034" i="6"/>
  <c r="M1034" i="6" s="1"/>
  <c r="H1030" i="6"/>
  <c r="N1030" i="6" s="1"/>
  <c r="E1030" i="6"/>
  <c r="K1030" i="6" s="1"/>
  <c r="R1030" i="6" s="1"/>
  <c r="I1030" i="6"/>
  <c r="O1030" i="6" s="1"/>
  <c r="F1030" i="6"/>
  <c r="L1030" i="6" s="1"/>
  <c r="J1030" i="6"/>
  <c r="P1030" i="6" s="1"/>
  <c r="G1030" i="6"/>
  <c r="M1030" i="6" s="1"/>
  <c r="J1026" i="6"/>
  <c r="P1026" i="6" s="1"/>
  <c r="F1026" i="6"/>
  <c r="L1026" i="6" s="1"/>
  <c r="H1026" i="6"/>
  <c r="N1026" i="6" s="1"/>
  <c r="I1026" i="6"/>
  <c r="O1026" i="6" s="1"/>
  <c r="F1022" i="6"/>
  <c r="L1022" i="6" s="1"/>
  <c r="J1022" i="6"/>
  <c r="P1022" i="6" s="1"/>
  <c r="G1022" i="6"/>
  <c r="M1022" i="6" s="1"/>
  <c r="H1022" i="6"/>
  <c r="N1022" i="6" s="1"/>
  <c r="I1022" i="6"/>
  <c r="O1022" i="6" s="1"/>
  <c r="E1022" i="6"/>
  <c r="K1022" i="6" s="1"/>
  <c r="R1022" i="6" s="1"/>
  <c r="H1018" i="6"/>
  <c r="N1018" i="6" s="1"/>
  <c r="E1018" i="6"/>
  <c r="K1018" i="6" s="1"/>
  <c r="R1018" i="6" s="1"/>
  <c r="I1018" i="6"/>
  <c r="O1018" i="6" s="1"/>
  <c r="F1018" i="6"/>
  <c r="L1018" i="6" s="1"/>
  <c r="J1018" i="6"/>
  <c r="P1018" i="6" s="1"/>
  <c r="G1018" i="6"/>
  <c r="M1018" i="6" s="1"/>
  <c r="H1014" i="6"/>
  <c r="N1014" i="6" s="1"/>
  <c r="E1014" i="6"/>
  <c r="K1014" i="6" s="1"/>
  <c r="R1014" i="6" s="1"/>
  <c r="I1014" i="6"/>
  <c r="O1014" i="6" s="1"/>
  <c r="F1014" i="6"/>
  <c r="L1014" i="6" s="1"/>
  <c r="J1014" i="6"/>
  <c r="P1014" i="6" s="1"/>
  <c r="G1014" i="6"/>
  <c r="M1014" i="6" s="1"/>
  <c r="H1010" i="6"/>
  <c r="N1010" i="6" s="1"/>
  <c r="E1010" i="6"/>
  <c r="K1010" i="6" s="1"/>
  <c r="R1010" i="6" s="1"/>
  <c r="I1010" i="6"/>
  <c r="O1010" i="6" s="1"/>
  <c r="F1010" i="6"/>
  <c r="L1010" i="6" s="1"/>
  <c r="J1010" i="6"/>
  <c r="P1010" i="6" s="1"/>
  <c r="G1010" i="6"/>
  <c r="M1010" i="6" s="1"/>
  <c r="H1006" i="6"/>
  <c r="N1006" i="6" s="1"/>
  <c r="E1006" i="6"/>
  <c r="K1006" i="6" s="1"/>
  <c r="R1006" i="6" s="1"/>
  <c r="I1006" i="6"/>
  <c r="O1006" i="6" s="1"/>
  <c r="F1006" i="6"/>
  <c r="L1006" i="6" s="1"/>
  <c r="J1006" i="6"/>
  <c r="P1006" i="6" s="1"/>
  <c r="G1006" i="6"/>
  <c r="M1006" i="6" s="1"/>
  <c r="H1002" i="6"/>
  <c r="N1002" i="6" s="1"/>
  <c r="E1002" i="6"/>
  <c r="K1002" i="6" s="1"/>
  <c r="R1002" i="6" s="1"/>
  <c r="I1002" i="6"/>
  <c r="O1002" i="6" s="1"/>
  <c r="F1002" i="6"/>
  <c r="L1002" i="6" s="1"/>
  <c r="J1002" i="6"/>
  <c r="P1002" i="6" s="1"/>
  <c r="G1002" i="6"/>
  <c r="M1002" i="6" s="1"/>
  <c r="H998" i="6"/>
  <c r="N998" i="6" s="1"/>
  <c r="I998" i="6"/>
  <c r="O998" i="6" s="1"/>
  <c r="J998" i="6"/>
  <c r="P998" i="6" s="1"/>
  <c r="F998" i="6"/>
  <c r="L998" i="6" s="1"/>
  <c r="F994" i="6"/>
  <c r="L994" i="6" s="1"/>
  <c r="J994" i="6"/>
  <c r="P994" i="6" s="1"/>
  <c r="G994" i="6"/>
  <c r="M994" i="6" s="1"/>
  <c r="H994" i="6"/>
  <c r="N994" i="6" s="1"/>
  <c r="I994" i="6"/>
  <c r="O994" i="6" s="1"/>
  <c r="E994" i="6"/>
  <c r="K994" i="6" s="1"/>
  <c r="R994" i="6" s="1"/>
  <c r="H990" i="6"/>
  <c r="N990" i="6" s="1"/>
  <c r="E990" i="6"/>
  <c r="K990" i="6" s="1"/>
  <c r="R990" i="6" s="1"/>
  <c r="I990" i="6"/>
  <c r="O990" i="6" s="1"/>
  <c r="F990" i="6"/>
  <c r="L990" i="6" s="1"/>
  <c r="J990" i="6"/>
  <c r="P990" i="6" s="1"/>
  <c r="G990" i="6"/>
  <c r="M990" i="6" s="1"/>
  <c r="F986" i="6"/>
  <c r="L986" i="6" s="1"/>
  <c r="J986" i="6"/>
  <c r="P986" i="6" s="1"/>
  <c r="G986" i="6"/>
  <c r="M986" i="6" s="1"/>
  <c r="H986" i="6"/>
  <c r="N986" i="6" s="1"/>
  <c r="E986" i="6"/>
  <c r="K986" i="6" s="1"/>
  <c r="R986" i="6" s="1"/>
  <c r="I986" i="6"/>
  <c r="O986" i="6" s="1"/>
  <c r="H982" i="6"/>
  <c r="N982" i="6" s="1"/>
  <c r="E982" i="6"/>
  <c r="K982" i="6" s="1"/>
  <c r="R982" i="6" s="1"/>
  <c r="I982" i="6"/>
  <c r="O982" i="6" s="1"/>
  <c r="F982" i="6"/>
  <c r="L982" i="6" s="1"/>
  <c r="J982" i="6"/>
  <c r="P982" i="6" s="1"/>
  <c r="G982" i="6"/>
  <c r="M982" i="6" s="1"/>
  <c r="F978" i="6"/>
  <c r="L978" i="6" s="1"/>
  <c r="J978" i="6"/>
  <c r="P978" i="6" s="1"/>
  <c r="G978" i="6"/>
  <c r="M978" i="6" s="1"/>
  <c r="H978" i="6"/>
  <c r="N978" i="6" s="1"/>
  <c r="E978" i="6"/>
  <c r="K978" i="6" s="1"/>
  <c r="R978" i="6" s="1"/>
  <c r="I978" i="6"/>
  <c r="O978" i="6" s="1"/>
  <c r="F974" i="6"/>
  <c r="L974" i="6" s="1"/>
  <c r="J974" i="6"/>
  <c r="P974" i="6" s="1"/>
  <c r="G974" i="6"/>
  <c r="M974" i="6" s="1"/>
  <c r="H974" i="6"/>
  <c r="N974" i="6" s="1"/>
  <c r="E974" i="6"/>
  <c r="K974" i="6" s="1"/>
  <c r="R974" i="6" s="1"/>
  <c r="I974" i="6"/>
  <c r="O974" i="6" s="1"/>
  <c r="J970" i="6"/>
  <c r="P970" i="6" s="1"/>
  <c r="F970" i="6"/>
  <c r="L970" i="6" s="1"/>
  <c r="H970" i="6"/>
  <c r="N970" i="6" s="1"/>
  <c r="I970" i="6"/>
  <c r="O970" i="6" s="1"/>
  <c r="H966" i="6"/>
  <c r="N966" i="6" s="1"/>
  <c r="I966" i="6"/>
  <c r="O966" i="6" s="1"/>
  <c r="J966" i="6"/>
  <c r="P966" i="6" s="1"/>
  <c r="F966" i="6"/>
  <c r="L966" i="6" s="1"/>
  <c r="F962" i="6"/>
  <c r="L962" i="6" s="1"/>
  <c r="J962" i="6"/>
  <c r="P962" i="6" s="1"/>
  <c r="G962" i="6"/>
  <c r="M962" i="6" s="1"/>
  <c r="H962" i="6"/>
  <c r="N962" i="6" s="1"/>
  <c r="E962" i="6"/>
  <c r="K962" i="6" s="1"/>
  <c r="R962" i="6" s="1"/>
  <c r="I962" i="6"/>
  <c r="O962" i="6" s="1"/>
  <c r="F958" i="6"/>
  <c r="L958" i="6" s="1"/>
  <c r="J958" i="6"/>
  <c r="P958" i="6" s="1"/>
  <c r="G958" i="6"/>
  <c r="M958" i="6" s="1"/>
  <c r="H958" i="6"/>
  <c r="N958" i="6" s="1"/>
  <c r="E958" i="6"/>
  <c r="K958" i="6" s="1"/>
  <c r="R958" i="6" s="1"/>
  <c r="I958" i="6"/>
  <c r="O958" i="6" s="1"/>
  <c r="I954" i="6"/>
  <c r="O954" i="6" s="1"/>
  <c r="F954" i="6"/>
  <c r="L954" i="6" s="1"/>
  <c r="J954" i="6"/>
  <c r="P954" i="6" s="1"/>
  <c r="G954" i="6"/>
  <c r="M954" i="6" s="1"/>
  <c r="H954" i="6"/>
  <c r="N954" i="6" s="1"/>
  <c r="G950" i="6"/>
  <c r="M950" i="6" s="1"/>
  <c r="H950" i="6"/>
  <c r="N950" i="6" s="1"/>
  <c r="E950" i="6"/>
  <c r="K950" i="6" s="1"/>
  <c r="R950" i="6" s="1"/>
  <c r="I950" i="6"/>
  <c r="O950" i="6" s="1"/>
  <c r="F950" i="6"/>
  <c r="L950" i="6" s="1"/>
  <c r="J950" i="6"/>
  <c r="P950" i="6" s="1"/>
  <c r="G946" i="6"/>
  <c r="M946" i="6" s="1"/>
  <c r="H946" i="6"/>
  <c r="N946" i="6" s="1"/>
  <c r="E946" i="6"/>
  <c r="K946" i="6" s="1"/>
  <c r="R946" i="6" s="1"/>
  <c r="I946" i="6"/>
  <c r="O946" i="6" s="1"/>
  <c r="F946" i="6"/>
  <c r="L946" i="6" s="1"/>
  <c r="J946" i="6"/>
  <c r="P946" i="6" s="1"/>
  <c r="G942" i="6"/>
  <c r="M942" i="6" s="1"/>
  <c r="H942" i="6"/>
  <c r="N942" i="6" s="1"/>
  <c r="E942" i="6"/>
  <c r="K942" i="6" s="1"/>
  <c r="R942" i="6" s="1"/>
  <c r="I942" i="6"/>
  <c r="O942" i="6" s="1"/>
  <c r="F942" i="6"/>
  <c r="L942" i="6" s="1"/>
  <c r="J942" i="6"/>
  <c r="P942" i="6" s="1"/>
  <c r="E938" i="6"/>
  <c r="K938" i="6" s="1"/>
  <c r="R938" i="6" s="1"/>
  <c r="I938" i="6"/>
  <c r="O938" i="6" s="1"/>
  <c r="F938" i="6"/>
  <c r="L938" i="6" s="1"/>
  <c r="J938" i="6"/>
  <c r="P938" i="6" s="1"/>
  <c r="G938" i="6"/>
  <c r="M938" i="6" s="1"/>
  <c r="H938" i="6"/>
  <c r="N938" i="6" s="1"/>
  <c r="E934" i="6"/>
  <c r="K934" i="6" s="1"/>
  <c r="R934" i="6" s="1"/>
  <c r="I934" i="6"/>
  <c r="O934" i="6" s="1"/>
  <c r="F934" i="6"/>
  <c r="L934" i="6" s="1"/>
  <c r="J934" i="6"/>
  <c r="P934" i="6" s="1"/>
  <c r="G934" i="6"/>
  <c r="M934" i="6" s="1"/>
  <c r="H934" i="6"/>
  <c r="N934" i="6" s="1"/>
  <c r="G930" i="6"/>
  <c r="M930" i="6" s="1"/>
  <c r="H930" i="6"/>
  <c r="N930" i="6" s="1"/>
  <c r="E930" i="6"/>
  <c r="K930" i="6" s="1"/>
  <c r="R930" i="6" s="1"/>
  <c r="I930" i="6"/>
  <c r="O930" i="6" s="1"/>
  <c r="F930" i="6"/>
  <c r="L930" i="6" s="1"/>
  <c r="J930" i="6"/>
  <c r="P930" i="6" s="1"/>
  <c r="G926" i="6"/>
  <c r="M926" i="6" s="1"/>
  <c r="H926" i="6"/>
  <c r="N926" i="6" s="1"/>
  <c r="I926" i="6"/>
  <c r="O926" i="6" s="1"/>
  <c r="F926" i="6"/>
  <c r="L926" i="6" s="1"/>
  <c r="J926" i="6"/>
  <c r="P926" i="6" s="1"/>
  <c r="G922" i="6"/>
  <c r="M922" i="6" s="1"/>
  <c r="H922" i="6"/>
  <c r="N922" i="6" s="1"/>
  <c r="I922" i="6"/>
  <c r="O922" i="6" s="1"/>
  <c r="F922" i="6"/>
  <c r="L922" i="6" s="1"/>
  <c r="J922" i="6"/>
  <c r="P922" i="6" s="1"/>
  <c r="G918" i="6"/>
  <c r="M918" i="6" s="1"/>
  <c r="H918" i="6"/>
  <c r="N918" i="6" s="1"/>
  <c r="E918" i="6"/>
  <c r="K918" i="6" s="1"/>
  <c r="R918" i="6" s="1"/>
  <c r="I918" i="6"/>
  <c r="O918" i="6" s="1"/>
  <c r="F918" i="6"/>
  <c r="L918" i="6" s="1"/>
  <c r="J918" i="6"/>
  <c r="P918" i="6" s="1"/>
  <c r="E914" i="6"/>
  <c r="K914" i="6" s="1"/>
  <c r="R914" i="6" s="1"/>
  <c r="I914" i="6"/>
  <c r="O914" i="6" s="1"/>
  <c r="F914" i="6"/>
  <c r="L914" i="6" s="1"/>
  <c r="J914" i="6"/>
  <c r="P914" i="6" s="1"/>
  <c r="G914" i="6"/>
  <c r="M914" i="6" s="1"/>
  <c r="H914" i="6"/>
  <c r="N914" i="6" s="1"/>
  <c r="E910" i="6"/>
  <c r="K910" i="6" s="1"/>
  <c r="R910" i="6" s="1"/>
  <c r="I910" i="6"/>
  <c r="O910" i="6" s="1"/>
  <c r="F910" i="6"/>
  <c r="L910" i="6" s="1"/>
  <c r="J910" i="6"/>
  <c r="P910" i="6" s="1"/>
  <c r="G910" i="6"/>
  <c r="M910" i="6" s="1"/>
  <c r="H910" i="6"/>
  <c r="N910" i="6" s="1"/>
  <c r="I906" i="6"/>
  <c r="O906" i="6" s="1"/>
  <c r="J906" i="6"/>
  <c r="P906" i="6" s="1"/>
  <c r="F906" i="6"/>
  <c r="L906" i="6" s="1"/>
  <c r="H906" i="6"/>
  <c r="N906" i="6" s="1"/>
  <c r="G902" i="6"/>
  <c r="M902" i="6" s="1"/>
  <c r="H902" i="6"/>
  <c r="N902" i="6" s="1"/>
  <c r="E902" i="6"/>
  <c r="K902" i="6" s="1"/>
  <c r="R902" i="6" s="1"/>
  <c r="I902" i="6"/>
  <c r="O902" i="6" s="1"/>
  <c r="F902" i="6"/>
  <c r="L902" i="6" s="1"/>
  <c r="J902" i="6"/>
  <c r="P902" i="6" s="1"/>
  <c r="E898" i="6"/>
  <c r="K898" i="6" s="1"/>
  <c r="R898" i="6" s="1"/>
  <c r="I898" i="6"/>
  <c r="O898" i="6" s="1"/>
  <c r="F898" i="6"/>
  <c r="L898" i="6" s="1"/>
  <c r="J898" i="6"/>
  <c r="P898" i="6" s="1"/>
  <c r="G898" i="6"/>
  <c r="M898" i="6" s="1"/>
  <c r="H898" i="6"/>
  <c r="N898" i="6" s="1"/>
  <c r="G894" i="6"/>
  <c r="M894" i="6" s="1"/>
  <c r="H894" i="6"/>
  <c r="N894" i="6" s="1"/>
  <c r="E894" i="6"/>
  <c r="K894" i="6" s="1"/>
  <c r="R894" i="6" s="1"/>
  <c r="I894" i="6"/>
  <c r="O894" i="6" s="1"/>
  <c r="F894" i="6"/>
  <c r="L894" i="6" s="1"/>
  <c r="J894" i="6"/>
  <c r="P894" i="6" s="1"/>
  <c r="E890" i="6"/>
  <c r="K890" i="6" s="1"/>
  <c r="R890" i="6" s="1"/>
  <c r="I890" i="6"/>
  <c r="O890" i="6" s="1"/>
  <c r="F890" i="6"/>
  <c r="L890" i="6" s="1"/>
  <c r="J890" i="6"/>
  <c r="P890" i="6" s="1"/>
  <c r="G890" i="6"/>
  <c r="M890" i="6" s="1"/>
  <c r="H890" i="6"/>
  <c r="N890" i="6" s="1"/>
  <c r="G886" i="6"/>
  <c r="M886" i="6" s="1"/>
  <c r="H886" i="6"/>
  <c r="N886" i="6" s="1"/>
  <c r="E886" i="6"/>
  <c r="K886" i="6" s="1"/>
  <c r="R886" i="6" s="1"/>
  <c r="I886" i="6"/>
  <c r="O886" i="6" s="1"/>
  <c r="F886" i="6"/>
  <c r="L886" i="6" s="1"/>
  <c r="J886" i="6"/>
  <c r="P886" i="6" s="1"/>
  <c r="G882" i="6"/>
  <c r="M882" i="6" s="1"/>
  <c r="H882" i="6"/>
  <c r="N882" i="6" s="1"/>
  <c r="E882" i="6"/>
  <c r="K882" i="6" s="1"/>
  <c r="R882" i="6" s="1"/>
  <c r="I882" i="6"/>
  <c r="O882" i="6" s="1"/>
  <c r="F882" i="6"/>
  <c r="L882" i="6" s="1"/>
  <c r="J882" i="6"/>
  <c r="P882" i="6" s="1"/>
  <c r="E878" i="6"/>
  <c r="K878" i="6" s="1"/>
  <c r="R878" i="6" s="1"/>
  <c r="I878" i="6"/>
  <c r="O878" i="6" s="1"/>
  <c r="F878" i="6"/>
  <c r="L878" i="6" s="1"/>
  <c r="J878" i="6"/>
  <c r="P878" i="6" s="1"/>
  <c r="G878" i="6"/>
  <c r="M878" i="6" s="1"/>
  <c r="H878" i="6"/>
  <c r="N878" i="6" s="1"/>
  <c r="G874" i="6"/>
  <c r="M874" i="6" s="1"/>
  <c r="H874" i="6"/>
  <c r="N874" i="6" s="1"/>
  <c r="E874" i="6"/>
  <c r="K874" i="6" s="1"/>
  <c r="R874" i="6" s="1"/>
  <c r="I874" i="6"/>
  <c r="O874" i="6" s="1"/>
  <c r="F874" i="6"/>
  <c r="L874" i="6" s="1"/>
  <c r="J874" i="6"/>
  <c r="P874" i="6" s="1"/>
  <c r="F870" i="6"/>
  <c r="L870" i="6" s="1"/>
  <c r="H870" i="6"/>
  <c r="N870" i="6" s="1"/>
  <c r="I870" i="6"/>
  <c r="O870" i="6" s="1"/>
  <c r="J870" i="6"/>
  <c r="P870" i="6" s="1"/>
  <c r="G866" i="6"/>
  <c r="M866" i="6" s="1"/>
  <c r="H866" i="6"/>
  <c r="N866" i="6" s="1"/>
  <c r="E866" i="6"/>
  <c r="K866" i="6" s="1"/>
  <c r="R866" i="6" s="1"/>
  <c r="I866" i="6"/>
  <c r="O866" i="6" s="1"/>
  <c r="F866" i="6"/>
  <c r="L866" i="6" s="1"/>
  <c r="J866" i="6"/>
  <c r="P866" i="6" s="1"/>
  <c r="E862" i="6"/>
  <c r="K862" i="6" s="1"/>
  <c r="R862" i="6" s="1"/>
  <c r="I862" i="6"/>
  <c r="O862" i="6" s="1"/>
  <c r="J862" i="6"/>
  <c r="P862" i="6" s="1"/>
  <c r="F862" i="6"/>
  <c r="L862" i="6" s="1"/>
  <c r="G862" i="6"/>
  <c r="M862" i="6" s="1"/>
  <c r="H862" i="6"/>
  <c r="N862" i="6" s="1"/>
  <c r="I858" i="6"/>
  <c r="O858" i="6" s="1"/>
  <c r="F858" i="6"/>
  <c r="L858" i="6" s="1"/>
  <c r="H858" i="6"/>
  <c r="N858" i="6" s="1"/>
  <c r="J858" i="6"/>
  <c r="P858" i="6" s="1"/>
  <c r="E854" i="6"/>
  <c r="K854" i="6" s="1"/>
  <c r="R854" i="6" s="1"/>
  <c r="I854" i="6"/>
  <c r="O854" i="6" s="1"/>
  <c r="F854" i="6"/>
  <c r="L854" i="6" s="1"/>
  <c r="G854" i="6"/>
  <c r="M854" i="6" s="1"/>
  <c r="H854" i="6"/>
  <c r="N854" i="6" s="1"/>
  <c r="J854" i="6"/>
  <c r="P854" i="6" s="1"/>
  <c r="G850" i="6"/>
  <c r="M850" i="6" s="1"/>
  <c r="F850" i="6"/>
  <c r="L850" i="6" s="1"/>
  <c r="H850" i="6"/>
  <c r="N850" i="6" s="1"/>
  <c r="I850" i="6"/>
  <c r="O850" i="6" s="1"/>
  <c r="E850" i="6"/>
  <c r="K850" i="6" s="1"/>
  <c r="R850" i="6" s="1"/>
  <c r="J850" i="6"/>
  <c r="P850" i="6" s="1"/>
  <c r="G846" i="6"/>
  <c r="M846" i="6" s="1"/>
  <c r="I846" i="6"/>
  <c r="O846" i="6" s="1"/>
  <c r="E846" i="6"/>
  <c r="K846" i="6" s="1"/>
  <c r="R846" i="6" s="1"/>
  <c r="J846" i="6"/>
  <c r="P846" i="6" s="1"/>
  <c r="F846" i="6"/>
  <c r="L846" i="6" s="1"/>
  <c r="H846" i="6"/>
  <c r="N846" i="6" s="1"/>
  <c r="E842" i="6"/>
  <c r="K842" i="6" s="1"/>
  <c r="R842" i="6" s="1"/>
  <c r="I842" i="6"/>
  <c r="O842" i="6" s="1"/>
  <c r="J842" i="6"/>
  <c r="P842" i="6" s="1"/>
  <c r="F842" i="6"/>
  <c r="L842" i="6" s="1"/>
  <c r="G842" i="6"/>
  <c r="M842" i="6" s="1"/>
  <c r="H842" i="6"/>
  <c r="N842" i="6" s="1"/>
  <c r="F838" i="6"/>
  <c r="L838" i="6" s="1"/>
  <c r="H838" i="6"/>
  <c r="N838" i="6" s="1"/>
  <c r="I838" i="6"/>
  <c r="O838" i="6" s="1"/>
  <c r="J838" i="6"/>
  <c r="P838" i="6" s="1"/>
  <c r="F834" i="6"/>
  <c r="L834" i="6" s="1"/>
  <c r="J834" i="6"/>
  <c r="P834" i="6" s="1"/>
  <c r="G834" i="6"/>
  <c r="M834" i="6" s="1"/>
  <c r="H834" i="6"/>
  <c r="N834" i="6" s="1"/>
  <c r="E834" i="6"/>
  <c r="K834" i="6" s="1"/>
  <c r="R834" i="6" s="1"/>
  <c r="I834" i="6"/>
  <c r="O834" i="6" s="1"/>
  <c r="F830" i="6"/>
  <c r="L830" i="6" s="1"/>
  <c r="J830" i="6"/>
  <c r="P830" i="6" s="1"/>
  <c r="G830" i="6"/>
  <c r="M830" i="6" s="1"/>
  <c r="H830" i="6"/>
  <c r="N830" i="6" s="1"/>
  <c r="E830" i="6"/>
  <c r="K830" i="6" s="1"/>
  <c r="R830" i="6" s="1"/>
  <c r="I830" i="6"/>
  <c r="O830" i="6" s="1"/>
  <c r="H826" i="6"/>
  <c r="N826" i="6" s="1"/>
  <c r="E826" i="6"/>
  <c r="K826" i="6" s="1"/>
  <c r="R826" i="6" s="1"/>
  <c r="I826" i="6"/>
  <c r="O826" i="6" s="1"/>
  <c r="F826" i="6"/>
  <c r="L826" i="6" s="1"/>
  <c r="J826" i="6"/>
  <c r="P826" i="6" s="1"/>
  <c r="G826" i="6"/>
  <c r="M826" i="6" s="1"/>
  <c r="H822" i="6"/>
  <c r="N822" i="6" s="1"/>
  <c r="E822" i="6"/>
  <c r="K822" i="6" s="1"/>
  <c r="R822" i="6" s="1"/>
  <c r="I822" i="6"/>
  <c r="O822" i="6" s="1"/>
  <c r="F822" i="6"/>
  <c r="L822" i="6" s="1"/>
  <c r="J822" i="6"/>
  <c r="P822" i="6" s="1"/>
  <c r="G822" i="6"/>
  <c r="M822" i="6" s="1"/>
  <c r="H818" i="6"/>
  <c r="N818" i="6" s="1"/>
  <c r="I818" i="6"/>
  <c r="O818" i="6" s="1"/>
  <c r="J818" i="6"/>
  <c r="P818" i="6" s="1"/>
  <c r="F818" i="6"/>
  <c r="L818" i="6" s="1"/>
  <c r="J814" i="6"/>
  <c r="P814" i="6" s="1"/>
  <c r="F814" i="6"/>
  <c r="L814" i="6" s="1"/>
  <c r="H814" i="6"/>
  <c r="N814" i="6" s="1"/>
  <c r="I814" i="6"/>
  <c r="O814" i="6" s="1"/>
  <c r="H810" i="6"/>
  <c r="N810" i="6" s="1"/>
  <c r="E810" i="6"/>
  <c r="K810" i="6" s="1"/>
  <c r="R810" i="6" s="1"/>
  <c r="I810" i="6"/>
  <c r="O810" i="6" s="1"/>
  <c r="F810" i="6"/>
  <c r="L810" i="6" s="1"/>
  <c r="J810" i="6"/>
  <c r="P810" i="6" s="1"/>
  <c r="G810" i="6"/>
  <c r="M810" i="6" s="1"/>
  <c r="F806" i="6"/>
  <c r="L806" i="6" s="1"/>
  <c r="J806" i="6"/>
  <c r="P806" i="6" s="1"/>
  <c r="G806" i="6"/>
  <c r="M806" i="6" s="1"/>
  <c r="H806" i="6"/>
  <c r="N806" i="6" s="1"/>
  <c r="E806" i="6"/>
  <c r="K806" i="6" s="1"/>
  <c r="R806" i="6" s="1"/>
  <c r="I806" i="6"/>
  <c r="O806" i="6" s="1"/>
  <c r="F802" i="6"/>
  <c r="L802" i="6" s="1"/>
  <c r="J802" i="6"/>
  <c r="P802" i="6" s="1"/>
  <c r="G802" i="6"/>
  <c r="M802" i="6" s="1"/>
  <c r="H802" i="6"/>
  <c r="N802" i="6" s="1"/>
  <c r="E802" i="6"/>
  <c r="K802" i="6" s="1"/>
  <c r="R802" i="6" s="1"/>
  <c r="I802" i="6"/>
  <c r="O802" i="6" s="1"/>
  <c r="F798" i="6"/>
  <c r="L798" i="6" s="1"/>
  <c r="J798" i="6"/>
  <c r="P798" i="6" s="1"/>
  <c r="G798" i="6"/>
  <c r="M798" i="6" s="1"/>
  <c r="H798" i="6"/>
  <c r="N798" i="6" s="1"/>
  <c r="E798" i="6"/>
  <c r="K798" i="6" s="1"/>
  <c r="R798" i="6" s="1"/>
  <c r="I798" i="6"/>
  <c r="O798" i="6" s="1"/>
  <c r="H794" i="6"/>
  <c r="N794" i="6" s="1"/>
  <c r="E794" i="6"/>
  <c r="K794" i="6" s="1"/>
  <c r="R794" i="6" s="1"/>
  <c r="I794" i="6"/>
  <c r="O794" i="6" s="1"/>
  <c r="F794" i="6"/>
  <c r="L794" i="6" s="1"/>
  <c r="J794" i="6"/>
  <c r="P794" i="6" s="1"/>
  <c r="G794" i="6"/>
  <c r="M794" i="6" s="1"/>
  <c r="H790" i="6"/>
  <c r="N790" i="6" s="1"/>
  <c r="E790" i="6"/>
  <c r="K790" i="6" s="1"/>
  <c r="R790" i="6" s="1"/>
  <c r="I790" i="6"/>
  <c r="O790" i="6" s="1"/>
  <c r="F790" i="6"/>
  <c r="L790" i="6" s="1"/>
  <c r="J790" i="6"/>
  <c r="P790" i="6" s="1"/>
  <c r="G790" i="6"/>
  <c r="M790" i="6" s="1"/>
  <c r="H786" i="6"/>
  <c r="N786" i="6" s="1"/>
  <c r="I786" i="6"/>
  <c r="O786" i="6" s="1"/>
  <c r="J786" i="6"/>
  <c r="P786" i="6" s="1"/>
  <c r="F786" i="6"/>
  <c r="L786" i="6" s="1"/>
  <c r="H782" i="6"/>
  <c r="N782" i="6" s="1"/>
  <c r="E782" i="6"/>
  <c r="K782" i="6" s="1"/>
  <c r="R782" i="6" s="1"/>
  <c r="I782" i="6"/>
  <c r="O782" i="6" s="1"/>
  <c r="F782" i="6"/>
  <c r="L782" i="6" s="1"/>
  <c r="J782" i="6"/>
  <c r="P782" i="6" s="1"/>
  <c r="G782" i="6"/>
  <c r="M782" i="6" s="1"/>
  <c r="H778" i="6"/>
  <c r="N778" i="6" s="1"/>
  <c r="E778" i="6"/>
  <c r="K778" i="6" s="1"/>
  <c r="R778" i="6" s="1"/>
  <c r="I778" i="6"/>
  <c r="O778" i="6" s="1"/>
  <c r="F778" i="6"/>
  <c r="L778" i="6" s="1"/>
  <c r="J778" i="6"/>
  <c r="P778" i="6" s="1"/>
  <c r="G778" i="6"/>
  <c r="M778" i="6" s="1"/>
  <c r="H774" i="6"/>
  <c r="N774" i="6" s="1"/>
  <c r="I774" i="6"/>
  <c r="O774" i="6" s="1"/>
  <c r="J774" i="6"/>
  <c r="P774" i="6" s="1"/>
  <c r="F774" i="6"/>
  <c r="L774" i="6" s="1"/>
  <c r="F770" i="6"/>
  <c r="L770" i="6" s="1"/>
  <c r="J770" i="6"/>
  <c r="P770" i="6" s="1"/>
  <c r="G770" i="6"/>
  <c r="M770" i="6" s="1"/>
  <c r="H770" i="6"/>
  <c r="N770" i="6" s="1"/>
  <c r="E770" i="6"/>
  <c r="K770" i="6" s="1"/>
  <c r="R770" i="6" s="1"/>
  <c r="I770" i="6"/>
  <c r="O770" i="6" s="1"/>
  <c r="F766" i="6"/>
  <c r="L766" i="6" s="1"/>
  <c r="J766" i="6"/>
  <c r="P766" i="6" s="1"/>
  <c r="G766" i="6"/>
  <c r="M766" i="6" s="1"/>
  <c r="H766" i="6"/>
  <c r="N766" i="6" s="1"/>
  <c r="E766" i="6"/>
  <c r="K766" i="6" s="1"/>
  <c r="R766" i="6" s="1"/>
  <c r="I766" i="6"/>
  <c r="O766" i="6" s="1"/>
  <c r="F762" i="6"/>
  <c r="L762" i="6" s="1"/>
  <c r="J762" i="6"/>
  <c r="P762" i="6" s="1"/>
  <c r="G762" i="6"/>
  <c r="M762" i="6" s="1"/>
  <c r="H762" i="6"/>
  <c r="N762" i="6" s="1"/>
  <c r="E762" i="6"/>
  <c r="K762" i="6" s="1"/>
  <c r="R762" i="6" s="1"/>
  <c r="I762" i="6"/>
  <c r="O762" i="6" s="1"/>
  <c r="H758" i="6"/>
  <c r="N758" i="6" s="1"/>
  <c r="E758" i="6"/>
  <c r="K758" i="6" s="1"/>
  <c r="R758" i="6" s="1"/>
  <c r="I758" i="6"/>
  <c r="O758" i="6" s="1"/>
  <c r="F758" i="6"/>
  <c r="L758" i="6" s="1"/>
  <c r="J758" i="6"/>
  <c r="P758" i="6" s="1"/>
  <c r="G758" i="6"/>
  <c r="M758" i="6" s="1"/>
  <c r="H754" i="6"/>
  <c r="N754" i="6" s="1"/>
  <c r="I754" i="6"/>
  <c r="O754" i="6" s="1"/>
  <c r="J754" i="6"/>
  <c r="P754" i="6" s="1"/>
  <c r="F754" i="6"/>
  <c r="L754" i="6" s="1"/>
  <c r="F750" i="6"/>
  <c r="L750" i="6" s="1"/>
  <c r="J750" i="6"/>
  <c r="P750" i="6" s="1"/>
  <c r="G750" i="6"/>
  <c r="M750" i="6" s="1"/>
  <c r="H750" i="6"/>
  <c r="N750" i="6" s="1"/>
  <c r="E750" i="6"/>
  <c r="K750" i="6" s="1"/>
  <c r="R750" i="6" s="1"/>
  <c r="I750" i="6"/>
  <c r="O750" i="6" s="1"/>
  <c r="F746" i="6"/>
  <c r="L746" i="6" s="1"/>
  <c r="J746" i="6"/>
  <c r="P746" i="6" s="1"/>
  <c r="G746" i="6"/>
  <c r="M746" i="6" s="1"/>
  <c r="H746" i="6"/>
  <c r="N746" i="6" s="1"/>
  <c r="E746" i="6"/>
  <c r="K746" i="6" s="1"/>
  <c r="R746" i="6" s="1"/>
  <c r="I746" i="6"/>
  <c r="O746" i="6" s="1"/>
  <c r="F742" i="6"/>
  <c r="L742" i="6" s="1"/>
  <c r="J742" i="6"/>
  <c r="P742" i="6" s="1"/>
  <c r="G742" i="6"/>
  <c r="M742" i="6" s="1"/>
  <c r="H742" i="6"/>
  <c r="N742" i="6" s="1"/>
  <c r="E742" i="6"/>
  <c r="K742" i="6" s="1"/>
  <c r="R742" i="6" s="1"/>
  <c r="I742" i="6"/>
  <c r="O742" i="6" s="1"/>
  <c r="H738" i="6"/>
  <c r="N738" i="6" s="1"/>
  <c r="E738" i="6"/>
  <c r="K738" i="6" s="1"/>
  <c r="R738" i="6" s="1"/>
  <c r="I738" i="6"/>
  <c r="O738" i="6" s="1"/>
  <c r="F738" i="6"/>
  <c r="L738" i="6" s="1"/>
  <c r="J738" i="6"/>
  <c r="P738" i="6" s="1"/>
  <c r="G738" i="6"/>
  <c r="M738" i="6" s="1"/>
  <c r="H734" i="6"/>
  <c r="N734" i="6" s="1"/>
  <c r="E734" i="6"/>
  <c r="K734" i="6" s="1"/>
  <c r="R734" i="6" s="1"/>
  <c r="I734" i="6"/>
  <c r="O734" i="6" s="1"/>
  <c r="F734" i="6"/>
  <c r="L734" i="6" s="1"/>
  <c r="J734" i="6"/>
  <c r="P734" i="6" s="1"/>
  <c r="G734" i="6"/>
  <c r="M734" i="6" s="1"/>
  <c r="H730" i="6"/>
  <c r="N730" i="6" s="1"/>
  <c r="E730" i="6"/>
  <c r="K730" i="6" s="1"/>
  <c r="R730" i="6" s="1"/>
  <c r="I730" i="6"/>
  <c r="O730" i="6" s="1"/>
  <c r="F730" i="6"/>
  <c r="L730" i="6" s="1"/>
  <c r="J730" i="6"/>
  <c r="P730" i="6" s="1"/>
  <c r="G730" i="6"/>
  <c r="M730" i="6" s="1"/>
  <c r="F726" i="6"/>
  <c r="L726" i="6" s="1"/>
  <c r="J726" i="6"/>
  <c r="P726" i="6" s="1"/>
  <c r="G726" i="6"/>
  <c r="M726" i="6" s="1"/>
  <c r="H726" i="6"/>
  <c r="N726" i="6" s="1"/>
  <c r="E726" i="6"/>
  <c r="K726" i="6" s="1"/>
  <c r="R726" i="6" s="1"/>
  <c r="I726" i="6"/>
  <c r="O726" i="6" s="1"/>
  <c r="H722" i="6"/>
  <c r="N722" i="6" s="1"/>
  <c r="I722" i="6"/>
  <c r="O722" i="6" s="1"/>
  <c r="J722" i="6"/>
  <c r="P722" i="6" s="1"/>
  <c r="F722" i="6"/>
  <c r="L722" i="6" s="1"/>
  <c r="F718" i="6"/>
  <c r="L718" i="6" s="1"/>
  <c r="J718" i="6"/>
  <c r="P718" i="6" s="1"/>
  <c r="G718" i="6"/>
  <c r="M718" i="6" s="1"/>
  <c r="H718" i="6"/>
  <c r="N718" i="6" s="1"/>
  <c r="E718" i="6"/>
  <c r="K718" i="6" s="1"/>
  <c r="R718" i="6" s="1"/>
  <c r="I718" i="6"/>
  <c r="O718" i="6" s="1"/>
  <c r="H714" i="6"/>
  <c r="N714" i="6" s="1"/>
  <c r="I714" i="6"/>
  <c r="O714" i="6" s="1"/>
  <c r="J714" i="6"/>
  <c r="P714" i="6" s="1"/>
  <c r="F714" i="6"/>
  <c r="L714" i="6" s="1"/>
  <c r="F710" i="6"/>
  <c r="L710" i="6" s="1"/>
  <c r="J710" i="6"/>
  <c r="P710" i="6" s="1"/>
  <c r="G710" i="6"/>
  <c r="M710" i="6" s="1"/>
  <c r="H710" i="6"/>
  <c r="N710" i="6" s="1"/>
  <c r="E710" i="6"/>
  <c r="K710" i="6" s="1"/>
  <c r="R710" i="6" s="1"/>
  <c r="I710" i="6"/>
  <c r="O710" i="6" s="1"/>
  <c r="F706" i="6"/>
  <c r="L706" i="6" s="1"/>
  <c r="J706" i="6"/>
  <c r="P706" i="6" s="1"/>
  <c r="G706" i="6"/>
  <c r="M706" i="6" s="1"/>
  <c r="H706" i="6"/>
  <c r="N706" i="6" s="1"/>
  <c r="E706" i="6"/>
  <c r="K706" i="6" s="1"/>
  <c r="R706" i="6" s="1"/>
  <c r="I706" i="6"/>
  <c r="O706" i="6" s="1"/>
  <c r="H702" i="6"/>
  <c r="N702" i="6" s="1"/>
  <c r="E702" i="6"/>
  <c r="K702" i="6" s="1"/>
  <c r="R702" i="6" s="1"/>
  <c r="I702" i="6"/>
  <c r="O702" i="6" s="1"/>
  <c r="F702" i="6"/>
  <c r="L702" i="6" s="1"/>
  <c r="J702" i="6"/>
  <c r="P702" i="6" s="1"/>
  <c r="G702" i="6"/>
  <c r="M702" i="6" s="1"/>
  <c r="H698" i="6"/>
  <c r="N698" i="6" s="1"/>
  <c r="E698" i="6"/>
  <c r="K698" i="6" s="1"/>
  <c r="R698" i="6" s="1"/>
  <c r="I698" i="6"/>
  <c r="O698" i="6" s="1"/>
  <c r="F698" i="6"/>
  <c r="L698" i="6" s="1"/>
  <c r="J698" i="6"/>
  <c r="P698" i="6" s="1"/>
  <c r="G698" i="6"/>
  <c r="M698" i="6" s="1"/>
  <c r="F694" i="6"/>
  <c r="L694" i="6" s="1"/>
  <c r="J694" i="6"/>
  <c r="P694" i="6" s="1"/>
  <c r="G694" i="6"/>
  <c r="M694" i="6" s="1"/>
  <c r="H694" i="6"/>
  <c r="N694" i="6" s="1"/>
  <c r="E694" i="6"/>
  <c r="K694" i="6" s="1"/>
  <c r="R694" i="6" s="1"/>
  <c r="I694" i="6"/>
  <c r="O694" i="6" s="1"/>
  <c r="F690" i="6"/>
  <c r="L690" i="6" s="1"/>
  <c r="J690" i="6"/>
  <c r="P690" i="6" s="1"/>
  <c r="G690" i="6"/>
  <c r="M690" i="6" s="1"/>
  <c r="H690" i="6"/>
  <c r="N690" i="6" s="1"/>
  <c r="E690" i="6"/>
  <c r="K690" i="6" s="1"/>
  <c r="R690" i="6" s="1"/>
  <c r="I690" i="6"/>
  <c r="O690" i="6" s="1"/>
  <c r="H686" i="6"/>
  <c r="N686" i="6" s="1"/>
  <c r="E686" i="6"/>
  <c r="K686" i="6" s="1"/>
  <c r="R686" i="6" s="1"/>
  <c r="I686" i="6"/>
  <c r="O686" i="6" s="1"/>
  <c r="F686" i="6"/>
  <c r="L686" i="6" s="1"/>
  <c r="J686" i="6"/>
  <c r="P686" i="6" s="1"/>
  <c r="G686" i="6"/>
  <c r="M686" i="6" s="1"/>
  <c r="H682" i="6"/>
  <c r="N682" i="6" s="1"/>
  <c r="E682" i="6"/>
  <c r="K682" i="6" s="1"/>
  <c r="R682" i="6" s="1"/>
  <c r="I682" i="6"/>
  <c r="O682" i="6" s="1"/>
  <c r="F682" i="6"/>
  <c r="L682" i="6" s="1"/>
  <c r="J682" i="6"/>
  <c r="P682" i="6" s="1"/>
  <c r="G682" i="6"/>
  <c r="M682" i="6" s="1"/>
  <c r="F678" i="6"/>
  <c r="L678" i="6" s="1"/>
  <c r="J678" i="6"/>
  <c r="P678" i="6" s="1"/>
  <c r="G678" i="6"/>
  <c r="M678" i="6" s="1"/>
  <c r="H678" i="6"/>
  <c r="N678" i="6" s="1"/>
  <c r="E678" i="6"/>
  <c r="K678" i="6" s="1"/>
  <c r="R678" i="6" s="1"/>
  <c r="I678" i="6"/>
  <c r="O678" i="6" s="1"/>
  <c r="F674" i="6"/>
  <c r="L674" i="6" s="1"/>
  <c r="J674" i="6"/>
  <c r="P674" i="6" s="1"/>
  <c r="G674" i="6"/>
  <c r="M674" i="6" s="1"/>
  <c r="H674" i="6"/>
  <c r="N674" i="6" s="1"/>
  <c r="E674" i="6"/>
  <c r="K674" i="6" s="1"/>
  <c r="R674" i="6" s="1"/>
  <c r="I674" i="6"/>
  <c r="O674" i="6" s="1"/>
  <c r="H670" i="6"/>
  <c r="N670" i="6" s="1"/>
  <c r="E670" i="6"/>
  <c r="K670" i="6" s="1"/>
  <c r="R670" i="6" s="1"/>
  <c r="I670" i="6"/>
  <c r="O670" i="6" s="1"/>
  <c r="F670" i="6"/>
  <c r="L670" i="6" s="1"/>
  <c r="J670" i="6"/>
  <c r="P670" i="6" s="1"/>
  <c r="G670" i="6"/>
  <c r="M670" i="6" s="1"/>
  <c r="F666" i="6"/>
  <c r="L666" i="6" s="1"/>
  <c r="J666" i="6"/>
  <c r="P666" i="6" s="1"/>
  <c r="G666" i="6"/>
  <c r="M666" i="6" s="1"/>
  <c r="H666" i="6"/>
  <c r="N666" i="6" s="1"/>
  <c r="E666" i="6"/>
  <c r="K666" i="6" s="1"/>
  <c r="R666" i="6" s="1"/>
  <c r="I666" i="6"/>
  <c r="O666" i="6" s="1"/>
  <c r="H662" i="6"/>
  <c r="N662" i="6" s="1"/>
  <c r="E662" i="6"/>
  <c r="K662" i="6" s="1"/>
  <c r="R662" i="6" s="1"/>
  <c r="I662" i="6"/>
  <c r="O662" i="6" s="1"/>
  <c r="F662" i="6"/>
  <c r="L662" i="6" s="1"/>
  <c r="J662" i="6"/>
  <c r="P662" i="6" s="1"/>
  <c r="G662" i="6"/>
  <c r="M662" i="6" s="1"/>
  <c r="H658" i="6"/>
  <c r="N658" i="6" s="1"/>
  <c r="E658" i="6"/>
  <c r="K658" i="6" s="1"/>
  <c r="R658" i="6" s="1"/>
  <c r="I658" i="6"/>
  <c r="O658" i="6" s="1"/>
  <c r="F658" i="6"/>
  <c r="L658" i="6" s="1"/>
  <c r="J658" i="6"/>
  <c r="P658" i="6" s="1"/>
  <c r="G658" i="6"/>
  <c r="M658" i="6" s="1"/>
  <c r="H654" i="6"/>
  <c r="N654" i="6" s="1"/>
  <c r="E654" i="6"/>
  <c r="K654" i="6" s="1"/>
  <c r="R654" i="6" s="1"/>
  <c r="I654" i="6"/>
  <c r="O654" i="6" s="1"/>
  <c r="F654" i="6"/>
  <c r="L654" i="6" s="1"/>
  <c r="J654" i="6"/>
  <c r="P654" i="6" s="1"/>
  <c r="G654" i="6"/>
  <c r="M654" i="6" s="1"/>
  <c r="H650" i="6"/>
  <c r="N650" i="6" s="1"/>
  <c r="E650" i="6"/>
  <c r="K650" i="6" s="1"/>
  <c r="R650" i="6" s="1"/>
  <c r="I650" i="6"/>
  <c r="O650" i="6" s="1"/>
  <c r="F650" i="6"/>
  <c r="L650" i="6" s="1"/>
  <c r="J650" i="6"/>
  <c r="P650" i="6" s="1"/>
  <c r="G650" i="6"/>
  <c r="M650" i="6" s="1"/>
  <c r="J646" i="6"/>
  <c r="P646" i="6" s="1"/>
  <c r="F646" i="6"/>
  <c r="L646" i="6" s="1"/>
  <c r="H646" i="6"/>
  <c r="N646" i="6" s="1"/>
  <c r="I646" i="6"/>
  <c r="O646" i="6" s="1"/>
  <c r="H642" i="6"/>
  <c r="N642" i="6" s="1"/>
  <c r="E642" i="6"/>
  <c r="K642" i="6" s="1"/>
  <c r="R642" i="6" s="1"/>
  <c r="I642" i="6"/>
  <c r="O642" i="6" s="1"/>
  <c r="F642" i="6"/>
  <c r="L642" i="6" s="1"/>
  <c r="J642" i="6"/>
  <c r="P642" i="6" s="1"/>
  <c r="G642" i="6"/>
  <c r="M642" i="6" s="1"/>
  <c r="F638" i="6"/>
  <c r="L638" i="6" s="1"/>
  <c r="J638" i="6"/>
  <c r="P638" i="6" s="1"/>
  <c r="G638" i="6"/>
  <c r="M638" i="6" s="1"/>
  <c r="H638" i="6"/>
  <c r="N638" i="6" s="1"/>
  <c r="E638" i="6"/>
  <c r="K638" i="6" s="1"/>
  <c r="R638" i="6" s="1"/>
  <c r="I638" i="6"/>
  <c r="O638" i="6" s="1"/>
  <c r="H634" i="6"/>
  <c r="N634" i="6" s="1"/>
  <c r="E634" i="6"/>
  <c r="K634" i="6" s="1"/>
  <c r="R634" i="6" s="1"/>
  <c r="I634" i="6"/>
  <c r="O634" i="6" s="1"/>
  <c r="F634" i="6"/>
  <c r="L634" i="6" s="1"/>
  <c r="J634" i="6"/>
  <c r="P634" i="6" s="1"/>
  <c r="G634" i="6"/>
  <c r="M634" i="6" s="1"/>
  <c r="H630" i="6"/>
  <c r="N630" i="6" s="1"/>
  <c r="E630" i="6"/>
  <c r="K630" i="6" s="1"/>
  <c r="R630" i="6" s="1"/>
  <c r="I630" i="6"/>
  <c r="O630" i="6" s="1"/>
  <c r="F630" i="6"/>
  <c r="L630" i="6" s="1"/>
  <c r="J630" i="6"/>
  <c r="P630" i="6" s="1"/>
  <c r="G630" i="6"/>
  <c r="M630" i="6" s="1"/>
  <c r="H626" i="6"/>
  <c r="N626" i="6" s="1"/>
  <c r="I626" i="6"/>
  <c r="O626" i="6" s="1"/>
  <c r="J626" i="6"/>
  <c r="P626" i="6" s="1"/>
  <c r="F626" i="6"/>
  <c r="L626" i="6" s="1"/>
  <c r="H622" i="6"/>
  <c r="N622" i="6" s="1"/>
  <c r="E622" i="6"/>
  <c r="K622" i="6" s="1"/>
  <c r="R622" i="6" s="1"/>
  <c r="I622" i="6"/>
  <c r="O622" i="6" s="1"/>
  <c r="F622" i="6"/>
  <c r="L622" i="6" s="1"/>
  <c r="J622" i="6"/>
  <c r="P622" i="6" s="1"/>
  <c r="G622" i="6"/>
  <c r="M622" i="6" s="1"/>
  <c r="H618" i="6"/>
  <c r="N618" i="6" s="1"/>
  <c r="E618" i="6"/>
  <c r="K618" i="6" s="1"/>
  <c r="R618" i="6" s="1"/>
  <c r="I618" i="6"/>
  <c r="O618" i="6" s="1"/>
  <c r="F618" i="6"/>
  <c r="L618" i="6" s="1"/>
  <c r="J618" i="6"/>
  <c r="P618" i="6" s="1"/>
  <c r="G618" i="6"/>
  <c r="M618" i="6" s="1"/>
  <c r="H614" i="6"/>
  <c r="N614" i="6" s="1"/>
  <c r="E614" i="6"/>
  <c r="K614" i="6" s="1"/>
  <c r="R614" i="6" s="1"/>
  <c r="I614" i="6"/>
  <c r="O614" i="6" s="1"/>
  <c r="F614" i="6"/>
  <c r="L614" i="6" s="1"/>
  <c r="J614" i="6"/>
  <c r="P614" i="6" s="1"/>
  <c r="G614" i="6"/>
  <c r="M614" i="6" s="1"/>
  <c r="F610" i="6"/>
  <c r="L610" i="6" s="1"/>
  <c r="J610" i="6"/>
  <c r="P610" i="6" s="1"/>
  <c r="G610" i="6"/>
  <c r="M610" i="6" s="1"/>
  <c r="H610" i="6"/>
  <c r="N610" i="6" s="1"/>
  <c r="E610" i="6"/>
  <c r="K610" i="6" s="1"/>
  <c r="R610" i="6" s="1"/>
  <c r="I610" i="6"/>
  <c r="O610" i="6" s="1"/>
  <c r="H606" i="6"/>
  <c r="N606" i="6" s="1"/>
  <c r="E606" i="6"/>
  <c r="K606" i="6" s="1"/>
  <c r="R606" i="6" s="1"/>
  <c r="I606" i="6"/>
  <c r="O606" i="6" s="1"/>
  <c r="F606" i="6"/>
  <c r="L606" i="6" s="1"/>
  <c r="J606" i="6"/>
  <c r="P606" i="6" s="1"/>
  <c r="G606" i="6"/>
  <c r="M606" i="6" s="1"/>
  <c r="H602" i="6"/>
  <c r="N602" i="6" s="1"/>
  <c r="E602" i="6"/>
  <c r="K602" i="6" s="1"/>
  <c r="R602" i="6" s="1"/>
  <c r="I602" i="6"/>
  <c r="O602" i="6" s="1"/>
  <c r="F602" i="6"/>
  <c r="L602" i="6" s="1"/>
  <c r="J602" i="6"/>
  <c r="P602" i="6" s="1"/>
  <c r="G602" i="6"/>
  <c r="M602" i="6" s="1"/>
  <c r="H598" i="6"/>
  <c r="N598" i="6" s="1"/>
  <c r="E598" i="6"/>
  <c r="K598" i="6" s="1"/>
  <c r="R598" i="6" s="1"/>
  <c r="G598" i="6"/>
  <c r="M598" i="6" s="1"/>
  <c r="F598" i="6"/>
  <c r="L598" i="6" s="1"/>
  <c r="I598" i="6"/>
  <c r="O598" i="6" s="1"/>
  <c r="J598" i="6"/>
  <c r="P598" i="6" s="1"/>
  <c r="H594" i="6"/>
  <c r="N594" i="6" s="1"/>
  <c r="E594" i="6"/>
  <c r="K594" i="6" s="1"/>
  <c r="R594" i="6" s="1"/>
  <c r="I594" i="6"/>
  <c r="O594" i="6" s="1"/>
  <c r="G594" i="6"/>
  <c r="M594" i="6" s="1"/>
  <c r="F594" i="6"/>
  <c r="L594" i="6" s="1"/>
  <c r="J594" i="6"/>
  <c r="P594" i="6" s="1"/>
  <c r="F590" i="6"/>
  <c r="L590" i="6" s="1"/>
  <c r="J590" i="6"/>
  <c r="P590" i="6" s="1"/>
  <c r="G590" i="6"/>
  <c r="M590" i="6" s="1"/>
  <c r="E590" i="6"/>
  <c r="K590" i="6" s="1"/>
  <c r="R590" i="6" s="1"/>
  <c r="I590" i="6"/>
  <c r="O590" i="6" s="1"/>
  <c r="H590" i="6"/>
  <c r="N590" i="6" s="1"/>
  <c r="F586" i="6"/>
  <c r="L586" i="6" s="1"/>
  <c r="J586" i="6"/>
  <c r="P586" i="6" s="1"/>
  <c r="G586" i="6"/>
  <c r="M586" i="6" s="1"/>
  <c r="E586" i="6"/>
  <c r="K586" i="6" s="1"/>
  <c r="R586" i="6" s="1"/>
  <c r="I586" i="6"/>
  <c r="O586" i="6" s="1"/>
  <c r="H586" i="6"/>
  <c r="N586" i="6" s="1"/>
  <c r="F582" i="6"/>
  <c r="L582" i="6" s="1"/>
  <c r="J582" i="6"/>
  <c r="P582" i="6" s="1"/>
  <c r="G582" i="6"/>
  <c r="M582" i="6" s="1"/>
  <c r="H582" i="6"/>
  <c r="N582" i="6" s="1"/>
  <c r="E582" i="6"/>
  <c r="K582" i="6" s="1"/>
  <c r="R582" i="6" s="1"/>
  <c r="I582" i="6"/>
  <c r="O582" i="6" s="1"/>
  <c r="H578" i="6"/>
  <c r="N578" i="6" s="1"/>
  <c r="E578" i="6"/>
  <c r="K578" i="6" s="1"/>
  <c r="R578" i="6" s="1"/>
  <c r="I578" i="6"/>
  <c r="O578" i="6" s="1"/>
  <c r="F578" i="6"/>
  <c r="L578" i="6" s="1"/>
  <c r="J578" i="6"/>
  <c r="P578" i="6" s="1"/>
  <c r="G578" i="6"/>
  <c r="M578" i="6" s="1"/>
  <c r="F574" i="6"/>
  <c r="L574" i="6" s="1"/>
  <c r="J574" i="6"/>
  <c r="P574" i="6" s="1"/>
  <c r="G574" i="6"/>
  <c r="M574" i="6" s="1"/>
  <c r="H574" i="6"/>
  <c r="N574" i="6" s="1"/>
  <c r="E574" i="6"/>
  <c r="K574" i="6" s="1"/>
  <c r="R574" i="6" s="1"/>
  <c r="I574" i="6"/>
  <c r="O574" i="6" s="1"/>
  <c r="H570" i="6"/>
  <c r="N570" i="6" s="1"/>
  <c r="E570" i="6"/>
  <c r="K570" i="6" s="1"/>
  <c r="R570" i="6" s="1"/>
  <c r="I570" i="6"/>
  <c r="O570" i="6" s="1"/>
  <c r="F570" i="6"/>
  <c r="L570" i="6" s="1"/>
  <c r="J570" i="6"/>
  <c r="P570" i="6" s="1"/>
  <c r="G570" i="6"/>
  <c r="M570" i="6" s="1"/>
  <c r="H566" i="6"/>
  <c r="N566" i="6" s="1"/>
  <c r="E566" i="6"/>
  <c r="K566" i="6" s="1"/>
  <c r="R566" i="6" s="1"/>
  <c r="I566" i="6"/>
  <c r="O566" i="6" s="1"/>
  <c r="F566" i="6"/>
  <c r="L566" i="6" s="1"/>
  <c r="J566" i="6"/>
  <c r="P566" i="6" s="1"/>
  <c r="G566" i="6"/>
  <c r="M566" i="6" s="1"/>
  <c r="F562" i="6"/>
  <c r="L562" i="6" s="1"/>
  <c r="J562" i="6"/>
  <c r="P562" i="6" s="1"/>
  <c r="G562" i="6"/>
  <c r="M562" i="6" s="1"/>
  <c r="H562" i="6"/>
  <c r="N562" i="6" s="1"/>
  <c r="E562" i="6"/>
  <c r="K562" i="6" s="1"/>
  <c r="R562" i="6" s="1"/>
  <c r="I562" i="6"/>
  <c r="O562" i="6" s="1"/>
  <c r="F558" i="6"/>
  <c r="L558" i="6" s="1"/>
  <c r="J558" i="6"/>
  <c r="P558" i="6" s="1"/>
  <c r="G558" i="6"/>
  <c r="M558" i="6" s="1"/>
  <c r="H558" i="6"/>
  <c r="N558" i="6" s="1"/>
  <c r="E558" i="6"/>
  <c r="K558" i="6" s="1"/>
  <c r="R558" i="6" s="1"/>
  <c r="I558" i="6"/>
  <c r="O558" i="6" s="1"/>
  <c r="J554" i="6"/>
  <c r="P554" i="6" s="1"/>
  <c r="F554" i="6"/>
  <c r="L554" i="6" s="1"/>
  <c r="H554" i="6"/>
  <c r="N554" i="6" s="1"/>
  <c r="I554" i="6"/>
  <c r="O554" i="6" s="1"/>
  <c r="J550" i="6"/>
  <c r="P550" i="6" s="1"/>
  <c r="F550" i="6"/>
  <c r="L550" i="6" s="1"/>
  <c r="H550" i="6"/>
  <c r="N550" i="6" s="1"/>
  <c r="I550" i="6"/>
  <c r="O550" i="6" s="1"/>
  <c r="H546" i="6"/>
  <c r="N546" i="6" s="1"/>
  <c r="E546" i="6"/>
  <c r="K546" i="6" s="1"/>
  <c r="R546" i="6" s="1"/>
  <c r="I546" i="6"/>
  <c r="O546" i="6" s="1"/>
  <c r="F546" i="6"/>
  <c r="L546" i="6" s="1"/>
  <c r="J546" i="6"/>
  <c r="P546" i="6" s="1"/>
  <c r="G546" i="6"/>
  <c r="M546" i="6" s="1"/>
  <c r="H542" i="6"/>
  <c r="N542" i="6" s="1"/>
  <c r="E542" i="6"/>
  <c r="K542" i="6" s="1"/>
  <c r="R542" i="6" s="1"/>
  <c r="I542" i="6"/>
  <c r="O542" i="6" s="1"/>
  <c r="F542" i="6"/>
  <c r="L542" i="6" s="1"/>
  <c r="J542" i="6"/>
  <c r="P542" i="6" s="1"/>
  <c r="G542" i="6"/>
  <c r="M542" i="6" s="1"/>
  <c r="H538" i="6"/>
  <c r="N538" i="6" s="1"/>
  <c r="E538" i="6"/>
  <c r="K538" i="6" s="1"/>
  <c r="R538" i="6" s="1"/>
  <c r="I538" i="6"/>
  <c r="O538" i="6" s="1"/>
  <c r="F538" i="6"/>
  <c r="L538" i="6" s="1"/>
  <c r="J538" i="6"/>
  <c r="P538" i="6" s="1"/>
  <c r="G538" i="6"/>
  <c r="M538" i="6" s="1"/>
  <c r="H534" i="6"/>
  <c r="N534" i="6" s="1"/>
  <c r="E534" i="6"/>
  <c r="K534" i="6" s="1"/>
  <c r="R534" i="6" s="1"/>
  <c r="I534" i="6"/>
  <c r="O534" i="6" s="1"/>
  <c r="F534" i="6"/>
  <c r="L534" i="6" s="1"/>
  <c r="J534" i="6"/>
  <c r="P534" i="6" s="1"/>
  <c r="G534" i="6"/>
  <c r="M534" i="6" s="1"/>
  <c r="H530" i="6"/>
  <c r="N530" i="6" s="1"/>
  <c r="E530" i="6"/>
  <c r="K530" i="6" s="1"/>
  <c r="R530" i="6" s="1"/>
  <c r="I530" i="6"/>
  <c r="O530" i="6" s="1"/>
  <c r="F530" i="6"/>
  <c r="L530" i="6" s="1"/>
  <c r="J530" i="6"/>
  <c r="P530" i="6" s="1"/>
  <c r="G530" i="6"/>
  <c r="M530" i="6" s="1"/>
  <c r="H526" i="6"/>
  <c r="N526" i="6" s="1"/>
  <c r="I526" i="6"/>
  <c r="O526" i="6" s="1"/>
  <c r="F526" i="6"/>
  <c r="L526" i="6" s="1"/>
  <c r="J526" i="6"/>
  <c r="P526" i="6" s="1"/>
  <c r="G526" i="6"/>
  <c r="M526" i="6" s="1"/>
  <c r="H522" i="6"/>
  <c r="N522" i="6" s="1"/>
  <c r="E522" i="6"/>
  <c r="K522" i="6" s="1"/>
  <c r="R522" i="6" s="1"/>
  <c r="I522" i="6"/>
  <c r="O522" i="6" s="1"/>
  <c r="F522" i="6"/>
  <c r="L522" i="6" s="1"/>
  <c r="J522" i="6"/>
  <c r="P522" i="6" s="1"/>
  <c r="G522" i="6"/>
  <c r="M522" i="6" s="1"/>
  <c r="H518" i="6"/>
  <c r="N518" i="6" s="1"/>
  <c r="E518" i="6"/>
  <c r="K518" i="6" s="1"/>
  <c r="R518" i="6" s="1"/>
  <c r="I518" i="6"/>
  <c r="O518" i="6" s="1"/>
  <c r="F518" i="6"/>
  <c r="L518" i="6" s="1"/>
  <c r="J518" i="6"/>
  <c r="P518" i="6" s="1"/>
  <c r="G518" i="6"/>
  <c r="M518" i="6" s="1"/>
  <c r="H514" i="6"/>
  <c r="N514" i="6" s="1"/>
  <c r="E514" i="6"/>
  <c r="K514" i="6" s="1"/>
  <c r="R514" i="6" s="1"/>
  <c r="I514" i="6"/>
  <c r="O514" i="6" s="1"/>
  <c r="F514" i="6"/>
  <c r="L514" i="6" s="1"/>
  <c r="J514" i="6"/>
  <c r="P514" i="6" s="1"/>
  <c r="G514" i="6"/>
  <c r="M514" i="6" s="1"/>
  <c r="H510" i="6"/>
  <c r="N510" i="6" s="1"/>
  <c r="E510" i="6"/>
  <c r="K510" i="6" s="1"/>
  <c r="R510" i="6" s="1"/>
  <c r="I510" i="6"/>
  <c r="O510" i="6" s="1"/>
  <c r="F510" i="6"/>
  <c r="L510" i="6" s="1"/>
  <c r="J510" i="6"/>
  <c r="P510" i="6" s="1"/>
  <c r="G510" i="6"/>
  <c r="M510" i="6" s="1"/>
  <c r="F506" i="6"/>
  <c r="L506" i="6" s="1"/>
  <c r="J506" i="6"/>
  <c r="P506" i="6" s="1"/>
  <c r="G506" i="6"/>
  <c r="M506" i="6" s="1"/>
  <c r="H506" i="6"/>
  <c r="N506" i="6" s="1"/>
  <c r="E506" i="6"/>
  <c r="K506" i="6" s="1"/>
  <c r="R506" i="6" s="1"/>
  <c r="I506" i="6"/>
  <c r="O506" i="6" s="1"/>
  <c r="F502" i="6"/>
  <c r="L502" i="6" s="1"/>
  <c r="J502" i="6"/>
  <c r="P502" i="6" s="1"/>
  <c r="G502" i="6"/>
  <c r="M502" i="6" s="1"/>
  <c r="H502" i="6"/>
  <c r="N502" i="6" s="1"/>
  <c r="E502" i="6"/>
  <c r="K502" i="6" s="1"/>
  <c r="R502" i="6" s="1"/>
  <c r="I502" i="6"/>
  <c r="O502" i="6" s="1"/>
  <c r="H498" i="6"/>
  <c r="N498" i="6" s="1"/>
  <c r="I498" i="6"/>
  <c r="O498" i="6" s="1"/>
  <c r="J498" i="6"/>
  <c r="P498" i="6" s="1"/>
  <c r="F498" i="6"/>
  <c r="L498" i="6" s="1"/>
  <c r="J494" i="6"/>
  <c r="P494" i="6" s="1"/>
  <c r="F494" i="6"/>
  <c r="L494" i="6" s="1"/>
  <c r="H494" i="6"/>
  <c r="N494" i="6" s="1"/>
  <c r="I494" i="6"/>
  <c r="O494" i="6" s="1"/>
  <c r="H490" i="6"/>
  <c r="N490" i="6" s="1"/>
  <c r="E490" i="6"/>
  <c r="K490" i="6" s="1"/>
  <c r="R490" i="6" s="1"/>
  <c r="I490" i="6"/>
  <c r="O490" i="6" s="1"/>
  <c r="F490" i="6"/>
  <c r="L490" i="6" s="1"/>
  <c r="J490" i="6"/>
  <c r="P490" i="6" s="1"/>
  <c r="G490" i="6"/>
  <c r="M490" i="6" s="1"/>
  <c r="H486" i="6"/>
  <c r="N486" i="6" s="1"/>
  <c r="E486" i="6"/>
  <c r="K486" i="6" s="1"/>
  <c r="R486" i="6" s="1"/>
  <c r="I486" i="6"/>
  <c r="O486" i="6" s="1"/>
  <c r="F486" i="6"/>
  <c r="L486" i="6" s="1"/>
  <c r="J486" i="6"/>
  <c r="P486" i="6" s="1"/>
  <c r="G486" i="6"/>
  <c r="M486" i="6" s="1"/>
  <c r="H482" i="6"/>
  <c r="N482" i="6" s="1"/>
  <c r="E482" i="6"/>
  <c r="K482" i="6" s="1"/>
  <c r="R482" i="6" s="1"/>
  <c r="I482" i="6"/>
  <c r="O482" i="6" s="1"/>
  <c r="F482" i="6"/>
  <c r="L482" i="6" s="1"/>
  <c r="J482" i="6"/>
  <c r="P482" i="6" s="1"/>
  <c r="G482" i="6"/>
  <c r="M482" i="6" s="1"/>
  <c r="H478" i="6"/>
  <c r="N478" i="6" s="1"/>
  <c r="E478" i="6"/>
  <c r="K478" i="6" s="1"/>
  <c r="R478" i="6" s="1"/>
  <c r="I478" i="6"/>
  <c r="O478" i="6" s="1"/>
  <c r="F478" i="6"/>
  <c r="L478" i="6" s="1"/>
  <c r="J478" i="6"/>
  <c r="P478" i="6" s="1"/>
  <c r="G478" i="6"/>
  <c r="M478" i="6" s="1"/>
  <c r="F474" i="6"/>
  <c r="L474" i="6" s="1"/>
  <c r="J474" i="6"/>
  <c r="P474" i="6" s="1"/>
  <c r="G474" i="6"/>
  <c r="M474" i="6" s="1"/>
  <c r="H474" i="6"/>
  <c r="N474" i="6" s="1"/>
  <c r="E474" i="6"/>
  <c r="K474" i="6" s="1"/>
  <c r="R474" i="6" s="1"/>
  <c r="I474" i="6"/>
  <c r="O474" i="6" s="1"/>
  <c r="H470" i="6"/>
  <c r="N470" i="6" s="1"/>
  <c r="I470" i="6"/>
  <c r="O470" i="6" s="1"/>
  <c r="J470" i="6"/>
  <c r="P470" i="6" s="1"/>
  <c r="F470" i="6"/>
  <c r="L470" i="6" s="1"/>
  <c r="H466" i="6"/>
  <c r="N466" i="6" s="1"/>
  <c r="E466" i="6"/>
  <c r="K466" i="6" s="1"/>
  <c r="R466" i="6" s="1"/>
  <c r="I466" i="6"/>
  <c r="O466" i="6" s="1"/>
  <c r="F466" i="6"/>
  <c r="L466" i="6" s="1"/>
  <c r="J466" i="6"/>
  <c r="P466" i="6" s="1"/>
  <c r="G466" i="6"/>
  <c r="M466" i="6" s="1"/>
  <c r="H462" i="6"/>
  <c r="N462" i="6" s="1"/>
  <c r="E462" i="6"/>
  <c r="K462" i="6" s="1"/>
  <c r="R462" i="6" s="1"/>
  <c r="I462" i="6"/>
  <c r="O462" i="6" s="1"/>
  <c r="F462" i="6"/>
  <c r="L462" i="6" s="1"/>
  <c r="J462" i="6"/>
  <c r="P462" i="6" s="1"/>
  <c r="G462" i="6"/>
  <c r="M462" i="6" s="1"/>
  <c r="H458" i="6"/>
  <c r="N458" i="6" s="1"/>
  <c r="E458" i="6"/>
  <c r="K458" i="6" s="1"/>
  <c r="R458" i="6" s="1"/>
  <c r="I458" i="6"/>
  <c r="O458" i="6" s="1"/>
  <c r="F458" i="6"/>
  <c r="L458" i="6" s="1"/>
  <c r="J458" i="6"/>
  <c r="P458" i="6" s="1"/>
  <c r="G458" i="6"/>
  <c r="M458" i="6" s="1"/>
  <c r="H454" i="6"/>
  <c r="N454" i="6" s="1"/>
  <c r="E454" i="6"/>
  <c r="K454" i="6" s="1"/>
  <c r="R454" i="6" s="1"/>
  <c r="I454" i="6"/>
  <c r="O454" i="6" s="1"/>
  <c r="F454" i="6"/>
  <c r="L454" i="6" s="1"/>
  <c r="J454" i="6"/>
  <c r="P454" i="6" s="1"/>
  <c r="G454" i="6"/>
  <c r="M454" i="6" s="1"/>
  <c r="H450" i="6"/>
  <c r="N450" i="6" s="1"/>
  <c r="I450" i="6"/>
  <c r="O450" i="6" s="1"/>
  <c r="J450" i="6"/>
  <c r="P450" i="6" s="1"/>
  <c r="F450" i="6"/>
  <c r="L450" i="6" s="1"/>
  <c r="F446" i="6"/>
  <c r="L446" i="6" s="1"/>
  <c r="J446" i="6"/>
  <c r="P446" i="6" s="1"/>
  <c r="G446" i="6"/>
  <c r="M446" i="6" s="1"/>
  <c r="H446" i="6"/>
  <c r="N446" i="6" s="1"/>
  <c r="E446" i="6"/>
  <c r="K446" i="6" s="1"/>
  <c r="R446" i="6" s="1"/>
  <c r="I446" i="6"/>
  <c r="O446" i="6" s="1"/>
  <c r="F442" i="6"/>
  <c r="L442" i="6" s="1"/>
  <c r="J442" i="6"/>
  <c r="P442" i="6" s="1"/>
  <c r="G442" i="6"/>
  <c r="M442" i="6" s="1"/>
  <c r="H442" i="6"/>
  <c r="N442" i="6" s="1"/>
  <c r="E442" i="6"/>
  <c r="K442" i="6" s="1"/>
  <c r="R442" i="6" s="1"/>
  <c r="I442" i="6"/>
  <c r="O442" i="6" s="1"/>
  <c r="H438" i="6"/>
  <c r="N438" i="6" s="1"/>
  <c r="E438" i="6"/>
  <c r="K438" i="6" s="1"/>
  <c r="R438" i="6" s="1"/>
  <c r="I438" i="6"/>
  <c r="O438" i="6" s="1"/>
  <c r="F438" i="6"/>
  <c r="L438" i="6" s="1"/>
  <c r="J438" i="6"/>
  <c r="P438" i="6" s="1"/>
  <c r="G438" i="6"/>
  <c r="M438" i="6" s="1"/>
  <c r="H434" i="6"/>
  <c r="N434" i="6" s="1"/>
  <c r="I434" i="6"/>
  <c r="O434" i="6" s="1"/>
  <c r="J434" i="6"/>
  <c r="P434" i="6" s="1"/>
  <c r="F434" i="6"/>
  <c r="L434" i="6" s="1"/>
  <c r="F430" i="6"/>
  <c r="L430" i="6" s="1"/>
  <c r="J430" i="6"/>
  <c r="P430" i="6" s="1"/>
  <c r="G430" i="6"/>
  <c r="M430" i="6" s="1"/>
  <c r="H430" i="6"/>
  <c r="N430" i="6" s="1"/>
  <c r="E430" i="6"/>
  <c r="K430" i="6" s="1"/>
  <c r="R430" i="6" s="1"/>
  <c r="I430" i="6"/>
  <c r="O430" i="6" s="1"/>
  <c r="H426" i="6"/>
  <c r="N426" i="6" s="1"/>
  <c r="E426" i="6"/>
  <c r="K426" i="6" s="1"/>
  <c r="R426" i="6" s="1"/>
  <c r="I426" i="6"/>
  <c r="O426" i="6" s="1"/>
  <c r="F426" i="6"/>
  <c r="L426" i="6" s="1"/>
  <c r="J426" i="6"/>
  <c r="P426" i="6" s="1"/>
  <c r="G426" i="6"/>
  <c r="M426" i="6" s="1"/>
  <c r="H422" i="6"/>
  <c r="N422" i="6" s="1"/>
  <c r="E422" i="6"/>
  <c r="K422" i="6" s="1"/>
  <c r="R422" i="6" s="1"/>
  <c r="I422" i="6"/>
  <c r="O422" i="6" s="1"/>
  <c r="F422" i="6"/>
  <c r="L422" i="6" s="1"/>
  <c r="J422" i="6"/>
  <c r="P422" i="6" s="1"/>
  <c r="G422" i="6"/>
  <c r="M422" i="6" s="1"/>
  <c r="J418" i="6"/>
  <c r="P418" i="6" s="1"/>
  <c r="F418" i="6"/>
  <c r="L418" i="6" s="1"/>
  <c r="H418" i="6"/>
  <c r="N418" i="6" s="1"/>
  <c r="I418" i="6"/>
  <c r="O418" i="6" s="1"/>
  <c r="F414" i="6"/>
  <c r="L414" i="6" s="1"/>
  <c r="J414" i="6"/>
  <c r="P414" i="6" s="1"/>
  <c r="G414" i="6"/>
  <c r="M414" i="6" s="1"/>
  <c r="H414" i="6"/>
  <c r="N414" i="6" s="1"/>
  <c r="E414" i="6"/>
  <c r="K414" i="6" s="1"/>
  <c r="R414" i="6" s="1"/>
  <c r="I414" i="6"/>
  <c r="O414" i="6" s="1"/>
  <c r="F410" i="6"/>
  <c r="L410" i="6" s="1"/>
  <c r="J410" i="6"/>
  <c r="P410" i="6" s="1"/>
  <c r="G410" i="6"/>
  <c r="M410" i="6" s="1"/>
  <c r="H410" i="6"/>
  <c r="N410" i="6" s="1"/>
  <c r="E410" i="6"/>
  <c r="K410" i="6" s="1"/>
  <c r="R410" i="6" s="1"/>
  <c r="I410" i="6"/>
  <c r="O410" i="6" s="1"/>
  <c r="H406" i="6"/>
  <c r="N406" i="6" s="1"/>
  <c r="E406" i="6"/>
  <c r="K406" i="6" s="1"/>
  <c r="R406" i="6" s="1"/>
  <c r="I406" i="6"/>
  <c r="O406" i="6" s="1"/>
  <c r="F406" i="6"/>
  <c r="L406" i="6" s="1"/>
  <c r="J406" i="6"/>
  <c r="P406" i="6" s="1"/>
  <c r="G406" i="6"/>
  <c r="M406" i="6" s="1"/>
  <c r="H402" i="6"/>
  <c r="N402" i="6" s="1"/>
  <c r="E402" i="6"/>
  <c r="K402" i="6" s="1"/>
  <c r="R402" i="6" s="1"/>
  <c r="I402" i="6"/>
  <c r="O402" i="6" s="1"/>
  <c r="F402" i="6"/>
  <c r="L402" i="6" s="1"/>
  <c r="J402" i="6"/>
  <c r="P402" i="6" s="1"/>
  <c r="G402" i="6"/>
  <c r="M402" i="6" s="1"/>
  <c r="H398" i="6"/>
  <c r="N398" i="6" s="1"/>
  <c r="E398" i="6"/>
  <c r="K398" i="6" s="1"/>
  <c r="R398" i="6" s="1"/>
  <c r="I398" i="6"/>
  <c r="O398" i="6" s="1"/>
  <c r="F398" i="6"/>
  <c r="L398" i="6" s="1"/>
  <c r="J398" i="6"/>
  <c r="P398" i="6" s="1"/>
  <c r="G398" i="6"/>
  <c r="M398" i="6" s="1"/>
  <c r="H394" i="6"/>
  <c r="N394" i="6" s="1"/>
  <c r="E394" i="6"/>
  <c r="K394" i="6" s="1"/>
  <c r="R394" i="6" s="1"/>
  <c r="I394" i="6"/>
  <c r="O394" i="6" s="1"/>
  <c r="F394" i="6"/>
  <c r="L394" i="6" s="1"/>
  <c r="J394" i="6"/>
  <c r="P394" i="6" s="1"/>
  <c r="G394" i="6"/>
  <c r="M394" i="6" s="1"/>
  <c r="H390" i="6"/>
  <c r="N390" i="6" s="1"/>
  <c r="I390" i="6"/>
  <c r="O390" i="6" s="1"/>
  <c r="F390" i="6"/>
  <c r="L390" i="6" s="1"/>
  <c r="J390" i="6"/>
  <c r="P390" i="6" s="1"/>
  <c r="G390" i="6"/>
  <c r="M390" i="6" s="1"/>
  <c r="F386" i="6"/>
  <c r="L386" i="6" s="1"/>
  <c r="J386" i="6"/>
  <c r="P386" i="6" s="1"/>
  <c r="G386" i="6"/>
  <c r="M386" i="6" s="1"/>
  <c r="H386" i="6"/>
  <c r="N386" i="6" s="1"/>
  <c r="E386" i="6"/>
  <c r="K386" i="6" s="1"/>
  <c r="R386" i="6" s="1"/>
  <c r="I386" i="6"/>
  <c r="O386" i="6" s="1"/>
  <c r="F382" i="6"/>
  <c r="L382" i="6" s="1"/>
  <c r="J382" i="6"/>
  <c r="P382" i="6" s="1"/>
  <c r="G382" i="6"/>
  <c r="M382" i="6" s="1"/>
  <c r="H382" i="6"/>
  <c r="N382" i="6" s="1"/>
  <c r="E382" i="6"/>
  <c r="K382" i="6" s="1"/>
  <c r="R382" i="6" s="1"/>
  <c r="I382" i="6"/>
  <c r="O382" i="6" s="1"/>
  <c r="H378" i="6"/>
  <c r="N378" i="6" s="1"/>
  <c r="E378" i="6"/>
  <c r="K378" i="6" s="1"/>
  <c r="R378" i="6" s="1"/>
  <c r="I378" i="6"/>
  <c r="O378" i="6" s="1"/>
  <c r="F378" i="6"/>
  <c r="L378" i="6" s="1"/>
  <c r="J378" i="6"/>
  <c r="P378" i="6" s="1"/>
  <c r="G378" i="6"/>
  <c r="M378" i="6" s="1"/>
  <c r="H374" i="6"/>
  <c r="N374" i="6" s="1"/>
  <c r="F374" i="6"/>
  <c r="L374" i="6" s="1"/>
  <c r="J374" i="6"/>
  <c r="P374" i="6" s="1"/>
  <c r="G374" i="6"/>
  <c r="M374" i="6" s="1"/>
  <c r="I374" i="6"/>
  <c r="O374" i="6" s="1"/>
  <c r="E374" i="6"/>
  <c r="K374" i="6" s="1"/>
  <c r="R374" i="6" s="1"/>
  <c r="H370" i="6"/>
  <c r="N370" i="6" s="1"/>
  <c r="J370" i="6"/>
  <c r="P370" i="6" s="1"/>
  <c r="F370" i="6"/>
  <c r="L370" i="6" s="1"/>
  <c r="I370" i="6"/>
  <c r="O370" i="6" s="1"/>
  <c r="J366" i="6"/>
  <c r="P366" i="6" s="1"/>
  <c r="H366" i="6"/>
  <c r="N366" i="6" s="1"/>
  <c r="F366" i="6"/>
  <c r="L366" i="6" s="1"/>
  <c r="I366" i="6"/>
  <c r="O366" i="6" s="1"/>
  <c r="H362" i="6"/>
  <c r="N362" i="6" s="1"/>
  <c r="F362" i="6"/>
  <c r="L362" i="6" s="1"/>
  <c r="J362" i="6"/>
  <c r="P362" i="6" s="1"/>
  <c r="G362" i="6"/>
  <c r="M362" i="6" s="1"/>
  <c r="I362" i="6"/>
  <c r="O362" i="6" s="1"/>
  <c r="H358" i="6"/>
  <c r="N358" i="6" s="1"/>
  <c r="F358" i="6"/>
  <c r="L358" i="6" s="1"/>
  <c r="J358" i="6"/>
  <c r="P358" i="6" s="1"/>
  <c r="E358" i="6"/>
  <c r="K358" i="6" s="1"/>
  <c r="R358" i="6" s="1"/>
  <c r="G358" i="6"/>
  <c r="M358" i="6" s="1"/>
  <c r="I358" i="6"/>
  <c r="O358" i="6" s="1"/>
  <c r="F354" i="6"/>
  <c r="L354" i="6" s="1"/>
  <c r="J354" i="6"/>
  <c r="P354" i="6" s="1"/>
  <c r="H354" i="6"/>
  <c r="N354" i="6" s="1"/>
  <c r="I354" i="6"/>
  <c r="O354" i="6" s="1"/>
  <c r="E354" i="6"/>
  <c r="K354" i="6" s="1"/>
  <c r="R354" i="6" s="1"/>
  <c r="G354" i="6"/>
  <c r="M354" i="6" s="1"/>
  <c r="I350" i="6"/>
  <c r="O350" i="6" s="1"/>
  <c r="J350" i="6"/>
  <c r="P350" i="6" s="1"/>
  <c r="H350" i="6"/>
  <c r="N350" i="6" s="1"/>
  <c r="F350" i="6"/>
  <c r="L350" i="6" s="1"/>
  <c r="G346" i="6"/>
  <c r="M346" i="6" s="1"/>
  <c r="H346" i="6"/>
  <c r="N346" i="6" s="1"/>
  <c r="F346" i="6"/>
  <c r="L346" i="6" s="1"/>
  <c r="J346" i="6"/>
  <c r="P346" i="6" s="1"/>
  <c r="E346" i="6"/>
  <c r="K346" i="6" s="1"/>
  <c r="R346" i="6" s="1"/>
  <c r="I346" i="6"/>
  <c r="O346" i="6" s="1"/>
  <c r="E342" i="6"/>
  <c r="K342" i="6" s="1"/>
  <c r="R342" i="6" s="1"/>
  <c r="I342" i="6"/>
  <c r="O342" i="6" s="1"/>
  <c r="F342" i="6"/>
  <c r="L342" i="6" s="1"/>
  <c r="J342" i="6"/>
  <c r="P342" i="6" s="1"/>
  <c r="H342" i="6"/>
  <c r="N342" i="6" s="1"/>
  <c r="G342" i="6"/>
  <c r="M342" i="6" s="1"/>
  <c r="F338" i="6"/>
  <c r="L338" i="6" s="1"/>
  <c r="H338" i="6"/>
  <c r="N338" i="6" s="1"/>
  <c r="J338" i="6"/>
  <c r="P338" i="6" s="1"/>
  <c r="I338" i="6"/>
  <c r="O338" i="6" s="1"/>
  <c r="E334" i="6"/>
  <c r="K334" i="6" s="1"/>
  <c r="R334" i="6" s="1"/>
  <c r="I334" i="6"/>
  <c r="O334" i="6" s="1"/>
  <c r="F334" i="6"/>
  <c r="L334" i="6" s="1"/>
  <c r="J334" i="6"/>
  <c r="P334" i="6" s="1"/>
  <c r="G334" i="6"/>
  <c r="M334" i="6" s="1"/>
  <c r="H334" i="6"/>
  <c r="N334" i="6" s="1"/>
  <c r="G330" i="6"/>
  <c r="M330" i="6" s="1"/>
  <c r="H330" i="6"/>
  <c r="N330" i="6" s="1"/>
  <c r="I330" i="6"/>
  <c r="O330" i="6" s="1"/>
  <c r="F330" i="6"/>
  <c r="L330" i="6" s="1"/>
  <c r="J330" i="6"/>
  <c r="P330" i="6" s="1"/>
  <c r="E326" i="6"/>
  <c r="K326" i="6" s="1"/>
  <c r="R326" i="6" s="1"/>
  <c r="I326" i="6"/>
  <c r="O326" i="6" s="1"/>
  <c r="F326" i="6"/>
  <c r="L326" i="6" s="1"/>
  <c r="J326" i="6"/>
  <c r="P326" i="6" s="1"/>
  <c r="G326" i="6"/>
  <c r="M326" i="6" s="1"/>
  <c r="H326" i="6"/>
  <c r="N326" i="6" s="1"/>
  <c r="G322" i="6"/>
  <c r="M322" i="6" s="1"/>
  <c r="H322" i="6"/>
  <c r="N322" i="6" s="1"/>
  <c r="E322" i="6"/>
  <c r="K322" i="6" s="1"/>
  <c r="R322" i="6" s="1"/>
  <c r="I322" i="6"/>
  <c r="O322" i="6" s="1"/>
  <c r="F322" i="6"/>
  <c r="L322" i="6" s="1"/>
  <c r="J322" i="6"/>
  <c r="P322" i="6" s="1"/>
  <c r="F318" i="6"/>
  <c r="L318" i="6" s="1"/>
  <c r="H318" i="6"/>
  <c r="N318" i="6" s="1"/>
  <c r="I318" i="6"/>
  <c r="O318" i="6" s="1"/>
  <c r="J318" i="6"/>
  <c r="P318" i="6" s="1"/>
  <c r="E314" i="6"/>
  <c r="K314" i="6" s="1"/>
  <c r="R314" i="6" s="1"/>
  <c r="I314" i="6"/>
  <c r="O314" i="6" s="1"/>
  <c r="F314" i="6"/>
  <c r="L314" i="6" s="1"/>
  <c r="J314" i="6"/>
  <c r="P314" i="6" s="1"/>
  <c r="G314" i="6"/>
  <c r="M314" i="6" s="1"/>
  <c r="H314" i="6"/>
  <c r="N314" i="6" s="1"/>
  <c r="I310" i="6"/>
  <c r="O310" i="6" s="1"/>
  <c r="J310" i="6"/>
  <c r="P310" i="6" s="1"/>
  <c r="F310" i="6"/>
  <c r="L310" i="6" s="1"/>
  <c r="H310" i="6"/>
  <c r="N310" i="6" s="1"/>
  <c r="G306" i="6"/>
  <c r="M306" i="6" s="1"/>
  <c r="H306" i="6"/>
  <c r="N306" i="6" s="1"/>
  <c r="E306" i="6"/>
  <c r="K306" i="6" s="1"/>
  <c r="R306" i="6" s="1"/>
  <c r="I306" i="6"/>
  <c r="O306" i="6" s="1"/>
  <c r="F306" i="6"/>
  <c r="L306" i="6" s="1"/>
  <c r="J306" i="6"/>
  <c r="P306" i="6" s="1"/>
  <c r="G302" i="6"/>
  <c r="M302" i="6" s="1"/>
  <c r="H302" i="6"/>
  <c r="N302" i="6" s="1"/>
  <c r="E302" i="6"/>
  <c r="K302" i="6" s="1"/>
  <c r="R302" i="6" s="1"/>
  <c r="I302" i="6"/>
  <c r="O302" i="6" s="1"/>
  <c r="F302" i="6"/>
  <c r="L302" i="6" s="1"/>
  <c r="J302" i="6"/>
  <c r="P302" i="6" s="1"/>
  <c r="G298" i="6"/>
  <c r="M298" i="6" s="1"/>
  <c r="H298" i="6"/>
  <c r="N298" i="6" s="1"/>
  <c r="E298" i="6"/>
  <c r="K298" i="6" s="1"/>
  <c r="R298" i="6" s="1"/>
  <c r="I298" i="6"/>
  <c r="O298" i="6" s="1"/>
  <c r="F298" i="6"/>
  <c r="L298" i="6" s="1"/>
  <c r="J298" i="6"/>
  <c r="P298" i="6" s="1"/>
  <c r="G294" i="6"/>
  <c r="M294" i="6" s="1"/>
  <c r="H294" i="6"/>
  <c r="N294" i="6" s="1"/>
  <c r="E294" i="6"/>
  <c r="K294" i="6" s="1"/>
  <c r="R294" i="6" s="1"/>
  <c r="I294" i="6"/>
  <c r="O294" i="6" s="1"/>
  <c r="F294" i="6"/>
  <c r="L294" i="6" s="1"/>
  <c r="J294" i="6"/>
  <c r="P294" i="6" s="1"/>
  <c r="G290" i="6"/>
  <c r="M290" i="6" s="1"/>
  <c r="H290" i="6"/>
  <c r="N290" i="6" s="1"/>
  <c r="E290" i="6"/>
  <c r="K290" i="6" s="1"/>
  <c r="R290" i="6" s="1"/>
  <c r="I290" i="6"/>
  <c r="O290" i="6" s="1"/>
  <c r="F290" i="6"/>
  <c r="L290" i="6" s="1"/>
  <c r="J290" i="6"/>
  <c r="P290" i="6" s="1"/>
  <c r="G286" i="6"/>
  <c r="M286" i="6" s="1"/>
  <c r="H286" i="6"/>
  <c r="N286" i="6" s="1"/>
  <c r="E286" i="6"/>
  <c r="K286" i="6" s="1"/>
  <c r="R286" i="6" s="1"/>
  <c r="I286" i="6"/>
  <c r="O286" i="6" s="1"/>
  <c r="F286" i="6"/>
  <c r="L286" i="6" s="1"/>
  <c r="J286" i="6"/>
  <c r="P286" i="6" s="1"/>
  <c r="G282" i="6"/>
  <c r="M282" i="6" s="1"/>
  <c r="H282" i="6"/>
  <c r="N282" i="6" s="1"/>
  <c r="E282" i="6"/>
  <c r="K282" i="6" s="1"/>
  <c r="R282" i="6" s="1"/>
  <c r="I282" i="6"/>
  <c r="O282" i="6" s="1"/>
  <c r="F282" i="6"/>
  <c r="L282" i="6" s="1"/>
  <c r="J282" i="6"/>
  <c r="P282" i="6" s="1"/>
  <c r="G278" i="6"/>
  <c r="M278" i="6" s="1"/>
  <c r="H278" i="6"/>
  <c r="N278" i="6" s="1"/>
  <c r="E278" i="6"/>
  <c r="K278" i="6" s="1"/>
  <c r="R278" i="6" s="1"/>
  <c r="I278" i="6"/>
  <c r="O278" i="6" s="1"/>
  <c r="F278" i="6"/>
  <c r="L278" i="6" s="1"/>
  <c r="J278" i="6"/>
  <c r="P278" i="6" s="1"/>
  <c r="G274" i="6"/>
  <c r="M274" i="6" s="1"/>
  <c r="H274" i="6"/>
  <c r="N274" i="6" s="1"/>
  <c r="E274" i="6"/>
  <c r="K274" i="6" s="1"/>
  <c r="R274" i="6" s="1"/>
  <c r="I274" i="6"/>
  <c r="O274" i="6" s="1"/>
  <c r="F274" i="6"/>
  <c r="L274" i="6" s="1"/>
  <c r="J274" i="6"/>
  <c r="P274" i="6" s="1"/>
  <c r="G270" i="6"/>
  <c r="M270" i="6" s="1"/>
  <c r="H270" i="6"/>
  <c r="N270" i="6" s="1"/>
  <c r="E270" i="6"/>
  <c r="K270" i="6" s="1"/>
  <c r="R270" i="6" s="1"/>
  <c r="I270" i="6"/>
  <c r="O270" i="6" s="1"/>
  <c r="F270" i="6"/>
  <c r="L270" i="6" s="1"/>
  <c r="J270" i="6"/>
  <c r="P270" i="6" s="1"/>
  <c r="G266" i="6"/>
  <c r="M266" i="6" s="1"/>
  <c r="H266" i="6"/>
  <c r="N266" i="6" s="1"/>
  <c r="E266" i="6"/>
  <c r="K266" i="6" s="1"/>
  <c r="R266" i="6" s="1"/>
  <c r="I266" i="6"/>
  <c r="O266" i="6" s="1"/>
  <c r="F266" i="6"/>
  <c r="L266" i="6" s="1"/>
  <c r="J266" i="6"/>
  <c r="P266" i="6" s="1"/>
  <c r="G262" i="6"/>
  <c r="M262" i="6" s="1"/>
  <c r="H262" i="6"/>
  <c r="N262" i="6" s="1"/>
  <c r="E262" i="6"/>
  <c r="K262" i="6" s="1"/>
  <c r="R262" i="6" s="1"/>
  <c r="I262" i="6"/>
  <c r="O262" i="6" s="1"/>
  <c r="F262" i="6"/>
  <c r="L262" i="6" s="1"/>
  <c r="J262" i="6"/>
  <c r="P262" i="6" s="1"/>
  <c r="G258" i="6"/>
  <c r="M258" i="6" s="1"/>
  <c r="H258" i="6"/>
  <c r="N258" i="6" s="1"/>
  <c r="E258" i="6"/>
  <c r="K258" i="6" s="1"/>
  <c r="R258" i="6" s="1"/>
  <c r="I258" i="6"/>
  <c r="O258" i="6" s="1"/>
  <c r="F258" i="6"/>
  <c r="L258" i="6" s="1"/>
  <c r="J258" i="6"/>
  <c r="P258" i="6" s="1"/>
  <c r="F254" i="6"/>
  <c r="L254" i="6" s="1"/>
  <c r="J254" i="6"/>
  <c r="P254" i="6" s="1"/>
  <c r="G254" i="6"/>
  <c r="M254" i="6" s="1"/>
  <c r="H254" i="6"/>
  <c r="N254" i="6" s="1"/>
  <c r="E254" i="6"/>
  <c r="K254" i="6" s="1"/>
  <c r="R254" i="6" s="1"/>
  <c r="I254" i="6"/>
  <c r="O254" i="6" s="1"/>
  <c r="F250" i="6"/>
  <c r="L250" i="6" s="1"/>
  <c r="J250" i="6"/>
  <c r="P250" i="6" s="1"/>
  <c r="G250" i="6"/>
  <c r="M250" i="6" s="1"/>
  <c r="H250" i="6"/>
  <c r="N250" i="6" s="1"/>
  <c r="E250" i="6"/>
  <c r="K250" i="6" s="1"/>
  <c r="R250" i="6" s="1"/>
  <c r="I250" i="6"/>
  <c r="O250" i="6" s="1"/>
  <c r="F246" i="6"/>
  <c r="L246" i="6" s="1"/>
  <c r="J246" i="6"/>
  <c r="P246" i="6" s="1"/>
  <c r="G246" i="6"/>
  <c r="M246" i="6" s="1"/>
  <c r="H246" i="6"/>
  <c r="N246" i="6" s="1"/>
  <c r="E246" i="6"/>
  <c r="K246" i="6" s="1"/>
  <c r="R246" i="6" s="1"/>
  <c r="I246" i="6"/>
  <c r="O246" i="6" s="1"/>
  <c r="F242" i="6"/>
  <c r="L242" i="6" s="1"/>
  <c r="J242" i="6"/>
  <c r="P242" i="6" s="1"/>
  <c r="G242" i="6"/>
  <c r="M242" i="6" s="1"/>
  <c r="H242" i="6"/>
  <c r="N242" i="6" s="1"/>
  <c r="E242" i="6"/>
  <c r="K242" i="6" s="1"/>
  <c r="R242" i="6" s="1"/>
  <c r="I242" i="6"/>
  <c r="O242" i="6" s="1"/>
  <c r="F238" i="6"/>
  <c r="L238" i="6" s="1"/>
  <c r="J238" i="6"/>
  <c r="P238" i="6" s="1"/>
  <c r="G238" i="6"/>
  <c r="M238" i="6" s="1"/>
  <c r="H238" i="6"/>
  <c r="N238" i="6" s="1"/>
  <c r="E238" i="6"/>
  <c r="K238" i="6" s="1"/>
  <c r="R238" i="6" s="1"/>
  <c r="I238" i="6"/>
  <c r="O238" i="6" s="1"/>
  <c r="F234" i="6"/>
  <c r="L234" i="6" s="1"/>
  <c r="J234" i="6"/>
  <c r="P234" i="6" s="1"/>
  <c r="G234" i="6"/>
  <c r="M234" i="6" s="1"/>
  <c r="H234" i="6"/>
  <c r="N234" i="6" s="1"/>
  <c r="E234" i="6"/>
  <c r="K234" i="6" s="1"/>
  <c r="R234" i="6" s="1"/>
  <c r="I234" i="6"/>
  <c r="O234" i="6" s="1"/>
  <c r="F230" i="6"/>
  <c r="L230" i="6" s="1"/>
  <c r="J230" i="6"/>
  <c r="P230" i="6" s="1"/>
  <c r="G230" i="6"/>
  <c r="M230" i="6" s="1"/>
  <c r="H230" i="6"/>
  <c r="N230" i="6" s="1"/>
  <c r="E230" i="6"/>
  <c r="K230" i="6" s="1"/>
  <c r="R230" i="6" s="1"/>
  <c r="I230" i="6"/>
  <c r="O230" i="6" s="1"/>
  <c r="F226" i="6"/>
  <c r="L226" i="6" s="1"/>
  <c r="J226" i="6"/>
  <c r="P226" i="6" s="1"/>
  <c r="G226" i="6"/>
  <c r="M226" i="6" s="1"/>
  <c r="H226" i="6"/>
  <c r="N226" i="6" s="1"/>
  <c r="E226" i="6"/>
  <c r="K226" i="6" s="1"/>
  <c r="R226" i="6" s="1"/>
  <c r="I226" i="6"/>
  <c r="O226" i="6" s="1"/>
  <c r="F222" i="6"/>
  <c r="L222" i="6" s="1"/>
  <c r="J222" i="6"/>
  <c r="P222" i="6" s="1"/>
  <c r="G222" i="6"/>
  <c r="M222" i="6" s="1"/>
  <c r="H222" i="6"/>
  <c r="N222" i="6" s="1"/>
  <c r="E222" i="6"/>
  <c r="K222" i="6" s="1"/>
  <c r="R222" i="6" s="1"/>
  <c r="I222" i="6"/>
  <c r="O222" i="6" s="1"/>
  <c r="F218" i="6"/>
  <c r="L218" i="6" s="1"/>
  <c r="J218" i="6"/>
  <c r="P218" i="6" s="1"/>
  <c r="G218" i="6"/>
  <c r="M218" i="6" s="1"/>
  <c r="H218" i="6"/>
  <c r="N218" i="6" s="1"/>
  <c r="E218" i="6"/>
  <c r="K218" i="6" s="1"/>
  <c r="R218" i="6" s="1"/>
  <c r="I218" i="6"/>
  <c r="O218" i="6" s="1"/>
  <c r="F214" i="6"/>
  <c r="L214" i="6" s="1"/>
  <c r="J214" i="6"/>
  <c r="P214" i="6" s="1"/>
  <c r="G214" i="6"/>
  <c r="M214" i="6" s="1"/>
  <c r="H214" i="6"/>
  <c r="N214" i="6" s="1"/>
  <c r="E214" i="6"/>
  <c r="K214" i="6" s="1"/>
  <c r="R214" i="6" s="1"/>
  <c r="I214" i="6"/>
  <c r="O214" i="6" s="1"/>
  <c r="H210" i="6"/>
  <c r="N210" i="6" s="1"/>
  <c r="E210" i="6"/>
  <c r="K210" i="6" s="1"/>
  <c r="R210" i="6" s="1"/>
  <c r="I210" i="6"/>
  <c r="O210" i="6" s="1"/>
  <c r="F210" i="6"/>
  <c r="L210" i="6" s="1"/>
  <c r="J210" i="6"/>
  <c r="P210" i="6" s="1"/>
  <c r="G210" i="6"/>
  <c r="M210" i="6" s="1"/>
  <c r="H206" i="6"/>
  <c r="N206" i="6" s="1"/>
  <c r="I206" i="6"/>
  <c r="O206" i="6" s="1"/>
  <c r="F206" i="6"/>
  <c r="L206" i="6" s="1"/>
  <c r="J206" i="6"/>
  <c r="P206" i="6" s="1"/>
  <c r="G206" i="6"/>
  <c r="M206" i="6" s="1"/>
  <c r="J202" i="6"/>
  <c r="P202" i="6" s="1"/>
  <c r="F202" i="6"/>
  <c r="L202" i="6" s="1"/>
  <c r="H202" i="6"/>
  <c r="N202" i="6" s="1"/>
  <c r="I202" i="6"/>
  <c r="O202" i="6" s="1"/>
  <c r="H198" i="6"/>
  <c r="N198" i="6" s="1"/>
  <c r="E198" i="6"/>
  <c r="K198" i="6" s="1"/>
  <c r="R198" i="6" s="1"/>
  <c r="I198" i="6"/>
  <c r="O198" i="6" s="1"/>
  <c r="F198" i="6"/>
  <c r="L198" i="6" s="1"/>
  <c r="J198" i="6"/>
  <c r="P198" i="6" s="1"/>
  <c r="G198" i="6"/>
  <c r="M198" i="6" s="1"/>
  <c r="F194" i="6"/>
  <c r="L194" i="6" s="1"/>
  <c r="J194" i="6"/>
  <c r="P194" i="6" s="1"/>
  <c r="G194" i="6"/>
  <c r="M194" i="6" s="1"/>
  <c r="H194" i="6"/>
  <c r="N194" i="6" s="1"/>
  <c r="I194" i="6"/>
  <c r="O194" i="6" s="1"/>
  <c r="F190" i="6"/>
  <c r="L190" i="6" s="1"/>
  <c r="J190" i="6"/>
  <c r="P190" i="6" s="1"/>
  <c r="G190" i="6"/>
  <c r="M190" i="6" s="1"/>
  <c r="H190" i="6"/>
  <c r="N190" i="6" s="1"/>
  <c r="E190" i="6"/>
  <c r="K190" i="6" s="1"/>
  <c r="R190" i="6" s="1"/>
  <c r="I190" i="6"/>
  <c r="O190" i="6" s="1"/>
  <c r="F186" i="6"/>
  <c r="L186" i="6" s="1"/>
  <c r="J186" i="6"/>
  <c r="P186" i="6" s="1"/>
  <c r="G186" i="6"/>
  <c r="M186" i="6" s="1"/>
  <c r="H186" i="6"/>
  <c r="N186" i="6" s="1"/>
  <c r="I186" i="6"/>
  <c r="O186" i="6" s="1"/>
  <c r="H182" i="6"/>
  <c r="N182" i="6" s="1"/>
  <c r="E182" i="6"/>
  <c r="K182" i="6" s="1"/>
  <c r="R182" i="6" s="1"/>
  <c r="I182" i="6"/>
  <c r="O182" i="6" s="1"/>
  <c r="F182" i="6"/>
  <c r="L182" i="6" s="1"/>
  <c r="J182" i="6"/>
  <c r="P182" i="6" s="1"/>
  <c r="G182" i="6"/>
  <c r="M182" i="6" s="1"/>
  <c r="H178" i="6"/>
  <c r="N178" i="6" s="1"/>
  <c r="E178" i="6"/>
  <c r="K178" i="6" s="1"/>
  <c r="R178" i="6" s="1"/>
  <c r="I178" i="6"/>
  <c r="O178" i="6" s="1"/>
  <c r="F178" i="6"/>
  <c r="L178" i="6" s="1"/>
  <c r="J178" i="6"/>
  <c r="P178" i="6" s="1"/>
  <c r="G178" i="6"/>
  <c r="M178" i="6" s="1"/>
  <c r="H174" i="6"/>
  <c r="N174" i="6" s="1"/>
  <c r="E174" i="6"/>
  <c r="K174" i="6" s="1"/>
  <c r="R174" i="6" s="1"/>
  <c r="I174" i="6"/>
  <c r="O174" i="6" s="1"/>
  <c r="F174" i="6"/>
  <c r="L174" i="6" s="1"/>
  <c r="J174" i="6"/>
  <c r="P174" i="6" s="1"/>
  <c r="G174" i="6"/>
  <c r="M174" i="6" s="1"/>
  <c r="F170" i="6"/>
  <c r="L170" i="6" s="1"/>
  <c r="J170" i="6"/>
  <c r="P170" i="6" s="1"/>
  <c r="G170" i="6"/>
  <c r="M170" i="6" s="1"/>
  <c r="H170" i="6"/>
  <c r="N170" i="6" s="1"/>
  <c r="E170" i="6"/>
  <c r="K170" i="6" s="1"/>
  <c r="R170" i="6" s="1"/>
  <c r="I170" i="6"/>
  <c r="O170" i="6" s="1"/>
  <c r="F166" i="6"/>
  <c r="L166" i="6" s="1"/>
  <c r="J166" i="6"/>
  <c r="P166" i="6" s="1"/>
  <c r="G166" i="6"/>
  <c r="M166" i="6" s="1"/>
  <c r="H166" i="6"/>
  <c r="N166" i="6" s="1"/>
  <c r="E166" i="6"/>
  <c r="K166" i="6" s="1"/>
  <c r="R166" i="6" s="1"/>
  <c r="I166" i="6"/>
  <c r="O166" i="6" s="1"/>
  <c r="F162" i="6"/>
  <c r="L162" i="6" s="1"/>
  <c r="J162" i="6"/>
  <c r="P162" i="6" s="1"/>
  <c r="G162" i="6"/>
  <c r="M162" i="6" s="1"/>
  <c r="H162" i="6"/>
  <c r="N162" i="6" s="1"/>
  <c r="E162" i="6"/>
  <c r="K162" i="6" s="1"/>
  <c r="R162" i="6" s="1"/>
  <c r="I162" i="6"/>
  <c r="O162" i="6" s="1"/>
  <c r="F158" i="6"/>
  <c r="L158" i="6" s="1"/>
  <c r="J158" i="6"/>
  <c r="P158" i="6" s="1"/>
  <c r="G158" i="6"/>
  <c r="M158" i="6" s="1"/>
  <c r="H158" i="6"/>
  <c r="N158" i="6" s="1"/>
  <c r="E158" i="6"/>
  <c r="K158" i="6" s="1"/>
  <c r="R158" i="6" s="1"/>
  <c r="I158" i="6"/>
  <c r="O158" i="6" s="1"/>
  <c r="H154" i="6"/>
  <c r="N154" i="6" s="1"/>
  <c r="E154" i="6"/>
  <c r="K154" i="6" s="1"/>
  <c r="R154" i="6" s="1"/>
  <c r="I154" i="6"/>
  <c r="O154" i="6" s="1"/>
  <c r="F154" i="6"/>
  <c r="L154" i="6" s="1"/>
  <c r="J154" i="6"/>
  <c r="P154" i="6" s="1"/>
  <c r="G154" i="6"/>
  <c r="M154" i="6" s="1"/>
  <c r="H150" i="6"/>
  <c r="N150" i="6" s="1"/>
  <c r="E150" i="6"/>
  <c r="K150" i="6" s="1"/>
  <c r="R150" i="6" s="1"/>
  <c r="I150" i="6"/>
  <c r="O150" i="6" s="1"/>
  <c r="F150" i="6"/>
  <c r="L150" i="6" s="1"/>
  <c r="J150" i="6"/>
  <c r="P150" i="6" s="1"/>
  <c r="G150" i="6"/>
  <c r="M150" i="6" s="1"/>
  <c r="H146" i="6"/>
  <c r="N146" i="6" s="1"/>
  <c r="E146" i="6"/>
  <c r="K146" i="6" s="1"/>
  <c r="R146" i="6" s="1"/>
  <c r="I146" i="6"/>
  <c r="O146" i="6" s="1"/>
  <c r="F146" i="6"/>
  <c r="L146" i="6" s="1"/>
  <c r="J146" i="6"/>
  <c r="P146" i="6" s="1"/>
  <c r="G146" i="6"/>
  <c r="M146" i="6" s="1"/>
  <c r="H142" i="6"/>
  <c r="N142" i="6" s="1"/>
  <c r="F142" i="6"/>
  <c r="L142" i="6" s="1"/>
  <c r="J142" i="6"/>
  <c r="P142" i="6" s="1"/>
  <c r="E142" i="6"/>
  <c r="K142" i="6" s="1"/>
  <c r="R142" i="6" s="1"/>
  <c r="G142" i="6"/>
  <c r="M142" i="6" s="1"/>
  <c r="I142" i="6"/>
  <c r="O142" i="6" s="1"/>
  <c r="E138" i="6"/>
  <c r="K138" i="6" s="1"/>
  <c r="R138" i="6" s="1"/>
  <c r="I138" i="6"/>
  <c r="O138" i="6" s="1"/>
  <c r="F138" i="6"/>
  <c r="L138" i="6" s="1"/>
  <c r="J138" i="6"/>
  <c r="P138" i="6" s="1"/>
  <c r="H138" i="6"/>
  <c r="N138" i="6" s="1"/>
  <c r="G138" i="6"/>
  <c r="M138" i="6" s="1"/>
  <c r="I134" i="6"/>
  <c r="O134" i="6" s="1"/>
  <c r="J134" i="6"/>
  <c r="P134" i="6" s="1"/>
  <c r="H134" i="6"/>
  <c r="N134" i="6" s="1"/>
  <c r="F134" i="6"/>
  <c r="L134" i="6" s="1"/>
  <c r="E130" i="6"/>
  <c r="K130" i="6" s="1"/>
  <c r="R130" i="6" s="1"/>
  <c r="I130" i="6"/>
  <c r="O130" i="6" s="1"/>
  <c r="F130" i="6"/>
  <c r="L130" i="6" s="1"/>
  <c r="J130" i="6"/>
  <c r="P130" i="6" s="1"/>
  <c r="H130" i="6"/>
  <c r="N130" i="6" s="1"/>
  <c r="G130" i="6"/>
  <c r="M130" i="6" s="1"/>
  <c r="G126" i="6"/>
  <c r="M126" i="6" s="1"/>
  <c r="H126" i="6"/>
  <c r="N126" i="6" s="1"/>
  <c r="E126" i="6"/>
  <c r="K126" i="6" s="1"/>
  <c r="R126" i="6" s="1"/>
  <c r="F126" i="6"/>
  <c r="L126" i="6" s="1"/>
  <c r="J126" i="6"/>
  <c r="P126" i="6" s="1"/>
  <c r="I126" i="6"/>
  <c r="O126" i="6" s="1"/>
  <c r="G122" i="6"/>
  <c r="M122" i="6" s="1"/>
  <c r="H122" i="6"/>
  <c r="N122" i="6" s="1"/>
  <c r="E122" i="6"/>
  <c r="K122" i="6" s="1"/>
  <c r="R122" i="6" s="1"/>
  <c r="I122" i="6"/>
  <c r="O122" i="6" s="1"/>
  <c r="F122" i="6"/>
  <c r="L122" i="6" s="1"/>
  <c r="J122" i="6"/>
  <c r="P122" i="6" s="1"/>
  <c r="E118" i="6"/>
  <c r="K118" i="6" s="1"/>
  <c r="R118" i="6" s="1"/>
  <c r="I118" i="6"/>
  <c r="O118" i="6" s="1"/>
  <c r="F118" i="6"/>
  <c r="L118" i="6" s="1"/>
  <c r="J118" i="6"/>
  <c r="P118" i="6" s="1"/>
  <c r="G118" i="6"/>
  <c r="M118" i="6" s="1"/>
  <c r="H118" i="6"/>
  <c r="N118" i="6" s="1"/>
  <c r="E114" i="6"/>
  <c r="K114" i="6" s="1"/>
  <c r="R114" i="6" s="1"/>
  <c r="I114" i="6"/>
  <c r="O114" i="6" s="1"/>
  <c r="F114" i="6"/>
  <c r="L114" i="6" s="1"/>
  <c r="J114" i="6"/>
  <c r="P114" i="6" s="1"/>
  <c r="G114" i="6"/>
  <c r="M114" i="6" s="1"/>
  <c r="H114" i="6"/>
  <c r="N114" i="6" s="1"/>
  <c r="F110" i="6"/>
  <c r="L110" i="6" s="1"/>
  <c r="H110" i="6"/>
  <c r="N110" i="6" s="1"/>
  <c r="I110" i="6"/>
  <c r="O110" i="6" s="1"/>
  <c r="J110" i="6"/>
  <c r="P110" i="6" s="1"/>
  <c r="E106" i="6"/>
  <c r="K106" i="6" s="1"/>
  <c r="R106" i="6" s="1"/>
  <c r="I106" i="6"/>
  <c r="O106" i="6" s="1"/>
  <c r="F106" i="6"/>
  <c r="L106" i="6" s="1"/>
  <c r="J106" i="6"/>
  <c r="P106" i="6" s="1"/>
  <c r="G106" i="6"/>
  <c r="M106" i="6" s="1"/>
  <c r="H106" i="6"/>
  <c r="N106" i="6" s="1"/>
  <c r="F102" i="6"/>
  <c r="L102" i="6" s="1"/>
  <c r="J102" i="6"/>
  <c r="P102" i="6" s="1"/>
  <c r="G102" i="6"/>
  <c r="M102" i="6" s="1"/>
  <c r="H102" i="6"/>
  <c r="N102" i="6" s="1"/>
  <c r="I102" i="6"/>
  <c r="O102" i="6" s="1"/>
  <c r="E102" i="6"/>
  <c r="K102" i="6" s="1"/>
  <c r="R102" i="6" s="1"/>
  <c r="F98" i="6"/>
  <c r="L98" i="6" s="1"/>
  <c r="J98" i="6"/>
  <c r="P98" i="6" s="1"/>
  <c r="I98" i="6"/>
  <c r="O98" i="6" s="1"/>
  <c r="E98" i="6"/>
  <c r="K98" i="6" s="1"/>
  <c r="R98" i="6" s="1"/>
  <c r="G98" i="6"/>
  <c r="M98" i="6" s="1"/>
  <c r="H98" i="6"/>
  <c r="N98" i="6" s="1"/>
  <c r="H94" i="6"/>
  <c r="N94" i="6" s="1"/>
  <c r="E94" i="6"/>
  <c r="K94" i="6" s="1"/>
  <c r="R94" i="6" s="1"/>
  <c r="J94" i="6"/>
  <c r="P94" i="6" s="1"/>
  <c r="F94" i="6"/>
  <c r="L94" i="6" s="1"/>
  <c r="G94" i="6"/>
  <c r="M94" i="6" s="1"/>
  <c r="I94" i="6"/>
  <c r="O94" i="6" s="1"/>
  <c r="J90" i="6"/>
  <c r="P90" i="6" s="1"/>
  <c r="F90" i="6"/>
  <c r="L90" i="6" s="1"/>
  <c r="H90" i="6"/>
  <c r="N90" i="6" s="1"/>
  <c r="I90" i="6"/>
  <c r="O90" i="6" s="1"/>
  <c r="H86" i="6"/>
  <c r="N86" i="6" s="1"/>
  <c r="F86" i="6"/>
  <c r="L86" i="6" s="1"/>
  <c r="G86" i="6"/>
  <c r="M86" i="6" s="1"/>
  <c r="I86" i="6"/>
  <c r="O86" i="6" s="1"/>
  <c r="E86" i="6"/>
  <c r="K86" i="6" s="1"/>
  <c r="R86" i="6" s="1"/>
  <c r="J86" i="6"/>
  <c r="P86" i="6" s="1"/>
  <c r="H82" i="6"/>
  <c r="N82" i="6" s="1"/>
  <c r="I82" i="6"/>
  <c r="O82" i="6" s="1"/>
  <c r="E82" i="6"/>
  <c r="K82" i="6" s="1"/>
  <c r="R82" i="6" s="1"/>
  <c r="J82" i="6"/>
  <c r="P82" i="6" s="1"/>
  <c r="F82" i="6"/>
  <c r="L82" i="6" s="1"/>
  <c r="G82" i="6"/>
  <c r="M82" i="6" s="1"/>
  <c r="H78" i="6"/>
  <c r="N78" i="6" s="1"/>
  <c r="F78" i="6"/>
  <c r="L78" i="6" s="1"/>
  <c r="G78" i="6"/>
  <c r="M78" i="6" s="1"/>
  <c r="I78" i="6"/>
  <c r="O78" i="6" s="1"/>
  <c r="E78" i="6"/>
  <c r="K78" i="6" s="1"/>
  <c r="R78" i="6" s="1"/>
  <c r="J78" i="6"/>
  <c r="P78" i="6" s="1"/>
  <c r="E74" i="6"/>
  <c r="K74" i="6" s="1"/>
  <c r="R74" i="6" s="1"/>
  <c r="I74" i="6"/>
  <c r="O74" i="6" s="1"/>
  <c r="F74" i="6"/>
  <c r="L74" i="6" s="1"/>
  <c r="J74" i="6"/>
  <c r="P74" i="6" s="1"/>
  <c r="G74" i="6"/>
  <c r="M74" i="6" s="1"/>
  <c r="H74" i="6"/>
  <c r="N74" i="6" s="1"/>
  <c r="E70" i="6"/>
  <c r="K70" i="6" s="1"/>
  <c r="R70" i="6" s="1"/>
  <c r="I70" i="6"/>
  <c r="O70" i="6" s="1"/>
  <c r="F70" i="6"/>
  <c r="L70" i="6" s="1"/>
  <c r="J70" i="6"/>
  <c r="P70" i="6" s="1"/>
  <c r="G70" i="6"/>
  <c r="M70" i="6" s="1"/>
  <c r="H70" i="6"/>
  <c r="N70" i="6" s="1"/>
  <c r="G66" i="6"/>
  <c r="M66" i="6" s="1"/>
  <c r="H66" i="6"/>
  <c r="N66" i="6" s="1"/>
  <c r="E66" i="6"/>
  <c r="K66" i="6" s="1"/>
  <c r="R66" i="6" s="1"/>
  <c r="I66" i="6"/>
  <c r="O66" i="6" s="1"/>
  <c r="F66" i="6"/>
  <c r="L66" i="6" s="1"/>
  <c r="J66" i="6"/>
  <c r="P66" i="6" s="1"/>
  <c r="H62" i="6"/>
  <c r="N62" i="6" s="1"/>
  <c r="F62" i="6"/>
  <c r="L62" i="6" s="1"/>
  <c r="J62" i="6"/>
  <c r="P62" i="6" s="1"/>
  <c r="G62" i="6"/>
  <c r="M62" i="6" s="1"/>
  <c r="I62" i="6"/>
  <c r="O62" i="6" s="1"/>
  <c r="E62" i="6"/>
  <c r="K62" i="6" s="1"/>
  <c r="R62" i="6" s="1"/>
  <c r="H58" i="6"/>
  <c r="N58" i="6" s="1"/>
  <c r="J58" i="6"/>
  <c r="P58" i="6" s="1"/>
  <c r="F58" i="6"/>
  <c r="L58" i="6" s="1"/>
  <c r="I58" i="6"/>
  <c r="O58" i="6" s="1"/>
  <c r="F54" i="6"/>
  <c r="L54" i="6" s="1"/>
  <c r="J54" i="6"/>
  <c r="P54" i="6" s="1"/>
  <c r="H54" i="6"/>
  <c r="N54" i="6" s="1"/>
  <c r="E54" i="6"/>
  <c r="K54" i="6" s="1"/>
  <c r="R54" i="6" s="1"/>
  <c r="I54" i="6"/>
  <c r="O54" i="6" s="1"/>
  <c r="G54" i="6"/>
  <c r="M54" i="6" s="1"/>
  <c r="F50" i="6"/>
  <c r="L50" i="6" s="1"/>
  <c r="J50" i="6"/>
  <c r="P50" i="6" s="1"/>
  <c r="H50" i="6"/>
  <c r="N50" i="6" s="1"/>
  <c r="E50" i="6"/>
  <c r="K50" i="6" s="1"/>
  <c r="R50" i="6" s="1"/>
  <c r="I50" i="6"/>
  <c r="O50" i="6" s="1"/>
  <c r="G50" i="6"/>
  <c r="M50" i="6" s="1"/>
  <c r="F46" i="6"/>
  <c r="L46" i="6" s="1"/>
  <c r="J46" i="6"/>
  <c r="P46" i="6" s="1"/>
  <c r="H46" i="6"/>
  <c r="N46" i="6" s="1"/>
  <c r="E46" i="6"/>
  <c r="K46" i="6" s="1"/>
  <c r="R46" i="6" s="1"/>
  <c r="I46" i="6"/>
  <c r="O46" i="6" s="1"/>
  <c r="G46" i="6"/>
  <c r="M46" i="6" s="1"/>
  <c r="H42" i="6"/>
  <c r="N42" i="6" s="1"/>
  <c r="F42" i="6"/>
  <c r="L42" i="6" s="1"/>
  <c r="J42" i="6"/>
  <c r="P42" i="6" s="1"/>
  <c r="G42" i="6"/>
  <c r="M42" i="6" s="1"/>
  <c r="E42" i="6"/>
  <c r="K42" i="6" s="1"/>
  <c r="R42" i="6" s="1"/>
  <c r="I42" i="6"/>
  <c r="O42" i="6" s="1"/>
  <c r="H38" i="6"/>
  <c r="N38" i="6" s="1"/>
  <c r="J38" i="6"/>
  <c r="P38" i="6" s="1"/>
  <c r="F38" i="6"/>
  <c r="L38" i="6" s="1"/>
  <c r="I38" i="6"/>
  <c r="O38" i="6" s="1"/>
  <c r="F34" i="6"/>
  <c r="L34" i="6" s="1"/>
  <c r="J34" i="6"/>
  <c r="P34" i="6" s="1"/>
  <c r="H34" i="6"/>
  <c r="N34" i="6" s="1"/>
  <c r="E34" i="6"/>
  <c r="K34" i="6" s="1"/>
  <c r="R34" i="6" s="1"/>
  <c r="I34" i="6"/>
  <c r="O34" i="6" s="1"/>
  <c r="G34" i="6"/>
  <c r="M34" i="6" s="1"/>
  <c r="H30" i="6"/>
  <c r="N30" i="6" s="1"/>
  <c r="F30" i="6"/>
  <c r="L30" i="6" s="1"/>
  <c r="J30" i="6"/>
  <c r="P30" i="6" s="1"/>
  <c r="G30" i="6"/>
  <c r="M30" i="6" s="1"/>
  <c r="I30" i="6"/>
  <c r="O30" i="6" s="1"/>
  <c r="E30" i="6"/>
  <c r="K30" i="6" s="1"/>
  <c r="R30" i="6" s="1"/>
  <c r="H26" i="6"/>
  <c r="N26" i="6" s="1"/>
  <c r="J26" i="6"/>
  <c r="P26" i="6" s="1"/>
  <c r="F26" i="6"/>
  <c r="L26" i="6" s="1"/>
  <c r="I26" i="6"/>
  <c r="O26" i="6" s="1"/>
  <c r="F22" i="6"/>
  <c r="L22" i="6" s="1"/>
  <c r="J22" i="6"/>
  <c r="P22" i="6" s="1"/>
  <c r="H22" i="6"/>
  <c r="N22" i="6" s="1"/>
  <c r="E22" i="6"/>
  <c r="K22" i="6" s="1"/>
  <c r="R22" i="6" s="1"/>
  <c r="I22" i="6"/>
  <c r="O22" i="6" s="1"/>
  <c r="G22" i="6"/>
  <c r="M22" i="6" s="1"/>
  <c r="F18" i="6"/>
  <c r="L18" i="6" s="1"/>
  <c r="J18" i="6"/>
  <c r="P18" i="6" s="1"/>
  <c r="H18" i="6"/>
  <c r="N18" i="6" s="1"/>
  <c r="E18" i="6"/>
  <c r="K18" i="6" s="1"/>
  <c r="R18" i="6" s="1"/>
  <c r="I18" i="6"/>
  <c r="O18" i="6" s="1"/>
  <c r="G18" i="6"/>
  <c r="M18" i="6" s="1"/>
  <c r="H14" i="6"/>
  <c r="N14" i="6" s="1"/>
  <c r="F14" i="6"/>
  <c r="L14" i="6" s="1"/>
  <c r="J14" i="6"/>
  <c r="P14" i="6" s="1"/>
  <c r="G14" i="6"/>
  <c r="M14" i="6" s="1"/>
  <c r="E14" i="6"/>
  <c r="K14" i="6" s="1"/>
  <c r="R14" i="6" s="1"/>
  <c r="I14" i="6"/>
  <c r="O14" i="6" s="1"/>
  <c r="H10" i="6"/>
  <c r="N10" i="6" s="1"/>
  <c r="F10" i="6"/>
  <c r="L10" i="6" s="1"/>
  <c r="J10" i="6"/>
  <c r="P10" i="6" s="1"/>
  <c r="G10" i="6"/>
  <c r="M10" i="6" s="1"/>
  <c r="E10" i="6"/>
  <c r="K10" i="6" s="1"/>
  <c r="R10" i="6" s="1"/>
  <c r="I10" i="6"/>
  <c r="O10" i="6" s="1"/>
  <c r="J6" i="6"/>
  <c r="P6" i="6" s="1"/>
  <c r="H6" i="6"/>
  <c r="N6" i="6" s="1"/>
  <c r="I6" i="6"/>
  <c r="O6" i="6" s="1"/>
  <c r="F6" i="6"/>
  <c r="L6" i="6" s="1"/>
  <c r="G6" i="6"/>
  <c r="M6" i="6" s="1"/>
  <c r="G2996" i="6"/>
  <c r="M2996" i="6" s="1"/>
  <c r="G3090" i="6"/>
  <c r="M3090" i="6" s="1"/>
  <c r="G1986" i="6"/>
  <c r="M1986" i="6" s="1"/>
  <c r="G64" i="6"/>
  <c r="M64" i="6" s="1"/>
  <c r="G2159" i="6"/>
  <c r="M2159" i="6" s="1"/>
  <c r="G338" i="6"/>
  <c r="M338" i="6" s="1"/>
  <c r="G2274" i="6"/>
  <c r="M2274" i="6" s="1"/>
  <c r="G755" i="6"/>
  <c r="M755" i="6" s="1"/>
  <c r="G129" i="6"/>
  <c r="M129" i="6" s="1"/>
  <c r="G2618" i="6"/>
  <c r="M2618" i="6" s="1"/>
  <c r="G1434" i="6"/>
  <c r="M1434" i="6" s="1"/>
  <c r="G1684" i="6"/>
  <c r="M1684" i="6" s="1"/>
  <c r="G171" i="6"/>
  <c r="M171" i="6" s="1"/>
  <c r="G3041" i="6"/>
  <c r="M3041" i="6" s="1"/>
  <c r="G2252" i="6"/>
  <c r="M2252" i="6" s="1"/>
  <c r="G3004" i="6"/>
  <c r="M3004" i="6" s="1"/>
  <c r="G2822" i="6"/>
  <c r="M2822" i="6" s="1"/>
  <c r="G2525" i="6"/>
  <c r="M2525" i="6" s="1"/>
  <c r="G479" i="6"/>
  <c r="M479" i="6" s="1"/>
  <c r="G863" i="6"/>
  <c r="M863" i="6" s="1"/>
  <c r="G2538" i="6"/>
  <c r="M2538" i="6" s="1"/>
  <c r="G1188" i="6"/>
  <c r="M1188" i="6" s="1"/>
  <c r="G2905" i="6"/>
  <c r="M2905" i="6" s="1"/>
  <c r="G2765" i="6"/>
  <c r="M2765" i="6" s="1"/>
  <c r="G2767" i="6"/>
  <c r="M2767" i="6" s="1"/>
  <c r="G593" i="6"/>
  <c r="M593" i="6" s="1"/>
  <c r="G969" i="6"/>
  <c r="M969" i="6" s="1"/>
  <c r="G3082" i="6"/>
  <c r="M3082" i="6" s="1"/>
  <c r="G195" i="6"/>
  <c r="M195" i="6" s="1"/>
  <c r="G995" i="6"/>
  <c r="M995" i="6" s="1"/>
  <c r="G1448" i="6"/>
  <c r="M1448" i="6" s="1"/>
  <c r="G3070" i="6"/>
  <c r="M3070" i="6" s="1"/>
  <c r="G870" i="6"/>
  <c r="M870" i="6" s="1"/>
  <c r="G988" i="6"/>
  <c r="M988" i="6" s="1"/>
  <c r="G2991" i="6"/>
  <c r="M2991" i="6" s="1"/>
  <c r="G1300" i="6"/>
  <c r="M1300" i="6" s="1"/>
  <c r="G968" i="6"/>
  <c r="M968" i="6" s="1"/>
  <c r="G2563" i="6"/>
  <c r="M2563" i="6" s="1"/>
  <c r="G2583" i="6"/>
  <c r="M2583" i="6" s="1"/>
  <c r="G509" i="6"/>
  <c r="M509" i="6" s="1"/>
  <c r="G2075" i="6"/>
  <c r="M2075" i="6" s="1"/>
  <c r="G2731" i="6"/>
  <c r="M2731" i="6" s="1"/>
  <c r="G481" i="6"/>
  <c r="M481" i="6" s="1"/>
  <c r="G895" i="6"/>
  <c r="M895" i="6" s="1"/>
  <c r="G2732" i="6"/>
  <c r="M2732" i="6" s="1"/>
  <c r="G1493" i="6"/>
  <c r="M1493" i="6" s="1"/>
  <c r="G476" i="6"/>
  <c r="M476" i="6" s="1"/>
  <c r="G33" i="6"/>
  <c r="M33" i="6" s="1"/>
  <c r="G2373" i="6"/>
  <c r="M2373" i="6" s="1"/>
  <c r="G1098" i="6"/>
  <c r="M1098" i="6" s="1"/>
  <c r="G2778" i="6"/>
  <c r="M2778" i="6" s="1"/>
  <c r="G2389" i="6"/>
  <c r="M2389" i="6" s="1"/>
  <c r="G3043" i="6"/>
  <c r="M3043" i="6" s="1"/>
  <c r="G3083" i="6"/>
  <c r="M3083" i="6" s="1"/>
  <c r="G120" i="6"/>
  <c r="M120" i="6" s="1"/>
  <c r="G2758" i="6"/>
  <c r="M2758" i="6" s="1"/>
  <c r="F3205" i="6"/>
  <c r="L3205" i="6" s="1"/>
  <c r="J3205" i="6"/>
  <c r="P3205" i="6" s="1"/>
  <c r="G3205" i="6"/>
  <c r="M3205" i="6" s="1"/>
  <c r="H3205" i="6"/>
  <c r="N3205" i="6" s="1"/>
  <c r="I3205" i="6"/>
  <c r="O3205" i="6" s="1"/>
  <c r="E3205" i="6"/>
  <c r="K3205" i="6" s="1"/>
  <c r="R3205" i="6" s="1"/>
  <c r="E3201" i="6"/>
  <c r="K3201" i="6" s="1"/>
  <c r="R3201" i="6" s="1"/>
  <c r="F3201" i="6"/>
  <c r="L3201" i="6" s="1"/>
  <c r="J3201" i="6"/>
  <c r="P3201" i="6" s="1"/>
  <c r="I3201" i="6"/>
  <c r="O3201" i="6" s="1"/>
  <c r="G3201" i="6"/>
  <c r="M3201" i="6" s="1"/>
  <c r="H3201" i="6"/>
  <c r="N3201" i="6" s="1"/>
  <c r="E3197" i="6"/>
  <c r="K3197" i="6" s="1"/>
  <c r="R3197" i="6" s="1"/>
  <c r="F3197" i="6"/>
  <c r="L3197" i="6" s="1"/>
  <c r="J3197" i="6"/>
  <c r="P3197" i="6" s="1"/>
  <c r="G3197" i="6"/>
  <c r="M3197" i="6" s="1"/>
  <c r="H3197" i="6"/>
  <c r="N3197" i="6" s="1"/>
  <c r="I3197" i="6"/>
  <c r="O3197" i="6" s="1"/>
  <c r="F3193" i="6"/>
  <c r="L3193" i="6" s="1"/>
  <c r="J3193" i="6"/>
  <c r="P3193" i="6" s="1"/>
  <c r="I3193" i="6"/>
  <c r="O3193" i="6" s="1"/>
  <c r="G3193" i="6"/>
  <c r="M3193" i="6" s="1"/>
  <c r="E3193" i="6"/>
  <c r="K3193" i="6" s="1"/>
  <c r="R3193" i="6" s="1"/>
  <c r="H3193" i="6"/>
  <c r="N3193" i="6" s="1"/>
  <c r="F3189" i="6"/>
  <c r="L3189" i="6" s="1"/>
  <c r="J3189" i="6"/>
  <c r="P3189" i="6" s="1"/>
  <c r="E3189" i="6"/>
  <c r="K3189" i="6" s="1"/>
  <c r="R3189" i="6" s="1"/>
  <c r="G3189" i="6"/>
  <c r="M3189" i="6" s="1"/>
  <c r="H3189" i="6"/>
  <c r="N3189" i="6" s="1"/>
  <c r="I3189" i="6"/>
  <c r="O3189" i="6" s="1"/>
  <c r="I3185" i="6"/>
  <c r="O3185" i="6" s="1"/>
  <c r="F3185" i="6"/>
  <c r="L3185" i="6" s="1"/>
  <c r="J3185" i="6"/>
  <c r="P3185" i="6" s="1"/>
  <c r="G3185" i="6"/>
  <c r="M3185" i="6" s="1"/>
  <c r="E3185" i="6"/>
  <c r="K3185" i="6" s="1"/>
  <c r="R3185" i="6" s="1"/>
  <c r="H3185" i="6"/>
  <c r="N3185" i="6" s="1"/>
  <c r="F3181" i="6"/>
  <c r="L3181" i="6" s="1"/>
  <c r="J3181" i="6"/>
  <c r="P3181" i="6" s="1"/>
  <c r="G3181" i="6"/>
  <c r="M3181" i="6" s="1"/>
  <c r="H3181" i="6"/>
  <c r="N3181" i="6" s="1"/>
  <c r="I3181" i="6"/>
  <c r="O3181" i="6" s="1"/>
  <c r="I3177" i="6"/>
  <c r="O3177" i="6" s="1"/>
  <c r="F3177" i="6"/>
  <c r="L3177" i="6" s="1"/>
  <c r="J3177" i="6"/>
  <c r="P3177" i="6" s="1"/>
  <c r="G3177" i="6"/>
  <c r="M3177" i="6" s="1"/>
  <c r="H3177" i="6"/>
  <c r="N3177" i="6" s="1"/>
  <c r="F3173" i="6"/>
  <c r="L3173" i="6" s="1"/>
  <c r="J3173" i="6"/>
  <c r="P3173" i="6" s="1"/>
  <c r="G3173" i="6"/>
  <c r="M3173" i="6" s="1"/>
  <c r="I3173" i="6"/>
  <c r="O3173" i="6" s="1"/>
  <c r="H3173" i="6"/>
  <c r="N3173" i="6" s="1"/>
  <c r="F3169" i="6"/>
  <c r="L3169" i="6" s="1"/>
  <c r="J3169" i="6"/>
  <c r="P3169" i="6" s="1"/>
  <c r="G3169" i="6"/>
  <c r="M3169" i="6" s="1"/>
  <c r="H3169" i="6"/>
  <c r="N3169" i="6" s="1"/>
  <c r="I3169" i="6"/>
  <c r="O3169" i="6" s="1"/>
  <c r="E3165" i="6"/>
  <c r="K3165" i="6" s="1"/>
  <c r="R3165" i="6" s="1"/>
  <c r="F3165" i="6"/>
  <c r="L3165" i="6" s="1"/>
  <c r="J3165" i="6"/>
  <c r="P3165" i="6" s="1"/>
  <c r="I3165" i="6"/>
  <c r="O3165" i="6" s="1"/>
  <c r="G3165" i="6"/>
  <c r="M3165" i="6" s="1"/>
  <c r="H3165" i="6"/>
  <c r="N3165" i="6" s="1"/>
  <c r="F3161" i="6"/>
  <c r="L3161" i="6" s="1"/>
  <c r="J3161" i="6"/>
  <c r="P3161" i="6" s="1"/>
  <c r="G3161" i="6"/>
  <c r="M3161" i="6" s="1"/>
  <c r="I3161" i="6"/>
  <c r="O3161" i="6" s="1"/>
  <c r="H3161" i="6"/>
  <c r="N3161" i="6" s="1"/>
  <c r="E3161" i="6"/>
  <c r="K3161" i="6" s="1"/>
  <c r="R3161" i="6" s="1"/>
  <c r="E3157" i="6"/>
  <c r="K3157" i="6" s="1"/>
  <c r="R3157" i="6" s="1"/>
  <c r="F3157" i="6"/>
  <c r="L3157" i="6" s="1"/>
  <c r="J3157" i="6"/>
  <c r="P3157" i="6" s="1"/>
  <c r="I3157" i="6"/>
  <c r="O3157" i="6" s="1"/>
  <c r="G3157" i="6"/>
  <c r="M3157" i="6" s="1"/>
  <c r="H3157" i="6"/>
  <c r="N3157" i="6" s="1"/>
  <c r="F3153" i="6"/>
  <c r="L3153" i="6" s="1"/>
  <c r="J3153" i="6"/>
  <c r="P3153" i="6" s="1"/>
  <c r="G3153" i="6"/>
  <c r="M3153" i="6" s="1"/>
  <c r="I3153" i="6"/>
  <c r="O3153" i="6" s="1"/>
  <c r="H3153" i="6"/>
  <c r="N3153" i="6" s="1"/>
  <c r="E3153" i="6"/>
  <c r="K3153" i="6" s="1"/>
  <c r="R3153" i="6" s="1"/>
  <c r="E3149" i="6"/>
  <c r="K3149" i="6" s="1"/>
  <c r="R3149" i="6" s="1"/>
  <c r="F3149" i="6"/>
  <c r="L3149" i="6" s="1"/>
  <c r="J3149" i="6"/>
  <c r="P3149" i="6" s="1"/>
  <c r="I3149" i="6"/>
  <c r="O3149" i="6" s="1"/>
  <c r="G3149" i="6"/>
  <c r="M3149" i="6" s="1"/>
  <c r="H3149" i="6"/>
  <c r="N3149" i="6" s="1"/>
  <c r="F3145" i="6"/>
  <c r="L3145" i="6" s="1"/>
  <c r="J3145" i="6"/>
  <c r="P3145" i="6" s="1"/>
  <c r="G3145" i="6"/>
  <c r="M3145" i="6" s="1"/>
  <c r="I3145" i="6"/>
  <c r="O3145" i="6" s="1"/>
  <c r="H3145" i="6"/>
  <c r="N3145" i="6" s="1"/>
  <c r="E3145" i="6"/>
  <c r="K3145" i="6" s="1"/>
  <c r="R3145" i="6" s="1"/>
  <c r="F3141" i="6"/>
  <c r="L3141" i="6" s="1"/>
  <c r="J3141" i="6"/>
  <c r="P3141" i="6" s="1"/>
  <c r="I3141" i="6"/>
  <c r="O3141" i="6" s="1"/>
  <c r="G3141" i="6"/>
  <c r="M3141" i="6" s="1"/>
  <c r="H3141" i="6"/>
  <c r="N3141" i="6" s="1"/>
  <c r="F3137" i="6"/>
  <c r="L3137" i="6" s="1"/>
  <c r="J3137" i="6"/>
  <c r="P3137" i="6" s="1"/>
  <c r="G3137" i="6"/>
  <c r="M3137" i="6" s="1"/>
  <c r="I3137" i="6"/>
  <c r="O3137" i="6" s="1"/>
  <c r="H3137" i="6"/>
  <c r="N3137" i="6" s="1"/>
  <c r="F3133" i="6"/>
  <c r="L3133" i="6" s="1"/>
  <c r="J3133" i="6"/>
  <c r="P3133" i="6" s="1"/>
  <c r="I3133" i="6"/>
  <c r="O3133" i="6" s="1"/>
  <c r="G3133" i="6"/>
  <c r="M3133" i="6" s="1"/>
  <c r="H3133" i="6"/>
  <c r="N3133" i="6" s="1"/>
  <c r="F3129" i="6"/>
  <c r="L3129" i="6" s="1"/>
  <c r="J3129" i="6"/>
  <c r="P3129" i="6" s="1"/>
  <c r="G3129" i="6"/>
  <c r="M3129" i="6" s="1"/>
  <c r="I3129" i="6"/>
  <c r="O3129" i="6" s="1"/>
  <c r="H3129" i="6"/>
  <c r="N3129" i="6" s="1"/>
  <c r="E3129" i="6"/>
  <c r="K3129" i="6" s="1"/>
  <c r="R3129" i="6" s="1"/>
  <c r="E3125" i="6"/>
  <c r="K3125" i="6" s="1"/>
  <c r="R3125" i="6" s="1"/>
  <c r="F3125" i="6"/>
  <c r="L3125" i="6" s="1"/>
  <c r="J3125" i="6"/>
  <c r="P3125" i="6" s="1"/>
  <c r="I3125" i="6"/>
  <c r="O3125" i="6" s="1"/>
  <c r="G3125" i="6"/>
  <c r="M3125" i="6" s="1"/>
  <c r="H3125" i="6"/>
  <c r="N3125" i="6" s="1"/>
  <c r="F3121" i="6"/>
  <c r="L3121" i="6" s="1"/>
  <c r="J3121" i="6"/>
  <c r="P3121" i="6" s="1"/>
  <c r="G3121" i="6"/>
  <c r="M3121" i="6" s="1"/>
  <c r="I3121" i="6"/>
  <c r="O3121" i="6" s="1"/>
  <c r="H3121" i="6"/>
  <c r="N3121" i="6" s="1"/>
  <c r="E3117" i="6"/>
  <c r="K3117" i="6" s="1"/>
  <c r="R3117" i="6" s="1"/>
  <c r="F3117" i="6"/>
  <c r="L3117" i="6" s="1"/>
  <c r="J3117" i="6"/>
  <c r="P3117" i="6" s="1"/>
  <c r="I3117" i="6"/>
  <c r="O3117" i="6" s="1"/>
  <c r="G3117" i="6"/>
  <c r="M3117" i="6" s="1"/>
  <c r="H3117" i="6"/>
  <c r="N3117" i="6" s="1"/>
  <c r="F3113" i="6"/>
  <c r="L3113" i="6" s="1"/>
  <c r="J3113" i="6"/>
  <c r="P3113" i="6" s="1"/>
  <c r="G3113" i="6"/>
  <c r="M3113" i="6" s="1"/>
  <c r="H3113" i="6"/>
  <c r="N3113" i="6" s="1"/>
  <c r="I3113" i="6"/>
  <c r="O3113" i="6" s="1"/>
  <c r="E3109" i="6"/>
  <c r="K3109" i="6" s="1"/>
  <c r="R3109" i="6" s="1"/>
  <c r="F3109" i="6"/>
  <c r="L3109" i="6" s="1"/>
  <c r="J3109" i="6"/>
  <c r="P3109" i="6" s="1"/>
  <c r="I3109" i="6"/>
  <c r="O3109" i="6" s="1"/>
  <c r="G3109" i="6"/>
  <c r="M3109" i="6" s="1"/>
  <c r="H3109" i="6"/>
  <c r="N3109" i="6" s="1"/>
  <c r="F3105" i="6"/>
  <c r="L3105" i="6" s="1"/>
  <c r="J3105" i="6"/>
  <c r="P3105" i="6" s="1"/>
  <c r="G3105" i="6"/>
  <c r="M3105" i="6" s="1"/>
  <c r="H3105" i="6"/>
  <c r="N3105" i="6" s="1"/>
  <c r="I3105" i="6"/>
  <c r="O3105" i="6" s="1"/>
  <c r="F3101" i="6"/>
  <c r="L3101" i="6" s="1"/>
  <c r="J3101" i="6"/>
  <c r="P3101" i="6" s="1"/>
  <c r="G3101" i="6"/>
  <c r="M3101" i="6" s="1"/>
  <c r="I3101" i="6"/>
  <c r="O3101" i="6" s="1"/>
  <c r="H3101" i="6"/>
  <c r="N3101" i="6" s="1"/>
  <c r="E3101" i="6"/>
  <c r="K3101" i="6" s="1"/>
  <c r="R3101" i="6" s="1"/>
  <c r="F3097" i="6"/>
  <c r="L3097" i="6" s="1"/>
  <c r="J3097" i="6"/>
  <c r="P3097" i="6" s="1"/>
  <c r="I3097" i="6"/>
  <c r="O3097" i="6" s="1"/>
  <c r="G3097" i="6"/>
  <c r="M3097" i="6" s="1"/>
  <c r="H3097" i="6"/>
  <c r="N3097" i="6" s="1"/>
  <c r="F3093" i="6"/>
  <c r="L3093" i="6" s="1"/>
  <c r="J3093" i="6"/>
  <c r="P3093" i="6" s="1"/>
  <c r="G3093" i="6"/>
  <c r="M3093" i="6" s="1"/>
  <c r="I3093" i="6"/>
  <c r="O3093" i="6" s="1"/>
  <c r="H3093" i="6"/>
  <c r="N3093" i="6" s="1"/>
  <c r="H3089" i="6"/>
  <c r="N3089" i="6" s="1"/>
  <c r="G3089" i="6"/>
  <c r="M3089" i="6" s="1"/>
  <c r="E3089" i="6"/>
  <c r="K3089" i="6" s="1"/>
  <c r="R3089" i="6" s="1"/>
  <c r="I3089" i="6"/>
  <c r="O3089" i="6" s="1"/>
  <c r="F3089" i="6"/>
  <c r="L3089" i="6" s="1"/>
  <c r="J3089" i="6"/>
  <c r="P3089" i="6" s="1"/>
  <c r="H3085" i="6"/>
  <c r="N3085" i="6" s="1"/>
  <c r="E3085" i="6"/>
  <c r="K3085" i="6" s="1"/>
  <c r="R3085" i="6" s="1"/>
  <c r="I3085" i="6"/>
  <c r="O3085" i="6" s="1"/>
  <c r="G3085" i="6"/>
  <c r="M3085" i="6" s="1"/>
  <c r="F3085" i="6"/>
  <c r="L3085" i="6" s="1"/>
  <c r="J3085" i="6"/>
  <c r="P3085" i="6" s="1"/>
  <c r="I3081" i="6"/>
  <c r="O3081" i="6" s="1"/>
  <c r="J3081" i="6"/>
  <c r="P3081" i="6" s="1"/>
  <c r="F3081" i="6"/>
  <c r="L3081" i="6" s="1"/>
  <c r="H3081" i="6"/>
  <c r="N3081" i="6" s="1"/>
  <c r="F3077" i="6"/>
  <c r="L3077" i="6" s="1"/>
  <c r="J3077" i="6"/>
  <c r="P3077" i="6" s="1"/>
  <c r="E3077" i="6"/>
  <c r="K3077" i="6" s="1"/>
  <c r="R3077" i="6" s="1"/>
  <c r="G3077" i="6"/>
  <c r="M3077" i="6" s="1"/>
  <c r="H3077" i="6"/>
  <c r="N3077" i="6" s="1"/>
  <c r="I3077" i="6"/>
  <c r="O3077" i="6" s="1"/>
  <c r="H3073" i="6"/>
  <c r="N3073" i="6" s="1"/>
  <c r="F3073" i="6"/>
  <c r="L3073" i="6" s="1"/>
  <c r="I3073" i="6"/>
  <c r="O3073" i="6" s="1"/>
  <c r="J3073" i="6"/>
  <c r="P3073" i="6" s="1"/>
  <c r="F3069" i="6"/>
  <c r="L3069" i="6" s="1"/>
  <c r="J3069" i="6"/>
  <c r="P3069" i="6" s="1"/>
  <c r="G3069" i="6"/>
  <c r="M3069" i="6" s="1"/>
  <c r="H3069" i="6"/>
  <c r="N3069" i="6" s="1"/>
  <c r="I3069" i="6"/>
  <c r="O3069" i="6" s="1"/>
  <c r="H3065" i="6"/>
  <c r="N3065" i="6" s="1"/>
  <c r="F3065" i="6"/>
  <c r="L3065" i="6" s="1"/>
  <c r="I3065" i="6"/>
  <c r="O3065" i="6" s="1"/>
  <c r="J3065" i="6"/>
  <c r="P3065" i="6" s="1"/>
  <c r="H3061" i="6"/>
  <c r="N3061" i="6" s="1"/>
  <c r="I3061" i="6"/>
  <c r="O3061" i="6" s="1"/>
  <c r="J3061" i="6"/>
  <c r="P3061" i="6" s="1"/>
  <c r="F3061" i="6"/>
  <c r="L3061" i="6" s="1"/>
  <c r="F3057" i="6"/>
  <c r="L3057" i="6" s="1"/>
  <c r="J3057" i="6"/>
  <c r="P3057" i="6" s="1"/>
  <c r="G3057" i="6"/>
  <c r="M3057" i="6" s="1"/>
  <c r="I3057" i="6"/>
  <c r="O3057" i="6" s="1"/>
  <c r="H3057" i="6"/>
  <c r="N3057" i="6" s="1"/>
  <c r="H3053" i="6"/>
  <c r="N3053" i="6" s="1"/>
  <c r="G3053" i="6"/>
  <c r="M3053" i="6" s="1"/>
  <c r="E3053" i="6"/>
  <c r="K3053" i="6" s="1"/>
  <c r="R3053" i="6" s="1"/>
  <c r="I3053" i="6"/>
  <c r="O3053" i="6" s="1"/>
  <c r="F3053" i="6"/>
  <c r="L3053" i="6" s="1"/>
  <c r="J3053" i="6"/>
  <c r="P3053" i="6" s="1"/>
  <c r="H3049" i="6"/>
  <c r="N3049" i="6" s="1"/>
  <c r="E3049" i="6"/>
  <c r="K3049" i="6" s="1"/>
  <c r="R3049" i="6" s="1"/>
  <c r="I3049" i="6"/>
  <c r="O3049" i="6" s="1"/>
  <c r="G3049" i="6"/>
  <c r="M3049" i="6" s="1"/>
  <c r="F3049" i="6"/>
  <c r="L3049" i="6" s="1"/>
  <c r="J3049" i="6"/>
  <c r="P3049" i="6" s="1"/>
  <c r="H3045" i="6"/>
  <c r="N3045" i="6" s="1"/>
  <c r="G3045" i="6"/>
  <c r="M3045" i="6" s="1"/>
  <c r="E3045" i="6"/>
  <c r="K3045" i="6" s="1"/>
  <c r="R3045" i="6" s="1"/>
  <c r="I3045" i="6"/>
  <c r="O3045" i="6" s="1"/>
  <c r="F3045" i="6"/>
  <c r="L3045" i="6" s="1"/>
  <c r="J3045" i="6"/>
  <c r="P3045" i="6" s="1"/>
  <c r="J3041" i="6"/>
  <c r="P3041" i="6" s="1"/>
  <c r="F3041" i="6"/>
  <c r="L3041" i="6" s="1"/>
  <c r="H3041" i="6"/>
  <c r="N3041" i="6" s="1"/>
  <c r="I3041" i="6"/>
  <c r="O3041" i="6" s="1"/>
  <c r="G3037" i="6"/>
  <c r="M3037" i="6" s="1"/>
  <c r="H3037" i="6"/>
  <c r="N3037" i="6" s="1"/>
  <c r="I3037" i="6"/>
  <c r="O3037" i="6" s="1"/>
  <c r="F3037" i="6"/>
  <c r="L3037" i="6" s="1"/>
  <c r="J3037" i="6"/>
  <c r="P3037" i="6" s="1"/>
  <c r="H3033" i="6"/>
  <c r="N3033" i="6" s="1"/>
  <c r="G3033" i="6"/>
  <c r="M3033" i="6" s="1"/>
  <c r="E3033" i="6"/>
  <c r="K3033" i="6" s="1"/>
  <c r="R3033" i="6" s="1"/>
  <c r="I3033" i="6"/>
  <c r="O3033" i="6" s="1"/>
  <c r="F3033" i="6"/>
  <c r="L3033" i="6" s="1"/>
  <c r="J3033" i="6"/>
  <c r="P3033" i="6" s="1"/>
  <c r="H3029" i="6"/>
  <c r="N3029" i="6" s="1"/>
  <c r="I3029" i="6"/>
  <c r="O3029" i="6" s="1"/>
  <c r="F3029" i="6"/>
  <c r="L3029" i="6" s="1"/>
  <c r="J3029" i="6"/>
  <c r="P3029" i="6" s="1"/>
  <c r="G3029" i="6"/>
  <c r="M3029" i="6" s="1"/>
  <c r="F3025" i="6"/>
  <c r="L3025" i="6" s="1"/>
  <c r="J3025" i="6"/>
  <c r="P3025" i="6" s="1"/>
  <c r="I3025" i="6"/>
  <c r="O3025" i="6" s="1"/>
  <c r="G3025" i="6"/>
  <c r="M3025" i="6" s="1"/>
  <c r="E3025" i="6"/>
  <c r="K3025" i="6" s="1"/>
  <c r="R3025" i="6" s="1"/>
  <c r="H3025" i="6"/>
  <c r="N3025" i="6" s="1"/>
  <c r="F3021" i="6"/>
  <c r="L3021" i="6" s="1"/>
  <c r="J3021" i="6"/>
  <c r="P3021" i="6" s="1"/>
  <c r="G3021" i="6"/>
  <c r="M3021" i="6" s="1"/>
  <c r="I3021" i="6"/>
  <c r="O3021" i="6" s="1"/>
  <c r="H3021" i="6"/>
  <c r="N3021" i="6" s="1"/>
  <c r="E3021" i="6"/>
  <c r="K3021" i="6" s="1"/>
  <c r="R3021" i="6" s="1"/>
  <c r="H3017" i="6"/>
  <c r="N3017" i="6" s="1"/>
  <c r="G3017" i="6"/>
  <c r="M3017" i="6" s="1"/>
  <c r="E3017" i="6"/>
  <c r="K3017" i="6" s="1"/>
  <c r="R3017" i="6" s="1"/>
  <c r="I3017" i="6"/>
  <c r="O3017" i="6" s="1"/>
  <c r="F3017" i="6"/>
  <c r="L3017" i="6" s="1"/>
  <c r="J3017" i="6"/>
  <c r="P3017" i="6" s="1"/>
  <c r="F3013" i="6"/>
  <c r="L3013" i="6" s="1"/>
  <c r="J3013" i="6"/>
  <c r="P3013" i="6" s="1"/>
  <c r="G3013" i="6"/>
  <c r="M3013" i="6" s="1"/>
  <c r="I3013" i="6"/>
  <c r="O3013" i="6" s="1"/>
  <c r="H3013" i="6"/>
  <c r="N3013" i="6" s="1"/>
  <c r="E3013" i="6"/>
  <c r="K3013" i="6" s="1"/>
  <c r="R3013" i="6" s="1"/>
  <c r="H3009" i="6"/>
  <c r="N3009" i="6" s="1"/>
  <c r="G3009" i="6"/>
  <c r="M3009" i="6" s="1"/>
  <c r="E3009" i="6"/>
  <c r="K3009" i="6" s="1"/>
  <c r="R3009" i="6" s="1"/>
  <c r="I3009" i="6"/>
  <c r="O3009" i="6" s="1"/>
  <c r="F3009" i="6"/>
  <c r="L3009" i="6" s="1"/>
  <c r="J3009" i="6"/>
  <c r="P3009" i="6" s="1"/>
  <c r="F3005" i="6"/>
  <c r="L3005" i="6" s="1"/>
  <c r="H3005" i="6"/>
  <c r="N3005" i="6" s="1"/>
  <c r="I3005" i="6"/>
  <c r="O3005" i="6" s="1"/>
  <c r="J3005" i="6"/>
  <c r="P3005" i="6" s="1"/>
  <c r="G3001" i="6"/>
  <c r="M3001" i="6" s="1"/>
  <c r="H3001" i="6"/>
  <c r="N3001" i="6" s="1"/>
  <c r="E3001" i="6"/>
  <c r="K3001" i="6" s="1"/>
  <c r="R3001" i="6" s="1"/>
  <c r="I3001" i="6"/>
  <c r="O3001" i="6" s="1"/>
  <c r="F3001" i="6"/>
  <c r="L3001" i="6" s="1"/>
  <c r="J3001" i="6"/>
  <c r="P3001" i="6" s="1"/>
  <c r="F2997" i="6"/>
  <c r="L2997" i="6" s="1"/>
  <c r="J2997" i="6"/>
  <c r="P2997" i="6" s="1"/>
  <c r="G2997" i="6"/>
  <c r="M2997" i="6" s="1"/>
  <c r="I2997" i="6"/>
  <c r="O2997" i="6" s="1"/>
  <c r="H2997" i="6"/>
  <c r="N2997" i="6" s="1"/>
  <c r="J2993" i="6"/>
  <c r="P2993" i="6" s="1"/>
  <c r="F2993" i="6"/>
  <c r="L2993" i="6" s="1"/>
  <c r="I2993" i="6"/>
  <c r="O2993" i="6" s="1"/>
  <c r="H2993" i="6"/>
  <c r="N2993" i="6" s="1"/>
  <c r="H2989" i="6"/>
  <c r="N2989" i="6" s="1"/>
  <c r="F2989" i="6"/>
  <c r="L2989" i="6" s="1"/>
  <c r="I2989" i="6"/>
  <c r="O2989" i="6" s="1"/>
  <c r="J2989" i="6"/>
  <c r="P2989" i="6" s="1"/>
  <c r="E2985" i="6"/>
  <c r="K2985" i="6" s="1"/>
  <c r="R2985" i="6" s="1"/>
  <c r="F2985" i="6"/>
  <c r="L2985" i="6" s="1"/>
  <c r="J2985" i="6"/>
  <c r="P2985" i="6" s="1"/>
  <c r="G2985" i="6"/>
  <c r="M2985" i="6" s="1"/>
  <c r="I2985" i="6"/>
  <c r="O2985" i="6" s="1"/>
  <c r="H2985" i="6"/>
  <c r="N2985" i="6" s="1"/>
  <c r="E2981" i="6"/>
  <c r="K2981" i="6" s="1"/>
  <c r="R2981" i="6" s="1"/>
  <c r="F2981" i="6"/>
  <c r="L2981" i="6" s="1"/>
  <c r="J2981" i="6"/>
  <c r="P2981" i="6" s="1"/>
  <c r="G2981" i="6"/>
  <c r="M2981" i="6" s="1"/>
  <c r="H2981" i="6"/>
  <c r="N2981" i="6" s="1"/>
  <c r="I2981" i="6"/>
  <c r="O2981" i="6" s="1"/>
  <c r="H2977" i="6"/>
  <c r="N2977" i="6" s="1"/>
  <c r="G2977" i="6"/>
  <c r="M2977" i="6" s="1"/>
  <c r="E2977" i="6"/>
  <c r="K2977" i="6" s="1"/>
  <c r="R2977" i="6" s="1"/>
  <c r="I2977" i="6"/>
  <c r="O2977" i="6" s="1"/>
  <c r="F2977" i="6"/>
  <c r="L2977" i="6" s="1"/>
  <c r="J2977" i="6"/>
  <c r="P2977" i="6" s="1"/>
  <c r="F2973" i="6"/>
  <c r="L2973" i="6" s="1"/>
  <c r="J2973" i="6"/>
  <c r="P2973" i="6" s="1"/>
  <c r="I2973" i="6"/>
  <c r="O2973" i="6" s="1"/>
  <c r="G2973" i="6"/>
  <c r="M2973" i="6" s="1"/>
  <c r="E2973" i="6"/>
  <c r="K2973" i="6" s="1"/>
  <c r="R2973" i="6" s="1"/>
  <c r="H2973" i="6"/>
  <c r="N2973" i="6" s="1"/>
  <c r="J2969" i="6"/>
  <c r="P2969" i="6" s="1"/>
  <c r="F2969" i="6"/>
  <c r="L2969" i="6" s="1"/>
  <c r="H2969" i="6"/>
  <c r="N2969" i="6" s="1"/>
  <c r="I2969" i="6"/>
  <c r="O2969" i="6" s="1"/>
  <c r="H2965" i="6"/>
  <c r="N2965" i="6" s="1"/>
  <c r="G2965" i="6"/>
  <c r="M2965" i="6" s="1"/>
  <c r="E2965" i="6"/>
  <c r="K2965" i="6" s="1"/>
  <c r="R2965" i="6" s="1"/>
  <c r="I2965" i="6"/>
  <c r="O2965" i="6" s="1"/>
  <c r="F2965" i="6"/>
  <c r="L2965" i="6" s="1"/>
  <c r="J2965" i="6"/>
  <c r="P2965" i="6" s="1"/>
  <c r="H2961" i="6"/>
  <c r="N2961" i="6" s="1"/>
  <c r="E2961" i="6"/>
  <c r="K2961" i="6" s="1"/>
  <c r="R2961" i="6" s="1"/>
  <c r="I2961" i="6"/>
  <c r="O2961" i="6" s="1"/>
  <c r="F2961" i="6"/>
  <c r="L2961" i="6" s="1"/>
  <c r="J2961" i="6"/>
  <c r="P2961" i="6" s="1"/>
  <c r="G2961" i="6"/>
  <c r="M2961" i="6" s="1"/>
  <c r="H2957" i="6"/>
  <c r="N2957" i="6" s="1"/>
  <c r="F2957" i="6"/>
  <c r="L2957" i="6" s="1"/>
  <c r="I2957" i="6"/>
  <c r="O2957" i="6" s="1"/>
  <c r="J2957" i="6"/>
  <c r="P2957" i="6" s="1"/>
  <c r="H2953" i="6"/>
  <c r="N2953" i="6" s="1"/>
  <c r="I2953" i="6"/>
  <c r="O2953" i="6" s="1"/>
  <c r="F2953" i="6"/>
  <c r="L2953" i="6" s="1"/>
  <c r="J2953" i="6"/>
  <c r="P2953" i="6" s="1"/>
  <c r="G2953" i="6"/>
  <c r="M2953" i="6" s="1"/>
  <c r="H2949" i="6"/>
  <c r="N2949" i="6" s="1"/>
  <c r="G2949" i="6"/>
  <c r="M2949" i="6" s="1"/>
  <c r="E2949" i="6"/>
  <c r="K2949" i="6" s="1"/>
  <c r="R2949" i="6" s="1"/>
  <c r="I2949" i="6"/>
  <c r="O2949" i="6" s="1"/>
  <c r="F2949" i="6"/>
  <c r="L2949" i="6" s="1"/>
  <c r="J2949" i="6"/>
  <c r="P2949" i="6" s="1"/>
  <c r="H2945" i="6"/>
  <c r="N2945" i="6" s="1"/>
  <c r="E2945" i="6"/>
  <c r="K2945" i="6" s="1"/>
  <c r="R2945" i="6" s="1"/>
  <c r="I2945" i="6"/>
  <c r="O2945" i="6" s="1"/>
  <c r="F2945" i="6"/>
  <c r="L2945" i="6" s="1"/>
  <c r="J2945" i="6"/>
  <c r="P2945" i="6" s="1"/>
  <c r="G2945" i="6"/>
  <c r="M2945" i="6" s="1"/>
  <c r="F2941" i="6"/>
  <c r="L2941" i="6" s="1"/>
  <c r="J2941" i="6"/>
  <c r="P2941" i="6" s="1"/>
  <c r="E2941" i="6"/>
  <c r="K2941" i="6" s="1"/>
  <c r="R2941" i="6" s="1"/>
  <c r="G2941" i="6"/>
  <c r="M2941" i="6" s="1"/>
  <c r="I2941" i="6"/>
  <c r="O2941" i="6" s="1"/>
  <c r="H2941" i="6"/>
  <c r="N2941" i="6" s="1"/>
  <c r="F2937" i="6"/>
  <c r="L2937" i="6" s="1"/>
  <c r="J2937" i="6"/>
  <c r="P2937" i="6" s="1"/>
  <c r="G2937" i="6"/>
  <c r="M2937" i="6" s="1"/>
  <c r="E2937" i="6"/>
  <c r="K2937" i="6" s="1"/>
  <c r="R2937" i="6" s="1"/>
  <c r="H2937" i="6"/>
  <c r="N2937" i="6" s="1"/>
  <c r="I2937" i="6"/>
  <c r="O2937" i="6" s="1"/>
  <c r="E2933" i="6"/>
  <c r="K2933" i="6" s="1"/>
  <c r="R2933" i="6" s="1"/>
  <c r="F2933" i="6"/>
  <c r="L2933" i="6" s="1"/>
  <c r="J2933" i="6"/>
  <c r="P2933" i="6" s="1"/>
  <c r="I2933" i="6"/>
  <c r="O2933" i="6" s="1"/>
  <c r="G2933" i="6"/>
  <c r="M2933" i="6" s="1"/>
  <c r="H2933" i="6"/>
  <c r="N2933" i="6" s="1"/>
  <c r="F2929" i="6"/>
  <c r="L2929" i="6" s="1"/>
  <c r="J2929" i="6"/>
  <c r="P2929" i="6" s="1"/>
  <c r="G2929" i="6"/>
  <c r="M2929" i="6" s="1"/>
  <c r="E2929" i="6"/>
  <c r="K2929" i="6" s="1"/>
  <c r="R2929" i="6" s="1"/>
  <c r="H2929" i="6"/>
  <c r="N2929" i="6" s="1"/>
  <c r="I2929" i="6"/>
  <c r="O2929" i="6" s="1"/>
  <c r="H2925" i="6"/>
  <c r="N2925" i="6" s="1"/>
  <c r="G2925" i="6"/>
  <c r="M2925" i="6" s="1"/>
  <c r="E2925" i="6"/>
  <c r="K2925" i="6" s="1"/>
  <c r="R2925" i="6" s="1"/>
  <c r="I2925" i="6"/>
  <c r="O2925" i="6" s="1"/>
  <c r="F2925" i="6"/>
  <c r="L2925" i="6" s="1"/>
  <c r="J2925" i="6"/>
  <c r="P2925" i="6" s="1"/>
  <c r="G2921" i="6"/>
  <c r="M2921" i="6" s="1"/>
  <c r="H2921" i="6"/>
  <c r="N2921" i="6" s="1"/>
  <c r="I2921" i="6"/>
  <c r="O2921" i="6" s="1"/>
  <c r="F2921" i="6"/>
  <c r="L2921" i="6" s="1"/>
  <c r="J2921" i="6"/>
  <c r="P2921" i="6" s="1"/>
  <c r="H2917" i="6"/>
  <c r="N2917" i="6" s="1"/>
  <c r="E2917" i="6"/>
  <c r="K2917" i="6" s="1"/>
  <c r="R2917" i="6" s="1"/>
  <c r="I2917" i="6"/>
  <c r="O2917" i="6" s="1"/>
  <c r="G2917" i="6"/>
  <c r="M2917" i="6" s="1"/>
  <c r="F2917" i="6"/>
  <c r="L2917" i="6" s="1"/>
  <c r="J2917" i="6"/>
  <c r="P2917" i="6" s="1"/>
  <c r="I2913" i="6"/>
  <c r="O2913" i="6" s="1"/>
  <c r="F2913" i="6"/>
  <c r="L2913" i="6" s="1"/>
  <c r="J2913" i="6"/>
  <c r="P2913" i="6" s="1"/>
  <c r="E2913" i="6"/>
  <c r="K2913" i="6" s="1"/>
  <c r="R2913" i="6" s="1"/>
  <c r="G2913" i="6"/>
  <c r="M2913" i="6" s="1"/>
  <c r="H2913" i="6"/>
  <c r="N2913" i="6" s="1"/>
  <c r="F2909" i="6"/>
  <c r="L2909" i="6" s="1"/>
  <c r="J2909" i="6"/>
  <c r="P2909" i="6" s="1"/>
  <c r="G2909" i="6"/>
  <c r="M2909" i="6" s="1"/>
  <c r="E2909" i="6"/>
  <c r="K2909" i="6" s="1"/>
  <c r="R2909" i="6" s="1"/>
  <c r="H2909" i="6"/>
  <c r="N2909" i="6" s="1"/>
  <c r="I2909" i="6"/>
  <c r="O2909" i="6" s="1"/>
  <c r="J2905" i="6"/>
  <c r="P2905" i="6" s="1"/>
  <c r="F2905" i="6"/>
  <c r="L2905" i="6" s="1"/>
  <c r="H2905" i="6"/>
  <c r="N2905" i="6" s="1"/>
  <c r="I2905" i="6"/>
  <c r="O2905" i="6" s="1"/>
  <c r="F2901" i="6"/>
  <c r="L2901" i="6" s="1"/>
  <c r="H2901" i="6"/>
  <c r="N2901" i="6" s="1"/>
  <c r="I2901" i="6"/>
  <c r="O2901" i="6" s="1"/>
  <c r="J2901" i="6"/>
  <c r="P2901" i="6" s="1"/>
  <c r="F2897" i="6"/>
  <c r="L2897" i="6" s="1"/>
  <c r="J2897" i="6"/>
  <c r="P2897" i="6" s="1"/>
  <c r="E2897" i="6"/>
  <c r="K2897" i="6" s="1"/>
  <c r="R2897" i="6" s="1"/>
  <c r="G2897" i="6"/>
  <c r="M2897" i="6" s="1"/>
  <c r="H2897" i="6"/>
  <c r="N2897" i="6" s="1"/>
  <c r="I2897" i="6"/>
  <c r="O2897" i="6" s="1"/>
  <c r="F2893" i="6"/>
  <c r="L2893" i="6" s="1"/>
  <c r="J2893" i="6"/>
  <c r="P2893" i="6" s="1"/>
  <c r="E2893" i="6"/>
  <c r="K2893" i="6" s="1"/>
  <c r="R2893" i="6" s="1"/>
  <c r="G2893" i="6"/>
  <c r="M2893" i="6" s="1"/>
  <c r="I2893" i="6"/>
  <c r="O2893" i="6" s="1"/>
  <c r="H2893" i="6"/>
  <c r="N2893" i="6" s="1"/>
  <c r="I2889" i="6"/>
  <c r="O2889" i="6" s="1"/>
  <c r="J2889" i="6"/>
  <c r="P2889" i="6" s="1"/>
  <c r="F2889" i="6"/>
  <c r="L2889" i="6" s="1"/>
  <c r="H2889" i="6"/>
  <c r="N2889" i="6" s="1"/>
  <c r="G2885" i="6"/>
  <c r="M2885" i="6" s="1"/>
  <c r="H2885" i="6"/>
  <c r="N2885" i="6" s="1"/>
  <c r="E2885" i="6"/>
  <c r="K2885" i="6" s="1"/>
  <c r="R2885" i="6" s="1"/>
  <c r="I2885" i="6"/>
  <c r="O2885" i="6" s="1"/>
  <c r="F2885" i="6"/>
  <c r="L2885" i="6" s="1"/>
  <c r="J2885" i="6"/>
  <c r="P2885" i="6" s="1"/>
  <c r="G2881" i="6"/>
  <c r="M2881" i="6" s="1"/>
  <c r="H2881" i="6"/>
  <c r="N2881" i="6" s="1"/>
  <c r="E2881" i="6"/>
  <c r="K2881" i="6" s="1"/>
  <c r="R2881" i="6" s="1"/>
  <c r="I2881" i="6"/>
  <c r="O2881" i="6" s="1"/>
  <c r="F2881" i="6"/>
  <c r="L2881" i="6" s="1"/>
  <c r="J2881" i="6"/>
  <c r="P2881" i="6" s="1"/>
  <c r="G2877" i="6"/>
  <c r="M2877" i="6" s="1"/>
  <c r="H2877" i="6"/>
  <c r="N2877" i="6" s="1"/>
  <c r="E2877" i="6"/>
  <c r="K2877" i="6" s="1"/>
  <c r="R2877" i="6" s="1"/>
  <c r="I2877" i="6"/>
  <c r="O2877" i="6" s="1"/>
  <c r="F2877" i="6"/>
  <c r="L2877" i="6" s="1"/>
  <c r="J2877" i="6"/>
  <c r="P2877" i="6" s="1"/>
  <c r="E2873" i="6"/>
  <c r="K2873" i="6" s="1"/>
  <c r="R2873" i="6" s="1"/>
  <c r="I2873" i="6"/>
  <c r="O2873" i="6" s="1"/>
  <c r="F2873" i="6"/>
  <c r="L2873" i="6" s="1"/>
  <c r="J2873" i="6"/>
  <c r="P2873" i="6" s="1"/>
  <c r="G2873" i="6"/>
  <c r="M2873" i="6" s="1"/>
  <c r="H2873" i="6"/>
  <c r="N2873" i="6" s="1"/>
  <c r="E2869" i="6"/>
  <c r="K2869" i="6" s="1"/>
  <c r="R2869" i="6" s="1"/>
  <c r="F2869" i="6"/>
  <c r="L2869" i="6" s="1"/>
  <c r="J2869" i="6"/>
  <c r="P2869" i="6" s="1"/>
  <c r="G2869" i="6"/>
  <c r="M2869" i="6" s="1"/>
  <c r="H2869" i="6"/>
  <c r="N2869" i="6" s="1"/>
  <c r="I2869" i="6"/>
  <c r="O2869" i="6" s="1"/>
  <c r="G2865" i="6"/>
  <c r="M2865" i="6" s="1"/>
  <c r="H2865" i="6"/>
  <c r="N2865" i="6" s="1"/>
  <c r="E2865" i="6"/>
  <c r="K2865" i="6" s="1"/>
  <c r="R2865" i="6" s="1"/>
  <c r="I2865" i="6"/>
  <c r="O2865" i="6" s="1"/>
  <c r="F2865" i="6"/>
  <c r="L2865" i="6" s="1"/>
  <c r="J2865" i="6"/>
  <c r="P2865" i="6" s="1"/>
  <c r="E2861" i="6"/>
  <c r="K2861" i="6" s="1"/>
  <c r="R2861" i="6" s="1"/>
  <c r="I2861" i="6"/>
  <c r="O2861" i="6" s="1"/>
  <c r="F2861" i="6"/>
  <c r="L2861" i="6" s="1"/>
  <c r="J2861" i="6"/>
  <c r="P2861" i="6" s="1"/>
  <c r="G2861" i="6"/>
  <c r="M2861" i="6" s="1"/>
  <c r="H2861" i="6"/>
  <c r="N2861" i="6" s="1"/>
  <c r="G2857" i="6"/>
  <c r="M2857" i="6" s="1"/>
  <c r="H2857" i="6"/>
  <c r="N2857" i="6" s="1"/>
  <c r="E2857" i="6"/>
  <c r="K2857" i="6" s="1"/>
  <c r="R2857" i="6" s="1"/>
  <c r="I2857" i="6"/>
  <c r="O2857" i="6" s="1"/>
  <c r="F2857" i="6"/>
  <c r="L2857" i="6" s="1"/>
  <c r="J2857" i="6"/>
  <c r="P2857" i="6" s="1"/>
  <c r="G2853" i="6"/>
  <c r="M2853" i="6" s="1"/>
  <c r="H2853" i="6"/>
  <c r="N2853" i="6" s="1"/>
  <c r="E2853" i="6"/>
  <c r="K2853" i="6" s="1"/>
  <c r="R2853" i="6" s="1"/>
  <c r="I2853" i="6"/>
  <c r="O2853" i="6" s="1"/>
  <c r="F2853" i="6"/>
  <c r="L2853" i="6" s="1"/>
  <c r="J2853" i="6"/>
  <c r="P2853" i="6" s="1"/>
  <c r="G2849" i="6"/>
  <c r="M2849" i="6" s="1"/>
  <c r="H2849" i="6"/>
  <c r="N2849" i="6" s="1"/>
  <c r="E2849" i="6"/>
  <c r="K2849" i="6" s="1"/>
  <c r="R2849" i="6" s="1"/>
  <c r="I2849" i="6"/>
  <c r="O2849" i="6" s="1"/>
  <c r="F2849" i="6"/>
  <c r="L2849" i="6" s="1"/>
  <c r="J2849" i="6"/>
  <c r="P2849" i="6" s="1"/>
  <c r="E2845" i="6"/>
  <c r="K2845" i="6" s="1"/>
  <c r="R2845" i="6" s="1"/>
  <c r="I2845" i="6"/>
  <c r="O2845" i="6" s="1"/>
  <c r="F2845" i="6"/>
  <c r="L2845" i="6" s="1"/>
  <c r="J2845" i="6"/>
  <c r="P2845" i="6" s="1"/>
  <c r="G2845" i="6"/>
  <c r="M2845" i="6" s="1"/>
  <c r="H2845" i="6"/>
  <c r="N2845" i="6" s="1"/>
  <c r="E2841" i="6"/>
  <c r="K2841" i="6" s="1"/>
  <c r="R2841" i="6" s="1"/>
  <c r="I2841" i="6"/>
  <c r="O2841" i="6" s="1"/>
  <c r="F2841" i="6"/>
  <c r="L2841" i="6" s="1"/>
  <c r="J2841" i="6"/>
  <c r="P2841" i="6" s="1"/>
  <c r="G2841" i="6"/>
  <c r="M2841" i="6" s="1"/>
  <c r="H2841" i="6"/>
  <c r="N2841" i="6" s="1"/>
  <c r="I2837" i="6"/>
  <c r="O2837" i="6" s="1"/>
  <c r="J2837" i="6"/>
  <c r="P2837" i="6" s="1"/>
  <c r="F2837" i="6"/>
  <c r="L2837" i="6" s="1"/>
  <c r="H2837" i="6"/>
  <c r="N2837" i="6" s="1"/>
  <c r="G2833" i="6"/>
  <c r="M2833" i="6" s="1"/>
  <c r="H2833" i="6"/>
  <c r="N2833" i="6" s="1"/>
  <c r="E2833" i="6"/>
  <c r="K2833" i="6" s="1"/>
  <c r="R2833" i="6" s="1"/>
  <c r="I2833" i="6"/>
  <c r="O2833" i="6" s="1"/>
  <c r="F2833" i="6"/>
  <c r="L2833" i="6" s="1"/>
  <c r="J2833" i="6"/>
  <c r="P2833" i="6" s="1"/>
  <c r="I2829" i="6"/>
  <c r="O2829" i="6" s="1"/>
  <c r="F2829" i="6"/>
  <c r="L2829" i="6" s="1"/>
  <c r="J2829" i="6"/>
  <c r="P2829" i="6" s="1"/>
  <c r="G2829" i="6"/>
  <c r="M2829" i="6" s="1"/>
  <c r="H2829" i="6"/>
  <c r="N2829" i="6" s="1"/>
  <c r="G2825" i="6"/>
  <c r="M2825" i="6" s="1"/>
  <c r="H2825" i="6"/>
  <c r="N2825" i="6" s="1"/>
  <c r="I2825" i="6"/>
  <c r="O2825" i="6" s="1"/>
  <c r="F2825" i="6"/>
  <c r="L2825" i="6" s="1"/>
  <c r="J2825" i="6"/>
  <c r="P2825" i="6" s="1"/>
  <c r="E2821" i="6"/>
  <c r="K2821" i="6" s="1"/>
  <c r="R2821" i="6" s="1"/>
  <c r="I2821" i="6"/>
  <c r="O2821" i="6" s="1"/>
  <c r="F2821" i="6"/>
  <c r="L2821" i="6" s="1"/>
  <c r="J2821" i="6"/>
  <c r="P2821" i="6" s="1"/>
  <c r="G2821" i="6"/>
  <c r="M2821" i="6" s="1"/>
  <c r="H2821" i="6"/>
  <c r="N2821" i="6" s="1"/>
  <c r="E2817" i="6"/>
  <c r="K2817" i="6" s="1"/>
  <c r="R2817" i="6" s="1"/>
  <c r="I2817" i="6"/>
  <c r="O2817" i="6" s="1"/>
  <c r="F2817" i="6"/>
  <c r="L2817" i="6" s="1"/>
  <c r="J2817" i="6"/>
  <c r="P2817" i="6" s="1"/>
  <c r="G2817" i="6"/>
  <c r="M2817" i="6" s="1"/>
  <c r="H2817" i="6"/>
  <c r="N2817" i="6" s="1"/>
  <c r="G2813" i="6"/>
  <c r="M2813" i="6" s="1"/>
  <c r="H2813" i="6"/>
  <c r="N2813" i="6" s="1"/>
  <c r="E2813" i="6"/>
  <c r="K2813" i="6" s="1"/>
  <c r="R2813" i="6" s="1"/>
  <c r="I2813" i="6"/>
  <c r="O2813" i="6" s="1"/>
  <c r="F2813" i="6"/>
  <c r="L2813" i="6" s="1"/>
  <c r="J2813" i="6"/>
  <c r="P2813" i="6" s="1"/>
  <c r="E2809" i="6"/>
  <c r="K2809" i="6" s="1"/>
  <c r="R2809" i="6" s="1"/>
  <c r="I2809" i="6"/>
  <c r="O2809" i="6" s="1"/>
  <c r="F2809" i="6"/>
  <c r="L2809" i="6" s="1"/>
  <c r="J2809" i="6"/>
  <c r="P2809" i="6" s="1"/>
  <c r="G2809" i="6"/>
  <c r="M2809" i="6" s="1"/>
  <c r="H2809" i="6"/>
  <c r="N2809" i="6" s="1"/>
  <c r="E2805" i="6"/>
  <c r="K2805" i="6" s="1"/>
  <c r="R2805" i="6" s="1"/>
  <c r="I2805" i="6"/>
  <c r="O2805" i="6" s="1"/>
  <c r="F2805" i="6"/>
  <c r="L2805" i="6" s="1"/>
  <c r="J2805" i="6"/>
  <c r="P2805" i="6" s="1"/>
  <c r="G2805" i="6"/>
  <c r="M2805" i="6" s="1"/>
  <c r="H2805" i="6"/>
  <c r="N2805" i="6" s="1"/>
  <c r="E2801" i="6"/>
  <c r="K2801" i="6" s="1"/>
  <c r="R2801" i="6" s="1"/>
  <c r="I2801" i="6"/>
  <c r="O2801" i="6" s="1"/>
  <c r="F2801" i="6"/>
  <c r="L2801" i="6" s="1"/>
  <c r="J2801" i="6"/>
  <c r="P2801" i="6" s="1"/>
  <c r="G2801" i="6"/>
  <c r="M2801" i="6" s="1"/>
  <c r="H2801" i="6"/>
  <c r="N2801" i="6" s="1"/>
  <c r="E2797" i="6"/>
  <c r="K2797" i="6" s="1"/>
  <c r="R2797" i="6" s="1"/>
  <c r="I2797" i="6"/>
  <c r="O2797" i="6" s="1"/>
  <c r="F2797" i="6"/>
  <c r="L2797" i="6" s="1"/>
  <c r="J2797" i="6"/>
  <c r="P2797" i="6" s="1"/>
  <c r="G2797" i="6"/>
  <c r="M2797" i="6" s="1"/>
  <c r="H2797" i="6"/>
  <c r="N2797" i="6" s="1"/>
  <c r="G2793" i="6"/>
  <c r="M2793" i="6" s="1"/>
  <c r="H2793" i="6"/>
  <c r="N2793" i="6" s="1"/>
  <c r="E2793" i="6"/>
  <c r="K2793" i="6" s="1"/>
  <c r="R2793" i="6" s="1"/>
  <c r="I2793" i="6"/>
  <c r="O2793" i="6" s="1"/>
  <c r="F2793" i="6"/>
  <c r="L2793" i="6" s="1"/>
  <c r="J2793" i="6"/>
  <c r="P2793" i="6" s="1"/>
  <c r="E2789" i="6"/>
  <c r="K2789" i="6" s="1"/>
  <c r="R2789" i="6" s="1"/>
  <c r="I2789" i="6"/>
  <c r="O2789" i="6" s="1"/>
  <c r="F2789" i="6"/>
  <c r="L2789" i="6" s="1"/>
  <c r="J2789" i="6"/>
  <c r="P2789" i="6" s="1"/>
  <c r="G2789" i="6"/>
  <c r="M2789" i="6" s="1"/>
  <c r="H2789" i="6"/>
  <c r="N2789" i="6" s="1"/>
  <c r="G2785" i="6"/>
  <c r="M2785" i="6" s="1"/>
  <c r="H2785" i="6"/>
  <c r="N2785" i="6" s="1"/>
  <c r="E2785" i="6"/>
  <c r="K2785" i="6" s="1"/>
  <c r="R2785" i="6" s="1"/>
  <c r="I2785" i="6"/>
  <c r="O2785" i="6" s="1"/>
  <c r="F2785" i="6"/>
  <c r="L2785" i="6" s="1"/>
  <c r="J2785" i="6"/>
  <c r="P2785" i="6" s="1"/>
  <c r="G2781" i="6"/>
  <c r="M2781" i="6" s="1"/>
  <c r="H2781" i="6"/>
  <c r="N2781" i="6" s="1"/>
  <c r="E2781" i="6"/>
  <c r="K2781" i="6" s="1"/>
  <c r="R2781" i="6" s="1"/>
  <c r="I2781" i="6"/>
  <c r="O2781" i="6" s="1"/>
  <c r="F2781" i="6"/>
  <c r="L2781" i="6" s="1"/>
  <c r="J2781" i="6"/>
  <c r="P2781" i="6" s="1"/>
  <c r="G2777" i="6"/>
  <c r="M2777" i="6" s="1"/>
  <c r="H2777" i="6"/>
  <c r="N2777" i="6" s="1"/>
  <c r="E2777" i="6"/>
  <c r="K2777" i="6" s="1"/>
  <c r="R2777" i="6" s="1"/>
  <c r="I2777" i="6"/>
  <c r="O2777" i="6" s="1"/>
  <c r="F2777" i="6"/>
  <c r="L2777" i="6" s="1"/>
  <c r="J2777" i="6"/>
  <c r="P2777" i="6" s="1"/>
  <c r="F2773" i="6"/>
  <c r="L2773" i="6" s="1"/>
  <c r="H2773" i="6"/>
  <c r="N2773" i="6" s="1"/>
  <c r="I2773" i="6"/>
  <c r="O2773" i="6" s="1"/>
  <c r="J2773" i="6"/>
  <c r="P2773" i="6" s="1"/>
  <c r="E2769" i="6"/>
  <c r="K2769" i="6" s="1"/>
  <c r="R2769" i="6" s="1"/>
  <c r="I2769" i="6"/>
  <c r="O2769" i="6" s="1"/>
  <c r="F2769" i="6"/>
  <c r="L2769" i="6" s="1"/>
  <c r="J2769" i="6"/>
  <c r="P2769" i="6" s="1"/>
  <c r="G2769" i="6"/>
  <c r="M2769" i="6" s="1"/>
  <c r="H2769" i="6"/>
  <c r="N2769" i="6" s="1"/>
  <c r="F2765" i="6"/>
  <c r="L2765" i="6" s="1"/>
  <c r="H2765" i="6"/>
  <c r="N2765" i="6" s="1"/>
  <c r="I2765" i="6"/>
  <c r="O2765" i="6" s="1"/>
  <c r="J2765" i="6"/>
  <c r="P2765" i="6" s="1"/>
  <c r="E2761" i="6"/>
  <c r="K2761" i="6" s="1"/>
  <c r="R2761" i="6" s="1"/>
  <c r="I2761" i="6"/>
  <c r="O2761" i="6" s="1"/>
  <c r="F2761" i="6"/>
  <c r="L2761" i="6" s="1"/>
  <c r="J2761" i="6"/>
  <c r="P2761" i="6" s="1"/>
  <c r="G2761" i="6"/>
  <c r="M2761" i="6" s="1"/>
  <c r="H2761" i="6"/>
  <c r="N2761" i="6" s="1"/>
  <c r="G2757" i="6"/>
  <c r="M2757" i="6" s="1"/>
  <c r="H2757" i="6"/>
  <c r="N2757" i="6" s="1"/>
  <c r="I2757" i="6"/>
  <c r="O2757" i="6" s="1"/>
  <c r="F2757" i="6"/>
  <c r="L2757" i="6" s="1"/>
  <c r="J2757" i="6"/>
  <c r="P2757" i="6" s="1"/>
  <c r="G2753" i="6"/>
  <c r="M2753" i="6" s="1"/>
  <c r="H2753" i="6"/>
  <c r="N2753" i="6" s="1"/>
  <c r="E2753" i="6"/>
  <c r="K2753" i="6" s="1"/>
  <c r="R2753" i="6" s="1"/>
  <c r="I2753" i="6"/>
  <c r="O2753" i="6" s="1"/>
  <c r="F2753" i="6"/>
  <c r="L2753" i="6" s="1"/>
  <c r="J2753" i="6"/>
  <c r="P2753" i="6" s="1"/>
  <c r="G2749" i="6"/>
  <c r="M2749" i="6" s="1"/>
  <c r="H2749" i="6"/>
  <c r="N2749" i="6" s="1"/>
  <c r="E2749" i="6"/>
  <c r="K2749" i="6" s="1"/>
  <c r="R2749" i="6" s="1"/>
  <c r="I2749" i="6"/>
  <c r="O2749" i="6" s="1"/>
  <c r="F2749" i="6"/>
  <c r="L2749" i="6" s="1"/>
  <c r="J2749" i="6"/>
  <c r="P2749" i="6" s="1"/>
  <c r="G2745" i="6"/>
  <c r="M2745" i="6" s="1"/>
  <c r="H2745" i="6"/>
  <c r="N2745" i="6" s="1"/>
  <c r="E2745" i="6"/>
  <c r="K2745" i="6" s="1"/>
  <c r="R2745" i="6" s="1"/>
  <c r="I2745" i="6"/>
  <c r="O2745" i="6" s="1"/>
  <c r="F2745" i="6"/>
  <c r="L2745" i="6" s="1"/>
  <c r="J2745" i="6"/>
  <c r="P2745" i="6" s="1"/>
  <c r="G2741" i="6"/>
  <c r="M2741" i="6" s="1"/>
  <c r="H2741" i="6"/>
  <c r="N2741" i="6" s="1"/>
  <c r="E2741" i="6"/>
  <c r="K2741" i="6" s="1"/>
  <c r="R2741" i="6" s="1"/>
  <c r="I2741" i="6"/>
  <c r="O2741" i="6" s="1"/>
  <c r="F2741" i="6"/>
  <c r="L2741" i="6" s="1"/>
  <c r="J2741" i="6"/>
  <c r="P2741" i="6" s="1"/>
  <c r="G2737" i="6"/>
  <c r="M2737" i="6" s="1"/>
  <c r="H2737" i="6"/>
  <c r="N2737" i="6" s="1"/>
  <c r="E2737" i="6"/>
  <c r="K2737" i="6" s="1"/>
  <c r="R2737" i="6" s="1"/>
  <c r="I2737" i="6"/>
  <c r="O2737" i="6" s="1"/>
  <c r="F2737" i="6"/>
  <c r="L2737" i="6" s="1"/>
  <c r="J2737" i="6"/>
  <c r="P2737" i="6" s="1"/>
  <c r="G2733" i="6"/>
  <c r="M2733" i="6" s="1"/>
  <c r="H2733" i="6"/>
  <c r="N2733" i="6" s="1"/>
  <c r="E2733" i="6"/>
  <c r="K2733" i="6" s="1"/>
  <c r="R2733" i="6" s="1"/>
  <c r="I2733" i="6"/>
  <c r="O2733" i="6" s="1"/>
  <c r="F2733" i="6"/>
  <c r="L2733" i="6" s="1"/>
  <c r="J2733" i="6"/>
  <c r="P2733" i="6" s="1"/>
  <c r="G2729" i="6"/>
  <c r="M2729" i="6" s="1"/>
  <c r="H2729" i="6"/>
  <c r="N2729" i="6" s="1"/>
  <c r="E2729" i="6"/>
  <c r="K2729" i="6" s="1"/>
  <c r="R2729" i="6" s="1"/>
  <c r="I2729" i="6"/>
  <c r="O2729" i="6" s="1"/>
  <c r="F2729" i="6"/>
  <c r="L2729" i="6" s="1"/>
  <c r="J2729" i="6"/>
  <c r="P2729" i="6" s="1"/>
  <c r="G2725" i="6"/>
  <c r="M2725" i="6" s="1"/>
  <c r="H2725" i="6"/>
  <c r="N2725" i="6" s="1"/>
  <c r="E2725" i="6"/>
  <c r="K2725" i="6" s="1"/>
  <c r="R2725" i="6" s="1"/>
  <c r="I2725" i="6"/>
  <c r="O2725" i="6" s="1"/>
  <c r="F2725" i="6"/>
  <c r="L2725" i="6" s="1"/>
  <c r="J2725" i="6"/>
  <c r="P2725" i="6" s="1"/>
  <c r="G2721" i="6"/>
  <c r="M2721" i="6" s="1"/>
  <c r="H2721" i="6"/>
  <c r="N2721" i="6" s="1"/>
  <c r="E2721" i="6"/>
  <c r="K2721" i="6" s="1"/>
  <c r="R2721" i="6" s="1"/>
  <c r="I2721" i="6"/>
  <c r="O2721" i="6" s="1"/>
  <c r="F2721" i="6"/>
  <c r="L2721" i="6" s="1"/>
  <c r="J2721" i="6"/>
  <c r="P2721" i="6" s="1"/>
  <c r="G2717" i="6"/>
  <c r="M2717" i="6" s="1"/>
  <c r="H2717" i="6"/>
  <c r="N2717" i="6" s="1"/>
  <c r="E2717" i="6"/>
  <c r="K2717" i="6" s="1"/>
  <c r="R2717" i="6" s="1"/>
  <c r="I2717" i="6"/>
  <c r="O2717" i="6" s="1"/>
  <c r="F2717" i="6"/>
  <c r="L2717" i="6" s="1"/>
  <c r="J2717" i="6"/>
  <c r="P2717" i="6" s="1"/>
  <c r="G2713" i="6"/>
  <c r="M2713" i="6" s="1"/>
  <c r="H2713" i="6"/>
  <c r="N2713" i="6" s="1"/>
  <c r="E2713" i="6"/>
  <c r="K2713" i="6" s="1"/>
  <c r="R2713" i="6" s="1"/>
  <c r="I2713" i="6"/>
  <c r="O2713" i="6" s="1"/>
  <c r="F2713" i="6"/>
  <c r="L2713" i="6" s="1"/>
  <c r="J2713" i="6"/>
  <c r="P2713" i="6" s="1"/>
  <c r="G2709" i="6"/>
  <c r="M2709" i="6" s="1"/>
  <c r="H2709" i="6"/>
  <c r="N2709" i="6" s="1"/>
  <c r="E2709" i="6"/>
  <c r="K2709" i="6" s="1"/>
  <c r="R2709" i="6" s="1"/>
  <c r="I2709" i="6"/>
  <c r="O2709" i="6" s="1"/>
  <c r="F2709" i="6"/>
  <c r="L2709" i="6" s="1"/>
  <c r="J2709" i="6"/>
  <c r="P2709" i="6" s="1"/>
  <c r="E2705" i="6"/>
  <c r="K2705" i="6" s="1"/>
  <c r="R2705" i="6" s="1"/>
  <c r="I2705" i="6"/>
  <c r="O2705" i="6" s="1"/>
  <c r="F2705" i="6"/>
  <c r="L2705" i="6" s="1"/>
  <c r="J2705" i="6"/>
  <c r="P2705" i="6" s="1"/>
  <c r="G2705" i="6"/>
  <c r="M2705" i="6" s="1"/>
  <c r="H2705" i="6"/>
  <c r="N2705" i="6" s="1"/>
  <c r="I2701" i="6"/>
  <c r="O2701" i="6" s="1"/>
  <c r="J2701" i="6"/>
  <c r="P2701" i="6" s="1"/>
  <c r="F2701" i="6"/>
  <c r="L2701" i="6" s="1"/>
  <c r="H2701" i="6"/>
  <c r="N2701" i="6" s="1"/>
  <c r="F2697" i="6"/>
  <c r="L2697" i="6" s="1"/>
  <c r="H2697" i="6"/>
  <c r="N2697" i="6" s="1"/>
  <c r="I2697" i="6"/>
  <c r="O2697" i="6" s="1"/>
  <c r="J2697" i="6"/>
  <c r="P2697" i="6" s="1"/>
  <c r="E2693" i="6"/>
  <c r="K2693" i="6" s="1"/>
  <c r="R2693" i="6" s="1"/>
  <c r="I2693" i="6"/>
  <c r="O2693" i="6" s="1"/>
  <c r="F2693" i="6"/>
  <c r="L2693" i="6" s="1"/>
  <c r="J2693" i="6"/>
  <c r="P2693" i="6" s="1"/>
  <c r="G2693" i="6"/>
  <c r="M2693" i="6" s="1"/>
  <c r="H2693" i="6"/>
  <c r="N2693" i="6" s="1"/>
  <c r="E2689" i="6"/>
  <c r="K2689" i="6" s="1"/>
  <c r="R2689" i="6" s="1"/>
  <c r="I2689" i="6"/>
  <c r="O2689" i="6" s="1"/>
  <c r="F2689" i="6"/>
  <c r="L2689" i="6" s="1"/>
  <c r="J2689" i="6"/>
  <c r="P2689" i="6" s="1"/>
  <c r="G2689" i="6"/>
  <c r="M2689" i="6" s="1"/>
  <c r="H2689" i="6"/>
  <c r="N2689" i="6" s="1"/>
  <c r="E2685" i="6"/>
  <c r="K2685" i="6" s="1"/>
  <c r="R2685" i="6" s="1"/>
  <c r="I2685" i="6"/>
  <c r="O2685" i="6" s="1"/>
  <c r="F2685" i="6"/>
  <c r="L2685" i="6" s="1"/>
  <c r="J2685" i="6"/>
  <c r="P2685" i="6" s="1"/>
  <c r="G2685" i="6"/>
  <c r="M2685" i="6" s="1"/>
  <c r="H2685" i="6"/>
  <c r="N2685" i="6" s="1"/>
  <c r="E2681" i="6"/>
  <c r="K2681" i="6" s="1"/>
  <c r="R2681" i="6" s="1"/>
  <c r="I2681" i="6"/>
  <c r="O2681" i="6" s="1"/>
  <c r="F2681" i="6"/>
  <c r="L2681" i="6" s="1"/>
  <c r="J2681" i="6"/>
  <c r="P2681" i="6" s="1"/>
  <c r="G2681" i="6"/>
  <c r="M2681" i="6" s="1"/>
  <c r="H2681" i="6"/>
  <c r="N2681" i="6" s="1"/>
  <c r="I2677" i="6"/>
  <c r="O2677" i="6" s="1"/>
  <c r="F2677" i="6"/>
  <c r="L2677" i="6" s="1"/>
  <c r="J2677" i="6"/>
  <c r="P2677" i="6" s="1"/>
  <c r="G2677" i="6"/>
  <c r="M2677" i="6" s="1"/>
  <c r="H2677" i="6"/>
  <c r="N2677" i="6" s="1"/>
  <c r="E2673" i="6"/>
  <c r="K2673" i="6" s="1"/>
  <c r="R2673" i="6" s="1"/>
  <c r="I2673" i="6"/>
  <c r="O2673" i="6" s="1"/>
  <c r="F2673" i="6"/>
  <c r="L2673" i="6" s="1"/>
  <c r="J2673" i="6"/>
  <c r="P2673" i="6" s="1"/>
  <c r="G2673" i="6"/>
  <c r="M2673" i="6" s="1"/>
  <c r="H2673" i="6"/>
  <c r="N2673" i="6" s="1"/>
  <c r="G2669" i="6"/>
  <c r="M2669" i="6" s="1"/>
  <c r="H2669" i="6"/>
  <c r="N2669" i="6" s="1"/>
  <c r="E2669" i="6"/>
  <c r="K2669" i="6" s="1"/>
  <c r="R2669" i="6" s="1"/>
  <c r="I2669" i="6"/>
  <c r="O2669" i="6" s="1"/>
  <c r="F2669" i="6"/>
  <c r="L2669" i="6" s="1"/>
  <c r="J2669" i="6"/>
  <c r="P2669" i="6" s="1"/>
  <c r="G2665" i="6"/>
  <c r="M2665" i="6" s="1"/>
  <c r="H2665" i="6"/>
  <c r="N2665" i="6" s="1"/>
  <c r="E2665" i="6"/>
  <c r="K2665" i="6" s="1"/>
  <c r="R2665" i="6" s="1"/>
  <c r="I2665" i="6"/>
  <c r="O2665" i="6" s="1"/>
  <c r="F2665" i="6"/>
  <c r="L2665" i="6" s="1"/>
  <c r="J2665" i="6"/>
  <c r="P2665" i="6" s="1"/>
  <c r="E2661" i="6"/>
  <c r="K2661" i="6" s="1"/>
  <c r="R2661" i="6" s="1"/>
  <c r="I2661" i="6"/>
  <c r="O2661" i="6" s="1"/>
  <c r="F2661" i="6"/>
  <c r="L2661" i="6" s="1"/>
  <c r="J2661" i="6"/>
  <c r="P2661" i="6" s="1"/>
  <c r="G2661" i="6"/>
  <c r="M2661" i="6" s="1"/>
  <c r="H2661" i="6"/>
  <c r="N2661" i="6" s="1"/>
  <c r="E2657" i="6"/>
  <c r="K2657" i="6" s="1"/>
  <c r="R2657" i="6" s="1"/>
  <c r="I2657" i="6"/>
  <c r="O2657" i="6" s="1"/>
  <c r="F2657" i="6"/>
  <c r="L2657" i="6" s="1"/>
  <c r="J2657" i="6"/>
  <c r="P2657" i="6" s="1"/>
  <c r="G2657" i="6"/>
  <c r="M2657" i="6" s="1"/>
  <c r="H2657" i="6"/>
  <c r="N2657" i="6" s="1"/>
  <c r="E2653" i="6"/>
  <c r="K2653" i="6" s="1"/>
  <c r="R2653" i="6" s="1"/>
  <c r="I2653" i="6"/>
  <c r="O2653" i="6" s="1"/>
  <c r="F2653" i="6"/>
  <c r="L2653" i="6" s="1"/>
  <c r="J2653" i="6"/>
  <c r="P2653" i="6" s="1"/>
  <c r="G2653" i="6"/>
  <c r="M2653" i="6" s="1"/>
  <c r="H2653" i="6"/>
  <c r="N2653" i="6" s="1"/>
  <c r="E2649" i="6"/>
  <c r="K2649" i="6" s="1"/>
  <c r="R2649" i="6" s="1"/>
  <c r="I2649" i="6"/>
  <c r="O2649" i="6" s="1"/>
  <c r="F2649" i="6"/>
  <c r="L2649" i="6" s="1"/>
  <c r="J2649" i="6"/>
  <c r="P2649" i="6" s="1"/>
  <c r="G2649" i="6"/>
  <c r="M2649" i="6" s="1"/>
  <c r="H2649" i="6"/>
  <c r="N2649" i="6" s="1"/>
  <c r="E2645" i="6"/>
  <c r="K2645" i="6" s="1"/>
  <c r="R2645" i="6" s="1"/>
  <c r="I2645" i="6"/>
  <c r="O2645" i="6" s="1"/>
  <c r="F2645" i="6"/>
  <c r="L2645" i="6" s="1"/>
  <c r="J2645" i="6"/>
  <c r="P2645" i="6" s="1"/>
  <c r="G2645" i="6"/>
  <c r="M2645" i="6" s="1"/>
  <c r="H2645" i="6"/>
  <c r="N2645" i="6" s="1"/>
  <c r="E2641" i="6"/>
  <c r="K2641" i="6" s="1"/>
  <c r="R2641" i="6" s="1"/>
  <c r="I2641" i="6"/>
  <c r="O2641" i="6" s="1"/>
  <c r="F2641" i="6"/>
  <c r="L2641" i="6" s="1"/>
  <c r="J2641" i="6"/>
  <c r="P2641" i="6" s="1"/>
  <c r="G2641" i="6"/>
  <c r="M2641" i="6" s="1"/>
  <c r="H2641" i="6"/>
  <c r="N2641" i="6" s="1"/>
  <c r="E2637" i="6"/>
  <c r="K2637" i="6" s="1"/>
  <c r="R2637" i="6" s="1"/>
  <c r="I2637" i="6"/>
  <c r="O2637" i="6" s="1"/>
  <c r="F2637" i="6"/>
  <c r="L2637" i="6" s="1"/>
  <c r="J2637" i="6"/>
  <c r="P2637" i="6" s="1"/>
  <c r="G2637" i="6"/>
  <c r="M2637" i="6" s="1"/>
  <c r="H2637" i="6"/>
  <c r="N2637" i="6" s="1"/>
  <c r="G2633" i="6"/>
  <c r="M2633" i="6" s="1"/>
  <c r="H2633" i="6"/>
  <c r="N2633" i="6" s="1"/>
  <c r="E2633" i="6"/>
  <c r="K2633" i="6" s="1"/>
  <c r="R2633" i="6" s="1"/>
  <c r="I2633" i="6"/>
  <c r="O2633" i="6" s="1"/>
  <c r="F2633" i="6"/>
  <c r="L2633" i="6" s="1"/>
  <c r="J2633" i="6"/>
  <c r="P2633" i="6" s="1"/>
  <c r="G2629" i="6"/>
  <c r="M2629" i="6" s="1"/>
  <c r="H2629" i="6"/>
  <c r="N2629" i="6" s="1"/>
  <c r="E2629" i="6"/>
  <c r="K2629" i="6" s="1"/>
  <c r="R2629" i="6" s="1"/>
  <c r="I2629" i="6"/>
  <c r="O2629" i="6" s="1"/>
  <c r="F2629" i="6"/>
  <c r="L2629" i="6" s="1"/>
  <c r="J2629" i="6"/>
  <c r="P2629" i="6" s="1"/>
  <c r="E2625" i="6"/>
  <c r="K2625" i="6" s="1"/>
  <c r="R2625" i="6" s="1"/>
  <c r="I2625" i="6"/>
  <c r="O2625" i="6" s="1"/>
  <c r="F2625" i="6"/>
  <c r="L2625" i="6" s="1"/>
  <c r="J2625" i="6"/>
  <c r="P2625" i="6" s="1"/>
  <c r="G2625" i="6"/>
  <c r="M2625" i="6" s="1"/>
  <c r="H2625" i="6"/>
  <c r="N2625" i="6" s="1"/>
  <c r="I2621" i="6"/>
  <c r="O2621" i="6" s="1"/>
  <c r="F2621" i="6"/>
  <c r="L2621" i="6" s="1"/>
  <c r="J2621" i="6"/>
  <c r="P2621" i="6" s="1"/>
  <c r="G2621" i="6"/>
  <c r="M2621" i="6" s="1"/>
  <c r="H2621" i="6"/>
  <c r="N2621" i="6" s="1"/>
  <c r="F2617" i="6"/>
  <c r="L2617" i="6" s="1"/>
  <c r="H2617" i="6"/>
  <c r="N2617" i="6" s="1"/>
  <c r="I2617" i="6"/>
  <c r="O2617" i="6" s="1"/>
  <c r="J2617" i="6"/>
  <c r="P2617" i="6" s="1"/>
  <c r="E2613" i="6"/>
  <c r="K2613" i="6" s="1"/>
  <c r="R2613" i="6" s="1"/>
  <c r="I2613" i="6"/>
  <c r="O2613" i="6" s="1"/>
  <c r="F2613" i="6"/>
  <c r="L2613" i="6" s="1"/>
  <c r="J2613" i="6"/>
  <c r="P2613" i="6" s="1"/>
  <c r="G2613" i="6"/>
  <c r="M2613" i="6" s="1"/>
  <c r="H2613" i="6"/>
  <c r="N2613" i="6" s="1"/>
  <c r="E2609" i="6"/>
  <c r="K2609" i="6" s="1"/>
  <c r="R2609" i="6" s="1"/>
  <c r="I2609" i="6"/>
  <c r="O2609" i="6" s="1"/>
  <c r="F2609" i="6"/>
  <c r="L2609" i="6" s="1"/>
  <c r="J2609" i="6"/>
  <c r="P2609" i="6" s="1"/>
  <c r="G2609" i="6"/>
  <c r="M2609" i="6" s="1"/>
  <c r="H2609" i="6"/>
  <c r="N2609" i="6" s="1"/>
  <c r="E2605" i="6"/>
  <c r="K2605" i="6" s="1"/>
  <c r="R2605" i="6" s="1"/>
  <c r="I2605" i="6"/>
  <c r="O2605" i="6" s="1"/>
  <c r="F2605" i="6"/>
  <c r="L2605" i="6" s="1"/>
  <c r="J2605" i="6"/>
  <c r="P2605" i="6" s="1"/>
  <c r="G2605" i="6"/>
  <c r="M2605" i="6" s="1"/>
  <c r="H2605" i="6"/>
  <c r="N2605" i="6" s="1"/>
  <c r="G2601" i="6"/>
  <c r="M2601" i="6" s="1"/>
  <c r="H2601" i="6"/>
  <c r="N2601" i="6" s="1"/>
  <c r="E2601" i="6"/>
  <c r="K2601" i="6" s="1"/>
  <c r="R2601" i="6" s="1"/>
  <c r="I2601" i="6"/>
  <c r="O2601" i="6" s="1"/>
  <c r="F2601" i="6"/>
  <c r="L2601" i="6" s="1"/>
  <c r="J2601" i="6"/>
  <c r="P2601" i="6" s="1"/>
  <c r="G2597" i="6"/>
  <c r="M2597" i="6" s="1"/>
  <c r="H2597" i="6"/>
  <c r="N2597" i="6" s="1"/>
  <c r="E2597" i="6"/>
  <c r="K2597" i="6" s="1"/>
  <c r="R2597" i="6" s="1"/>
  <c r="I2597" i="6"/>
  <c r="O2597" i="6" s="1"/>
  <c r="F2597" i="6"/>
  <c r="L2597" i="6" s="1"/>
  <c r="J2597" i="6"/>
  <c r="P2597" i="6" s="1"/>
  <c r="G2593" i="6"/>
  <c r="M2593" i="6" s="1"/>
  <c r="H2593" i="6"/>
  <c r="N2593" i="6" s="1"/>
  <c r="E2593" i="6"/>
  <c r="K2593" i="6" s="1"/>
  <c r="R2593" i="6" s="1"/>
  <c r="I2593" i="6"/>
  <c r="O2593" i="6" s="1"/>
  <c r="F2593" i="6"/>
  <c r="L2593" i="6" s="1"/>
  <c r="J2593" i="6"/>
  <c r="P2593" i="6" s="1"/>
  <c r="E2589" i="6"/>
  <c r="K2589" i="6" s="1"/>
  <c r="R2589" i="6" s="1"/>
  <c r="I2589" i="6"/>
  <c r="O2589" i="6" s="1"/>
  <c r="F2589" i="6"/>
  <c r="L2589" i="6" s="1"/>
  <c r="J2589" i="6"/>
  <c r="P2589" i="6" s="1"/>
  <c r="G2589" i="6"/>
  <c r="M2589" i="6" s="1"/>
  <c r="H2589" i="6"/>
  <c r="N2589" i="6" s="1"/>
  <c r="G2585" i="6"/>
  <c r="M2585" i="6" s="1"/>
  <c r="H2585" i="6"/>
  <c r="N2585" i="6" s="1"/>
  <c r="E2585" i="6"/>
  <c r="K2585" i="6" s="1"/>
  <c r="R2585" i="6" s="1"/>
  <c r="I2585" i="6"/>
  <c r="O2585" i="6" s="1"/>
  <c r="F2585" i="6"/>
  <c r="L2585" i="6" s="1"/>
  <c r="J2585" i="6"/>
  <c r="P2585" i="6" s="1"/>
  <c r="G2581" i="6"/>
  <c r="M2581" i="6" s="1"/>
  <c r="H2581" i="6"/>
  <c r="N2581" i="6" s="1"/>
  <c r="E2581" i="6"/>
  <c r="K2581" i="6" s="1"/>
  <c r="R2581" i="6" s="1"/>
  <c r="I2581" i="6"/>
  <c r="O2581" i="6" s="1"/>
  <c r="F2581" i="6"/>
  <c r="L2581" i="6" s="1"/>
  <c r="J2581" i="6"/>
  <c r="P2581" i="6" s="1"/>
  <c r="E2577" i="6"/>
  <c r="K2577" i="6" s="1"/>
  <c r="R2577" i="6" s="1"/>
  <c r="I2577" i="6"/>
  <c r="O2577" i="6" s="1"/>
  <c r="F2577" i="6"/>
  <c r="L2577" i="6" s="1"/>
  <c r="J2577" i="6"/>
  <c r="P2577" i="6" s="1"/>
  <c r="G2577" i="6"/>
  <c r="M2577" i="6" s="1"/>
  <c r="H2577" i="6"/>
  <c r="N2577" i="6" s="1"/>
  <c r="G2573" i="6"/>
  <c r="M2573" i="6" s="1"/>
  <c r="H2573" i="6"/>
  <c r="N2573" i="6" s="1"/>
  <c r="E2573" i="6"/>
  <c r="K2573" i="6" s="1"/>
  <c r="R2573" i="6" s="1"/>
  <c r="I2573" i="6"/>
  <c r="O2573" i="6" s="1"/>
  <c r="F2573" i="6"/>
  <c r="L2573" i="6" s="1"/>
  <c r="J2573" i="6"/>
  <c r="P2573" i="6" s="1"/>
  <c r="E2569" i="6"/>
  <c r="K2569" i="6" s="1"/>
  <c r="R2569" i="6" s="1"/>
  <c r="I2569" i="6"/>
  <c r="O2569" i="6" s="1"/>
  <c r="F2569" i="6"/>
  <c r="L2569" i="6" s="1"/>
  <c r="J2569" i="6"/>
  <c r="P2569" i="6" s="1"/>
  <c r="G2569" i="6"/>
  <c r="M2569" i="6" s="1"/>
  <c r="H2569" i="6"/>
  <c r="N2569" i="6" s="1"/>
  <c r="E2565" i="6"/>
  <c r="K2565" i="6" s="1"/>
  <c r="R2565" i="6" s="1"/>
  <c r="I2565" i="6"/>
  <c r="O2565" i="6" s="1"/>
  <c r="F2565" i="6"/>
  <c r="L2565" i="6" s="1"/>
  <c r="J2565" i="6"/>
  <c r="P2565" i="6" s="1"/>
  <c r="G2565" i="6"/>
  <c r="M2565" i="6" s="1"/>
  <c r="H2565" i="6"/>
  <c r="N2565" i="6" s="1"/>
  <c r="G2561" i="6"/>
  <c r="M2561" i="6" s="1"/>
  <c r="H2561" i="6"/>
  <c r="N2561" i="6" s="1"/>
  <c r="E2561" i="6"/>
  <c r="K2561" i="6" s="1"/>
  <c r="R2561" i="6" s="1"/>
  <c r="I2561" i="6"/>
  <c r="O2561" i="6" s="1"/>
  <c r="F2561" i="6"/>
  <c r="L2561" i="6" s="1"/>
  <c r="J2561" i="6"/>
  <c r="P2561" i="6" s="1"/>
  <c r="G2557" i="6"/>
  <c r="M2557" i="6" s="1"/>
  <c r="H2557" i="6"/>
  <c r="N2557" i="6" s="1"/>
  <c r="E2557" i="6"/>
  <c r="K2557" i="6" s="1"/>
  <c r="R2557" i="6" s="1"/>
  <c r="I2557" i="6"/>
  <c r="O2557" i="6" s="1"/>
  <c r="F2557" i="6"/>
  <c r="L2557" i="6" s="1"/>
  <c r="J2557" i="6"/>
  <c r="P2557" i="6" s="1"/>
  <c r="G2553" i="6"/>
  <c r="M2553" i="6" s="1"/>
  <c r="H2553" i="6"/>
  <c r="N2553" i="6" s="1"/>
  <c r="E2553" i="6"/>
  <c r="K2553" i="6" s="1"/>
  <c r="R2553" i="6" s="1"/>
  <c r="I2553" i="6"/>
  <c r="O2553" i="6" s="1"/>
  <c r="F2553" i="6"/>
  <c r="L2553" i="6" s="1"/>
  <c r="J2553" i="6"/>
  <c r="P2553" i="6" s="1"/>
  <c r="G2549" i="6"/>
  <c r="M2549" i="6" s="1"/>
  <c r="H2549" i="6"/>
  <c r="N2549" i="6" s="1"/>
  <c r="E2549" i="6"/>
  <c r="K2549" i="6" s="1"/>
  <c r="R2549" i="6" s="1"/>
  <c r="I2549" i="6"/>
  <c r="O2549" i="6" s="1"/>
  <c r="F2549" i="6"/>
  <c r="L2549" i="6" s="1"/>
  <c r="J2549" i="6"/>
  <c r="P2549" i="6" s="1"/>
  <c r="E2545" i="6"/>
  <c r="K2545" i="6" s="1"/>
  <c r="R2545" i="6" s="1"/>
  <c r="I2545" i="6"/>
  <c r="O2545" i="6" s="1"/>
  <c r="F2545" i="6"/>
  <c r="L2545" i="6" s="1"/>
  <c r="J2545" i="6"/>
  <c r="P2545" i="6" s="1"/>
  <c r="G2545" i="6"/>
  <c r="M2545" i="6" s="1"/>
  <c r="H2545" i="6"/>
  <c r="N2545" i="6" s="1"/>
  <c r="E2541" i="6"/>
  <c r="K2541" i="6" s="1"/>
  <c r="R2541" i="6" s="1"/>
  <c r="I2541" i="6"/>
  <c r="O2541" i="6" s="1"/>
  <c r="F2541" i="6"/>
  <c r="L2541" i="6" s="1"/>
  <c r="J2541" i="6"/>
  <c r="P2541" i="6" s="1"/>
  <c r="G2541" i="6"/>
  <c r="M2541" i="6" s="1"/>
  <c r="H2541" i="6"/>
  <c r="N2541" i="6" s="1"/>
  <c r="G2537" i="6"/>
  <c r="M2537" i="6" s="1"/>
  <c r="H2537" i="6"/>
  <c r="N2537" i="6" s="1"/>
  <c r="E2537" i="6"/>
  <c r="K2537" i="6" s="1"/>
  <c r="R2537" i="6" s="1"/>
  <c r="I2537" i="6"/>
  <c r="O2537" i="6" s="1"/>
  <c r="F2537" i="6"/>
  <c r="L2537" i="6" s="1"/>
  <c r="J2537" i="6"/>
  <c r="P2537" i="6" s="1"/>
  <c r="F2533" i="6"/>
  <c r="L2533" i="6" s="1"/>
  <c r="H2533" i="6"/>
  <c r="N2533" i="6" s="1"/>
  <c r="I2533" i="6"/>
  <c r="O2533" i="6" s="1"/>
  <c r="J2533" i="6"/>
  <c r="P2533" i="6" s="1"/>
  <c r="E2529" i="6"/>
  <c r="K2529" i="6" s="1"/>
  <c r="R2529" i="6" s="1"/>
  <c r="I2529" i="6"/>
  <c r="O2529" i="6" s="1"/>
  <c r="F2529" i="6"/>
  <c r="L2529" i="6" s="1"/>
  <c r="J2529" i="6"/>
  <c r="P2529" i="6" s="1"/>
  <c r="G2529" i="6"/>
  <c r="M2529" i="6" s="1"/>
  <c r="H2529" i="6"/>
  <c r="N2529" i="6" s="1"/>
  <c r="F2525" i="6"/>
  <c r="L2525" i="6" s="1"/>
  <c r="H2525" i="6"/>
  <c r="N2525" i="6" s="1"/>
  <c r="I2525" i="6"/>
  <c r="O2525" i="6" s="1"/>
  <c r="J2525" i="6"/>
  <c r="P2525" i="6" s="1"/>
  <c r="G2521" i="6"/>
  <c r="M2521" i="6" s="1"/>
  <c r="H2521" i="6"/>
  <c r="N2521" i="6" s="1"/>
  <c r="E2521" i="6"/>
  <c r="K2521" i="6" s="1"/>
  <c r="R2521" i="6" s="1"/>
  <c r="I2521" i="6"/>
  <c r="O2521" i="6" s="1"/>
  <c r="F2521" i="6"/>
  <c r="L2521" i="6" s="1"/>
  <c r="J2521" i="6"/>
  <c r="P2521" i="6" s="1"/>
  <c r="G2517" i="6"/>
  <c r="M2517" i="6" s="1"/>
  <c r="H2517" i="6"/>
  <c r="N2517" i="6" s="1"/>
  <c r="E2517" i="6"/>
  <c r="K2517" i="6" s="1"/>
  <c r="R2517" i="6" s="1"/>
  <c r="I2517" i="6"/>
  <c r="O2517" i="6" s="1"/>
  <c r="F2517" i="6"/>
  <c r="L2517" i="6" s="1"/>
  <c r="J2517" i="6"/>
  <c r="P2517" i="6" s="1"/>
  <c r="E2513" i="6"/>
  <c r="K2513" i="6" s="1"/>
  <c r="R2513" i="6" s="1"/>
  <c r="I2513" i="6"/>
  <c r="O2513" i="6" s="1"/>
  <c r="F2513" i="6"/>
  <c r="L2513" i="6" s="1"/>
  <c r="J2513" i="6"/>
  <c r="P2513" i="6" s="1"/>
  <c r="G2513" i="6"/>
  <c r="M2513" i="6" s="1"/>
  <c r="H2513" i="6"/>
  <c r="N2513" i="6" s="1"/>
  <c r="E2509" i="6"/>
  <c r="K2509" i="6" s="1"/>
  <c r="R2509" i="6" s="1"/>
  <c r="I2509" i="6"/>
  <c r="O2509" i="6" s="1"/>
  <c r="F2509" i="6"/>
  <c r="L2509" i="6" s="1"/>
  <c r="J2509" i="6"/>
  <c r="P2509" i="6" s="1"/>
  <c r="G2509" i="6"/>
  <c r="M2509" i="6" s="1"/>
  <c r="H2509" i="6"/>
  <c r="N2509" i="6" s="1"/>
  <c r="F2505" i="6"/>
  <c r="L2505" i="6" s="1"/>
  <c r="H2505" i="6"/>
  <c r="N2505" i="6" s="1"/>
  <c r="I2505" i="6"/>
  <c r="O2505" i="6" s="1"/>
  <c r="J2505" i="6"/>
  <c r="P2505" i="6" s="1"/>
  <c r="F2501" i="6"/>
  <c r="L2501" i="6" s="1"/>
  <c r="H2501" i="6"/>
  <c r="N2501" i="6" s="1"/>
  <c r="I2501" i="6"/>
  <c r="O2501" i="6" s="1"/>
  <c r="J2501" i="6"/>
  <c r="P2501" i="6" s="1"/>
  <c r="G2497" i="6"/>
  <c r="M2497" i="6" s="1"/>
  <c r="H2497" i="6"/>
  <c r="N2497" i="6" s="1"/>
  <c r="E2497" i="6"/>
  <c r="K2497" i="6" s="1"/>
  <c r="R2497" i="6" s="1"/>
  <c r="I2497" i="6"/>
  <c r="O2497" i="6" s="1"/>
  <c r="F2497" i="6"/>
  <c r="L2497" i="6" s="1"/>
  <c r="J2497" i="6"/>
  <c r="P2497" i="6" s="1"/>
  <c r="G2493" i="6"/>
  <c r="M2493" i="6" s="1"/>
  <c r="H2493" i="6"/>
  <c r="N2493" i="6" s="1"/>
  <c r="E2493" i="6"/>
  <c r="K2493" i="6" s="1"/>
  <c r="R2493" i="6" s="1"/>
  <c r="I2493" i="6"/>
  <c r="O2493" i="6" s="1"/>
  <c r="F2493" i="6"/>
  <c r="L2493" i="6" s="1"/>
  <c r="J2493" i="6"/>
  <c r="P2493" i="6" s="1"/>
  <c r="G2489" i="6"/>
  <c r="M2489" i="6" s="1"/>
  <c r="H2489" i="6"/>
  <c r="N2489" i="6" s="1"/>
  <c r="E2489" i="6"/>
  <c r="K2489" i="6" s="1"/>
  <c r="R2489" i="6" s="1"/>
  <c r="I2489" i="6"/>
  <c r="O2489" i="6" s="1"/>
  <c r="F2489" i="6"/>
  <c r="L2489" i="6" s="1"/>
  <c r="J2489" i="6"/>
  <c r="P2489" i="6" s="1"/>
  <c r="E2485" i="6"/>
  <c r="K2485" i="6" s="1"/>
  <c r="R2485" i="6" s="1"/>
  <c r="I2485" i="6"/>
  <c r="O2485" i="6" s="1"/>
  <c r="F2485" i="6"/>
  <c r="L2485" i="6" s="1"/>
  <c r="J2485" i="6"/>
  <c r="P2485" i="6" s="1"/>
  <c r="G2485" i="6"/>
  <c r="M2485" i="6" s="1"/>
  <c r="H2485" i="6"/>
  <c r="N2485" i="6" s="1"/>
  <c r="E2481" i="6"/>
  <c r="K2481" i="6" s="1"/>
  <c r="R2481" i="6" s="1"/>
  <c r="I2481" i="6"/>
  <c r="O2481" i="6" s="1"/>
  <c r="F2481" i="6"/>
  <c r="L2481" i="6" s="1"/>
  <c r="J2481" i="6"/>
  <c r="P2481" i="6" s="1"/>
  <c r="G2481" i="6"/>
  <c r="M2481" i="6" s="1"/>
  <c r="H2481" i="6"/>
  <c r="N2481" i="6" s="1"/>
  <c r="G2477" i="6"/>
  <c r="M2477" i="6" s="1"/>
  <c r="H2477" i="6"/>
  <c r="N2477" i="6" s="1"/>
  <c r="E2477" i="6"/>
  <c r="K2477" i="6" s="1"/>
  <c r="R2477" i="6" s="1"/>
  <c r="I2477" i="6"/>
  <c r="O2477" i="6" s="1"/>
  <c r="F2477" i="6"/>
  <c r="L2477" i="6" s="1"/>
  <c r="J2477" i="6"/>
  <c r="P2477" i="6" s="1"/>
  <c r="E2473" i="6"/>
  <c r="K2473" i="6" s="1"/>
  <c r="R2473" i="6" s="1"/>
  <c r="I2473" i="6"/>
  <c r="O2473" i="6" s="1"/>
  <c r="F2473" i="6"/>
  <c r="L2473" i="6" s="1"/>
  <c r="J2473" i="6"/>
  <c r="P2473" i="6" s="1"/>
  <c r="G2473" i="6"/>
  <c r="M2473" i="6" s="1"/>
  <c r="H2473" i="6"/>
  <c r="N2473" i="6" s="1"/>
  <c r="G2469" i="6"/>
  <c r="M2469" i="6" s="1"/>
  <c r="H2469" i="6"/>
  <c r="N2469" i="6" s="1"/>
  <c r="E2469" i="6"/>
  <c r="K2469" i="6" s="1"/>
  <c r="R2469" i="6" s="1"/>
  <c r="I2469" i="6"/>
  <c r="O2469" i="6" s="1"/>
  <c r="F2469" i="6"/>
  <c r="L2469" i="6" s="1"/>
  <c r="J2469" i="6"/>
  <c r="P2469" i="6" s="1"/>
  <c r="F2465" i="6"/>
  <c r="L2465" i="6" s="1"/>
  <c r="H2465" i="6"/>
  <c r="N2465" i="6" s="1"/>
  <c r="I2465" i="6"/>
  <c r="O2465" i="6" s="1"/>
  <c r="J2465" i="6"/>
  <c r="P2465" i="6" s="1"/>
  <c r="E2461" i="6"/>
  <c r="K2461" i="6" s="1"/>
  <c r="R2461" i="6" s="1"/>
  <c r="I2461" i="6"/>
  <c r="O2461" i="6" s="1"/>
  <c r="F2461" i="6"/>
  <c r="L2461" i="6" s="1"/>
  <c r="J2461" i="6"/>
  <c r="P2461" i="6" s="1"/>
  <c r="G2461" i="6"/>
  <c r="M2461" i="6" s="1"/>
  <c r="H2461" i="6"/>
  <c r="N2461" i="6" s="1"/>
  <c r="F2457" i="6"/>
  <c r="L2457" i="6" s="1"/>
  <c r="H2457" i="6"/>
  <c r="N2457" i="6" s="1"/>
  <c r="I2457" i="6"/>
  <c r="O2457" i="6" s="1"/>
  <c r="J2457" i="6"/>
  <c r="P2457" i="6" s="1"/>
  <c r="E2453" i="6"/>
  <c r="K2453" i="6" s="1"/>
  <c r="R2453" i="6" s="1"/>
  <c r="I2453" i="6"/>
  <c r="O2453" i="6" s="1"/>
  <c r="F2453" i="6"/>
  <c r="L2453" i="6" s="1"/>
  <c r="J2453" i="6"/>
  <c r="P2453" i="6" s="1"/>
  <c r="G2453" i="6"/>
  <c r="M2453" i="6" s="1"/>
  <c r="H2453" i="6"/>
  <c r="N2453" i="6" s="1"/>
  <c r="E2449" i="6"/>
  <c r="K2449" i="6" s="1"/>
  <c r="R2449" i="6" s="1"/>
  <c r="I2449" i="6"/>
  <c r="O2449" i="6" s="1"/>
  <c r="F2449" i="6"/>
  <c r="L2449" i="6" s="1"/>
  <c r="J2449" i="6"/>
  <c r="P2449" i="6" s="1"/>
  <c r="G2449" i="6"/>
  <c r="M2449" i="6" s="1"/>
  <c r="H2449" i="6"/>
  <c r="N2449" i="6" s="1"/>
  <c r="E2445" i="6"/>
  <c r="K2445" i="6" s="1"/>
  <c r="R2445" i="6" s="1"/>
  <c r="I2445" i="6"/>
  <c r="O2445" i="6" s="1"/>
  <c r="F2445" i="6"/>
  <c r="L2445" i="6" s="1"/>
  <c r="J2445" i="6"/>
  <c r="P2445" i="6" s="1"/>
  <c r="G2445" i="6"/>
  <c r="M2445" i="6" s="1"/>
  <c r="H2445" i="6"/>
  <c r="N2445" i="6" s="1"/>
  <c r="F2441" i="6"/>
  <c r="L2441" i="6" s="1"/>
  <c r="H2441" i="6"/>
  <c r="N2441" i="6" s="1"/>
  <c r="I2441" i="6"/>
  <c r="O2441" i="6" s="1"/>
  <c r="J2441" i="6"/>
  <c r="P2441" i="6" s="1"/>
  <c r="F2437" i="6"/>
  <c r="L2437" i="6" s="1"/>
  <c r="H2437" i="6"/>
  <c r="N2437" i="6" s="1"/>
  <c r="I2437" i="6"/>
  <c r="O2437" i="6" s="1"/>
  <c r="J2437" i="6"/>
  <c r="P2437" i="6" s="1"/>
  <c r="G2433" i="6"/>
  <c r="M2433" i="6" s="1"/>
  <c r="H2433" i="6"/>
  <c r="N2433" i="6" s="1"/>
  <c r="E2433" i="6"/>
  <c r="K2433" i="6" s="1"/>
  <c r="R2433" i="6" s="1"/>
  <c r="I2433" i="6"/>
  <c r="O2433" i="6" s="1"/>
  <c r="F2433" i="6"/>
  <c r="L2433" i="6" s="1"/>
  <c r="J2433" i="6"/>
  <c r="P2433" i="6" s="1"/>
  <c r="G2429" i="6"/>
  <c r="M2429" i="6" s="1"/>
  <c r="H2429" i="6"/>
  <c r="N2429" i="6" s="1"/>
  <c r="E2429" i="6"/>
  <c r="K2429" i="6" s="1"/>
  <c r="R2429" i="6" s="1"/>
  <c r="I2429" i="6"/>
  <c r="O2429" i="6" s="1"/>
  <c r="F2429" i="6"/>
  <c r="L2429" i="6" s="1"/>
  <c r="J2429" i="6"/>
  <c r="P2429" i="6" s="1"/>
  <c r="G2425" i="6"/>
  <c r="M2425" i="6" s="1"/>
  <c r="H2425" i="6"/>
  <c r="N2425" i="6" s="1"/>
  <c r="E2425" i="6"/>
  <c r="K2425" i="6" s="1"/>
  <c r="R2425" i="6" s="1"/>
  <c r="I2425" i="6"/>
  <c r="O2425" i="6" s="1"/>
  <c r="F2425" i="6"/>
  <c r="L2425" i="6" s="1"/>
  <c r="J2425" i="6"/>
  <c r="P2425" i="6" s="1"/>
  <c r="G2421" i="6"/>
  <c r="M2421" i="6" s="1"/>
  <c r="H2421" i="6"/>
  <c r="N2421" i="6" s="1"/>
  <c r="E2421" i="6"/>
  <c r="K2421" i="6" s="1"/>
  <c r="R2421" i="6" s="1"/>
  <c r="I2421" i="6"/>
  <c r="O2421" i="6" s="1"/>
  <c r="F2421" i="6"/>
  <c r="L2421" i="6" s="1"/>
  <c r="J2421" i="6"/>
  <c r="P2421" i="6" s="1"/>
  <c r="E2417" i="6"/>
  <c r="K2417" i="6" s="1"/>
  <c r="R2417" i="6" s="1"/>
  <c r="I2417" i="6"/>
  <c r="O2417" i="6" s="1"/>
  <c r="F2417" i="6"/>
  <c r="L2417" i="6" s="1"/>
  <c r="J2417" i="6"/>
  <c r="P2417" i="6" s="1"/>
  <c r="G2417" i="6"/>
  <c r="M2417" i="6" s="1"/>
  <c r="H2417" i="6"/>
  <c r="N2417" i="6" s="1"/>
  <c r="E2413" i="6"/>
  <c r="K2413" i="6" s="1"/>
  <c r="R2413" i="6" s="1"/>
  <c r="I2413" i="6"/>
  <c r="O2413" i="6" s="1"/>
  <c r="F2413" i="6"/>
  <c r="L2413" i="6" s="1"/>
  <c r="J2413" i="6"/>
  <c r="P2413" i="6" s="1"/>
  <c r="G2413" i="6"/>
  <c r="M2413" i="6" s="1"/>
  <c r="H2413" i="6"/>
  <c r="N2413" i="6" s="1"/>
  <c r="G2409" i="6"/>
  <c r="M2409" i="6" s="1"/>
  <c r="H2409" i="6"/>
  <c r="N2409" i="6" s="1"/>
  <c r="E2409" i="6"/>
  <c r="K2409" i="6" s="1"/>
  <c r="R2409" i="6" s="1"/>
  <c r="I2409" i="6"/>
  <c r="O2409" i="6" s="1"/>
  <c r="F2409" i="6"/>
  <c r="L2409" i="6" s="1"/>
  <c r="J2409" i="6"/>
  <c r="P2409" i="6" s="1"/>
  <c r="G2405" i="6"/>
  <c r="M2405" i="6" s="1"/>
  <c r="H2405" i="6"/>
  <c r="N2405" i="6" s="1"/>
  <c r="E2405" i="6"/>
  <c r="K2405" i="6" s="1"/>
  <c r="R2405" i="6" s="1"/>
  <c r="I2405" i="6"/>
  <c r="O2405" i="6" s="1"/>
  <c r="F2405" i="6"/>
  <c r="L2405" i="6" s="1"/>
  <c r="J2405" i="6"/>
  <c r="P2405" i="6" s="1"/>
  <c r="G2401" i="6"/>
  <c r="M2401" i="6" s="1"/>
  <c r="H2401" i="6"/>
  <c r="N2401" i="6" s="1"/>
  <c r="E2401" i="6"/>
  <c r="K2401" i="6" s="1"/>
  <c r="R2401" i="6" s="1"/>
  <c r="I2401" i="6"/>
  <c r="O2401" i="6" s="1"/>
  <c r="F2401" i="6"/>
  <c r="L2401" i="6" s="1"/>
  <c r="J2401" i="6"/>
  <c r="P2401" i="6" s="1"/>
  <c r="G2397" i="6"/>
  <c r="M2397" i="6" s="1"/>
  <c r="H2397" i="6"/>
  <c r="N2397" i="6" s="1"/>
  <c r="E2397" i="6"/>
  <c r="K2397" i="6" s="1"/>
  <c r="R2397" i="6" s="1"/>
  <c r="I2397" i="6"/>
  <c r="O2397" i="6" s="1"/>
  <c r="F2397" i="6"/>
  <c r="L2397" i="6" s="1"/>
  <c r="J2397" i="6"/>
  <c r="P2397" i="6" s="1"/>
  <c r="G2393" i="6"/>
  <c r="M2393" i="6" s="1"/>
  <c r="H2393" i="6"/>
  <c r="N2393" i="6" s="1"/>
  <c r="E2393" i="6"/>
  <c r="K2393" i="6" s="1"/>
  <c r="R2393" i="6" s="1"/>
  <c r="I2393" i="6"/>
  <c r="O2393" i="6" s="1"/>
  <c r="F2393" i="6"/>
  <c r="L2393" i="6" s="1"/>
  <c r="J2393" i="6"/>
  <c r="P2393" i="6" s="1"/>
  <c r="F2389" i="6"/>
  <c r="L2389" i="6" s="1"/>
  <c r="H2389" i="6"/>
  <c r="N2389" i="6" s="1"/>
  <c r="I2389" i="6"/>
  <c r="O2389" i="6" s="1"/>
  <c r="J2389" i="6"/>
  <c r="P2389" i="6" s="1"/>
  <c r="E2385" i="6"/>
  <c r="K2385" i="6" s="1"/>
  <c r="R2385" i="6" s="1"/>
  <c r="I2385" i="6"/>
  <c r="O2385" i="6" s="1"/>
  <c r="F2385" i="6"/>
  <c r="L2385" i="6" s="1"/>
  <c r="J2385" i="6"/>
  <c r="P2385" i="6" s="1"/>
  <c r="G2385" i="6"/>
  <c r="M2385" i="6" s="1"/>
  <c r="H2385" i="6"/>
  <c r="N2385" i="6" s="1"/>
  <c r="E2381" i="6"/>
  <c r="K2381" i="6" s="1"/>
  <c r="R2381" i="6" s="1"/>
  <c r="I2381" i="6"/>
  <c r="O2381" i="6" s="1"/>
  <c r="F2381" i="6"/>
  <c r="L2381" i="6" s="1"/>
  <c r="J2381" i="6"/>
  <c r="P2381" i="6" s="1"/>
  <c r="G2381" i="6"/>
  <c r="M2381" i="6" s="1"/>
  <c r="H2381" i="6"/>
  <c r="N2381" i="6" s="1"/>
  <c r="E2377" i="6"/>
  <c r="K2377" i="6" s="1"/>
  <c r="R2377" i="6" s="1"/>
  <c r="I2377" i="6"/>
  <c r="O2377" i="6" s="1"/>
  <c r="F2377" i="6"/>
  <c r="L2377" i="6" s="1"/>
  <c r="J2377" i="6"/>
  <c r="P2377" i="6" s="1"/>
  <c r="G2377" i="6"/>
  <c r="M2377" i="6" s="1"/>
  <c r="H2377" i="6"/>
  <c r="N2377" i="6" s="1"/>
  <c r="F2373" i="6"/>
  <c r="L2373" i="6" s="1"/>
  <c r="H2373" i="6"/>
  <c r="N2373" i="6" s="1"/>
  <c r="I2373" i="6"/>
  <c r="O2373" i="6" s="1"/>
  <c r="J2373" i="6"/>
  <c r="P2373" i="6" s="1"/>
  <c r="F2369" i="6"/>
  <c r="L2369" i="6" s="1"/>
  <c r="H2369" i="6"/>
  <c r="N2369" i="6" s="1"/>
  <c r="I2369" i="6"/>
  <c r="O2369" i="6" s="1"/>
  <c r="J2369" i="6"/>
  <c r="P2369" i="6" s="1"/>
  <c r="I2365" i="6"/>
  <c r="O2365" i="6" s="1"/>
  <c r="J2365" i="6"/>
  <c r="P2365" i="6" s="1"/>
  <c r="F2365" i="6"/>
  <c r="L2365" i="6" s="1"/>
  <c r="H2365" i="6"/>
  <c r="N2365" i="6" s="1"/>
  <c r="E2361" i="6"/>
  <c r="K2361" i="6" s="1"/>
  <c r="R2361" i="6" s="1"/>
  <c r="I2361" i="6"/>
  <c r="O2361" i="6" s="1"/>
  <c r="F2361" i="6"/>
  <c r="L2361" i="6" s="1"/>
  <c r="J2361" i="6"/>
  <c r="P2361" i="6" s="1"/>
  <c r="G2361" i="6"/>
  <c r="M2361" i="6" s="1"/>
  <c r="H2361" i="6"/>
  <c r="N2361" i="6" s="1"/>
  <c r="E2357" i="6"/>
  <c r="K2357" i="6" s="1"/>
  <c r="R2357" i="6" s="1"/>
  <c r="I2357" i="6"/>
  <c r="O2357" i="6" s="1"/>
  <c r="F2357" i="6"/>
  <c r="L2357" i="6" s="1"/>
  <c r="J2357" i="6"/>
  <c r="P2357" i="6" s="1"/>
  <c r="G2357" i="6"/>
  <c r="M2357" i="6" s="1"/>
  <c r="H2357" i="6"/>
  <c r="N2357" i="6" s="1"/>
  <c r="E2353" i="6"/>
  <c r="K2353" i="6" s="1"/>
  <c r="R2353" i="6" s="1"/>
  <c r="I2353" i="6"/>
  <c r="O2353" i="6" s="1"/>
  <c r="F2353" i="6"/>
  <c r="L2353" i="6" s="1"/>
  <c r="J2353" i="6"/>
  <c r="P2353" i="6" s="1"/>
  <c r="G2353" i="6"/>
  <c r="M2353" i="6" s="1"/>
  <c r="H2353" i="6"/>
  <c r="N2353" i="6" s="1"/>
  <c r="G2349" i="6"/>
  <c r="M2349" i="6" s="1"/>
  <c r="H2349" i="6"/>
  <c r="N2349" i="6" s="1"/>
  <c r="E2349" i="6"/>
  <c r="K2349" i="6" s="1"/>
  <c r="R2349" i="6" s="1"/>
  <c r="I2349" i="6"/>
  <c r="O2349" i="6" s="1"/>
  <c r="F2349" i="6"/>
  <c r="L2349" i="6" s="1"/>
  <c r="J2349" i="6"/>
  <c r="P2349" i="6" s="1"/>
  <c r="F2345" i="6"/>
  <c r="L2345" i="6" s="1"/>
  <c r="H2345" i="6"/>
  <c r="N2345" i="6" s="1"/>
  <c r="I2345" i="6"/>
  <c r="O2345" i="6" s="1"/>
  <c r="J2345" i="6"/>
  <c r="P2345" i="6" s="1"/>
  <c r="E2341" i="6"/>
  <c r="K2341" i="6" s="1"/>
  <c r="R2341" i="6" s="1"/>
  <c r="I2341" i="6"/>
  <c r="O2341" i="6" s="1"/>
  <c r="F2341" i="6"/>
  <c r="L2341" i="6" s="1"/>
  <c r="J2341" i="6"/>
  <c r="P2341" i="6" s="1"/>
  <c r="G2341" i="6"/>
  <c r="M2341" i="6" s="1"/>
  <c r="H2341" i="6"/>
  <c r="N2341" i="6" s="1"/>
  <c r="E2337" i="6"/>
  <c r="K2337" i="6" s="1"/>
  <c r="R2337" i="6" s="1"/>
  <c r="I2337" i="6"/>
  <c r="O2337" i="6" s="1"/>
  <c r="F2337" i="6"/>
  <c r="L2337" i="6" s="1"/>
  <c r="J2337" i="6"/>
  <c r="P2337" i="6" s="1"/>
  <c r="G2337" i="6"/>
  <c r="M2337" i="6" s="1"/>
  <c r="H2337" i="6"/>
  <c r="N2337" i="6" s="1"/>
  <c r="E2333" i="6"/>
  <c r="K2333" i="6" s="1"/>
  <c r="R2333" i="6" s="1"/>
  <c r="I2333" i="6"/>
  <c r="O2333" i="6" s="1"/>
  <c r="F2333" i="6"/>
  <c r="L2333" i="6" s="1"/>
  <c r="J2333" i="6"/>
  <c r="P2333" i="6" s="1"/>
  <c r="G2333" i="6"/>
  <c r="M2333" i="6" s="1"/>
  <c r="H2333" i="6"/>
  <c r="N2333" i="6" s="1"/>
  <c r="G2329" i="6"/>
  <c r="M2329" i="6" s="1"/>
  <c r="H2329" i="6"/>
  <c r="N2329" i="6" s="1"/>
  <c r="E2329" i="6"/>
  <c r="K2329" i="6" s="1"/>
  <c r="R2329" i="6" s="1"/>
  <c r="I2329" i="6"/>
  <c r="O2329" i="6" s="1"/>
  <c r="F2329" i="6"/>
  <c r="L2329" i="6" s="1"/>
  <c r="J2329" i="6"/>
  <c r="P2329" i="6" s="1"/>
  <c r="E2325" i="6"/>
  <c r="K2325" i="6" s="1"/>
  <c r="R2325" i="6" s="1"/>
  <c r="I2325" i="6"/>
  <c r="O2325" i="6" s="1"/>
  <c r="F2325" i="6"/>
  <c r="L2325" i="6" s="1"/>
  <c r="J2325" i="6"/>
  <c r="P2325" i="6" s="1"/>
  <c r="G2325" i="6"/>
  <c r="M2325" i="6" s="1"/>
  <c r="H2325" i="6"/>
  <c r="N2325" i="6" s="1"/>
  <c r="E2321" i="6"/>
  <c r="K2321" i="6" s="1"/>
  <c r="R2321" i="6" s="1"/>
  <c r="I2321" i="6"/>
  <c r="O2321" i="6" s="1"/>
  <c r="F2321" i="6"/>
  <c r="L2321" i="6" s="1"/>
  <c r="J2321" i="6"/>
  <c r="P2321" i="6" s="1"/>
  <c r="G2321" i="6"/>
  <c r="M2321" i="6" s="1"/>
  <c r="H2321" i="6"/>
  <c r="N2321" i="6" s="1"/>
  <c r="G2317" i="6"/>
  <c r="M2317" i="6" s="1"/>
  <c r="H2317" i="6"/>
  <c r="N2317" i="6" s="1"/>
  <c r="E2317" i="6"/>
  <c r="K2317" i="6" s="1"/>
  <c r="R2317" i="6" s="1"/>
  <c r="I2317" i="6"/>
  <c r="O2317" i="6" s="1"/>
  <c r="F2317" i="6"/>
  <c r="L2317" i="6" s="1"/>
  <c r="J2317" i="6"/>
  <c r="P2317" i="6" s="1"/>
  <c r="G2313" i="6"/>
  <c r="M2313" i="6" s="1"/>
  <c r="H2313" i="6"/>
  <c r="N2313" i="6" s="1"/>
  <c r="E2313" i="6"/>
  <c r="K2313" i="6" s="1"/>
  <c r="R2313" i="6" s="1"/>
  <c r="I2313" i="6"/>
  <c r="O2313" i="6" s="1"/>
  <c r="F2313" i="6"/>
  <c r="L2313" i="6" s="1"/>
  <c r="J2313" i="6"/>
  <c r="P2313" i="6" s="1"/>
  <c r="G2309" i="6"/>
  <c r="M2309" i="6" s="1"/>
  <c r="H2309" i="6"/>
  <c r="N2309" i="6" s="1"/>
  <c r="E2309" i="6"/>
  <c r="K2309" i="6" s="1"/>
  <c r="R2309" i="6" s="1"/>
  <c r="I2309" i="6"/>
  <c r="O2309" i="6" s="1"/>
  <c r="F2309" i="6"/>
  <c r="L2309" i="6" s="1"/>
  <c r="J2309" i="6"/>
  <c r="P2309" i="6" s="1"/>
  <c r="G2305" i="6"/>
  <c r="M2305" i="6" s="1"/>
  <c r="H2305" i="6"/>
  <c r="N2305" i="6" s="1"/>
  <c r="E2305" i="6"/>
  <c r="K2305" i="6" s="1"/>
  <c r="R2305" i="6" s="1"/>
  <c r="I2305" i="6"/>
  <c r="O2305" i="6" s="1"/>
  <c r="F2305" i="6"/>
  <c r="L2305" i="6" s="1"/>
  <c r="J2305" i="6"/>
  <c r="P2305" i="6" s="1"/>
  <c r="G2301" i="6"/>
  <c r="M2301" i="6" s="1"/>
  <c r="H2301" i="6"/>
  <c r="N2301" i="6" s="1"/>
  <c r="E2301" i="6"/>
  <c r="K2301" i="6" s="1"/>
  <c r="R2301" i="6" s="1"/>
  <c r="I2301" i="6"/>
  <c r="O2301" i="6" s="1"/>
  <c r="F2301" i="6"/>
  <c r="L2301" i="6" s="1"/>
  <c r="J2301" i="6"/>
  <c r="P2301" i="6" s="1"/>
  <c r="G2297" i="6"/>
  <c r="M2297" i="6" s="1"/>
  <c r="H2297" i="6"/>
  <c r="N2297" i="6" s="1"/>
  <c r="E2297" i="6"/>
  <c r="K2297" i="6" s="1"/>
  <c r="R2297" i="6" s="1"/>
  <c r="I2297" i="6"/>
  <c r="O2297" i="6" s="1"/>
  <c r="F2297" i="6"/>
  <c r="L2297" i="6" s="1"/>
  <c r="J2297" i="6"/>
  <c r="P2297" i="6" s="1"/>
  <c r="G2293" i="6"/>
  <c r="M2293" i="6" s="1"/>
  <c r="H2293" i="6"/>
  <c r="N2293" i="6" s="1"/>
  <c r="E2293" i="6"/>
  <c r="K2293" i="6" s="1"/>
  <c r="R2293" i="6" s="1"/>
  <c r="I2293" i="6"/>
  <c r="O2293" i="6" s="1"/>
  <c r="F2293" i="6"/>
  <c r="L2293" i="6" s="1"/>
  <c r="J2293" i="6"/>
  <c r="P2293" i="6" s="1"/>
  <c r="G2289" i="6"/>
  <c r="M2289" i="6" s="1"/>
  <c r="H2289" i="6"/>
  <c r="N2289" i="6" s="1"/>
  <c r="E2289" i="6"/>
  <c r="K2289" i="6" s="1"/>
  <c r="R2289" i="6" s="1"/>
  <c r="I2289" i="6"/>
  <c r="O2289" i="6" s="1"/>
  <c r="F2289" i="6"/>
  <c r="L2289" i="6" s="1"/>
  <c r="J2289" i="6"/>
  <c r="P2289" i="6" s="1"/>
  <c r="E2285" i="6"/>
  <c r="K2285" i="6" s="1"/>
  <c r="R2285" i="6" s="1"/>
  <c r="I2285" i="6"/>
  <c r="O2285" i="6" s="1"/>
  <c r="F2285" i="6"/>
  <c r="L2285" i="6" s="1"/>
  <c r="J2285" i="6"/>
  <c r="P2285" i="6" s="1"/>
  <c r="G2285" i="6"/>
  <c r="M2285" i="6" s="1"/>
  <c r="H2285" i="6"/>
  <c r="N2285" i="6" s="1"/>
  <c r="E2281" i="6"/>
  <c r="K2281" i="6" s="1"/>
  <c r="R2281" i="6" s="1"/>
  <c r="I2281" i="6"/>
  <c r="O2281" i="6" s="1"/>
  <c r="F2281" i="6"/>
  <c r="L2281" i="6" s="1"/>
  <c r="J2281" i="6"/>
  <c r="P2281" i="6" s="1"/>
  <c r="G2281" i="6"/>
  <c r="M2281" i="6" s="1"/>
  <c r="H2281" i="6"/>
  <c r="N2281" i="6" s="1"/>
  <c r="E2277" i="6"/>
  <c r="K2277" i="6" s="1"/>
  <c r="R2277" i="6" s="1"/>
  <c r="I2277" i="6"/>
  <c r="O2277" i="6" s="1"/>
  <c r="F2277" i="6"/>
  <c r="L2277" i="6" s="1"/>
  <c r="J2277" i="6"/>
  <c r="P2277" i="6" s="1"/>
  <c r="G2277" i="6"/>
  <c r="M2277" i="6" s="1"/>
  <c r="H2277" i="6"/>
  <c r="N2277" i="6" s="1"/>
  <c r="G2273" i="6"/>
  <c r="M2273" i="6" s="1"/>
  <c r="H2273" i="6"/>
  <c r="N2273" i="6" s="1"/>
  <c r="E2273" i="6"/>
  <c r="K2273" i="6" s="1"/>
  <c r="R2273" i="6" s="1"/>
  <c r="I2273" i="6"/>
  <c r="O2273" i="6" s="1"/>
  <c r="F2273" i="6"/>
  <c r="L2273" i="6" s="1"/>
  <c r="J2273" i="6"/>
  <c r="P2273" i="6" s="1"/>
  <c r="G2269" i="6"/>
  <c r="M2269" i="6" s="1"/>
  <c r="H2269" i="6"/>
  <c r="N2269" i="6" s="1"/>
  <c r="E2269" i="6"/>
  <c r="K2269" i="6" s="1"/>
  <c r="R2269" i="6" s="1"/>
  <c r="I2269" i="6"/>
  <c r="O2269" i="6" s="1"/>
  <c r="F2269" i="6"/>
  <c r="L2269" i="6" s="1"/>
  <c r="J2269" i="6"/>
  <c r="P2269" i="6" s="1"/>
  <c r="G2265" i="6"/>
  <c r="M2265" i="6" s="1"/>
  <c r="H2265" i="6"/>
  <c r="N2265" i="6" s="1"/>
  <c r="E2265" i="6"/>
  <c r="K2265" i="6" s="1"/>
  <c r="R2265" i="6" s="1"/>
  <c r="I2265" i="6"/>
  <c r="O2265" i="6" s="1"/>
  <c r="F2265" i="6"/>
  <c r="L2265" i="6" s="1"/>
  <c r="J2265" i="6"/>
  <c r="P2265" i="6" s="1"/>
  <c r="G2261" i="6"/>
  <c r="M2261" i="6" s="1"/>
  <c r="H2261" i="6"/>
  <c r="N2261" i="6" s="1"/>
  <c r="I2261" i="6"/>
  <c r="O2261" i="6" s="1"/>
  <c r="F2261" i="6"/>
  <c r="L2261" i="6" s="1"/>
  <c r="J2261" i="6"/>
  <c r="P2261" i="6" s="1"/>
  <c r="G2257" i="6"/>
  <c r="M2257" i="6" s="1"/>
  <c r="H2257" i="6"/>
  <c r="N2257" i="6" s="1"/>
  <c r="E2257" i="6"/>
  <c r="K2257" i="6" s="1"/>
  <c r="R2257" i="6" s="1"/>
  <c r="I2257" i="6"/>
  <c r="O2257" i="6" s="1"/>
  <c r="F2257" i="6"/>
  <c r="L2257" i="6" s="1"/>
  <c r="J2257" i="6"/>
  <c r="P2257" i="6" s="1"/>
  <c r="E2253" i="6"/>
  <c r="K2253" i="6" s="1"/>
  <c r="R2253" i="6" s="1"/>
  <c r="I2253" i="6"/>
  <c r="O2253" i="6" s="1"/>
  <c r="F2253" i="6"/>
  <c r="L2253" i="6" s="1"/>
  <c r="J2253" i="6"/>
  <c r="P2253" i="6" s="1"/>
  <c r="G2253" i="6"/>
  <c r="M2253" i="6" s="1"/>
  <c r="H2253" i="6"/>
  <c r="N2253" i="6" s="1"/>
  <c r="F2249" i="6"/>
  <c r="L2249" i="6" s="1"/>
  <c r="H2249" i="6"/>
  <c r="N2249" i="6" s="1"/>
  <c r="I2249" i="6"/>
  <c r="O2249" i="6" s="1"/>
  <c r="J2249" i="6"/>
  <c r="P2249" i="6" s="1"/>
  <c r="G2245" i="6"/>
  <c r="M2245" i="6" s="1"/>
  <c r="H2245" i="6"/>
  <c r="N2245" i="6" s="1"/>
  <c r="E2245" i="6"/>
  <c r="K2245" i="6" s="1"/>
  <c r="R2245" i="6" s="1"/>
  <c r="I2245" i="6"/>
  <c r="O2245" i="6" s="1"/>
  <c r="F2245" i="6"/>
  <c r="L2245" i="6" s="1"/>
  <c r="J2245" i="6"/>
  <c r="P2245" i="6" s="1"/>
  <c r="E2241" i="6"/>
  <c r="K2241" i="6" s="1"/>
  <c r="R2241" i="6" s="1"/>
  <c r="I2241" i="6"/>
  <c r="O2241" i="6" s="1"/>
  <c r="F2241" i="6"/>
  <c r="L2241" i="6" s="1"/>
  <c r="J2241" i="6"/>
  <c r="P2241" i="6" s="1"/>
  <c r="G2241" i="6"/>
  <c r="M2241" i="6" s="1"/>
  <c r="H2241" i="6"/>
  <c r="N2241" i="6" s="1"/>
  <c r="E2237" i="6"/>
  <c r="K2237" i="6" s="1"/>
  <c r="R2237" i="6" s="1"/>
  <c r="I2237" i="6"/>
  <c r="O2237" i="6" s="1"/>
  <c r="F2237" i="6"/>
  <c r="L2237" i="6" s="1"/>
  <c r="J2237" i="6"/>
  <c r="P2237" i="6" s="1"/>
  <c r="G2237" i="6"/>
  <c r="M2237" i="6" s="1"/>
  <c r="H2237" i="6"/>
  <c r="N2237" i="6" s="1"/>
  <c r="I2233" i="6"/>
  <c r="O2233" i="6" s="1"/>
  <c r="J2233" i="6"/>
  <c r="P2233" i="6" s="1"/>
  <c r="F2233" i="6"/>
  <c r="L2233" i="6" s="1"/>
  <c r="H2233" i="6"/>
  <c r="N2233" i="6" s="1"/>
  <c r="G2229" i="6"/>
  <c r="M2229" i="6" s="1"/>
  <c r="H2229" i="6"/>
  <c r="N2229" i="6" s="1"/>
  <c r="E2229" i="6"/>
  <c r="K2229" i="6" s="1"/>
  <c r="R2229" i="6" s="1"/>
  <c r="I2229" i="6"/>
  <c r="O2229" i="6" s="1"/>
  <c r="F2229" i="6"/>
  <c r="L2229" i="6" s="1"/>
  <c r="J2229" i="6"/>
  <c r="P2229" i="6" s="1"/>
  <c r="G2225" i="6"/>
  <c r="M2225" i="6" s="1"/>
  <c r="H2225" i="6"/>
  <c r="N2225" i="6" s="1"/>
  <c r="E2225" i="6"/>
  <c r="K2225" i="6" s="1"/>
  <c r="R2225" i="6" s="1"/>
  <c r="I2225" i="6"/>
  <c r="O2225" i="6" s="1"/>
  <c r="F2225" i="6"/>
  <c r="L2225" i="6" s="1"/>
  <c r="J2225" i="6"/>
  <c r="P2225" i="6" s="1"/>
  <c r="E2221" i="6"/>
  <c r="K2221" i="6" s="1"/>
  <c r="R2221" i="6" s="1"/>
  <c r="I2221" i="6"/>
  <c r="O2221" i="6" s="1"/>
  <c r="F2221" i="6"/>
  <c r="L2221" i="6" s="1"/>
  <c r="J2221" i="6"/>
  <c r="P2221" i="6" s="1"/>
  <c r="G2221" i="6"/>
  <c r="M2221" i="6" s="1"/>
  <c r="H2221" i="6"/>
  <c r="N2221" i="6" s="1"/>
  <c r="I2217" i="6"/>
  <c r="O2217" i="6" s="1"/>
  <c r="J2217" i="6"/>
  <c r="P2217" i="6" s="1"/>
  <c r="F2217" i="6"/>
  <c r="L2217" i="6" s="1"/>
  <c r="H2217" i="6"/>
  <c r="N2217" i="6" s="1"/>
  <c r="G2213" i="6"/>
  <c r="M2213" i="6" s="1"/>
  <c r="H2213" i="6"/>
  <c r="N2213" i="6" s="1"/>
  <c r="E2213" i="6"/>
  <c r="K2213" i="6" s="1"/>
  <c r="R2213" i="6" s="1"/>
  <c r="I2213" i="6"/>
  <c r="O2213" i="6" s="1"/>
  <c r="F2213" i="6"/>
  <c r="L2213" i="6" s="1"/>
  <c r="J2213" i="6"/>
  <c r="P2213" i="6" s="1"/>
  <c r="G2209" i="6"/>
  <c r="M2209" i="6" s="1"/>
  <c r="H2209" i="6"/>
  <c r="N2209" i="6" s="1"/>
  <c r="E2209" i="6"/>
  <c r="K2209" i="6" s="1"/>
  <c r="R2209" i="6" s="1"/>
  <c r="I2209" i="6"/>
  <c r="O2209" i="6" s="1"/>
  <c r="F2209" i="6"/>
  <c r="L2209" i="6" s="1"/>
  <c r="J2209" i="6"/>
  <c r="P2209" i="6" s="1"/>
  <c r="G2205" i="6"/>
  <c r="M2205" i="6" s="1"/>
  <c r="H2205" i="6"/>
  <c r="N2205" i="6" s="1"/>
  <c r="E2205" i="6"/>
  <c r="K2205" i="6" s="1"/>
  <c r="R2205" i="6" s="1"/>
  <c r="I2205" i="6"/>
  <c r="O2205" i="6" s="1"/>
  <c r="F2205" i="6"/>
  <c r="L2205" i="6" s="1"/>
  <c r="J2205" i="6"/>
  <c r="P2205" i="6" s="1"/>
  <c r="G2201" i="6"/>
  <c r="M2201" i="6" s="1"/>
  <c r="H2201" i="6"/>
  <c r="N2201" i="6" s="1"/>
  <c r="E2201" i="6"/>
  <c r="K2201" i="6" s="1"/>
  <c r="R2201" i="6" s="1"/>
  <c r="I2201" i="6"/>
  <c r="O2201" i="6" s="1"/>
  <c r="F2201" i="6"/>
  <c r="L2201" i="6" s="1"/>
  <c r="J2201" i="6"/>
  <c r="P2201" i="6" s="1"/>
  <c r="G2197" i="6"/>
  <c r="M2197" i="6" s="1"/>
  <c r="H2197" i="6"/>
  <c r="N2197" i="6" s="1"/>
  <c r="E2197" i="6"/>
  <c r="K2197" i="6" s="1"/>
  <c r="R2197" i="6" s="1"/>
  <c r="I2197" i="6"/>
  <c r="O2197" i="6" s="1"/>
  <c r="F2197" i="6"/>
  <c r="L2197" i="6" s="1"/>
  <c r="J2197" i="6"/>
  <c r="P2197" i="6" s="1"/>
  <c r="G2193" i="6"/>
  <c r="M2193" i="6" s="1"/>
  <c r="H2193" i="6"/>
  <c r="N2193" i="6" s="1"/>
  <c r="E2193" i="6"/>
  <c r="K2193" i="6" s="1"/>
  <c r="R2193" i="6" s="1"/>
  <c r="I2193" i="6"/>
  <c r="O2193" i="6" s="1"/>
  <c r="F2193" i="6"/>
  <c r="L2193" i="6" s="1"/>
  <c r="J2193" i="6"/>
  <c r="P2193" i="6" s="1"/>
  <c r="G2189" i="6"/>
  <c r="M2189" i="6" s="1"/>
  <c r="H2189" i="6"/>
  <c r="N2189" i="6" s="1"/>
  <c r="E2189" i="6"/>
  <c r="K2189" i="6" s="1"/>
  <c r="R2189" i="6" s="1"/>
  <c r="I2189" i="6"/>
  <c r="O2189" i="6" s="1"/>
  <c r="F2189" i="6"/>
  <c r="L2189" i="6" s="1"/>
  <c r="J2189" i="6"/>
  <c r="P2189" i="6" s="1"/>
  <c r="G2185" i="6"/>
  <c r="M2185" i="6" s="1"/>
  <c r="H2185" i="6"/>
  <c r="N2185" i="6" s="1"/>
  <c r="E2185" i="6"/>
  <c r="K2185" i="6" s="1"/>
  <c r="R2185" i="6" s="1"/>
  <c r="I2185" i="6"/>
  <c r="O2185" i="6" s="1"/>
  <c r="F2185" i="6"/>
  <c r="L2185" i="6" s="1"/>
  <c r="J2185" i="6"/>
  <c r="P2185" i="6" s="1"/>
  <c r="G2181" i="6"/>
  <c r="M2181" i="6" s="1"/>
  <c r="H2181" i="6"/>
  <c r="N2181" i="6" s="1"/>
  <c r="E2181" i="6"/>
  <c r="K2181" i="6" s="1"/>
  <c r="R2181" i="6" s="1"/>
  <c r="I2181" i="6"/>
  <c r="O2181" i="6" s="1"/>
  <c r="F2181" i="6"/>
  <c r="L2181" i="6" s="1"/>
  <c r="J2181" i="6"/>
  <c r="P2181" i="6" s="1"/>
  <c r="G2177" i="6"/>
  <c r="M2177" i="6" s="1"/>
  <c r="H2177" i="6"/>
  <c r="N2177" i="6" s="1"/>
  <c r="E2177" i="6"/>
  <c r="K2177" i="6" s="1"/>
  <c r="R2177" i="6" s="1"/>
  <c r="I2177" i="6"/>
  <c r="O2177" i="6" s="1"/>
  <c r="F2177" i="6"/>
  <c r="L2177" i="6" s="1"/>
  <c r="J2177" i="6"/>
  <c r="P2177" i="6" s="1"/>
  <c r="F2173" i="6"/>
  <c r="L2173" i="6" s="1"/>
  <c r="H2173" i="6"/>
  <c r="N2173" i="6" s="1"/>
  <c r="I2173" i="6"/>
  <c r="O2173" i="6" s="1"/>
  <c r="J2173" i="6"/>
  <c r="P2173" i="6" s="1"/>
  <c r="E2169" i="6"/>
  <c r="K2169" i="6" s="1"/>
  <c r="R2169" i="6" s="1"/>
  <c r="I2169" i="6"/>
  <c r="O2169" i="6" s="1"/>
  <c r="F2169" i="6"/>
  <c r="L2169" i="6" s="1"/>
  <c r="J2169" i="6"/>
  <c r="P2169" i="6" s="1"/>
  <c r="G2169" i="6"/>
  <c r="M2169" i="6" s="1"/>
  <c r="H2169" i="6"/>
  <c r="N2169" i="6" s="1"/>
  <c r="G2165" i="6"/>
  <c r="M2165" i="6" s="1"/>
  <c r="H2165" i="6"/>
  <c r="N2165" i="6" s="1"/>
  <c r="E2165" i="6"/>
  <c r="K2165" i="6" s="1"/>
  <c r="R2165" i="6" s="1"/>
  <c r="I2165" i="6"/>
  <c r="O2165" i="6" s="1"/>
  <c r="F2165" i="6"/>
  <c r="L2165" i="6" s="1"/>
  <c r="J2165" i="6"/>
  <c r="P2165" i="6" s="1"/>
  <c r="G2161" i="6"/>
  <c r="M2161" i="6" s="1"/>
  <c r="H2161" i="6"/>
  <c r="N2161" i="6" s="1"/>
  <c r="E2161" i="6"/>
  <c r="K2161" i="6" s="1"/>
  <c r="R2161" i="6" s="1"/>
  <c r="I2161" i="6"/>
  <c r="O2161" i="6" s="1"/>
  <c r="F2161" i="6"/>
  <c r="L2161" i="6" s="1"/>
  <c r="J2161" i="6"/>
  <c r="P2161" i="6" s="1"/>
  <c r="G2157" i="6"/>
  <c r="M2157" i="6" s="1"/>
  <c r="H2157" i="6"/>
  <c r="N2157" i="6" s="1"/>
  <c r="E2157" i="6"/>
  <c r="K2157" i="6" s="1"/>
  <c r="R2157" i="6" s="1"/>
  <c r="I2157" i="6"/>
  <c r="O2157" i="6" s="1"/>
  <c r="F2157" i="6"/>
  <c r="L2157" i="6" s="1"/>
  <c r="J2157" i="6"/>
  <c r="P2157" i="6" s="1"/>
  <c r="G2153" i="6"/>
  <c r="M2153" i="6" s="1"/>
  <c r="H2153" i="6"/>
  <c r="N2153" i="6" s="1"/>
  <c r="E2153" i="6"/>
  <c r="K2153" i="6" s="1"/>
  <c r="R2153" i="6" s="1"/>
  <c r="I2153" i="6"/>
  <c r="O2153" i="6" s="1"/>
  <c r="F2153" i="6"/>
  <c r="L2153" i="6" s="1"/>
  <c r="J2153" i="6"/>
  <c r="P2153" i="6" s="1"/>
  <c r="G2149" i="6"/>
  <c r="M2149" i="6" s="1"/>
  <c r="H2149" i="6"/>
  <c r="N2149" i="6" s="1"/>
  <c r="E2149" i="6"/>
  <c r="K2149" i="6" s="1"/>
  <c r="R2149" i="6" s="1"/>
  <c r="I2149" i="6"/>
  <c r="O2149" i="6" s="1"/>
  <c r="F2149" i="6"/>
  <c r="L2149" i="6" s="1"/>
  <c r="J2149" i="6"/>
  <c r="P2149" i="6" s="1"/>
  <c r="G2145" i="6"/>
  <c r="M2145" i="6" s="1"/>
  <c r="H2145" i="6"/>
  <c r="N2145" i="6" s="1"/>
  <c r="I2145" i="6"/>
  <c r="O2145" i="6" s="1"/>
  <c r="F2145" i="6"/>
  <c r="L2145" i="6" s="1"/>
  <c r="J2145" i="6"/>
  <c r="P2145" i="6" s="1"/>
  <c r="E2141" i="6"/>
  <c r="K2141" i="6" s="1"/>
  <c r="R2141" i="6" s="1"/>
  <c r="I2141" i="6"/>
  <c r="O2141" i="6" s="1"/>
  <c r="F2141" i="6"/>
  <c r="L2141" i="6" s="1"/>
  <c r="J2141" i="6"/>
  <c r="P2141" i="6" s="1"/>
  <c r="G2141" i="6"/>
  <c r="M2141" i="6" s="1"/>
  <c r="H2141" i="6"/>
  <c r="N2141" i="6" s="1"/>
  <c r="G2137" i="6"/>
  <c r="M2137" i="6" s="1"/>
  <c r="H2137" i="6"/>
  <c r="N2137" i="6" s="1"/>
  <c r="E2137" i="6"/>
  <c r="K2137" i="6" s="1"/>
  <c r="R2137" i="6" s="1"/>
  <c r="I2137" i="6"/>
  <c r="O2137" i="6" s="1"/>
  <c r="F2137" i="6"/>
  <c r="L2137" i="6" s="1"/>
  <c r="J2137" i="6"/>
  <c r="P2137" i="6" s="1"/>
  <c r="G2133" i="6"/>
  <c r="M2133" i="6" s="1"/>
  <c r="H2133" i="6"/>
  <c r="N2133" i="6" s="1"/>
  <c r="E2133" i="6"/>
  <c r="K2133" i="6" s="1"/>
  <c r="R2133" i="6" s="1"/>
  <c r="I2133" i="6"/>
  <c r="O2133" i="6" s="1"/>
  <c r="F2133" i="6"/>
  <c r="L2133" i="6" s="1"/>
  <c r="J2133" i="6"/>
  <c r="P2133" i="6" s="1"/>
  <c r="G2129" i="6"/>
  <c r="M2129" i="6" s="1"/>
  <c r="H2129" i="6"/>
  <c r="N2129" i="6" s="1"/>
  <c r="E2129" i="6"/>
  <c r="K2129" i="6" s="1"/>
  <c r="R2129" i="6" s="1"/>
  <c r="I2129" i="6"/>
  <c r="O2129" i="6" s="1"/>
  <c r="F2129" i="6"/>
  <c r="L2129" i="6" s="1"/>
  <c r="J2129" i="6"/>
  <c r="P2129" i="6" s="1"/>
  <c r="G2125" i="6"/>
  <c r="M2125" i="6" s="1"/>
  <c r="H2125" i="6"/>
  <c r="N2125" i="6" s="1"/>
  <c r="E2125" i="6"/>
  <c r="K2125" i="6" s="1"/>
  <c r="R2125" i="6" s="1"/>
  <c r="I2125" i="6"/>
  <c r="O2125" i="6" s="1"/>
  <c r="F2125" i="6"/>
  <c r="L2125" i="6" s="1"/>
  <c r="J2125" i="6"/>
  <c r="P2125" i="6" s="1"/>
  <c r="F2121" i="6"/>
  <c r="L2121" i="6" s="1"/>
  <c r="H2121" i="6"/>
  <c r="N2121" i="6" s="1"/>
  <c r="I2121" i="6"/>
  <c r="O2121" i="6" s="1"/>
  <c r="J2121" i="6"/>
  <c r="P2121" i="6" s="1"/>
  <c r="E2117" i="6"/>
  <c r="K2117" i="6" s="1"/>
  <c r="R2117" i="6" s="1"/>
  <c r="I2117" i="6"/>
  <c r="O2117" i="6" s="1"/>
  <c r="F2117" i="6"/>
  <c r="L2117" i="6" s="1"/>
  <c r="J2117" i="6"/>
  <c r="P2117" i="6" s="1"/>
  <c r="G2117" i="6"/>
  <c r="M2117" i="6" s="1"/>
  <c r="H2117" i="6"/>
  <c r="N2117" i="6" s="1"/>
  <c r="E2113" i="6"/>
  <c r="K2113" i="6" s="1"/>
  <c r="R2113" i="6" s="1"/>
  <c r="I2113" i="6"/>
  <c r="O2113" i="6" s="1"/>
  <c r="F2113" i="6"/>
  <c r="L2113" i="6" s="1"/>
  <c r="J2113" i="6"/>
  <c r="P2113" i="6" s="1"/>
  <c r="G2113" i="6"/>
  <c r="M2113" i="6" s="1"/>
  <c r="H2113" i="6"/>
  <c r="N2113" i="6" s="1"/>
  <c r="E2109" i="6"/>
  <c r="K2109" i="6" s="1"/>
  <c r="R2109" i="6" s="1"/>
  <c r="I2109" i="6"/>
  <c r="O2109" i="6" s="1"/>
  <c r="F2109" i="6"/>
  <c r="L2109" i="6" s="1"/>
  <c r="J2109" i="6"/>
  <c r="P2109" i="6" s="1"/>
  <c r="G2109" i="6"/>
  <c r="M2109" i="6" s="1"/>
  <c r="H2109" i="6"/>
  <c r="N2109" i="6" s="1"/>
  <c r="E2105" i="6"/>
  <c r="K2105" i="6" s="1"/>
  <c r="R2105" i="6" s="1"/>
  <c r="I2105" i="6"/>
  <c r="O2105" i="6" s="1"/>
  <c r="F2105" i="6"/>
  <c r="L2105" i="6" s="1"/>
  <c r="J2105" i="6"/>
  <c r="P2105" i="6" s="1"/>
  <c r="G2105" i="6"/>
  <c r="M2105" i="6" s="1"/>
  <c r="H2105" i="6"/>
  <c r="N2105" i="6" s="1"/>
  <c r="E2101" i="6"/>
  <c r="K2101" i="6" s="1"/>
  <c r="R2101" i="6" s="1"/>
  <c r="I2101" i="6"/>
  <c r="O2101" i="6" s="1"/>
  <c r="F2101" i="6"/>
  <c r="L2101" i="6" s="1"/>
  <c r="J2101" i="6"/>
  <c r="P2101" i="6" s="1"/>
  <c r="G2101" i="6"/>
  <c r="M2101" i="6" s="1"/>
  <c r="H2101" i="6"/>
  <c r="N2101" i="6" s="1"/>
  <c r="G2097" i="6"/>
  <c r="M2097" i="6" s="1"/>
  <c r="H2097" i="6"/>
  <c r="N2097" i="6" s="1"/>
  <c r="E2097" i="6"/>
  <c r="K2097" i="6" s="1"/>
  <c r="R2097" i="6" s="1"/>
  <c r="I2097" i="6"/>
  <c r="O2097" i="6" s="1"/>
  <c r="F2097" i="6"/>
  <c r="L2097" i="6" s="1"/>
  <c r="J2097" i="6"/>
  <c r="P2097" i="6" s="1"/>
  <c r="G2093" i="6"/>
  <c r="M2093" i="6" s="1"/>
  <c r="H2093" i="6"/>
  <c r="N2093" i="6" s="1"/>
  <c r="E2093" i="6"/>
  <c r="K2093" i="6" s="1"/>
  <c r="R2093" i="6" s="1"/>
  <c r="I2093" i="6"/>
  <c r="O2093" i="6" s="1"/>
  <c r="F2093" i="6"/>
  <c r="L2093" i="6" s="1"/>
  <c r="J2093" i="6"/>
  <c r="P2093" i="6" s="1"/>
  <c r="G2089" i="6"/>
  <c r="M2089" i="6" s="1"/>
  <c r="H2089" i="6"/>
  <c r="N2089" i="6" s="1"/>
  <c r="E2089" i="6"/>
  <c r="K2089" i="6" s="1"/>
  <c r="R2089" i="6" s="1"/>
  <c r="I2089" i="6"/>
  <c r="O2089" i="6" s="1"/>
  <c r="F2089" i="6"/>
  <c r="L2089" i="6" s="1"/>
  <c r="J2089" i="6"/>
  <c r="P2089" i="6" s="1"/>
  <c r="G2085" i="6"/>
  <c r="M2085" i="6" s="1"/>
  <c r="H2085" i="6"/>
  <c r="N2085" i="6" s="1"/>
  <c r="E2085" i="6"/>
  <c r="K2085" i="6" s="1"/>
  <c r="R2085" i="6" s="1"/>
  <c r="I2085" i="6"/>
  <c r="O2085" i="6" s="1"/>
  <c r="F2085" i="6"/>
  <c r="L2085" i="6" s="1"/>
  <c r="J2085" i="6"/>
  <c r="P2085" i="6" s="1"/>
  <c r="G2081" i="6"/>
  <c r="M2081" i="6" s="1"/>
  <c r="H2081" i="6"/>
  <c r="N2081" i="6" s="1"/>
  <c r="E2081" i="6"/>
  <c r="K2081" i="6" s="1"/>
  <c r="R2081" i="6" s="1"/>
  <c r="I2081" i="6"/>
  <c r="O2081" i="6" s="1"/>
  <c r="F2081" i="6"/>
  <c r="L2081" i="6" s="1"/>
  <c r="J2081" i="6"/>
  <c r="P2081" i="6" s="1"/>
  <c r="E2077" i="6"/>
  <c r="K2077" i="6" s="1"/>
  <c r="R2077" i="6" s="1"/>
  <c r="I2077" i="6"/>
  <c r="O2077" i="6" s="1"/>
  <c r="F2077" i="6"/>
  <c r="L2077" i="6" s="1"/>
  <c r="J2077" i="6"/>
  <c r="P2077" i="6" s="1"/>
  <c r="G2077" i="6"/>
  <c r="M2077" i="6" s="1"/>
  <c r="H2077" i="6"/>
  <c r="N2077" i="6" s="1"/>
  <c r="G2073" i="6"/>
  <c r="M2073" i="6" s="1"/>
  <c r="H2073" i="6"/>
  <c r="N2073" i="6" s="1"/>
  <c r="E2073" i="6"/>
  <c r="K2073" i="6" s="1"/>
  <c r="R2073" i="6" s="1"/>
  <c r="I2073" i="6"/>
  <c r="O2073" i="6" s="1"/>
  <c r="F2073" i="6"/>
  <c r="L2073" i="6" s="1"/>
  <c r="J2073" i="6"/>
  <c r="P2073" i="6" s="1"/>
  <c r="G2069" i="6"/>
  <c r="M2069" i="6" s="1"/>
  <c r="H2069" i="6"/>
  <c r="N2069" i="6" s="1"/>
  <c r="E2069" i="6"/>
  <c r="K2069" i="6" s="1"/>
  <c r="R2069" i="6" s="1"/>
  <c r="I2069" i="6"/>
  <c r="O2069" i="6" s="1"/>
  <c r="F2069" i="6"/>
  <c r="L2069" i="6" s="1"/>
  <c r="J2069" i="6"/>
  <c r="P2069" i="6" s="1"/>
  <c r="G2065" i="6"/>
  <c r="M2065" i="6" s="1"/>
  <c r="H2065" i="6"/>
  <c r="N2065" i="6" s="1"/>
  <c r="E2065" i="6"/>
  <c r="K2065" i="6" s="1"/>
  <c r="R2065" i="6" s="1"/>
  <c r="I2065" i="6"/>
  <c r="O2065" i="6" s="1"/>
  <c r="F2065" i="6"/>
  <c r="L2065" i="6" s="1"/>
  <c r="J2065" i="6"/>
  <c r="P2065" i="6" s="1"/>
  <c r="G2061" i="6"/>
  <c r="M2061" i="6" s="1"/>
  <c r="H2061" i="6"/>
  <c r="N2061" i="6" s="1"/>
  <c r="E2061" i="6"/>
  <c r="K2061" i="6" s="1"/>
  <c r="R2061" i="6" s="1"/>
  <c r="I2061" i="6"/>
  <c r="O2061" i="6" s="1"/>
  <c r="F2061" i="6"/>
  <c r="L2061" i="6" s="1"/>
  <c r="J2061" i="6"/>
  <c r="P2061" i="6" s="1"/>
  <c r="G2057" i="6"/>
  <c r="M2057" i="6" s="1"/>
  <c r="H2057" i="6"/>
  <c r="N2057" i="6" s="1"/>
  <c r="E2057" i="6"/>
  <c r="K2057" i="6" s="1"/>
  <c r="R2057" i="6" s="1"/>
  <c r="I2057" i="6"/>
  <c r="O2057" i="6" s="1"/>
  <c r="F2057" i="6"/>
  <c r="L2057" i="6" s="1"/>
  <c r="J2057" i="6"/>
  <c r="P2057" i="6" s="1"/>
  <c r="F2053" i="6"/>
  <c r="L2053" i="6" s="1"/>
  <c r="H2053" i="6"/>
  <c r="N2053" i="6" s="1"/>
  <c r="I2053" i="6"/>
  <c r="O2053" i="6" s="1"/>
  <c r="J2053" i="6"/>
  <c r="P2053" i="6" s="1"/>
  <c r="E2049" i="6"/>
  <c r="K2049" i="6" s="1"/>
  <c r="R2049" i="6" s="1"/>
  <c r="I2049" i="6"/>
  <c r="O2049" i="6" s="1"/>
  <c r="F2049" i="6"/>
  <c r="L2049" i="6" s="1"/>
  <c r="J2049" i="6"/>
  <c r="P2049" i="6" s="1"/>
  <c r="G2049" i="6"/>
  <c r="M2049" i="6" s="1"/>
  <c r="H2049" i="6"/>
  <c r="N2049" i="6" s="1"/>
  <c r="I2045" i="6"/>
  <c r="O2045" i="6" s="1"/>
  <c r="J2045" i="6"/>
  <c r="P2045" i="6" s="1"/>
  <c r="F2045" i="6"/>
  <c r="L2045" i="6" s="1"/>
  <c r="H2045" i="6"/>
  <c r="N2045" i="6" s="1"/>
  <c r="G2041" i="6"/>
  <c r="M2041" i="6" s="1"/>
  <c r="H2041" i="6"/>
  <c r="N2041" i="6" s="1"/>
  <c r="E2041" i="6"/>
  <c r="K2041" i="6" s="1"/>
  <c r="R2041" i="6" s="1"/>
  <c r="I2041" i="6"/>
  <c r="O2041" i="6" s="1"/>
  <c r="F2041" i="6"/>
  <c r="L2041" i="6" s="1"/>
  <c r="J2041" i="6"/>
  <c r="P2041" i="6" s="1"/>
  <c r="F2037" i="6"/>
  <c r="L2037" i="6" s="1"/>
  <c r="H2037" i="6"/>
  <c r="N2037" i="6" s="1"/>
  <c r="I2037" i="6"/>
  <c r="O2037" i="6" s="1"/>
  <c r="J2037" i="6"/>
  <c r="P2037" i="6" s="1"/>
  <c r="E2033" i="6"/>
  <c r="K2033" i="6" s="1"/>
  <c r="R2033" i="6" s="1"/>
  <c r="I2033" i="6"/>
  <c r="O2033" i="6" s="1"/>
  <c r="F2033" i="6"/>
  <c r="L2033" i="6" s="1"/>
  <c r="J2033" i="6"/>
  <c r="P2033" i="6" s="1"/>
  <c r="G2033" i="6"/>
  <c r="M2033" i="6" s="1"/>
  <c r="H2033" i="6"/>
  <c r="N2033" i="6" s="1"/>
  <c r="E2029" i="6"/>
  <c r="K2029" i="6" s="1"/>
  <c r="R2029" i="6" s="1"/>
  <c r="I2029" i="6"/>
  <c r="O2029" i="6" s="1"/>
  <c r="F2029" i="6"/>
  <c r="L2029" i="6" s="1"/>
  <c r="J2029" i="6"/>
  <c r="P2029" i="6" s="1"/>
  <c r="G2029" i="6"/>
  <c r="M2029" i="6" s="1"/>
  <c r="H2029" i="6"/>
  <c r="N2029" i="6" s="1"/>
  <c r="E2025" i="6"/>
  <c r="K2025" i="6" s="1"/>
  <c r="R2025" i="6" s="1"/>
  <c r="I2025" i="6"/>
  <c r="O2025" i="6" s="1"/>
  <c r="F2025" i="6"/>
  <c r="L2025" i="6" s="1"/>
  <c r="J2025" i="6"/>
  <c r="P2025" i="6" s="1"/>
  <c r="G2025" i="6"/>
  <c r="M2025" i="6" s="1"/>
  <c r="H2025" i="6"/>
  <c r="N2025" i="6" s="1"/>
  <c r="E2021" i="6"/>
  <c r="K2021" i="6" s="1"/>
  <c r="R2021" i="6" s="1"/>
  <c r="I2021" i="6"/>
  <c r="O2021" i="6" s="1"/>
  <c r="F2021" i="6"/>
  <c r="L2021" i="6" s="1"/>
  <c r="J2021" i="6"/>
  <c r="P2021" i="6" s="1"/>
  <c r="G2021" i="6"/>
  <c r="M2021" i="6" s="1"/>
  <c r="H2021" i="6"/>
  <c r="N2021" i="6" s="1"/>
  <c r="E2017" i="6"/>
  <c r="K2017" i="6" s="1"/>
  <c r="R2017" i="6" s="1"/>
  <c r="I2017" i="6"/>
  <c r="O2017" i="6" s="1"/>
  <c r="F2017" i="6"/>
  <c r="L2017" i="6" s="1"/>
  <c r="J2017" i="6"/>
  <c r="P2017" i="6" s="1"/>
  <c r="G2017" i="6"/>
  <c r="M2017" i="6" s="1"/>
  <c r="H2017" i="6"/>
  <c r="N2017" i="6" s="1"/>
  <c r="I2013" i="6"/>
  <c r="O2013" i="6" s="1"/>
  <c r="J2013" i="6"/>
  <c r="P2013" i="6" s="1"/>
  <c r="F2013" i="6"/>
  <c r="L2013" i="6" s="1"/>
  <c r="H2013" i="6"/>
  <c r="N2013" i="6" s="1"/>
  <c r="G2009" i="6"/>
  <c r="M2009" i="6" s="1"/>
  <c r="H2009" i="6"/>
  <c r="N2009" i="6" s="1"/>
  <c r="E2009" i="6"/>
  <c r="K2009" i="6" s="1"/>
  <c r="R2009" i="6" s="1"/>
  <c r="I2009" i="6"/>
  <c r="O2009" i="6" s="1"/>
  <c r="F2009" i="6"/>
  <c r="L2009" i="6" s="1"/>
  <c r="J2009" i="6"/>
  <c r="P2009" i="6" s="1"/>
  <c r="G2005" i="6"/>
  <c r="M2005" i="6" s="1"/>
  <c r="H2005" i="6"/>
  <c r="N2005" i="6" s="1"/>
  <c r="E2005" i="6"/>
  <c r="K2005" i="6" s="1"/>
  <c r="R2005" i="6" s="1"/>
  <c r="I2005" i="6"/>
  <c r="O2005" i="6" s="1"/>
  <c r="F2005" i="6"/>
  <c r="L2005" i="6" s="1"/>
  <c r="J2005" i="6"/>
  <c r="P2005" i="6" s="1"/>
  <c r="G2001" i="6"/>
  <c r="M2001" i="6" s="1"/>
  <c r="H2001" i="6"/>
  <c r="N2001" i="6" s="1"/>
  <c r="E2001" i="6"/>
  <c r="K2001" i="6" s="1"/>
  <c r="R2001" i="6" s="1"/>
  <c r="I2001" i="6"/>
  <c r="O2001" i="6" s="1"/>
  <c r="F2001" i="6"/>
  <c r="L2001" i="6" s="1"/>
  <c r="J2001" i="6"/>
  <c r="P2001" i="6" s="1"/>
  <c r="G1997" i="6"/>
  <c r="M1997" i="6" s="1"/>
  <c r="H1997" i="6"/>
  <c r="N1997" i="6" s="1"/>
  <c r="E1997" i="6"/>
  <c r="K1997" i="6" s="1"/>
  <c r="R1997" i="6" s="1"/>
  <c r="I1997" i="6"/>
  <c r="O1997" i="6" s="1"/>
  <c r="F1997" i="6"/>
  <c r="L1997" i="6" s="1"/>
  <c r="J1997" i="6"/>
  <c r="P1997" i="6" s="1"/>
  <c r="F1993" i="6"/>
  <c r="L1993" i="6" s="1"/>
  <c r="H1993" i="6"/>
  <c r="N1993" i="6" s="1"/>
  <c r="I1993" i="6"/>
  <c r="O1993" i="6" s="1"/>
  <c r="J1993" i="6"/>
  <c r="P1993" i="6" s="1"/>
  <c r="E1989" i="6"/>
  <c r="K1989" i="6" s="1"/>
  <c r="R1989" i="6" s="1"/>
  <c r="I1989" i="6"/>
  <c r="O1989" i="6" s="1"/>
  <c r="F1989" i="6"/>
  <c r="L1989" i="6" s="1"/>
  <c r="J1989" i="6"/>
  <c r="P1989" i="6" s="1"/>
  <c r="G1989" i="6"/>
  <c r="M1989" i="6" s="1"/>
  <c r="H1989" i="6"/>
  <c r="N1989" i="6" s="1"/>
  <c r="G1985" i="6"/>
  <c r="M1985" i="6" s="1"/>
  <c r="H1985" i="6"/>
  <c r="N1985" i="6" s="1"/>
  <c r="E1985" i="6"/>
  <c r="K1985" i="6" s="1"/>
  <c r="R1985" i="6" s="1"/>
  <c r="I1985" i="6"/>
  <c r="O1985" i="6" s="1"/>
  <c r="F1985" i="6"/>
  <c r="L1985" i="6" s="1"/>
  <c r="J1985" i="6"/>
  <c r="P1985" i="6" s="1"/>
  <c r="G1981" i="6"/>
  <c r="M1981" i="6" s="1"/>
  <c r="H1981" i="6"/>
  <c r="N1981" i="6" s="1"/>
  <c r="E1981" i="6"/>
  <c r="K1981" i="6" s="1"/>
  <c r="R1981" i="6" s="1"/>
  <c r="I1981" i="6"/>
  <c r="O1981" i="6" s="1"/>
  <c r="F1981" i="6"/>
  <c r="L1981" i="6" s="1"/>
  <c r="J1981" i="6"/>
  <c r="P1981" i="6" s="1"/>
  <c r="G1977" i="6"/>
  <c r="M1977" i="6" s="1"/>
  <c r="H1977" i="6"/>
  <c r="N1977" i="6" s="1"/>
  <c r="E1977" i="6"/>
  <c r="K1977" i="6" s="1"/>
  <c r="R1977" i="6" s="1"/>
  <c r="I1977" i="6"/>
  <c r="O1977" i="6" s="1"/>
  <c r="F1977" i="6"/>
  <c r="L1977" i="6" s="1"/>
  <c r="J1977" i="6"/>
  <c r="P1977" i="6" s="1"/>
  <c r="G1973" i="6"/>
  <c r="M1973" i="6" s="1"/>
  <c r="H1973" i="6"/>
  <c r="N1973" i="6" s="1"/>
  <c r="E1973" i="6"/>
  <c r="K1973" i="6" s="1"/>
  <c r="R1973" i="6" s="1"/>
  <c r="I1973" i="6"/>
  <c r="O1973" i="6" s="1"/>
  <c r="F1973" i="6"/>
  <c r="L1973" i="6" s="1"/>
  <c r="J1973" i="6"/>
  <c r="P1973" i="6" s="1"/>
  <c r="F1969" i="6"/>
  <c r="L1969" i="6" s="1"/>
  <c r="H1969" i="6"/>
  <c r="N1969" i="6" s="1"/>
  <c r="I1969" i="6"/>
  <c r="O1969" i="6" s="1"/>
  <c r="J1969" i="6"/>
  <c r="P1969" i="6" s="1"/>
  <c r="E1965" i="6"/>
  <c r="K1965" i="6" s="1"/>
  <c r="R1965" i="6" s="1"/>
  <c r="I1965" i="6"/>
  <c r="O1965" i="6" s="1"/>
  <c r="F1965" i="6"/>
  <c r="L1965" i="6" s="1"/>
  <c r="J1965" i="6"/>
  <c r="P1965" i="6" s="1"/>
  <c r="G1965" i="6"/>
  <c r="M1965" i="6" s="1"/>
  <c r="H1965" i="6"/>
  <c r="N1965" i="6" s="1"/>
  <c r="E1961" i="6"/>
  <c r="K1961" i="6" s="1"/>
  <c r="R1961" i="6" s="1"/>
  <c r="I1961" i="6"/>
  <c r="O1961" i="6" s="1"/>
  <c r="F1961" i="6"/>
  <c r="L1961" i="6" s="1"/>
  <c r="J1961" i="6"/>
  <c r="P1961" i="6" s="1"/>
  <c r="G1961" i="6"/>
  <c r="M1961" i="6" s="1"/>
  <c r="H1961" i="6"/>
  <c r="N1961" i="6" s="1"/>
  <c r="G1957" i="6"/>
  <c r="M1957" i="6" s="1"/>
  <c r="H1957" i="6"/>
  <c r="N1957" i="6" s="1"/>
  <c r="E1957" i="6"/>
  <c r="K1957" i="6" s="1"/>
  <c r="R1957" i="6" s="1"/>
  <c r="I1957" i="6"/>
  <c r="O1957" i="6" s="1"/>
  <c r="F1957" i="6"/>
  <c r="L1957" i="6" s="1"/>
  <c r="J1957" i="6"/>
  <c r="P1957" i="6" s="1"/>
  <c r="G1953" i="6"/>
  <c r="M1953" i="6" s="1"/>
  <c r="H1953" i="6"/>
  <c r="N1953" i="6" s="1"/>
  <c r="E1953" i="6"/>
  <c r="K1953" i="6" s="1"/>
  <c r="R1953" i="6" s="1"/>
  <c r="I1953" i="6"/>
  <c r="O1953" i="6" s="1"/>
  <c r="F1953" i="6"/>
  <c r="L1953" i="6" s="1"/>
  <c r="J1953" i="6"/>
  <c r="P1953" i="6" s="1"/>
  <c r="G1949" i="6"/>
  <c r="M1949" i="6" s="1"/>
  <c r="H1949" i="6"/>
  <c r="N1949" i="6" s="1"/>
  <c r="E1949" i="6"/>
  <c r="K1949" i="6" s="1"/>
  <c r="R1949" i="6" s="1"/>
  <c r="I1949" i="6"/>
  <c r="O1949" i="6" s="1"/>
  <c r="F1949" i="6"/>
  <c r="L1949" i="6" s="1"/>
  <c r="J1949" i="6"/>
  <c r="P1949" i="6" s="1"/>
  <c r="E1945" i="6"/>
  <c r="K1945" i="6" s="1"/>
  <c r="R1945" i="6" s="1"/>
  <c r="I1945" i="6"/>
  <c r="O1945" i="6" s="1"/>
  <c r="F1945" i="6"/>
  <c r="L1945" i="6" s="1"/>
  <c r="J1945" i="6"/>
  <c r="P1945" i="6" s="1"/>
  <c r="G1945" i="6"/>
  <c r="M1945" i="6" s="1"/>
  <c r="H1945" i="6"/>
  <c r="N1945" i="6" s="1"/>
  <c r="E1941" i="6"/>
  <c r="K1941" i="6" s="1"/>
  <c r="R1941" i="6" s="1"/>
  <c r="I1941" i="6"/>
  <c r="O1941" i="6" s="1"/>
  <c r="F1941" i="6"/>
  <c r="L1941" i="6" s="1"/>
  <c r="J1941" i="6"/>
  <c r="P1941" i="6" s="1"/>
  <c r="G1941" i="6"/>
  <c r="M1941" i="6" s="1"/>
  <c r="H1941" i="6"/>
  <c r="N1941" i="6" s="1"/>
  <c r="F1937" i="6"/>
  <c r="L1937" i="6" s="1"/>
  <c r="H1937" i="6"/>
  <c r="N1937" i="6" s="1"/>
  <c r="I1937" i="6"/>
  <c r="O1937" i="6" s="1"/>
  <c r="J1937" i="6"/>
  <c r="P1937" i="6" s="1"/>
  <c r="E1933" i="6"/>
  <c r="K1933" i="6" s="1"/>
  <c r="R1933" i="6" s="1"/>
  <c r="I1933" i="6"/>
  <c r="O1933" i="6" s="1"/>
  <c r="F1933" i="6"/>
  <c r="L1933" i="6" s="1"/>
  <c r="J1933" i="6"/>
  <c r="P1933" i="6" s="1"/>
  <c r="G1933" i="6"/>
  <c r="M1933" i="6" s="1"/>
  <c r="H1933" i="6"/>
  <c r="N1933" i="6" s="1"/>
  <c r="G1929" i="6"/>
  <c r="M1929" i="6" s="1"/>
  <c r="H1929" i="6"/>
  <c r="N1929" i="6" s="1"/>
  <c r="E1929" i="6"/>
  <c r="K1929" i="6" s="1"/>
  <c r="R1929" i="6" s="1"/>
  <c r="I1929" i="6"/>
  <c r="O1929" i="6" s="1"/>
  <c r="F1929" i="6"/>
  <c r="L1929" i="6" s="1"/>
  <c r="J1929" i="6"/>
  <c r="P1929" i="6" s="1"/>
  <c r="G1925" i="6"/>
  <c r="M1925" i="6" s="1"/>
  <c r="H1925" i="6"/>
  <c r="N1925" i="6" s="1"/>
  <c r="E1925" i="6"/>
  <c r="K1925" i="6" s="1"/>
  <c r="R1925" i="6" s="1"/>
  <c r="I1925" i="6"/>
  <c r="O1925" i="6" s="1"/>
  <c r="F1925" i="6"/>
  <c r="L1925" i="6" s="1"/>
  <c r="J1925" i="6"/>
  <c r="P1925" i="6" s="1"/>
  <c r="G1921" i="6"/>
  <c r="M1921" i="6" s="1"/>
  <c r="H1921" i="6"/>
  <c r="N1921" i="6" s="1"/>
  <c r="E1921" i="6"/>
  <c r="K1921" i="6" s="1"/>
  <c r="R1921" i="6" s="1"/>
  <c r="I1921" i="6"/>
  <c r="O1921" i="6" s="1"/>
  <c r="F1921" i="6"/>
  <c r="L1921" i="6" s="1"/>
  <c r="J1921" i="6"/>
  <c r="P1921" i="6" s="1"/>
  <c r="G1917" i="6"/>
  <c r="M1917" i="6" s="1"/>
  <c r="H1917" i="6"/>
  <c r="N1917" i="6" s="1"/>
  <c r="E1917" i="6"/>
  <c r="K1917" i="6" s="1"/>
  <c r="R1917" i="6" s="1"/>
  <c r="I1917" i="6"/>
  <c r="O1917" i="6" s="1"/>
  <c r="F1917" i="6"/>
  <c r="L1917" i="6" s="1"/>
  <c r="J1917" i="6"/>
  <c r="P1917" i="6" s="1"/>
  <c r="G1913" i="6"/>
  <c r="M1913" i="6" s="1"/>
  <c r="H1913" i="6"/>
  <c r="N1913" i="6" s="1"/>
  <c r="E1913" i="6"/>
  <c r="K1913" i="6" s="1"/>
  <c r="R1913" i="6" s="1"/>
  <c r="I1913" i="6"/>
  <c r="O1913" i="6" s="1"/>
  <c r="F1913" i="6"/>
  <c r="L1913" i="6" s="1"/>
  <c r="J1913" i="6"/>
  <c r="P1913" i="6" s="1"/>
  <c r="G1909" i="6"/>
  <c r="M1909" i="6" s="1"/>
  <c r="H1909" i="6"/>
  <c r="N1909" i="6" s="1"/>
  <c r="E1909" i="6"/>
  <c r="K1909" i="6" s="1"/>
  <c r="R1909" i="6" s="1"/>
  <c r="I1909" i="6"/>
  <c r="O1909" i="6" s="1"/>
  <c r="F1909" i="6"/>
  <c r="L1909" i="6" s="1"/>
  <c r="J1909" i="6"/>
  <c r="P1909" i="6" s="1"/>
  <c r="G1905" i="6"/>
  <c r="M1905" i="6" s="1"/>
  <c r="H1905" i="6"/>
  <c r="N1905" i="6" s="1"/>
  <c r="E1905" i="6"/>
  <c r="K1905" i="6" s="1"/>
  <c r="R1905" i="6" s="1"/>
  <c r="I1905" i="6"/>
  <c r="O1905" i="6" s="1"/>
  <c r="F1905" i="6"/>
  <c r="L1905" i="6" s="1"/>
  <c r="J1905" i="6"/>
  <c r="P1905" i="6" s="1"/>
  <c r="G1901" i="6"/>
  <c r="M1901" i="6" s="1"/>
  <c r="H1901" i="6"/>
  <c r="N1901" i="6" s="1"/>
  <c r="E1901" i="6"/>
  <c r="K1901" i="6" s="1"/>
  <c r="R1901" i="6" s="1"/>
  <c r="I1901" i="6"/>
  <c r="O1901" i="6" s="1"/>
  <c r="F1901" i="6"/>
  <c r="L1901" i="6" s="1"/>
  <c r="J1901" i="6"/>
  <c r="P1901" i="6" s="1"/>
  <c r="E1897" i="6"/>
  <c r="K1897" i="6" s="1"/>
  <c r="R1897" i="6" s="1"/>
  <c r="I1897" i="6"/>
  <c r="O1897" i="6" s="1"/>
  <c r="F1897" i="6"/>
  <c r="L1897" i="6" s="1"/>
  <c r="J1897" i="6"/>
  <c r="P1897" i="6" s="1"/>
  <c r="G1897" i="6"/>
  <c r="M1897" i="6" s="1"/>
  <c r="H1897" i="6"/>
  <c r="N1897" i="6" s="1"/>
  <c r="E1893" i="6"/>
  <c r="K1893" i="6" s="1"/>
  <c r="R1893" i="6" s="1"/>
  <c r="I1893" i="6"/>
  <c r="O1893" i="6" s="1"/>
  <c r="F1893" i="6"/>
  <c r="L1893" i="6" s="1"/>
  <c r="J1893" i="6"/>
  <c r="P1893" i="6" s="1"/>
  <c r="G1893" i="6"/>
  <c r="M1893" i="6" s="1"/>
  <c r="H1893" i="6"/>
  <c r="N1893" i="6" s="1"/>
  <c r="E1889" i="6"/>
  <c r="K1889" i="6" s="1"/>
  <c r="R1889" i="6" s="1"/>
  <c r="I1889" i="6"/>
  <c r="O1889" i="6" s="1"/>
  <c r="F1889" i="6"/>
  <c r="L1889" i="6" s="1"/>
  <c r="J1889" i="6"/>
  <c r="P1889" i="6" s="1"/>
  <c r="G1889" i="6"/>
  <c r="M1889" i="6" s="1"/>
  <c r="H1889" i="6"/>
  <c r="N1889" i="6" s="1"/>
  <c r="E1885" i="6"/>
  <c r="K1885" i="6" s="1"/>
  <c r="R1885" i="6" s="1"/>
  <c r="I1885" i="6"/>
  <c r="O1885" i="6" s="1"/>
  <c r="F1885" i="6"/>
  <c r="L1885" i="6" s="1"/>
  <c r="J1885" i="6"/>
  <c r="P1885" i="6" s="1"/>
  <c r="G1885" i="6"/>
  <c r="M1885" i="6" s="1"/>
  <c r="H1885" i="6"/>
  <c r="N1885" i="6" s="1"/>
  <c r="G1881" i="6"/>
  <c r="M1881" i="6" s="1"/>
  <c r="H1881" i="6"/>
  <c r="N1881" i="6" s="1"/>
  <c r="E1881" i="6"/>
  <c r="K1881" i="6" s="1"/>
  <c r="R1881" i="6" s="1"/>
  <c r="I1881" i="6"/>
  <c r="O1881" i="6" s="1"/>
  <c r="F1881" i="6"/>
  <c r="L1881" i="6" s="1"/>
  <c r="J1881" i="6"/>
  <c r="P1881" i="6" s="1"/>
  <c r="E1877" i="6"/>
  <c r="K1877" i="6" s="1"/>
  <c r="R1877" i="6" s="1"/>
  <c r="I1877" i="6"/>
  <c r="O1877" i="6" s="1"/>
  <c r="F1877" i="6"/>
  <c r="L1877" i="6" s="1"/>
  <c r="J1877" i="6"/>
  <c r="P1877" i="6" s="1"/>
  <c r="G1877" i="6"/>
  <c r="M1877" i="6" s="1"/>
  <c r="H1877" i="6"/>
  <c r="N1877" i="6" s="1"/>
  <c r="G1873" i="6"/>
  <c r="M1873" i="6" s="1"/>
  <c r="H1873" i="6"/>
  <c r="N1873" i="6" s="1"/>
  <c r="E1873" i="6"/>
  <c r="K1873" i="6" s="1"/>
  <c r="R1873" i="6" s="1"/>
  <c r="I1873" i="6"/>
  <c r="O1873" i="6" s="1"/>
  <c r="F1873" i="6"/>
  <c r="L1873" i="6" s="1"/>
  <c r="J1873" i="6"/>
  <c r="P1873" i="6" s="1"/>
  <c r="G1869" i="6"/>
  <c r="M1869" i="6" s="1"/>
  <c r="H1869" i="6"/>
  <c r="N1869" i="6" s="1"/>
  <c r="E1869" i="6"/>
  <c r="K1869" i="6" s="1"/>
  <c r="R1869" i="6" s="1"/>
  <c r="I1869" i="6"/>
  <c r="O1869" i="6" s="1"/>
  <c r="F1869" i="6"/>
  <c r="L1869" i="6" s="1"/>
  <c r="J1869" i="6"/>
  <c r="P1869" i="6" s="1"/>
  <c r="I1865" i="6"/>
  <c r="O1865" i="6" s="1"/>
  <c r="J1865" i="6"/>
  <c r="P1865" i="6" s="1"/>
  <c r="F1865" i="6"/>
  <c r="L1865" i="6" s="1"/>
  <c r="H1865" i="6"/>
  <c r="N1865" i="6" s="1"/>
  <c r="G1861" i="6"/>
  <c r="M1861" i="6" s="1"/>
  <c r="H1861" i="6"/>
  <c r="N1861" i="6" s="1"/>
  <c r="E1861" i="6"/>
  <c r="K1861" i="6" s="1"/>
  <c r="R1861" i="6" s="1"/>
  <c r="I1861" i="6"/>
  <c r="O1861" i="6" s="1"/>
  <c r="F1861" i="6"/>
  <c r="L1861" i="6" s="1"/>
  <c r="J1861" i="6"/>
  <c r="P1861" i="6" s="1"/>
  <c r="G1857" i="6"/>
  <c r="M1857" i="6" s="1"/>
  <c r="H1857" i="6"/>
  <c r="N1857" i="6" s="1"/>
  <c r="E1857" i="6"/>
  <c r="K1857" i="6" s="1"/>
  <c r="R1857" i="6" s="1"/>
  <c r="I1857" i="6"/>
  <c r="O1857" i="6" s="1"/>
  <c r="F1857" i="6"/>
  <c r="L1857" i="6" s="1"/>
  <c r="J1857" i="6"/>
  <c r="P1857" i="6" s="1"/>
  <c r="G1853" i="6"/>
  <c r="M1853" i="6" s="1"/>
  <c r="H1853" i="6"/>
  <c r="N1853" i="6" s="1"/>
  <c r="E1853" i="6"/>
  <c r="K1853" i="6" s="1"/>
  <c r="R1853" i="6" s="1"/>
  <c r="I1853" i="6"/>
  <c r="O1853" i="6" s="1"/>
  <c r="F1853" i="6"/>
  <c r="L1853" i="6" s="1"/>
  <c r="J1853" i="6"/>
  <c r="P1853" i="6" s="1"/>
  <c r="G1849" i="6"/>
  <c r="M1849" i="6" s="1"/>
  <c r="H1849" i="6"/>
  <c r="N1849" i="6" s="1"/>
  <c r="E1849" i="6"/>
  <c r="K1849" i="6" s="1"/>
  <c r="R1849" i="6" s="1"/>
  <c r="I1849" i="6"/>
  <c r="O1849" i="6" s="1"/>
  <c r="F1849" i="6"/>
  <c r="L1849" i="6" s="1"/>
  <c r="J1849" i="6"/>
  <c r="P1849" i="6" s="1"/>
  <c r="I1845" i="6"/>
  <c r="O1845" i="6" s="1"/>
  <c r="J1845" i="6"/>
  <c r="P1845" i="6" s="1"/>
  <c r="F1845" i="6"/>
  <c r="L1845" i="6" s="1"/>
  <c r="H1845" i="6"/>
  <c r="N1845" i="6" s="1"/>
  <c r="G1841" i="6"/>
  <c r="M1841" i="6" s="1"/>
  <c r="H1841" i="6"/>
  <c r="N1841" i="6" s="1"/>
  <c r="E1841" i="6"/>
  <c r="K1841" i="6" s="1"/>
  <c r="R1841" i="6" s="1"/>
  <c r="I1841" i="6"/>
  <c r="O1841" i="6" s="1"/>
  <c r="F1841" i="6"/>
  <c r="L1841" i="6" s="1"/>
  <c r="J1841" i="6"/>
  <c r="P1841" i="6" s="1"/>
  <c r="G1837" i="6"/>
  <c r="M1837" i="6" s="1"/>
  <c r="H1837" i="6"/>
  <c r="N1837" i="6" s="1"/>
  <c r="E1837" i="6"/>
  <c r="K1837" i="6" s="1"/>
  <c r="R1837" i="6" s="1"/>
  <c r="I1837" i="6"/>
  <c r="O1837" i="6" s="1"/>
  <c r="F1837" i="6"/>
  <c r="L1837" i="6" s="1"/>
  <c r="J1837" i="6"/>
  <c r="P1837" i="6" s="1"/>
  <c r="G1833" i="6"/>
  <c r="M1833" i="6" s="1"/>
  <c r="H1833" i="6"/>
  <c r="N1833" i="6" s="1"/>
  <c r="E1833" i="6"/>
  <c r="K1833" i="6" s="1"/>
  <c r="R1833" i="6" s="1"/>
  <c r="I1833" i="6"/>
  <c r="O1833" i="6" s="1"/>
  <c r="F1833" i="6"/>
  <c r="L1833" i="6" s="1"/>
  <c r="J1833" i="6"/>
  <c r="P1833" i="6" s="1"/>
  <c r="G1829" i="6"/>
  <c r="M1829" i="6" s="1"/>
  <c r="H1829" i="6"/>
  <c r="N1829" i="6" s="1"/>
  <c r="E1829" i="6"/>
  <c r="K1829" i="6" s="1"/>
  <c r="R1829" i="6" s="1"/>
  <c r="I1829" i="6"/>
  <c r="O1829" i="6" s="1"/>
  <c r="F1829" i="6"/>
  <c r="L1829" i="6" s="1"/>
  <c r="J1829" i="6"/>
  <c r="P1829" i="6" s="1"/>
  <c r="G1825" i="6"/>
  <c r="M1825" i="6" s="1"/>
  <c r="H1825" i="6"/>
  <c r="N1825" i="6" s="1"/>
  <c r="E1825" i="6"/>
  <c r="K1825" i="6" s="1"/>
  <c r="R1825" i="6" s="1"/>
  <c r="I1825" i="6"/>
  <c r="O1825" i="6" s="1"/>
  <c r="F1825" i="6"/>
  <c r="L1825" i="6" s="1"/>
  <c r="J1825" i="6"/>
  <c r="P1825" i="6" s="1"/>
  <c r="G1821" i="6"/>
  <c r="M1821" i="6" s="1"/>
  <c r="H1821" i="6"/>
  <c r="N1821" i="6" s="1"/>
  <c r="E1821" i="6"/>
  <c r="K1821" i="6" s="1"/>
  <c r="R1821" i="6" s="1"/>
  <c r="I1821" i="6"/>
  <c r="O1821" i="6" s="1"/>
  <c r="F1821" i="6"/>
  <c r="L1821" i="6" s="1"/>
  <c r="J1821" i="6"/>
  <c r="P1821" i="6" s="1"/>
  <c r="G1817" i="6"/>
  <c r="M1817" i="6" s="1"/>
  <c r="H1817" i="6"/>
  <c r="N1817" i="6" s="1"/>
  <c r="E1817" i="6"/>
  <c r="K1817" i="6" s="1"/>
  <c r="R1817" i="6" s="1"/>
  <c r="I1817" i="6"/>
  <c r="O1817" i="6" s="1"/>
  <c r="F1817" i="6"/>
  <c r="L1817" i="6" s="1"/>
  <c r="J1817" i="6"/>
  <c r="P1817" i="6" s="1"/>
  <c r="G1813" i="6"/>
  <c r="M1813" i="6" s="1"/>
  <c r="H1813" i="6"/>
  <c r="N1813" i="6" s="1"/>
  <c r="E1813" i="6"/>
  <c r="K1813" i="6" s="1"/>
  <c r="R1813" i="6" s="1"/>
  <c r="I1813" i="6"/>
  <c r="O1813" i="6" s="1"/>
  <c r="F1813" i="6"/>
  <c r="L1813" i="6" s="1"/>
  <c r="J1813" i="6"/>
  <c r="P1813" i="6" s="1"/>
  <c r="G1809" i="6"/>
  <c r="M1809" i="6" s="1"/>
  <c r="H1809" i="6"/>
  <c r="N1809" i="6" s="1"/>
  <c r="E1809" i="6"/>
  <c r="K1809" i="6" s="1"/>
  <c r="R1809" i="6" s="1"/>
  <c r="I1809" i="6"/>
  <c r="O1809" i="6" s="1"/>
  <c r="F1809" i="6"/>
  <c r="L1809" i="6" s="1"/>
  <c r="J1809" i="6"/>
  <c r="P1809" i="6" s="1"/>
  <c r="G1805" i="6"/>
  <c r="M1805" i="6" s="1"/>
  <c r="H1805" i="6"/>
  <c r="N1805" i="6" s="1"/>
  <c r="E1805" i="6"/>
  <c r="K1805" i="6" s="1"/>
  <c r="R1805" i="6" s="1"/>
  <c r="I1805" i="6"/>
  <c r="O1805" i="6" s="1"/>
  <c r="F1805" i="6"/>
  <c r="L1805" i="6" s="1"/>
  <c r="J1805" i="6"/>
  <c r="P1805" i="6" s="1"/>
  <c r="G1801" i="6"/>
  <c r="M1801" i="6" s="1"/>
  <c r="H1801" i="6"/>
  <c r="N1801" i="6" s="1"/>
  <c r="E1801" i="6"/>
  <c r="K1801" i="6" s="1"/>
  <c r="R1801" i="6" s="1"/>
  <c r="I1801" i="6"/>
  <c r="O1801" i="6" s="1"/>
  <c r="F1801" i="6"/>
  <c r="L1801" i="6" s="1"/>
  <c r="J1801" i="6"/>
  <c r="P1801" i="6" s="1"/>
  <c r="G1797" i="6"/>
  <c r="M1797" i="6" s="1"/>
  <c r="H1797" i="6"/>
  <c r="N1797" i="6" s="1"/>
  <c r="E1797" i="6"/>
  <c r="K1797" i="6" s="1"/>
  <c r="R1797" i="6" s="1"/>
  <c r="I1797" i="6"/>
  <c r="O1797" i="6" s="1"/>
  <c r="F1797" i="6"/>
  <c r="L1797" i="6" s="1"/>
  <c r="J1797" i="6"/>
  <c r="P1797" i="6" s="1"/>
  <c r="G1793" i="6"/>
  <c r="M1793" i="6" s="1"/>
  <c r="H1793" i="6"/>
  <c r="N1793" i="6" s="1"/>
  <c r="E1793" i="6"/>
  <c r="K1793" i="6" s="1"/>
  <c r="R1793" i="6" s="1"/>
  <c r="I1793" i="6"/>
  <c r="O1793" i="6" s="1"/>
  <c r="F1793" i="6"/>
  <c r="L1793" i="6" s="1"/>
  <c r="J1793" i="6"/>
  <c r="P1793" i="6" s="1"/>
  <c r="E1789" i="6"/>
  <c r="K1789" i="6" s="1"/>
  <c r="R1789" i="6" s="1"/>
  <c r="I1789" i="6"/>
  <c r="O1789" i="6" s="1"/>
  <c r="F1789" i="6"/>
  <c r="L1789" i="6" s="1"/>
  <c r="J1789" i="6"/>
  <c r="P1789" i="6" s="1"/>
  <c r="G1789" i="6"/>
  <c r="M1789" i="6" s="1"/>
  <c r="H1789" i="6"/>
  <c r="N1789" i="6" s="1"/>
  <c r="G1785" i="6"/>
  <c r="M1785" i="6" s="1"/>
  <c r="H1785" i="6"/>
  <c r="N1785" i="6" s="1"/>
  <c r="E1785" i="6"/>
  <c r="K1785" i="6" s="1"/>
  <c r="R1785" i="6" s="1"/>
  <c r="I1785" i="6"/>
  <c r="O1785" i="6" s="1"/>
  <c r="F1785" i="6"/>
  <c r="L1785" i="6" s="1"/>
  <c r="J1785" i="6"/>
  <c r="P1785" i="6" s="1"/>
  <c r="E1781" i="6"/>
  <c r="K1781" i="6" s="1"/>
  <c r="R1781" i="6" s="1"/>
  <c r="I1781" i="6"/>
  <c r="O1781" i="6" s="1"/>
  <c r="F1781" i="6"/>
  <c r="L1781" i="6" s="1"/>
  <c r="J1781" i="6"/>
  <c r="P1781" i="6" s="1"/>
  <c r="G1781" i="6"/>
  <c r="M1781" i="6" s="1"/>
  <c r="H1781" i="6"/>
  <c r="N1781" i="6" s="1"/>
  <c r="G1777" i="6"/>
  <c r="M1777" i="6" s="1"/>
  <c r="H1777" i="6"/>
  <c r="N1777" i="6" s="1"/>
  <c r="E1777" i="6"/>
  <c r="K1777" i="6" s="1"/>
  <c r="R1777" i="6" s="1"/>
  <c r="I1777" i="6"/>
  <c r="O1777" i="6" s="1"/>
  <c r="F1777" i="6"/>
  <c r="L1777" i="6" s="1"/>
  <c r="J1777" i="6"/>
  <c r="P1777" i="6" s="1"/>
  <c r="G1773" i="6"/>
  <c r="M1773" i="6" s="1"/>
  <c r="H1773" i="6"/>
  <c r="N1773" i="6" s="1"/>
  <c r="E1773" i="6"/>
  <c r="K1773" i="6" s="1"/>
  <c r="R1773" i="6" s="1"/>
  <c r="I1773" i="6"/>
  <c r="O1773" i="6" s="1"/>
  <c r="F1773" i="6"/>
  <c r="L1773" i="6" s="1"/>
  <c r="J1773" i="6"/>
  <c r="P1773" i="6" s="1"/>
  <c r="E1769" i="6"/>
  <c r="K1769" i="6" s="1"/>
  <c r="R1769" i="6" s="1"/>
  <c r="I1769" i="6"/>
  <c r="O1769" i="6" s="1"/>
  <c r="F1769" i="6"/>
  <c r="L1769" i="6" s="1"/>
  <c r="J1769" i="6"/>
  <c r="P1769" i="6" s="1"/>
  <c r="G1769" i="6"/>
  <c r="M1769" i="6" s="1"/>
  <c r="H1769" i="6"/>
  <c r="N1769" i="6" s="1"/>
  <c r="G1765" i="6"/>
  <c r="M1765" i="6" s="1"/>
  <c r="H1765" i="6"/>
  <c r="N1765" i="6" s="1"/>
  <c r="E1765" i="6"/>
  <c r="K1765" i="6" s="1"/>
  <c r="R1765" i="6" s="1"/>
  <c r="I1765" i="6"/>
  <c r="O1765" i="6" s="1"/>
  <c r="F1765" i="6"/>
  <c r="L1765" i="6" s="1"/>
  <c r="J1765" i="6"/>
  <c r="P1765" i="6" s="1"/>
  <c r="E1761" i="6"/>
  <c r="K1761" i="6" s="1"/>
  <c r="R1761" i="6" s="1"/>
  <c r="I1761" i="6"/>
  <c r="O1761" i="6" s="1"/>
  <c r="F1761" i="6"/>
  <c r="L1761" i="6" s="1"/>
  <c r="J1761" i="6"/>
  <c r="P1761" i="6" s="1"/>
  <c r="G1761" i="6"/>
  <c r="M1761" i="6" s="1"/>
  <c r="H1761" i="6"/>
  <c r="N1761" i="6" s="1"/>
  <c r="E1757" i="6"/>
  <c r="K1757" i="6" s="1"/>
  <c r="R1757" i="6" s="1"/>
  <c r="I1757" i="6"/>
  <c r="O1757" i="6" s="1"/>
  <c r="F1757" i="6"/>
  <c r="L1757" i="6" s="1"/>
  <c r="J1757" i="6"/>
  <c r="P1757" i="6" s="1"/>
  <c r="G1757" i="6"/>
  <c r="M1757" i="6" s="1"/>
  <c r="H1757" i="6"/>
  <c r="N1757" i="6" s="1"/>
  <c r="I1753" i="6"/>
  <c r="O1753" i="6" s="1"/>
  <c r="F1753" i="6"/>
  <c r="L1753" i="6" s="1"/>
  <c r="J1753" i="6"/>
  <c r="P1753" i="6" s="1"/>
  <c r="G1753" i="6"/>
  <c r="M1753" i="6" s="1"/>
  <c r="H1753" i="6"/>
  <c r="N1753" i="6" s="1"/>
  <c r="E1749" i="6"/>
  <c r="K1749" i="6" s="1"/>
  <c r="R1749" i="6" s="1"/>
  <c r="I1749" i="6"/>
  <c r="O1749" i="6" s="1"/>
  <c r="F1749" i="6"/>
  <c r="L1749" i="6" s="1"/>
  <c r="J1749" i="6"/>
  <c r="P1749" i="6" s="1"/>
  <c r="G1749" i="6"/>
  <c r="M1749" i="6" s="1"/>
  <c r="H1749" i="6"/>
  <c r="N1749" i="6" s="1"/>
  <c r="E1745" i="6"/>
  <c r="K1745" i="6" s="1"/>
  <c r="R1745" i="6" s="1"/>
  <c r="I1745" i="6"/>
  <c r="O1745" i="6" s="1"/>
  <c r="F1745" i="6"/>
  <c r="L1745" i="6" s="1"/>
  <c r="J1745" i="6"/>
  <c r="P1745" i="6" s="1"/>
  <c r="G1745" i="6"/>
  <c r="M1745" i="6" s="1"/>
  <c r="H1745" i="6"/>
  <c r="N1745" i="6" s="1"/>
  <c r="E1741" i="6"/>
  <c r="K1741" i="6" s="1"/>
  <c r="R1741" i="6" s="1"/>
  <c r="I1741" i="6"/>
  <c r="O1741" i="6" s="1"/>
  <c r="F1741" i="6"/>
  <c r="L1741" i="6" s="1"/>
  <c r="J1741" i="6"/>
  <c r="P1741" i="6" s="1"/>
  <c r="G1741" i="6"/>
  <c r="M1741" i="6" s="1"/>
  <c r="H1741" i="6"/>
  <c r="N1741" i="6" s="1"/>
  <c r="E1737" i="6"/>
  <c r="K1737" i="6" s="1"/>
  <c r="R1737" i="6" s="1"/>
  <c r="I1737" i="6"/>
  <c r="O1737" i="6" s="1"/>
  <c r="F1737" i="6"/>
  <c r="L1737" i="6" s="1"/>
  <c r="J1737" i="6"/>
  <c r="P1737" i="6" s="1"/>
  <c r="G1737" i="6"/>
  <c r="M1737" i="6" s="1"/>
  <c r="H1737" i="6"/>
  <c r="N1737" i="6" s="1"/>
  <c r="E1733" i="6"/>
  <c r="K1733" i="6" s="1"/>
  <c r="R1733" i="6" s="1"/>
  <c r="I1733" i="6"/>
  <c r="O1733" i="6" s="1"/>
  <c r="F1733" i="6"/>
  <c r="L1733" i="6" s="1"/>
  <c r="J1733" i="6"/>
  <c r="P1733" i="6" s="1"/>
  <c r="G1733" i="6"/>
  <c r="M1733" i="6" s="1"/>
  <c r="H1733" i="6"/>
  <c r="N1733" i="6" s="1"/>
  <c r="G1729" i="6"/>
  <c r="M1729" i="6" s="1"/>
  <c r="H1729" i="6"/>
  <c r="N1729" i="6" s="1"/>
  <c r="E1729" i="6"/>
  <c r="K1729" i="6" s="1"/>
  <c r="R1729" i="6" s="1"/>
  <c r="I1729" i="6"/>
  <c r="O1729" i="6" s="1"/>
  <c r="F1729" i="6"/>
  <c r="L1729" i="6" s="1"/>
  <c r="J1729" i="6"/>
  <c r="P1729" i="6" s="1"/>
  <c r="G1725" i="6"/>
  <c r="M1725" i="6" s="1"/>
  <c r="H1725" i="6"/>
  <c r="N1725" i="6" s="1"/>
  <c r="E1725" i="6"/>
  <c r="K1725" i="6" s="1"/>
  <c r="R1725" i="6" s="1"/>
  <c r="I1725" i="6"/>
  <c r="O1725" i="6" s="1"/>
  <c r="F1725" i="6"/>
  <c r="L1725" i="6" s="1"/>
  <c r="J1725" i="6"/>
  <c r="P1725" i="6" s="1"/>
  <c r="G1721" i="6"/>
  <c r="M1721" i="6" s="1"/>
  <c r="H1721" i="6"/>
  <c r="N1721" i="6" s="1"/>
  <c r="E1721" i="6"/>
  <c r="K1721" i="6" s="1"/>
  <c r="R1721" i="6" s="1"/>
  <c r="I1721" i="6"/>
  <c r="O1721" i="6" s="1"/>
  <c r="F1721" i="6"/>
  <c r="L1721" i="6" s="1"/>
  <c r="J1721" i="6"/>
  <c r="P1721" i="6" s="1"/>
  <c r="G1717" i="6"/>
  <c r="M1717" i="6" s="1"/>
  <c r="H1717" i="6"/>
  <c r="N1717" i="6" s="1"/>
  <c r="E1717" i="6"/>
  <c r="K1717" i="6" s="1"/>
  <c r="R1717" i="6" s="1"/>
  <c r="I1717" i="6"/>
  <c r="O1717" i="6" s="1"/>
  <c r="F1717" i="6"/>
  <c r="L1717" i="6" s="1"/>
  <c r="J1717" i="6"/>
  <c r="P1717" i="6" s="1"/>
  <c r="G1713" i="6"/>
  <c r="M1713" i="6" s="1"/>
  <c r="H1713" i="6"/>
  <c r="N1713" i="6" s="1"/>
  <c r="E1713" i="6"/>
  <c r="K1713" i="6" s="1"/>
  <c r="R1713" i="6" s="1"/>
  <c r="I1713" i="6"/>
  <c r="O1713" i="6" s="1"/>
  <c r="F1713" i="6"/>
  <c r="L1713" i="6" s="1"/>
  <c r="J1713" i="6"/>
  <c r="P1713" i="6" s="1"/>
  <c r="G1709" i="6"/>
  <c r="M1709" i="6" s="1"/>
  <c r="H1709" i="6"/>
  <c r="N1709" i="6" s="1"/>
  <c r="E1709" i="6"/>
  <c r="K1709" i="6" s="1"/>
  <c r="R1709" i="6" s="1"/>
  <c r="I1709" i="6"/>
  <c r="O1709" i="6" s="1"/>
  <c r="F1709" i="6"/>
  <c r="L1709" i="6" s="1"/>
  <c r="J1709" i="6"/>
  <c r="P1709" i="6" s="1"/>
  <c r="G1705" i="6"/>
  <c r="M1705" i="6" s="1"/>
  <c r="H1705" i="6"/>
  <c r="N1705" i="6" s="1"/>
  <c r="E1705" i="6"/>
  <c r="K1705" i="6" s="1"/>
  <c r="R1705" i="6" s="1"/>
  <c r="I1705" i="6"/>
  <c r="O1705" i="6" s="1"/>
  <c r="F1705" i="6"/>
  <c r="L1705" i="6" s="1"/>
  <c r="J1705" i="6"/>
  <c r="P1705" i="6" s="1"/>
  <c r="F1701" i="6"/>
  <c r="L1701" i="6" s="1"/>
  <c r="H1701" i="6"/>
  <c r="N1701" i="6" s="1"/>
  <c r="I1701" i="6"/>
  <c r="O1701" i="6" s="1"/>
  <c r="J1701" i="6"/>
  <c r="P1701" i="6" s="1"/>
  <c r="E1697" i="6"/>
  <c r="K1697" i="6" s="1"/>
  <c r="R1697" i="6" s="1"/>
  <c r="I1697" i="6"/>
  <c r="O1697" i="6" s="1"/>
  <c r="F1697" i="6"/>
  <c r="L1697" i="6" s="1"/>
  <c r="J1697" i="6"/>
  <c r="P1697" i="6" s="1"/>
  <c r="G1697" i="6"/>
  <c r="M1697" i="6" s="1"/>
  <c r="H1697" i="6"/>
  <c r="N1697" i="6" s="1"/>
  <c r="E1693" i="6"/>
  <c r="K1693" i="6" s="1"/>
  <c r="R1693" i="6" s="1"/>
  <c r="I1693" i="6"/>
  <c r="O1693" i="6" s="1"/>
  <c r="F1693" i="6"/>
  <c r="L1693" i="6" s="1"/>
  <c r="J1693" i="6"/>
  <c r="P1693" i="6" s="1"/>
  <c r="G1693" i="6"/>
  <c r="M1693" i="6" s="1"/>
  <c r="H1693" i="6"/>
  <c r="N1693" i="6" s="1"/>
  <c r="E1689" i="6"/>
  <c r="K1689" i="6" s="1"/>
  <c r="R1689" i="6" s="1"/>
  <c r="I1689" i="6"/>
  <c r="O1689" i="6" s="1"/>
  <c r="F1689" i="6"/>
  <c r="L1689" i="6" s="1"/>
  <c r="J1689" i="6"/>
  <c r="P1689" i="6" s="1"/>
  <c r="G1689" i="6"/>
  <c r="M1689" i="6" s="1"/>
  <c r="H1689" i="6"/>
  <c r="N1689" i="6" s="1"/>
  <c r="E1685" i="6"/>
  <c r="K1685" i="6" s="1"/>
  <c r="R1685" i="6" s="1"/>
  <c r="I1685" i="6"/>
  <c r="O1685" i="6" s="1"/>
  <c r="F1685" i="6"/>
  <c r="L1685" i="6" s="1"/>
  <c r="J1685" i="6"/>
  <c r="P1685" i="6" s="1"/>
  <c r="G1685" i="6"/>
  <c r="M1685" i="6" s="1"/>
  <c r="H1685" i="6"/>
  <c r="N1685" i="6" s="1"/>
  <c r="G1681" i="6"/>
  <c r="M1681" i="6" s="1"/>
  <c r="H1681" i="6"/>
  <c r="N1681" i="6" s="1"/>
  <c r="E1681" i="6"/>
  <c r="K1681" i="6" s="1"/>
  <c r="R1681" i="6" s="1"/>
  <c r="I1681" i="6"/>
  <c r="O1681" i="6" s="1"/>
  <c r="F1681" i="6"/>
  <c r="L1681" i="6" s="1"/>
  <c r="J1681" i="6"/>
  <c r="P1681" i="6" s="1"/>
  <c r="G1677" i="6"/>
  <c r="M1677" i="6" s="1"/>
  <c r="F1677" i="6"/>
  <c r="L1677" i="6" s="1"/>
  <c r="H1677" i="6"/>
  <c r="N1677" i="6" s="1"/>
  <c r="I1677" i="6"/>
  <c r="O1677" i="6" s="1"/>
  <c r="E1677" i="6"/>
  <c r="K1677" i="6" s="1"/>
  <c r="R1677" i="6" s="1"/>
  <c r="J1677" i="6"/>
  <c r="P1677" i="6" s="1"/>
  <c r="G1673" i="6"/>
  <c r="M1673" i="6" s="1"/>
  <c r="I1673" i="6"/>
  <c r="O1673" i="6" s="1"/>
  <c r="E1673" i="6"/>
  <c r="K1673" i="6" s="1"/>
  <c r="R1673" i="6" s="1"/>
  <c r="J1673" i="6"/>
  <c r="P1673" i="6" s="1"/>
  <c r="F1673" i="6"/>
  <c r="L1673" i="6" s="1"/>
  <c r="H1673" i="6"/>
  <c r="N1673" i="6" s="1"/>
  <c r="G1669" i="6"/>
  <c r="M1669" i="6" s="1"/>
  <c r="F1669" i="6"/>
  <c r="L1669" i="6" s="1"/>
  <c r="H1669" i="6"/>
  <c r="N1669" i="6" s="1"/>
  <c r="I1669" i="6"/>
  <c r="O1669" i="6" s="1"/>
  <c r="E1669" i="6"/>
  <c r="K1669" i="6" s="1"/>
  <c r="R1669" i="6" s="1"/>
  <c r="J1669" i="6"/>
  <c r="P1669" i="6" s="1"/>
  <c r="G1665" i="6"/>
  <c r="M1665" i="6" s="1"/>
  <c r="I1665" i="6"/>
  <c r="O1665" i="6" s="1"/>
  <c r="E1665" i="6"/>
  <c r="K1665" i="6" s="1"/>
  <c r="R1665" i="6" s="1"/>
  <c r="J1665" i="6"/>
  <c r="P1665" i="6" s="1"/>
  <c r="F1665" i="6"/>
  <c r="L1665" i="6" s="1"/>
  <c r="H1665" i="6"/>
  <c r="N1665" i="6" s="1"/>
  <c r="G1661" i="6"/>
  <c r="M1661" i="6" s="1"/>
  <c r="F1661" i="6"/>
  <c r="L1661" i="6" s="1"/>
  <c r="H1661" i="6"/>
  <c r="N1661" i="6" s="1"/>
  <c r="I1661" i="6"/>
  <c r="O1661" i="6" s="1"/>
  <c r="E1661" i="6"/>
  <c r="K1661" i="6" s="1"/>
  <c r="R1661" i="6" s="1"/>
  <c r="J1661" i="6"/>
  <c r="P1661" i="6" s="1"/>
  <c r="G1657" i="6"/>
  <c r="M1657" i="6" s="1"/>
  <c r="I1657" i="6"/>
  <c r="O1657" i="6" s="1"/>
  <c r="E1657" i="6"/>
  <c r="K1657" i="6" s="1"/>
  <c r="R1657" i="6" s="1"/>
  <c r="J1657" i="6"/>
  <c r="P1657" i="6" s="1"/>
  <c r="F1657" i="6"/>
  <c r="L1657" i="6" s="1"/>
  <c r="H1657" i="6"/>
  <c r="N1657" i="6" s="1"/>
  <c r="G1653" i="6"/>
  <c r="M1653" i="6" s="1"/>
  <c r="F1653" i="6"/>
  <c r="L1653" i="6" s="1"/>
  <c r="H1653" i="6"/>
  <c r="N1653" i="6" s="1"/>
  <c r="I1653" i="6"/>
  <c r="O1653" i="6" s="1"/>
  <c r="E1653" i="6"/>
  <c r="K1653" i="6" s="1"/>
  <c r="R1653" i="6" s="1"/>
  <c r="J1653" i="6"/>
  <c r="P1653" i="6" s="1"/>
  <c r="G1649" i="6"/>
  <c r="M1649" i="6" s="1"/>
  <c r="I1649" i="6"/>
  <c r="O1649" i="6" s="1"/>
  <c r="E1649" i="6"/>
  <c r="K1649" i="6" s="1"/>
  <c r="R1649" i="6" s="1"/>
  <c r="J1649" i="6"/>
  <c r="P1649" i="6" s="1"/>
  <c r="F1649" i="6"/>
  <c r="L1649" i="6" s="1"/>
  <c r="H1649" i="6"/>
  <c r="N1649" i="6" s="1"/>
  <c r="E1645" i="6"/>
  <c r="K1645" i="6" s="1"/>
  <c r="R1645" i="6" s="1"/>
  <c r="I1645" i="6"/>
  <c r="O1645" i="6" s="1"/>
  <c r="J1645" i="6"/>
  <c r="P1645" i="6" s="1"/>
  <c r="F1645" i="6"/>
  <c r="L1645" i="6" s="1"/>
  <c r="G1645" i="6"/>
  <c r="M1645" i="6" s="1"/>
  <c r="H1645" i="6"/>
  <c r="N1645" i="6" s="1"/>
  <c r="F1641" i="6"/>
  <c r="L1641" i="6" s="1"/>
  <c r="J1641" i="6"/>
  <c r="P1641" i="6" s="1"/>
  <c r="G1641" i="6"/>
  <c r="M1641" i="6" s="1"/>
  <c r="H1641" i="6"/>
  <c r="N1641" i="6" s="1"/>
  <c r="E1641" i="6"/>
  <c r="K1641" i="6" s="1"/>
  <c r="R1641" i="6" s="1"/>
  <c r="I1641" i="6"/>
  <c r="O1641" i="6" s="1"/>
  <c r="F1637" i="6"/>
  <c r="L1637" i="6" s="1"/>
  <c r="J1637" i="6"/>
  <c r="P1637" i="6" s="1"/>
  <c r="G1637" i="6"/>
  <c r="M1637" i="6" s="1"/>
  <c r="H1637" i="6"/>
  <c r="N1637" i="6" s="1"/>
  <c r="E1637" i="6"/>
  <c r="K1637" i="6" s="1"/>
  <c r="R1637" i="6" s="1"/>
  <c r="I1637" i="6"/>
  <c r="O1637" i="6" s="1"/>
  <c r="H1633" i="6"/>
  <c r="N1633" i="6" s="1"/>
  <c r="E1633" i="6"/>
  <c r="K1633" i="6" s="1"/>
  <c r="R1633" i="6" s="1"/>
  <c r="I1633" i="6"/>
  <c r="O1633" i="6" s="1"/>
  <c r="F1633" i="6"/>
  <c r="L1633" i="6" s="1"/>
  <c r="J1633" i="6"/>
  <c r="P1633" i="6" s="1"/>
  <c r="G1633" i="6"/>
  <c r="M1633" i="6" s="1"/>
  <c r="F1629" i="6"/>
  <c r="L1629" i="6" s="1"/>
  <c r="J1629" i="6"/>
  <c r="P1629" i="6" s="1"/>
  <c r="G1629" i="6"/>
  <c r="M1629" i="6" s="1"/>
  <c r="H1629" i="6"/>
  <c r="N1629" i="6" s="1"/>
  <c r="E1629" i="6"/>
  <c r="K1629" i="6" s="1"/>
  <c r="R1629" i="6" s="1"/>
  <c r="I1629" i="6"/>
  <c r="O1629" i="6" s="1"/>
  <c r="F1625" i="6"/>
  <c r="L1625" i="6" s="1"/>
  <c r="J1625" i="6"/>
  <c r="P1625" i="6" s="1"/>
  <c r="G1625" i="6"/>
  <c r="M1625" i="6" s="1"/>
  <c r="H1625" i="6"/>
  <c r="N1625" i="6" s="1"/>
  <c r="E1625" i="6"/>
  <c r="K1625" i="6" s="1"/>
  <c r="R1625" i="6" s="1"/>
  <c r="I1625" i="6"/>
  <c r="O1625" i="6" s="1"/>
  <c r="H1621" i="6"/>
  <c r="N1621" i="6" s="1"/>
  <c r="E1621" i="6"/>
  <c r="K1621" i="6" s="1"/>
  <c r="R1621" i="6" s="1"/>
  <c r="I1621" i="6"/>
  <c r="O1621" i="6" s="1"/>
  <c r="F1621" i="6"/>
  <c r="L1621" i="6" s="1"/>
  <c r="J1621" i="6"/>
  <c r="P1621" i="6" s="1"/>
  <c r="G1621" i="6"/>
  <c r="M1621" i="6" s="1"/>
  <c r="H1617" i="6"/>
  <c r="N1617" i="6" s="1"/>
  <c r="E1617" i="6"/>
  <c r="K1617" i="6" s="1"/>
  <c r="R1617" i="6" s="1"/>
  <c r="I1617" i="6"/>
  <c r="O1617" i="6" s="1"/>
  <c r="F1617" i="6"/>
  <c r="L1617" i="6" s="1"/>
  <c r="J1617" i="6"/>
  <c r="P1617" i="6" s="1"/>
  <c r="G1617" i="6"/>
  <c r="M1617" i="6" s="1"/>
  <c r="H1613" i="6"/>
  <c r="N1613" i="6" s="1"/>
  <c r="E1613" i="6"/>
  <c r="K1613" i="6" s="1"/>
  <c r="R1613" i="6" s="1"/>
  <c r="I1613" i="6"/>
  <c r="O1613" i="6" s="1"/>
  <c r="F1613" i="6"/>
  <c r="L1613" i="6" s="1"/>
  <c r="J1613" i="6"/>
  <c r="P1613" i="6" s="1"/>
  <c r="G1613" i="6"/>
  <c r="M1613" i="6" s="1"/>
  <c r="H1609" i="6"/>
  <c r="N1609" i="6" s="1"/>
  <c r="E1609" i="6"/>
  <c r="K1609" i="6" s="1"/>
  <c r="R1609" i="6" s="1"/>
  <c r="I1609" i="6"/>
  <c r="O1609" i="6" s="1"/>
  <c r="F1609" i="6"/>
  <c r="L1609" i="6" s="1"/>
  <c r="J1609" i="6"/>
  <c r="P1609" i="6" s="1"/>
  <c r="G1609" i="6"/>
  <c r="M1609" i="6" s="1"/>
  <c r="H1605" i="6"/>
  <c r="N1605" i="6" s="1"/>
  <c r="I1605" i="6"/>
  <c r="O1605" i="6" s="1"/>
  <c r="J1605" i="6"/>
  <c r="P1605" i="6" s="1"/>
  <c r="F1605" i="6"/>
  <c r="L1605" i="6" s="1"/>
  <c r="F1601" i="6"/>
  <c r="L1601" i="6" s="1"/>
  <c r="J1601" i="6"/>
  <c r="P1601" i="6" s="1"/>
  <c r="G1601" i="6"/>
  <c r="M1601" i="6" s="1"/>
  <c r="H1601" i="6"/>
  <c r="N1601" i="6" s="1"/>
  <c r="E1601" i="6"/>
  <c r="K1601" i="6" s="1"/>
  <c r="R1601" i="6" s="1"/>
  <c r="I1601" i="6"/>
  <c r="O1601" i="6" s="1"/>
  <c r="F1597" i="6"/>
  <c r="L1597" i="6" s="1"/>
  <c r="J1597" i="6"/>
  <c r="P1597" i="6" s="1"/>
  <c r="G1597" i="6"/>
  <c r="M1597" i="6" s="1"/>
  <c r="H1597" i="6"/>
  <c r="N1597" i="6" s="1"/>
  <c r="E1597" i="6"/>
  <c r="K1597" i="6" s="1"/>
  <c r="R1597" i="6" s="1"/>
  <c r="I1597" i="6"/>
  <c r="O1597" i="6" s="1"/>
  <c r="F1593" i="6"/>
  <c r="L1593" i="6" s="1"/>
  <c r="J1593" i="6"/>
  <c r="P1593" i="6" s="1"/>
  <c r="G1593" i="6"/>
  <c r="M1593" i="6" s="1"/>
  <c r="H1593" i="6"/>
  <c r="N1593" i="6" s="1"/>
  <c r="E1593" i="6"/>
  <c r="K1593" i="6" s="1"/>
  <c r="R1593" i="6" s="1"/>
  <c r="I1593" i="6"/>
  <c r="O1593" i="6" s="1"/>
  <c r="F1589" i="6"/>
  <c r="L1589" i="6" s="1"/>
  <c r="J1589" i="6"/>
  <c r="P1589" i="6" s="1"/>
  <c r="G1589" i="6"/>
  <c r="M1589" i="6" s="1"/>
  <c r="H1589" i="6"/>
  <c r="N1589" i="6" s="1"/>
  <c r="E1589" i="6"/>
  <c r="K1589" i="6" s="1"/>
  <c r="R1589" i="6" s="1"/>
  <c r="I1589" i="6"/>
  <c r="O1589" i="6" s="1"/>
  <c r="F1585" i="6"/>
  <c r="L1585" i="6" s="1"/>
  <c r="J1585" i="6"/>
  <c r="P1585" i="6" s="1"/>
  <c r="G1585" i="6"/>
  <c r="M1585" i="6" s="1"/>
  <c r="H1585" i="6"/>
  <c r="N1585" i="6" s="1"/>
  <c r="E1585" i="6"/>
  <c r="K1585" i="6" s="1"/>
  <c r="R1585" i="6" s="1"/>
  <c r="I1585" i="6"/>
  <c r="O1585" i="6" s="1"/>
  <c r="F1581" i="6"/>
  <c r="L1581" i="6" s="1"/>
  <c r="J1581" i="6"/>
  <c r="P1581" i="6" s="1"/>
  <c r="G1581" i="6"/>
  <c r="M1581" i="6" s="1"/>
  <c r="H1581" i="6"/>
  <c r="N1581" i="6" s="1"/>
  <c r="E1581" i="6"/>
  <c r="K1581" i="6" s="1"/>
  <c r="R1581" i="6" s="1"/>
  <c r="I1581" i="6"/>
  <c r="O1581" i="6" s="1"/>
  <c r="F1577" i="6"/>
  <c r="L1577" i="6" s="1"/>
  <c r="J1577" i="6"/>
  <c r="P1577" i="6" s="1"/>
  <c r="G1577" i="6"/>
  <c r="M1577" i="6" s="1"/>
  <c r="H1577" i="6"/>
  <c r="N1577" i="6" s="1"/>
  <c r="E1577" i="6"/>
  <c r="K1577" i="6" s="1"/>
  <c r="R1577" i="6" s="1"/>
  <c r="I1577" i="6"/>
  <c r="O1577" i="6" s="1"/>
  <c r="F1573" i="6"/>
  <c r="L1573" i="6" s="1"/>
  <c r="J1573" i="6"/>
  <c r="P1573" i="6" s="1"/>
  <c r="G1573" i="6"/>
  <c r="M1573" i="6" s="1"/>
  <c r="H1573" i="6"/>
  <c r="N1573" i="6" s="1"/>
  <c r="E1573" i="6"/>
  <c r="K1573" i="6" s="1"/>
  <c r="R1573" i="6" s="1"/>
  <c r="I1573" i="6"/>
  <c r="O1573" i="6" s="1"/>
  <c r="F1569" i="6"/>
  <c r="L1569" i="6" s="1"/>
  <c r="J1569" i="6"/>
  <c r="P1569" i="6" s="1"/>
  <c r="G1569" i="6"/>
  <c r="M1569" i="6" s="1"/>
  <c r="H1569" i="6"/>
  <c r="N1569" i="6" s="1"/>
  <c r="E1569" i="6"/>
  <c r="K1569" i="6" s="1"/>
  <c r="R1569" i="6" s="1"/>
  <c r="I1569" i="6"/>
  <c r="O1569" i="6" s="1"/>
  <c r="F1565" i="6"/>
  <c r="L1565" i="6" s="1"/>
  <c r="J1565" i="6"/>
  <c r="P1565" i="6" s="1"/>
  <c r="G1565" i="6"/>
  <c r="M1565" i="6" s="1"/>
  <c r="H1565" i="6"/>
  <c r="N1565" i="6" s="1"/>
  <c r="E1565" i="6"/>
  <c r="K1565" i="6" s="1"/>
  <c r="R1565" i="6" s="1"/>
  <c r="I1565" i="6"/>
  <c r="O1565" i="6" s="1"/>
  <c r="F1561" i="6"/>
  <c r="L1561" i="6" s="1"/>
  <c r="J1561" i="6"/>
  <c r="P1561" i="6" s="1"/>
  <c r="G1561" i="6"/>
  <c r="M1561" i="6" s="1"/>
  <c r="H1561" i="6"/>
  <c r="N1561" i="6" s="1"/>
  <c r="E1561" i="6"/>
  <c r="K1561" i="6" s="1"/>
  <c r="R1561" i="6" s="1"/>
  <c r="I1561" i="6"/>
  <c r="O1561" i="6" s="1"/>
  <c r="J1557" i="6"/>
  <c r="P1557" i="6" s="1"/>
  <c r="F1557" i="6"/>
  <c r="L1557" i="6" s="1"/>
  <c r="H1557" i="6"/>
  <c r="N1557" i="6" s="1"/>
  <c r="I1557" i="6"/>
  <c r="O1557" i="6" s="1"/>
  <c r="H1553" i="6"/>
  <c r="N1553" i="6" s="1"/>
  <c r="E1553" i="6"/>
  <c r="K1553" i="6" s="1"/>
  <c r="R1553" i="6" s="1"/>
  <c r="I1553" i="6"/>
  <c r="O1553" i="6" s="1"/>
  <c r="F1553" i="6"/>
  <c r="L1553" i="6" s="1"/>
  <c r="J1553" i="6"/>
  <c r="P1553" i="6" s="1"/>
  <c r="G1553" i="6"/>
  <c r="M1553" i="6" s="1"/>
  <c r="H1549" i="6"/>
  <c r="N1549" i="6" s="1"/>
  <c r="E1549" i="6"/>
  <c r="K1549" i="6" s="1"/>
  <c r="R1549" i="6" s="1"/>
  <c r="I1549" i="6"/>
  <c r="O1549" i="6" s="1"/>
  <c r="F1549" i="6"/>
  <c r="L1549" i="6" s="1"/>
  <c r="J1549" i="6"/>
  <c r="P1549" i="6" s="1"/>
  <c r="G1549" i="6"/>
  <c r="M1549" i="6" s="1"/>
  <c r="H1545" i="6"/>
  <c r="N1545" i="6" s="1"/>
  <c r="E1545" i="6"/>
  <c r="K1545" i="6" s="1"/>
  <c r="R1545" i="6" s="1"/>
  <c r="I1545" i="6"/>
  <c r="O1545" i="6" s="1"/>
  <c r="F1545" i="6"/>
  <c r="L1545" i="6" s="1"/>
  <c r="J1545" i="6"/>
  <c r="P1545" i="6" s="1"/>
  <c r="G1545" i="6"/>
  <c r="M1545" i="6" s="1"/>
  <c r="F1541" i="6"/>
  <c r="L1541" i="6" s="1"/>
  <c r="J1541" i="6"/>
  <c r="P1541" i="6" s="1"/>
  <c r="G1541" i="6"/>
  <c r="M1541" i="6" s="1"/>
  <c r="H1541" i="6"/>
  <c r="N1541" i="6" s="1"/>
  <c r="E1541" i="6"/>
  <c r="K1541" i="6" s="1"/>
  <c r="R1541" i="6" s="1"/>
  <c r="I1541" i="6"/>
  <c r="O1541" i="6" s="1"/>
  <c r="F1537" i="6"/>
  <c r="L1537" i="6" s="1"/>
  <c r="J1537" i="6"/>
  <c r="P1537" i="6" s="1"/>
  <c r="G1537" i="6"/>
  <c r="M1537" i="6" s="1"/>
  <c r="H1537" i="6"/>
  <c r="N1537" i="6" s="1"/>
  <c r="E1537" i="6"/>
  <c r="K1537" i="6" s="1"/>
  <c r="R1537" i="6" s="1"/>
  <c r="I1537" i="6"/>
  <c r="O1537" i="6" s="1"/>
  <c r="F1533" i="6"/>
  <c r="L1533" i="6" s="1"/>
  <c r="J1533" i="6"/>
  <c r="P1533" i="6" s="1"/>
  <c r="G1533" i="6"/>
  <c r="M1533" i="6" s="1"/>
  <c r="H1533" i="6"/>
  <c r="N1533" i="6" s="1"/>
  <c r="E1533" i="6"/>
  <c r="K1533" i="6" s="1"/>
  <c r="R1533" i="6" s="1"/>
  <c r="I1533" i="6"/>
  <c r="O1533" i="6" s="1"/>
  <c r="F1529" i="6"/>
  <c r="L1529" i="6" s="1"/>
  <c r="J1529" i="6"/>
  <c r="P1529" i="6" s="1"/>
  <c r="G1529" i="6"/>
  <c r="M1529" i="6" s="1"/>
  <c r="H1529" i="6"/>
  <c r="N1529" i="6" s="1"/>
  <c r="E1529" i="6"/>
  <c r="K1529" i="6" s="1"/>
  <c r="R1529" i="6" s="1"/>
  <c r="I1529" i="6"/>
  <c r="O1529" i="6" s="1"/>
  <c r="F1525" i="6"/>
  <c r="L1525" i="6" s="1"/>
  <c r="J1525" i="6"/>
  <c r="P1525" i="6" s="1"/>
  <c r="G1525" i="6"/>
  <c r="M1525" i="6" s="1"/>
  <c r="H1525" i="6"/>
  <c r="N1525" i="6" s="1"/>
  <c r="E1525" i="6"/>
  <c r="K1525" i="6" s="1"/>
  <c r="R1525" i="6" s="1"/>
  <c r="I1525" i="6"/>
  <c r="O1525" i="6" s="1"/>
  <c r="F1521" i="6"/>
  <c r="L1521" i="6" s="1"/>
  <c r="J1521" i="6"/>
  <c r="P1521" i="6" s="1"/>
  <c r="G1521" i="6"/>
  <c r="M1521" i="6" s="1"/>
  <c r="H1521" i="6"/>
  <c r="N1521" i="6" s="1"/>
  <c r="E1521" i="6"/>
  <c r="K1521" i="6" s="1"/>
  <c r="R1521" i="6" s="1"/>
  <c r="I1521" i="6"/>
  <c r="O1521" i="6" s="1"/>
  <c r="F1517" i="6"/>
  <c r="L1517" i="6" s="1"/>
  <c r="J1517" i="6"/>
  <c r="P1517" i="6" s="1"/>
  <c r="G1517" i="6"/>
  <c r="M1517" i="6" s="1"/>
  <c r="H1517" i="6"/>
  <c r="N1517" i="6" s="1"/>
  <c r="E1517" i="6"/>
  <c r="K1517" i="6" s="1"/>
  <c r="R1517" i="6" s="1"/>
  <c r="I1517" i="6"/>
  <c r="O1517" i="6" s="1"/>
  <c r="F1513" i="6"/>
  <c r="L1513" i="6" s="1"/>
  <c r="J1513" i="6"/>
  <c r="P1513" i="6" s="1"/>
  <c r="G1513" i="6"/>
  <c r="M1513" i="6" s="1"/>
  <c r="H1513" i="6"/>
  <c r="N1513" i="6" s="1"/>
  <c r="E1513" i="6"/>
  <c r="K1513" i="6" s="1"/>
  <c r="R1513" i="6" s="1"/>
  <c r="I1513" i="6"/>
  <c r="O1513" i="6" s="1"/>
  <c r="H1509" i="6"/>
  <c r="N1509" i="6" s="1"/>
  <c r="E1509" i="6"/>
  <c r="K1509" i="6" s="1"/>
  <c r="R1509" i="6" s="1"/>
  <c r="I1509" i="6"/>
  <c r="O1509" i="6" s="1"/>
  <c r="F1509" i="6"/>
  <c r="L1509" i="6" s="1"/>
  <c r="J1509" i="6"/>
  <c r="P1509" i="6" s="1"/>
  <c r="G1509" i="6"/>
  <c r="M1509" i="6" s="1"/>
  <c r="H1505" i="6"/>
  <c r="N1505" i="6" s="1"/>
  <c r="E1505" i="6"/>
  <c r="K1505" i="6" s="1"/>
  <c r="R1505" i="6" s="1"/>
  <c r="I1505" i="6"/>
  <c r="O1505" i="6" s="1"/>
  <c r="F1505" i="6"/>
  <c r="L1505" i="6" s="1"/>
  <c r="J1505" i="6"/>
  <c r="P1505" i="6" s="1"/>
  <c r="G1505" i="6"/>
  <c r="M1505" i="6" s="1"/>
  <c r="H1501" i="6"/>
  <c r="N1501" i="6" s="1"/>
  <c r="E1501" i="6"/>
  <c r="K1501" i="6" s="1"/>
  <c r="R1501" i="6" s="1"/>
  <c r="I1501" i="6"/>
  <c r="O1501" i="6" s="1"/>
  <c r="F1501" i="6"/>
  <c r="L1501" i="6" s="1"/>
  <c r="J1501" i="6"/>
  <c r="P1501" i="6" s="1"/>
  <c r="G1501" i="6"/>
  <c r="M1501" i="6" s="1"/>
  <c r="H1497" i="6"/>
  <c r="N1497" i="6" s="1"/>
  <c r="I1497" i="6"/>
  <c r="O1497" i="6" s="1"/>
  <c r="J1497" i="6"/>
  <c r="P1497" i="6" s="1"/>
  <c r="F1497" i="6"/>
  <c r="L1497" i="6" s="1"/>
  <c r="J1493" i="6"/>
  <c r="P1493" i="6" s="1"/>
  <c r="F1493" i="6"/>
  <c r="L1493" i="6" s="1"/>
  <c r="H1493" i="6"/>
  <c r="N1493" i="6" s="1"/>
  <c r="I1493" i="6"/>
  <c r="O1493" i="6" s="1"/>
  <c r="H1489" i="6"/>
  <c r="N1489" i="6" s="1"/>
  <c r="E1489" i="6"/>
  <c r="K1489" i="6" s="1"/>
  <c r="R1489" i="6" s="1"/>
  <c r="I1489" i="6"/>
  <c r="O1489" i="6" s="1"/>
  <c r="F1489" i="6"/>
  <c r="L1489" i="6" s="1"/>
  <c r="J1489" i="6"/>
  <c r="P1489" i="6" s="1"/>
  <c r="G1489" i="6"/>
  <c r="M1489" i="6" s="1"/>
  <c r="F1485" i="6"/>
  <c r="L1485" i="6" s="1"/>
  <c r="J1485" i="6"/>
  <c r="P1485" i="6" s="1"/>
  <c r="G1485" i="6"/>
  <c r="M1485" i="6" s="1"/>
  <c r="H1485" i="6"/>
  <c r="N1485" i="6" s="1"/>
  <c r="E1485" i="6"/>
  <c r="K1485" i="6" s="1"/>
  <c r="R1485" i="6" s="1"/>
  <c r="I1485" i="6"/>
  <c r="O1485" i="6" s="1"/>
  <c r="F1481" i="6"/>
  <c r="L1481" i="6" s="1"/>
  <c r="J1481" i="6"/>
  <c r="P1481" i="6" s="1"/>
  <c r="G1481" i="6"/>
  <c r="M1481" i="6" s="1"/>
  <c r="H1481" i="6"/>
  <c r="N1481" i="6" s="1"/>
  <c r="E1481" i="6"/>
  <c r="K1481" i="6" s="1"/>
  <c r="R1481" i="6" s="1"/>
  <c r="I1481" i="6"/>
  <c r="O1481" i="6" s="1"/>
  <c r="H1477" i="6"/>
  <c r="N1477" i="6" s="1"/>
  <c r="E1477" i="6"/>
  <c r="K1477" i="6" s="1"/>
  <c r="R1477" i="6" s="1"/>
  <c r="I1477" i="6"/>
  <c r="O1477" i="6" s="1"/>
  <c r="F1477" i="6"/>
  <c r="L1477" i="6" s="1"/>
  <c r="J1477" i="6"/>
  <c r="P1477" i="6" s="1"/>
  <c r="G1477" i="6"/>
  <c r="M1477" i="6" s="1"/>
  <c r="H1473" i="6"/>
  <c r="N1473" i="6" s="1"/>
  <c r="E1473" i="6"/>
  <c r="K1473" i="6" s="1"/>
  <c r="R1473" i="6" s="1"/>
  <c r="I1473" i="6"/>
  <c r="O1473" i="6" s="1"/>
  <c r="F1473" i="6"/>
  <c r="L1473" i="6" s="1"/>
  <c r="J1473" i="6"/>
  <c r="P1473" i="6" s="1"/>
  <c r="G1473" i="6"/>
  <c r="M1473" i="6" s="1"/>
  <c r="H1469" i="6"/>
  <c r="N1469" i="6" s="1"/>
  <c r="E1469" i="6"/>
  <c r="K1469" i="6" s="1"/>
  <c r="R1469" i="6" s="1"/>
  <c r="I1469" i="6"/>
  <c r="O1469" i="6" s="1"/>
  <c r="F1469" i="6"/>
  <c r="L1469" i="6" s="1"/>
  <c r="J1469" i="6"/>
  <c r="P1469" i="6" s="1"/>
  <c r="G1469" i="6"/>
  <c r="M1469" i="6" s="1"/>
  <c r="H1465" i="6"/>
  <c r="N1465" i="6" s="1"/>
  <c r="E1465" i="6"/>
  <c r="K1465" i="6" s="1"/>
  <c r="R1465" i="6" s="1"/>
  <c r="I1465" i="6"/>
  <c r="O1465" i="6" s="1"/>
  <c r="F1465" i="6"/>
  <c r="L1465" i="6" s="1"/>
  <c r="J1465" i="6"/>
  <c r="P1465" i="6" s="1"/>
  <c r="G1465" i="6"/>
  <c r="M1465" i="6" s="1"/>
  <c r="H1461" i="6"/>
  <c r="N1461" i="6" s="1"/>
  <c r="E1461" i="6"/>
  <c r="K1461" i="6" s="1"/>
  <c r="R1461" i="6" s="1"/>
  <c r="I1461" i="6"/>
  <c r="O1461" i="6" s="1"/>
  <c r="F1461" i="6"/>
  <c r="L1461" i="6" s="1"/>
  <c r="J1461" i="6"/>
  <c r="P1461" i="6" s="1"/>
  <c r="G1461" i="6"/>
  <c r="M1461" i="6" s="1"/>
  <c r="H1457" i="6"/>
  <c r="N1457" i="6" s="1"/>
  <c r="E1457" i="6"/>
  <c r="K1457" i="6" s="1"/>
  <c r="R1457" i="6" s="1"/>
  <c r="I1457" i="6"/>
  <c r="O1457" i="6" s="1"/>
  <c r="F1457" i="6"/>
  <c r="L1457" i="6" s="1"/>
  <c r="J1457" i="6"/>
  <c r="P1457" i="6" s="1"/>
  <c r="G1457" i="6"/>
  <c r="M1457" i="6" s="1"/>
  <c r="H1453" i="6"/>
  <c r="N1453" i="6" s="1"/>
  <c r="E1453" i="6"/>
  <c r="K1453" i="6" s="1"/>
  <c r="R1453" i="6" s="1"/>
  <c r="I1453" i="6"/>
  <c r="O1453" i="6" s="1"/>
  <c r="F1453" i="6"/>
  <c r="L1453" i="6" s="1"/>
  <c r="J1453" i="6"/>
  <c r="P1453" i="6" s="1"/>
  <c r="G1453" i="6"/>
  <c r="M1453" i="6" s="1"/>
  <c r="H1449" i="6"/>
  <c r="N1449" i="6" s="1"/>
  <c r="E1449" i="6"/>
  <c r="K1449" i="6" s="1"/>
  <c r="R1449" i="6" s="1"/>
  <c r="I1449" i="6"/>
  <c r="O1449" i="6" s="1"/>
  <c r="F1449" i="6"/>
  <c r="L1449" i="6" s="1"/>
  <c r="J1449" i="6"/>
  <c r="P1449" i="6" s="1"/>
  <c r="G1449" i="6"/>
  <c r="M1449" i="6" s="1"/>
  <c r="F1445" i="6"/>
  <c r="L1445" i="6" s="1"/>
  <c r="J1445" i="6"/>
  <c r="P1445" i="6" s="1"/>
  <c r="G1445" i="6"/>
  <c r="M1445" i="6" s="1"/>
  <c r="H1445" i="6"/>
  <c r="N1445" i="6" s="1"/>
  <c r="E1445" i="6"/>
  <c r="K1445" i="6" s="1"/>
  <c r="R1445" i="6" s="1"/>
  <c r="I1445" i="6"/>
  <c r="O1445" i="6" s="1"/>
  <c r="F1441" i="6"/>
  <c r="L1441" i="6" s="1"/>
  <c r="J1441" i="6"/>
  <c r="P1441" i="6" s="1"/>
  <c r="G1441" i="6"/>
  <c r="M1441" i="6" s="1"/>
  <c r="H1441" i="6"/>
  <c r="N1441" i="6" s="1"/>
  <c r="I1441" i="6"/>
  <c r="O1441" i="6" s="1"/>
  <c r="F1437" i="6"/>
  <c r="L1437" i="6" s="1"/>
  <c r="J1437" i="6"/>
  <c r="P1437" i="6" s="1"/>
  <c r="G1437" i="6"/>
  <c r="M1437" i="6" s="1"/>
  <c r="H1437" i="6"/>
  <c r="N1437" i="6" s="1"/>
  <c r="E1437" i="6"/>
  <c r="K1437" i="6" s="1"/>
  <c r="R1437" i="6" s="1"/>
  <c r="I1437" i="6"/>
  <c r="O1437" i="6" s="1"/>
  <c r="F1433" i="6"/>
  <c r="L1433" i="6" s="1"/>
  <c r="J1433" i="6"/>
  <c r="P1433" i="6" s="1"/>
  <c r="G1433" i="6"/>
  <c r="M1433" i="6" s="1"/>
  <c r="H1433" i="6"/>
  <c r="N1433" i="6" s="1"/>
  <c r="E1433" i="6"/>
  <c r="K1433" i="6" s="1"/>
  <c r="R1433" i="6" s="1"/>
  <c r="I1433" i="6"/>
  <c r="O1433" i="6" s="1"/>
  <c r="F1429" i="6"/>
  <c r="L1429" i="6" s="1"/>
  <c r="J1429" i="6"/>
  <c r="P1429" i="6" s="1"/>
  <c r="G1429" i="6"/>
  <c r="M1429" i="6" s="1"/>
  <c r="H1429" i="6"/>
  <c r="N1429" i="6" s="1"/>
  <c r="E1429" i="6"/>
  <c r="K1429" i="6" s="1"/>
  <c r="R1429" i="6" s="1"/>
  <c r="I1429" i="6"/>
  <c r="O1429" i="6" s="1"/>
  <c r="H1425" i="6"/>
  <c r="N1425" i="6" s="1"/>
  <c r="E1425" i="6"/>
  <c r="K1425" i="6" s="1"/>
  <c r="R1425" i="6" s="1"/>
  <c r="I1425" i="6"/>
  <c r="O1425" i="6" s="1"/>
  <c r="F1425" i="6"/>
  <c r="L1425" i="6" s="1"/>
  <c r="J1425" i="6"/>
  <c r="P1425" i="6" s="1"/>
  <c r="G1425" i="6"/>
  <c r="M1425" i="6" s="1"/>
  <c r="J1421" i="6"/>
  <c r="P1421" i="6" s="1"/>
  <c r="F1421" i="6"/>
  <c r="L1421" i="6" s="1"/>
  <c r="H1421" i="6"/>
  <c r="N1421" i="6" s="1"/>
  <c r="I1421" i="6"/>
  <c r="O1421" i="6" s="1"/>
  <c r="H1417" i="6"/>
  <c r="N1417" i="6" s="1"/>
  <c r="E1417" i="6"/>
  <c r="K1417" i="6" s="1"/>
  <c r="R1417" i="6" s="1"/>
  <c r="I1417" i="6"/>
  <c r="O1417" i="6" s="1"/>
  <c r="F1417" i="6"/>
  <c r="L1417" i="6" s="1"/>
  <c r="J1417" i="6"/>
  <c r="P1417" i="6" s="1"/>
  <c r="G1417" i="6"/>
  <c r="M1417" i="6" s="1"/>
  <c r="F1413" i="6"/>
  <c r="L1413" i="6" s="1"/>
  <c r="J1413" i="6"/>
  <c r="P1413" i="6" s="1"/>
  <c r="G1413" i="6"/>
  <c r="M1413" i="6" s="1"/>
  <c r="H1413" i="6"/>
  <c r="N1413" i="6" s="1"/>
  <c r="E1413" i="6"/>
  <c r="K1413" i="6" s="1"/>
  <c r="R1413" i="6" s="1"/>
  <c r="I1413" i="6"/>
  <c r="O1413" i="6" s="1"/>
  <c r="F1409" i="6"/>
  <c r="L1409" i="6" s="1"/>
  <c r="J1409" i="6"/>
  <c r="P1409" i="6" s="1"/>
  <c r="G1409" i="6"/>
  <c r="M1409" i="6" s="1"/>
  <c r="H1409" i="6"/>
  <c r="N1409" i="6" s="1"/>
  <c r="E1409" i="6"/>
  <c r="K1409" i="6" s="1"/>
  <c r="R1409" i="6" s="1"/>
  <c r="I1409" i="6"/>
  <c r="O1409" i="6" s="1"/>
  <c r="H1405" i="6"/>
  <c r="N1405" i="6" s="1"/>
  <c r="E1405" i="6"/>
  <c r="K1405" i="6" s="1"/>
  <c r="R1405" i="6" s="1"/>
  <c r="I1405" i="6"/>
  <c r="O1405" i="6" s="1"/>
  <c r="F1405" i="6"/>
  <c r="L1405" i="6" s="1"/>
  <c r="J1405" i="6"/>
  <c r="P1405" i="6" s="1"/>
  <c r="G1405" i="6"/>
  <c r="M1405" i="6" s="1"/>
  <c r="H1401" i="6"/>
  <c r="N1401" i="6" s="1"/>
  <c r="E1401" i="6"/>
  <c r="K1401" i="6" s="1"/>
  <c r="R1401" i="6" s="1"/>
  <c r="I1401" i="6"/>
  <c r="O1401" i="6" s="1"/>
  <c r="F1401" i="6"/>
  <c r="L1401" i="6" s="1"/>
  <c r="J1401" i="6"/>
  <c r="P1401" i="6" s="1"/>
  <c r="G1401" i="6"/>
  <c r="M1401" i="6" s="1"/>
  <c r="H1397" i="6"/>
  <c r="N1397" i="6" s="1"/>
  <c r="E1397" i="6"/>
  <c r="K1397" i="6" s="1"/>
  <c r="R1397" i="6" s="1"/>
  <c r="I1397" i="6"/>
  <c r="O1397" i="6" s="1"/>
  <c r="F1397" i="6"/>
  <c r="L1397" i="6" s="1"/>
  <c r="J1397" i="6"/>
  <c r="P1397" i="6" s="1"/>
  <c r="G1397" i="6"/>
  <c r="M1397" i="6" s="1"/>
  <c r="F1393" i="6"/>
  <c r="L1393" i="6" s="1"/>
  <c r="J1393" i="6"/>
  <c r="P1393" i="6" s="1"/>
  <c r="G1393" i="6"/>
  <c r="M1393" i="6" s="1"/>
  <c r="H1393" i="6"/>
  <c r="N1393" i="6" s="1"/>
  <c r="E1393" i="6"/>
  <c r="K1393" i="6" s="1"/>
  <c r="R1393" i="6" s="1"/>
  <c r="I1393" i="6"/>
  <c r="O1393" i="6" s="1"/>
  <c r="F1389" i="6"/>
  <c r="L1389" i="6" s="1"/>
  <c r="J1389" i="6"/>
  <c r="P1389" i="6" s="1"/>
  <c r="G1389" i="6"/>
  <c r="M1389" i="6" s="1"/>
  <c r="H1389" i="6"/>
  <c r="N1389" i="6" s="1"/>
  <c r="E1389" i="6"/>
  <c r="K1389" i="6" s="1"/>
  <c r="R1389" i="6" s="1"/>
  <c r="I1389" i="6"/>
  <c r="O1389" i="6" s="1"/>
  <c r="F1385" i="6"/>
  <c r="L1385" i="6" s="1"/>
  <c r="J1385" i="6"/>
  <c r="P1385" i="6" s="1"/>
  <c r="G1385" i="6"/>
  <c r="M1385" i="6" s="1"/>
  <c r="H1385" i="6"/>
  <c r="N1385" i="6" s="1"/>
  <c r="E1385" i="6"/>
  <c r="K1385" i="6" s="1"/>
  <c r="R1385" i="6" s="1"/>
  <c r="I1385" i="6"/>
  <c r="O1385" i="6" s="1"/>
  <c r="H1381" i="6"/>
  <c r="N1381" i="6" s="1"/>
  <c r="E1381" i="6"/>
  <c r="K1381" i="6" s="1"/>
  <c r="R1381" i="6" s="1"/>
  <c r="I1381" i="6"/>
  <c r="O1381" i="6" s="1"/>
  <c r="F1381" i="6"/>
  <c r="L1381" i="6" s="1"/>
  <c r="J1381" i="6"/>
  <c r="P1381" i="6" s="1"/>
  <c r="G1381" i="6"/>
  <c r="M1381" i="6" s="1"/>
  <c r="F1377" i="6"/>
  <c r="L1377" i="6" s="1"/>
  <c r="J1377" i="6"/>
  <c r="P1377" i="6" s="1"/>
  <c r="G1377" i="6"/>
  <c r="M1377" i="6" s="1"/>
  <c r="H1377" i="6"/>
  <c r="N1377" i="6" s="1"/>
  <c r="E1377" i="6"/>
  <c r="K1377" i="6" s="1"/>
  <c r="R1377" i="6" s="1"/>
  <c r="I1377" i="6"/>
  <c r="O1377" i="6" s="1"/>
  <c r="F1373" i="6"/>
  <c r="L1373" i="6" s="1"/>
  <c r="J1373" i="6"/>
  <c r="P1373" i="6" s="1"/>
  <c r="G1373" i="6"/>
  <c r="M1373" i="6" s="1"/>
  <c r="H1373" i="6"/>
  <c r="N1373" i="6" s="1"/>
  <c r="E1373" i="6"/>
  <c r="K1373" i="6" s="1"/>
  <c r="R1373" i="6" s="1"/>
  <c r="I1373" i="6"/>
  <c r="O1373" i="6" s="1"/>
  <c r="F1369" i="6"/>
  <c r="L1369" i="6" s="1"/>
  <c r="J1369" i="6"/>
  <c r="P1369" i="6" s="1"/>
  <c r="G1369" i="6"/>
  <c r="M1369" i="6" s="1"/>
  <c r="H1369" i="6"/>
  <c r="N1369" i="6" s="1"/>
  <c r="E1369" i="6"/>
  <c r="K1369" i="6" s="1"/>
  <c r="R1369" i="6" s="1"/>
  <c r="I1369" i="6"/>
  <c r="O1369" i="6" s="1"/>
  <c r="F1365" i="6"/>
  <c r="L1365" i="6" s="1"/>
  <c r="J1365" i="6"/>
  <c r="P1365" i="6" s="1"/>
  <c r="G1365" i="6"/>
  <c r="M1365" i="6" s="1"/>
  <c r="H1365" i="6"/>
  <c r="N1365" i="6" s="1"/>
  <c r="E1365" i="6"/>
  <c r="K1365" i="6" s="1"/>
  <c r="R1365" i="6" s="1"/>
  <c r="I1365" i="6"/>
  <c r="O1365" i="6" s="1"/>
  <c r="H1361" i="6"/>
  <c r="N1361" i="6" s="1"/>
  <c r="E1361" i="6"/>
  <c r="K1361" i="6" s="1"/>
  <c r="R1361" i="6" s="1"/>
  <c r="I1361" i="6"/>
  <c r="O1361" i="6" s="1"/>
  <c r="F1361" i="6"/>
  <c r="L1361" i="6" s="1"/>
  <c r="J1361" i="6"/>
  <c r="P1361" i="6" s="1"/>
  <c r="G1361" i="6"/>
  <c r="M1361" i="6" s="1"/>
  <c r="H1357" i="6"/>
  <c r="N1357" i="6" s="1"/>
  <c r="E1357" i="6"/>
  <c r="K1357" i="6" s="1"/>
  <c r="R1357" i="6" s="1"/>
  <c r="I1357" i="6"/>
  <c r="O1357" i="6" s="1"/>
  <c r="F1357" i="6"/>
  <c r="L1357" i="6" s="1"/>
  <c r="J1357" i="6"/>
  <c r="P1357" i="6" s="1"/>
  <c r="G1357" i="6"/>
  <c r="M1357" i="6" s="1"/>
  <c r="H1353" i="6"/>
  <c r="N1353" i="6" s="1"/>
  <c r="E1353" i="6"/>
  <c r="K1353" i="6" s="1"/>
  <c r="R1353" i="6" s="1"/>
  <c r="I1353" i="6"/>
  <c r="O1353" i="6" s="1"/>
  <c r="F1353" i="6"/>
  <c r="L1353" i="6" s="1"/>
  <c r="J1353" i="6"/>
  <c r="P1353" i="6" s="1"/>
  <c r="G1353" i="6"/>
  <c r="M1353" i="6" s="1"/>
  <c r="F1349" i="6"/>
  <c r="L1349" i="6" s="1"/>
  <c r="J1349" i="6"/>
  <c r="P1349" i="6" s="1"/>
  <c r="G1349" i="6"/>
  <c r="M1349" i="6" s="1"/>
  <c r="H1349" i="6"/>
  <c r="N1349" i="6" s="1"/>
  <c r="E1349" i="6"/>
  <c r="K1349" i="6" s="1"/>
  <c r="R1349" i="6" s="1"/>
  <c r="I1349" i="6"/>
  <c r="O1349" i="6" s="1"/>
  <c r="J1345" i="6"/>
  <c r="P1345" i="6" s="1"/>
  <c r="F1345" i="6"/>
  <c r="L1345" i="6" s="1"/>
  <c r="H1345" i="6"/>
  <c r="N1345" i="6" s="1"/>
  <c r="I1345" i="6"/>
  <c r="O1345" i="6" s="1"/>
  <c r="H1341" i="6"/>
  <c r="N1341" i="6" s="1"/>
  <c r="E1341" i="6"/>
  <c r="K1341" i="6" s="1"/>
  <c r="R1341" i="6" s="1"/>
  <c r="I1341" i="6"/>
  <c r="O1341" i="6" s="1"/>
  <c r="F1341" i="6"/>
  <c r="L1341" i="6" s="1"/>
  <c r="J1341" i="6"/>
  <c r="P1341" i="6" s="1"/>
  <c r="G1341" i="6"/>
  <c r="M1341" i="6" s="1"/>
  <c r="F1337" i="6"/>
  <c r="L1337" i="6" s="1"/>
  <c r="J1337" i="6"/>
  <c r="P1337" i="6" s="1"/>
  <c r="G1337" i="6"/>
  <c r="M1337" i="6" s="1"/>
  <c r="H1337" i="6"/>
  <c r="N1337" i="6" s="1"/>
  <c r="E1337" i="6"/>
  <c r="K1337" i="6" s="1"/>
  <c r="R1337" i="6" s="1"/>
  <c r="I1337" i="6"/>
  <c r="O1337" i="6" s="1"/>
  <c r="F1333" i="6"/>
  <c r="L1333" i="6" s="1"/>
  <c r="J1333" i="6"/>
  <c r="P1333" i="6" s="1"/>
  <c r="G1333" i="6"/>
  <c r="M1333" i="6" s="1"/>
  <c r="H1333" i="6"/>
  <c r="N1333" i="6" s="1"/>
  <c r="E1333" i="6"/>
  <c r="K1333" i="6" s="1"/>
  <c r="R1333" i="6" s="1"/>
  <c r="I1333" i="6"/>
  <c r="O1333" i="6" s="1"/>
  <c r="F1329" i="6"/>
  <c r="L1329" i="6" s="1"/>
  <c r="J1329" i="6"/>
  <c r="P1329" i="6" s="1"/>
  <c r="G1329" i="6"/>
  <c r="M1329" i="6" s="1"/>
  <c r="H1329" i="6"/>
  <c r="N1329" i="6" s="1"/>
  <c r="E1329" i="6"/>
  <c r="K1329" i="6" s="1"/>
  <c r="R1329" i="6" s="1"/>
  <c r="I1329" i="6"/>
  <c r="O1329" i="6" s="1"/>
  <c r="F1325" i="6"/>
  <c r="L1325" i="6" s="1"/>
  <c r="J1325" i="6"/>
  <c r="P1325" i="6" s="1"/>
  <c r="G1325" i="6"/>
  <c r="M1325" i="6" s="1"/>
  <c r="H1325" i="6"/>
  <c r="N1325" i="6" s="1"/>
  <c r="E1325" i="6"/>
  <c r="K1325" i="6" s="1"/>
  <c r="R1325" i="6" s="1"/>
  <c r="I1325" i="6"/>
  <c r="O1325" i="6" s="1"/>
  <c r="F1321" i="6"/>
  <c r="L1321" i="6" s="1"/>
  <c r="J1321" i="6"/>
  <c r="P1321" i="6" s="1"/>
  <c r="E1321" i="6"/>
  <c r="K1321" i="6" s="1"/>
  <c r="R1321" i="6" s="1"/>
  <c r="G1321" i="6"/>
  <c r="M1321" i="6" s="1"/>
  <c r="H1321" i="6"/>
  <c r="N1321" i="6" s="1"/>
  <c r="I1321" i="6"/>
  <c r="O1321" i="6" s="1"/>
  <c r="F1317" i="6"/>
  <c r="L1317" i="6" s="1"/>
  <c r="J1317" i="6"/>
  <c r="P1317" i="6" s="1"/>
  <c r="H1317" i="6"/>
  <c r="N1317" i="6" s="1"/>
  <c r="I1317" i="6"/>
  <c r="O1317" i="6" s="1"/>
  <c r="E1317" i="6"/>
  <c r="K1317" i="6" s="1"/>
  <c r="R1317" i="6" s="1"/>
  <c r="G1317" i="6"/>
  <c r="M1317" i="6" s="1"/>
  <c r="F1313" i="6"/>
  <c r="L1313" i="6" s="1"/>
  <c r="J1313" i="6"/>
  <c r="P1313" i="6" s="1"/>
  <c r="E1313" i="6"/>
  <c r="K1313" i="6" s="1"/>
  <c r="R1313" i="6" s="1"/>
  <c r="G1313" i="6"/>
  <c r="M1313" i="6" s="1"/>
  <c r="H1313" i="6"/>
  <c r="N1313" i="6" s="1"/>
  <c r="I1313" i="6"/>
  <c r="O1313" i="6" s="1"/>
  <c r="F1309" i="6"/>
  <c r="L1309" i="6" s="1"/>
  <c r="J1309" i="6"/>
  <c r="P1309" i="6" s="1"/>
  <c r="H1309" i="6"/>
  <c r="N1309" i="6" s="1"/>
  <c r="I1309" i="6"/>
  <c r="O1309" i="6" s="1"/>
  <c r="E1309" i="6"/>
  <c r="K1309" i="6" s="1"/>
  <c r="R1309" i="6" s="1"/>
  <c r="G1309" i="6"/>
  <c r="M1309" i="6" s="1"/>
  <c r="F1305" i="6"/>
  <c r="L1305" i="6" s="1"/>
  <c r="J1305" i="6"/>
  <c r="P1305" i="6" s="1"/>
  <c r="E1305" i="6"/>
  <c r="K1305" i="6" s="1"/>
  <c r="R1305" i="6" s="1"/>
  <c r="G1305" i="6"/>
  <c r="M1305" i="6" s="1"/>
  <c r="H1305" i="6"/>
  <c r="N1305" i="6" s="1"/>
  <c r="I1305" i="6"/>
  <c r="O1305" i="6" s="1"/>
  <c r="J1301" i="6"/>
  <c r="P1301" i="6" s="1"/>
  <c r="I1301" i="6"/>
  <c r="O1301" i="6" s="1"/>
  <c r="F1301" i="6"/>
  <c r="L1301" i="6" s="1"/>
  <c r="H1301" i="6"/>
  <c r="N1301" i="6" s="1"/>
  <c r="F1297" i="6"/>
  <c r="L1297" i="6" s="1"/>
  <c r="J1297" i="6"/>
  <c r="P1297" i="6" s="1"/>
  <c r="H1297" i="6"/>
  <c r="N1297" i="6" s="1"/>
  <c r="I1297" i="6"/>
  <c r="O1297" i="6" s="1"/>
  <c r="E1297" i="6"/>
  <c r="K1297" i="6" s="1"/>
  <c r="R1297" i="6" s="1"/>
  <c r="G1297" i="6"/>
  <c r="M1297" i="6" s="1"/>
  <c r="F1293" i="6"/>
  <c r="L1293" i="6" s="1"/>
  <c r="J1293" i="6"/>
  <c r="P1293" i="6" s="1"/>
  <c r="E1293" i="6"/>
  <c r="K1293" i="6" s="1"/>
  <c r="R1293" i="6" s="1"/>
  <c r="G1293" i="6"/>
  <c r="M1293" i="6" s="1"/>
  <c r="H1293" i="6"/>
  <c r="N1293" i="6" s="1"/>
  <c r="I1293" i="6"/>
  <c r="O1293" i="6" s="1"/>
  <c r="F1289" i="6"/>
  <c r="L1289" i="6" s="1"/>
  <c r="J1289" i="6"/>
  <c r="P1289" i="6" s="1"/>
  <c r="H1289" i="6"/>
  <c r="N1289" i="6" s="1"/>
  <c r="I1289" i="6"/>
  <c r="O1289" i="6" s="1"/>
  <c r="E1289" i="6"/>
  <c r="K1289" i="6" s="1"/>
  <c r="R1289" i="6" s="1"/>
  <c r="G1289" i="6"/>
  <c r="M1289" i="6" s="1"/>
  <c r="F1285" i="6"/>
  <c r="L1285" i="6" s="1"/>
  <c r="J1285" i="6"/>
  <c r="P1285" i="6" s="1"/>
  <c r="E1285" i="6"/>
  <c r="K1285" i="6" s="1"/>
  <c r="R1285" i="6" s="1"/>
  <c r="G1285" i="6"/>
  <c r="M1285" i="6" s="1"/>
  <c r="H1285" i="6"/>
  <c r="N1285" i="6" s="1"/>
  <c r="I1285" i="6"/>
  <c r="O1285" i="6" s="1"/>
  <c r="H1281" i="6"/>
  <c r="N1281" i="6" s="1"/>
  <c r="F1281" i="6"/>
  <c r="L1281" i="6" s="1"/>
  <c r="G1281" i="6"/>
  <c r="M1281" i="6" s="1"/>
  <c r="I1281" i="6"/>
  <c r="O1281" i="6" s="1"/>
  <c r="E1281" i="6"/>
  <c r="K1281" i="6" s="1"/>
  <c r="R1281" i="6" s="1"/>
  <c r="J1281" i="6"/>
  <c r="P1281" i="6" s="1"/>
  <c r="H1277" i="6"/>
  <c r="N1277" i="6" s="1"/>
  <c r="I1277" i="6"/>
  <c r="O1277" i="6" s="1"/>
  <c r="E1277" i="6"/>
  <c r="K1277" i="6" s="1"/>
  <c r="R1277" i="6" s="1"/>
  <c r="J1277" i="6"/>
  <c r="P1277" i="6" s="1"/>
  <c r="F1277" i="6"/>
  <c r="L1277" i="6" s="1"/>
  <c r="G1277" i="6"/>
  <c r="M1277" i="6" s="1"/>
  <c r="F1273" i="6"/>
  <c r="L1273" i="6" s="1"/>
  <c r="J1273" i="6"/>
  <c r="P1273" i="6" s="1"/>
  <c r="I1273" i="6"/>
  <c r="O1273" i="6" s="1"/>
  <c r="E1273" i="6"/>
  <c r="K1273" i="6" s="1"/>
  <c r="R1273" i="6" s="1"/>
  <c r="G1273" i="6"/>
  <c r="M1273" i="6" s="1"/>
  <c r="H1273" i="6"/>
  <c r="N1273" i="6" s="1"/>
  <c r="H1269" i="6"/>
  <c r="N1269" i="6" s="1"/>
  <c r="E1269" i="6"/>
  <c r="K1269" i="6" s="1"/>
  <c r="R1269" i="6" s="1"/>
  <c r="J1269" i="6"/>
  <c r="P1269" i="6" s="1"/>
  <c r="F1269" i="6"/>
  <c r="L1269" i="6" s="1"/>
  <c r="G1269" i="6"/>
  <c r="M1269" i="6" s="1"/>
  <c r="I1269" i="6"/>
  <c r="O1269" i="6" s="1"/>
  <c r="H1265" i="6"/>
  <c r="N1265" i="6" s="1"/>
  <c r="G1265" i="6"/>
  <c r="M1265" i="6" s="1"/>
  <c r="I1265" i="6"/>
  <c r="O1265" i="6" s="1"/>
  <c r="E1265" i="6"/>
  <c r="K1265" i="6" s="1"/>
  <c r="R1265" i="6" s="1"/>
  <c r="J1265" i="6"/>
  <c r="P1265" i="6" s="1"/>
  <c r="F1265" i="6"/>
  <c r="L1265" i="6" s="1"/>
  <c r="H1261" i="6"/>
  <c r="N1261" i="6" s="1"/>
  <c r="J1261" i="6"/>
  <c r="P1261" i="6" s="1"/>
  <c r="F1261" i="6"/>
  <c r="L1261" i="6" s="1"/>
  <c r="I1261" i="6"/>
  <c r="O1261" i="6" s="1"/>
  <c r="F1257" i="6"/>
  <c r="L1257" i="6" s="1"/>
  <c r="J1257" i="6"/>
  <c r="P1257" i="6" s="1"/>
  <c r="E1257" i="6"/>
  <c r="K1257" i="6" s="1"/>
  <c r="R1257" i="6" s="1"/>
  <c r="G1257" i="6"/>
  <c r="M1257" i="6" s="1"/>
  <c r="H1257" i="6"/>
  <c r="N1257" i="6" s="1"/>
  <c r="I1257" i="6"/>
  <c r="O1257" i="6" s="1"/>
  <c r="F1253" i="6"/>
  <c r="L1253" i="6" s="1"/>
  <c r="J1253" i="6"/>
  <c r="P1253" i="6" s="1"/>
  <c r="H1253" i="6"/>
  <c r="N1253" i="6" s="1"/>
  <c r="I1253" i="6"/>
  <c r="O1253" i="6" s="1"/>
  <c r="E1253" i="6"/>
  <c r="K1253" i="6" s="1"/>
  <c r="R1253" i="6" s="1"/>
  <c r="G1253" i="6"/>
  <c r="M1253" i="6" s="1"/>
  <c r="F1249" i="6"/>
  <c r="L1249" i="6" s="1"/>
  <c r="J1249" i="6"/>
  <c r="P1249" i="6" s="1"/>
  <c r="E1249" i="6"/>
  <c r="K1249" i="6" s="1"/>
  <c r="R1249" i="6" s="1"/>
  <c r="G1249" i="6"/>
  <c r="M1249" i="6" s="1"/>
  <c r="H1249" i="6"/>
  <c r="N1249" i="6" s="1"/>
  <c r="I1249" i="6"/>
  <c r="O1249" i="6" s="1"/>
  <c r="F1245" i="6"/>
  <c r="L1245" i="6" s="1"/>
  <c r="J1245" i="6"/>
  <c r="P1245" i="6" s="1"/>
  <c r="H1245" i="6"/>
  <c r="N1245" i="6" s="1"/>
  <c r="I1245" i="6"/>
  <c r="O1245" i="6" s="1"/>
  <c r="E1245" i="6"/>
  <c r="K1245" i="6" s="1"/>
  <c r="R1245" i="6" s="1"/>
  <c r="G1245" i="6"/>
  <c r="M1245" i="6" s="1"/>
  <c r="F1241" i="6"/>
  <c r="L1241" i="6" s="1"/>
  <c r="J1241" i="6"/>
  <c r="P1241" i="6" s="1"/>
  <c r="E1241" i="6"/>
  <c r="K1241" i="6" s="1"/>
  <c r="R1241" i="6" s="1"/>
  <c r="G1241" i="6"/>
  <c r="M1241" i="6" s="1"/>
  <c r="H1241" i="6"/>
  <c r="N1241" i="6" s="1"/>
  <c r="I1241" i="6"/>
  <c r="O1241" i="6" s="1"/>
  <c r="F1237" i="6"/>
  <c r="L1237" i="6" s="1"/>
  <c r="J1237" i="6"/>
  <c r="P1237" i="6" s="1"/>
  <c r="H1237" i="6"/>
  <c r="N1237" i="6" s="1"/>
  <c r="I1237" i="6"/>
  <c r="O1237" i="6" s="1"/>
  <c r="E1237" i="6"/>
  <c r="K1237" i="6" s="1"/>
  <c r="R1237" i="6" s="1"/>
  <c r="G1237" i="6"/>
  <c r="M1237" i="6" s="1"/>
  <c r="F1233" i="6"/>
  <c r="L1233" i="6" s="1"/>
  <c r="J1233" i="6"/>
  <c r="P1233" i="6" s="1"/>
  <c r="E1233" i="6"/>
  <c r="K1233" i="6" s="1"/>
  <c r="R1233" i="6" s="1"/>
  <c r="G1233" i="6"/>
  <c r="M1233" i="6" s="1"/>
  <c r="H1233" i="6"/>
  <c r="N1233" i="6" s="1"/>
  <c r="I1233" i="6"/>
  <c r="O1233" i="6" s="1"/>
  <c r="J1229" i="6"/>
  <c r="P1229" i="6" s="1"/>
  <c r="H1229" i="6"/>
  <c r="N1229" i="6" s="1"/>
  <c r="I1229" i="6"/>
  <c r="O1229" i="6" s="1"/>
  <c r="F1229" i="6"/>
  <c r="L1229" i="6" s="1"/>
  <c r="H1225" i="6"/>
  <c r="N1225" i="6" s="1"/>
  <c r="I1225" i="6"/>
  <c r="O1225" i="6" s="1"/>
  <c r="E1225" i="6"/>
  <c r="K1225" i="6" s="1"/>
  <c r="R1225" i="6" s="1"/>
  <c r="J1225" i="6"/>
  <c r="P1225" i="6" s="1"/>
  <c r="F1225" i="6"/>
  <c r="L1225" i="6" s="1"/>
  <c r="G1225" i="6"/>
  <c r="M1225" i="6" s="1"/>
  <c r="H1221" i="6"/>
  <c r="N1221" i="6" s="1"/>
  <c r="F1221" i="6"/>
  <c r="L1221" i="6" s="1"/>
  <c r="G1221" i="6"/>
  <c r="M1221" i="6" s="1"/>
  <c r="I1221" i="6"/>
  <c r="O1221" i="6" s="1"/>
  <c r="E1221" i="6"/>
  <c r="K1221" i="6" s="1"/>
  <c r="R1221" i="6" s="1"/>
  <c r="J1221" i="6"/>
  <c r="P1221" i="6" s="1"/>
  <c r="H1217" i="6"/>
  <c r="N1217" i="6" s="1"/>
  <c r="I1217" i="6"/>
  <c r="O1217" i="6" s="1"/>
  <c r="E1217" i="6"/>
  <c r="K1217" i="6" s="1"/>
  <c r="R1217" i="6" s="1"/>
  <c r="J1217" i="6"/>
  <c r="P1217" i="6" s="1"/>
  <c r="F1217" i="6"/>
  <c r="L1217" i="6" s="1"/>
  <c r="G1217" i="6"/>
  <c r="M1217" i="6" s="1"/>
  <c r="H1213" i="6"/>
  <c r="N1213" i="6" s="1"/>
  <c r="F1213" i="6"/>
  <c r="L1213" i="6" s="1"/>
  <c r="G1213" i="6"/>
  <c r="M1213" i="6" s="1"/>
  <c r="I1213" i="6"/>
  <c r="O1213" i="6" s="1"/>
  <c r="E1213" i="6"/>
  <c r="K1213" i="6" s="1"/>
  <c r="R1213" i="6" s="1"/>
  <c r="J1213" i="6"/>
  <c r="P1213" i="6" s="1"/>
  <c r="F1209" i="6"/>
  <c r="L1209" i="6" s="1"/>
  <c r="J1209" i="6"/>
  <c r="P1209" i="6" s="1"/>
  <c r="H1209" i="6"/>
  <c r="N1209" i="6" s="1"/>
  <c r="G1209" i="6"/>
  <c r="M1209" i="6" s="1"/>
  <c r="I1209" i="6"/>
  <c r="O1209" i="6" s="1"/>
  <c r="E1209" i="6"/>
  <c r="K1209" i="6" s="1"/>
  <c r="R1209" i="6" s="1"/>
  <c r="F1205" i="6"/>
  <c r="L1205" i="6" s="1"/>
  <c r="J1205" i="6"/>
  <c r="P1205" i="6" s="1"/>
  <c r="H1205" i="6"/>
  <c r="N1205" i="6" s="1"/>
  <c r="G1205" i="6"/>
  <c r="M1205" i="6" s="1"/>
  <c r="I1205" i="6"/>
  <c r="O1205" i="6" s="1"/>
  <c r="E1205" i="6"/>
  <c r="K1205" i="6" s="1"/>
  <c r="R1205" i="6" s="1"/>
  <c r="H1201" i="6"/>
  <c r="N1201" i="6" s="1"/>
  <c r="E1201" i="6"/>
  <c r="K1201" i="6" s="1"/>
  <c r="R1201" i="6" s="1"/>
  <c r="I1201" i="6"/>
  <c r="O1201" i="6" s="1"/>
  <c r="F1201" i="6"/>
  <c r="L1201" i="6" s="1"/>
  <c r="J1201" i="6"/>
  <c r="P1201" i="6" s="1"/>
  <c r="G1201" i="6"/>
  <c r="M1201" i="6" s="1"/>
  <c r="H1197" i="6"/>
  <c r="N1197" i="6" s="1"/>
  <c r="E1197" i="6"/>
  <c r="K1197" i="6" s="1"/>
  <c r="R1197" i="6" s="1"/>
  <c r="I1197" i="6"/>
  <c r="O1197" i="6" s="1"/>
  <c r="F1197" i="6"/>
  <c r="L1197" i="6" s="1"/>
  <c r="J1197" i="6"/>
  <c r="P1197" i="6" s="1"/>
  <c r="G1197" i="6"/>
  <c r="M1197" i="6" s="1"/>
  <c r="H1193" i="6"/>
  <c r="N1193" i="6" s="1"/>
  <c r="E1193" i="6"/>
  <c r="K1193" i="6" s="1"/>
  <c r="R1193" i="6" s="1"/>
  <c r="I1193" i="6"/>
  <c r="O1193" i="6" s="1"/>
  <c r="F1193" i="6"/>
  <c r="L1193" i="6" s="1"/>
  <c r="J1193" i="6"/>
  <c r="P1193" i="6" s="1"/>
  <c r="G1193" i="6"/>
  <c r="M1193" i="6" s="1"/>
  <c r="H1189" i="6"/>
  <c r="N1189" i="6" s="1"/>
  <c r="E1189" i="6"/>
  <c r="K1189" i="6" s="1"/>
  <c r="R1189" i="6" s="1"/>
  <c r="I1189" i="6"/>
  <c r="O1189" i="6" s="1"/>
  <c r="F1189" i="6"/>
  <c r="L1189" i="6" s="1"/>
  <c r="J1189" i="6"/>
  <c r="P1189" i="6" s="1"/>
  <c r="G1189" i="6"/>
  <c r="M1189" i="6" s="1"/>
  <c r="H1185" i="6"/>
  <c r="N1185" i="6" s="1"/>
  <c r="E1185" i="6"/>
  <c r="K1185" i="6" s="1"/>
  <c r="R1185" i="6" s="1"/>
  <c r="I1185" i="6"/>
  <c r="O1185" i="6" s="1"/>
  <c r="F1185" i="6"/>
  <c r="L1185" i="6" s="1"/>
  <c r="J1185" i="6"/>
  <c r="P1185" i="6" s="1"/>
  <c r="G1185" i="6"/>
  <c r="M1185" i="6" s="1"/>
  <c r="F1181" i="6"/>
  <c r="L1181" i="6" s="1"/>
  <c r="J1181" i="6"/>
  <c r="P1181" i="6" s="1"/>
  <c r="G1181" i="6"/>
  <c r="M1181" i="6" s="1"/>
  <c r="H1181" i="6"/>
  <c r="N1181" i="6" s="1"/>
  <c r="E1181" i="6"/>
  <c r="K1181" i="6" s="1"/>
  <c r="R1181" i="6" s="1"/>
  <c r="I1181" i="6"/>
  <c r="O1181" i="6" s="1"/>
  <c r="F1177" i="6"/>
  <c r="L1177" i="6" s="1"/>
  <c r="J1177" i="6"/>
  <c r="P1177" i="6" s="1"/>
  <c r="G1177" i="6"/>
  <c r="M1177" i="6" s="1"/>
  <c r="H1177" i="6"/>
  <c r="N1177" i="6" s="1"/>
  <c r="E1177" i="6"/>
  <c r="K1177" i="6" s="1"/>
  <c r="R1177" i="6" s="1"/>
  <c r="I1177" i="6"/>
  <c r="O1177" i="6" s="1"/>
  <c r="F1173" i="6"/>
  <c r="L1173" i="6" s="1"/>
  <c r="J1173" i="6"/>
  <c r="P1173" i="6" s="1"/>
  <c r="G1173" i="6"/>
  <c r="M1173" i="6" s="1"/>
  <c r="H1173" i="6"/>
  <c r="N1173" i="6" s="1"/>
  <c r="E1173" i="6"/>
  <c r="K1173" i="6" s="1"/>
  <c r="R1173" i="6" s="1"/>
  <c r="I1173" i="6"/>
  <c r="O1173" i="6" s="1"/>
  <c r="H1169" i="6"/>
  <c r="N1169" i="6" s="1"/>
  <c r="I1169" i="6"/>
  <c r="O1169" i="6" s="1"/>
  <c r="J1169" i="6"/>
  <c r="P1169" i="6" s="1"/>
  <c r="F1169" i="6"/>
  <c r="L1169" i="6" s="1"/>
  <c r="F1165" i="6"/>
  <c r="L1165" i="6" s="1"/>
  <c r="J1165" i="6"/>
  <c r="P1165" i="6" s="1"/>
  <c r="G1165" i="6"/>
  <c r="M1165" i="6" s="1"/>
  <c r="H1165" i="6"/>
  <c r="N1165" i="6" s="1"/>
  <c r="I1165" i="6"/>
  <c r="O1165" i="6" s="1"/>
  <c r="E1165" i="6"/>
  <c r="K1165" i="6" s="1"/>
  <c r="R1165" i="6" s="1"/>
  <c r="H1161" i="6"/>
  <c r="N1161" i="6" s="1"/>
  <c r="I1161" i="6"/>
  <c r="O1161" i="6" s="1"/>
  <c r="J1161" i="6"/>
  <c r="P1161" i="6" s="1"/>
  <c r="F1161" i="6"/>
  <c r="L1161" i="6" s="1"/>
  <c r="F1157" i="6"/>
  <c r="L1157" i="6" s="1"/>
  <c r="J1157" i="6"/>
  <c r="P1157" i="6" s="1"/>
  <c r="G1157" i="6"/>
  <c r="M1157" i="6" s="1"/>
  <c r="H1157" i="6"/>
  <c r="N1157" i="6" s="1"/>
  <c r="E1157" i="6"/>
  <c r="K1157" i="6" s="1"/>
  <c r="R1157" i="6" s="1"/>
  <c r="I1157" i="6"/>
  <c r="O1157" i="6" s="1"/>
  <c r="H1153" i="6"/>
  <c r="N1153" i="6" s="1"/>
  <c r="E1153" i="6"/>
  <c r="K1153" i="6" s="1"/>
  <c r="R1153" i="6" s="1"/>
  <c r="I1153" i="6"/>
  <c r="O1153" i="6" s="1"/>
  <c r="F1153" i="6"/>
  <c r="L1153" i="6" s="1"/>
  <c r="J1153" i="6"/>
  <c r="P1153" i="6" s="1"/>
  <c r="G1153" i="6"/>
  <c r="M1153" i="6" s="1"/>
  <c r="H1149" i="6"/>
  <c r="N1149" i="6" s="1"/>
  <c r="E1149" i="6"/>
  <c r="K1149" i="6" s="1"/>
  <c r="R1149" i="6" s="1"/>
  <c r="I1149" i="6"/>
  <c r="O1149" i="6" s="1"/>
  <c r="F1149" i="6"/>
  <c r="L1149" i="6" s="1"/>
  <c r="J1149" i="6"/>
  <c r="P1149" i="6" s="1"/>
  <c r="G1149" i="6"/>
  <c r="M1149" i="6" s="1"/>
  <c r="H1145" i="6"/>
  <c r="N1145" i="6" s="1"/>
  <c r="E1145" i="6"/>
  <c r="K1145" i="6" s="1"/>
  <c r="R1145" i="6" s="1"/>
  <c r="I1145" i="6"/>
  <c r="O1145" i="6" s="1"/>
  <c r="F1145" i="6"/>
  <c r="L1145" i="6" s="1"/>
  <c r="J1145" i="6"/>
  <c r="P1145" i="6" s="1"/>
  <c r="G1145" i="6"/>
  <c r="M1145" i="6" s="1"/>
  <c r="H1141" i="6"/>
  <c r="N1141" i="6" s="1"/>
  <c r="I1141" i="6"/>
  <c r="O1141" i="6" s="1"/>
  <c r="J1141" i="6"/>
  <c r="P1141" i="6" s="1"/>
  <c r="F1141" i="6"/>
  <c r="L1141" i="6" s="1"/>
  <c r="H1137" i="6"/>
  <c r="N1137" i="6" s="1"/>
  <c r="I1137" i="6"/>
  <c r="O1137" i="6" s="1"/>
  <c r="J1137" i="6"/>
  <c r="P1137" i="6" s="1"/>
  <c r="F1137" i="6"/>
  <c r="L1137" i="6" s="1"/>
  <c r="F1133" i="6"/>
  <c r="L1133" i="6" s="1"/>
  <c r="J1133" i="6"/>
  <c r="P1133" i="6" s="1"/>
  <c r="G1133" i="6"/>
  <c r="M1133" i="6" s="1"/>
  <c r="H1133" i="6"/>
  <c r="N1133" i="6" s="1"/>
  <c r="E1133" i="6"/>
  <c r="K1133" i="6" s="1"/>
  <c r="R1133" i="6" s="1"/>
  <c r="I1133" i="6"/>
  <c r="O1133" i="6" s="1"/>
  <c r="F1129" i="6"/>
  <c r="L1129" i="6" s="1"/>
  <c r="J1129" i="6"/>
  <c r="P1129" i="6" s="1"/>
  <c r="G1129" i="6"/>
  <c r="M1129" i="6" s="1"/>
  <c r="H1129" i="6"/>
  <c r="N1129" i="6" s="1"/>
  <c r="E1129" i="6"/>
  <c r="K1129" i="6" s="1"/>
  <c r="R1129" i="6" s="1"/>
  <c r="I1129" i="6"/>
  <c r="O1129" i="6" s="1"/>
  <c r="F1125" i="6"/>
  <c r="L1125" i="6" s="1"/>
  <c r="J1125" i="6"/>
  <c r="P1125" i="6" s="1"/>
  <c r="G1125" i="6"/>
  <c r="M1125" i="6" s="1"/>
  <c r="H1125" i="6"/>
  <c r="N1125" i="6" s="1"/>
  <c r="I1125" i="6"/>
  <c r="O1125" i="6" s="1"/>
  <c r="E1125" i="6"/>
  <c r="K1125" i="6" s="1"/>
  <c r="R1125" i="6" s="1"/>
  <c r="H1121" i="6"/>
  <c r="N1121" i="6" s="1"/>
  <c r="E1121" i="6"/>
  <c r="K1121" i="6" s="1"/>
  <c r="R1121" i="6" s="1"/>
  <c r="I1121" i="6"/>
  <c r="O1121" i="6" s="1"/>
  <c r="F1121" i="6"/>
  <c r="L1121" i="6" s="1"/>
  <c r="J1121" i="6"/>
  <c r="P1121" i="6" s="1"/>
  <c r="G1121" i="6"/>
  <c r="M1121" i="6" s="1"/>
  <c r="F1117" i="6"/>
  <c r="L1117" i="6" s="1"/>
  <c r="J1117" i="6"/>
  <c r="P1117" i="6" s="1"/>
  <c r="G1117" i="6"/>
  <c r="M1117" i="6" s="1"/>
  <c r="H1117" i="6"/>
  <c r="N1117" i="6" s="1"/>
  <c r="E1117" i="6"/>
  <c r="K1117" i="6" s="1"/>
  <c r="R1117" i="6" s="1"/>
  <c r="I1117" i="6"/>
  <c r="O1117" i="6" s="1"/>
  <c r="H1113" i="6"/>
  <c r="N1113" i="6" s="1"/>
  <c r="I1113" i="6"/>
  <c r="O1113" i="6" s="1"/>
  <c r="J1113" i="6"/>
  <c r="P1113" i="6" s="1"/>
  <c r="F1113" i="6"/>
  <c r="L1113" i="6" s="1"/>
  <c r="F1109" i="6"/>
  <c r="L1109" i="6" s="1"/>
  <c r="J1109" i="6"/>
  <c r="P1109" i="6" s="1"/>
  <c r="G1109" i="6"/>
  <c r="M1109" i="6" s="1"/>
  <c r="H1109" i="6"/>
  <c r="N1109" i="6" s="1"/>
  <c r="E1109" i="6"/>
  <c r="K1109" i="6" s="1"/>
  <c r="R1109" i="6" s="1"/>
  <c r="I1109" i="6"/>
  <c r="O1109" i="6" s="1"/>
  <c r="F1105" i="6"/>
  <c r="L1105" i="6" s="1"/>
  <c r="J1105" i="6"/>
  <c r="P1105" i="6" s="1"/>
  <c r="G1105" i="6"/>
  <c r="M1105" i="6" s="1"/>
  <c r="H1105" i="6"/>
  <c r="N1105" i="6" s="1"/>
  <c r="I1105" i="6"/>
  <c r="O1105" i="6" s="1"/>
  <c r="E1105" i="6"/>
  <c r="K1105" i="6" s="1"/>
  <c r="R1105" i="6" s="1"/>
  <c r="F1101" i="6"/>
  <c r="L1101" i="6" s="1"/>
  <c r="J1101" i="6"/>
  <c r="P1101" i="6" s="1"/>
  <c r="G1101" i="6"/>
  <c r="M1101" i="6" s="1"/>
  <c r="H1101" i="6"/>
  <c r="N1101" i="6" s="1"/>
  <c r="E1101" i="6"/>
  <c r="K1101" i="6" s="1"/>
  <c r="R1101" i="6" s="1"/>
  <c r="I1101" i="6"/>
  <c r="O1101" i="6" s="1"/>
  <c r="H1097" i="6"/>
  <c r="N1097" i="6" s="1"/>
  <c r="I1097" i="6"/>
  <c r="O1097" i="6" s="1"/>
  <c r="J1097" i="6"/>
  <c r="P1097" i="6" s="1"/>
  <c r="F1097" i="6"/>
  <c r="L1097" i="6" s="1"/>
  <c r="F1093" i="6"/>
  <c r="L1093" i="6" s="1"/>
  <c r="J1093" i="6"/>
  <c r="P1093" i="6" s="1"/>
  <c r="G1093" i="6"/>
  <c r="M1093" i="6" s="1"/>
  <c r="H1093" i="6"/>
  <c r="N1093" i="6" s="1"/>
  <c r="E1093" i="6"/>
  <c r="K1093" i="6" s="1"/>
  <c r="R1093" i="6" s="1"/>
  <c r="I1093" i="6"/>
  <c r="O1093" i="6" s="1"/>
  <c r="F1089" i="6"/>
  <c r="L1089" i="6" s="1"/>
  <c r="J1089" i="6"/>
  <c r="P1089" i="6" s="1"/>
  <c r="G1089" i="6"/>
  <c r="M1089" i="6" s="1"/>
  <c r="H1089" i="6"/>
  <c r="N1089" i="6" s="1"/>
  <c r="E1089" i="6"/>
  <c r="K1089" i="6" s="1"/>
  <c r="R1089" i="6" s="1"/>
  <c r="I1089" i="6"/>
  <c r="O1089" i="6" s="1"/>
  <c r="F1085" i="6"/>
  <c r="L1085" i="6" s="1"/>
  <c r="J1085" i="6"/>
  <c r="P1085" i="6" s="1"/>
  <c r="G1085" i="6"/>
  <c r="M1085" i="6" s="1"/>
  <c r="H1085" i="6"/>
  <c r="N1085" i="6" s="1"/>
  <c r="I1085" i="6"/>
  <c r="O1085" i="6" s="1"/>
  <c r="E1085" i="6"/>
  <c r="K1085" i="6" s="1"/>
  <c r="R1085" i="6" s="1"/>
  <c r="F1081" i="6"/>
  <c r="L1081" i="6" s="1"/>
  <c r="J1081" i="6"/>
  <c r="P1081" i="6" s="1"/>
  <c r="G1081" i="6"/>
  <c r="M1081" i="6" s="1"/>
  <c r="H1081" i="6"/>
  <c r="N1081" i="6" s="1"/>
  <c r="E1081" i="6"/>
  <c r="K1081" i="6" s="1"/>
  <c r="R1081" i="6" s="1"/>
  <c r="I1081" i="6"/>
  <c r="O1081" i="6" s="1"/>
  <c r="F1077" i="6"/>
  <c r="L1077" i="6" s="1"/>
  <c r="J1077" i="6"/>
  <c r="P1077" i="6" s="1"/>
  <c r="G1077" i="6"/>
  <c r="M1077" i="6" s="1"/>
  <c r="H1077" i="6"/>
  <c r="N1077" i="6" s="1"/>
  <c r="I1077" i="6"/>
  <c r="O1077" i="6" s="1"/>
  <c r="E1077" i="6"/>
  <c r="K1077" i="6" s="1"/>
  <c r="R1077" i="6" s="1"/>
  <c r="J1073" i="6"/>
  <c r="P1073" i="6" s="1"/>
  <c r="F1073" i="6"/>
  <c r="L1073" i="6" s="1"/>
  <c r="H1073" i="6"/>
  <c r="N1073" i="6" s="1"/>
  <c r="I1073" i="6"/>
  <c r="O1073" i="6" s="1"/>
  <c r="H1069" i="6"/>
  <c r="N1069" i="6" s="1"/>
  <c r="I1069" i="6"/>
  <c r="O1069" i="6" s="1"/>
  <c r="J1069" i="6"/>
  <c r="P1069" i="6" s="1"/>
  <c r="F1069" i="6"/>
  <c r="L1069" i="6" s="1"/>
  <c r="J1065" i="6"/>
  <c r="P1065" i="6" s="1"/>
  <c r="F1065" i="6"/>
  <c r="L1065" i="6" s="1"/>
  <c r="H1065" i="6"/>
  <c r="N1065" i="6" s="1"/>
  <c r="I1065" i="6"/>
  <c r="O1065" i="6" s="1"/>
  <c r="H1061" i="6"/>
  <c r="N1061" i="6" s="1"/>
  <c r="E1061" i="6"/>
  <c r="K1061" i="6" s="1"/>
  <c r="R1061" i="6" s="1"/>
  <c r="I1061" i="6"/>
  <c r="O1061" i="6" s="1"/>
  <c r="F1061" i="6"/>
  <c r="L1061" i="6" s="1"/>
  <c r="J1061" i="6"/>
  <c r="P1061" i="6" s="1"/>
  <c r="G1061" i="6"/>
  <c r="M1061" i="6" s="1"/>
  <c r="H1057" i="6"/>
  <c r="N1057" i="6" s="1"/>
  <c r="E1057" i="6"/>
  <c r="K1057" i="6" s="1"/>
  <c r="R1057" i="6" s="1"/>
  <c r="I1057" i="6"/>
  <c r="O1057" i="6" s="1"/>
  <c r="F1057" i="6"/>
  <c r="L1057" i="6" s="1"/>
  <c r="J1057" i="6"/>
  <c r="P1057" i="6" s="1"/>
  <c r="G1057" i="6"/>
  <c r="M1057" i="6" s="1"/>
  <c r="H1053" i="6"/>
  <c r="N1053" i="6" s="1"/>
  <c r="E1053" i="6"/>
  <c r="K1053" i="6" s="1"/>
  <c r="R1053" i="6" s="1"/>
  <c r="I1053" i="6"/>
  <c r="O1053" i="6" s="1"/>
  <c r="F1053" i="6"/>
  <c r="L1053" i="6" s="1"/>
  <c r="J1053" i="6"/>
  <c r="P1053" i="6" s="1"/>
  <c r="G1053" i="6"/>
  <c r="M1053" i="6" s="1"/>
  <c r="H1049" i="6"/>
  <c r="N1049" i="6" s="1"/>
  <c r="E1049" i="6"/>
  <c r="K1049" i="6" s="1"/>
  <c r="R1049" i="6" s="1"/>
  <c r="I1049" i="6"/>
  <c r="O1049" i="6" s="1"/>
  <c r="F1049" i="6"/>
  <c r="L1049" i="6" s="1"/>
  <c r="J1049" i="6"/>
  <c r="P1049" i="6" s="1"/>
  <c r="G1049" i="6"/>
  <c r="M1049" i="6" s="1"/>
  <c r="F1045" i="6"/>
  <c r="L1045" i="6" s="1"/>
  <c r="J1045" i="6"/>
  <c r="P1045" i="6" s="1"/>
  <c r="G1045" i="6"/>
  <c r="M1045" i="6" s="1"/>
  <c r="H1045" i="6"/>
  <c r="N1045" i="6" s="1"/>
  <c r="E1045" i="6"/>
  <c r="K1045" i="6" s="1"/>
  <c r="R1045" i="6" s="1"/>
  <c r="I1045" i="6"/>
  <c r="O1045" i="6" s="1"/>
  <c r="H1041" i="6"/>
  <c r="N1041" i="6" s="1"/>
  <c r="E1041" i="6"/>
  <c r="K1041" i="6" s="1"/>
  <c r="R1041" i="6" s="1"/>
  <c r="I1041" i="6"/>
  <c r="O1041" i="6" s="1"/>
  <c r="F1041" i="6"/>
  <c r="L1041" i="6" s="1"/>
  <c r="J1041" i="6"/>
  <c r="P1041" i="6" s="1"/>
  <c r="G1041" i="6"/>
  <c r="M1041" i="6" s="1"/>
  <c r="H1037" i="6"/>
  <c r="N1037" i="6" s="1"/>
  <c r="E1037" i="6"/>
  <c r="K1037" i="6" s="1"/>
  <c r="R1037" i="6" s="1"/>
  <c r="I1037" i="6"/>
  <c r="O1037" i="6" s="1"/>
  <c r="F1037" i="6"/>
  <c r="L1037" i="6" s="1"/>
  <c r="J1037" i="6"/>
  <c r="P1037" i="6" s="1"/>
  <c r="G1037" i="6"/>
  <c r="M1037" i="6" s="1"/>
  <c r="J1033" i="6"/>
  <c r="P1033" i="6" s="1"/>
  <c r="F1033" i="6"/>
  <c r="L1033" i="6" s="1"/>
  <c r="H1033" i="6"/>
  <c r="N1033" i="6" s="1"/>
  <c r="I1033" i="6"/>
  <c r="O1033" i="6" s="1"/>
  <c r="F1029" i="6"/>
  <c r="L1029" i="6" s="1"/>
  <c r="J1029" i="6"/>
  <c r="P1029" i="6" s="1"/>
  <c r="G1029" i="6"/>
  <c r="M1029" i="6" s="1"/>
  <c r="H1029" i="6"/>
  <c r="N1029" i="6" s="1"/>
  <c r="E1029" i="6"/>
  <c r="K1029" i="6" s="1"/>
  <c r="R1029" i="6" s="1"/>
  <c r="I1029" i="6"/>
  <c r="O1029" i="6" s="1"/>
  <c r="F1025" i="6"/>
  <c r="L1025" i="6" s="1"/>
  <c r="J1025" i="6"/>
  <c r="P1025" i="6" s="1"/>
  <c r="G1025" i="6"/>
  <c r="M1025" i="6" s="1"/>
  <c r="H1025" i="6"/>
  <c r="N1025" i="6" s="1"/>
  <c r="I1025" i="6"/>
  <c r="O1025" i="6" s="1"/>
  <c r="E1025" i="6"/>
  <c r="K1025" i="6" s="1"/>
  <c r="R1025" i="6" s="1"/>
  <c r="H1021" i="6"/>
  <c r="N1021" i="6" s="1"/>
  <c r="I1021" i="6"/>
  <c r="O1021" i="6" s="1"/>
  <c r="J1021" i="6"/>
  <c r="P1021" i="6" s="1"/>
  <c r="F1021" i="6"/>
  <c r="L1021" i="6" s="1"/>
  <c r="F1017" i="6"/>
  <c r="L1017" i="6" s="1"/>
  <c r="J1017" i="6"/>
  <c r="P1017" i="6" s="1"/>
  <c r="G1017" i="6"/>
  <c r="M1017" i="6" s="1"/>
  <c r="H1017" i="6"/>
  <c r="N1017" i="6" s="1"/>
  <c r="E1017" i="6"/>
  <c r="K1017" i="6" s="1"/>
  <c r="R1017" i="6" s="1"/>
  <c r="I1017" i="6"/>
  <c r="O1017" i="6" s="1"/>
  <c r="F1013" i="6"/>
  <c r="L1013" i="6" s="1"/>
  <c r="J1013" i="6"/>
  <c r="P1013" i="6" s="1"/>
  <c r="G1013" i="6"/>
  <c r="M1013" i="6" s="1"/>
  <c r="H1013" i="6"/>
  <c r="N1013" i="6" s="1"/>
  <c r="E1013" i="6"/>
  <c r="K1013" i="6" s="1"/>
  <c r="R1013" i="6" s="1"/>
  <c r="I1013" i="6"/>
  <c r="O1013" i="6" s="1"/>
  <c r="F1009" i="6"/>
  <c r="L1009" i="6" s="1"/>
  <c r="J1009" i="6"/>
  <c r="P1009" i="6" s="1"/>
  <c r="G1009" i="6"/>
  <c r="M1009" i="6" s="1"/>
  <c r="H1009" i="6"/>
  <c r="N1009" i="6" s="1"/>
  <c r="I1009" i="6"/>
  <c r="O1009" i="6" s="1"/>
  <c r="F1005" i="6"/>
  <c r="L1005" i="6" s="1"/>
  <c r="J1005" i="6"/>
  <c r="P1005" i="6" s="1"/>
  <c r="G1005" i="6"/>
  <c r="M1005" i="6" s="1"/>
  <c r="H1005" i="6"/>
  <c r="N1005" i="6" s="1"/>
  <c r="E1005" i="6"/>
  <c r="K1005" i="6" s="1"/>
  <c r="R1005" i="6" s="1"/>
  <c r="I1005" i="6"/>
  <c r="O1005" i="6" s="1"/>
  <c r="F1001" i="6"/>
  <c r="L1001" i="6" s="1"/>
  <c r="J1001" i="6"/>
  <c r="P1001" i="6" s="1"/>
  <c r="G1001" i="6"/>
  <c r="M1001" i="6" s="1"/>
  <c r="H1001" i="6"/>
  <c r="N1001" i="6" s="1"/>
  <c r="I1001" i="6"/>
  <c r="O1001" i="6" s="1"/>
  <c r="H997" i="6"/>
  <c r="N997" i="6" s="1"/>
  <c r="I997" i="6"/>
  <c r="O997" i="6" s="1"/>
  <c r="J997" i="6"/>
  <c r="P997" i="6" s="1"/>
  <c r="F997" i="6"/>
  <c r="L997" i="6" s="1"/>
  <c r="H993" i="6"/>
  <c r="N993" i="6" s="1"/>
  <c r="E993" i="6"/>
  <c r="K993" i="6" s="1"/>
  <c r="R993" i="6" s="1"/>
  <c r="I993" i="6"/>
  <c r="O993" i="6" s="1"/>
  <c r="F993" i="6"/>
  <c r="L993" i="6" s="1"/>
  <c r="J993" i="6"/>
  <c r="P993" i="6" s="1"/>
  <c r="G993" i="6"/>
  <c r="M993" i="6" s="1"/>
  <c r="F989" i="6"/>
  <c r="L989" i="6" s="1"/>
  <c r="J989" i="6"/>
  <c r="P989" i="6" s="1"/>
  <c r="G989" i="6"/>
  <c r="M989" i="6" s="1"/>
  <c r="H989" i="6"/>
  <c r="N989" i="6" s="1"/>
  <c r="E989" i="6"/>
  <c r="K989" i="6" s="1"/>
  <c r="R989" i="6" s="1"/>
  <c r="I989" i="6"/>
  <c r="O989" i="6" s="1"/>
  <c r="H985" i="6"/>
  <c r="N985" i="6" s="1"/>
  <c r="I985" i="6"/>
  <c r="O985" i="6" s="1"/>
  <c r="J985" i="6"/>
  <c r="P985" i="6" s="1"/>
  <c r="F985" i="6"/>
  <c r="L985" i="6" s="1"/>
  <c r="F981" i="6"/>
  <c r="L981" i="6" s="1"/>
  <c r="J981" i="6"/>
  <c r="P981" i="6" s="1"/>
  <c r="G981" i="6"/>
  <c r="M981" i="6" s="1"/>
  <c r="H981" i="6"/>
  <c r="N981" i="6" s="1"/>
  <c r="E981" i="6"/>
  <c r="K981" i="6" s="1"/>
  <c r="R981" i="6" s="1"/>
  <c r="I981" i="6"/>
  <c r="O981" i="6" s="1"/>
  <c r="H977" i="6"/>
  <c r="N977" i="6" s="1"/>
  <c r="I977" i="6"/>
  <c r="O977" i="6" s="1"/>
  <c r="J977" i="6"/>
  <c r="P977" i="6" s="1"/>
  <c r="F977" i="6"/>
  <c r="L977" i="6" s="1"/>
  <c r="H973" i="6"/>
  <c r="N973" i="6" s="1"/>
  <c r="E973" i="6"/>
  <c r="K973" i="6" s="1"/>
  <c r="R973" i="6" s="1"/>
  <c r="I973" i="6"/>
  <c r="O973" i="6" s="1"/>
  <c r="F973" i="6"/>
  <c r="L973" i="6" s="1"/>
  <c r="J973" i="6"/>
  <c r="P973" i="6" s="1"/>
  <c r="G973" i="6"/>
  <c r="M973" i="6" s="1"/>
  <c r="J969" i="6"/>
  <c r="P969" i="6" s="1"/>
  <c r="F969" i="6"/>
  <c r="L969" i="6" s="1"/>
  <c r="H969" i="6"/>
  <c r="N969" i="6" s="1"/>
  <c r="I969" i="6"/>
  <c r="O969" i="6" s="1"/>
  <c r="H965" i="6"/>
  <c r="N965" i="6" s="1"/>
  <c r="E965" i="6"/>
  <c r="K965" i="6" s="1"/>
  <c r="R965" i="6" s="1"/>
  <c r="I965" i="6"/>
  <c r="O965" i="6" s="1"/>
  <c r="F965" i="6"/>
  <c r="L965" i="6" s="1"/>
  <c r="J965" i="6"/>
  <c r="P965" i="6" s="1"/>
  <c r="G965" i="6"/>
  <c r="M965" i="6" s="1"/>
  <c r="H961" i="6"/>
  <c r="N961" i="6" s="1"/>
  <c r="E961" i="6"/>
  <c r="K961" i="6" s="1"/>
  <c r="R961" i="6" s="1"/>
  <c r="I961" i="6"/>
  <c r="O961" i="6" s="1"/>
  <c r="F961" i="6"/>
  <c r="L961" i="6" s="1"/>
  <c r="J961" i="6"/>
  <c r="P961" i="6" s="1"/>
  <c r="G961" i="6"/>
  <c r="M961" i="6" s="1"/>
  <c r="H957" i="6"/>
  <c r="N957" i="6" s="1"/>
  <c r="E957" i="6"/>
  <c r="K957" i="6" s="1"/>
  <c r="R957" i="6" s="1"/>
  <c r="I957" i="6"/>
  <c r="O957" i="6" s="1"/>
  <c r="F957" i="6"/>
  <c r="L957" i="6" s="1"/>
  <c r="J957" i="6"/>
  <c r="P957" i="6" s="1"/>
  <c r="G957" i="6"/>
  <c r="M957" i="6" s="1"/>
  <c r="G953" i="6"/>
  <c r="M953" i="6" s="1"/>
  <c r="H953" i="6"/>
  <c r="N953" i="6" s="1"/>
  <c r="E953" i="6"/>
  <c r="K953" i="6" s="1"/>
  <c r="R953" i="6" s="1"/>
  <c r="I953" i="6"/>
  <c r="O953" i="6" s="1"/>
  <c r="F953" i="6"/>
  <c r="L953" i="6" s="1"/>
  <c r="J953" i="6"/>
  <c r="P953" i="6" s="1"/>
  <c r="E949" i="6"/>
  <c r="K949" i="6" s="1"/>
  <c r="R949" i="6" s="1"/>
  <c r="I949" i="6"/>
  <c r="O949" i="6" s="1"/>
  <c r="F949" i="6"/>
  <c r="L949" i="6" s="1"/>
  <c r="J949" i="6"/>
  <c r="P949" i="6" s="1"/>
  <c r="G949" i="6"/>
  <c r="M949" i="6" s="1"/>
  <c r="H949" i="6"/>
  <c r="N949" i="6" s="1"/>
  <c r="E945" i="6"/>
  <c r="K945" i="6" s="1"/>
  <c r="R945" i="6" s="1"/>
  <c r="I945" i="6"/>
  <c r="O945" i="6" s="1"/>
  <c r="F945" i="6"/>
  <c r="L945" i="6" s="1"/>
  <c r="J945" i="6"/>
  <c r="P945" i="6" s="1"/>
  <c r="G945" i="6"/>
  <c r="M945" i="6" s="1"/>
  <c r="H945" i="6"/>
  <c r="N945" i="6" s="1"/>
  <c r="E941" i="6"/>
  <c r="K941" i="6" s="1"/>
  <c r="R941" i="6" s="1"/>
  <c r="I941" i="6"/>
  <c r="O941" i="6" s="1"/>
  <c r="F941" i="6"/>
  <c r="L941" i="6" s="1"/>
  <c r="J941" i="6"/>
  <c r="P941" i="6" s="1"/>
  <c r="G941" i="6"/>
  <c r="M941" i="6" s="1"/>
  <c r="H941" i="6"/>
  <c r="N941" i="6" s="1"/>
  <c r="G937" i="6"/>
  <c r="M937" i="6" s="1"/>
  <c r="H937" i="6"/>
  <c r="N937" i="6" s="1"/>
  <c r="E937" i="6"/>
  <c r="K937" i="6" s="1"/>
  <c r="R937" i="6" s="1"/>
  <c r="I937" i="6"/>
  <c r="O937" i="6" s="1"/>
  <c r="F937" i="6"/>
  <c r="L937" i="6" s="1"/>
  <c r="J937" i="6"/>
  <c r="P937" i="6" s="1"/>
  <c r="G933" i="6"/>
  <c r="M933" i="6" s="1"/>
  <c r="H933" i="6"/>
  <c r="N933" i="6" s="1"/>
  <c r="E933" i="6"/>
  <c r="K933" i="6" s="1"/>
  <c r="R933" i="6" s="1"/>
  <c r="I933" i="6"/>
  <c r="O933" i="6" s="1"/>
  <c r="F933" i="6"/>
  <c r="L933" i="6" s="1"/>
  <c r="J933" i="6"/>
  <c r="P933" i="6" s="1"/>
  <c r="E929" i="6"/>
  <c r="K929" i="6" s="1"/>
  <c r="R929" i="6" s="1"/>
  <c r="I929" i="6"/>
  <c r="O929" i="6" s="1"/>
  <c r="F929" i="6"/>
  <c r="L929" i="6" s="1"/>
  <c r="J929" i="6"/>
  <c r="P929" i="6" s="1"/>
  <c r="G929" i="6"/>
  <c r="M929" i="6" s="1"/>
  <c r="H929" i="6"/>
  <c r="N929" i="6" s="1"/>
  <c r="E925" i="6"/>
  <c r="K925" i="6" s="1"/>
  <c r="R925" i="6" s="1"/>
  <c r="I925" i="6"/>
  <c r="O925" i="6" s="1"/>
  <c r="F925" i="6"/>
  <c r="L925" i="6" s="1"/>
  <c r="J925" i="6"/>
  <c r="P925" i="6" s="1"/>
  <c r="G925" i="6"/>
  <c r="M925" i="6" s="1"/>
  <c r="H925" i="6"/>
  <c r="N925" i="6" s="1"/>
  <c r="E921" i="6"/>
  <c r="K921" i="6" s="1"/>
  <c r="R921" i="6" s="1"/>
  <c r="I921" i="6"/>
  <c r="O921" i="6" s="1"/>
  <c r="F921" i="6"/>
  <c r="L921" i="6" s="1"/>
  <c r="J921" i="6"/>
  <c r="P921" i="6" s="1"/>
  <c r="G921" i="6"/>
  <c r="M921" i="6" s="1"/>
  <c r="H921" i="6"/>
  <c r="N921" i="6" s="1"/>
  <c r="E917" i="6"/>
  <c r="K917" i="6" s="1"/>
  <c r="R917" i="6" s="1"/>
  <c r="I917" i="6"/>
  <c r="O917" i="6" s="1"/>
  <c r="F917" i="6"/>
  <c r="L917" i="6" s="1"/>
  <c r="J917" i="6"/>
  <c r="P917" i="6" s="1"/>
  <c r="G917" i="6"/>
  <c r="M917" i="6" s="1"/>
  <c r="H917" i="6"/>
  <c r="N917" i="6" s="1"/>
  <c r="G913" i="6"/>
  <c r="M913" i="6" s="1"/>
  <c r="H913" i="6"/>
  <c r="N913" i="6" s="1"/>
  <c r="E913" i="6"/>
  <c r="K913" i="6" s="1"/>
  <c r="R913" i="6" s="1"/>
  <c r="I913" i="6"/>
  <c r="O913" i="6" s="1"/>
  <c r="F913" i="6"/>
  <c r="L913" i="6" s="1"/>
  <c r="J913" i="6"/>
  <c r="P913" i="6" s="1"/>
  <c r="G909" i="6"/>
  <c r="M909" i="6" s="1"/>
  <c r="H909" i="6"/>
  <c r="N909" i="6" s="1"/>
  <c r="E909" i="6"/>
  <c r="K909" i="6" s="1"/>
  <c r="R909" i="6" s="1"/>
  <c r="I909" i="6"/>
  <c r="O909" i="6" s="1"/>
  <c r="F909" i="6"/>
  <c r="L909" i="6" s="1"/>
  <c r="J909" i="6"/>
  <c r="P909" i="6" s="1"/>
  <c r="E905" i="6"/>
  <c r="K905" i="6" s="1"/>
  <c r="R905" i="6" s="1"/>
  <c r="I905" i="6"/>
  <c r="O905" i="6" s="1"/>
  <c r="F905" i="6"/>
  <c r="L905" i="6" s="1"/>
  <c r="J905" i="6"/>
  <c r="P905" i="6" s="1"/>
  <c r="G905" i="6"/>
  <c r="M905" i="6" s="1"/>
  <c r="H905" i="6"/>
  <c r="N905" i="6" s="1"/>
  <c r="E901" i="6"/>
  <c r="K901" i="6" s="1"/>
  <c r="R901" i="6" s="1"/>
  <c r="I901" i="6"/>
  <c r="O901" i="6" s="1"/>
  <c r="F901" i="6"/>
  <c r="L901" i="6" s="1"/>
  <c r="J901" i="6"/>
  <c r="P901" i="6" s="1"/>
  <c r="G901" i="6"/>
  <c r="M901" i="6" s="1"/>
  <c r="H901" i="6"/>
  <c r="N901" i="6" s="1"/>
  <c r="G897" i="6"/>
  <c r="M897" i="6" s="1"/>
  <c r="H897" i="6"/>
  <c r="N897" i="6" s="1"/>
  <c r="E897" i="6"/>
  <c r="K897" i="6" s="1"/>
  <c r="R897" i="6" s="1"/>
  <c r="I897" i="6"/>
  <c r="O897" i="6" s="1"/>
  <c r="F897" i="6"/>
  <c r="L897" i="6" s="1"/>
  <c r="J897" i="6"/>
  <c r="P897" i="6" s="1"/>
  <c r="E893" i="6"/>
  <c r="K893" i="6" s="1"/>
  <c r="R893" i="6" s="1"/>
  <c r="I893" i="6"/>
  <c r="O893" i="6" s="1"/>
  <c r="F893" i="6"/>
  <c r="L893" i="6" s="1"/>
  <c r="J893" i="6"/>
  <c r="P893" i="6" s="1"/>
  <c r="G893" i="6"/>
  <c r="M893" i="6" s="1"/>
  <c r="H893" i="6"/>
  <c r="N893" i="6" s="1"/>
  <c r="F889" i="6"/>
  <c r="L889" i="6" s="1"/>
  <c r="H889" i="6"/>
  <c r="N889" i="6" s="1"/>
  <c r="I889" i="6"/>
  <c r="O889" i="6" s="1"/>
  <c r="J889" i="6"/>
  <c r="P889" i="6" s="1"/>
  <c r="E885" i="6"/>
  <c r="K885" i="6" s="1"/>
  <c r="R885" i="6" s="1"/>
  <c r="I885" i="6"/>
  <c r="O885" i="6" s="1"/>
  <c r="F885" i="6"/>
  <c r="L885" i="6" s="1"/>
  <c r="J885" i="6"/>
  <c r="P885" i="6" s="1"/>
  <c r="G885" i="6"/>
  <c r="M885" i="6" s="1"/>
  <c r="H885" i="6"/>
  <c r="N885" i="6" s="1"/>
  <c r="E881" i="6"/>
  <c r="K881" i="6" s="1"/>
  <c r="R881" i="6" s="1"/>
  <c r="I881" i="6"/>
  <c r="O881" i="6" s="1"/>
  <c r="F881" i="6"/>
  <c r="L881" i="6" s="1"/>
  <c r="J881" i="6"/>
  <c r="P881" i="6" s="1"/>
  <c r="G881" i="6"/>
  <c r="M881" i="6" s="1"/>
  <c r="H881" i="6"/>
  <c r="N881" i="6" s="1"/>
  <c r="G877" i="6"/>
  <c r="M877" i="6" s="1"/>
  <c r="H877" i="6"/>
  <c r="N877" i="6" s="1"/>
  <c r="E877" i="6"/>
  <c r="K877" i="6" s="1"/>
  <c r="R877" i="6" s="1"/>
  <c r="I877" i="6"/>
  <c r="O877" i="6" s="1"/>
  <c r="F877" i="6"/>
  <c r="L877" i="6" s="1"/>
  <c r="J877" i="6"/>
  <c r="P877" i="6" s="1"/>
  <c r="E873" i="6"/>
  <c r="K873" i="6" s="1"/>
  <c r="R873" i="6" s="1"/>
  <c r="I873" i="6"/>
  <c r="O873" i="6" s="1"/>
  <c r="F873" i="6"/>
  <c r="L873" i="6" s="1"/>
  <c r="J873" i="6"/>
  <c r="P873" i="6" s="1"/>
  <c r="G873" i="6"/>
  <c r="M873" i="6" s="1"/>
  <c r="H873" i="6"/>
  <c r="N873" i="6" s="1"/>
  <c r="G869" i="6"/>
  <c r="M869" i="6" s="1"/>
  <c r="H869" i="6"/>
  <c r="N869" i="6" s="1"/>
  <c r="E869" i="6"/>
  <c r="K869" i="6" s="1"/>
  <c r="R869" i="6" s="1"/>
  <c r="I869" i="6"/>
  <c r="O869" i="6" s="1"/>
  <c r="F869" i="6"/>
  <c r="L869" i="6" s="1"/>
  <c r="J869" i="6"/>
  <c r="P869" i="6" s="1"/>
  <c r="E865" i="6"/>
  <c r="K865" i="6" s="1"/>
  <c r="R865" i="6" s="1"/>
  <c r="I865" i="6"/>
  <c r="O865" i="6" s="1"/>
  <c r="F865" i="6"/>
  <c r="L865" i="6" s="1"/>
  <c r="J865" i="6"/>
  <c r="P865" i="6" s="1"/>
  <c r="G865" i="6"/>
  <c r="M865" i="6" s="1"/>
  <c r="H865" i="6"/>
  <c r="N865" i="6" s="1"/>
  <c r="G861" i="6"/>
  <c r="M861" i="6" s="1"/>
  <c r="E861" i="6"/>
  <c r="K861" i="6" s="1"/>
  <c r="R861" i="6" s="1"/>
  <c r="J861" i="6"/>
  <c r="P861" i="6" s="1"/>
  <c r="F861" i="6"/>
  <c r="L861" i="6" s="1"/>
  <c r="H861" i="6"/>
  <c r="N861" i="6" s="1"/>
  <c r="I861" i="6"/>
  <c r="O861" i="6" s="1"/>
  <c r="E857" i="6"/>
  <c r="K857" i="6" s="1"/>
  <c r="R857" i="6" s="1"/>
  <c r="I857" i="6"/>
  <c r="O857" i="6" s="1"/>
  <c r="F857" i="6"/>
  <c r="L857" i="6" s="1"/>
  <c r="G857" i="6"/>
  <c r="M857" i="6" s="1"/>
  <c r="H857" i="6"/>
  <c r="N857" i="6" s="1"/>
  <c r="J857" i="6"/>
  <c r="P857" i="6" s="1"/>
  <c r="G853" i="6"/>
  <c r="M853" i="6" s="1"/>
  <c r="F853" i="6"/>
  <c r="L853" i="6" s="1"/>
  <c r="H853" i="6"/>
  <c r="N853" i="6" s="1"/>
  <c r="I853" i="6"/>
  <c r="O853" i="6" s="1"/>
  <c r="E853" i="6"/>
  <c r="K853" i="6" s="1"/>
  <c r="R853" i="6" s="1"/>
  <c r="J853" i="6"/>
  <c r="P853" i="6" s="1"/>
  <c r="E849" i="6"/>
  <c r="K849" i="6" s="1"/>
  <c r="R849" i="6" s="1"/>
  <c r="I849" i="6"/>
  <c r="O849" i="6" s="1"/>
  <c r="G849" i="6"/>
  <c r="M849" i="6" s="1"/>
  <c r="H849" i="6"/>
  <c r="N849" i="6" s="1"/>
  <c r="J849" i="6"/>
  <c r="P849" i="6" s="1"/>
  <c r="F849" i="6"/>
  <c r="L849" i="6" s="1"/>
  <c r="I845" i="6"/>
  <c r="O845" i="6" s="1"/>
  <c r="J845" i="6"/>
  <c r="P845" i="6" s="1"/>
  <c r="F845" i="6"/>
  <c r="L845" i="6" s="1"/>
  <c r="H845" i="6"/>
  <c r="N845" i="6" s="1"/>
  <c r="G841" i="6"/>
  <c r="M841" i="6" s="1"/>
  <c r="E841" i="6"/>
  <c r="K841" i="6" s="1"/>
  <c r="R841" i="6" s="1"/>
  <c r="J841" i="6"/>
  <c r="P841" i="6" s="1"/>
  <c r="F841" i="6"/>
  <c r="L841" i="6" s="1"/>
  <c r="H841" i="6"/>
  <c r="N841" i="6" s="1"/>
  <c r="I841" i="6"/>
  <c r="O841" i="6" s="1"/>
  <c r="G837" i="6"/>
  <c r="M837" i="6" s="1"/>
  <c r="H837" i="6"/>
  <c r="N837" i="6" s="1"/>
  <c r="E837" i="6"/>
  <c r="K837" i="6" s="1"/>
  <c r="R837" i="6" s="1"/>
  <c r="I837" i="6"/>
  <c r="O837" i="6" s="1"/>
  <c r="F837" i="6"/>
  <c r="L837" i="6" s="1"/>
  <c r="J837" i="6"/>
  <c r="P837" i="6" s="1"/>
  <c r="H833" i="6"/>
  <c r="N833" i="6" s="1"/>
  <c r="E833" i="6"/>
  <c r="K833" i="6" s="1"/>
  <c r="R833" i="6" s="1"/>
  <c r="I833" i="6"/>
  <c r="O833" i="6" s="1"/>
  <c r="F833" i="6"/>
  <c r="L833" i="6" s="1"/>
  <c r="J833" i="6"/>
  <c r="P833" i="6" s="1"/>
  <c r="G833" i="6"/>
  <c r="M833" i="6" s="1"/>
  <c r="H829" i="6"/>
  <c r="N829" i="6" s="1"/>
  <c r="E829" i="6"/>
  <c r="K829" i="6" s="1"/>
  <c r="R829" i="6" s="1"/>
  <c r="I829" i="6"/>
  <c r="O829" i="6" s="1"/>
  <c r="F829" i="6"/>
  <c r="L829" i="6" s="1"/>
  <c r="J829" i="6"/>
  <c r="P829" i="6" s="1"/>
  <c r="G829" i="6"/>
  <c r="M829" i="6" s="1"/>
  <c r="F825" i="6"/>
  <c r="L825" i="6" s="1"/>
  <c r="J825" i="6"/>
  <c r="P825" i="6" s="1"/>
  <c r="G825" i="6"/>
  <c r="M825" i="6" s="1"/>
  <c r="H825" i="6"/>
  <c r="N825" i="6" s="1"/>
  <c r="E825" i="6"/>
  <c r="K825" i="6" s="1"/>
  <c r="R825" i="6" s="1"/>
  <c r="I825" i="6"/>
  <c r="O825" i="6" s="1"/>
  <c r="F821" i="6"/>
  <c r="L821" i="6" s="1"/>
  <c r="J821" i="6"/>
  <c r="P821" i="6" s="1"/>
  <c r="G821" i="6"/>
  <c r="M821" i="6" s="1"/>
  <c r="H821" i="6"/>
  <c r="N821" i="6" s="1"/>
  <c r="I821" i="6"/>
  <c r="O821" i="6" s="1"/>
  <c r="H817" i="6"/>
  <c r="N817" i="6" s="1"/>
  <c r="E817" i="6"/>
  <c r="K817" i="6" s="1"/>
  <c r="R817" i="6" s="1"/>
  <c r="I817" i="6"/>
  <c r="O817" i="6" s="1"/>
  <c r="F817" i="6"/>
  <c r="L817" i="6" s="1"/>
  <c r="J817" i="6"/>
  <c r="P817" i="6" s="1"/>
  <c r="G817" i="6"/>
  <c r="M817" i="6" s="1"/>
  <c r="F813" i="6"/>
  <c r="L813" i="6" s="1"/>
  <c r="J813" i="6"/>
  <c r="P813" i="6" s="1"/>
  <c r="G813" i="6"/>
  <c r="M813" i="6" s="1"/>
  <c r="H813" i="6"/>
  <c r="N813" i="6" s="1"/>
  <c r="E813" i="6"/>
  <c r="K813" i="6" s="1"/>
  <c r="R813" i="6" s="1"/>
  <c r="I813" i="6"/>
  <c r="O813" i="6" s="1"/>
  <c r="J809" i="6"/>
  <c r="P809" i="6" s="1"/>
  <c r="F809" i="6"/>
  <c r="L809" i="6" s="1"/>
  <c r="H809" i="6"/>
  <c r="N809" i="6" s="1"/>
  <c r="I809" i="6"/>
  <c r="O809" i="6" s="1"/>
  <c r="H805" i="6"/>
  <c r="N805" i="6" s="1"/>
  <c r="I805" i="6"/>
  <c r="O805" i="6" s="1"/>
  <c r="J805" i="6"/>
  <c r="P805" i="6" s="1"/>
  <c r="F805" i="6"/>
  <c r="L805" i="6" s="1"/>
  <c r="H801" i="6"/>
  <c r="N801" i="6" s="1"/>
  <c r="E801" i="6"/>
  <c r="K801" i="6" s="1"/>
  <c r="R801" i="6" s="1"/>
  <c r="I801" i="6"/>
  <c r="O801" i="6" s="1"/>
  <c r="F801" i="6"/>
  <c r="L801" i="6" s="1"/>
  <c r="J801" i="6"/>
  <c r="P801" i="6" s="1"/>
  <c r="G801" i="6"/>
  <c r="M801" i="6" s="1"/>
  <c r="H797" i="6"/>
  <c r="N797" i="6" s="1"/>
  <c r="E797" i="6"/>
  <c r="K797" i="6" s="1"/>
  <c r="R797" i="6" s="1"/>
  <c r="I797" i="6"/>
  <c r="O797" i="6" s="1"/>
  <c r="F797" i="6"/>
  <c r="L797" i="6" s="1"/>
  <c r="J797" i="6"/>
  <c r="P797" i="6" s="1"/>
  <c r="G797" i="6"/>
  <c r="M797" i="6" s="1"/>
  <c r="F793" i="6"/>
  <c r="L793" i="6" s="1"/>
  <c r="J793" i="6"/>
  <c r="P793" i="6" s="1"/>
  <c r="G793" i="6"/>
  <c r="M793" i="6" s="1"/>
  <c r="H793" i="6"/>
  <c r="N793" i="6" s="1"/>
  <c r="E793" i="6"/>
  <c r="K793" i="6" s="1"/>
  <c r="R793" i="6" s="1"/>
  <c r="I793" i="6"/>
  <c r="O793" i="6" s="1"/>
  <c r="J789" i="6"/>
  <c r="P789" i="6" s="1"/>
  <c r="F789" i="6"/>
  <c r="L789" i="6" s="1"/>
  <c r="H789" i="6"/>
  <c r="N789" i="6" s="1"/>
  <c r="I789" i="6"/>
  <c r="O789" i="6" s="1"/>
  <c r="H785" i="6"/>
  <c r="N785" i="6" s="1"/>
  <c r="I785" i="6"/>
  <c r="O785" i="6" s="1"/>
  <c r="J785" i="6"/>
  <c r="P785" i="6" s="1"/>
  <c r="F785" i="6"/>
  <c r="L785" i="6" s="1"/>
  <c r="F781" i="6"/>
  <c r="L781" i="6" s="1"/>
  <c r="J781" i="6"/>
  <c r="P781" i="6" s="1"/>
  <c r="G781" i="6"/>
  <c r="M781" i="6" s="1"/>
  <c r="H781" i="6"/>
  <c r="N781" i="6" s="1"/>
  <c r="E781" i="6"/>
  <c r="K781" i="6" s="1"/>
  <c r="R781" i="6" s="1"/>
  <c r="I781" i="6"/>
  <c r="O781" i="6" s="1"/>
  <c r="F777" i="6"/>
  <c r="L777" i="6" s="1"/>
  <c r="J777" i="6"/>
  <c r="P777" i="6" s="1"/>
  <c r="G777" i="6"/>
  <c r="M777" i="6" s="1"/>
  <c r="H777" i="6"/>
  <c r="N777" i="6" s="1"/>
  <c r="E777" i="6"/>
  <c r="K777" i="6" s="1"/>
  <c r="R777" i="6" s="1"/>
  <c r="I777" i="6"/>
  <c r="O777" i="6" s="1"/>
  <c r="H773" i="6"/>
  <c r="N773" i="6" s="1"/>
  <c r="E773" i="6"/>
  <c r="K773" i="6" s="1"/>
  <c r="R773" i="6" s="1"/>
  <c r="I773" i="6"/>
  <c r="O773" i="6" s="1"/>
  <c r="F773" i="6"/>
  <c r="L773" i="6" s="1"/>
  <c r="J773" i="6"/>
  <c r="P773" i="6" s="1"/>
  <c r="G773" i="6"/>
  <c r="M773" i="6" s="1"/>
  <c r="H769" i="6"/>
  <c r="N769" i="6" s="1"/>
  <c r="E769" i="6"/>
  <c r="K769" i="6" s="1"/>
  <c r="R769" i="6" s="1"/>
  <c r="I769" i="6"/>
  <c r="O769" i="6" s="1"/>
  <c r="F769" i="6"/>
  <c r="L769" i="6" s="1"/>
  <c r="J769" i="6"/>
  <c r="P769" i="6" s="1"/>
  <c r="G769" i="6"/>
  <c r="M769" i="6" s="1"/>
  <c r="H765" i="6"/>
  <c r="N765" i="6" s="1"/>
  <c r="E765" i="6"/>
  <c r="K765" i="6" s="1"/>
  <c r="R765" i="6" s="1"/>
  <c r="I765" i="6"/>
  <c r="O765" i="6" s="1"/>
  <c r="F765" i="6"/>
  <c r="L765" i="6" s="1"/>
  <c r="J765" i="6"/>
  <c r="P765" i="6" s="1"/>
  <c r="G765" i="6"/>
  <c r="M765" i="6" s="1"/>
  <c r="H761" i="6"/>
  <c r="N761" i="6" s="1"/>
  <c r="I761" i="6"/>
  <c r="O761" i="6" s="1"/>
  <c r="J761" i="6"/>
  <c r="P761" i="6" s="1"/>
  <c r="F761" i="6"/>
  <c r="L761" i="6" s="1"/>
  <c r="F757" i="6"/>
  <c r="L757" i="6" s="1"/>
  <c r="J757" i="6"/>
  <c r="P757" i="6" s="1"/>
  <c r="G757" i="6"/>
  <c r="M757" i="6" s="1"/>
  <c r="H757" i="6"/>
  <c r="N757" i="6" s="1"/>
  <c r="I757" i="6"/>
  <c r="O757" i="6" s="1"/>
  <c r="H753" i="6"/>
  <c r="N753" i="6" s="1"/>
  <c r="I753" i="6"/>
  <c r="O753" i="6" s="1"/>
  <c r="J753" i="6"/>
  <c r="P753" i="6" s="1"/>
  <c r="F753" i="6"/>
  <c r="L753" i="6" s="1"/>
  <c r="H749" i="6"/>
  <c r="N749" i="6" s="1"/>
  <c r="I749" i="6"/>
  <c r="O749" i="6" s="1"/>
  <c r="F749" i="6"/>
  <c r="L749" i="6" s="1"/>
  <c r="J749" i="6"/>
  <c r="P749" i="6" s="1"/>
  <c r="G749" i="6"/>
  <c r="M749" i="6" s="1"/>
  <c r="H745" i="6"/>
  <c r="N745" i="6" s="1"/>
  <c r="I745" i="6"/>
  <c r="O745" i="6" s="1"/>
  <c r="F745" i="6"/>
  <c r="L745" i="6" s="1"/>
  <c r="J745" i="6"/>
  <c r="P745" i="6" s="1"/>
  <c r="G745" i="6"/>
  <c r="M745" i="6" s="1"/>
  <c r="H741" i="6"/>
  <c r="N741" i="6" s="1"/>
  <c r="I741" i="6"/>
  <c r="O741" i="6" s="1"/>
  <c r="J741" i="6"/>
  <c r="P741" i="6" s="1"/>
  <c r="F741" i="6"/>
  <c r="L741" i="6" s="1"/>
  <c r="F737" i="6"/>
  <c r="L737" i="6" s="1"/>
  <c r="J737" i="6"/>
  <c r="P737" i="6" s="1"/>
  <c r="G737" i="6"/>
  <c r="M737" i="6" s="1"/>
  <c r="H737" i="6"/>
  <c r="N737" i="6" s="1"/>
  <c r="E737" i="6"/>
  <c r="K737" i="6" s="1"/>
  <c r="R737" i="6" s="1"/>
  <c r="I737" i="6"/>
  <c r="O737" i="6" s="1"/>
  <c r="F733" i="6"/>
  <c r="L733" i="6" s="1"/>
  <c r="J733" i="6"/>
  <c r="P733" i="6" s="1"/>
  <c r="G733" i="6"/>
  <c r="M733" i="6" s="1"/>
  <c r="H733" i="6"/>
  <c r="N733" i="6" s="1"/>
  <c r="E733" i="6"/>
  <c r="K733" i="6" s="1"/>
  <c r="R733" i="6" s="1"/>
  <c r="I733" i="6"/>
  <c r="O733" i="6" s="1"/>
  <c r="F729" i="6"/>
  <c r="L729" i="6" s="1"/>
  <c r="J729" i="6"/>
  <c r="P729" i="6" s="1"/>
  <c r="G729" i="6"/>
  <c r="M729" i="6" s="1"/>
  <c r="H729" i="6"/>
  <c r="N729" i="6" s="1"/>
  <c r="E729" i="6"/>
  <c r="K729" i="6" s="1"/>
  <c r="R729" i="6" s="1"/>
  <c r="I729" i="6"/>
  <c r="O729" i="6" s="1"/>
  <c r="H725" i="6"/>
  <c r="N725" i="6" s="1"/>
  <c r="E725" i="6"/>
  <c r="K725" i="6" s="1"/>
  <c r="R725" i="6" s="1"/>
  <c r="I725" i="6"/>
  <c r="O725" i="6" s="1"/>
  <c r="F725" i="6"/>
  <c r="L725" i="6" s="1"/>
  <c r="J725" i="6"/>
  <c r="P725" i="6" s="1"/>
  <c r="G725" i="6"/>
  <c r="M725" i="6" s="1"/>
  <c r="H721" i="6"/>
  <c r="N721" i="6" s="1"/>
  <c r="I721" i="6"/>
  <c r="O721" i="6" s="1"/>
  <c r="F721" i="6"/>
  <c r="L721" i="6" s="1"/>
  <c r="J721" i="6"/>
  <c r="P721" i="6" s="1"/>
  <c r="G721" i="6"/>
  <c r="M721" i="6" s="1"/>
  <c r="H717" i="6"/>
  <c r="N717" i="6" s="1"/>
  <c r="E717" i="6"/>
  <c r="K717" i="6" s="1"/>
  <c r="R717" i="6" s="1"/>
  <c r="I717" i="6"/>
  <c r="O717" i="6" s="1"/>
  <c r="F717" i="6"/>
  <c r="L717" i="6" s="1"/>
  <c r="J717" i="6"/>
  <c r="P717" i="6" s="1"/>
  <c r="G717" i="6"/>
  <c r="M717" i="6" s="1"/>
  <c r="H713" i="6"/>
  <c r="N713" i="6" s="1"/>
  <c r="E713" i="6"/>
  <c r="K713" i="6" s="1"/>
  <c r="R713" i="6" s="1"/>
  <c r="I713" i="6"/>
  <c r="O713" i="6" s="1"/>
  <c r="F713" i="6"/>
  <c r="L713" i="6" s="1"/>
  <c r="J713" i="6"/>
  <c r="P713" i="6" s="1"/>
  <c r="G713" i="6"/>
  <c r="M713" i="6" s="1"/>
  <c r="H709" i="6"/>
  <c r="N709" i="6" s="1"/>
  <c r="E709" i="6"/>
  <c r="K709" i="6" s="1"/>
  <c r="R709" i="6" s="1"/>
  <c r="I709" i="6"/>
  <c r="O709" i="6" s="1"/>
  <c r="F709" i="6"/>
  <c r="L709" i="6" s="1"/>
  <c r="J709" i="6"/>
  <c r="P709" i="6" s="1"/>
  <c r="G709" i="6"/>
  <c r="M709" i="6" s="1"/>
  <c r="H705" i="6"/>
  <c r="N705" i="6" s="1"/>
  <c r="E705" i="6"/>
  <c r="K705" i="6" s="1"/>
  <c r="R705" i="6" s="1"/>
  <c r="I705" i="6"/>
  <c r="O705" i="6" s="1"/>
  <c r="F705" i="6"/>
  <c r="L705" i="6" s="1"/>
  <c r="J705" i="6"/>
  <c r="P705" i="6" s="1"/>
  <c r="G705" i="6"/>
  <c r="M705" i="6" s="1"/>
  <c r="F701" i="6"/>
  <c r="L701" i="6" s="1"/>
  <c r="J701" i="6"/>
  <c r="P701" i="6" s="1"/>
  <c r="G701" i="6"/>
  <c r="M701" i="6" s="1"/>
  <c r="H701" i="6"/>
  <c r="N701" i="6" s="1"/>
  <c r="E701" i="6"/>
  <c r="K701" i="6" s="1"/>
  <c r="R701" i="6" s="1"/>
  <c r="I701" i="6"/>
  <c r="O701" i="6" s="1"/>
  <c r="F697" i="6"/>
  <c r="L697" i="6" s="1"/>
  <c r="J697" i="6"/>
  <c r="P697" i="6" s="1"/>
  <c r="G697" i="6"/>
  <c r="M697" i="6" s="1"/>
  <c r="H697" i="6"/>
  <c r="N697" i="6" s="1"/>
  <c r="E697" i="6"/>
  <c r="K697" i="6" s="1"/>
  <c r="R697" i="6" s="1"/>
  <c r="I697" i="6"/>
  <c r="O697" i="6" s="1"/>
  <c r="H693" i="6"/>
  <c r="N693" i="6" s="1"/>
  <c r="E693" i="6"/>
  <c r="K693" i="6" s="1"/>
  <c r="R693" i="6" s="1"/>
  <c r="I693" i="6"/>
  <c r="O693" i="6" s="1"/>
  <c r="F693" i="6"/>
  <c r="L693" i="6" s="1"/>
  <c r="J693" i="6"/>
  <c r="P693" i="6" s="1"/>
  <c r="G693" i="6"/>
  <c r="M693" i="6" s="1"/>
  <c r="H689" i="6"/>
  <c r="N689" i="6" s="1"/>
  <c r="I689" i="6"/>
  <c r="O689" i="6" s="1"/>
  <c r="J689" i="6"/>
  <c r="P689" i="6" s="1"/>
  <c r="F689" i="6"/>
  <c r="L689" i="6" s="1"/>
  <c r="F685" i="6"/>
  <c r="L685" i="6" s="1"/>
  <c r="J685" i="6"/>
  <c r="P685" i="6" s="1"/>
  <c r="G685" i="6"/>
  <c r="M685" i="6" s="1"/>
  <c r="H685" i="6"/>
  <c r="N685" i="6" s="1"/>
  <c r="E685" i="6"/>
  <c r="K685" i="6" s="1"/>
  <c r="R685" i="6" s="1"/>
  <c r="I685" i="6"/>
  <c r="O685" i="6" s="1"/>
  <c r="J681" i="6"/>
  <c r="P681" i="6" s="1"/>
  <c r="F681" i="6"/>
  <c r="L681" i="6" s="1"/>
  <c r="H681" i="6"/>
  <c r="N681" i="6" s="1"/>
  <c r="I681" i="6"/>
  <c r="O681" i="6" s="1"/>
  <c r="H677" i="6"/>
  <c r="N677" i="6" s="1"/>
  <c r="E677" i="6"/>
  <c r="K677" i="6" s="1"/>
  <c r="R677" i="6" s="1"/>
  <c r="I677" i="6"/>
  <c r="O677" i="6" s="1"/>
  <c r="F677" i="6"/>
  <c r="L677" i="6" s="1"/>
  <c r="J677" i="6"/>
  <c r="P677" i="6" s="1"/>
  <c r="G677" i="6"/>
  <c r="M677" i="6" s="1"/>
  <c r="H673" i="6"/>
  <c r="N673" i="6" s="1"/>
  <c r="I673" i="6"/>
  <c r="O673" i="6" s="1"/>
  <c r="J673" i="6"/>
  <c r="P673" i="6" s="1"/>
  <c r="F673" i="6"/>
  <c r="L673" i="6" s="1"/>
  <c r="F669" i="6"/>
  <c r="L669" i="6" s="1"/>
  <c r="J669" i="6"/>
  <c r="P669" i="6" s="1"/>
  <c r="G669" i="6"/>
  <c r="M669" i="6" s="1"/>
  <c r="H669" i="6"/>
  <c r="N669" i="6" s="1"/>
  <c r="E669" i="6"/>
  <c r="K669" i="6" s="1"/>
  <c r="R669" i="6" s="1"/>
  <c r="I669" i="6"/>
  <c r="O669" i="6" s="1"/>
  <c r="H665" i="6"/>
  <c r="N665" i="6" s="1"/>
  <c r="E665" i="6"/>
  <c r="K665" i="6" s="1"/>
  <c r="R665" i="6" s="1"/>
  <c r="I665" i="6"/>
  <c r="O665" i="6" s="1"/>
  <c r="F665" i="6"/>
  <c r="L665" i="6" s="1"/>
  <c r="J665" i="6"/>
  <c r="P665" i="6" s="1"/>
  <c r="G665" i="6"/>
  <c r="M665" i="6" s="1"/>
  <c r="F661" i="6"/>
  <c r="L661" i="6" s="1"/>
  <c r="J661" i="6"/>
  <c r="P661" i="6" s="1"/>
  <c r="G661" i="6"/>
  <c r="M661" i="6" s="1"/>
  <c r="H661" i="6"/>
  <c r="N661" i="6" s="1"/>
  <c r="E661" i="6"/>
  <c r="K661" i="6" s="1"/>
  <c r="R661" i="6" s="1"/>
  <c r="I661" i="6"/>
  <c r="O661" i="6" s="1"/>
  <c r="F657" i="6"/>
  <c r="L657" i="6" s="1"/>
  <c r="J657" i="6"/>
  <c r="P657" i="6" s="1"/>
  <c r="G657" i="6"/>
  <c r="M657" i="6" s="1"/>
  <c r="H657" i="6"/>
  <c r="N657" i="6" s="1"/>
  <c r="E657" i="6"/>
  <c r="K657" i="6" s="1"/>
  <c r="R657" i="6" s="1"/>
  <c r="I657" i="6"/>
  <c r="O657" i="6" s="1"/>
  <c r="F653" i="6"/>
  <c r="L653" i="6" s="1"/>
  <c r="J653" i="6"/>
  <c r="P653" i="6" s="1"/>
  <c r="G653" i="6"/>
  <c r="M653" i="6" s="1"/>
  <c r="H653" i="6"/>
  <c r="N653" i="6" s="1"/>
  <c r="E653" i="6"/>
  <c r="K653" i="6" s="1"/>
  <c r="R653" i="6" s="1"/>
  <c r="I653" i="6"/>
  <c r="O653" i="6" s="1"/>
  <c r="F649" i="6"/>
  <c r="L649" i="6" s="1"/>
  <c r="J649" i="6"/>
  <c r="P649" i="6" s="1"/>
  <c r="G649" i="6"/>
  <c r="M649" i="6" s="1"/>
  <c r="H649" i="6"/>
  <c r="N649" i="6" s="1"/>
  <c r="E649" i="6"/>
  <c r="K649" i="6" s="1"/>
  <c r="R649" i="6" s="1"/>
  <c r="I649" i="6"/>
  <c r="O649" i="6" s="1"/>
  <c r="F645" i="6"/>
  <c r="L645" i="6" s="1"/>
  <c r="J645" i="6"/>
  <c r="P645" i="6" s="1"/>
  <c r="G645" i="6"/>
  <c r="M645" i="6" s="1"/>
  <c r="H645" i="6"/>
  <c r="N645" i="6" s="1"/>
  <c r="E645" i="6"/>
  <c r="K645" i="6" s="1"/>
  <c r="R645" i="6" s="1"/>
  <c r="I645" i="6"/>
  <c r="O645" i="6" s="1"/>
  <c r="F641" i="6"/>
  <c r="L641" i="6" s="1"/>
  <c r="J641" i="6"/>
  <c r="P641" i="6" s="1"/>
  <c r="G641" i="6"/>
  <c r="M641" i="6" s="1"/>
  <c r="H641" i="6"/>
  <c r="N641" i="6" s="1"/>
  <c r="E641" i="6"/>
  <c r="K641" i="6" s="1"/>
  <c r="R641" i="6" s="1"/>
  <c r="I641" i="6"/>
  <c r="O641" i="6" s="1"/>
  <c r="H637" i="6"/>
  <c r="N637" i="6" s="1"/>
  <c r="I637" i="6"/>
  <c r="O637" i="6" s="1"/>
  <c r="J637" i="6"/>
  <c r="P637" i="6" s="1"/>
  <c r="F637" i="6"/>
  <c r="L637" i="6" s="1"/>
  <c r="F633" i="6"/>
  <c r="L633" i="6" s="1"/>
  <c r="J633" i="6"/>
  <c r="P633" i="6" s="1"/>
  <c r="G633" i="6"/>
  <c r="M633" i="6" s="1"/>
  <c r="H633" i="6"/>
  <c r="N633" i="6" s="1"/>
  <c r="E633" i="6"/>
  <c r="K633" i="6" s="1"/>
  <c r="R633" i="6" s="1"/>
  <c r="I633" i="6"/>
  <c r="O633" i="6" s="1"/>
  <c r="J629" i="6"/>
  <c r="P629" i="6" s="1"/>
  <c r="F629" i="6"/>
  <c r="L629" i="6" s="1"/>
  <c r="H629" i="6"/>
  <c r="N629" i="6" s="1"/>
  <c r="I629" i="6"/>
  <c r="O629" i="6" s="1"/>
  <c r="H625" i="6"/>
  <c r="N625" i="6" s="1"/>
  <c r="E625" i="6"/>
  <c r="K625" i="6" s="1"/>
  <c r="R625" i="6" s="1"/>
  <c r="I625" i="6"/>
  <c r="O625" i="6" s="1"/>
  <c r="F625" i="6"/>
  <c r="L625" i="6" s="1"/>
  <c r="J625" i="6"/>
  <c r="P625" i="6" s="1"/>
  <c r="G625" i="6"/>
  <c r="M625" i="6" s="1"/>
  <c r="F621" i="6"/>
  <c r="L621" i="6" s="1"/>
  <c r="J621" i="6"/>
  <c r="P621" i="6" s="1"/>
  <c r="G621" i="6"/>
  <c r="M621" i="6" s="1"/>
  <c r="H621" i="6"/>
  <c r="N621" i="6" s="1"/>
  <c r="E621" i="6"/>
  <c r="K621" i="6" s="1"/>
  <c r="R621" i="6" s="1"/>
  <c r="I621" i="6"/>
  <c r="O621" i="6" s="1"/>
  <c r="F617" i="6"/>
  <c r="L617" i="6" s="1"/>
  <c r="J617" i="6"/>
  <c r="P617" i="6" s="1"/>
  <c r="G617" i="6"/>
  <c r="M617" i="6" s="1"/>
  <c r="H617" i="6"/>
  <c r="N617" i="6" s="1"/>
  <c r="E617" i="6"/>
  <c r="K617" i="6" s="1"/>
  <c r="R617" i="6" s="1"/>
  <c r="I617" i="6"/>
  <c r="O617" i="6" s="1"/>
  <c r="F613" i="6"/>
  <c r="L613" i="6" s="1"/>
  <c r="J613" i="6"/>
  <c r="P613" i="6" s="1"/>
  <c r="G613" i="6"/>
  <c r="M613" i="6" s="1"/>
  <c r="H613" i="6"/>
  <c r="N613" i="6" s="1"/>
  <c r="E613" i="6"/>
  <c r="K613" i="6" s="1"/>
  <c r="R613" i="6" s="1"/>
  <c r="I613" i="6"/>
  <c r="O613" i="6" s="1"/>
  <c r="H609" i="6"/>
  <c r="N609" i="6" s="1"/>
  <c r="E609" i="6"/>
  <c r="K609" i="6" s="1"/>
  <c r="R609" i="6" s="1"/>
  <c r="I609" i="6"/>
  <c r="O609" i="6" s="1"/>
  <c r="F609" i="6"/>
  <c r="L609" i="6" s="1"/>
  <c r="J609" i="6"/>
  <c r="P609" i="6" s="1"/>
  <c r="G609" i="6"/>
  <c r="M609" i="6" s="1"/>
  <c r="J605" i="6"/>
  <c r="P605" i="6" s="1"/>
  <c r="F605" i="6"/>
  <c r="L605" i="6" s="1"/>
  <c r="H605" i="6"/>
  <c r="N605" i="6" s="1"/>
  <c r="I605" i="6"/>
  <c r="O605" i="6" s="1"/>
  <c r="F601" i="6"/>
  <c r="L601" i="6" s="1"/>
  <c r="J601" i="6"/>
  <c r="P601" i="6" s="1"/>
  <c r="G601" i="6"/>
  <c r="M601" i="6" s="1"/>
  <c r="H601" i="6"/>
  <c r="N601" i="6" s="1"/>
  <c r="E601" i="6"/>
  <c r="K601" i="6" s="1"/>
  <c r="R601" i="6" s="1"/>
  <c r="I601" i="6"/>
  <c r="O601" i="6" s="1"/>
  <c r="F597" i="6"/>
  <c r="L597" i="6" s="1"/>
  <c r="J597" i="6"/>
  <c r="P597" i="6" s="1"/>
  <c r="G597" i="6"/>
  <c r="M597" i="6" s="1"/>
  <c r="E597" i="6"/>
  <c r="K597" i="6" s="1"/>
  <c r="R597" i="6" s="1"/>
  <c r="I597" i="6"/>
  <c r="O597" i="6" s="1"/>
  <c r="H597" i="6"/>
  <c r="N597" i="6" s="1"/>
  <c r="J593" i="6"/>
  <c r="P593" i="6" s="1"/>
  <c r="F593" i="6"/>
  <c r="L593" i="6" s="1"/>
  <c r="I593" i="6"/>
  <c r="O593" i="6" s="1"/>
  <c r="H593" i="6"/>
  <c r="N593" i="6" s="1"/>
  <c r="H589" i="6"/>
  <c r="N589" i="6" s="1"/>
  <c r="E589" i="6"/>
  <c r="K589" i="6" s="1"/>
  <c r="R589" i="6" s="1"/>
  <c r="I589" i="6"/>
  <c r="O589" i="6" s="1"/>
  <c r="G589" i="6"/>
  <c r="M589" i="6" s="1"/>
  <c r="J589" i="6"/>
  <c r="P589" i="6" s="1"/>
  <c r="F589" i="6"/>
  <c r="L589" i="6" s="1"/>
  <c r="H585" i="6"/>
  <c r="N585" i="6" s="1"/>
  <c r="E585" i="6"/>
  <c r="K585" i="6" s="1"/>
  <c r="R585" i="6" s="1"/>
  <c r="I585" i="6"/>
  <c r="O585" i="6" s="1"/>
  <c r="F585" i="6"/>
  <c r="L585" i="6" s="1"/>
  <c r="J585" i="6"/>
  <c r="P585" i="6" s="1"/>
  <c r="G585" i="6"/>
  <c r="M585" i="6" s="1"/>
  <c r="H581" i="6"/>
  <c r="N581" i="6" s="1"/>
  <c r="E581" i="6"/>
  <c r="K581" i="6" s="1"/>
  <c r="R581" i="6" s="1"/>
  <c r="I581" i="6"/>
  <c r="O581" i="6" s="1"/>
  <c r="F581" i="6"/>
  <c r="L581" i="6" s="1"/>
  <c r="J581" i="6"/>
  <c r="P581" i="6" s="1"/>
  <c r="G581" i="6"/>
  <c r="M581" i="6" s="1"/>
  <c r="F577" i="6"/>
  <c r="L577" i="6" s="1"/>
  <c r="J577" i="6"/>
  <c r="P577" i="6" s="1"/>
  <c r="G577" i="6"/>
  <c r="M577" i="6" s="1"/>
  <c r="H577" i="6"/>
  <c r="N577" i="6" s="1"/>
  <c r="E577" i="6"/>
  <c r="K577" i="6" s="1"/>
  <c r="R577" i="6" s="1"/>
  <c r="I577" i="6"/>
  <c r="O577" i="6" s="1"/>
  <c r="H573" i="6"/>
  <c r="N573" i="6" s="1"/>
  <c r="E573" i="6"/>
  <c r="K573" i="6" s="1"/>
  <c r="R573" i="6" s="1"/>
  <c r="I573" i="6"/>
  <c r="O573" i="6" s="1"/>
  <c r="F573" i="6"/>
  <c r="L573" i="6" s="1"/>
  <c r="J573" i="6"/>
  <c r="P573" i="6" s="1"/>
  <c r="G573" i="6"/>
  <c r="M573" i="6" s="1"/>
  <c r="F569" i="6"/>
  <c r="L569" i="6" s="1"/>
  <c r="J569" i="6"/>
  <c r="P569" i="6" s="1"/>
  <c r="G569" i="6"/>
  <c r="M569" i="6" s="1"/>
  <c r="H569" i="6"/>
  <c r="N569" i="6" s="1"/>
  <c r="E569" i="6"/>
  <c r="K569" i="6" s="1"/>
  <c r="R569" i="6" s="1"/>
  <c r="I569" i="6"/>
  <c r="O569" i="6" s="1"/>
  <c r="F565" i="6"/>
  <c r="L565" i="6" s="1"/>
  <c r="J565" i="6"/>
  <c r="P565" i="6" s="1"/>
  <c r="G565" i="6"/>
  <c r="M565" i="6" s="1"/>
  <c r="H565" i="6"/>
  <c r="N565" i="6" s="1"/>
  <c r="E565" i="6"/>
  <c r="K565" i="6" s="1"/>
  <c r="R565" i="6" s="1"/>
  <c r="I565" i="6"/>
  <c r="O565" i="6" s="1"/>
  <c r="H561" i="6"/>
  <c r="N561" i="6" s="1"/>
  <c r="E561" i="6"/>
  <c r="K561" i="6" s="1"/>
  <c r="R561" i="6" s="1"/>
  <c r="I561" i="6"/>
  <c r="O561" i="6" s="1"/>
  <c r="F561" i="6"/>
  <c r="L561" i="6" s="1"/>
  <c r="J561" i="6"/>
  <c r="P561" i="6" s="1"/>
  <c r="G561" i="6"/>
  <c r="M561" i="6" s="1"/>
  <c r="H557" i="6"/>
  <c r="N557" i="6" s="1"/>
  <c r="E557" i="6"/>
  <c r="K557" i="6" s="1"/>
  <c r="R557" i="6" s="1"/>
  <c r="I557" i="6"/>
  <c r="O557" i="6" s="1"/>
  <c r="F557" i="6"/>
  <c r="L557" i="6" s="1"/>
  <c r="J557" i="6"/>
  <c r="P557" i="6" s="1"/>
  <c r="G557" i="6"/>
  <c r="M557" i="6" s="1"/>
  <c r="J553" i="6"/>
  <c r="P553" i="6" s="1"/>
  <c r="F553" i="6"/>
  <c r="L553" i="6" s="1"/>
  <c r="H553" i="6"/>
  <c r="N553" i="6" s="1"/>
  <c r="I553" i="6"/>
  <c r="O553" i="6" s="1"/>
  <c r="F549" i="6"/>
  <c r="L549" i="6" s="1"/>
  <c r="J549" i="6"/>
  <c r="P549" i="6" s="1"/>
  <c r="G549" i="6"/>
  <c r="M549" i="6" s="1"/>
  <c r="H549" i="6"/>
  <c r="N549" i="6" s="1"/>
  <c r="E549" i="6"/>
  <c r="K549" i="6" s="1"/>
  <c r="R549" i="6" s="1"/>
  <c r="I549" i="6"/>
  <c r="O549" i="6" s="1"/>
  <c r="F545" i="6"/>
  <c r="L545" i="6" s="1"/>
  <c r="J545" i="6"/>
  <c r="P545" i="6" s="1"/>
  <c r="G545" i="6"/>
  <c r="M545" i="6" s="1"/>
  <c r="H545" i="6"/>
  <c r="N545" i="6" s="1"/>
  <c r="E545" i="6"/>
  <c r="K545" i="6" s="1"/>
  <c r="R545" i="6" s="1"/>
  <c r="I545" i="6"/>
  <c r="O545" i="6" s="1"/>
  <c r="F541" i="6"/>
  <c r="L541" i="6" s="1"/>
  <c r="J541" i="6"/>
  <c r="P541" i="6" s="1"/>
  <c r="G541" i="6"/>
  <c r="M541" i="6" s="1"/>
  <c r="H541" i="6"/>
  <c r="N541" i="6" s="1"/>
  <c r="E541" i="6"/>
  <c r="K541" i="6" s="1"/>
  <c r="R541" i="6" s="1"/>
  <c r="I541" i="6"/>
  <c r="O541" i="6" s="1"/>
  <c r="F537" i="6"/>
  <c r="L537" i="6" s="1"/>
  <c r="J537" i="6"/>
  <c r="P537" i="6" s="1"/>
  <c r="G537" i="6"/>
  <c r="M537" i="6" s="1"/>
  <c r="H537" i="6"/>
  <c r="N537" i="6" s="1"/>
  <c r="E537" i="6"/>
  <c r="K537" i="6" s="1"/>
  <c r="R537" i="6" s="1"/>
  <c r="I537" i="6"/>
  <c r="O537" i="6" s="1"/>
  <c r="F533" i="6"/>
  <c r="L533" i="6" s="1"/>
  <c r="J533" i="6"/>
  <c r="P533" i="6" s="1"/>
  <c r="G533" i="6"/>
  <c r="M533" i="6" s="1"/>
  <c r="H533" i="6"/>
  <c r="N533" i="6" s="1"/>
  <c r="E533" i="6"/>
  <c r="K533" i="6" s="1"/>
  <c r="R533" i="6" s="1"/>
  <c r="I533" i="6"/>
  <c r="O533" i="6" s="1"/>
  <c r="F529" i="6"/>
  <c r="L529" i="6" s="1"/>
  <c r="J529" i="6"/>
  <c r="P529" i="6" s="1"/>
  <c r="G529" i="6"/>
  <c r="M529" i="6" s="1"/>
  <c r="H529" i="6"/>
  <c r="N529" i="6" s="1"/>
  <c r="E529" i="6"/>
  <c r="K529" i="6" s="1"/>
  <c r="R529" i="6" s="1"/>
  <c r="I529" i="6"/>
  <c r="O529" i="6" s="1"/>
  <c r="F525" i="6"/>
  <c r="L525" i="6" s="1"/>
  <c r="J525" i="6"/>
  <c r="P525" i="6" s="1"/>
  <c r="G525" i="6"/>
  <c r="M525" i="6" s="1"/>
  <c r="H525" i="6"/>
  <c r="N525" i="6" s="1"/>
  <c r="E525" i="6"/>
  <c r="K525" i="6" s="1"/>
  <c r="R525" i="6" s="1"/>
  <c r="I525" i="6"/>
  <c r="O525" i="6" s="1"/>
  <c r="F521" i="6"/>
  <c r="L521" i="6" s="1"/>
  <c r="J521" i="6"/>
  <c r="P521" i="6" s="1"/>
  <c r="G521" i="6"/>
  <c r="M521" i="6" s="1"/>
  <c r="H521" i="6"/>
  <c r="N521" i="6" s="1"/>
  <c r="E521" i="6"/>
  <c r="K521" i="6" s="1"/>
  <c r="R521" i="6" s="1"/>
  <c r="I521" i="6"/>
  <c r="O521" i="6" s="1"/>
  <c r="F517" i="6"/>
  <c r="L517" i="6" s="1"/>
  <c r="J517" i="6"/>
  <c r="P517" i="6" s="1"/>
  <c r="G517" i="6"/>
  <c r="M517" i="6" s="1"/>
  <c r="H517" i="6"/>
  <c r="N517" i="6" s="1"/>
  <c r="E517" i="6"/>
  <c r="K517" i="6" s="1"/>
  <c r="R517" i="6" s="1"/>
  <c r="I517" i="6"/>
  <c r="O517" i="6" s="1"/>
  <c r="F513" i="6"/>
  <c r="L513" i="6" s="1"/>
  <c r="J513" i="6"/>
  <c r="P513" i="6" s="1"/>
  <c r="G513" i="6"/>
  <c r="M513" i="6" s="1"/>
  <c r="H513" i="6"/>
  <c r="N513" i="6" s="1"/>
  <c r="E513" i="6"/>
  <c r="K513" i="6" s="1"/>
  <c r="R513" i="6" s="1"/>
  <c r="I513" i="6"/>
  <c r="O513" i="6" s="1"/>
  <c r="J509" i="6"/>
  <c r="P509" i="6" s="1"/>
  <c r="F509" i="6"/>
  <c r="L509" i="6" s="1"/>
  <c r="H509" i="6"/>
  <c r="N509" i="6" s="1"/>
  <c r="I509" i="6"/>
  <c r="O509" i="6" s="1"/>
  <c r="H505" i="6"/>
  <c r="N505" i="6" s="1"/>
  <c r="E505" i="6"/>
  <c r="K505" i="6" s="1"/>
  <c r="R505" i="6" s="1"/>
  <c r="I505" i="6"/>
  <c r="O505" i="6" s="1"/>
  <c r="F505" i="6"/>
  <c r="L505" i="6" s="1"/>
  <c r="J505" i="6"/>
  <c r="P505" i="6" s="1"/>
  <c r="G505" i="6"/>
  <c r="M505" i="6" s="1"/>
  <c r="H501" i="6"/>
  <c r="N501" i="6" s="1"/>
  <c r="E501" i="6"/>
  <c r="K501" i="6" s="1"/>
  <c r="R501" i="6" s="1"/>
  <c r="I501" i="6"/>
  <c r="O501" i="6" s="1"/>
  <c r="F501" i="6"/>
  <c r="L501" i="6" s="1"/>
  <c r="J501" i="6"/>
  <c r="P501" i="6" s="1"/>
  <c r="G501" i="6"/>
  <c r="M501" i="6" s="1"/>
  <c r="H497" i="6"/>
  <c r="N497" i="6" s="1"/>
  <c r="E497" i="6"/>
  <c r="K497" i="6" s="1"/>
  <c r="R497" i="6" s="1"/>
  <c r="I497" i="6"/>
  <c r="O497" i="6" s="1"/>
  <c r="F497" i="6"/>
  <c r="L497" i="6" s="1"/>
  <c r="J497" i="6"/>
  <c r="P497" i="6" s="1"/>
  <c r="G497" i="6"/>
  <c r="M497" i="6" s="1"/>
  <c r="J493" i="6"/>
  <c r="P493" i="6" s="1"/>
  <c r="F493" i="6"/>
  <c r="L493" i="6" s="1"/>
  <c r="H493" i="6"/>
  <c r="N493" i="6" s="1"/>
  <c r="I493" i="6"/>
  <c r="O493" i="6" s="1"/>
  <c r="J489" i="6"/>
  <c r="P489" i="6" s="1"/>
  <c r="F489" i="6"/>
  <c r="L489" i="6" s="1"/>
  <c r="H489" i="6"/>
  <c r="N489" i="6" s="1"/>
  <c r="I489" i="6"/>
  <c r="O489" i="6" s="1"/>
  <c r="F485" i="6"/>
  <c r="L485" i="6" s="1"/>
  <c r="J485" i="6"/>
  <c r="P485" i="6" s="1"/>
  <c r="G485" i="6"/>
  <c r="M485" i="6" s="1"/>
  <c r="H485" i="6"/>
  <c r="N485" i="6" s="1"/>
  <c r="E485" i="6"/>
  <c r="K485" i="6" s="1"/>
  <c r="R485" i="6" s="1"/>
  <c r="I485" i="6"/>
  <c r="O485" i="6" s="1"/>
  <c r="J481" i="6"/>
  <c r="P481" i="6" s="1"/>
  <c r="F481" i="6"/>
  <c r="L481" i="6" s="1"/>
  <c r="H481" i="6"/>
  <c r="N481" i="6" s="1"/>
  <c r="I481" i="6"/>
  <c r="O481" i="6" s="1"/>
  <c r="F477" i="6"/>
  <c r="L477" i="6" s="1"/>
  <c r="J477" i="6"/>
  <c r="P477" i="6" s="1"/>
  <c r="G477" i="6"/>
  <c r="M477" i="6" s="1"/>
  <c r="H477" i="6"/>
  <c r="N477" i="6" s="1"/>
  <c r="E477" i="6"/>
  <c r="K477" i="6" s="1"/>
  <c r="R477" i="6" s="1"/>
  <c r="I477" i="6"/>
  <c r="O477" i="6" s="1"/>
  <c r="H473" i="6"/>
  <c r="N473" i="6" s="1"/>
  <c r="I473" i="6"/>
  <c r="O473" i="6" s="1"/>
  <c r="J473" i="6"/>
  <c r="P473" i="6" s="1"/>
  <c r="F473" i="6"/>
  <c r="L473" i="6" s="1"/>
  <c r="H469" i="6"/>
  <c r="N469" i="6" s="1"/>
  <c r="I469" i="6"/>
  <c r="O469" i="6" s="1"/>
  <c r="J469" i="6"/>
  <c r="P469" i="6" s="1"/>
  <c r="F469" i="6"/>
  <c r="L469" i="6" s="1"/>
  <c r="F465" i="6"/>
  <c r="L465" i="6" s="1"/>
  <c r="J465" i="6"/>
  <c r="P465" i="6" s="1"/>
  <c r="G465" i="6"/>
  <c r="M465" i="6" s="1"/>
  <c r="H465" i="6"/>
  <c r="N465" i="6" s="1"/>
  <c r="E465" i="6"/>
  <c r="K465" i="6" s="1"/>
  <c r="R465" i="6" s="1"/>
  <c r="I465" i="6"/>
  <c r="O465" i="6" s="1"/>
  <c r="F461" i="6"/>
  <c r="L461" i="6" s="1"/>
  <c r="J461" i="6"/>
  <c r="P461" i="6" s="1"/>
  <c r="G461" i="6"/>
  <c r="M461" i="6" s="1"/>
  <c r="H461" i="6"/>
  <c r="N461" i="6" s="1"/>
  <c r="E461" i="6"/>
  <c r="K461" i="6" s="1"/>
  <c r="R461" i="6" s="1"/>
  <c r="I461" i="6"/>
  <c r="O461" i="6" s="1"/>
  <c r="F457" i="6"/>
  <c r="L457" i="6" s="1"/>
  <c r="J457" i="6"/>
  <c r="P457" i="6" s="1"/>
  <c r="G457" i="6"/>
  <c r="M457" i="6" s="1"/>
  <c r="H457" i="6"/>
  <c r="N457" i="6" s="1"/>
  <c r="E457" i="6"/>
  <c r="K457" i="6" s="1"/>
  <c r="R457" i="6" s="1"/>
  <c r="I457" i="6"/>
  <c r="O457" i="6" s="1"/>
  <c r="F453" i="6"/>
  <c r="L453" i="6" s="1"/>
  <c r="J453" i="6"/>
  <c r="P453" i="6" s="1"/>
  <c r="G453" i="6"/>
  <c r="M453" i="6" s="1"/>
  <c r="H453" i="6"/>
  <c r="N453" i="6" s="1"/>
  <c r="E453" i="6"/>
  <c r="K453" i="6" s="1"/>
  <c r="R453" i="6" s="1"/>
  <c r="I453" i="6"/>
  <c r="O453" i="6" s="1"/>
  <c r="H449" i="6"/>
  <c r="N449" i="6" s="1"/>
  <c r="E449" i="6"/>
  <c r="K449" i="6" s="1"/>
  <c r="R449" i="6" s="1"/>
  <c r="I449" i="6"/>
  <c r="O449" i="6" s="1"/>
  <c r="F449" i="6"/>
  <c r="L449" i="6" s="1"/>
  <c r="J449" i="6"/>
  <c r="P449" i="6" s="1"/>
  <c r="G449" i="6"/>
  <c r="M449" i="6" s="1"/>
  <c r="H445" i="6"/>
  <c r="N445" i="6" s="1"/>
  <c r="E445" i="6"/>
  <c r="K445" i="6" s="1"/>
  <c r="R445" i="6" s="1"/>
  <c r="I445" i="6"/>
  <c r="O445" i="6" s="1"/>
  <c r="F445" i="6"/>
  <c r="L445" i="6" s="1"/>
  <c r="J445" i="6"/>
  <c r="P445" i="6" s="1"/>
  <c r="G445" i="6"/>
  <c r="M445" i="6" s="1"/>
  <c r="H441" i="6"/>
  <c r="N441" i="6" s="1"/>
  <c r="E441" i="6"/>
  <c r="K441" i="6" s="1"/>
  <c r="R441" i="6" s="1"/>
  <c r="I441" i="6"/>
  <c r="O441" i="6" s="1"/>
  <c r="F441" i="6"/>
  <c r="L441" i="6" s="1"/>
  <c r="J441" i="6"/>
  <c r="P441" i="6" s="1"/>
  <c r="G441" i="6"/>
  <c r="M441" i="6" s="1"/>
  <c r="F437" i="6"/>
  <c r="L437" i="6" s="1"/>
  <c r="J437" i="6"/>
  <c r="P437" i="6" s="1"/>
  <c r="G437" i="6"/>
  <c r="M437" i="6" s="1"/>
  <c r="H437" i="6"/>
  <c r="N437" i="6" s="1"/>
  <c r="E437" i="6"/>
  <c r="K437" i="6" s="1"/>
  <c r="R437" i="6" s="1"/>
  <c r="I437" i="6"/>
  <c r="O437" i="6" s="1"/>
  <c r="H433" i="6"/>
  <c r="N433" i="6" s="1"/>
  <c r="E433" i="6"/>
  <c r="K433" i="6" s="1"/>
  <c r="R433" i="6" s="1"/>
  <c r="I433" i="6"/>
  <c r="O433" i="6" s="1"/>
  <c r="F433" i="6"/>
  <c r="L433" i="6" s="1"/>
  <c r="J433" i="6"/>
  <c r="P433" i="6" s="1"/>
  <c r="G433" i="6"/>
  <c r="M433" i="6" s="1"/>
  <c r="H429" i="6"/>
  <c r="N429" i="6" s="1"/>
  <c r="E429" i="6"/>
  <c r="K429" i="6" s="1"/>
  <c r="R429" i="6" s="1"/>
  <c r="I429" i="6"/>
  <c r="O429" i="6" s="1"/>
  <c r="F429" i="6"/>
  <c r="L429" i="6" s="1"/>
  <c r="J429" i="6"/>
  <c r="P429" i="6" s="1"/>
  <c r="G429" i="6"/>
  <c r="M429" i="6" s="1"/>
  <c r="F425" i="6"/>
  <c r="L425" i="6" s="1"/>
  <c r="J425" i="6"/>
  <c r="P425" i="6" s="1"/>
  <c r="G425" i="6"/>
  <c r="M425" i="6" s="1"/>
  <c r="H425" i="6"/>
  <c r="N425" i="6" s="1"/>
  <c r="E425" i="6"/>
  <c r="K425" i="6" s="1"/>
  <c r="R425" i="6" s="1"/>
  <c r="I425" i="6"/>
  <c r="O425" i="6" s="1"/>
  <c r="J421" i="6"/>
  <c r="P421" i="6" s="1"/>
  <c r="F421" i="6"/>
  <c r="L421" i="6" s="1"/>
  <c r="H421" i="6"/>
  <c r="N421" i="6" s="1"/>
  <c r="I421" i="6"/>
  <c r="O421" i="6" s="1"/>
  <c r="J417" i="6"/>
  <c r="P417" i="6" s="1"/>
  <c r="F417" i="6"/>
  <c r="L417" i="6" s="1"/>
  <c r="H417" i="6"/>
  <c r="N417" i="6" s="1"/>
  <c r="I417" i="6"/>
  <c r="O417" i="6" s="1"/>
  <c r="H413" i="6"/>
  <c r="N413" i="6" s="1"/>
  <c r="E413" i="6"/>
  <c r="K413" i="6" s="1"/>
  <c r="R413" i="6" s="1"/>
  <c r="I413" i="6"/>
  <c r="O413" i="6" s="1"/>
  <c r="F413" i="6"/>
  <c r="L413" i="6" s="1"/>
  <c r="J413" i="6"/>
  <c r="P413" i="6" s="1"/>
  <c r="G413" i="6"/>
  <c r="M413" i="6" s="1"/>
  <c r="H409" i="6"/>
  <c r="N409" i="6" s="1"/>
  <c r="E409" i="6"/>
  <c r="K409" i="6" s="1"/>
  <c r="R409" i="6" s="1"/>
  <c r="I409" i="6"/>
  <c r="O409" i="6" s="1"/>
  <c r="F409" i="6"/>
  <c r="L409" i="6" s="1"/>
  <c r="J409" i="6"/>
  <c r="P409" i="6" s="1"/>
  <c r="G409" i="6"/>
  <c r="M409" i="6" s="1"/>
  <c r="F405" i="6"/>
  <c r="L405" i="6" s="1"/>
  <c r="J405" i="6"/>
  <c r="P405" i="6" s="1"/>
  <c r="G405" i="6"/>
  <c r="M405" i="6" s="1"/>
  <c r="H405" i="6"/>
  <c r="N405" i="6" s="1"/>
  <c r="E405" i="6"/>
  <c r="K405" i="6" s="1"/>
  <c r="R405" i="6" s="1"/>
  <c r="I405" i="6"/>
  <c r="O405" i="6" s="1"/>
  <c r="F401" i="6"/>
  <c r="L401" i="6" s="1"/>
  <c r="J401" i="6"/>
  <c r="P401" i="6" s="1"/>
  <c r="G401" i="6"/>
  <c r="M401" i="6" s="1"/>
  <c r="H401" i="6"/>
  <c r="N401" i="6" s="1"/>
  <c r="E401" i="6"/>
  <c r="K401" i="6" s="1"/>
  <c r="R401" i="6" s="1"/>
  <c r="I401" i="6"/>
  <c r="O401" i="6" s="1"/>
  <c r="F397" i="6"/>
  <c r="L397" i="6" s="1"/>
  <c r="J397" i="6"/>
  <c r="P397" i="6" s="1"/>
  <c r="G397" i="6"/>
  <c r="M397" i="6" s="1"/>
  <c r="H397" i="6"/>
  <c r="N397" i="6" s="1"/>
  <c r="E397" i="6"/>
  <c r="K397" i="6" s="1"/>
  <c r="R397" i="6" s="1"/>
  <c r="I397" i="6"/>
  <c r="O397" i="6" s="1"/>
  <c r="F393" i="6"/>
  <c r="L393" i="6" s="1"/>
  <c r="J393" i="6"/>
  <c r="P393" i="6" s="1"/>
  <c r="G393" i="6"/>
  <c r="M393" i="6" s="1"/>
  <c r="H393" i="6"/>
  <c r="N393" i="6" s="1"/>
  <c r="E393" i="6"/>
  <c r="K393" i="6" s="1"/>
  <c r="R393" i="6" s="1"/>
  <c r="I393" i="6"/>
  <c r="O393" i="6" s="1"/>
  <c r="J389" i="6"/>
  <c r="P389" i="6" s="1"/>
  <c r="F389" i="6"/>
  <c r="L389" i="6" s="1"/>
  <c r="H389" i="6"/>
  <c r="N389" i="6" s="1"/>
  <c r="I389" i="6"/>
  <c r="O389" i="6" s="1"/>
  <c r="H385" i="6"/>
  <c r="N385" i="6" s="1"/>
  <c r="E385" i="6"/>
  <c r="K385" i="6" s="1"/>
  <c r="R385" i="6" s="1"/>
  <c r="I385" i="6"/>
  <c r="O385" i="6" s="1"/>
  <c r="F385" i="6"/>
  <c r="L385" i="6" s="1"/>
  <c r="J385" i="6"/>
  <c r="P385" i="6" s="1"/>
  <c r="G385" i="6"/>
  <c r="M385" i="6" s="1"/>
  <c r="H381" i="6"/>
  <c r="N381" i="6" s="1"/>
  <c r="E381" i="6"/>
  <c r="K381" i="6" s="1"/>
  <c r="R381" i="6" s="1"/>
  <c r="I381" i="6"/>
  <c r="O381" i="6" s="1"/>
  <c r="F381" i="6"/>
  <c r="L381" i="6" s="1"/>
  <c r="J381" i="6"/>
  <c r="P381" i="6" s="1"/>
  <c r="G381" i="6"/>
  <c r="M381" i="6" s="1"/>
  <c r="F377" i="6"/>
  <c r="L377" i="6" s="1"/>
  <c r="J377" i="6"/>
  <c r="P377" i="6" s="1"/>
  <c r="G377" i="6"/>
  <c r="M377" i="6" s="1"/>
  <c r="H377" i="6"/>
  <c r="N377" i="6" s="1"/>
  <c r="E377" i="6"/>
  <c r="K377" i="6" s="1"/>
  <c r="R377" i="6" s="1"/>
  <c r="I377" i="6"/>
  <c r="O377" i="6" s="1"/>
  <c r="F373" i="6"/>
  <c r="L373" i="6" s="1"/>
  <c r="J373" i="6"/>
  <c r="P373" i="6" s="1"/>
  <c r="H373" i="6"/>
  <c r="N373" i="6" s="1"/>
  <c r="E373" i="6"/>
  <c r="K373" i="6" s="1"/>
  <c r="R373" i="6" s="1"/>
  <c r="G373" i="6"/>
  <c r="M373" i="6" s="1"/>
  <c r="I373" i="6"/>
  <c r="O373" i="6" s="1"/>
  <c r="H369" i="6"/>
  <c r="N369" i="6" s="1"/>
  <c r="F369" i="6"/>
  <c r="L369" i="6" s="1"/>
  <c r="J369" i="6"/>
  <c r="P369" i="6" s="1"/>
  <c r="E369" i="6"/>
  <c r="K369" i="6" s="1"/>
  <c r="R369" i="6" s="1"/>
  <c r="G369" i="6"/>
  <c r="M369" i="6" s="1"/>
  <c r="I369" i="6"/>
  <c r="O369" i="6" s="1"/>
  <c r="F365" i="6"/>
  <c r="L365" i="6" s="1"/>
  <c r="J365" i="6"/>
  <c r="P365" i="6" s="1"/>
  <c r="H365" i="6"/>
  <c r="N365" i="6" s="1"/>
  <c r="I365" i="6"/>
  <c r="O365" i="6" s="1"/>
  <c r="E365" i="6"/>
  <c r="K365" i="6" s="1"/>
  <c r="R365" i="6" s="1"/>
  <c r="G365" i="6"/>
  <c r="M365" i="6" s="1"/>
  <c r="F361" i="6"/>
  <c r="L361" i="6" s="1"/>
  <c r="J361" i="6"/>
  <c r="P361" i="6" s="1"/>
  <c r="H361" i="6"/>
  <c r="N361" i="6" s="1"/>
  <c r="I361" i="6"/>
  <c r="O361" i="6" s="1"/>
  <c r="E361" i="6"/>
  <c r="K361" i="6" s="1"/>
  <c r="R361" i="6" s="1"/>
  <c r="G361" i="6"/>
  <c r="M361" i="6" s="1"/>
  <c r="F357" i="6"/>
  <c r="L357" i="6" s="1"/>
  <c r="J357" i="6"/>
  <c r="P357" i="6" s="1"/>
  <c r="H357" i="6"/>
  <c r="N357" i="6" s="1"/>
  <c r="I357" i="6"/>
  <c r="O357" i="6" s="1"/>
  <c r="E357" i="6"/>
  <c r="K357" i="6" s="1"/>
  <c r="R357" i="6" s="1"/>
  <c r="G357" i="6"/>
  <c r="M357" i="6" s="1"/>
  <c r="H353" i="6"/>
  <c r="N353" i="6" s="1"/>
  <c r="F353" i="6"/>
  <c r="L353" i="6" s="1"/>
  <c r="J353" i="6"/>
  <c r="P353" i="6" s="1"/>
  <c r="G353" i="6"/>
  <c r="M353" i="6" s="1"/>
  <c r="I353" i="6"/>
  <c r="O353" i="6" s="1"/>
  <c r="E353" i="6"/>
  <c r="K353" i="6" s="1"/>
  <c r="R353" i="6" s="1"/>
  <c r="E349" i="6"/>
  <c r="K349" i="6" s="1"/>
  <c r="R349" i="6" s="1"/>
  <c r="I349" i="6"/>
  <c r="O349" i="6" s="1"/>
  <c r="F349" i="6"/>
  <c r="L349" i="6" s="1"/>
  <c r="J349" i="6"/>
  <c r="P349" i="6" s="1"/>
  <c r="H349" i="6"/>
  <c r="N349" i="6" s="1"/>
  <c r="G349" i="6"/>
  <c r="M349" i="6" s="1"/>
  <c r="I345" i="6"/>
  <c r="O345" i="6" s="1"/>
  <c r="J345" i="6"/>
  <c r="P345" i="6" s="1"/>
  <c r="H345" i="6"/>
  <c r="N345" i="6" s="1"/>
  <c r="F345" i="6"/>
  <c r="L345" i="6" s="1"/>
  <c r="G341" i="6"/>
  <c r="M341" i="6" s="1"/>
  <c r="H341" i="6"/>
  <c r="N341" i="6" s="1"/>
  <c r="F341" i="6"/>
  <c r="L341" i="6" s="1"/>
  <c r="J341" i="6"/>
  <c r="P341" i="6" s="1"/>
  <c r="I341" i="6"/>
  <c r="O341" i="6" s="1"/>
  <c r="E341" i="6"/>
  <c r="K341" i="6" s="1"/>
  <c r="R341" i="6" s="1"/>
  <c r="G337" i="6"/>
  <c r="M337" i="6" s="1"/>
  <c r="H337" i="6"/>
  <c r="N337" i="6" s="1"/>
  <c r="E337" i="6"/>
  <c r="K337" i="6" s="1"/>
  <c r="R337" i="6" s="1"/>
  <c r="F337" i="6"/>
  <c r="L337" i="6" s="1"/>
  <c r="J337" i="6"/>
  <c r="P337" i="6" s="1"/>
  <c r="I337" i="6"/>
  <c r="O337" i="6" s="1"/>
  <c r="F333" i="6"/>
  <c r="L333" i="6" s="1"/>
  <c r="H333" i="6"/>
  <c r="N333" i="6" s="1"/>
  <c r="I333" i="6"/>
  <c r="O333" i="6" s="1"/>
  <c r="J333" i="6"/>
  <c r="P333" i="6" s="1"/>
  <c r="E329" i="6"/>
  <c r="K329" i="6" s="1"/>
  <c r="R329" i="6" s="1"/>
  <c r="I329" i="6"/>
  <c r="O329" i="6" s="1"/>
  <c r="F329" i="6"/>
  <c r="L329" i="6" s="1"/>
  <c r="J329" i="6"/>
  <c r="P329" i="6" s="1"/>
  <c r="G329" i="6"/>
  <c r="M329" i="6" s="1"/>
  <c r="H329" i="6"/>
  <c r="N329" i="6" s="1"/>
  <c r="G325" i="6"/>
  <c r="M325" i="6" s="1"/>
  <c r="H325" i="6"/>
  <c r="N325" i="6" s="1"/>
  <c r="E325" i="6"/>
  <c r="K325" i="6" s="1"/>
  <c r="R325" i="6" s="1"/>
  <c r="I325" i="6"/>
  <c r="O325" i="6" s="1"/>
  <c r="F325" i="6"/>
  <c r="L325" i="6" s="1"/>
  <c r="J325" i="6"/>
  <c r="P325" i="6" s="1"/>
  <c r="E321" i="6"/>
  <c r="K321" i="6" s="1"/>
  <c r="R321" i="6" s="1"/>
  <c r="I321" i="6"/>
  <c r="O321" i="6" s="1"/>
  <c r="F321" i="6"/>
  <c r="L321" i="6" s="1"/>
  <c r="J321" i="6"/>
  <c r="P321" i="6" s="1"/>
  <c r="G321" i="6"/>
  <c r="M321" i="6" s="1"/>
  <c r="H321" i="6"/>
  <c r="N321" i="6" s="1"/>
  <c r="G317" i="6"/>
  <c r="M317" i="6" s="1"/>
  <c r="H317" i="6"/>
  <c r="N317" i="6" s="1"/>
  <c r="E317" i="6"/>
  <c r="K317" i="6" s="1"/>
  <c r="R317" i="6" s="1"/>
  <c r="I317" i="6"/>
  <c r="O317" i="6" s="1"/>
  <c r="F317" i="6"/>
  <c r="L317" i="6" s="1"/>
  <c r="J317" i="6"/>
  <c r="P317" i="6" s="1"/>
  <c r="G313" i="6"/>
  <c r="M313" i="6" s="1"/>
  <c r="H313" i="6"/>
  <c r="N313" i="6" s="1"/>
  <c r="E313" i="6"/>
  <c r="K313" i="6" s="1"/>
  <c r="R313" i="6" s="1"/>
  <c r="I313" i="6"/>
  <c r="O313" i="6" s="1"/>
  <c r="F313" i="6"/>
  <c r="L313" i="6" s="1"/>
  <c r="J313" i="6"/>
  <c r="P313" i="6" s="1"/>
  <c r="E309" i="6"/>
  <c r="K309" i="6" s="1"/>
  <c r="R309" i="6" s="1"/>
  <c r="I309" i="6"/>
  <c r="O309" i="6" s="1"/>
  <c r="F309" i="6"/>
  <c r="L309" i="6" s="1"/>
  <c r="J309" i="6"/>
  <c r="P309" i="6" s="1"/>
  <c r="G309" i="6"/>
  <c r="M309" i="6" s="1"/>
  <c r="H309" i="6"/>
  <c r="N309" i="6" s="1"/>
  <c r="E305" i="6"/>
  <c r="K305" i="6" s="1"/>
  <c r="R305" i="6" s="1"/>
  <c r="I305" i="6"/>
  <c r="O305" i="6" s="1"/>
  <c r="F305" i="6"/>
  <c r="L305" i="6" s="1"/>
  <c r="J305" i="6"/>
  <c r="P305" i="6" s="1"/>
  <c r="G305" i="6"/>
  <c r="M305" i="6" s="1"/>
  <c r="H305" i="6"/>
  <c r="N305" i="6" s="1"/>
  <c r="E301" i="6"/>
  <c r="K301" i="6" s="1"/>
  <c r="R301" i="6" s="1"/>
  <c r="I301" i="6"/>
  <c r="O301" i="6" s="1"/>
  <c r="F301" i="6"/>
  <c r="L301" i="6" s="1"/>
  <c r="J301" i="6"/>
  <c r="P301" i="6" s="1"/>
  <c r="G301" i="6"/>
  <c r="M301" i="6" s="1"/>
  <c r="H301" i="6"/>
  <c r="N301" i="6" s="1"/>
  <c r="E297" i="6"/>
  <c r="K297" i="6" s="1"/>
  <c r="R297" i="6" s="1"/>
  <c r="I297" i="6"/>
  <c r="O297" i="6" s="1"/>
  <c r="F297" i="6"/>
  <c r="L297" i="6" s="1"/>
  <c r="J297" i="6"/>
  <c r="P297" i="6" s="1"/>
  <c r="G297" i="6"/>
  <c r="M297" i="6" s="1"/>
  <c r="H297" i="6"/>
  <c r="N297" i="6" s="1"/>
  <c r="E293" i="6"/>
  <c r="K293" i="6" s="1"/>
  <c r="R293" i="6" s="1"/>
  <c r="I293" i="6"/>
  <c r="O293" i="6" s="1"/>
  <c r="F293" i="6"/>
  <c r="L293" i="6" s="1"/>
  <c r="J293" i="6"/>
  <c r="P293" i="6" s="1"/>
  <c r="G293" i="6"/>
  <c r="M293" i="6" s="1"/>
  <c r="H293" i="6"/>
  <c r="N293" i="6" s="1"/>
  <c r="E289" i="6"/>
  <c r="K289" i="6" s="1"/>
  <c r="R289" i="6" s="1"/>
  <c r="I289" i="6"/>
  <c r="O289" i="6" s="1"/>
  <c r="F289" i="6"/>
  <c r="L289" i="6" s="1"/>
  <c r="J289" i="6"/>
  <c r="P289" i="6" s="1"/>
  <c r="G289" i="6"/>
  <c r="M289" i="6" s="1"/>
  <c r="H289" i="6"/>
  <c r="N289" i="6" s="1"/>
  <c r="E285" i="6"/>
  <c r="K285" i="6" s="1"/>
  <c r="R285" i="6" s="1"/>
  <c r="I285" i="6"/>
  <c r="O285" i="6" s="1"/>
  <c r="F285" i="6"/>
  <c r="L285" i="6" s="1"/>
  <c r="J285" i="6"/>
  <c r="P285" i="6" s="1"/>
  <c r="G285" i="6"/>
  <c r="M285" i="6" s="1"/>
  <c r="H285" i="6"/>
  <c r="N285" i="6" s="1"/>
  <c r="E281" i="6"/>
  <c r="K281" i="6" s="1"/>
  <c r="R281" i="6" s="1"/>
  <c r="I281" i="6"/>
  <c r="O281" i="6" s="1"/>
  <c r="F281" i="6"/>
  <c r="L281" i="6" s="1"/>
  <c r="J281" i="6"/>
  <c r="P281" i="6" s="1"/>
  <c r="G281" i="6"/>
  <c r="M281" i="6" s="1"/>
  <c r="H281" i="6"/>
  <c r="N281" i="6" s="1"/>
  <c r="E277" i="6"/>
  <c r="K277" i="6" s="1"/>
  <c r="R277" i="6" s="1"/>
  <c r="I277" i="6"/>
  <c r="O277" i="6" s="1"/>
  <c r="F277" i="6"/>
  <c r="L277" i="6" s="1"/>
  <c r="J277" i="6"/>
  <c r="P277" i="6" s="1"/>
  <c r="G277" i="6"/>
  <c r="M277" i="6" s="1"/>
  <c r="H277" i="6"/>
  <c r="N277" i="6" s="1"/>
  <c r="E273" i="6"/>
  <c r="K273" i="6" s="1"/>
  <c r="R273" i="6" s="1"/>
  <c r="I273" i="6"/>
  <c r="O273" i="6" s="1"/>
  <c r="F273" i="6"/>
  <c r="L273" i="6" s="1"/>
  <c r="J273" i="6"/>
  <c r="P273" i="6" s="1"/>
  <c r="G273" i="6"/>
  <c r="M273" i="6" s="1"/>
  <c r="H273" i="6"/>
  <c r="N273" i="6" s="1"/>
  <c r="E269" i="6"/>
  <c r="K269" i="6" s="1"/>
  <c r="R269" i="6" s="1"/>
  <c r="I269" i="6"/>
  <c r="O269" i="6" s="1"/>
  <c r="F269" i="6"/>
  <c r="L269" i="6" s="1"/>
  <c r="J269" i="6"/>
  <c r="P269" i="6" s="1"/>
  <c r="G269" i="6"/>
  <c r="M269" i="6" s="1"/>
  <c r="H269" i="6"/>
  <c r="N269" i="6" s="1"/>
  <c r="E265" i="6"/>
  <c r="K265" i="6" s="1"/>
  <c r="R265" i="6" s="1"/>
  <c r="I265" i="6"/>
  <c r="O265" i="6" s="1"/>
  <c r="F265" i="6"/>
  <c r="L265" i="6" s="1"/>
  <c r="J265" i="6"/>
  <c r="P265" i="6" s="1"/>
  <c r="G265" i="6"/>
  <c r="M265" i="6" s="1"/>
  <c r="H265" i="6"/>
  <c r="N265" i="6" s="1"/>
  <c r="E261" i="6"/>
  <c r="K261" i="6" s="1"/>
  <c r="R261" i="6" s="1"/>
  <c r="I261" i="6"/>
  <c r="O261" i="6" s="1"/>
  <c r="F261" i="6"/>
  <c r="L261" i="6" s="1"/>
  <c r="J261" i="6"/>
  <c r="P261" i="6" s="1"/>
  <c r="G261" i="6"/>
  <c r="M261" i="6" s="1"/>
  <c r="H261" i="6"/>
  <c r="N261" i="6" s="1"/>
  <c r="H257" i="6"/>
  <c r="N257" i="6" s="1"/>
  <c r="I257" i="6"/>
  <c r="O257" i="6" s="1"/>
  <c r="J257" i="6"/>
  <c r="P257" i="6" s="1"/>
  <c r="F257" i="6"/>
  <c r="L257" i="6" s="1"/>
  <c r="H253" i="6"/>
  <c r="N253" i="6" s="1"/>
  <c r="E253" i="6"/>
  <c r="K253" i="6" s="1"/>
  <c r="R253" i="6" s="1"/>
  <c r="I253" i="6"/>
  <c r="O253" i="6" s="1"/>
  <c r="F253" i="6"/>
  <c r="L253" i="6" s="1"/>
  <c r="J253" i="6"/>
  <c r="P253" i="6" s="1"/>
  <c r="G253" i="6"/>
  <c r="M253" i="6" s="1"/>
  <c r="H249" i="6"/>
  <c r="N249" i="6" s="1"/>
  <c r="I249" i="6"/>
  <c r="O249" i="6" s="1"/>
  <c r="F249" i="6"/>
  <c r="L249" i="6" s="1"/>
  <c r="J249" i="6"/>
  <c r="P249" i="6" s="1"/>
  <c r="G249" i="6"/>
  <c r="M249" i="6" s="1"/>
  <c r="H245" i="6"/>
  <c r="N245" i="6" s="1"/>
  <c r="E245" i="6"/>
  <c r="K245" i="6" s="1"/>
  <c r="R245" i="6" s="1"/>
  <c r="I245" i="6"/>
  <c r="O245" i="6" s="1"/>
  <c r="F245" i="6"/>
  <c r="L245" i="6" s="1"/>
  <c r="J245" i="6"/>
  <c r="P245" i="6" s="1"/>
  <c r="G245" i="6"/>
  <c r="M245" i="6" s="1"/>
  <c r="H241" i="6"/>
  <c r="N241" i="6" s="1"/>
  <c r="E241" i="6"/>
  <c r="K241" i="6" s="1"/>
  <c r="R241" i="6" s="1"/>
  <c r="I241" i="6"/>
  <c r="O241" i="6" s="1"/>
  <c r="F241" i="6"/>
  <c r="L241" i="6" s="1"/>
  <c r="J241" i="6"/>
  <c r="P241" i="6" s="1"/>
  <c r="G241" i="6"/>
  <c r="M241" i="6" s="1"/>
  <c r="H237" i="6"/>
  <c r="N237" i="6" s="1"/>
  <c r="E237" i="6"/>
  <c r="K237" i="6" s="1"/>
  <c r="R237" i="6" s="1"/>
  <c r="I237" i="6"/>
  <c r="O237" i="6" s="1"/>
  <c r="F237" i="6"/>
  <c r="L237" i="6" s="1"/>
  <c r="J237" i="6"/>
  <c r="P237" i="6" s="1"/>
  <c r="G237" i="6"/>
  <c r="M237" i="6" s="1"/>
  <c r="H233" i="6"/>
  <c r="N233" i="6" s="1"/>
  <c r="E233" i="6"/>
  <c r="K233" i="6" s="1"/>
  <c r="R233" i="6" s="1"/>
  <c r="I233" i="6"/>
  <c r="O233" i="6" s="1"/>
  <c r="F233" i="6"/>
  <c r="L233" i="6" s="1"/>
  <c r="J233" i="6"/>
  <c r="P233" i="6" s="1"/>
  <c r="G233" i="6"/>
  <c r="M233" i="6" s="1"/>
  <c r="H229" i="6"/>
  <c r="N229" i="6" s="1"/>
  <c r="E229" i="6"/>
  <c r="K229" i="6" s="1"/>
  <c r="R229" i="6" s="1"/>
  <c r="I229" i="6"/>
  <c r="O229" i="6" s="1"/>
  <c r="F229" i="6"/>
  <c r="L229" i="6" s="1"/>
  <c r="J229" i="6"/>
  <c r="P229" i="6" s="1"/>
  <c r="G229" i="6"/>
  <c r="M229" i="6" s="1"/>
  <c r="H225" i="6"/>
  <c r="N225" i="6" s="1"/>
  <c r="E225" i="6"/>
  <c r="K225" i="6" s="1"/>
  <c r="R225" i="6" s="1"/>
  <c r="I225" i="6"/>
  <c r="O225" i="6" s="1"/>
  <c r="F225" i="6"/>
  <c r="L225" i="6" s="1"/>
  <c r="J225" i="6"/>
  <c r="P225" i="6" s="1"/>
  <c r="G225" i="6"/>
  <c r="M225" i="6" s="1"/>
  <c r="H221" i="6"/>
  <c r="N221" i="6" s="1"/>
  <c r="E221" i="6"/>
  <c r="K221" i="6" s="1"/>
  <c r="R221" i="6" s="1"/>
  <c r="I221" i="6"/>
  <c r="O221" i="6" s="1"/>
  <c r="F221" i="6"/>
  <c r="L221" i="6" s="1"/>
  <c r="J221" i="6"/>
  <c r="P221" i="6" s="1"/>
  <c r="G221" i="6"/>
  <c r="M221" i="6" s="1"/>
  <c r="H217" i="6"/>
  <c r="N217" i="6" s="1"/>
  <c r="E217" i="6"/>
  <c r="K217" i="6" s="1"/>
  <c r="R217" i="6" s="1"/>
  <c r="I217" i="6"/>
  <c r="O217" i="6" s="1"/>
  <c r="F217" i="6"/>
  <c r="L217" i="6" s="1"/>
  <c r="J217" i="6"/>
  <c r="P217" i="6" s="1"/>
  <c r="G217" i="6"/>
  <c r="M217" i="6" s="1"/>
  <c r="H213" i="6"/>
  <c r="N213" i="6" s="1"/>
  <c r="E213" i="6"/>
  <c r="K213" i="6" s="1"/>
  <c r="R213" i="6" s="1"/>
  <c r="I213" i="6"/>
  <c r="O213" i="6" s="1"/>
  <c r="F213" i="6"/>
  <c r="L213" i="6" s="1"/>
  <c r="J213" i="6"/>
  <c r="P213" i="6" s="1"/>
  <c r="G213" i="6"/>
  <c r="M213" i="6" s="1"/>
  <c r="F209" i="6"/>
  <c r="L209" i="6" s="1"/>
  <c r="J209" i="6"/>
  <c r="P209" i="6" s="1"/>
  <c r="G209" i="6"/>
  <c r="M209" i="6" s="1"/>
  <c r="H209" i="6"/>
  <c r="N209" i="6" s="1"/>
  <c r="E209" i="6"/>
  <c r="K209" i="6" s="1"/>
  <c r="R209" i="6" s="1"/>
  <c r="I209" i="6"/>
  <c r="O209" i="6" s="1"/>
  <c r="F205" i="6"/>
  <c r="L205" i="6" s="1"/>
  <c r="J205" i="6"/>
  <c r="P205" i="6" s="1"/>
  <c r="G205" i="6"/>
  <c r="M205" i="6" s="1"/>
  <c r="H205" i="6"/>
  <c r="N205" i="6" s="1"/>
  <c r="E205" i="6"/>
  <c r="K205" i="6" s="1"/>
  <c r="R205" i="6" s="1"/>
  <c r="I205" i="6"/>
  <c r="O205" i="6" s="1"/>
  <c r="F201" i="6"/>
  <c r="L201" i="6" s="1"/>
  <c r="J201" i="6"/>
  <c r="P201" i="6" s="1"/>
  <c r="G201" i="6"/>
  <c r="M201" i="6" s="1"/>
  <c r="H201" i="6"/>
  <c r="N201" i="6" s="1"/>
  <c r="E201" i="6"/>
  <c r="K201" i="6" s="1"/>
  <c r="R201" i="6" s="1"/>
  <c r="I201" i="6"/>
  <c r="O201" i="6" s="1"/>
  <c r="F197" i="6"/>
  <c r="L197" i="6" s="1"/>
  <c r="J197" i="6"/>
  <c r="P197" i="6" s="1"/>
  <c r="G197" i="6"/>
  <c r="M197" i="6" s="1"/>
  <c r="H197" i="6"/>
  <c r="N197" i="6" s="1"/>
  <c r="E197" i="6"/>
  <c r="K197" i="6" s="1"/>
  <c r="R197" i="6" s="1"/>
  <c r="I197" i="6"/>
  <c r="O197" i="6" s="1"/>
  <c r="H193" i="6"/>
  <c r="N193" i="6" s="1"/>
  <c r="E193" i="6"/>
  <c r="K193" i="6" s="1"/>
  <c r="R193" i="6" s="1"/>
  <c r="I193" i="6"/>
  <c r="O193" i="6" s="1"/>
  <c r="F193" i="6"/>
  <c r="L193" i="6" s="1"/>
  <c r="J193" i="6"/>
  <c r="P193" i="6" s="1"/>
  <c r="G193" i="6"/>
  <c r="M193" i="6" s="1"/>
  <c r="H189" i="6"/>
  <c r="N189" i="6" s="1"/>
  <c r="I189" i="6"/>
  <c r="O189" i="6" s="1"/>
  <c r="J189" i="6"/>
  <c r="P189" i="6" s="1"/>
  <c r="F189" i="6"/>
  <c r="L189" i="6" s="1"/>
  <c r="H185" i="6"/>
  <c r="N185" i="6" s="1"/>
  <c r="I185" i="6"/>
  <c r="O185" i="6" s="1"/>
  <c r="J185" i="6"/>
  <c r="P185" i="6" s="1"/>
  <c r="F185" i="6"/>
  <c r="L185" i="6" s="1"/>
  <c r="J181" i="6"/>
  <c r="P181" i="6" s="1"/>
  <c r="F181" i="6"/>
  <c r="L181" i="6" s="1"/>
  <c r="H181" i="6"/>
  <c r="N181" i="6" s="1"/>
  <c r="I181" i="6"/>
  <c r="O181" i="6" s="1"/>
  <c r="F177" i="6"/>
  <c r="L177" i="6" s="1"/>
  <c r="J177" i="6"/>
  <c r="P177" i="6" s="1"/>
  <c r="G177" i="6"/>
  <c r="M177" i="6" s="1"/>
  <c r="H177" i="6"/>
  <c r="N177" i="6" s="1"/>
  <c r="E177" i="6"/>
  <c r="K177" i="6" s="1"/>
  <c r="R177" i="6" s="1"/>
  <c r="I177" i="6"/>
  <c r="O177" i="6" s="1"/>
  <c r="F173" i="6"/>
  <c r="L173" i="6" s="1"/>
  <c r="J173" i="6"/>
  <c r="P173" i="6" s="1"/>
  <c r="G173" i="6"/>
  <c r="M173" i="6" s="1"/>
  <c r="H173" i="6"/>
  <c r="N173" i="6" s="1"/>
  <c r="E173" i="6"/>
  <c r="K173" i="6" s="1"/>
  <c r="R173" i="6" s="1"/>
  <c r="I173" i="6"/>
  <c r="O173" i="6" s="1"/>
  <c r="H169" i="6"/>
  <c r="N169" i="6" s="1"/>
  <c r="E169" i="6"/>
  <c r="K169" i="6" s="1"/>
  <c r="R169" i="6" s="1"/>
  <c r="I169" i="6"/>
  <c r="O169" i="6" s="1"/>
  <c r="F169" i="6"/>
  <c r="L169" i="6" s="1"/>
  <c r="J169" i="6"/>
  <c r="P169" i="6" s="1"/>
  <c r="G169" i="6"/>
  <c r="M169" i="6" s="1"/>
  <c r="H165" i="6"/>
  <c r="N165" i="6" s="1"/>
  <c r="I165" i="6"/>
  <c r="O165" i="6" s="1"/>
  <c r="F165" i="6"/>
  <c r="L165" i="6" s="1"/>
  <c r="J165" i="6"/>
  <c r="P165" i="6" s="1"/>
  <c r="G165" i="6"/>
  <c r="M165" i="6" s="1"/>
  <c r="H161" i="6"/>
  <c r="N161" i="6" s="1"/>
  <c r="E161" i="6"/>
  <c r="K161" i="6" s="1"/>
  <c r="R161" i="6" s="1"/>
  <c r="I161" i="6"/>
  <c r="O161" i="6" s="1"/>
  <c r="F161" i="6"/>
  <c r="L161" i="6" s="1"/>
  <c r="J161" i="6"/>
  <c r="P161" i="6" s="1"/>
  <c r="G161" i="6"/>
  <c r="M161" i="6" s="1"/>
  <c r="H157" i="6"/>
  <c r="N157" i="6" s="1"/>
  <c r="E157" i="6"/>
  <c r="K157" i="6" s="1"/>
  <c r="R157" i="6" s="1"/>
  <c r="I157" i="6"/>
  <c r="O157" i="6" s="1"/>
  <c r="F157" i="6"/>
  <c r="L157" i="6" s="1"/>
  <c r="J157" i="6"/>
  <c r="P157" i="6" s="1"/>
  <c r="G157" i="6"/>
  <c r="M157" i="6" s="1"/>
  <c r="F153" i="6"/>
  <c r="L153" i="6" s="1"/>
  <c r="J153" i="6"/>
  <c r="P153" i="6" s="1"/>
  <c r="G153" i="6"/>
  <c r="M153" i="6" s="1"/>
  <c r="H153" i="6"/>
  <c r="N153" i="6" s="1"/>
  <c r="E153" i="6"/>
  <c r="K153" i="6" s="1"/>
  <c r="R153" i="6" s="1"/>
  <c r="I153" i="6"/>
  <c r="O153" i="6" s="1"/>
  <c r="F149" i="6"/>
  <c r="L149" i="6" s="1"/>
  <c r="J149" i="6"/>
  <c r="P149" i="6" s="1"/>
  <c r="G149" i="6"/>
  <c r="M149" i="6" s="1"/>
  <c r="H149" i="6"/>
  <c r="N149" i="6" s="1"/>
  <c r="E149" i="6"/>
  <c r="K149" i="6" s="1"/>
  <c r="R149" i="6" s="1"/>
  <c r="I149" i="6"/>
  <c r="O149" i="6" s="1"/>
  <c r="F145" i="6"/>
  <c r="L145" i="6" s="1"/>
  <c r="J145" i="6"/>
  <c r="P145" i="6" s="1"/>
  <c r="G145" i="6"/>
  <c r="M145" i="6" s="1"/>
  <c r="H145" i="6"/>
  <c r="N145" i="6" s="1"/>
  <c r="E145" i="6"/>
  <c r="K145" i="6" s="1"/>
  <c r="R145" i="6" s="1"/>
  <c r="I145" i="6"/>
  <c r="O145" i="6" s="1"/>
  <c r="E141" i="6"/>
  <c r="K141" i="6" s="1"/>
  <c r="R141" i="6" s="1"/>
  <c r="I141" i="6"/>
  <c r="O141" i="6" s="1"/>
  <c r="F141" i="6"/>
  <c r="L141" i="6" s="1"/>
  <c r="J141" i="6"/>
  <c r="P141" i="6" s="1"/>
  <c r="H141" i="6"/>
  <c r="N141" i="6" s="1"/>
  <c r="G141" i="6"/>
  <c r="M141" i="6" s="1"/>
  <c r="G137" i="6"/>
  <c r="M137" i="6" s="1"/>
  <c r="H137" i="6"/>
  <c r="N137" i="6" s="1"/>
  <c r="F137" i="6"/>
  <c r="L137" i="6" s="1"/>
  <c r="J137" i="6"/>
  <c r="P137" i="6" s="1"/>
  <c r="E137" i="6"/>
  <c r="K137" i="6" s="1"/>
  <c r="R137" i="6" s="1"/>
  <c r="I137" i="6"/>
  <c r="O137" i="6" s="1"/>
  <c r="E133" i="6"/>
  <c r="K133" i="6" s="1"/>
  <c r="R133" i="6" s="1"/>
  <c r="I133" i="6"/>
  <c r="O133" i="6" s="1"/>
  <c r="F133" i="6"/>
  <c r="L133" i="6" s="1"/>
  <c r="J133" i="6"/>
  <c r="P133" i="6" s="1"/>
  <c r="H133" i="6"/>
  <c r="N133" i="6" s="1"/>
  <c r="G133" i="6"/>
  <c r="M133" i="6" s="1"/>
  <c r="F129" i="6"/>
  <c r="L129" i="6" s="1"/>
  <c r="H129" i="6"/>
  <c r="N129" i="6" s="1"/>
  <c r="J129" i="6"/>
  <c r="P129" i="6" s="1"/>
  <c r="I129" i="6"/>
  <c r="O129" i="6" s="1"/>
  <c r="E125" i="6"/>
  <c r="K125" i="6" s="1"/>
  <c r="R125" i="6" s="1"/>
  <c r="I125" i="6"/>
  <c r="O125" i="6" s="1"/>
  <c r="F125" i="6"/>
  <c r="L125" i="6" s="1"/>
  <c r="J125" i="6"/>
  <c r="P125" i="6" s="1"/>
  <c r="G125" i="6"/>
  <c r="M125" i="6" s="1"/>
  <c r="H125" i="6"/>
  <c r="N125" i="6" s="1"/>
  <c r="E121" i="6"/>
  <c r="K121" i="6" s="1"/>
  <c r="R121" i="6" s="1"/>
  <c r="I121" i="6"/>
  <c r="O121" i="6" s="1"/>
  <c r="F121" i="6"/>
  <c r="L121" i="6" s="1"/>
  <c r="J121" i="6"/>
  <c r="P121" i="6" s="1"/>
  <c r="G121" i="6"/>
  <c r="M121" i="6" s="1"/>
  <c r="H121" i="6"/>
  <c r="N121" i="6" s="1"/>
  <c r="G117" i="6"/>
  <c r="M117" i="6" s="1"/>
  <c r="H117" i="6"/>
  <c r="N117" i="6" s="1"/>
  <c r="E117" i="6"/>
  <c r="K117" i="6" s="1"/>
  <c r="R117" i="6" s="1"/>
  <c r="I117" i="6"/>
  <c r="O117" i="6" s="1"/>
  <c r="F117" i="6"/>
  <c r="L117" i="6" s="1"/>
  <c r="J117" i="6"/>
  <c r="P117" i="6" s="1"/>
  <c r="F113" i="6"/>
  <c r="L113" i="6" s="1"/>
  <c r="H113" i="6"/>
  <c r="N113" i="6" s="1"/>
  <c r="I113" i="6"/>
  <c r="O113" i="6" s="1"/>
  <c r="J113" i="6"/>
  <c r="P113" i="6" s="1"/>
  <c r="G109" i="6"/>
  <c r="M109" i="6" s="1"/>
  <c r="H109" i="6"/>
  <c r="N109" i="6" s="1"/>
  <c r="E109" i="6"/>
  <c r="K109" i="6" s="1"/>
  <c r="R109" i="6" s="1"/>
  <c r="I109" i="6"/>
  <c r="O109" i="6" s="1"/>
  <c r="F109" i="6"/>
  <c r="L109" i="6" s="1"/>
  <c r="J109" i="6"/>
  <c r="P109" i="6" s="1"/>
  <c r="F105" i="6"/>
  <c r="L105" i="6" s="1"/>
  <c r="G105" i="6"/>
  <c r="M105" i="6" s="1"/>
  <c r="H105" i="6"/>
  <c r="N105" i="6" s="1"/>
  <c r="I105" i="6"/>
  <c r="O105" i="6" s="1"/>
  <c r="E105" i="6"/>
  <c r="K105" i="6" s="1"/>
  <c r="R105" i="6" s="1"/>
  <c r="J105" i="6"/>
  <c r="P105" i="6" s="1"/>
  <c r="H101" i="6"/>
  <c r="N101" i="6" s="1"/>
  <c r="G101" i="6"/>
  <c r="M101" i="6" s="1"/>
  <c r="I101" i="6"/>
  <c r="O101" i="6" s="1"/>
  <c r="E101" i="6"/>
  <c r="K101" i="6" s="1"/>
  <c r="R101" i="6" s="1"/>
  <c r="J101" i="6"/>
  <c r="P101" i="6" s="1"/>
  <c r="F101" i="6"/>
  <c r="L101" i="6" s="1"/>
  <c r="H97" i="6"/>
  <c r="N97" i="6" s="1"/>
  <c r="E97" i="6"/>
  <c r="K97" i="6" s="1"/>
  <c r="R97" i="6" s="1"/>
  <c r="J97" i="6"/>
  <c r="P97" i="6" s="1"/>
  <c r="F97" i="6"/>
  <c r="L97" i="6" s="1"/>
  <c r="G97" i="6"/>
  <c r="M97" i="6" s="1"/>
  <c r="I97" i="6"/>
  <c r="O97" i="6" s="1"/>
  <c r="J93" i="6"/>
  <c r="P93" i="6" s="1"/>
  <c r="F93" i="6"/>
  <c r="L93" i="6" s="1"/>
  <c r="H93" i="6"/>
  <c r="N93" i="6" s="1"/>
  <c r="I93" i="6"/>
  <c r="O93" i="6" s="1"/>
  <c r="F89" i="6"/>
  <c r="L89" i="6" s="1"/>
  <c r="J89" i="6"/>
  <c r="P89" i="6" s="1"/>
  <c r="I89" i="6"/>
  <c r="O89" i="6" s="1"/>
  <c r="E89" i="6"/>
  <c r="K89" i="6" s="1"/>
  <c r="R89" i="6" s="1"/>
  <c r="G89" i="6"/>
  <c r="M89" i="6" s="1"/>
  <c r="H89" i="6"/>
  <c r="N89" i="6" s="1"/>
  <c r="F85" i="6"/>
  <c r="L85" i="6" s="1"/>
  <c r="J85" i="6"/>
  <c r="P85" i="6" s="1"/>
  <c r="G85" i="6"/>
  <c r="M85" i="6" s="1"/>
  <c r="H85" i="6"/>
  <c r="N85" i="6" s="1"/>
  <c r="I85" i="6"/>
  <c r="O85" i="6" s="1"/>
  <c r="E85" i="6"/>
  <c r="K85" i="6" s="1"/>
  <c r="R85" i="6" s="1"/>
  <c r="F81" i="6"/>
  <c r="L81" i="6" s="1"/>
  <c r="J81" i="6"/>
  <c r="P81" i="6" s="1"/>
  <c r="I81" i="6"/>
  <c r="O81" i="6" s="1"/>
  <c r="E81" i="6"/>
  <c r="K81" i="6" s="1"/>
  <c r="R81" i="6" s="1"/>
  <c r="G81" i="6"/>
  <c r="M81" i="6" s="1"/>
  <c r="H81" i="6"/>
  <c r="N81" i="6" s="1"/>
  <c r="G77" i="6"/>
  <c r="M77" i="6" s="1"/>
  <c r="E77" i="6"/>
  <c r="K77" i="6" s="1"/>
  <c r="R77" i="6" s="1"/>
  <c r="I77" i="6"/>
  <c r="O77" i="6" s="1"/>
  <c r="F77" i="6"/>
  <c r="L77" i="6" s="1"/>
  <c r="J77" i="6"/>
  <c r="P77" i="6" s="1"/>
  <c r="H77" i="6"/>
  <c r="N77" i="6" s="1"/>
  <c r="G73" i="6"/>
  <c r="M73" i="6" s="1"/>
  <c r="H73" i="6"/>
  <c r="N73" i="6" s="1"/>
  <c r="E73" i="6"/>
  <c r="K73" i="6" s="1"/>
  <c r="R73" i="6" s="1"/>
  <c r="I73" i="6"/>
  <c r="O73" i="6" s="1"/>
  <c r="F73" i="6"/>
  <c r="L73" i="6" s="1"/>
  <c r="J73" i="6"/>
  <c r="P73" i="6" s="1"/>
  <c r="G69" i="6"/>
  <c r="M69" i="6" s="1"/>
  <c r="H69" i="6"/>
  <c r="N69" i="6" s="1"/>
  <c r="E69" i="6"/>
  <c r="K69" i="6" s="1"/>
  <c r="R69" i="6" s="1"/>
  <c r="I69" i="6"/>
  <c r="O69" i="6" s="1"/>
  <c r="F69" i="6"/>
  <c r="L69" i="6" s="1"/>
  <c r="J69" i="6"/>
  <c r="P69" i="6" s="1"/>
  <c r="E65" i="6"/>
  <c r="K65" i="6" s="1"/>
  <c r="R65" i="6" s="1"/>
  <c r="I65" i="6"/>
  <c r="O65" i="6" s="1"/>
  <c r="F65" i="6"/>
  <c r="L65" i="6" s="1"/>
  <c r="J65" i="6"/>
  <c r="P65" i="6" s="1"/>
  <c r="G65" i="6"/>
  <c r="M65" i="6" s="1"/>
  <c r="H65" i="6"/>
  <c r="N65" i="6" s="1"/>
  <c r="F61" i="6"/>
  <c r="L61" i="6" s="1"/>
  <c r="J61" i="6"/>
  <c r="P61" i="6" s="1"/>
  <c r="H61" i="6"/>
  <c r="N61" i="6" s="1"/>
  <c r="E61" i="6"/>
  <c r="K61" i="6" s="1"/>
  <c r="R61" i="6" s="1"/>
  <c r="G61" i="6"/>
  <c r="M61" i="6" s="1"/>
  <c r="I61" i="6"/>
  <c r="O61" i="6" s="1"/>
  <c r="H57" i="6"/>
  <c r="N57" i="6" s="1"/>
  <c r="F57" i="6"/>
  <c r="L57" i="6" s="1"/>
  <c r="J57" i="6"/>
  <c r="P57" i="6" s="1"/>
  <c r="E57" i="6"/>
  <c r="K57" i="6" s="1"/>
  <c r="R57" i="6" s="1"/>
  <c r="G57" i="6"/>
  <c r="M57" i="6" s="1"/>
  <c r="I57" i="6"/>
  <c r="O57" i="6" s="1"/>
  <c r="H53" i="6"/>
  <c r="N53" i="6" s="1"/>
  <c r="F53" i="6"/>
  <c r="L53" i="6" s="1"/>
  <c r="J53" i="6"/>
  <c r="P53" i="6" s="1"/>
  <c r="G53" i="6"/>
  <c r="M53" i="6" s="1"/>
  <c r="E53" i="6"/>
  <c r="K53" i="6" s="1"/>
  <c r="R53" i="6" s="1"/>
  <c r="I53" i="6"/>
  <c r="O53" i="6" s="1"/>
  <c r="H49" i="6"/>
  <c r="N49" i="6" s="1"/>
  <c r="F49" i="6"/>
  <c r="L49" i="6" s="1"/>
  <c r="J49" i="6"/>
  <c r="P49" i="6" s="1"/>
  <c r="G49" i="6"/>
  <c r="M49" i="6" s="1"/>
  <c r="E49" i="6"/>
  <c r="K49" i="6" s="1"/>
  <c r="R49" i="6" s="1"/>
  <c r="I49" i="6"/>
  <c r="O49" i="6" s="1"/>
  <c r="H45" i="6"/>
  <c r="N45" i="6" s="1"/>
  <c r="J45" i="6"/>
  <c r="P45" i="6" s="1"/>
  <c r="F45" i="6"/>
  <c r="L45" i="6" s="1"/>
  <c r="I45" i="6"/>
  <c r="O45" i="6" s="1"/>
  <c r="F41" i="6"/>
  <c r="L41" i="6" s="1"/>
  <c r="J41" i="6"/>
  <c r="P41" i="6" s="1"/>
  <c r="H41" i="6"/>
  <c r="N41" i="6" s="1"/>
  <c r="E41" i="6"/>
  <c r="K41" i="6" s="1"/>
  <c r="R41" i="6" s="1"/>
  <c r="I41" i="6"/>
  <c r="O41" i="6" s="1"/>
  <c r="G41" i="6"/>
  <c r="M41" i="6" s="1"/>
  <c r="H37" i="6"/>
  <c r="N37" i="6" s="1"/>
  <c r="F37" i="6"/>
  <c r="L37" i="6" s="1"/>
  <c r="J37" i="6"/>
  <c r="P37" i="6" s="1"/>
  <c r="G37" i="6"/>
  <c r="M37" i="6" s="1"/>
  <c r="E37" i="6"/>
  <c r="K37" i="6" s="1"/>
  <c r="R37" i="6" s="1"/>
  <c r="I37" i="6"/>
  <c r="O37" i="6" s="1"/>
  <c r="H33" i="6"/>
  <c r="N33" i="6" s="1"/>
  <c r="J33" i="6"/>
  <c r="P33" i="6" s="1"/>
  <c r="F33" i="6"/>
  <c r="L33" i="6" s="1"/>
  <c r="I33" i="6"/>
  <c r="O33" i="6" s="1"/>
  <c r="F29" i="6"/>
  <c r="L29" i="6" s="1"/>
  <c r="J29" i="6"/>
  <c r="P29" i="6" s="1"/>
  <c r="H29" i="6"/>
  <c r="N29" i="6" s="1"/>
  <c r="E29" i="6"/>
  <c r="K29" i="6" s="1"/>
  <c r="R29" i="6" s="1"/>
  <c r="I29" i="6"/>
  <c r="O29" i="6" s="1"/>
  <c r="G29" i="6"/>
  <c r="M29" i="6" s="1"/>
  <c r="H25" i="6"/>
  <c r="N25" i="6" s="1"/>
  <c r="F25" i="6"/>
  <c r="L25" i="6" s="1"/>
  <c r="J25" i="6"/>
  <c r="P25" i="6" s="1"/>
  <c r="G25" i="6"/>
  <c r="M25" i="6" s="1"/>
  <c r="E25" i="6"/>
  <c r="K25" i="6" s="1"/>
  <c r="R25" i="6" s="1"/>
  <c r="I25" i="6"/>
  <c r="O25" i="6" s="1"/>
  <c r="H21" i="6"/>
  <c r="N21" i="6" s="1"/>
  <c r="F21" i="6"/>
  <c r="L21" i="6" s="1"/>
  <c r="J21" i="6"/>
  <c r="P21" i="6" s="1"/>
  <c r="G21" i="6"/>
  <c r="M21" i="6" s="1"/>
  <c r="E21" i="6"/>
  <c r="K21" i="6" s="1"/>
  <c r="R21" i="6" s="1"/>
  <c r="I21" i="6"/>
  <c r="O21" i="6" s="1"/>
  <c r="H17" i="6"/>
  <c r="N17" i="6" s="1"/>
  <c r="F17" i="6"/>
  <c r="L17" i="6" s="1"/>
  <c r="J17" i="6"/>
  <c r="P17" i="6" s="1"/>
  <c r="G17" i="6"/>
  <c r="M17" i="6" s="1"/>
  <c r="E17" i="6"/>
  <c r="K17" i="6" s="1"/>
  <c r="R17" i="6" s="1"/>
  <c r="I17" i="6"/>
  <c r="O17" i="6" s="1"/>
  <c r="F13" i="6"/>
  <c r="L13" i="6" s="1"/>
  <c r="J13" i="6"/>
  <c r="P13" i="6" s="1"/>
  <c r="H13" i="6"/>
  <c r="N13" i="6" s="1"/>
  <c r="E13" i="6"/>
  <c r="K13" i="6" s="1"/>
  <c r="R13" i="6" s="1"/>
  <c r="I13" i="6"/>
  <c r="O13" i="6" s="1"/>
  <c r="G13" i="6"/>
  <c r="M13" i="6" s="1"/>
  <c r="F9" i="6"/>
  <c r="L9" i="6" s="1"/>
  <c r="J9" i="6"/>
  <c r="P9" i="6" s="1"/>
  <c r="H9" i="6"/>
  <c r="N9" i="6" s="1"/>
  <c r="E9" i="6"/>
  <c r="K9" i="6" s="1"/>
  <c r="R9" i="6" s="1"/>
  <c r="I9" i="6"/>
  <c r="O9" i="6" s="1"/>
  <c r="G9" i="6"/>
  <c r="M9" i="6" s="1"/>
  <c r="J5" i="6"/>
  <c r="P5" i="6" s="1"/>
  <c r="H5" i="6"/>
  <c r="N5" i="6" s="1"/>
  <c r="I5" i="6"/>
  <c r="O5" i="6" s="1"/>
  <c r="F5" i="6"/>
  <c r="L5" i="6" s="1"/>
  <c r="G1301" i="6"/>
  <c r="M1301" i="6" s="1"/>
  <c r="G2944" i="6"/>
  <c r="M2944" i="6" s="1"/>
  <c r="G754" i="6"/>
  <c r="M754" i="6" s="1"/>
  <c r="G2837" i="6"/>
  <c r="M2837" i="6" s="1"/>
  <c r="G1421" i="6"/>
  <c r="M1421" i="6" s="1"/>
  <c r="G992" i="6"/>
  <c r="M992" i="6" s="1"/>
  <c r="G2780" i="6"/>
  <c r="M2780" i="6" s="1"/>
  <c r="G1035" i="6"/>
  <c r="M1035" i="6" s="1"/>
  <c r="G1946" i="6"/>
  <c r="M1946" i="6" s="1"/>
  <c r="G96" i="6"/>
  <c r="M96" i="6" s="1"/>
  <c r="G1026" i="6"/>
  <c r="M1026" i="6" s="1"/>
  <c r="G2465" i="6"/>
  <c r="M2465" i="6" s="1"/>
  <c r="G1046" i="6"/>
  <c r="M1046" i="6" s="1"/>
  <c r="G2420" i="6"/>
  <c r="M2420" i="6" s="1"/>
  <c r="G804" i="6"/>
  <c r="M804" i="6" s="1"/>
  <c r="G1993" i="6"/>
  <c r="M1993" i="6" s="1"/>
  <c r="G3015" i="6"/>
  <c r="M3015" i="6" s="1"/>
  <c r="G134" i="6"/>
  <c r="M134" i="6" s="1"/>
  <c r="G3034" i="6"/>
  <c r="M3034" i="6" s="1"/>
  <c r="G3054" i="6"/>
  <c r="M3054" i="6" s="1"/>
  <c r="G1127" i="6"/>
  <c r="M1127" i="6" s="1"/>
  <c r="G1070" i="6"/>
  <c r="M1070" i="6" s="1"/>
  <c r="G805" i="6"/>
  <c r="M805" i="6" s="1"/>
  <c r="G3073" i="6"/>
  <c r="M3073" i="6" s="1"/>
  <c r="G2249" i="6"/>
  <c r="M2249" i="6" s="1"/>
  <c r="G741" i="6"/>
  <c r="M741" i="6" s="1"/>
  <c r="G2574" i="6"/>
  <c r="M2574" i="6" s="1"/>
  <c r="G3081" i="6"/>
  <c r="M3081" i="6" s="1"/>
  <c r="G1422" i="6"/>
  <c r="M1422" i="6" s="1"/>
  <c r="G2984" i="6"/>
  <c r="M2984" i="6" s="1"/>
  <c r="G722" i="6"/>
  <c r="M722" i="6" s="1"/>
  <c r="G629" i="6"/>
  <c r="M629" i="6" s="1"/>
  <c r="G339" i="6"/>
  <c r="M339" i="6" s="1"/>
  <c r="G2053" i="6"/>
  <c r="M2053" i="6" s="1"/>
  <c r="G752" i="6"/>
  <c r="M752" i="6" s="1"/>
  <c r="G45" i="6"/>
  <c r="M45" i="6" s="1"/>
  <c r="G1169" i="6"/>
  <c r="M1169" i="6" s="1"/>
  <c r="G345" i="6"/>
  <c r="M345" i="6" s="1"/>
  <c r="G1767" i="6"/>
  <c r="M1767" i="6" s="1"/>
  <c r="G2503" i="6"/>
  <c r="M2503" i="6" s="1"/>
  <c r="G2587" i="6"/>
  <c r="M2587" i="6" s="1"/>
  <c r="G3035" i="6"/>
  <c r="M3035" i="6" s="1"/>
  <c r="G1865" i="6"/>
  <c r="M1865" i="6" s="1"/>
  <c r="G2500" i="6"/>
  <c r="M2500" i="6" s="1"/>
  <c r="G2559" i="6"/>
  <c r="M2559" i="6" s="1"/>
  <c r="G185" i="6"/>
  <c r="M185" i="6" s="1"/>
  <c r="G579" i="6"/>
  <c r="M579" i="6" s="1"/>
  <c r="G38" i="6"/>
  <c r="M38" i="6" s="1"/>
  <c r="G2928" i="6"/>
  <c r="M2928" i="6" s="1"/>
  <c r="G2999" i="6"/>
  <c r="M2999" i="6" s="1"/>
  <c r="G985" i="6"/>
  <c r="M985" i="6" s="1"/>
  <c r="G1867" i="6"/>
  <c r="M1867" i="6" s="1"/>
  <c r="G203" i="6"/>
  <c r="M203" i="6" s="1"/>
  <c r="G2352" i="6"/>
  <c r="M2352" i="6" s="1"/>
  <c r="G90" i="6"/>
  <c r="M90" i="6" s="1"/>
  <c r="G774" i="6"/>
  <c r="M774" i="6" s="1"/>
  <c r="G2256" i="6"/>
  <c r="M2256" i="6" s="1"/>
  <c r="G366" i="6"/>
  <c r="M366" i="6" s="1"/>
  <c r="G3072" i="6"/>
  <c r="M3072" i="6" s="1"/>
  <c r="E892" i="6"/>
  <c r="K892" i="6" s="1"/>
  <c r="R892" i="6" s="1"/>
  <c r="E356" i="6"/>
  <c r="K356" i="6" s="1"/>
  <c r="R356" i="6" s="1"/>
  <c r="E90" i="6"/>
  <c r="K90" i="6" s="1"/>
  <c r="R90" i="6" s="1"/>
  <c r="E488" i="6"/>
  <c r="K488" i="6" s="1"/>
  <c r="R488" i="6" s="1"/>
  <c r="E2590" i="6"/>
  <c r="K2590" i="6" s="1"/>
  <c r="R2590" i="6" s="1"/>
  <c r="E2971" i="6"/>
  <c r="K2971" i="6" s="1"/>
  <c r="R2971" i="6" s="1"/>
  <c r="E189" i="6"/>
  <c r="K189" i="6" s="1"/>
  <c r="R189" i="6" s="1"/>
  <c r="G2590" i="6"/>
  <c r="M2590" i="6" s="1"/>
  <c r="E809" i="6"/>
  <c r="K809" i="6" s="1"/>
  <c r="R809" i="6" s="1"/>
  <c r="E300" i="6"/>
  <c r="K300" i="6" s="1"/>
  <c r="R300" i="6" s="1"/>
  <c r="E2507" i="6"/>
  <c r="K2507" i="6" s="1"/>
  <c r="R2507" i="6" s="1"/>
  <c r="E1088" i="6"/>
  <c r="K1088" i="6" s="1"/>
  <c r="R1088" i="6" s="1"/>
  <c r="E310" i="6"/>
  <c r="K310" i="6" s="1"/>
  <c r="R310" i="6" s="1"/>
  <c r="E3022" i="6"/>
  <c r="K3022" i="6" s="1"/>
  <c r="R3022" i="6" s="1"/>
  <c r="E1396" i="6"/>
  <c r="K1396" i="6" s="1"/>
  <c r="R1396" i="6" s="1"/>
  <c r="E647" i="6"/>
  <c r="K647" i="6" s="1"/>
  <c r="R647" i="6" s="1"/>
  <c r="G1172" i="6"/>
  <c r="M1172" i="6" s="1"/>
  <c r="G2828" i="6"/>
  <c r="M2828" i="6" s="1"/>
  <c r="G3066" i="6"/>
  <c r="M3066" i="6" s="1"/>
  <c r="G67" i="6"/>
  <c r="M67" i="6" s="1"/>
  <c r="G2743" i="6"/>
  <c r="M2743" i="6" s="1"/>
  <c r="G2223" i="6"/>
  <c r="M2223" i="6" s="1"/>
  <c r="G2480" i="6"/>
  <c r="M2480" i="6" s="1"/>
  <c r="G2158" i="6"/>
  <c r="M2158" i="6" s="1"/>
  <c r="G828" i="6"/>
  <c r="M828" i="6" s="1"/>
  <c r="G788" i="6"/>
  <c r="M788" i="6" s="1"/>
  <c r="G2246" i="6"/>
  <c r="M2246" i="6" s="1"/>
  <c r="G646" i="6"/>
  <c r="M646" i="6" s="1"/>
  <c r="G3003" i="6"/>
  <c r="M3003" i="6" s="1"/>
  <c r="G489" i="6"/>
  <c r="M489" i="6" s="1"/>
  <c r="G786" i="6"/>
  <c r="M786" i="6" s="1"/>
  <c r="G818" i="6"/>
  <c r="M818" i="6" s="1"/>
  <c r="G179" i="6"/>
  <c r="M179" i="6" s="1"/>
  <c r="G1340" i="6"/>
  <c r="M1340" i="6" s="1"/>
  <c r="G2507" i="6"/>
  <c r="M2507" i="6" s="1"/>
  <c r="G2858" i="6"/>
  <c r="M2858" i="6" s="1"/>
  <c r="G1488" i="6"/>
  <c r="M1488" i="6" s="1"/>
  <c r="G563" i="6"/>
  <c r="M563" i="6" s="1"/>
  <c r="G2773" i="6"/>
  <c r="M2773" i="6" s="1"/>
  <c r="G2013" i="6"/>
  <c r="M2013" i="6" s="1"/>
  <c r="G2528" i="6"/>
  <c r="M2528" i="6" s="1"/>
  <c r="G608" i="6"/>
  <c r="M608" i="6" s="1"/>
  <c r="G966" i="6"/>
  <c r="M966" i="6" s="1"/>
  <c r="G1097" i="6"/>
  <c r="M1097" i="6" s="1"/>
  <c r="G350" i="6"/>
  <c r="M350" i="6" s="1"/>
  <c r="G2867" i="6"/>
  <c r="M2867" i="6" s="1"/>
  <c r="G2706" i="6"/>
  <c r="M2706" i="6" s="1"/>
  <c r="G2464" i="6"/>
  <c r="M2464" i="6" s="1"/>
  <c r="G3076" i="6"/>
  <c r="M3076" i="6" s="1"/>
  <c r="G1960" i="6"/>
  <c r="M1960" i="6" s="1"/>
  <c r="G1969" i="6"/>
  <c r="M1969" i="6" s="1"/>
  <c r="G1937" i="6"/>
  <c r="M1937" i="6" s="1"/>
  <c r="G714" i="6"/>
  <c r="M714" i="6" s="1"/>
  <c r="G132" i="6"/>
  <c r="M132" i="6" s="1"/>
  <c r="G931" i="6"/>
  <c r="M931" i="6" s="1"/>
  <c r="G1088" i="6"/>
  <c r="M1088" i="6" s="1"/>
  <c r="G1763" i="6"/>
  <c r="M1763" i="6" s="1"/>
  <c r="G2376" i="6"/>
  <c r="M2376" i="6" s="1"/>
  <c r="G1114" i="6"/>
  <c r="M1114" i="6" s="1"/>
  <c r="G916" i="6"/>
  <c r="M916" i="6" s="1"/>
  <c r="G1069" i="6"/>
  <c r="M1069" i="6" s="1"/>
  <c r="G1270" i="6"/>
  <c r="M1270" i="6" s="1"/>
  <c r="G3047" i="6"/>
  <c r="M3047" i="6" s="1"/>
  <c r="G2287" i="6"/>
  <c r="M2287" i="6" s="1"/>
  <c r="G2523" i="6"/>
  <c r="M2523" i="6" s="1"/>
  <c r="G1118" i="6"/>
  <c r="M1118" i="6" s="1"/>
  <c r="G499" i="6"/>
  <c r="M499" i="6" s="1"/>
  <c r="G2441" i="6"/>
  <c r="M2441" i="6" s="1"/>
  <c r="G1779" i="6"/>
  <c r="M1779" i="6" s="1"/>
  <c r="G868" i="6"/>
  <c r="M868" i="6" s="1"/>
  <c r="G814" i="6"/>
  <c r="M814" i="6" s="1"/>
  <c r="G623" i="6"/>
  <c r="M623" i="6" s="1"/>
  <c r="G838" i="6"/>
  <c r="M838" i="6" s="1"/>
  <c r="G1730" i="6"/>
  <c r="M1730" i="6" s="1"/>
  <c r="G370" i="6"/>
  <c r="M370" i="6" s="1"/>
  <c r="G2975" i="6"/>
  <c r="M2975" i="6" s="1"/>
  <c r="G1899" i="6"/>
  <c r="M1899" i="6" s="1"/>
  <c r="G879" i="6"/>
  <c r="M879" i="6" s="1"/>
  <c r="G110" i="6"/>
  <c r="M110" i="6" s="1"/>
  <c r="G2474" i="6"/>
  <c r="M2474" i="6" s="1"/>
  <c r="G202" i="6"/>
  <c r="M202" i="6" s="1"/>
  <c r="G333" i="6"/>
  <c r="M333" i="6" s="1"/>
  <c r="G2794" i="6"/>
  <c r="M2794" i="6" s="1"/>
  <c r="G979" i="6"/>
  <c r="M979" i="6" s="1"/>
  <c r="G951" i="6"/>
  <c r="M951" i="6" s="1"/>
  <c r="G640" i="6"/>
  <c r="M640" i="6" s="1"/>
  <c r="G498" i="6"/>
  <c r="M498" i="6" s="1"/>
  <c r="G5" i="6"/>
  <c r="M5" i="6" s="1"/>
  <c r="G1140" i="6"/>
  <c r="M1140" i="6" s="1"/>
  <c r="G1408" i="6"/>
  <c r="M1408" i="6" s="1"/>
  <c r="G2971" i="6"/>
  <c r="M2971" i="6" s="1"/>
  <c r="G852" i="6"/>
  <c r="M852" i="6" s="1"/>
  <c r="G1497" i="6"/>
  <c r="M1497" i="6" s="1"/>
  <c r="G450" i="6"/>
  <c r="M450" i="6" s="1"/>
  <c r="G3028" i="6"/>
  <c r="M3028" i="6" s="1"/>
  <c r="G8" i="6"/>
  <c r="M8" i="6" s="1"/>
  <c r="G1396" i="6"/>
  <c r="M1396" i="6" s="1"/>
  <c r="G324" i="6"/>
  <c r="M324" i="6" s="1"/>
  <c r="G1845" i="6"/>
  <c r="M1845" i="6" s="1"/>
  <c r="G2791" i="6"/>
  <c r="M2791" i="6" s="1"/>
  <c r="G3022" i="6"/>
  <c r="M3022" i="6" s="1"/>
  <c r="G906" i="6"/>
  <c r="M906" i="6" s="1"/>
  <c r="G1072" i="6"/>
  <c r="M1072" i="6" s="1"/>
  <c r="G1304" i="6"/>
  <c r="M1304" i="6" s="1"/>
  <c r="G1896" i="6"/>
  <c r="M1896" i="6" s="1"/>
  <c r="G785" i="6"/>
  <c r="M785" i="6" s="1"/>
  <c r="G2972" i="6"/>
  <c r="M2972" i="6" s="1"/>
  <c r="G605" i="6"/>
  <c r="M605" i="6" s="1"/>
  <c r="G155" i="6"/>
  <c r="M155" i="6" s="1"/>
  <c r="G1876" i="6"/>
  <c r="M1876" i="6" s="1"/>
  <c r="G668" i="6"/>
  <c r="M668" i="6" s="1"/>
  <c r="G2458" i="6"/>
  <c r="M2458" i="6" s="1"/>
  <c r="G1203" i="6"/>
  <c r="M1203" i="6" s="1"/>
  <c r="G2100" i="6"/>
  <c r="M2100" i="6" s="1"/>
  <c r="G189" i="6"/>
  <c r="M189" i="6" s="1"/>
  <c r="G1161" i="6"/>
  <c r="M1161" i="6" s="1"/>
  <c r="G1073" i="6"/>
  <c r="M1073" i="6" s="1"/>
  <c r="G2989" i="6"/>
  <c r="M2989" i="6" s="1"/>
  <c r="G723" i="6"/>
  <c r="M723" i="6" s="1"/>
  <c r="G1113" i="6"/>
  <c r="M1113" i="6" s="1"/>
  <c r="G727" i="6"/>
  <c r="M727" i="6" s="1"/>
  <c r="G2987" i="6"/>
  <c r="M2987" i="6" s="1"/>
  <c r="G845" i="6"/>
  <c r="M845" i="6" s="1"/>
  <c r="G2844" i="6"/>
  <c r="M2844" i="6" s="1"/>
  <c r="G4" i="6"/>
  <c r="M4" i="6" s="1"/>
  <c r="G310" i="6"/>
  <c r="M310" i="6" s="1"/>
  <c r="G1186" i="6"/>
  <c r="M1186" i="6" s="1"/>
  <c r="G3002" i="6"/>
  <c r="M3002" i="6" s="1"/>
  <c r="G470" i="6"/>
  <c r="M470" i="6" s="1"/>
  <c r="G2546" i="6"/>
  <c r="M2546" i="6" s="1"/>
  <c r="G2099" i="6"/>
  <c r="M2099" i="6" s="1"/>
  <c r="G2980" i="6"/>
  <c r="M2980" i="6" s="1"/>
  <c r="G2233" i="6"/>
  <c r="M2233" i="6" s="1"/>
  <c r="G1065" i="6"/>
  <c r="M1065" i="6" s="1"/>
  <c r="G1894" i="6"/>
  <c r="M1894" i="6" s="1"/>
  <c r="G1435" i="6"/>
  <c r="M1435" i="6" s="1"/>
  <c r="G418" i="6"/>
  <c r="M418" i="6" s="1"/>
  <c r="G2617" i="6"/>
  <c r="M2617" i="6" s="1"/>
  <c r="G2843" i="6"/>
  <c r="M2843" i="6" s="1"/>
  <c r="G2470" i="6"/>
  <c r="M2470" i="6" s="1"/>
  <c r="G572" i="6"/>
  <c r="M572" i="6" s="1"/>
  <c r="G1137" i="6"/>
  <c r="M1137" i="6" s="1"/>
  <c r="G2501" i="6"/>
  <c r="M2501" i="6" s="1"/>
  <c r="G2811" i="6"/>
  <c r="M2811" i="6" s="1"/>
  <c r="G2168" i="6"/>
  <c r="M2168" i="6" s="1"/>
  <c r="G434" i="6"/>
  <c r="M434" i="6" s="1"/>
  <c r="G855" i="6"/>
  <c r="M855" i="6" s="1"/>
  <c r="G2121" i="6"/>
  <c r="M2121" i="6" s="1"/>
  <c r="G1938" i="6"/>
  <c r="M1938" i="6" s="1"/>
  <c r="G3023" i="6"/>
  <c r="M3023" i="6" s="1"/>
  <c r="G1791" i="6"/>
  <c r="M1791" i="6" s="1"/>
  <c r="G2463" i="6"/>
  <c r="M2463" i="6" s="1"/>
  <c r="G356" i="6"/>
  <c r="M356" i="6" s="1"/>
  <c r="G970" i="6"/>
  <c r="M970" i="6" s="1"/>
  <c r="G875" i="6"/>
  <c r="M875" i="6" s="1"/>
  <c r="G2412" i="6"/>
  <c r="M2412" i="6" s="1"/>
  <c r="G2533" i="6"/>
  <c r="M2533" i="6" s="1"/>
  <c r="G1123" i="6"/>
  <c r="M1123" i="6" s="1"/>
  <c r="G637" i="6"/>
  <c r="M637" i="6" s="1"/>
  <c r="G1284" i="6"/>
  <c r="M1284" i="6" s="1"/>
  <c r="G2435" i="6"/>
  <c r="M2435" i="6" s="1"/>
  <c r="G2364" i="6"/>
  <c r="M2364" i="6" s="1"/>
  <c r="G16" i="6"/>
  <c r="M16" i="6" s="1"/>
  <c r="G1557" i="6"/>
  <c r="M1557" i="6" s="1"/>
  <c r="G2787" i="6"/>
  <c r="M2787" i="6" s="1"/>
  <c r="G469" i="6"/>
  <c r="M469" i="6" s="1"/>
  <c r="G2422" i="6"/>
  <c r="M2422" i="6" s="1"/>
  <c r="G3018" i="6"/>
  <c r="M3018" i="6" s="1"/>
  <c r="G2887" i="6"/>
  <c r="M2887" i="6" s="1"/>
  <c r="G167" i="6"/>
  <c r="M167" i="6" s="1"/>
  <c r="G715" i="6"/>
  <c r="M715" i="6" s="1"/>
  <c r="G2992" i="6"/>
  <c r="M2992" i="6" s="1"/>
  <c r="G2570" i="6"/>
  <c r="M2570" i="6" s="1"/>
  <c r="G2372" i="6"/>
  <c r="M2372" i="6" s="1"/>
  <c r="G2345" i="6"/>
  <c r="M2345" i="6" s="1"/>
  <c r="G379" i="6"/>
  <c r="M379" i="6" s="1"/>
  <c r="G2969" i="6"/>
  <c r="M2969" i="6" s="1"/>
  <c r="G940" i="6"/>
  <c r="M940" i="6" s="1"/>
  <c r="G647" i="6"/>
  <c r="M647" i="6" s="1"/>
  <c r="G1605" i="6"/>
  <c r="M1605" i="6" s="1"/>
  <c r="G753" i="6"/>
  <c r="M753" i="6" s="1"/>
  <c r="G889" i="6"/>
  <c r="M889" i="6" s="1"/>
  <c r="G809" i="6"/>
  <c r="M809" i="6" s="1"/>
  <c r="G212" i="6"/>
  <c r="M212" i="6" s="1"/>
  <c r="G1648" i="6"/>
  <c r="M1648" i="6" s="1"/>
  <c r="G494" i="6"/>
  <c r="M494" i="6" s="1"/>
  <c r="G2045" i="6"/>
  <c r="M2045" i="6" s="1"/>
  <c r="G2627" i="6"/>
  <c r="M2627" i="6" s="1"/>
  <c r="G2875" i="6"/>
  <c r="M2875" i="6" s="1"/>
  <c r="G612" i="6"/>
  <c r="M612" i="6" s="1"/>
  <c r="G2327" i="6"/>
  <c r="M2327" i="6" s="1"/>
  <c r="G2901" i="6"/>
  <c r="M2901" i="6" s="1"/>
  <c r="G2079" i="6"/>
  <c r="M2079" i="6" s="1"/>
  <c r="G300" i="6"/>
  <c r="M300" i="6" s="1"/>
  <c r="G1622" i="6"/>
  <c r="M1622" i="6" s="1"/>
  <c r="G2889" i="6"/>
  <c r="M2889" i="6" s="1"/>
  <c r="G2701" i="6"/>
  <c r="M2701" i="6" s="1"/>
  <c r="G892" i="6"/>
  <c r="M892" i="6" s="1"/>
  <c r="G1044" i="6"/>
  <c r="M1044" i="6" s="1"/>
  <c r="G1631" i="6"/>
  <c r="M1631" i="6" s="1"/>
  <c r="G1380" i="6"/>
  <c r="M1380" i="6" s="1"/>
  <c r="G2862" i="6"/>
  <c r="M2862" i="6" s="1"/>
  <c r="G1303" i="6"/>
  <c r="M1303" i="6" s="1"/>
  <c r="G554" i="6"/>
  <c r="M554" i="6" s="1"/>
  <c r="G1640" i="6"/>
  <c r="M1640" i="6" s="1"/>
  <c r="G627" i="6"/>
  <c r="M627" i="6" s="1"/>
  <c r="G113" i="6"/>
  <c r="M113" i="6" s="1"/>
  <c r="G2634" i="6"/>
  <c r="M2634" i="6" s="1"/>
  <c r="G389" i="6"/>
  <c r="M389" i="6" s="1"/>
  <c r="G3010" i="6"/>
  <c r="M3010" i="6" s="1"/>
  <c r="G1276" i="6"/>
  <c r="M1276" i="6" s="1"/>
  <c r="G1510" i="6"/>
  <c r="M1510" i="6" s="1"/>
  <c r="G1883" i="6"/>
  <c r="M1883" i="6" s="1"/>
  <c r="G1363" i="6"/>
  <c r="M1363" i="6" s="1"/>
  <c r="G2848" i="6"/>
  <c r="M2848" i="6" s="1"/>
  <c r="G2957" i="6"/>
  <c r="M2957" i="6" s="1"/>
  <c r="G328" i="6"/>
  <c r="M328" i="6" s="1"/>
  <c r="G488" i="6"/>
  <c r="M488" i="6" s="1"/>
  <c r="G1847" i="6"/>
  <c r="M1847" i="6" s="1"/>
  <c r="G2956" i="6"/>
  <c r="M2956" i="6" s="1"/>
  <c r="G168" i="6"/>
  <c r="M168" i="6" s="1"/>
  <c r="G3005" i="6"/>
  <c r="M3005" i="6" s="1"/>
  <c r="I3" i="7"/>
  <c r="I4" i="7"/>
  <c r="H3" i="7"/>
  <c r="H4" i="7"/>
  <c r="H6" i="7"/>
  <c r="H7" i="7"/>
  <c r="H8" i="7"/>
  <c r="H9" i="7"/>
  <c r="H10" i="7"/>
  <c r="H11" i="7"/>
  <c r="H12" i="7"/>
  <c r="E814" i="6" l="1"/>
  <c r="K814" i="6" s="1"/>
  <c r="R814" i="6" s="1"/>
  <c r="E2331" i="6"/>
  <c r="K2331" i="6" s="1"/>
  <c r="R2331" i="6" s="1"/>
  <c r="E3171" i="6"/>
  <c r="K3171" i="6" s="1"/>
  <c r="R3171" i="6" s="1"/>
  <c r="E722" i="6"/>
  <c r="K722" i="6" s="1"/>
  <c r="R722" i="6" s="1"/>
  <c r="E2045" i="6"/>
  <c r="K2045" i="6" s="1"/>
  <c r="R2045" i="6" s="1"/>
  <c r="E3119" i="6"/>
  <c r="K3119" i="6" s="1"/>
  <c r="R3119" i="6" s="1"/>
  <c r="E1295" i="6"/>
  <c r="K1295" i="6" s="1"/>
  <c r="R1295" i="6" s="1"/>
  <c r="E2140" i="6"/>
  <c r="K2140" i="6" s="1"/>
  <c r="R2140" i="6" s="1"/>
  <c r="E745" i="6"/>
  <c r="K745" i="6" s="1"/>
  <c r="R745" i="6" s="1"/>
  <c r="E58" i="6"/>
  <c r="K58" i="6" s="1"/>
  <c r="R58" i="6" s="1"/>
  <c r="E3051" i="6"/>
  <c r="K3051" i="6" s="1"/>
  <c r="R3051" i="6" s="1"/>
  <c r="E696" i="6"/>
  <c r="K696" i="6" s="1"/>
  <c r="R696" i="6" s="1"/>
  <c r="E2463" i="6"/>
  <c r="K2463" i="6" s="1"/>
  <c r="R2463" i="6" s="1"/>
  <c r="E739" i="6"/>
  <c r="K739" i="6" s="1"/>
  <c r="R739" i="6" s="1"/>
  <c r="E350" i="6"/>
  <c r="K350" i="6" s="1"/>
  <c r="R350" i="6" s="1"/>
  <c r="E1098" i="6"/>
  <c r="K1098" i="6" s="1"/>
  <c r="R1098" i="6" s="1"/>
  <c r="E2604" i="6" l="1"/>
  <c r="K2604" i="6" s="1"/>
  <c r="R2604" i="6" s="1"/>
  <c r="E38" i="6"/>
  <c r="K38" i="6" s="1"/>
  <c r="R38" i="6" s="1"/>
  <c r="E1212" i="6"/>
  <c r="K1212" i="6" s="1"/>
  <c r="R1212" i="6" s="1"/>
  <c r="E2098" i="6"/>
  <c r="K2098" i="6" s="1"/>
  <c r="R2098" i="6" s="1"/>
  <c r="E203" i="6"/>
  <c r="K203" i="6" s="1"/>
  <c r="R203" i="6" s="1"/>
  <c r="E3148" i="6"/>
  <c r="K3148" i="6" s="1"/>
  <c r="R3148" i="6" s="1"/>
  <c r="E931" i="6"/>
  <c r="K931" i="6" s="1"/>
  <c r="R931" i="6" s="1"/>
  <c r="E3099" i="6"/>
  <c r="K3099" i="6" s="1"/>
  <c r="R3099" i="6" s="1"/>
  <c r="E2037" i="6"/>
  <c r="K2037" i="6" s="1"/>
  <c r="R2037" i="6" s="1"/>
  <c r="G104" i="6"/>
  <c r="M104" i="6" s="1"/>
  <c r="G493" i="6"/>
  <c r="M493" i="6" s="1"/>
  <c r="E2054" i="6"/>
  <c r="K2054" i="6" s="1"/>
  <c r="R2054" i="6" s="1"/>
  <c r="E721" i="6"/>
  <c r="K721" i="6" s="1"/>
  <c r="R721" i="6" s="1"/>
  <c r="E3154" i="6"/>
  <c r="K3154" i="6" s="1"/>
  <c r="R3154" i="6" s="1"/>
  <c r="E2412" i="6"/>
  <c r="K2412" i="6" s="1"/>
  <c r="R2412" i="6" s="1"/>
  <c r="E2373" i="6"/>
  <c r="K2373" i="6" s="1"/>
  <c r="R2373" i="6" s="1"/>
  <c r="G1772" i="6"/>
  <c r="M1772" i="6" s="1"/>
  <c r="G1639" i="6"/>
  <c r="M1639" i="6" s="1"/>
  <c r="E2525" i="6"/>
  <c r="K2525" i="6" s="1"/>
  <c r="R2525" i="6" s="1"/>
  <c r="E966" i="6"/>
  <c r="K966" i="6" s="1"/>
  <c r="R966" i="6" s="1"/>
  <c r="E3134" i="6"/>
  <c r="K3134" i="6" s="1"/>
  <c r="R3134" i="6" s="1"/>
  <c r="E202" i="6"/>
  <c r="K202" i="6" s="1"/>
  <c r="R202" i="6" s="1"/>
  <c r="E257" i="6"/>
  <c r="K257" i="6" s="1"/>
  <c r="R257" i="6" s="1"/>
  <c r="E900" i="6"/>
  <c r="K900" i="6" s="1"/>
  <c r="R900" i="6" s="1"/>
  <c r="G2993" i="6"/>
  <c r="M2993" i="6" s="1"/>
  <c r="G3063" i="6"/>
  <c r="M3063" i="6" s="1"/>
  <c r="E749" i="6"/>
  <c r="K749" i="6" s="1"/>
  <c r="R749" i="6" s="1"/>
  <c r="E1503" i="6"/>
  <c r="K1503" i="6" s="1"/>
  <c r="R1503" i="6" s="1"/>
  <c r="E1283" i="6"/>
  <c r="K1283" i="6" s="1"/>
  <c r="R1283" i="6" s="1"/>
  <c r="E1930" i="6"/>
  <c r="K1930" i="6" s="1"/>
  <c r="R1930" i="6" s="1"/>
  <c r="E3113" i="6"/>
  <c r="K3113" i="6" s="1"/>
  <c r="R3113" i="6" s="1"/>
  <c r="E1028" i="6"/>
  <c r="K1028" i="6" s="1"/>
  <c r="R1028" i="6" s="1"/>
  <c r="E63" i="6"/>
  <c r="K63" i="6" s="1"/>
  <c r="R63" i="6" s="1"/>
  <c r="E3037" i="6"/>
  <c r="K3037" i="6" s="1"/>
  <c r="R3037" i="6" s="1"/>
  <c r="E2794" i="6"/>
  <c r="K2794" i="6" s="1"/>
  <c r="R2794" i="6" s="1"/>
  <c r="E1937" i="6"/>
  <c r="K1937" i="6" s="1"/>
  <c r="R1937" i="6" s="1"/>
  <c r="E2010" i="6"/>
  <c r="K2010" i="6" s="1"/>
  <c r="R2010" i="6" s="1"/>
  <c r="E926" i="6"/>
  <c r="K926" i="6" s="1"/>
  <c r="R926" i="6" s="1"/>
  <c r="E1998" i="6"/>
  <c r="K1998" i="6" s="1"/>
  <c r="R1998" i="6" s="1"/>
  <c r="E1631" i="6"/>
  <c r="K1631" i="6" s="1"/>
  <c r="R1631" i="6" s="1"/>
  <c r="E171" i="6"/>
  <c r="K171" i="6" s="1"/>
  <c r="R171" i="6" s="1"/>
  <c r="E379" i="6"/>
  <c r="K379" i="6" s="1"/>
  <c r="R379" i="6" s="1"/>
  <c r="E1684" i="6"/>
  <c r="K1684" i="6" s="1"/>
  <c r="R1684" i="6" s="1"/>
  <c r="E852" i="6"/>
  <c r="K852" i="6" s="1"/>
  <c r="R852" i="6" s="1"/>
  <c r="E870" i="6"/>
  <c r="K870" i="6" s="1"/>
  <c r="R870" i="6" s="1"/>
  <c r="E2837" i="6"/>
  <c r="K2837" i="6" s="1"/>
  <c r="R2837" i="6" s="1"/>
  <c r="E110" i="6"/>
  <c r="K110" i="6" s="1"/>
  <c r="R110" i="6" s="1"/>
  <c r="E3091" i="6"/>
  <c r="K3091" i="6" s="1"/>
  <c r="R3091" i="6" s="1"/>
  <c r="E979" i="6"/>
  <c r="K979" i="6" s="1"/>
  <c r="R979" i="6" s="1"/>
  <c r="E1161" i="6"/>
  <c r="K1161" i="6" s="1"/>
  <c r="R1161" i="6" s="1"/>
  <c r="E2967" i="6"/>
  <c r="K2967" i="6" s="1"/>
  <c r="R2967" i="6" s="1"/>
  <c r="E2960" i="6"/>
  <c r="K2960" i="6" s="1"/>
  <c r="R2960" i="6" s="1"/>
  <c r="G3075" i="6"/>
  <c r="M3075" i="6" s="1"/>
  <c r="G3095" i="6"/>
  <c r="M3095" i="6" s="1"/>
  <c r="E3199" i="6"/>
  <c r="K3199" i="6" s="1"/>
  <c r="R3199" i="6" s="1"/>
  <c r="E1993" i="6"/>
  <c r="K1993" i="6" s="1"/>
  <c r="R1993" i="6" s="1"/>
  <c r="E390" i="6"/>
  <c r="K390" i="6" s="1"/>
  <c r="R390" i="6" s="1"/>
  <c r="E3050" i="6"/>
  <c r="K3050" i="6" s="1"/>
  <c r="R3050" i="6" s="1"/>
  <c r="E3062" i="6"/>
  <c r="K3062" i="6" s="1"/>
  <c r="R3062" i="6" s="1"/>
  <c r="E362" i="6"/>
  <c r="K362" i="6" s="1"/>
  <c r="R362" i="6" s="1"/>
  <c r="E3112" i="6"/>
  <c r="K3112" i="6" s="1"/>
  <c r="R3112" i="6" s="1"/>
  <c r="E2538" i="6"/>
  <c r="K2538" i="6" s="1"/>
  <c r="R2538" i="6" s="1"/>
  <c r="E2100" i="6"/>
  <c r="K2100" i="6" s="1"/>
  <c r="R2100" i="6" s="1"/>
  <c r="E1091" i="6"/>
  <c r="K1091" i="6" s="1"/>
  <c r="R1091" i="6" s="1"/>
  <c r="E16" i="6"/>
  <c r="K16" i="6" s="1"/>
  <c r="R16" i="6" s="1"/>
  <c r="E2995" i="6"/>
  <c r="K2995" i="6" s="1"/>
  <c r="R2995" i="6" s="1"/>
  <c r="E3173" i="6"/>
  <c r="K3173" i="6" s="1"/>
  <c r="R3173" i="6" s="1"/>
  <c r="E3007" i="6"/>
  <c r="K3007" i="6" s="1"/>
  <c r="R3007" i="6" s="1"/>
  <c r="E576" i="6"/>
  <c r="K576" i="6" s="1"/>
  <c r="R576" i="6" s="1"/>
  <c r="E3108" i="6"/>
  <c r="K3108" i="6" s="1"/>
  <c r="R3108" i="6" s="1"/>
  <c r="E324" i="6"/>
  <c r="K324" i="6" s="1"/>
  <c r="R324" i="6" s="1"/>
  <c r="E2822" i="6"/>
  <c r="K2822" i="6" s="1"/>
  <c r="R2822" i="6" s="1"/>
  <c r="E692" i="6"/>
  <c r="K692" i="6" s="1"/>
  <c r="R692" i="6" s="1"/>
  <c r="E2145" i="6"/>
  <c r="K2145" i="6" s="1"/>
  <c r="R2145" i="6" s="1"/>
  <c r="E858" i="6"/>
  <c r="K858" i="6" s="1"/>
  <c r="R858" i="6" s="1"/>
  <c r="E1488" i="6"/>
  <c r="K1488" i="6" s="1"/>
  <c r="R1488" i="6" s="1"/>
  <c r="E2930" i="6"/>
  <c r="K2930" i="6" s="1"/>
  <c r="R2930" i="6" s="1"/>
  <c r="E2848" i="6"/>
  <c r="K2848" i="6" s="1"/>
  <c r="R2848" i="6" s="1"/>
  <c r="E3115" i="6"/>
  <c r="K3115" i="6" s="1"/>
  <c r="R3115" i="6" s="1"/>
  <c r="E1557" i="6"/>
  <c r="K1557" i="6" s="1"/>
  <c r="R1557" i="6" s="1"/>
  <c r="E330" i="6"/>
  <c r="K330" i="6" s="1"/>
  <c r="R330" i="6" s="1"/>
  <c r="E2457" i="6"/>
  <c r="K2457" i="6" s="1"/>
  <c r="R2457" i="6" s="1"/>
  <c r="E888" i="6"/>
  <c r="K888" i="6" s="1"/>
  <c r="R888" i="6" s="1"/>
  <c r="E1639" i="6"/>
  <c r="K1639" i="6" s="1"/>
  <c r="R1639" i="6" s="1"/>
  <c r="E2744" i="6"/>
  <c r="K2744" i="6" s="1"/>
  <c r="R2744" i="6" s="1"/>
  <c r="E2618" i="6"/>
  <c r="K2618" i="6" s="1"/>
  <c r="R2618" i="6" s="1"/>
  <c r="E2223" i="6"/>
  <c r="K2223" i="6" s="1"/>
  <c r="R2223" i="6" s="1"/>
  <c r="E3151" i="6"/>
  <c r="K3151" i="6" s="1"/>
  <c r="R3151" i="6" s="1"/>
  <c r="E838" i="6"/>
  <c r="K838" i="6" s="1"/>
  <c r="R838" i="6" s="1"/>
  <c r="E1169" i="6"/>
  <c r="K1169" i="6" s="1"/>
  <c r="R1169" i="6" s="1"/>
  <c r="E3065" i="6"/>
  <c r="K3065" i="6" s="1"/>
  <c r="R3065" i="6" s="1"/>
  <c r="E3169" i="6"/>
  <c r="K3169" i="6" s="1"/>
  <c r="R3169" i="6" s="1"/>
  <c r="E3127" i="6"/>
  <c r="K3127" i="6" s="1"/>
  <c r="R3127" i="6" s="1"/>
  <c r="E1235" i="6"/>
  <c r="K1235" i="6" s="1"/>
  <c r="R1235" i="6" s="1"/>
  <c r="E129" i="6"/>
  <c r="K129" i="6" s="1"/>
  <c r="R129" i="6" s="1"/>
  <c r="E2988" i="6"/>
  <c r="K2988" i="6" s="1"/>
  <c r="R2988" i="6" s="1"/>
  <c r="E439" i="6"/>
  <c r="K439" i="6" s="1"/>
  <c r="R439" i="6" s="1"/>
  <c r="E2233" i="6"/>
  <c r="K2233" i="6" s="1"/>
  <c r="R2233" i="6" s="1"/>
  <c r="E2634" i="6"/>
  <c r="K2634" i="6" s="1"/>
  <c r="R2634" i="6" s="1"/>
  <c r="E3056" i="6"/>
  <c r="K3056" i="6" s="1"/>
  <c r="R3056" i="6" s="1"/>
  <c r="E1300" i="6"/>
  <c r="K1300" i="6" s="1"/>
  <c r="R1300" i="6" s="1"/>
  <c r="E1276" i="6"/>
  <c r="K1276" i="6" s="1"/>
  <c r="R1276" i="6" s="1"/>
  <c r="E470" i="6"/>
  <c r="K470" i="6" s="1"/>
  <c r="R470" i="6" s="1"/>
  <c r="E3069" i="6"/>
  <c r="K3069" i="6" s="1"/>
  <c r="R3069" i="6" s="1"/>
  <c r="E1839" i="6" l="1"/>
  <c r="K1839" i="6" s="1"/>
  <c r="R1839" i="6" s="1"/>
  <c r="E2780" i="6"/>
  <c r="K2780" i="6" s="1"/>
  <c r="R2780" i="6" s="1"/>
  <c r="E2715" i="6"/>
  <c r="K2715" i="6" s="1"/>
  <c r="R2715" i="6" s="1"/>
  <c r="E509" i="6"/>
  <c r="K509" i="6" s="1"/>
  <c r="R509" i="6" s="1"/>
  <c r="E3177" i="6"/>
  <c r="K3177" i="6" s="1"/>
  <c r="R3177" i="6" s="1"/>
  <c r="E28" i="6"/>
  <c r="K28" i="6" s="1"/>
  <c r="R28" i="6" s="1"/>
  <c r="E3203" i="6"/>
  <c r="K3203" i="6" s="1"/>
  <c r="R3203" i="6" s="1"/>
  <c r="E3105" i="6"/>
  <c r="K3105" i="6" s="1"/>
  <c r="R3105" i="6" s="1"/>
  <c r="E3128" i="6"/>
  <c r="K3128" i="6" s="1"/>
  <c r="R3128" i="6" s="1"/>
  <c r="E2984" i="6"/>
  <c r="K2984" i="6" s="1"/>
  <c r="R2984" i="6" s="1"/>
  <c r="E2365" i="6"/>
  <c r="K2365" i="6" s="1"/>
  <c r="R2365" i="6" s="1"/>
  <c r="E134" i="6"/>
  <c r="K134" i="6" s="1"/>
  <c r="R134" i="6" s="1"/>
  <c r="E995" i="6"/>
  <c r="K995" i="6" s="1"/>
  <c r="R995" i="6" s="1"/>
  <c r="E2997" i="6"/>
  <c r="K2997" i="6" s="1"/>
  <c r="R2997" i="6" s="1"/>
  <c r="E903" i="6"/>
  <c r="K903" i="6" s="1"/>
  <c r="R903" i="6" s="1"/>
  <c r="E757" i="6"/>
  <c r="K757" i="6" s="1"/>
  <c r="R757" i="6" s="1"/>
  <c r="E968" i="6"/>
  <c r="K968" i="6" s="1"/>
  <c r="R968" i="6" s="1"/>
  <c r="E339" i="6"/>
  <c r="K339" i="6" s="1"/>
  <c r="R339" i="6" s="1"/>
  <c r="E593" i="6"/>
  <c r="K593" i="6" s="1"/>
  <c r="R593" i="6" s="1"/>
  <c r="E2327" i="6"/>
  <c r="K2327" i="6" s="1"/>
  <c r="R2327" i="6" s="1"/>
  <c r="E3181" i="6"/>
  <c r="K3181" i="6" s="1"/>
  <c r="R3181" i="6" s="1"/>
  <c r="E1299" i="6"/>
  <c r="K1299" i="6" s="1"/>
  <c r="R1299" i="6" s="1"/>
  <c r="E3126" i="6"/>
  <c r="K3126" i="6" s="1"/>
  <c r="R3126" i="6" s="1"/>
  <c r="E2242" i="6"/>
  <c r="K2242" i="6" s="1"/>
  <c r="R2242" i="6" s="1"/>
  <c r="E771" i="6"/>
  <c r="K771" i="6" s="1"/>
  <c r="R771" i="6" s="1"/>
  <c r="E2422" i="6"/>
  <c r="K2422" i="6" s="1"/>
  <c r="R2422" i="6" s="1"/>
  <c r="E186" i="6"/>
  <c r="K186" i="6" s="1"/>
  <c r="R186" i="6" s="1"/>
  <c r="E2528" i="6"/>
  <c r="K2528" i="6" s="1"/>
  <c r="R2528" i="6" s="1"/>
  <c r="E831" i="6"/>
  <c r="K831" i="6" s="1"/>
  <c r="R831" i="6" s="1"/>
  <c r="E3116" i="6"/>
  <c r="K3116" i="6" s="1"/>
  <c r="R3116" i="6" s="1"/>
  <c r="E206" i="6"/>
  <c r="K206" i="6" s="1"/>
  <c r="R206" i="6" s="1"/>
  <c r="E1701" i="6"/>
  <c r="K1701" i="6" s="1"/>
  <c r="R1701" i="6" s="1"/>
  <c r="E3183" i="6"/>
  <c r="K3183" i="6" s="1"/>
  <c r="R3183" i="6" s="1"/>
  <c r="E2806" i="6"/>
  <c r="K2806" i="6" s="1"/>
  <c r="R2806" i="6" s="1"/>
  <c r="E481" i="6"/>
  <c r="K481" i="6" s="1"/>
  <c r="R481" i="6" s="1"/>
  <c r="E2501" i="6"/>
  <c r="K2501" i="6" s="1"/>
  <c r="R2501" i="6" s="1"/>
  <c r="E1097" i="6"/>
  <c r="K1097" i="6" s="1"/>
  <c r="R1097" i="6" s="1"/>
  <c r="E366" i="6"/>
  <c r="K366" i="6" s="1"/>
  <c r="R366" i="6" s="1"/>
  <c r="E992" i="6"/>
  <c r="K992" i="6" s="1"/>
  <c r="R992" i="6" s="1"/>
  <c r="E977" i="6"/>
  <c r="K977" i="6" s="1"/>
  <c r="R977" i="6" s="1"/>
  <c r="E2546" i="6"/>
  <c r="K2546" i="6" s="1"/>
  <c r="R2546" i="6" s="1"/>
  <c r="E165" i="6"/>
  <c r="K165" i="6" s="1"/>
  <c r="R165" i="6" s="1"/>
  <c r="E2980" i="6"/>
  <c r="K2980" i="6" s="1"/>
  <c r="R2980" i="6" s="1"/>
  <c r="E3064" i="6"/>
  <c r="K3064" i="6" s="1"/>
  <c r="R3064" i="6" s="1"/>
  <c r="E868" i="6"/>
  <c r="K868" i="6" s="1"/>
  <c r="R868" i="6" s="1"/>
  <c r="E1865" i="6"/>
  <c r="K1865" i="6" s="1"/>
  <c r="R1865" i="6" s="1"/>
  <c r="E3026" i="6"/>
  <c r="K3026" i="6" s="1"/>
  <c r="R3026" i="6" s="1"/>
  <c r="E3166" i="6"/>
  <c r="K3166" i="6" s="1"/>
  <c r="R3166" i="6" s="1"/>
  <c r="E2731" i="6"/>
  <c r="K2731" i="6" s="1"/>
  <c r="R2731" i="6" s="1"/>
  <c r="E1070" i="6"/>
  <c r="K1070" i="6" s="1"/>
  <c r="R1070" i="6" s="1"/>
  <c r="E3141" i="6"/>
  <c r="K3141" i="6" s="1"/>
  <c r="R3141" i="6" s="1"/>
  <c r="E494" i="6"/>
  <c r="K494" i="6" s="1"/>
  <c r="R494" i="6" s="1"/>
  <c r="E1203" i="6"/>
  <c r="K1203" i="6" s="1"/>
  <c r="R1203" i="6" s="1"/>
  <c r="E835" i="6"/>
  <c r="K835" i="6" s="1"/>
  <c r="R835" i="6" s="1"/>
  <c r="E3041" i="6"/>
  <c r="K3041" i="6" s="1"/>
  <c r="R3041" i="6" s="1"/>
  <c r="E512" i="6"/>
  <c r="K512" i="6" s="1"/>
  <c r="R512" i="6" s="1"/>
  <c r="E1026" i="6"/>
  <c r="K1026" i="6" s="1"/>
  <c r="R1026" i="6" s="1"/>
  <c r="E2677" i="6"/>
  <c r="K2677" i="6" s="1"/>
  <c r="R2677" i="6" s="1"/>
  <c r="E3110" i="6"/>
  <c r="K3110" i="6" s="1"/>
  <c r="R3110" i="6" s="1"/>
  <c r="E1604" i="6"/>
  <c r="K1604" i="6" s="1"/>
  <c r="R1604" i="6" s="1"/>
  <c r="E45" i="6"/>
  <c r="K45" i="6" s="1"/>
  <c r="R45" i="6" s="1"/>
  <c r="E1969" i="6"/>
  <c r="K1969" i="6" s="1"/>
  <c r="R1969" i="6" s="1"/>
  <c r="E646" i="6"/>
  <c r="K646" i="6" s="1"/>
  <c r="R646" i="6" s="1"/>
  <c r="E3073" i="6"/>
  <c r="K3073" i="6" s="1"/>
  <c r="R3073" i="6" s="1"/>
  <c r="E1031" i="6"/>
  <c r="K1031" i="6" s="1"/>
  <c r="R1031" i="6" s="1"/>
  <c r="E498" i="6"/>
  <c r="K498" i="6" s="1"/>
  <c r="R498" i="6" s="1"/>
  <c r="E1113" i="6"/>
  <c r="K1113" i="6" s="1"/>
  <c r="R1113" i="6" s="1"/>
  <c r="E370" i="6"/>
  <c r="K370" i="6" s="1"/>
  <c r="R370" i="6" s="1"/>
  <c r="E1767" i="6"/>
  <c r="K1767" i="6" s="1"/>
  <c r="R1767" i="6" s="1"/>
  <c r="E1214" i="6"/>
  <c r="K1214" i="6" s="1"/>
  <c r="R1214" i="6" s="1"/>
  <c r="E2671" i="6"/>
  <c r="K2671" i="6" s="1"/>
  <c r="R2671" i="6" s="1"/>
  <c r="E1179" i="6"/>
  <c r="K1179" i="6" s="1"/>
  <c r="R1179" i="6" s="1"/>
  <c r="E3137" i="6"/>
  <c r="K3137" i="6" s="1"/>
  <c r="R3137" i="6" s="1"/>
  <c r="E906" i="6"/>
  <c r="K906" i="6" s="1"/>
  <c r="R906" i="6" s="1"/>
  <c r="E1326" i="6"/>
  <c r="K1326" i="6" s="1"/>
  <c r="R1326" i="6" s="1"/>
  <c r="E2944" i="6"/>
  <c r="K2944" i="6" s="1"/>
  <c r="R2944" i="6" s="1"/>
  <c r="E591" i="6"/>
  <c r="K591" i="6" s="1"/>
  <c r="R591" i="6" s="1"/>
  <c r="E2791" i="6"/>
  <c r="K2791" i="6" s="1"/>
  <c r="R2791" i="6" s="1"/>
  <c r="E2251" i="6"/>
  <c r="K2251" i="6" s="1"/>
  <c r="R2251" i="6" s="1"/>
  <c r="E303" i="6"/>
  <c r="K303" i="6" s="1"/>
  <c r="R303" i="6" s="1"/>
  <c r="E2823" i="6"/>
  <c r="K2823" i="6" s="1"/>
  <c r="R2823" i="6" s="1"/>
  <c r="E2957" i="6"/>
  <c r="K2957" i="6" s="1"/>
  <c r="R2957" i="6" s="1"/>
  <c r="E605" i="6"/>
  <c r="K605" i="6" s="1"/>
  <c r="R605" i="6" s="1"/>
  <c r="E2928" i="6"/>
  <c r="K2928" i="6" s="1"/>
  <c r="R2928" i="6" s="1"/>
  <c r="E3006" i="6"/>
  <c r="K3006" i="6" s="1"/>
  <c r="R3006" i="6" s="1"/>
  <c r="E2079" i="6"/>
  <c r="K2079" i="6" s="1"/>
  <c r="R2079" i="6" s="1"/>
  <c r="E1137" i="6"/>
  <c r="K1137" i="6" s="1"/>
  <c r="R1137" i="6" s="1"/>
  <c r="E863" i="6"/>
  <c r="K863" i="6" s="1"/>
  <c r="R863" i="6" s="1"/>
  <c r="E526" i="6"/>
  <c r="K526" i="6" s="1"/>
  <c r="R526" i="6" s="1"/>
  <c r="E879" i="6"/>
  <c r="K879" i="6" s="1"/>
  <c r="R879" i="6" s="1"/>
  <c r="E2811" i="6"/>
  <c r="K2811" i="6" s="1"/>
  <c r="R2811" i="6" s="1"/>
  <c r="E2884" i="6"/>
  <c r="K2884" i="6" s="1"/>
  <c r="R2884" i="6" s="1"/>
  <c r="E3136" i="6"/>
  <c r="K3136" i="6" s="1"/>
  <c r="R3136" i="6" s="1"/>
  <c r="E2470" i="6"/>
  <c r="K2470" i="6" s="1"/>
  <c r="R2470" i="6" s="1"/>
  <c r="E1194" i="6"/>
  <c r="K1194" i="6" s="1"/>
  <c r="R1194" i="6" s="1"/>
  <c r="E572" i="6"/>
  <c r="K572" i="6" s="1"/>
  <c r="R572" i="6" s="1"/>
  <c r="E1753" i="6"/>
  <c r="K1753" i="6" s="1"/>
  <c r="R1753" i="6" s="1"/>
  <c r="E715" i="6"/>
  <c r="K715" i="6" s="1"/>
  <c r="R715" i="6" s="1"/>
  <c r="E345" i="6"/>
  <c r="K345" i="6" s="1"/>
  <c r="R345" i="6" s="1"/>
  <c r="E3120" i="6"/>
  <c r="K3120" i="6" s="1"/>
  <c r="R3120" i="6" s="1"/>
  <c r="E998" i="6"/>
  <c r="K998" i="6" s="1"/>
  <c r="R998" i="6" s="1"/>
  <c r="E922" i="6"/>
  <c r="K922" i="6" s="1"/>
  <c r="R922" i="6" s="1"/>
  <c r="E2249" i="6"/>
  <c r="K2249" i="6" s="1"/>
  <c r="R2249" i="6" s="1"/>
  <c r="E1879" i="6"/>
  <c r="K1879" i="6" s="1"/>
  <c r="R1879" i="6" s="1"/>
  <c r="E179" i="6"/>
  <c r="K179" i="6" s="1"/>
  <c r="R179" i="6" s="1"/>
  <c r="E1044" i="6"/>
  <c r="K1044" i="6" s="1"/>
  <c r="R1044" i="6" s="1"/>
  <c r="E195" i="6"/>
  <c r="K195" i="6" s="1"/>
  <c r="R195" i="6" s="1"/>
  <c r="E2991" i="6"/>
  <c r="K2991" i="6" s="1"/>
  <c r="R2991" i="6" s="1"/>
  <c r="E1787" i="6"/>
  <c r="K1787" i="6" s="1"/>
  <c r="R1787" i="6" s="1"/>
  <c r="E1950" i="6"/>
  <c r="K1950" i="6" s="1"/>
  <c r="R1950" i="6" s="1"/>
  <c r="E2173" i="6"/>
  <c r="K2173" i="6" s="1"/>
  <c r="R2173" i="6" s="1"/>
  <c r="E2500" i="6"/>
  <c r="K2500" i="6" s="1"/>
  <c r="R2500" i="6" s="1"/>
  <c r="E5" i="6"/>
  <c r="K5" i="6" s="1"/>
  <c r="R5" i="6" s="1"/>
  <c r="E1188" i="6"/>
  <c r="K1188" i="6" s="1"/>
  <c r="R1188" i="6" s="1"/>
  <c r="E3123" i="6"/>
  <c r="K3123" i="6" s="1"/>
  <c r="R3123" i="6" s="1"/>
  <c r="E3005" i="6"/>
  <c r="K3005" i="6" s="1"/>
  <c r="R3005" i="6" s="1"/>
  <c r="E2743" i="6"/>
  <c r="K2743" i="6" s="1"/>
  <c r="R2743" i="6" s="1"/>
  <c r="E3080" i="6"/>
  <c r="K3080" i="6" s="1"/>
  <c r="R3080" i="6" s="1"/>
  <c r="E3143" i="6"/>
  <c r="K3143" i="6" s="1"/>
  <c r="R3143" i="6" s="1"/>
  <c r="E727" i="6"/>
  <c r="K727" i="6" s="1"/>
  <c r="R727" i="6" s="1"/>
  <c r="E3011" i="6"/>
  <c r="K3011" i="6" s="1"/>
  <c r="R3011" i="6" s="1"/>
  <c r="E550" i="6"/>
  <c r="K550" i="6" s="1"/>
  <c r="R550" i="6" s="1"/>
  <c r="E1415" i="6"/>
  <c r="K1415" i="6" s="1"/>
  <c r="R1415" i="6" s="1"/>
  <c r="E1435" i="6"/>
  <c r="K1435" i="6" s="1"/>
  <c r="R1435" i="6" s="1"/>
  <c r="E1103" i="6"/>
  <c r="K1103" i="6" s="1"/>
  <c r="R1103" i="6" s="1"/>
  <c r="E93" i="6"/>
  <c r="K93" i="6" s="1"/>
  <c r="R93" i="6" s="1"/>
  <c r="E786" i="6"/>
  <c r="K786" i="6" s="1"/>
  <c r="R786" i="6" s="1"/>
  <c r="E579" i="6"/>
  <c r="K579" i="6" s="1"/>
  <c r="R579" i="6" s="1"/>
  <c r="E2836" i="6"/>
  <c r="K2836" i="6" s="1"/>
  <c r="R2836" i="6" s="1"/>
  <c r="E2261" i="6"/>
  <c r="K2261" i="6" s="1"/>
  <c r="R2261" i="6" s="1"/>
  <c r="E703" i="6"/>
  <c r="K703" i="6" s="1"/>
  <c r="R703" i="6" s="1"/>
  <c r="E2892" i="6"/>
  <c r="K2892" i="6" s="1"/>
  <c r="R2892" i="6" s="1"/>
  <c r="E3118" i="6"/>
  <c r="K3118" i="6" s="1"/>
  <c r="R3118" i="6" s="1"/>
  <c r="E1784" i="6"/>
  <c r="K1784" i="6" s="1"/>
  <c r="R1784" i="6" s="1"/>
  <c r="E3133" i="6"/>
  <c r="K3133" i="6" s="1"/>
  <c r="R3133" i="6" s="1"/>
  <c r="E2584" i="6"/>
  <c r="K2584" i="6" s="1"/>
  <c r="R2584" i="6" s="1"/>
  <c r="E623" i="6"/>
  <c r="K623" i="6" s="1"/>
  <c r="R623" i="6" s="1"/>
  <c r="E753" i="6"/>
  <c r="K753" i="6" s="1"/>
  <c r="R753" i="6" s="1"/>
  <c r="E1140" i="6"/>
  <c r="K1140" i="6" s="1"/>
  <c r="R1140" i="6" s="1"/>
  <c r="E940" i="6"/>
  <c r="K940" i="6" s="1"/>
  <c r="R940" i="6" s="1"/>
  <c r="E821" i="6"/>
  <c r="K821" i="6" s="1"/>
  <c r="R821" i="6" s="1"/>
  <c r="E2488" i="6"/>
  <c r="K2488" i="6" s="1"/>
  <c r="R2488" i="6" s="1"/>
  <c r="E1434" i="6"/>
  <c r="K1434" i="6" s="1"/>
  <c r="R1434" i="6" s="1"/>
  <c r="E2143" i="6"/>
  <c r="K2143" i="6" s="1"/>
  <c r="R2143" i="6" s="1"/>
  <c r="E2757" i="6"/>
  <c r="K2757" i="6" s="1"/>
  <c r="R2757" i="6" s="1"/>
  <c r="E1605" i="6"/>
  <c r="K1605" i="6" s="1"/>
  <c r="R1605" i="6" s="1"/>
  <c r="E2829" i="6"/>
  <c r="K2829" i="6" s="1"/>
  <c r="R2829" i="6" s="1"/>
  <c r="E3015" i="6"/>
  <c r="K3015" i="6" s="1"/>
  <c r="R3015" i="6" s="1"/>
  <c r="E575" i="6"/>
  <c r="K575" i="6" s="1"/>
  <c r="R575" i="6" s="1"/>
  <c r="E2505" i="6"/>
  <c r="K2505" i="6" s="1"/>
  <c r="R2505" i="6" s="1"/>
  <c r="E2905" i="6"/>
  <c r="K2905" i="6" s="1"/>
  <c r="R2905" i="6" s="1"/>
  <c r="E1544" i="6"/>
  <c r="K1544" i="6" s="1"/>
  <c r="R1544" i="6" s="1"/>
  <c r="E588" i="6"/>
  <c r="K588" i="6" s="1"/>
  <c r="R588" i="6" s="1"/>
  <c r="E1960" i="6"/>
  <c r="K1960" i="6" s="1"/>
  <c r="R1960" i="6" s="1"/>
  <c r="E3121" i="6"/>
  <c r="K3121" i="6" s="1"/>
  <c r="R3121" i="6" s="1"/>
  <c r="E2867" i="6"/>
  <c r="K2867" i="6" s="1"/>
  <c r="R2867" i="6" s="1"/>
  <c r="E785" i="6"/>
  <c r="K785" i="6" s="1"/>
  <c r="R785" i="6" s="1"/>
  <c r="E2099" i="6"/>
  <c r="K2099" i="6" s="1"/>
  <c r="R2099" i="6" s="1"/>
  <c r="E2983" i="6"/>
  <c r="K2983" i="6" s="1"/>
  <c r="R2983" i="6" s="1"/>
  <c r="E2168" i="6"/>
  <c r="K2168" i="6" s="1"/>
  <c r="R2168" i="6" s="1"/>
  <c r="E2075" i="6"/>
  <c r="K2075" i="6" s="1"/>
  <c r="R2075" i="6" s="1"/>
  <c r="E970" i="6"/>
  <c r="K970" i="6" s="1"/>
  <c r="R970" i="6" s="1"/>
  <c r="E714" i="6"/>
  <c r="K714" i="6" s="1"/>
  <c r="R714" i="6" s="1"/>
  <c r="E2274" i="6"/>
  <c r="K2274" i="6" s="1"/>
  <c r="R2274" i="6" s="1"/>
  <c r="E640" i="6"/>
  <c r="K640" i="6" s="1"/>
  <c r="R640" i="6" s="1"/>
  <c r="E318" i="6"/>
  <c r="K318" i="6" s="1"/>
  <c r="R318" i="6" s="1"/>
  <c r="E1380" i="6"/>
  <c r="K1380" i="6" s="1"/>
  <c r="R1380" i="6" s="1"/>
  <c r="E988" i="6"/>
  <c r="K988" i="6" s="1"/>
  <c r="R988" i="6" s="1"/>
  <c r="E187" i="6"/>
  <c r="K187" i="6" s="1"/>
  <c r="R187" i="6" s="1"/>
  <c r="E2464" i="6"/>
  <c r="K2464" i="6" s="1"/>
  <c r="R2464" i="6" s="1"/>
  <c r="E2458" i="6"/>
  <c r="K2458" i="6" s="1"/>
  <c r="R2458" i="6" s="1"/>
  <c r="E2376" i="6"/>
  <c r="K2376" i="6" s="1"/>
  <c r="R2376" i="6" s="1"/>
  <c r="E2465" i="6"/>
  <c r="K2465" i="6" s="1"/>
  <c r="R2465" i="6" s="1"/>
  <c r="E855" i="6"/>
  <c r="K855" i="6" s="1"/>
  <c r="R855" i="6" s="1"/>
  <c r="E2617" i="6"/>
  <c r="K2617" i="6" s="1"/>
  <c r="R2617" i="6" s="1"/>
  <c r="E113" i="6"/>
  <c r="K113" i="6" s="1"/>
  <c r="R113" i="6" s="1"/>
  <c r="E3043" i="6"/>
  <c r="K3043" i="6" s="1"/>
  <c r="R3043" i="6" s="1"/>
  <c r="E2587" i="6"/>
  <c r="K2587" i="6" s="1"/>
  <c r="R2587" i="6" s="1"/>
  <c r="E1867" i="6"/>
  <c r="K1867" i="6" s="1"/>
  <c r="R1867" i="6" s="1"/>
  <c r="E1155" i="6"/>
  <c r="K1155" i="6" s="1"/>
  <c r="R1155" i="6" s="1"/>
  <c r="E3047" i="6"/>
  <c r="K3047" i="6" s="1"/>
  <c r="R3047" i="6" s="1"/>
  <c r="E2662" i="6"/>
  <c r="K2662" i="6" s="1"/>
  <c r="R2662" i="6" s="1"/>
  <c r="E1345" i="6"/>
  <c r="K1345" i="6" s="1"/>
  <c r="R1345" i="6" s="1"/>
  <c r="E64" i="6"/>
  <c r="K64" i="6" s="1"/>
  <c r="R64" i="6" s="1"/>
  <c r="E629" i="6"/>
  <c r="K629" i="6" s="1"/>
  <c r="R629" i="6" s="1"/>
  <c r="E1009" i="6"/>
  <c r="K1009" i="6" s="1"/>
  <c r="R1009" i="6" s="1"/>
  <c r="E2999" i="6"/>
  <c r="K2999" i="6" s="1"/>
  <c r="R2999" i="6" s="1"/>
  <c r="E723" i="6"/>
  <c r="K723" i="6" s="1"/>
  <c r="R723" i="6" s="1"/>
  <c r="E3057" i="6"/>
  <c r="K3057" i="6" s="1"/>
  <c r="R3057" i="6" s="1"/>
  <c r="E1730" i="6"/>
  <c r="K1730" i="6" s="1"/>
  <c r="R1730" i="6" s="1"/>
  <c r="E895" i="6"/>
  <c r="K895" i="6" s="1"/>
  <c r="R895" i="6" s="1"/>
  <c r="E3107" i="6"/>
  <c r="K3107" i="6" s="1"/>
  <c r="R3107" i="6" s="1"/>
  <c r="E1186" i="6"/>
  <c r="K1186" i="6" s="1"/>
  <c r="R1186" i="6" s="1"/>
  <c r="E4" i="6"/>
  <c r="K4" i="6" s="1"/>
  <c r="R4" i="6" s="1"/>
  <c r="E1648" i="6"/>
  <c r="K1648" i="6" s="1"/>
  <c r="R1648" i="6" s="1"/>
  <c r="E2886" i="6"/>
  <c r="K2886" i="6" s="1"/>
  <c r="R2886" i="6" s="1"/>
  <c r="E2907" i="6"/>
  <c r="K2907" i="6" s="1"/>
  <c r="R2907" i="6" s="1"/>
  <c r="E3034" i="6"/>
  <c r="K3034" i="6" s="1"/>
  <c r="R3034" i="6" s="1"/>
  <c r="E1340" i="6"/>
  <c r="K1340" i="6" s="1"/>
  <c r="R1340" i="6" s="1"/>
  <c r="E1072" i="6"/>
  <c r="K1072" i="6" s="1"/>
  <c r="R1072" i="6" s="1"/>
  <c r="E155" i="6"/>
  <c r="K155" i="6" s="1"/>
  <c r="R155" i="6" s="1"/>
  <c r="E1441" i="6"/>
  <c r="K1441" i="6" s="1"/>
  <c r="R1441" i="6" s="1"/>
  <c r="E1497" i="6"/>
  <c r="K1497" i="6" s="1"/>
  <c r="R1497" i="6" s="1"/>
  <c r="E1086" i="6"/>
  <c r="K1086" i="6" s="1"/>
  <c r="R1086" i="6" s="1"/>
  <c r="E479" i="6"/>
  <c r="K479" i="6" s="1"/>
  <c r="R479" i="6" s="1"/>
  <c r="E1894" i="6"/>
  <c r="K1894" i="6" s="1"/>
  <c r="R1894" i="6" s="1"/>
  <c r="E805" i="6"/>
  <c r="K805" i="6" s="1"/>
  <c r="R805" i="6" s="1"/>
  <c r="E916" i="6"/>
  <c r="K916" i="6" s="1"/>
  <c r="R916" i="6" s="1"/>
  <c r="E2621" i="6"/>
  <c r="K2621" i="6" s="1"/>
  <c r="R2621" i="6" s="1"/>
  <c r="E1001" i="6"/>
  <c r="K1001" i="6" s="1"/>
  <c r="R1001" i="6" s="1"/>
  <c r="E33" i="6"/>
  <c r="K33" i="6" s="1"/>
  <c r="R33" i="6" s="1"/>
  <c r="E1304" i="6"/>
  <c r="K1304" i="6" s="1"/>
  <c r="R1304" i="6" s="1"/>
  <c r="E2887" i="6"/>
  <c r="K2887" i="6" s="1"/>
  <c r="R2887" i="6" s="1"/>
  <c r="E1363" i="6"/>
  <c r="K1363" i="6" s="1"/>
  <c r="R1363" i="6" s="1"/>
  <c r="E2921" i="6"/>
  <c r="K2921" i="6" s="1"/>
  <c r="R2921" i="6" s="1"/>
  <c r="E1791" i="6"/>
  <c r="K1791" i="6" s="1"/>
  <c r="R1791" i="6" s="1"/>
  <c r="E3046" i="6"/>
  <c r="K3046" i="6" s="1"/>
  <c r="R3046" i="6" s="1"/>
  <c r="E434" i="6"/>
  <c r="K434" i="6" s="1"/>
  <c r="R434" i="6" s="1"/>
  <c r="E2956" i="6"/>
  <c r="K2956" i="6" s="1"/>
  <c r="R2956" i="6" s="1"/>
  <c r="E3054" i="6"/>
  <c r="K3054" i="6" s="1"/>
  <c r="R3054" i="6" s="1"/>
  <c r="E1772" i="6"/>
  <c r="K1772" i="6" s="1"/>
  <c r="R1772" i="6" s="1"/>
  <c r="E67" i="6"/>
  <c r="K67" i="6" s="1"/>
  <c r="R67" i="6" s="1"/>
  <c r="E499" i="6"/>
  <c r="K499" i="6" s="1"/>
  <c r="R499" i="6" s="1"/>
  <c r="E2013" i="6"/>
  <c r="K2013" i="6" s="1"/>
  <c r="R2013" i="6" s="1"/>
  <c r="E2441" i="6"/>
  <c r="K2441" i="6" s="1"/>
  <c r="R2441" i="6" s="1"/>
  <c r="E828" i="6"/>
  <c r="K828" i="6" s="1"/>
  <c r="R828" i="6" s="1"/>
  <c r="E1899" i="6"/>
  <c r="K1899" i="6" s="1"/>
  <c r="R1899" i="6" s="1"/>
  <c r="E421" i="6"/>
  <c r="K421" i="6" s="1"/>
  <c r="R421" i="6" s="1"/>
  <c r="E181" i="6"/>
  <c r="K181" i="6" s="1"/>
  <c r="R181" i="6" s="1"/>
  <c r="E796" i="6"/>
  <c r="K796" i="6" s="1"/>
  <c r="R796" i="6" s="1"/>
  <c r="E604" i="6"/>
  <c r="K604" i="6" s="1"/>
  <c r="R604" i="6" s="1"/>
  <c r="E2843" i="6"/>
  <c r="K2843" i="6" s="1"/>
  <c r="R2843" i="6" s="1"/>
  <c r="E2732" i="6"/>
  <c r="K2732" i="6" s="1"/>
  <c r="R2732" i="6" s="1"/>
  <c r="E3106" i="6"/>
  <c r="K3106" i="6" s="1"/>
  <c r="R3106" i="6" s="1"/>
  <c r="E2574" i="6"/>
  <c r="K2574" i="6" s="1"/>
  <c r="R2574" i="6" s="1"/>
  <c r="E2563" i="6"/>
  <c r="K2563" i="6" s="1"/>
  <c r="R2563" i="6" s="1"/>
  <c r="E1779" i="6"/>
  <c r="K1779" i="6" s="1"/>
  <c r="R1779" i="6" s="1"/>
  <c r="E1510" i="6"/>
  <c r="K1510" i="6" s="1"/>
  <c r="R1510" i="6" s="1"/>
  <c r="E2364" i="6"/>
  <c r="K2364" i="6" s="1"/>
  <c r="R2364" i="6" s="1"/>
  <c r="E2345" i="6"/>
  <c r="K2345" i="6" s="1"/>
  <c r="R2345" i="6" s="1"/>
  <c r="E418" i="6"/>
  <c r="K418" i="6" s="1"/>
  <c r="R418" i="6" s="1"/>
  <c r="E1493" i="6"/>
  <c r="K1493" i="6" s="1"/>
  <c r="R1493" i="6" s="1"/>
  <c r="E1023" i="6"/>
  <c r="K1023" i="6" s="1"/>
  <c r="R1023" i="6" s="1"/>
  <c r="E2889" i="6"/>
  <c r="K2889" i="6" s="1"/>
  <c r="R2889" i="6" s="1"/>
  <c r="E2352" i="6"/>
  <c r="K2352" i="6" s="1"/>
  <c r="R2352" i="6" s="1"/>
  <c r="E489" i="6"/>
  <c r="K489" i="6" s="1"/>
  <c r="R489" i="6" s="1"/>
  <c r="E754" i="6"/>
  <c r="K754" i="6" s="1"/>
  <c r="R754" i="6" s="1"/>
  <c r="E1947" i="6"/>
  <c r="K1947" i="6" s="1"/>
  <c r="R1947" i="6" s="1"/>
  <c r="E3004" i="6"/>
  <c r="K3004" i="6" s="1"/>
  <c r="R3004" i="6" s="1"/>
  <c r="E2825" i="6"/>
  <c r="K2825" i="6" s="1"/>
  <c r="R2825" i="6" s="1"/>
  <c r="E2828" i="6"/>
  <c r="K2828" i="6" s="1"/>
  <c r="R2828" i="6" s="1"/>
  <c r="E2972" i="6"/>
  <c r="K2972" i="6" s="1"/>
  <c r="R2972" i="6" s="1"/>
  <c r="E249" i="6"/>
  <c r="K249" i="6" s="1"/>
  <c r="R249" i="6" s="1"/>
  <c r="E1114" i="6"/>
  <c r="K1114" i="6" s="1"/>
  <c r="R1114" i="6" s="1"/>
  <c r="E3097" i="6"/>
  <c r="K3097" i="6" s="1"/>
  <c r="R3097" i="6" s="1"/>
  <c r="E612" i="6"/>
  <c r="K612" i="6" s="1"/>
  <c r="R612" i="6" s="1"/>
  <c r="E875" i="6"/>
  <c r="K875" i="6" s="1"/>
  <c r="R875" i="6" s="1"/>
  <c r="E2503" i="6"/>
  <c r="K2503" i="6" s="1"/>
  <c r="R2503" i="6" s="1"/>
  <c r="E212" i="6"/>
  <c r="K212" i="6" s="1"/>
  <c r="R212" i="6" s="1"/>
  <c r="E1141" i="6"/>
  <c r="K1141" i="6" s="1"/>
  <c r="R1141" i="6" s="1"/>
  <c r="E2080" i="6"/>
  <c r="K2080" i="6" s="1"/>
  <c r="R2080" i="6" s="1"/>
  <c r="E2908" i="6"/>
  <c r="K2908" i="6" s="1"/>
  <c r="R2908" i="6" s="1"/>
  <c r="E2815" i="6"/>
  <c r="K2815" i="6" s="1"/>
  <c r="R2815" i="6" s="1"/>
  <c r="E1408" i="6"/>
  <c r="K1408" i="6" s="1"/>
  <c r="R1408" i="6" s="1"/>
  <c r="E2914" i="6"/>
  <c r="K2914" i="6" s="1"/>
  <c r="R2914" i="6" s="1"/>
  <c r="E8" i="6"/>
  <c r="K8" i="6" s="1"/>
  <c r="R8" i="6" s="1"/>
  <c r="E3018" i="6"/>
  <c r="K3018" i="6" s="1"/>
  <c r="R3018" i="6" s="1"/>
  <c r="E344" i="6"/>
  <c r="K344" i="6" s="1"/>
  <c r="R344" i="6" s="1"/>
  <c r="E1847" i="6"/>
  <c r="K1847" i="6" s="1"/>
  <c r="R1847" i="6" s="1"/>
  <c r="E2990" i="6"/>
  <c r="K2990" i="6" s="1"/>
  <c r="R2990" i="6" s="1"/>
  <c r="E120" i="6"/>
  <c r="K120" i="6" s="1"/>
  <c r="R120" i="6" s="1"/>
  <c r="E954" i="6"/>
  <c r="K954" i="6" s="1"/>
  <c r="R954" i="6" s="1"/>
  <c r="E2989" i="6"/>
  <c r="K2989" i="6" s="1"/>
  <c r="R2989" i="6" s="1"/>
  <c r="E3072" i="6"/>
  <c r="K3072" i="6" s="1"/>
  <c r="R3072" i="6" s="1"/>
  <c r="E167" i="6"/>
  <c r="K167" i="6" s="1"/>
  <c r="R167" i="6" s="1"/>
  <c r="E1284" i="6"/>
  <c r="K1284" i="6" s="1"/>
  <c r="R1284" i="6" s="1"/>
  <c r="E2158" i="6"/>
  <c r="K2158" i="6" s="1"/>
  <c r="R2158" i="6" s="1"/>
  <c r="E1763" i="6"/>
  <c r="K1763" i="6" s="1"/>
  <c r="R1763" i="6" s="1"/>
  <c r="E2252" i="6"/>
  <c r="K2252" i="6" s="1"/>
  <c r="R2252" i="6" s="1"/>
  <c r="E1845" i="6"/>
  <c r="K1845" i="6" s="1"/>
  <c r="R1845" i="6" s="1"/>
  <c r="E2773" i="6"/>
  <c r="K2773" i="6" s="1"/>
  <c r="R2773" i="6" s="1"/>
  <c r="E3096" i="6"/>
  <c r="K3096" i="6" s="1"/>
  <c r="R3096" i="6" s="1"/>
  <c r="E2246" i="6"/>
  <c r="K2246" i="6" s="1"/>
  <c r="R2246" i="6" s="1"/>
  <c r="E2844" i="6"/>
  <c r="K2844" i="6" s="1"/>
  <c r="R2844" i="6" s="1"/>
  <c r="E2372" i="6"/>
  <c r="K2372" i="6" s="1"/>
  <c r="R2372" i="6" s="1"/>
  <c r="E818" i="6"/>
  <c r="K818" i="6" s="1"/>
  <c r="R818" i="6" s="1"/>
  <c r="E997" i="6"/>
  <c r="K997" i="6" s="1"/>
  <c r="R997" i="6" s="1"/>
  <c r="E1640" i="6"/>
  <c r="K1640" i="6" s="1"/>
  <c r="R1640" i="6" s="1"/>
  <c r="E2858" i="6"/>
  <c r="K2858" i="6" s="1"/>
  <c r="R2858" i="6" s="1"/>
  <c r="E389" i="6"/>
  <c r="K389" i="6" s="1"/>
  <c r="R389" i="6" s="1"/>
  <c r="E2474" i="6"/>
  <c r="K2474" i="6" s="1"/>
  <c r="R2474" i="6" s="1"/>
  <c r="E469" i="6"/>
  <c r="K469" i="6" s="1"/>
  <c r="R469" i="6" s="1"/>
  <c r="E3098" i="6"/>
  <c r="K3098" i="6" s="1"/>
  <c r="R3098" i="6" s="1"/>
  <c r="E2701" i="6"/>
  <c r="K2701" i="6" s="1"/>
  <c r="R2701" i="6" s="1"/>
  <c r="E2514" i="6"/>
  <c r="K2514" i="6" s="1"/>
  <c r="R2514" i="6" s="1"/>
  <c r="E554" i="6"/>
  <c r="K554" i="6" s="1"/>
  <c r="R554" i="6" s="1"/>
  <c r="E3003" i="6"/>
  <c r="K3003" i="6" s="1"/>
  <c r="R3003" i="6" s="1"/>
  <c r="E663" i="6"/>
  <c r="K663" i="6" s="1"/>
  <c r="R663" i="6" s="1"/>
  <c r="E563" i="6"/>
  <c r="K563" i="6" s="1"/>
  <c r="R563" i="6" s="1"/>
  <c r="E1938" i="6"/>
  <c r="K1938" i="6" s="1"/>
  <c r="R1938" i="6" s="1"/>
  <c r="E3060" i="6"/>
  <c r="K3060" i="6" s="1"/>
  <c r="R3060" i="6" s="1"/>
  <c r="E1478" i="6"/>
  <c r="K1478" i="6" s="1"/>
  <c r="R1478" i="6" s="1"/>
  <c r="E2787" i="6"/>
  <c r="K2787" i="6" s="1"/>
  <c r="R2787" i="6" s="1"/>
  <c r="E3002" i="6"/>
  <c r="K3002" i="6" s="1"/>
  <c r="R3002" i="6" s="1"/>
  <c r="E969" i="6"/>
  <c r="K969" i="6" s="1"/>
  <c r="R969" i="6" s="1"/>
  <c r="E2975" i="6"/>
  <c r="K2975" i="6" s="1"/>
  <c r="R2975" i="6" s="1"/>
  <c r="E608" i="6"/>
  <c r="K608" i="6" s="1"/>
  <c r="R608" i="6" s="1"/>
  <c r="E788" i="6"/>
  <c r="K788" i="6" s="1"/>
  <c r="R788" i="6" s="1"/>
  <c r="E1883" i="6"/>
  <c r="K1883" i="6" s="1"/>
  <c r="R1883" i="6" s="1"/>
  <c r="E1946" i="6"/>
  <c r="K1946" i="6" s="1"/>
  <c r="R1946" i="6" s="1"/>
  <c r="E1470" i="6"/>
  <c r="K1470" i="6" s="1"/>
  <c r="R1470" i="6" s="1"/>
  <c r="E3092" i="6"/>
  <c r="K3092" i="6" s="1"/>
  <c r="R3092" i="6" s="1"/>
  <c r="E2389" i="6"/>
  <c r="K2389" i="6" s="1"/>
  <c r="R2389" i="6" s="1"/>
  <c r="E1622" i="6"/>
  <c r="K1622" i="6" s="1"/>
  <c r="R1622" i="6" s="1"/>
  <c r="E3035" i="6"/>
  <c r="K3035" i="6" s="1"/>
  <c r="R3035" i="6" s="1"/>
  <c r="E132" i="6"/>
  <c r="K132" i="6" s="1"/>
  <c r="R132" i="6" s="1"/>
  <c r="E761" i="6"/>
  <c r="K761" i="6" s="1"/>
  <c r="R761" i="6" s="1"/>
  <c r="E2533" i="6"/>
  <c r="K2533" i="6" s="1"/>
  <c r="R2533" i="6" s="1"/>
  <c r="E1876" i="6"/>
  <c r="K1876" i="6" s="1"/>
  <c r="R1876" i="6" s="1"/>
  <c r="E3075" i="6"/>
  <c r="K3075" i="6" s="1"/>
  <c r="R3075" i="6" s="1"/>
  <c r="E889" i="6"/>
  <c r="K889" i="6" s="1"/>
  <c r="R889" i="6" s="1"/>
  <c r="E3023" i="6"/>
  <c r="K3023" i="6" s="1"/>
  <c r="R3023" i="6" s="1"/>
  <c r="E2420" i="6"/>
  <c r="K2420" i="6" s="1"/>
  <c r="R2420" i="6" s="1"/>
  <c r="E2899" i="6"/>
  <c r="K2899" i="6" s="1"/>
  <c r="R2899" i="6" s="1"/>
  <c r="E96" i="6"/>
  <c r="K96" i="6" s="1"/>
  <c r="R96" i="6" s="1"/>
  <c r="E3070" i="6"/>
  <c r="K3070" i="6" s="1"/>
  <c r="R3070" i="6" s="1"/>
  <c r="E2287" i="6"/>
  <c r="K2287" i="6" s="1"/>
  <c r="R2287" i="6" s="1"/>
  <c r="E2994" i="6"/>
  <c r="K2994" i="6" s="1"/>
  <c r="R2994" i="6" s="1"/>
  <c r="E2480" i="6"/>
  <c r="K2480" i="6" s="1"/>
  <c r="R2480" i="6" s="1"/>
  <c r="E3093" i="6"/>
  <c r="K3093" i="6" s="1"/>
  <c r="R3093" i="6" s="1"/>
  <c r="E1035" i="6"/>
  <c r="K1035" i="6" s="1"/>
  <c r="R1035" i="6" s="1"/>
  <c r="E3087" i="6"/>
  <c r="K3087" i="6" s="1"/>
  <c r="R3087" i="6" s="1"/>
  <c r="E333" i="6"/>
  <c r="K333" i="6" s="1"/>
  <c r="R333" i="6" s="1"/>
  <c r="E3029" i="6"/>
  <c r="K3029" i="6" s="1"/>
  <c r="R3029" i="6" s="1"/>
  <c r="E3066" i="6"/>
  <c r="K3066" i="6" s="1"/>
  <c r="R3066" i="6" s="1"/>
  <c r="E2953" i="6"/>
  <c r="K2953" i="6" s="1"/>
  <c r="R2953" i="6" s="1"/>
  <c r="E2627" i="6"/>
  <c r="K2627" i="6" s="1"/>
  <c r="R2627" i="6" s="1"/>
  <c r="E493" i="6"/>
  <c r="K493" i="6" s="1"/>
  <c r="R493" i="6" s="1"/>
  <c r="E553" i="6"/>
  <c r="K553" i="6" s="1"/>
  <c r="R553" i="6" s="1"/>
  <c r="E2979" i="6"/>
  <c r="K2979" i="6" s="1"/>
  <c r="R2979" i="6" s="1"/>
  <c r="E3076" i="6"/>
  <c r="K3076" i="6" s="1"/>
  <c r="R3076" i="6" s="1"/>
  <c r="E627" i="6"/>
  <c r="K627" i="6" s="1"/>
  <c r="R627" i="6" s="1"/>
  <c r="E3074" i="6"/>
  <c r="K3074" i="6" s="1"/>
  <c r="R3074" i="6" s="1"/>
  <c r="E428" i="6"/>
  <c r="K428" i="6" s="1"/>
  <c r="R428" i="6" s="1"/>
  <c r="E3088" i="6"/>
  <c r="K3088" i="6" s="1"/>
  <c r="R3088" i="6" s="1"/>
  <c r="E1069" i="6"/>
  <c r="K1069" i="6" s="1"/>
  <c r="R1069" i="6" s="1"/>
  <c r="E668" i="6"/>
  <c r="K668" i="6" s="1"/>
  <c r="R668" i="6" s="1"/>
  <c r="E845" i="6"/>
  <c r="K845" i="6" s="1"/>
  <c r="R845" i="6" s="1"/>
  <c r="E2570" i="6"/>
  <c r="K2570" i="6" s="1"/>
  <c r="R2570" i="6" s="1"/>
  <c r="E328" i="6"/>
  <c r="K328" i="6" s="1"/>
  <c r="R328" i="6" s="1"/>
  <c r="E2901" i="6"/>
  <c r="K2901" i="6" s="1"/>
  <c r="R2901" i="6" s="1"/>
  <c r="E3028" i="6"/>
  <c r="K3028" i="6" s="1"/>
  <c r="R3028" i="6" s="1"/>
  <c r="E2523" i="6"/>
  <c r="K2523" i="6" s="1"/>
  <c r="R2523" i="6" s="1"/>
  <c r="E2758" i="6"/>
  <c r="K2758" i="6" s="1"/>
  <c r="R2758" i="6" s="1"/>
  <c r="E450" i="6"/>
  <c r="K450" i="6" s="1"/>
  <c r="R450" i="6" s="1"/>
  <c r="E2862" i="6"/>
  <c r="K2862" i="6" s="1"/>
  <c r="R2862" i="6" s="1"/>
  <c r="E1046" i="6"/>
  <c r="K1046" i="6" s="1"/>
  <c r="R1046" i="6" s="1"/>
  <c r="E2974" i="6"/>
  <c r="K2974" i="6" s="1"/>
  <c r="R2974" i="6" s="1"/>
  <c r="E1896" i="6"/>
  <c r="K1896" i="6" s="1"/>
  <c r="R1896" i="6" s="1"/>
  <c r="E194" i="6"/>
  <c r="K194" i="6" s="1"/>
  <c r="R194" i="6" s="1"/>
  <c r="E1172" i="6"/>
  <c r="K1172" i="6" s="1"/>
  <c r="R1172" i="6" s="1"/>
  <c r="E2919" i="6"/>
  <c r="K2919" i="6" s="1"/>
  <c r="R2919" i="6" s="1"/>
  <c r="E2875" i="6"/>
  <c r="K2875" i="6" s="1"/>
  <c r="R2875" i="6" s="1"/>
  <c r="E2969" i="6"/>
  <c r="K2969" i="6" s="1"/>
  <c r="R2969" i="6" s="1"/>
  <c r="E3095" i="6"/>
  <c r="K3095" i="6" s="1"/>
  <c r="R3095" i="6" s="1"/>
  <c r="E2435" i="6"/>
  <c r="K2435" i="6" s="1"/>
  <c r="R2435" i="6" s="1"/>
  <c r="E2883" i="6"/>
  <c r="K2883" i="6" s="1"/>
  <c r="R2883" i="6" s="1"/>
  <c r="E1073" i="6"/>
  <c r="K1073" i="6" s="1"/>
  <c r="R1073" i="6" s="1"/>
  <c r="E1270" i="6"/>
  <c r="K1270" i="6" s="1"/>
  <c r="R1270" i="6" s="1"/>
  <c r="E951" i="6"/>
  <c r="K951" i="6" s="1"/>
  <c r="R951" i="6" s="1"/>
  <c r="E3010" i="6"/>
  <c r="K3010" i="6" s="1"/>
  <c r="R3010" i="6" s="1"/>
  <c r="E1065" i="6"/>
  <c r="K1065" i="6" s="1"/>
  <c r="R1065" i="6" s="1"/>
  <c r="E3061" i="6"/>
  <c r="K3061" i="6" s="1"/>
  <c r="R3061" i="6" s="1"/>
  <c r="E2706" i="6"/>
  <c r="K2706" i="6" s="1"/>
  <c r="R2706" i="6" s="1"/>
  <c r="E1118" i="6"/>
  <c r="K1118" i="6" s="1"/>
  <c r="R1118" i="6" s="1"/>
  <c r="E2121" i="6"/>
  <c r="K2121" i="6" s="1"/>
  <c r="R2121" i="6" s="1"/>
  <c r="E2992" i="6"/>
  <c r="K2992" i="6" s="1"/>
  <c r="R2992" i="6" s="1"/>
  <c r="E3063" i="6"/>
  <c r="K3063" i="6" s="1"/>
  <c r="R3063" i="6" s="1"/>
  <c r="E2993" i="6"/>
  <c r="K2993" i="6" s="1"/>
  <c r="R2993" i="6" s="1"/>
  <c r="E637" i="6"/>
  <c r="K637" i="6" s="1"/>
  <c r="R637" i="6" s="1"/>
  <c r="E2987" i="6"/>
  <c r="K2987" i="6" s="1"/>
  <c r="R2987" i="6" s="1"/>
  <c r="E2217" i="6"/>
  <c r="K2217" i="6" s="1"/>
  <c r="R2217" i="6" s="1"/>
  <c r="E168" i="6"/>
  <c r="K168" i="6" s="1"/>
  <c r="R168" i="6" s="1"/>
  <c r="E1123" i="6"/>
  <c r="K1123" i="6" s="1"/>
  <c r="R1123" i="6" s="1"/>
  <c r="E104" i="6"/>
  <c r="K104" i="6" s="1"/>
  <c r="R104" i="6" s="1"/>
  <c r="H1" i="7"/>
  <c r="I1" i="7"/>
  <c r="I2" i="7" l="1"/>
  <c r="H2" i="7" l="1"/>
  <c r="F2" i="7" l="1"/>
  <c r="F16" i="7" s="1"/>
  <c r="K3" i="6" l="1"/>
  <c r="R3" i="6" l="1"/>
  <c r="P3" i="6"/>
  <c r="O3" i="6"/>
  <c r="L3" i="6"/>
</calcChain>
</file>

<file path=xl/sharedStrings.xml><?xml version="1.0" encoding="utf-8"?>
<sst xmlns="http://schemas.openxmlformats.org/spreadsheetml/2006/main" count="6465" uniqueCount="2263">
  <si>
    <t>PAGO</t>
  </si>
  <si>
    <t>TASA 0%</t>
  </si>
  <si>
    <t>IEPS 6%</t>
  </si>
  <si>
    <t>IEPS 8 %</t>
  </si>
  <si>
    <t>IVA</t>
  </si>
  <si>
    <t>TOTAL</t>
  </si>
  <si>
    <t>NOM. DE PROVEEDOR</t>
  </si>
  <si>
    <t>REBAJAS</t>
  </si>
  <si>
    <t>TIPO DE PAGO</t>
  </si>
  <si>
    <t>FACTURAS</t>
  </si>
  <si>
    <t>NUM</t>
  </si>
  <si>
    <t>COBRO</t>
  </si>
  <si>
    <t>MARCA</t>
  </si>
  <si>
    <t>ELAB</t>
  </si>
  <si>
    <t>Poliza</t>
  </si>
  <si>
    <t>TASA EX.</t>
  </si>
  <si>
    <t>TASA 16%</t>
  </si>
  <si>
    <t>IVA RET.</t>
  </si>
  <si>
    <t>ISR RET.</t>
  </si>
  <si>
    <t>RFC</t>
  </si>
  <si>
    <t>CODIGO</t>
  </si>
  <si>
    <t>PROVEEDOR</t>
  </si>
  <si>
    <t>TASA EXE.</t>
  </si>
  <si>
    <t>ISR RET</t>
  </si>
  <si>
    <t>IVA RET</t>
  </si>
  <si>
    <t xml:space="preserve">EXENTO </t>
  </si>
  <si>
    <t>TASA 16</t>
  </si>
  <si>
    <t>TASA 0</t>
  </si>
  <si>
    <t>TASA EXE</t>
  </si>
  <si>
    <t>IVA'</t>
  </si>
  <si>
    <t>ISR RET'</t>
  </si>
  <si>
    <t>IVA RET'</t>
  </si>
  <si>
    <t>Actos Pagados Tasa 15% ó 16%</t>
  </si>
  <si>
    <t>Actos Pagados Nacional Exento</t>
  </si>
  <si>
    <t>IEPS 26.5%</t>
  </si>
  <si>
    <t>IEPS53%</t>
  </si>
  <si>
    <t>IEPS30%</t>
  </si>
  <si>
    <t>GRUPO MERCANTIL CEREZA SA DE CV</t>
  </si>
  <si>
    <t>210-3093</t>
  </si>
  <si>
    <t>C</t>
  </si>
  <si>
    <t>COMPRA</t>
  </si>
  <si>
    <t>ORVA CITRUS SA DE CV</t>
  </si>
  <si>
    <t>210-2985</t>
  </si>
  <si>
    <t>RAMOS PORTILLO MOISES</t>
  </si>
  <si>
    <t>210-2991</t>
  </si>
  <si>
    <t>COMERCIALIZADORA AGRICOLA HERNANDEZ LOPEZ SPR DE RL DE CV</t>
  </si>
  <si>
    <t>210-2990</t>
  </si>
  <si>
    <t>FRIGORIFICOS EL MANANTIAL SA DE CV</t>
  </si>
  <si>
    <t>210-3061</t>
  </si>
  <si>
    <t>CFE SUMINISTRADOR DE SERVICIOS BASICOS</t>
  </si>
  <si>
    <t>210-0491</t>
  </si>
  <si>
    <t>G</t>
  </si>
  <si>
    <t>GASTO</t>
  </si>
  <si>
    <t>SAN JOSE DE GRACIA</t>
  </si>
  <si>
    <t>COLOSIO</t>
  </si>
  <si>
    <t>AGUILILLAS</t>
  </si>
  <si>
    <t>MONDELEZ MEXICO S DE RL DE CV</t>
  </si>
  <si>
    <t>210-1029</t>
  </si>
  <si>
    <t>DISTRIBUIDORA DE PAN EL PANQUE SA DE CV</t>
  </si>
  <si>
    <t>210-2885</t>
  </si>
  <si>
    <t>VARIAS</t>
  </si>
  <si>
    <t>SISTEMA DE PREPAGO ELECTRONICO S DE RL DE CV</t>
  </si>
  <si>
    <t>210-1116</t>
  </si>
  <si>
    <t>GONZALEZ ALCALA RODOLFO</t>
  </si>
  <si>
    <t>210-3195</t>
  </si>
  <si>
    <t>PHILIP MORRIS MEXICO SA DE CV</t>
  </si>
  <si>
    <t>210-0486</t>
  </si>
  <si>
    <t>OCHOA HERNANDEZ FERNANDO</t>
  </si>
  <si>
    <t>210-3097</t>
  </si>
  <si>
    <t>I</t>
  </si>
  <si>
    <t>INVERSION</t>
  </si>
  <si>
    <t>CERVEZAS CUAUHTEMOC MOCTEZUMA SA DE CV</t>
  </si>
  <si>
    <t>210-0713</t>
  </si>
  <si>
    <t>COMERCIALIZADORA PEPSICO MEXICO S DE RL DE CV</t>
  </si>
  <si>
    <t>210-2285</t>
  </si>
  <si>
    <t>DIPROSKIN COMERCIALIZADORA SA DE CV</t>
  </si>
  <si>
    <t>210-3196</t>
  </si>
  <si>
    <t>POSTA EL CUATRO SA DE CV</t>
  </si>
  <si>
    <t>210-2472</t>
  </si>
  <si>
    <t>TAXES AND FINANCES PLANNERS SC</t>
  </si>
  <si>
    <t>210-3041</t>
  </si>
  <si>
    <t>H</t>
  </si>
  <si>
    <t>HONORARIOS</t>
  </si>
  <si>
    <t>BIMBO SA DE CV</t>
  </si>
  <si>
    <t>210-0166</t>
  </si>
  <si>
    <t>BARCEL SA DE CV</t>
  </si>
  <si>
    <t>210-0165</t>
  </si>
  <si>
    <t>COSTCO DE MEXICO SA DE CV</t>
  </si>
  <si>
    <t>210-1837</t>
  </si>
  <si>
    <t>TRUPER SA DE CV</t>
  </si>
  <si>
    <t>210-2912</t>
  </si>
  <si>
    <t>ANDAMIOS Y EQUIPOS AMARILLOS SA DE CV</t>
  </si>
  <si>
    <t>210-2987</t>
  </si>
  <si>
    <t>VILLA GARCIA AGUILAR JOSUE</t>
  </si>
  <si>
    <t>210-1044</t>
  </si>
  <si>
    <t>F-2</t>
  </si>
  <si>
    <t>COMERCIALIZADORA ELORO SA</t>
  </si>
  <si>
    <t>210-1555</t>
  </si>
  <si>
    <t>UNIVERSIDAD PONTIFICIA DE MEXICO AC</t>
  </si>
  <si>
    <t>210-3171</t>
  </si>
  <si>
    <t>DN</t>
  </si>
  <si>
    <t>DONATIVO</t>
  </si>
  <si>
    <t>210-0006</t>
  </si>
  <si>
    <t>PRODUCTOS ALIMENTICIOS LA MODERNA SA DE CV</t>
  </si>
  <si>
    <t>210-0812</t>
  </si>
  <si>
    <t>GRUPO INDUSTRIAL VIDA SA DE CV</t>
  </si>
  <si>
    <t>210-2141</t>
  </si>
  <si>
    <t>BEBIDAS PURIFICADAS S DE RL DE CV</t>
  </si>
  <si>
    <t>210-2521</t>
  </si>
  <si>
    <t>CARLOS NAFARRATE SA DE CV</t>
  </si>
  <si>
    <t>210-1777</t>
  </si>
  <si>
    <t>TORRES JACOBO SAMUEL</t>
  </si>
  <si>
    <t>210-2501</t>
  </si>
  <si>
    <t>F-6</t>
  </si>
  <si>
    <t>F-3</t>
  </si>
  <si>
    <t>GARCIA MACIAS ANA LUCIA</t>
  </si>
  <si>
    <t>210-3003</t>
  </si>
  <si>
    <t>DIAZ GONZALEZ ISRAEL</t>
  </si>
  <si>
    <t>210-0721</t>
  </si>
  <si>
    <t>GUTIERREZ ROMERO GUILLERMO</t>
  </si>
  <si>
    <t>210-3103</t>
  </si>
  <si>
    <t>BRITISH AMERICAN TOBACCO MEXICO COMERCIAL SA DE CV</t>
  </si>
  <si>
    <t>210-2098</t>
  </si>
  <si>
    <t>3M MEXICO SA DE CV</t>
  </si>
  <si>
    <t>210-0755</t>
  </si>
  <si>
    <t>TORRES ORTIZ FERNANDO</t>
  </si>
  <si>
    <t>210-2420</t>
  </si>
  <si>
    <t>GONZALEZ CASTELLANOS ANA ROSA</t>
  </si>
  <si>
    <t>210-2374</t>
  </si>
  <si>
    <t>COMERCIALIZADORA DE ADORNOS SA DE CV</t>
  </si>
  <si>
    <t>210-1067</t>
  </si>
  <si>
    <t>DULCERIA DE LOS ALTOS SA DE CV</t>
  </si>
  <si>
    <t>210-1843</t>
  </si>
  <si>
    <t>FIERRO Y LAMINA DE LOS ALTOS SA DE CV</t>
  </si>
  <si>
    <t>210-0666</t>
  </si>
  <si>
    <t>COMERCIAL GFC SA DE CV</t>
  </si>
  <si>
    <t>210-0467</t>
  </si>
  <si>
    <t>DRES. VAZQUEZ-GUERRERO NUTRICION CRITICA</t>
  </si>
  <si>
    <t>210-3074</t>
  </si>
  <si>
    <t>DISTRIBUIDORA DE CONSUMIBLES MEDICOS CR SA DE CV</t>
  </si>
  <si>
    <t>210-0890</t>
  </si>
  <si>
    <t>DIMCE FARMACEUTICA SA DE CV</t>
  </si>
  <si>
    <t>210-0914</t>
  </si>
  <si>
    <t>MIRAHER ALIMENTOS S DE RL DE CV</t>
  </si>
  <si>
    <t>210-3085</t>
  </si>
  <si>
    <t>NEB SA DE CV</t>
  </si>
  <si>
    <t>210-2742</t>
  </si>
  <si>
    <t>PHARMADAN S DE RL DE CV</t>
  </si>
  <si>
    <t>210-1096</t>
  </si>
  <si>
    <t>DICOMEDIC SA DE CV</t>
  </si>
  <si>
    <t>210-0873</t>
  </si>
  <si>
    <t>DISTRIBUIDORA QUIRURGICA NACIONAL SA DE CV</t>
  </si>
  <si>
    <t>210-2462</t>
  </si>
  <si>
    <t>INULINA Y MIEL DE AGAVE SA DE CV</t>
  </si>
  <si>
    <t>210-1765</t>
  </si>
  <si>
    <t>DETALLE Y DISTRIBUCIONES SA DE CV</t>
  </si>
  <si>
    <t>210-1361</t>
  </si>
  <si>
    <t>PRODUCTORES DE LECHE DE ACATIC SCL</t>
  </si>
  <si>
    <t>210-2011</t>
  </si>
  <si>
    <t>210-0130</t>
  </si>
  <si>
    <t>PRIETO ROMO ALBERTO</t>
  </si>
  <si>
    <t>210-2461</t>
  </si>
  <si>
    <t>MENDOZA DEL TORO GEBER JOEL</t>
  </si>
  <si>
    <t>210-1302</t>
  </si>
  <si>
    <t>ACEVES CASILLAS WALDO</t>
  </si>
  <si>
    <t>210-1121</t>
  </si>
  <si>
    <t>DISTRIBUIDORA ARCA CONTINENTAL S DE RL DE CV</t>
  </si>
  <si>
    <t>210-2433</t>
  </si>
  <si>
    <t>PRODUCTOS EL GRAN CHAPARRAL SA DE CV</t>
  </si>
  <si>
    <t>210-2771</t>
  </si>
  <si>
    <t>MARTIN MARTIN AURELIO</t>
  </si>
  <si>
    <t>210-2468</t>
  </si>
  <si>
    <t>PENILLA RIZO JOSE GUADALUPE</t>
  </si>
  <si>
    <t>210-1486</t>
  </si>
  <si>
    <t>DISTRIBUCIONES MDMX GDL SA DE CV</t>
  </si>
  <si>
    <t>210-3119</t>
  </si>
  <si>
    <t>210-0102</t>
  </si>
  <si>
    <t>IMPULSORA SAHUAYO SA DE CV</t>
  </si>
  <si>
    <t>210-2785</t>
  </si>
  <si>
    <t>210-0002</t>
  </si>
  <si>
    <t>ALCALA AMEZCUA JAIME</t>
  </si>
  <si>
    <t>210-1936</t>
  </si>
  <si>
    <t>GRUPO BOTANERO ALTEÑO SA DE CV</t>
  </si>
  <si>
    <t>210-0938</t>
  </si>
  <si>
    <t>LUPERCIO BECERRA MARTIN EDMUNDO</t>
  </si>
  <si>
    <t>210-3130</t>
  </si>
  <si>
    <t>EMBOTELLADORA AGA SA DE CV</t>
  </si>
  <si>
    <t>210-1629</t>
  </si>
  <si>
    <t>BARBA OROZCO MARIA DE LOURDES</t>
  </si>
  <si>
    <t>210-0570</t>
  </si>
  <si>
    <t>PANIFICADORA LA ALTEÑA SA DE CV</t>
  </si>
  <si>
    <t>210-2789</t>
  </si>
  <si>
    <t>GOMEZ GONZALEZ IGNACIO</t>
  </si>
  <si>
    <t>210-0606</t>
  </si>
  <si>
    <t>EMBUTIDOS SUPREMOS SA DE CV</t>
  </si>
  <si>
    <t>210-2097</t>
  </si>
  <si>
    <t>HUERTA VALLARTA RENE</t>
  </si>
  <si>
    <t>210-2244</t>
  </si>
  <si>
    <t>BARBOZA NAVARRO JAIME</t>
  </si>
  <si>
    <t>210-3001</t>
  </si>
  <si>
    <t>BOLSAS PLASTICAS DE LOS ALTOS SA DE CV</t>
  </si>
  <si>
    <t>210-2704</t>
  </si>
  <si>
    <t>DIFARMER SA DE CV</t>
  </si>
  <si>
    <t>210-0031</t>
  </si>
  <si>
    <t>DISTRIBUIDORA HUGO'S SA DE CV</t>
  </si>
  <si>
    <t>210-0111</t>
  </si>
  <si>
    <t>CASTELLANOS OROZCO JESUS HUMBERTO</t>
  </si>
  <si>
    <t>210-0153</t>
  </si>
  <si>
    <t>GOMEZ CASTELLANOS FERNANDO</t>
  </si>
  <si>
    <t>210-0416</t>
  </si>
  <si>
    <t>SIGMA ALIMENTOS COMERCIAL SA DE CV</t>
  </si>
  <si>
    <t>210-0816</t>
  </si>
  <si>
    <t>EMPACADORA DE CARNES FRIAS EL TORITO MEXICANO SA DE CV</t>
  </si>
  <si>
    <t>210-2526</t>
  </si>
  <si>
    <t>RODRIGUEZ DISTRIBUCIONES SA DE CV</t>
  </si>
  <si>
    <t>210-1112</t>
  </si>
  <si>
    <t>GONZALEZ DELGADO OCTAVIO</t>
  </si>
  <si>
    <t>210-1874</t>
  </si>
  <si>
    <t>PRODUCTOS DE GRAN CONSUMO SA DE CV</t>
  </si>
  <si>
    <t>210-2231</t>
  </si>
  <si>
    <t>CON ALIMENTOS SA DE CV</t>
  </si>
  <si>
    <t>210-0331</t>
  </si>
  <si>
    <t>CAFE EL MARINO DE JALISCO SA DE CV</t>
  </si>
  <si>
    <t>210-0437</t>
  </si>
  <si>
    <t>GRISI HNOS SA DE CV</t>
  </si>
  <si>
    <t>210-0056</t>
  </si>
  <si>
    <t>MARTIARENA ROJAS MAURICIO RAFAEL</t>
  </si>
  <si>
    <t>210-0036</t>
  </si>
  <si>
    <t>SOMAKI DE MEXICO SA DE CV</t>
  </si>
  <si>
    <t>210-1491</t>
  </si>
  <si>
    <t>GARCIA PEREZ SANDRA SUSANA</t>
  </si>
  <si>
    <t>210-0621</t>
  </si>
  <si>
    <t>MIL ENVASES SA DE CV</t>
  </si>
  <si>
    <t>210-2073</t>
  </si>
  <si>
    <t>EL FOGON DE VEVITA SA DE CV</t>
  </si>
  <si>
    <t>210-3026</t>
  </si>
  <si>
    <t>PONCE GOMEZ ELVIA MONTSERRAT</t>
  </si>
  <si>
    <t>210-2899</t>
  </si>
  <si>
    <t>VEGA DE LEON JOSE</t>
  </si>
  <si>
    <t>210-0210</t>
  </si>
  <si>
    <t>REYES MARTINEZ LICTOR ERNESTO</t>
  </si>
  <si>
    <t>210-0448</t>
  </si>
  <si>
    <t>RIZO NAVARRO DIEGO ALAN</t>
  </si>
  <si>
    <t>210-1406</t>
  </si>
  <si>
    <t>ALIMENTOS SELLO ROJO SA DE CV</t>
  </si>
  <si>
    <t>210-0635</t>
  </si>
  <si>
    <t>PRODUCTOS DE TRIGO MIRANDA S DE RL DE CV</t>
  </si>
  <si>
    <t>210-2531</t>
  </si>
  <si>
    <t>ORTIZ ARIAS FABIOLA</t>
  </si>
  <si>
    <t>210-0625</t>
  </si>
  <si>
    <t>GRUPO INDUSTRIAL Y COMERCIAL NAVARRO SA DE CV</t>
  </si>
  <si>
    <t>210-2119</t>
  </si>
  <si>
    <t>RAMIREZ GUTIERREZ MARIA TERESA</t>
  </si>
  <si>
    <t>210-1042</t>
  </si>
  <si>
    <t>BECERRA GOMEZ RAFAEL</t>
  </si>
  <si>
    <t>210-1699</t>
  </si>
  <si>
    <t>GAS BUTEP SA DE CV</t>
  </si>
  <si>
    <t>210-0784</t>
  </si>
  <si>
    <t>GAMEZ GIRON HECTOR DANIEL</t>
  </si>
  <si>
    <t>210-1646</t>
  </si>
  <si>
    <t>MEDITEC FARMA SA DE CV</t>
  </si>
  <si>
    <t>210-1070</t>
  </si>
  <si>
    <t>GRUPO SOYANATURA SA DE CV</t>
  </si>
  <si>
    <t>210-1935</t>
  </si>
  <si>
    <t>ROSALES ROJAS DOLORES MAGDALENA</t>
  </si>
  <si>
    <t>210-2713</t>
  </si>
  <si>
    <t>GRUPO MEDIC SHARK SA DE CV</t>
  </si>
  <si>
    <t>210-2456</t>
  </si>
  <si>
    <t>DESARROLLO DE PRODUCTOS ALIMENTICIOS LA INTEGRAL SA DE CV</t>
  </si>
  <si>
    <t>210-1638</t>
  </si>
  <si>
    <t>TOSTADAS GUADALUPE SA DE CV</t>
  </si>
  <si>
    <t>210-1343</t>
  </si>
  <si>
    <t>EMBUTIDOS CORONA SA DE CV</t>
  </si>
  <si>
    <t>210-1894</t>
  </si>
  <si>
    <t>210-1770</t>
  </si>
  <si>
    <t>210-1892</t>
  </si>
  <si>
    <t>PREMEZCLAS Y VITAMINAS TEPA SA DE CV</t>
  </si>
  <si>
    <t>210-0929</t>
  </si>
  <si>
    <t>ABARROTERA GLOVIGU SA DE CV</t>
  </si>
  <si>
    <t>210-0751</t>
  </si>
  <si>
    <t>GRUPO MULTIHOME SA DE CV</t>
  </si>
  <si>
    <t>210-2069</t>
  </si>
  <si>
    <t>DISTRIBUCIONES NUTRICIONALES S DE RL DE CV</t>
  </si>
  <si>
    <t>210-0783</t>
  </si>
  <si>
    <t>ULTRA SOYA SA DE CV</t>
  </si>
  <si>
    <t>210-1958</t>
  </si>
  <si>
    <t>DEMA HEALTH SA DE CV</t>
  </si>
  <si>
    <t>210-0474</t>
  </si>
  <si>
    <t>210-1761</t>
  </si>
  <si>
    <t>SEMILLAS Y CEREALES SAN JUANICO SA DE CV</t>
  </si>
  <si>
    <t>210-0574</t>
  </si>
  <si>
    <t>SAL PACIFICO SA DE CV</t>
  </si>
  <si>
    <t>210-0644</t>
  </si>
  <si>
    <t>LOPEZ BECERRA JORGE LUIS</t>
  </si>
  <si>
    <t>210-3125</t>
  </si>
  <si>
    <t>ARELLANO VERA DAVID PAULINO</t>
  </si>
  <si>
    <t>210-1274</t>
  </si>
  <si>
    <t>HARINERA DE MAIZ DE JALISCO SA DE CV</t>
  </si>
  <si>
    <t>210-1600</t>
  </si>
  <si>
    <t>GUTIERREZ HERNANDEZ ELEONORA</t>
  </si>
  <si>
    <t>210-1201</t>
  </si>
  <si>
    <t>FRANCO GONZALEZ DANIEL</t>
  </si>
  <si>
    <t>210-2615</t>
  </si>
  <si>
    <t>ALTA FIBRA SA DE CV</t>
  </si>
  <si>
    <t>210-1378</t>
  </si>
  <si>
    <t>PADILLA RIOS MARIA IRMA ANGELICA</t>
  </si>
  <si>
    <t>210-0807</t>
  </si>
  <si>
    <t>DIAZ MEZA MARIA GUADALUPE</t>
  </si>
  <si>
    <t>210-0829</t>
  </si>
  <si>
    <t>GUTIERREZ BECERRA GUSTAVO</t>
  </si>
  <si>
    <t>210-2582</t>
  </si>
  <si>
    <t>LARA MEDRANO JOSE CARLOS</t>
  </si>
  <si>
    <t>210-2602</t>
  </si>
  <si>
    <t>GARCIA OROZCO MARIA ELENA</t>
  </si>
  <si>
    <t>210-2585</t>
  </si>
  <si>
    <t>LOZA GOMEZ FRANCISCO ASCENCION</t>
  </si>
  <si>
    <t>210-2669</t>
  </si>
  <si>
    <t>CASTELLANOS FLORES CELESTINO</t>
  </si>
  <si>
    <t>210-2993</t>
  </si>
  <si>
    <t>GARCIA DOMINGUEZ RAUL</t>
  </si>
  <si>
    <t>210-3110</t>
  </si>
  <si>
    <t>ESTACION SERVICIO EL TRAPICHE</t>
  </si>
  <si>
    <t>210-1433</t>
  </si>
  <si>
    <t>COMERCIALIZADORA DE LACTEOS Y DERIVADOS SA DE CV</t>
  </si>
  <si>
    <t>210-1495</t>
  </si>
  <si>
    <t>BLACK ICE SAS DE CV</t>
  </si>
  <si>
    <t>210-1135</t>
  </si>
  <si>
    <t>COMPAÑÍA HARINERA DEL PARAYAS SA DE CV</t>
  </si>
  <si>
    <t>210-2699</t>
  </si>
  <si>
    <t>COMERCIAL DE ABARROTERAS GDL SA DE CV</t>
  </si>
  <si>
    <t>210-1620</t>
  </si>
  <si>
    <t>FIGUEROA MORALES PATRICIA ELIZABETH</t>
  </si>
  <si>
    <t>210-1967</t>
  </si>
  <si>
    <t>CRUZ MERCADO ARACELI</t>
  </si>
  <si>
    <t>210-2729</t>
  </si>
  <si>
    <t>ABARROTES RAUL SA DE CV</t>
  </si>
  <si>
    <t>210-0377</t>
  </si>
  <si>
    <t>CORPORATIVO MAREJO SA DE CV</t>
  </si>
  <si>
    <t>210-2884</t>
  </si>
  <si>
    <t>HERNANDEZ LOZA JUAN CARLOS</t>
  </si>
  <si>
    <t>210-0177</t>
  </si>
  <si>
    <t>c</t>
  </si>
  <si>
    <t>VAZQUEZ SANCHEZ RODRIGO</t>
  </si>
  <si>
    <t>210-0610</t>
  </si>
  <si>
    <t>UNIFERRE DE LOS ALTOS SA DE CV</t>
  </si>
  <si>
    <t>210-2478</t>
  </si>
  <si>
    <t>BAEZ GONZALEZ RIGOBERTO</t>
  </si>
  <si>
    <t>210-3020</t>
  </si>
  <si>
    <t>SALAZAR LOPEZ JOSHUA ISRAEL</t>
  </si>
  <si>
    <t>210-0602</t>
  </si>
  <si>
    <t>MARTINEZ HERNANDEZ DIANA IZARETH</t>
  </si>
  <si>
    <t>210-2942</t>
  </si>
  <si>
    <t>PALMEX ALIMENTOS S DE RL DE CV</t>
  </si>
  <si>
    <t>210-1785</t>
  </si>
  <si>
    <t>ESQUIVIAS PEREZ FRANCISCO</t>
  </si>
  <si>
    <t>210-2272</t>
  </si>
  <si>
    <t>ALMACEN DE DROGAS LA PAZ SA DE CV</t>
  </si>
  <si>
    <t>210-0185</t>
  </si>
  <si>
    <t>CC</t>
  </si>
  <si>
    <t>COMPRACAJA</t>
  </si>
  <si>
    <t>CALDERON ANGUIANO JULIETA</t>
  </si>
  <si>
    <t>210-0065</t>
  </si>
  <si>
    <t>GC</t>
  </si>
  <si>
    <t>GASTOCAJA</t>
  </si>
  <si>
    <t>FARMACIA GUADALAJARA SA DE CV</t>
  </si>
  <si>
    <t>210-2778</t>
  </si>
  <si>
    <t>GONZALEZ OROZCO TOMAS</t>
  </si>
  <si>
    <t>210-1153</t>
  </si>
  <si>
    <t>LOZANO HERNANDEZ LORENA</t>
  </si>
  <si>
    <t>210-3118</t>
  </si>
  <si>
    <t>MAGDALENO YAÑEZ OSCAR EDUARDO</t>
  </si>
  <si>
    <t>210-3095</t>
  </si>
  <si>
    <t>SALAZAR COMPARAN ISRAEL</t>
  </si>
  <si>
    <t>210-2156</t>
  </si>
  <si>
    <t>COSPOR DISTRIBUCIONES SA DE CV</t>
  </si>
  <si>
    <t>210-0627</t>
  </si>
  <si>
    <t>RADIOMOVIL DIPSA SA DE CV</t>
  </si>
  <si>
    <t>210-0975</t>
  </si>
  <si>
    <t>BERNAL VIZCARRA PEDRO</t>
  </si>
  <si>
    <t>210-0877</t>
  </si>
  <si>
    <t>ENERGETICOS TEPAK SA DE CV</t>
  </si>
  <si>
    <t>210-0468</t>
  </si>
  <si>
    <t>RUIZ HERNANDEZ ITZAYANA</t>
  </si>
  <si>
    <t>210-0348</t>
  </si>
  <si>
    <t>GUTIERREZ MARTIN EZEQUIEL</t>
  </si>
  <si>
    <t>210-0638</t>
  </si>
  <si>
    <t>ESTACION DE SERVICIO LA MANGA SA DE CV</t>
  </si>
  <si>
    <t>210-2077</t>
  </si>
  <si>
    <t>SI VALE MEXICO SA DE CV PRESTACIONES UNIVERSALES</t>
  </si>
  <si>
    <t>210-1542</t>
  </si>
  <si>
    <t>SILVA GARCIA MARCO ANTONIO</t>
  </si>
  <si>
    <t>210-0179</t>
  </si>
  <si>
    <t>FRAUSTO SALCEDO MONICA</t>
  </si>
  <si>
    <t>210-0904</t>
  </si>
  <si>
    <t>OREGEL MARTINEZ MARIA LILIANA</t>
  </si>
  <si>
    <t>210-2376</t>
  </si>
  <si>
    <t>ELIAS CASTELLANOS ALDO</t>
  </si>
  <si>
    <t>210-2325</t>
  </si>
  <si>
    <t>HERRERA JIMENEZ CESAR</t>
  </si>
  <si>
    <t>210-3199</t>
  </si>
  <si>
    <t>SECRETARIA DE PLANEACION ADMINISTRACION Y FINANZAS</t>
  </si>
  <si>
    <t>210-0192</t>
  </si>
  <si>
    <t>ACEITES GRASAS Y DERIVADOS SA DE CV</t>
  </si>
  <si>
    <t>210-0014</t>
  </si>
  <si>
    <t>PHARMA AMIGO SA DE CV</t>
  </si>
  <si>
    <t>210-0853</t>
  </si>
  <si>
    <t>MARTIN ROMERO CRISTINO</t>
  </si>
  <si>
    <t>210-2572</t>
  </si>
  <si>
    <t>A</t>
  </si>
  <si>
    <t>ARRENDAMIENTO</t>
  </si>
  <si>
    <t>GONZALEZ RAMIREZ HERMELINDA</t>
  </si>
  <si>
    <t>210-1446</t>
  </si>
  <si>
    <t>SOLORZANO RODRIGUEZ ANA MARIA</t>
  </si>
  <si>
    <t>210-1170</t>
  </si>
  <si>
    <t>TOSTADO HERNANDEZ YAIR</t>
  </si>
  <si>
    <t>210-0803</t>
  </si>
  <si>
    <t>PRODUCTOS NATY SA DE CV</t>
  </si>
  <si>
    <t>210-0496</t>
  </si>
  <si>
    <t>ALMACEN DON K SA DE CV</t>
  </si>
  <si>
    <t>210-1182</t>
  </si>
  <si>
    <t>METCO SA DE CV</t>
  </si>
  <si>
    <t>210-0833</t>
  </si>
  <si>
    <t>SABORMEX SAPI DE CV</t>
  </si>
  <si>
    <t>210-0193</t>
  </si>
  <si>
    <t>CENTRAL DE PISOS TEPA SA DE CV</t>
  </si>
  <si>
    <t>210-1138</t>
  </si>
  <si>
    <t>ALVARADO DE LA TORRE ISMAEL</t>
  </si>
  <si>
    <t>210-2556</t>
  </si>
  <si>
    <t>RAMOS GUTIERREZ ANDREA MONSERRAT</t>
  </si>
  <si>
    <t>210-3190</t>
  </si>
  <si>
    <t>AGUA Y SANEAMIENTO DEL MUNICIPIO DE TEPATITLAN</t>
  </si>
  <si>
    <t>210-2350</t>
  </si>
  <si>
    <t>RED DE CARRETERAS DE OCCIDENTE SAB DE CV</t>
  </si>
  <si>
    <t>210-1728</t>
  </si>
  <si>
    <t>GONZALEZ GARCIA JOSE RUBEN</t>
  </si>
  <si>
    <t>210-0387</t>
  </si>
  <si>
    <t>FARMACIA TEPA SA DE CV</t>
  </si>
  <si>
    <t>210-2568</t>
  </si>
  <si>
    <t>MARTIN NAVARRO JORGE HERMILIO</t>
  </si>
  <si>
    <t>210-3182</t>
  </si>
  <si>
    <t>GONZALEZ ROMERO SAMUEL</t>
  </si>
  <si>
    <t>210-0947</t>
  </si>
  <si>
    <t>ALIMENTOS BOLONIA SA DE CV</t>
  </si>
  <si>
    <t>210-1184</t>
  </si>
  <si>
    <t>GONZALEZ GONZALEZ ALFONSO</t>
  </si>
  <si>
    <t>210-2625</t>
  </si>
  <si>
    <t>SERVICIO ACATIC SA DE CV</t>
  </si>
  <si>
    <t>210-2221</t>
  </si>
  <si>
    <t>MORA GARCIA YOLANDA</t>
  </si>
  <si>
    <t>210-2919</t>
  </si>
  <si>
    <t>ALDRETE IBARRA SALVADOR</t>
  </si>
  <si>
    <t>210-1031</t>
  </si>
  <si>
    <t>TOKA INTERNACIONAL SAPI DE CV</t>
  </si>
  <si>
    <t>210-1068</t>
  </si>
  <si>
    <t>ROMO ARANDA MANUEL GUILLERMO</t>
  </si>
  <si>
    <t>210-0487</t>
  </si>
  <si>
    <t>SUEDAN LOZANO VICTOR DAVID</t>
  </si>
  <si>
    <t>210-2247</t>
  </si>
  <si>
    <t>DE LA FUENTE SALAZAR GUILLERMO</t>
  </si>
  <si>
    <t>210-2329</t>
  </si>
  <si>
    <t>SILVA RIVERA EFREN</t>
  </si>
  <si>
    <t>210-1192</t>
  </si>
  <si>
    <t>CASILLAS NAVARRO ALEJANDRA</t>
  </si>
  <si>
    <t>210-2512</t>
  </si>
  <si>
    <t>PLASTICOS DENYS SA DE CV</t>
  </si>
  <si>
    <t>210-0861</t>
  </si>
  <si>
    <t>MS PRO COSMETICOS SA DE CV</t>
  </si>
  <si>
    <t>210-2917</t>
  </si>
  <si>
    <t>MARTIN GONZALEZ CRISTINO</t>
  </si>
  <si>
    <t>210-0737</t>
  </si>
  <si>
    <t>MARTIN GONZALEZ EDUARDO</t>
  </si>
  <si>
    <t>210-0739</t>
  </si>
  <si>
    <t>MARTIN GONZALEZ KATIA</t>
  </si>
  <si>
    <t>210-0993</t>
  </si>
  <si>
    <t>MARTIN GONZALEZ CAROLINA</t>
  </si>
  <si>
    <t>210-0996</t>
  </si>
  <si>
    <t>MARTIN GONZALEZ ABRAHAM</t>
  </si>
  <si>
    <t>210-3059</t>
  </si>
  <si>
    <t>ESTRADA NAVARRO LUIS FERNANDO</t>
  </si>
  <si>
    <t>210-3183</t>
  </si>
  <si>
    <t>SALUD INTEGRAL DE LOS ALTOS AC</t>
  </si>
  <si>
    <t>210-2813</t>
  </si>
  <si>
    <t>CUETARA DISTRIBUCION SA DE CV</t>
  </si>
  <si>
    <t>210-0043</t>
  </si>
  <si>
    <t>LOZA SANCHEZ GILBERTO</t>
  </si>
  <si>
    <t>210-2809</t>
  </si>
  <si>
    <t>TELEFONOS DE MEXICO SAB DE CV</t>
  </si>
  <si>
    <t>210-0548</t>
  </si>
  <si>
    <t>MOTOCICLETAS SAN MIGUEL EL ALTO SA DE CV</t>
  </si>
  <si>
    <t>210-0316</t>
  </si>
  <si>
    <t>NAVARRO PLASCENCIA JORGE ALBERTO</t>
  </si>
  <si>
    <t>210-0492</t>
  </si>
  <si>
    <t>INTEC MEDIOS DE PAGO SA DE CV</t>
  </si>
  <si>
    <t>210-3114</t>
  </si>
  <si>
    <t>DISTRIBUCIONES MERGOM SA DE CV</t>
  </si>
  <si>
    <t>210-0432</t>
  </si>
  <si>
    <t>INDUSTRIALIZADORA OLEOFINOS SA DE CV</t>
  </si>
  <si>
    <t>210-1603</t>
  </si>
  <si>
    <t>CARDENAS DAVALOS ALBERTO</t>
  </si>
  <si>
    <t>210-0603</t>
  </si>
  <si>
    <t>OROZCO SANCHEZ PAOLA</t>
  </si>
  <si>
    <t>210-0826</t>
  </si>
  <si>
    <t>MARTIN GONZALEZ EMMANUEL</t>
  </si>
  <si>
    <t>210-0738</t>
  </si>
  <si>
    <t>210-0024</t>
  </si>
  <si>
    <t>FARMACOS NACIONALES SA DE CV</t>
  </si>
  <si>
    <t>210-0995</t>
  </si>
  <si>
    <t>CASA MARZAM SA DE CV</t>
  </si>
  <si>
    <t>210-0004</t>
  </si>
  <si>
    <t>TARJETA</t>
  </si>
  <si>
    <t>210-0497</t>
  </si>
  <si>
    <t>TIENDAS SORIANA SA DE CV</t>
  </si>
  <si>
    <t>210-1898</t>
  </si>
  <si>
    <t>MAPELO</t>
  </si>
  <si>
    <t>SANTA BARBARA</t>
  </si>
  <si>
    <t>SERVICIO NORAMA SA DE CV</t>
  </si>
  <si>
    <t>210-2955</t>
  </si>
  <si>
    <t>COEDITEP GRUPO CONSTRUCTOR SA DE CV</t>
  </si>
  <si>
    <t>210-0326</t>
  </si>
  <si>
    <t>ZAVALA MEJIA CESAR</t>
  </si>
  <si>
    <t>210-2887</t>
  </si>
  <si>
    <t>EXPINS SA DE CV</t>
  </si>
  <si>
    <t>210-3220</t>
  </si>
  <si>
    <t>3NP GRUPO CONSTRUCTOR S DE RL DE CV</t>
  </si>
  <si>
    <t>210-3222</t>
  </si>
  <si>
    <t>ALVARADO ALVARADO BELISARIO VIRGILIO</t>
  </si>
  <si>
    <t>210-0155</t>
  </si>
  <si>
    <t>ECOWIPES SA DE CV</t>
  </si>
  <si>
    <t>210-0577</t>
  </si>
  <si>
    <t>DEGASA SA DE CV</t>
  </si>
  <si>
    <t>210-0720</t>
  </si>
  <si>
    <t>RUIZ SANCHEZ CECILIA</t>
  </si>
  <si>
    <t>210-0999</t>
  </si>
  <si>
    <t>GAMEZ GIRON LUIS EDUARDO</t>
  </si>
  <si>
    <t>210-1139</t>
  </si>
  <si>
    <t>OCAMPO ARREOLA OBDULIA</t>
  </si>
  <si>
    <t>210-1413</t>
  </si>
  <si>
    <t>DISTRIBUIDORA COMERCIAL CBC DEL NOROESTE SA DE CV</t>
  </si>
  <si>
    <t>210-1782</t>
  </si>
  <si>
    <t>LOZANO RAMIREZ ERIKA EVA</t>
  </si>
  <si>
    <t>210-2362</t>
  </si>
  <si>
    <t>CONCEP RAMCO SA DE CV</t>
  </si>
  <si>
    <t>210-2616</t>
  </si>
  <si>
    <t>SAUDE RS SA DE CV</t>
  </si>
  <si>
    <t>210-3204</t>
  </si>
  <si>
    <t>FABRIMUEBLES GOPRI SA DE CV</t>
  </si>
  <si>
    <t>210-0446</t>
  </si>
  <si>
    <t>RAMIREZ DURAN DANIELA SOLEDAD</t>
  </si>
  <si>
    <t>210-3140</t>
  </si>
  <si>
    <t>CYBERPUERTA SA DE CV</t>
  </si>
  <si>
    <t>210-2588</t>
  </si>
  <si>
    <t>PLASTICOS ESPECIALIZADOS DE MONTERREY SA DE CV</t>
  </si>
  <si>
    <t>210-1707</t>
  </si>
  <si>
    <t>FRACA SA DE CV</t>
  </si>
  <si>
    <t>210-1671</t>
  </si>
  <si>
    <t>EYPRO SA DE CV</t>
  </si>
  <si>
    <t>210-2410</t>
  </si>
  <si>
    <t>DINARA SA DE CV</t>
  </si>
  <si>
    <t>210-0479</t>
  </si>
  <si>
    <t>PRODUCTOS ALIMENTICIOS LA GUADALUPANA SA DE CV</t>
  </si>
  <si>
    <t>210-0322</t>
  </si>
  <si>
    <t>PEREZ BECERRA BLANCA ANGELICA</t>
  </si>
  <si>
    <t>210-1405</t>
  </si>
  <si>
    <t>DUADIN S DE RL DE CV</t>
  </si>
  <si>
    <t>210-2421</t>
  </si>
  <si>
    <t>HAMED VELAZQUEZ YUSSEIN YAHIM</t>
  </si>
  <si>
    <t>210-2096</t>
  </si>
  <si>
    <t>VOGLIA DE MEXICO SA DE CV</t>
  </si>
  <si>
    <t>210-0477</t>
  </si>
  <si>
    <t>PEREZ LOPEZ JULIO CESAR</t>
  </si>
  <si>
    <t>210-2835</t>
  </si>
  <si>
    <t>ALMACEN DE DROGAS SA DE CV</t>
  </si>
  <si>
    <t>210-1602</t>
  </si>
  <si>
    <t>MEDICINA Y LOGISTICA ESTRUCTURAL</t>
  </si>
  <si>
    <t>210-3226</t>
  </si>
  <si>
    <t>CORPORACION OPERADORA DE REPRESENTACIONES Y NEGOCIOS SA DE CV</t>
  </si>
  <si>
    <t>210-0661</t>
  </si>
  <si>
    <t>VERA HERNANDEZ JACOB</t>
  </si>
  <si>
    <t>210-3230</t>
  </si>
  <si>
    <t>210-3233</t>
  </si>
  <si>
    <t>HOJAS LA MEXICANA</t>
  </si>
  <si>
    <t>210-3070</t>
  </si>
  <si>
    <t>LA MANGA</t>
  </si>
  <si>
    <t>ARANDAS</t>
  </si>
  <si>
    <t>CORONA ALTEÑA SA DE CV</t>
  </si>
  <si>
    <t>210-0184</t>
  </si>
  <si>
    <t>UNIVERSAL WIPES SA DE CV</t>
  </si>
  <si>
    <t>210-1991</t>
  </si>
  <si>
    <t>CHEPA MEDICAL</t>
  </si>
  <si>
    <t>210-3224</t>
  </si>
  <si>
    <t>LBM COMERCIALIZADORA SA DE CV</t>
  </si>
  <si>
    <t>210-2499</t>
  </si>
  <si>
    <t>COMBE DE MEXICO S DE RL DE CV</t>
  </si>
  <si>
    <t>210-0183</t>
  </si>
  <si>
    <t>QUINTANA ASTORGA LOURDES MARIA</t>
  </si>
  <si>
    <t>210-1298</t>
  </si>
  <si>
    <t>ALCAZAR RODRIGUEZ JOEL ALEJANDRO</t>
  </si>
  <si>
    <t>210-3004</t>
  </si>
  <si>
    <t>RENTERIA ORTIZ GERARDO</t>
  </si>
  <si>
    <t>210-2363</t>
  </si>
  <si>
    <t>LOZA IBARRA SALVADOR</t>
  </si>
  <si>
    <t>210-3013</t>
  </si>
  <si>
    <t>REFRIGERACION JIMENGON SA DE CV</t>
  </si>
  <si>
    <t>210-2463</t>
  </si>
  <si>
    <t>BOMUCA SA DE CV</t>
  </si>
  <si>
    <t>210-1863</t>
  </si>
  <si>
    <t>GRUPO SHANATURALS SA DE CV</t>
  </si>
  <si>
    <t>210-0489</t>
  </si>
  <si>
    <t>GUEVARA BERAUD NANCY ELIZABETH</t>
  </si>
  <si>
    <t>210-2536</t>
  </si>
  <si>
    <t>SANCHEZ FLORES MARY CARMEN</t>
  </si>
  <si>
    <t>210-3063</t>
  </si>
  <si>
    <t>CAMARENA AUTOMOTRIZ DE OCCIDENTE SA DE CV</t>
  </si>
  <si>
    <t>210-2143</t>
  </si>
  <si>
    <t>F-32</t>
  </si>
  <si>
    <t>TECNOLOGIA FARMACEUTICA SA DE CV</t>
  </si>
  <si>
    <t>210-2088</t>
  </si>
  <si>
    <t>PLASCENCIA FERNANDEZ EDUARDO NAZARIO</t>
  </si>
  <si>
    <t>210-2043</t>
  </si>
  <si>
    <t>F-47</t>
  </si>
  <si>
    <t>F-46</t>
  </si>
  <si>
    <t>F-21</t>
  </si>
  <si>
    <t>FFS1512071T1</t>
  </si>
  <si>
    <t>ASE930924SS7</t>
  </si>
  <si>
    <t>PME811211B20</t>
  </si>
  <si>
    <t>AEC810901298</t>
  </si>
  <si>
    <t>NPA0803124V6</t>
  </si>
  <si>
    <t>BMN930209927</t>
  </si>
  <si>
    <t>BBA830831LJ2</t>
  </si>
  <si>
    <t>ABASTECEDORA MAXIMO SA DE CV</t>
  </si>
  <si>
    <t>210-3259</t>
  </si>
  <si>
    <t>DELGADILLO CAMPOS JOSE ALFREDO</t>
  </si>
  <si>
    <t>210-2052</t>
  </si>
  <si>
    <t>LITECRETE SA DE CV</t>
  </si>
  <si>
    <t>210-3228</t>
  </si>
  <si>
    <t>MARTINEZ GOMEZ GUILLERMO</t>
  </si>
  <si>
    <t>210-1021</t>
  </si>
  <si>
    <t>MUÑOZ MARTIN CARLOS ALBERTO</t>
  </si>
  <si>
    <t>210-1268</t>
  </si>
  <si>
    <t>TERMICAST SA DE CV</t>
  </si>
  <si>
    <t>210-2846</t>
  </si>
  <si>
    <t>F-26</t>
  </si>
  <si>
    <t>GRUPO AGC INTERNACIONAL SA DE CV</t>
  </si>
  <si>
    <t>210-3121</t>
  </si>
  <si>
    <t>MACROPRES SA DE CV</t>
  </si>
  <si>
    <t>210-2138</t>
  </si>
  <si>
    <t>DISTRIBUIDORA DE MEDICAMENTOS VIHGO SA DE CV</t>
  </si>
  <si>
    <t>210-3217</t>
  </si>
  <si>
    <t>DISTRIBUCIONES DERMATOLOGICAS SKIN DERMA</t>
  </si>
  <si>
    <t>210-3213</t>
  </si>
  <si>
    <t>IÑIGUEZ GARCIA ILDEFONSO</t>
  </si>
  <si>
    <t>210-0534</t>
  </si>
  <si>
    <t>PASTOR DE LOS ALTOS SA DE CV</t>
  </si>
  <si>
    <t>210-2860</t>
  </si>
  <si>
    <t>PRODUCTOS ALIMENTICIOS LA MANZANA SRL DE CV</t>
  </si>
  <si>
    <t>210-3113</t>
  </si>
  <si>
    <t>QUIMICA FRANCO MEXICANA NORDIN SA DE CV</t>
  </si>
  <si>
    <t>210-0003</t>
  </si>
  <si>
    <t>DE LA TORRE CARRANZA GUSTAVO</t>
  </si>
  <si>
    <t>210-1338</t>
  </si>
  <si>
    <t>ORTEGA LLANAS JOSE MANUEL</t>
  </si>
  <si>
    <t>210-0836</t>
  </si>
  <si>
    <t>PRODUCTOS LA COLINA SA DE CV</t>
  </si>
  <si>
    <t>210-3008</t>
  </si>
  <si>
    <t>MAXIVA SA DE CV</t>
  </si>
  <si>
    <t>210-1871</t>
  </si>
  <si>
    <t>MEDI LAB DE OCCIDENTE SA DE CV</t>
  </si>
  <si>
    <t>210-1210</t>
  </si>
  <si>
    <t>VICENTEÑO DIAZ YOLANDA</t>
  </si>
  <si>
    <t>210-2316</t>
  </si>
  <si>
    <t>F-169</t>
  </si>
  <si>
    <t>GONZALEZ GARCIA EDUARDO ALBERTO</t>
  </si>
  <si>
    <t>210-0752</t>
  </si>
  <si>
    <t>F-10</t>
  </si>
  <si>
    <t>GONZALEZ ACEVES LIZETTE ALEJANDRA</t>
  </si>
  <si>
    <t>210-3223</t>
  </si>
  <si>
    <t>PORCINADOS CAFETIÑO SA DE CV</t>
  </si>
  <si>
    <t>210-3054</t>
  </si>
  <si>
    <t>CEJA DIAZ RAISA NAILEA</t>
  </si>
  <si>
    <t>210-2741</t>
  </si>
  <si>
    <t>INGREDIENTES ALIMENTICIOS DE OCCIDENTE SA DE CV</t>
  </si>
  <si>
    <t>210-2973</t>
  </si>
  <si>
    <t>ALCEDA SA DE CV</t>
  </si>
  <si>
    <t>210-1293</t>
  </si>
  <si>
    <t>DISTRIBUIDORA FARMACEUTICA ARPE SA DE CV</t>
  </si>
  <si>
    <t>210-2997</t>
  </si>
  <si>
    <t>PRECIADO FREGOSO GENARO</t>
  </si>
  <si>
    <t>210-2250</t>
  </si>
  <si>
    <t>LOPEZ ARECHIGA ARNOLD DANIEL</t>
  </si>
  <si>
    <t>210-3254</t>
  </si>
  <si>
    <t>AUTOZONE DE MEXICO S DE RL DE CV</t>
  </si>
  <si>
    <t>210-0138</t>
  </si>
  <si>
    <t>MARTIN DEL CAMPO VILLALOBOS KARLA BETHEL</t>
  </si>
  <si>
    <t>210-1199</t>
  </si>
  <si>
    <t>QCS931209G49</t>
  </si>
  <si>
    <t>F-9741</t>
  </si>
  <si>
    <t>F-99</t>
  </si>
  <si>
    <t>F-2717</t>
  </si>
  <si>
    <t>ARIAS ROMERO JORGE LUIS</t>
  </si>
  <si>
    <t>210-3067</t>
  </si>
  <si>
    <t>CONCRETOS LANZADOS CONSTRUCCIONES SA DE CV</t>
  </si>
  <si>
    <t>210-0952</t>
  </si>
  <si>
    <t>DE LA TORRE AGUIRRE JUAN MANUEL</t>
  </si>
  <si>
    <t>210-3084</t>
  </si>
  <si>
    <t>DE LA TORRE NAVARRO EVANGELINA</t>
  </si>
  <si>
    <t>210-3116</t>
  </si>
  <si>
    <t>F-17</t>
  </si>
  <si>
    <t>F-27</t>
  </si>
  <si>
    <t>GUZMAN FLORES FABIAN</t>
  </si>
  <si>
    <t>210-0342</t>
  </si>
  <si>
    <t>F-923</t>
  </si>
  <si>
    <t>F-925</t>
  </si>
  <si>
    <t>MOTORES RECREATIVOS ALTEÑOS S DE RL DE CV</t>
  </si>
  <si>
    <t>210-3075</t>
  </si>
  <si>
    <t>PASTEURIZADORA AGUASCALIENTES SA DE CV</t>
  </si>
  <si>
    <t>210-1071</t>
  </si>
  <si>
    <t>F-493460</t>
  </si>
  <si>
    <t>ZAMORA MUÑOZ ADRIAN</t>
  </si>
  <si>
    <t>210-3235</t>
  </si>
  <si>
    <t>F-64</t>
  </si>
  <si>
    <t>OCAMI COMERCIALIZACION SA DE CV</t>
  </si>
  <si>
    <t>210-1095</t>
  </si>
  <si>
    <t>F-48</t>
  </si>
  <si>
    <t>DISTRIBUCION ESPECIALIZADA DE MEDICAMENTOS SA DE CV</t>
  </si>
  <si>
    <t>210-0328</t>
  </si>
  <si>
    <t>VILLALOBOS ALTAMIRANO SILVIA EDITH</t>
  </si>
  <si>
    <t>210-2970</t>
  </si>
  <si>
    <t>DIGRIFAR SA DE CV</t>
  </si>
  <si>
    <t>210-2694</t>
  </si>
  <si>
    <t>F-587</t>
  </si>
  <si>
    <t>PROFINA SA DE CV</t>
  </si>
  <si>
    <t>210-0868</t>
  </si>
  <si>
    <t>AGROALIMENTOS FRESH HARVEST SA DE CV</t>
  </si>
  <si>
    <t>210-3126</t>
  </si>
  <si>
    <t>HORVATH CALDERON JUAN CARLOS</t>
  </si>
  <si>
    <t>210-0964</t>
  </si>
  <si>
    <t>CAFE LA FLOR DE LOS ALTOS SA DE CV</t>
  </si>
  <si>
    <t>210-1024</t>
  </si>
  <si>
    <t>AGROSALIX SA DE CV</t>
  </si>
  <si>
    <t>210-3108</t>
  </si>
  <si>
    <t>F-7972</t>
  </si>
  <si>
    <t>ESTRADA GONZALEZ GUILLERMO</t>
  </si>
  <si>
    <t>210-0586</t>
  </si>
  <si>
    <t>MARTIN BARBA PATRICIO</t>
  </si>
  <si>
    <t>210-3194</t>
  </si>
  <si>
    <t>JAUREGUI GARCIA LUIS ALBERTO</t>
  </si>
  <si>
    <t>210-3021</t>
  </si>
  <si>
    <t>F-45</t>
  </si>
  <si>
    <t>ISAAC GONZALEZ GABRIELA</t>
  </si>
  <si>
    <t>210-1340</t>
  </si>
  <si>
    <t>ESPECIAS Y CONDIMENTOS DE MEXICO SA DE CV</t>
  </si>
  <si>
    <t>210-2994</t>
  </si>
  <si>
    <t>MULTISERVICIOS 2001 SA DE CV</t>
  </si>
  <si>
    <t>210-0091</t>
  </si>
  <si>
    <t>DULMAR DISTRIBUCIONES SA DE CV</t>
  </si>
  <si>
    <t>210-2157</t>
  </si>
  <si>
    <t>RIVERA RUIZ OSCAR ULISES</t>
  </si>
  <si>
    <t>210-0754</t>
  </si>
  <si>
    <t>CFE DISTRIBUCION</t>
  </si>
  <si>
    <t>210-0541</t>
  </si>
  <si>
    <t>NUÑO DIAZ CHRISTIAN ALFONSO</t>
  </si>
  <si>
    <t>210-3044</t>
  </si>
  <si>
    <t>MUNDILLANTAS PAREDES SA DE CV</t>
  </si>
  <si>
    <t>210-2249</t>
  </si>
  <si>
    <t>F-342</t>
  </si>
  <si>
    <t>F-940</t>
  </si>
  <si>
    <t>F-77</t>
  </si>
  <si>
    <t>SANBORN HERMANOS SA</t>
  </si>
  <si>
    <t>210-2309</t>
  </si>
  <si>
    <t>SOLUCIONES INTEGRALES BTL SA DE CV</t>
  </si>
  <si>
    <t>210-2826</t>
  </si>
  <si>
    <t>F-76</t>
  </si>
  <si>
    <t>YGEIA ASESORIA Y SERVICIOS PARA LA SALUD SC</t>
  </si>
  <si>
    <t>210-3174</t>
  </si>
  <si>
    <t>F-2150</t>
  </si>
  <si>
    <t>F-191</t>
  </si>
  <si>
    <t>F-11</t>
  </si>
  <si>
    <t>CENTRO DE ABASTO Y DISTRIBUCION ESPECIALIZADA S DE RL DE CV</t>
  </si>
  <si>
    <t>210-1468</t>
  </si>
  <si>
    <t>JIMENEZ JIMENEZ ARMANDO</t>
  </si>
  <si>
    <t>210-0794</t>
  </si>
  <si>
    <t>F-9</t>
  </si>
  <si>
    <t>F-625</t>
  </si>
  <si>
    <t>RAMIREZ ZEPEDA FRANEA LIZETH</t>
  </si>
  <si>
    <t>210-1372</t>
  </si>
  <si>
    <t>CAMARENA GONZALEZ GERARDO</t>
  </si>
  <si>
    <t>210-0237</t>
  </si>
  <si>
    <t>DEZVET S DE RL DE CV</t>
  </si>
  <si>
    <t>210-1282</t>
  </si>
  <si>
    <t>FRANCO CASILLAS ALVARO ENRIQUE</t>
  </si>
  <si>
    <t>210-1682</t>
  </si>
  <si>
    <t>F-2249</t>
  </si>
  <si>
    <t>COMERCIALIZADORA WATUSHIES SRL DE CV</t>
  </si>
  <si>
    <t>210-3219</t>
  </si>
  <si>
    <t>FABRICA DE DULCES LA PROVIDENCIA SA DE CV</t>
  </si>
  <si>
    <t>210-1259</t>
  </si>
  <si>
    <t>VASQUEZ HUESO CARINA</t>
  </si>
  <si>
    <t>210-0400</t>
  </si>
  <si>
    <t>NAVARRO GUTIERREZ ALEJANDRO</t>
  </si>
  <si>
    <t>210-2132</t>
  </si>
  <si>
    <t>GONZALEZ ALATORRE ALBERTO</t>
  </si>
  <si>
    <t>210-2972</t>
  </si>
  <si>
    <t>F-47715</t>
  </si>
  <si>
    <t>OROZCO SANCHEZ JAVIER</t>
  </si>
  <si>
    <t>210-0127</t>
  </si>
  <si>
    <t>TFS011012M18</t>
  </si>
  <si>
    <t>F-76193</t>
  </si>
  <si>
    <t>F-54455</t>
  </si>
  <si>
    <t>F-76266</t>
  </si>
  <si>
    <t>F-2708</t>
  </si>
  <si>
    <t>F-17924</t>
  </si>
  <si>
    <t>F-54471</t>
  </si>
  <si>
    <t>F-76192</t>
  </si>
  <si>
    <t>F-2712</t>
  </si>
  <si>
    <t>F-11497</t>
  </si>
  <si>
    <t>F-54512</t>
  </si>
  <si>
    <t>F-76194</t>
  </si>
  <si>
    <t>F-11498</t>
  </si>
  <si>
    <t>F-11496</t>
  </si>
  <si>
    <t>F-54529</t>
  </si>
  <si>
    <t>CHILES SECOS ESPECIAS Y GRANOS CASTILLO SA DE CV</t>
  </si>
  <si>
    <t>210-3073</t>
  </si>
  <si>
    <t>F-31790</t>
  </si>
  <si>
    <t>F-31401</t>
  </si>
  <si>
    <t>F-76355</t>
  </si>
  <si>
    <t>F-2725</t>
  </si>
  <si>
    <t>F-54572</t>
  </si>
  <si>
    <t>F-17966</t>
  </si>
  <si>
    <t>F-11499</t>
  </si>
  <si>
    <t>F-76267</t>
  </si>
  <si>
    <t>F-2726</t>
  </si>
  <si>
    <t>F-54608</t>
  </si>
  <si>
    <t>F-11515</t>
  </si>
  <si>
    <t>F-76356</t>
  </si>
  <si>
    <t>F-2736</t>
  </si>
  <si>
    <t>F-54643</t>
  </si>
  <si>
    <t>F-11552</t>
  </si>
  <si>
    <t>F-76358</t>
  </si>
  <si>
    <t>F-2743</t>
  </si>
  <si>
    <t>F-18010</t>
  </si>
  <si>
    <t>F-54677</t>
  </si>
  <si>
    <t>F-11549</t>
  </si>
  <si>
    <t>F-76357</t>
  </si>
  <si>
    <t>F-2750</t>
  </si>
  <si>
    <t>F-54713</t>
  </si>
  <si>
    <t>F-76424</t>
  </si>
  <si>
    <t>F-11609</t>
  </si>
  <si>
    <t>F-2753</t>
  </si>
  <si>
    <t>F-11610</t>
  </si>
  <si>
    <t>F-76425</t>
  </si>
  <si>
    <t>F-54736</t>
  </si>
  <si>
    <t>F-2760</t>
  </si>
  <si>
    <t>F-18043</t>
  </si>
  <si>
    <t>F-76426</t>
  </si>
  <si>
    <t>F-54770</t>
  </si>
  <si>
    <t>F-11624</t>
  </si>
  <si>
    <t>F-2766</t>
  </si>
  <si>
    <t>F-11625</t>
  </si>
  <si>
    <t>F-54802</t>
  </si>
  <si>
    <t>F-2775</t>
  </si>
  <si>
    <t>F-54830</t>
  </si>
  <si>
    <t>F-76563</t>
  </si>
  <si>
    <t>F-2781</t>
  </si>
  <si>
    <t>F-54867</t>
  </si>
  <si>
    <t>F-2789</t>
  </si>
  <si>
    <t>F-76562</t>
  </si>
  <si>
    <t>F-2797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</si>
  <si>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</si>
  <si>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</si>
  <si>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</si>
  <si>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</si>
  <si>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</si>
  <si>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</si>
  <si>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</si>
  <si>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</si>
  <si>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</si>
  <si>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</si>
  <si>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</si>
  <si>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</si>
  <si>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</si>
  <si>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</si>
  <si>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</si>
  <si>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</si>
  <si>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</si>
  <si>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</si>
  <si>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BODEGA CANTERA</t>
  </si>
  <si>
    <t>COLONIA</t>
  </si>
  <si>
    <t>JARDINES</t>
  </si>
  <si>
    <t>ACATIC</t>
  </si>
  <si>
    <t>GLEZ GALLO 93</t>
  </si>
  <si>
    <t>16 DE SEPT 115A</t>
  </si>
  <si>
    <t>BODEGA 1570 A</t>
  </si>
  <si>
    <t>YAHUALICA</t>
  </si>
  <si>
    <t>BODEGA 1570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</si>
  <si>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</si>
  <si>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</si>
  <si>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</si>
  <si>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</si>
  <si>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</si>
  <si>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</si>
  <si>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</si>
  <si>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</si>
  <si>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</si>
  <si>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</si>
  <si>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</si>
  <si>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</si>
  <si>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</si>
  <si>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</si>
  <si>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</si>
  <si>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</si>
  <si>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</si>
  <si>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</si>
  <si>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</si>
  <si>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</si>
  <si>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</si>
  <si>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</si>
  <si>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</si>
  <si>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</si>
  <si>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</si>
  <si>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</si>
  <si>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</si>
  <si>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</si>
  <si>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</si>
  <si>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</si>
  <si>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</si>
  <si>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</si>
  <si>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</si>
  <si>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</si>
  <si>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</si>
  <si>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</si>
  <si>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</si>
  <si>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</si>
  <si>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</si>
  <si>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</si>
  <si>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</si>
  <si>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</si>
  <si>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</si>
  <si>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</si>
  <si>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</si>
  <si>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</si>
  <si>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</si>
  <si>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</si>
  <si>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</si>
  <si>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</si>
  <si>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</si>
  <si>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T1000</t>
  </si>
  <si>
    <t>T1002</t>
  </si>
  <si>
    <t>T1003</t>
  </si>
  <si>
    <t>T996</t>
  </si>
  <si>
    <t>T997</t>
  </si>
  <si>
    <t>T998</t>
  </si>
  <si>
    <t>T999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</si>
  <si>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</si>
  <si>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</si>
  <si>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</si>
  <si>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</si>
  <si>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</si>
  <si>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</si>
  <si>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</si>
  <si>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</si>
  <si>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</si>
  <si>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</si>
  <si>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</si>
  <si>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</si>
  <si>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</si>
  <si>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</si>
  <si>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</si>
  <si>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</si>
  <si>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</si>
  <si>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</si>
  <si>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</si>
  <si>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</si>
  <si>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</si>
  <si>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</si>
  <si>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</si>
  <si>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</si>
  <si>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</si>
  <si>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</si>
  <si>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</si>
  <si>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</si>
  <si>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</si>
  <si>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</si>
  <si>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</si>
  <si>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</si>
  <si>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</si>
  <si>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</si>
  <si>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</si>
  <si>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</si>
  <si>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</si>
  <si>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</si>
  <si>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</si>
  <si>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</si>
  <si>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</si>
  <si>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</si>
  <si>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</si>
  <si>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</si>
  <si>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</si>
  <si>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</si>
  <si>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</si>
  <si>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</si>
  <si>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</si>
  <si>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</si>
  <si>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</si>
  <si>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</si>
  <si>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</si>
  <si>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</si>
  <si>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</si>
  <si>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</si>
  <si>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</si>
  <si>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</si>
  <si>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</si>
  <si>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</si>
  <si>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</si>
  <si>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</si>
  <si>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</si>
  <si>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</si>
  <si>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</si>
  <si>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</si>
  <si>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</si>
  <si>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</si>
  <si>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</si>
  <si>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</si>
  <si>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</si>
  <si>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</si>
  <si>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</si>
  <si>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</si>
  <si>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</si>
  <si>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</si>
  <si>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</si>
  <si>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</si>
  <si>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</si>
  <si>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</si>
  <si>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</si>
  <si>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</si>
  <si>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</si>
  <si>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</si>
  <si>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</si>
  <si>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</si>
  <si>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</si>
  <si>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</si>
  <si>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</si>
  <si>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</si>
  <si>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</si>
  <si>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</si>
  <si>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</si>
  <si>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</si>
  <si>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</si>
  <si>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</si>
  <si>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</si>
  <si>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</si>
  <si>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</si>
  <si>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</si>
  <si>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</si>
  <si>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</si>
  <si>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</si>
  <si>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</si>
  <si>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</si>
  <si>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</si>
  <si>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</si>
  <si>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</si>
  <si>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</si>
  <si>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T1119</t>
  </si>
  <si>
    <t>T1120</t>
  </si>
  <si>
    <t>T1121</t>
  </si>
  <si>
    <t>T1122</t>
  </si>
  <si>
    <t>T1123</t>
  </si>
  <si>
    <t>T1124</t>
  </si>
  <si>
    <t>T1125</t>
  </si>
  <si>
    <t>ESTRADA TEXTIL S DE RL DE CV</t>
  </si>
  <si>
    <t>210-2804</t>
  </si>
  <si>
    <t>F-688</t>
  </si>
  <si>
    <t>F-16598</t>
  </si>
  <si>
    <t>ETIFLEX DE OCCIDENTE SA DE CV</t>
  </si>
  <si>
    <t>210-0554</t>
  </si>
  <si>
    <t>F-56311</t>
  </si>
  <si>
    <t>F-110692674-110692682</t>
  </si>
  <si>
    <t>F-28</t>
  </si>
  <si>
    <t>F-496167101</t>
  </si>
  <si>
    <t>GONZALEZ GONZALEZ GERARDO</t>
  </si>
  <si>
    <t>210-0883</t>
  </si>
  <si>
    <t>F-9379</t>
  </si>
  <si>
    <t>F-41-42</t>
  </si>
  <si>
    <t>F-111</t>
  </si>
  <si>
    <t>F-10203</t>
  </si>
  <si>
    <t>F-156825</t>
  </si>
  <si>
    <t>F-2748</t>
  </si>
  <si>
    <t>F-357</t>
  </si>
  <si>
    <t>F-4 ABONO</t>
  </si>
  <si>
    <t>F-1064</t>
  </si>
  <si>
    <t>F-439116</t>
  </si>
  <si>
    <t>F-934</t>
  </si>
  <si>
    <t>NAVARRO GUTIERREZ OLGA ISELA</t>
  </si>
  <si>
    <t>210-3269</t>
  </si>
  <si>
    <t>F-1</t>
  </si>
  <si>
    <t>ESTACION DE SERVICIO K2</t>
  </si>
  <si>
    <t>210-3270</t>
  </si>
  <si>
    <t>F-1055</t>
  </si>
  <si>
    <t>F-9126086738</t>
  </si>
  <si>
    <t>F-5643</t>
  </si>
  <si>
    <t>F-975</t>
  </si>
  <si>
    <t>F-200-199-205-204</t>
  </si>
  <si>
    <t>F-110785400</t>
  </si>
  <si>
    <t>MAQUINARIA INDUSTRIAL CABRERA SA DE CV</t>
  </si>
  <si>
    <t>210-0725</t>
  </si>
  <si>
    <t>F-719180</t>
  </si>
  <si>
    <t>F-843</t>
  </si>
  <si>
    <t>F-5642-5647</t>
  </si>
  <si>
    <t>F-10035</t>
  </si>
  <si>
    <t>F-10238</t>
  </si>
  <si>
    <t>F-56337-56327</t>
  </si>
  <si>
    <t>F-3368-3388</t>
  </si>
  <si>
    <t>F-113</t>
  </si>
  <si>
    <t>PADILLA PADILLA EFRAIN</t>
  </si>
  <si>
    <t>210-3272</t>
  </si>
  <si>
    <t>F-673</t>
  </si>
  <si>
    <t>F-1655 ABONO 3</t>
  </si>
  <si>
    <t>F-29</t>
  </si>
  <si>
    <t>F-780</t>
  </si>
  <si>
    <t>F-110875361-110875380</t>
  </si>
  <si>
    <t>F-94589409</t>
  </si>
  <si>
    <t>PEREZ LEON LUIS MARIO</t>
  </si>
  <si>
    <t>210-3106</t>
  </si>
  <si>
    <t>F-1415-1414</t>
  </si>
  <si>
    <t>F-157166</t>
  </si>
  <si>
    <t>F-26703</t>
  </si>
  <si>
    <t>F-773 PAGO TOTAL</t>
  </si>
  <si>
    <t>F-43-44</t>
  </si>
  <si>
    <t>F-1992</t>
  </si>
  <si>
    <t>F-1077</t>
  </si>
  <si>
    <t>DISTRIBUCION Y LOGISTICA DE ALIMENTOS SA DE CV</t>
  </si>
  <si>
    <t>210-3273</t>
  </si>
  <si>
    <t>F-1670447-1670448</t>
  </si>
  <si>
    <t>F-242579-242580-242581-242582-ABONO 242583-242585-155-</t>
  </si>
  <si>
    <t>F-853</t>
  </si>
  <si>
    <t>F-5652</t>
  </si>
  <si>
    <t>F-1153010648</t>
  </si>
  <si>
    <t>F-110981335-110981356-</t>
  </si>
  <si>
    <t>METRILAB INTERNACIONAL S DE RL DE CV</t>
  </si>
  <si>
    <t>210-3277</t>
  </si>
  <si>
    <t>OPERADORA DE PROGRAMAS DE ABASTO MULTIPLE SA DE CV</t>
  </si>
  <si>
    <t>210-0297</t>
  </si>
  <si>
    <t>F-31985</t>
  </si>
  <si>
    <t>F-1153723885</t>
  </si>
  <si>
    <t>F-54</t>
  </si>
  <si>
    <t>F-7697</t>
  </si>
  <si>
    <t>F-227357</t>
  </si>
  <si>
    <t>F-221-220-214</t>
  </si>
  <si>
    <t>F-94682136-94682131</t>
  </si>
  <si>
    <t>F-111081803-111081805-111081807-111081815</t>
  </si>
  <si>
    <t>F-55</t>
  </si>
  <si>
    <t>AMBIDERM SA DE CV</t>
  </si>
  <si>
    <t>210-0421</t>
  </si>
  <si>
    <t>F-1058909-1059013</t>
  </si>
  <si>
    <t>F-504</t>
  </si>
  <si>
    <t>F-30</t>
  </si>
  <si>
    <t>COMERCIALIZADORA LLANTERA MAPA SA DE CV</t>
  </si>
  <si>
    <t>210-0690</t>
  </si>
  <si>
    <t>F-45602</t>
  </si>
  <si>
    <t>F-115</t>
  </si>
  <si>
    <t>F-3856</t>
  </si>
  <si>
    <t>MIRANDA URRUTIA GERMAN</t>
  </si>
  <si>
    <t>210-3278</t>
  </si>
  <si>
    <t xml:space="preserve">F-340 </t>
  </si>
  <si>
    <t>F-170-174</t>
  </si>
  <si>
    <t>F-439420</t>
  </si>
  <si>
    <t>F-1150</t>
  </si>
  <si>
    <t>F-2773</t>
  </si>
  <si>
    <t>F-157576</t>
  </si>
  <si>
    <t>F-61316</t>
  </si>
  <si>
    <t>F-5665-5664</t>
  </si>
  <si>
    <t>ZEPEDA DELGADILLO JUAN FERNANDO</t>
  </si>
  <si>
    <t>210-3239</t>
  </si>
  <si>
    <t>F-15632</t>
  </si>
  <si>
    <t>F-3448</t>
  </si>
  <si>
    <t>F-361</t>
  </si>
  <si>
    <t>F-1542-1541</t>
  </si>
  <si>
    <t>F-3465</t>
  </si>
  <si>
    <t>HERNANDEZ ROCHA HECTOR DAVID</t>
  </si>
  <si>
    <t>210-2954</t>
  </si>
  <si>
    <t>F-3142</t>
  </si>
  <si>
    <t>F-2807352</t>
  </si>
  <si>
    <t>F-15686</t>
  </si>
  <si>
    <t>F-5688</t>
  </si>
  <si>
    <t>F-1277-1282</t>
  </si>
  <si>
    <t>F-2807774</t>
  </si>
  <si>
    <t>TIRE EXPRESS SA DE CV</t>
  </si>
  <si>
    <t>210-2220</t>
  </si>
  <si>
    <t>F-15748-15665</t>
  </si>
  <si>
    <t>F-239-238-135</t>
  </si>
  <si>
    <t>F-684201</t>
  </si>
  <si>
    <t>F-684204</t>
  </si>
  <si>
    <t>F-695</t>
  </si>
  <si>
    <t>F-88-89</t>
  </si>
  <si>
    <t>F-1278</t>
  </si>
  <si>
    <t>T MAQUINARIA SA DE CV</t>
  </si>
  <si>
    <t>210-0686</t>
  </si>
  <si>
    <t>F-16110</t>
  </si>
  <si>
    <t>F-1435</t>
  </si>
  <si>
    <t>F-11141</t>
  </si>
  <si>
    <t>F-3937</t>
  </si>
  <si>
    <t>F-11251567-11251569-11251645-11277660</t>
  </si>
  <si>
    <t>F-94760298</t>
  </si>
  <si>
    <t xml:space="preserve">F-31 </t>
  </si>
  <si>
    <t>DEL CAMPO GUTIERREZ JUAN MARTIN</t>
  </si>
  <si>
    <t>210-3281</t>
  </si>
  <si>
    <t>F-2019</t>
  </si>
  <si>
    <t xml:space="preserve">F-1003 </t>
  </si>
  <si>
    <t>F-157823</t>
  </si>
  <si>
    <t>F-116</t>
  </si>
  <si>
    <t>F-9126087165-9126087166</t>
  </si>
  <si>
    <t>F-88384</t>
  </si>
  <si>
    <t>F-863</t>
  </si>
  <si>
    <t>ESCOTO GONZALEZ FELIPE</t>
  </si>
  <si>
    <t>210-0572</t>
  </si>
  <si>
    <t>F-</t>
  </si>
  <si>
    <t>F-138149</t>
  </si>
  <si>
    <t>F-1294</t>
  </si>
  <si>
    <t>F-111331296</t>
  </si>
  <si>
    <t>F-254-253-251-248-249</t>
  </si>
  <si>
    <t>F-24249-24267</t>
  </si>
  <si>
    <t>F-16848</t>
  </si>
  <si>
    <t>F-94922077</t>
  </si>
  <si>
    <t>F-11418372-111418371-111418407-111418411-</t>
  </si>
  <si>
    <t>DE LA O VIGIL SALVADOR</t>
  </si>
  <si>
    <t>210-3215</t>
  </si>
  <si>
    <t>F-4</t>
  </si>
  <si>
    <t>F-78-79</t>
  </si>
  <si>
    <t>F-118</t>
  </si>
  <si>
    <t>VAZQUEZ GONZALEZ FRANCISCO JAVIER</t>
  </si>
  <si>
    <t>210-0936</t>
  </si>
  <si>
    <t>F-90304</t>
  </si>
  <si>
    <t>F-4137</t>
  </si>
  <si>
    <t>F-1210</t>
  </si>
  <si>
    <t>F-439874</t>
  </si>
  <si>
    <t>F-243481-243482-243483-243484-243485-243491-2232-</t>
  </si>
  <si>
    <t>F-368</t>
  </si>
  <si>
    <t>DISTRIBUCIONES MOLINA SA DE CV</t>
  </si>
  <si>
    <t>210-3176</t>
  </si>
  <si>
    <t>NAVARRO OROZCO MANUEL</t>
  </si>
  <si>
    <t>210-0201</t>
  </si>
  <si>
    <t>MORENO GUTIERREZ PATRICIA</t>
  </si>
  <si>
    <t>210-2584</t>
  </si>
  <si>
    <t>AS</t>
  </si>
  <si>
    <t>ASIMILADOS</t>
  </si>
  <si>
    <t>F-844</t>
  </si>
  <si>
    <t>ZAMORA MAGAÑA MARIA DE LOURDES</t>
  </si>
  <si>
    <t>210-2834</t>
  </si>
  <si>
    <t>F-9143-9144-9148-9156</t>
  </si>
  <si>
    <t>F-98077-98087-98090</t>
  </si>
  <si>
    <t>F-98091-98100-98562</t>
  </si>
  <si>
    <t>F-259150-</t>
  </si>
  <si>
    <t>F-259112-259152-259084-</t>
  </si>
  <si>
    <t>F*-889845-889847</t>
  </si>
  <si>
    <t>F-24484713</t>
  </si>
  <si>
    <t>F-91810334-</t>
  </si>
  <si>
    <t>F-135204</t>
  </si>
  <si>
    <t>F-97333-97255-</t>
  </si>
  <si>
    <t>F-97048-97356-97372-97525</t>
  </si>
  <si>
    <t>F-4074</t>
  </si>
  <si>
    <t>F-3128934</t>
  </si>
  <si>
    <t>EMPACADORA SAN MARCOS SA DE CV</t>
  </si>
  <si>
    <t>210-1789</t>
  </si>
  <si>
    <t>F-4000170815</t>
  </si>
  <si>
    <t>CHOCOLATERA DE NAYARIT SA DE CV</t>
  </si>
  <si>
    <t>210-2166</t>
  </si>
  <si>
    <t>F-21793</t>
  </si>
  <si>
    <t>FIBRAS FIX SA DE CV</t>
  </si>
  <si>
    <t>210-2486</t>
  </si>
  <si>
    <t>F-1385</t>
  </si>
  <si>
    <t>F-40601-40602-40603-40604-40600-</t>
  </si>
  <si>
    <t>F-5533586615</t>
  </si>
  <si>
    <t>F-45865</t>
  </si>
  <si>
    <t>F-20528-520542-20543-20602-20607</t>
  </si>
  <si>
    <t>F-109553-109554</t>
  </si>
  <si>
    <t>DE LA TORRE NAVARRO MARGARITA</t>
  </si>
  <si>
    <t>210-3164</t>
  </si>
  <si>
    <t>PULSES DEL BAJIO SA DE CV</t>
  </si>
  <si>
    <t>210-3033</t>
  </si>
  <si>
    <t>F-17341-17337-17346</t>
  </si>
  <si>
    <t>F-1000394690-1000394620-1000394621-1000394622</t>
  </si>
  <si>
    <t>F-91491</t>
  </si>
  <si>
    <t>PRODUCTOS UVAVIÑA SA DE CV</t>
  </si>
  <si>
    <t>210-0893</t>
  </si>
  <si>
    <t>F-53198</t>
  </si>
  <si>
    <t>NATURAL BIOFICO SA DE CV</t>
  </si>
  <si>
    <t>210-0802</t>
  </si>
  <si>
    <t>F-3896</t>
  </si>
  <si>
    <t>CIMMO MEDICAL SA DE CV</t>
  </si>
  <si>
    <t>210-2926</t>
  </si>
  <si>
    <t>F-1574</t>
  </si>
  <si>
    <t>F-1620</t>
  </si>
  <si>
    <t>F-90670141</t>
  </si>
  <si>
    <t>F-141310</t>
  </si>
  <si>
    <t>F-1836</t>
  </si>
  <si>
    <t>GARCIA PLASCENCIA TERESA</t>
  </si>
  <si>
    <t>210-2730</t>
  </si>
  <si>
    <t>F-2206</t>
  </si>
  <si>
    <t>F-41143</t>
  </si>
  <si>
    <t>F-32272</t>
  </si>
  <si>
    <t>F-10898</t>
  </si>
  <si>
    <t>F-97822-97799-97798-97892-</t>
  </si>
  <si>
    <t>F-97923</t>
  </si>
  <si>
    <t>F-1965</t>
  </si>
  <si>
    <t>F-622-627</t>
  </si>
  <si>
    <t>MERAKI PHARMA SA DE CV</t>
  </si>
  <si>
    <t>210-1101</t>
  </si>
  <si>
    <t>F-9086</t>
  </si>
  <si>
    <t>AVIÑA CASTRO PAOLA</t>
  </si>
  <si>
    <t>210-2844</t>
  </si>
  <si>
    <t>F-86</t>
  </si>
  <si>
    <t>LEVIC SA DE CV</t>
  </si>
  <si>
    <t>210-2498</t>
  </si>
  <si>
    <t>F-9005840562</t>
  </si>
  <si>
    <t>F-6908</t>
  </si>
  <si>
    <t>F-2027053</t>
  </si>
  <si>
    <t>F-32405000638</t>
  </si>
  <si>
    <t>F-91819214-91819216-91819215-</t>
  </si>
  <si>
    <t>F-92241-92240</t>
  </si>
  <si>
    <t>F-23577</t>
  </si>
  <si>
    <t>F-5205</t>
  </si>
  <si>
    <t>F-600</t>
  </si>
  <si>
    <t>F-36415</t>
  </si>
  <si>
    <t xml:space="preserve">F-499 </t>
  </si>
  <si>
    <t>F-46611-46610</t>
  </si>
  <si>
    <t>F-7962</t>
  </si>
  <si>
    <t>F-53152</t>
  </si>
  <si>
    <t>F-92239</t>
  </si>
  <si>
    <t>F-32406000044</t>
  </si>
  <si>
    <t>KPS COMERCIALIZADORA SA DE CV</t>
  </si>
  <si>
    <t>210-1089</t>
  </si>
  <si>
    <t>F-9323</t>
  </si>
  <si>
    <t>F-1958</t>
  </si>
  <si>
    <t>F-18343</t>
  </si>
  <si>
    <t>F-9502-9503-9506-9507-9514-9519</t>
  </si>
  <si>
    <t>F-9531-9545-9549-9560-9564-9565-9575</t>
  </si>
  <si>
    <t>F-16686</t>
  </si>
  <si>
    <t>F-15933-15934-15935</t>
  </si>
  <si>
    <t>F-24501720-24501723-24501727</t>
  </si>
  <si>
    <t>F-24501719-24501721-24501722-24501724-24501725-24501726</t>
  </si>
  <si>
    <t>F-24409546-24409570-24409572-24409573-24409571</t>
  </si>
  <si>
    <t>F-24414890-24414893-24414894-24414895</t>
  </si>
  <si>
    <t>F-24422856-24422857-24422859-24422860-24422861-24422866-24422867-24422868</t>
  </si>
  <si>
    <t>ROMYC INDUSTRIAL SA DE CV</t>
  </si>
  <si>
    <t>210-1877</t>
  </si>
  <si>
    <t>F-40251</t>
  </si>
  <si>
    <t>F-13417</t>
  </si>
  <si>
    <t xml:space="preserve">F-906 </t>
  </si>
  <si>
    <t>F-1350</t>
  </si>
  <si>
    <t>F-19448</t>
  </si>
  <si>
    <t>LACTOCONDENSED</t>
  </si>
  <si>
    <t>210-3153</t>
  </si>
  <si>
    <t>F-33</t>
  </si>
  <si>
    <t xml:space="preserve">F-622 </t>
  </si>
  <si>
    <t>F-30152</t>
  </si>
  <si>
    <t>F-258596-839259-776193</t>
  </si>
  <si>
    <t>F-2214</t>
  </si>
  <si>
    <t>ABASTECEDORA DE PRODUCTOS NATURALES SA DE CV</t>
  </si>
  <si>
    <t>210-2660</t>
  </si>
  <si>
    <t>F-402489-402488</t>
  </si>
  <si>
    <t>INDUSTRIAS T TAIO SA DE CV</t>
  </si>
  <si>
    <t>210-2841</t>
  </si>
  <si>
    <t>F-275920</t>
  </si>
  <si>
    <t>BAUSCH &amp; LOMB MEXICO SA DE CV</t>
  </si>
  <si>
    <t>210-2768</t>
  </si>
  <si>
    <t>F-320262019</t>
  </si>
  <si>
    <t>F-7457-7459-7458</t>
  </si>
  <si>
    <t>F-9180-9182-9192</t>
  </si>
  <si>
    <t>F-9178-9179</t>
  </si>
  <si>
    <t>F-9202-9203</t>
  </si>
  <si>
    <t>F-18160</t>
  </si>
  <si>
    <t>F-3689</t>
  </si>
  <si>
    <t xml:space="preserve">F-258 </t>
  </si>
  <si>
    <t>F-5534871261</t>
  </si>
  <si>
    <t>MEJIA RODRIGUEZ JORGE</t>
  </si>
  <si>
    <t>210-0552</t>
  </si>
  <si>
    <t>F-16755</t>
  </si>
  <si>
    <t>F-30136</t>
  </si>
  <si>
    <t>SOMAR ROLF SA DE CV</t>
  </si>
  <si>
    <t>210-2928</t>
  </si>
  <si>
    <t>F-416</t>
  </si>
  <si>
    <t>F-10473087-10473073-10473055-10473037-10473088-10473077-10472997</t>
  </si>
  <si>
    <t>F-1270-238</t>
  </si>
  <si>
    <t>F-349-818</t>
  </si>
  <si>
    <t>F-3129037-3129038-</t>
  </si>
  <si>
    <t>F-5069</t>
  </si>
  <si>
    <t>F-728</t>
  </si>
  <si>
    <t>F-10474449-10474422-10474405-10474822</t>
  </si>
  <si>
    <t>F-17425</t>
  </si>
  <si>
    <t>F-405</t>
  </si>
  <si>
    <t>F-600028636-600028637</t>
  </si>
  <si>
    <t>F-10054</t>
  </si>
  <si>
    <t>F-79874-79872</t>
  </si>
  <si>
    <t>F-3000474484</t>
  </si>
  <si>
    <t>F-374172</t>
  </si>
  <si>
    <t>F-168578</t>
  </si>
  <si>
    <t>GLOBA DISTRIBUCIONES SA DE CV</t>
  </si>
  <si>
    <t>210-2327</t>
  </si>
  <si>
    <t>F-86427</t>
  </si>
  <si>
    <t>F-85855</t>
  </si>
  <si>
    <t>F-85834</t>
  </si>
  <si>
    <t>F-469</t>
  </si>
  <si>
    <t>F-3300617681</t>
  </si>
  <si>
    <t>F-225820</t>
  </si>
  <si>
    <t>F-10927</t>
  </si>
  <si>
    <t>F-42618</t>
  </si>
  <si>
    <t>F-13912</t>
  </si>
  <si>
    <t>F-58615920</t>
  </si>
  <si>
    <t>F-52420-52421</t>
  </si>
  <si>
    <t>PRISEM MEXICO SA DE CV</t>
  </si>
  <si>
    <t>210-0624</t>
  </si>
  <si>
    <t>F-52119-51878</t>
  </si>
  <si>
    <t>F-51879</t>
  </si>
  <si>
    <t>F-10039</t>
  </si>
  <si>
    <t>F-46402</t>
  </si>
  <si>
    <t>SUPERMEX Y DISTRIBUCIONES S DE RL DE CV</t>
  </si>
  <si>
    <t>210-2856</t>
  </si>
  <si>
    <t>F-4158-4159</t>
  </si>
  <si>
    <t>F-4160</t>
  </si>
  <si>
    <t>F-86009</t>
  </si>
  <si>
    <t>PANDURO RIVERA ALEJANDRO</t>
  </si>
  <si>
    <t>210-2441</t>
  </si>
  <si>
    <t>F-26-27</t>
  </si>
  <si>
    <t>F-189</t>
  </si>
  <si>
    <t>F-27737</t>
  </si>
  <si>
    <t>F-16540-16539</t>
  </si>
  <si>
    <t>F-624</t>
  </si>
  <si>
    <t>F-98435-98390-98133-98493</t>
  </si>
  <si>
    <t>F-98126-98116</t>
  </si>
  <si>
    <t>F-337</t>
  </si>
  <si>
    <t>F-27731</t>
  </si>
  <si>
    <t>LOPEZ NAVARRO LETICIA IDALID</t>
  </si>
  <si>
    <t>210-2544</t>
  </si>
  <si>
    <t>F-1249</t>
  </si>
  <si>
    <t>F-1985</t>
  </si>
  <si>
    <t>F-30236</t>
  </si>
  <si>
    <t>YAÑEZ CORDOVA OSCAR</t>
  </si>
  <si>
    <t>210-1476</t>
  </si>
  <si>
    <t>F-218</t>
  </si>
  <si>
    <t>ISLAS FIGUEROA ALFREDO</t>
  </si>
  <si>
    <t>210-2925</t>
  </si>
  <si>
    <t>F-1126</t>
  </si>
  <si>
    <t>F-430398</t>
  </si>
  <si>
    <t>F O FARMACEUTICOS SA DE CV</t>
  </si>
  <si>
    <t>210-2989</t>
  </si>
  <si>
    <t>F-18460</t>
  </si>
  <si>
    <t>F-1768</t>
  </si>
  <si>
    <t>F-135317</t>
  </si>
  <si>
    <t>F-774</t>
  </si>
  <si>
    <t>F-91828598-91828597</t>
  </si>
  <si>
    <t>F-98165</t>
  </si>
  <si>
    <t>RAMOS RIVAS J. SANTOS</t>
  </si>
  <si>
    <t>210-0856</t>
  </si>
  <si>
    <t>F-2921</t>
  </si>
  <si>
    <t>F-9005865599-9005869081</t>
  </si>
  <si>
    <t>F-31936</t>
  </si>
  <si>
    <t>LABORATORIOS TORRENT SA DE CV</t>
  </si>
  <si>
    <t>210-1074</t>
  </si>
  <si>
    <t>F-60015388</t>
  </si>
  <si>
    <t>F-700085022</t>
  </si>
  <si>
    <t>F-10474820</t>
  </si>
  <si>
    <t>F-10476163-10476160-10476104-10476079-10476547-10477084-10477810-10477666</t>
  </si>
  <si>
    <t>F-10479026-10479027-10479050-</t>
  </si>
  <si>
    <t>F-7808</t>
  </si>
  <si>
    <t>F-260419</t>
  </si>
  <si>
    <t>F-260420-260418-260417-</t>
  </si>
  <si>
    <t>F-259694-259695</t>
  </si>
  <si>
    <t>F-259692-259696-259697-259693</t>
  </si>
  <si>
    <t>F-24422858</t>
  </si>
  <si>
    <t>F-24456219-24456218</t>
  </si>
  <si>
    <t>F-24458185-24458187-24458188</t>
  </si>
  <si>
    <t>F-24540149-24540150-24540151-24540153-24540154-24540156-24540158-24540159-24540161-24540162-24540166-24540167</t>
  </si>
  <si>
    <t>F-6565</t>
  </si>
  <si>
    <t>F-5814</t>
  </si>
  <si>
    <t>F-700586-700587</t>
  </si>
  <si>
    <t>F-3265</t>
  </si>
  <si>
    <t>F-14586</t>
  </si>
  <si>
    <t>F-33016</t>
  </si>
  <si>
    <t>F-20</t>
  </si>
  <si>
    <t>F-25308</t>
  </si>
  <si>
    <t>F-2027463-2027459-2027462-2027464</t>
  </si>
  <si>
    <t>F-638-646-639</t>
  </si>
  <si>
    <t>F-8275004924</t>
  </si>
  <si>
    <t>F-56528</t>
  </si>
  <si>
    <t>F-379666</t>
  </si>
  <si>
    <t>GUTIERREZ BARBA SERGIO</t>
  </si>
  <si>
    <t>210-2882</t>
  </si>
  <si>
    <t>F-18202</t>
  </si>
  <si>
    <t>F-927</t>
  </si>
  <si>
    <t>F-19491</t>
  </si>
  <si>
    <t>F-1782</t>
  </si>
  <si>
    <t>F-11632</t>
  </si>
  <si>
    <t>F-6762</t>
  </si>
  <si>
    <t>ALCANTAR NAVARRO ALVARO NOEL</t>
  </si>
  <si>
    <t>210-1297</t>
  </si>
  <si>
    <t>F-6708</t>
  </si>
  <si>
    <t>F-79698-79613</t>
  </si>
  <si>
    <t>F-5958</t>
  </si>
  <si>
    <t>LOPEZ GOMEZ MA MARIBEL</t>
  </si>
  <si>
    <t>210-0336</t>
  </si>
  <si>
    <t>F-44786</t>
  </si>
  <si>
    <t>DISTRIBUIDORA DE ACEROS GONZALEZ GALLO SA DE CV</t>
  </si>
  <si>
    <t>210-0561</t>
  </si>
  <si>
    <t>F-223076-223521-223523-223989</t>
  </si>
  <si>
    <t>F-86323 SUST F-86208</t>
  </si>
  <si>
    <t>F-490-491</t>
  </si>
  <si>
    <t>F-21079</t>
  </si>
  <si>
    <t>F-626</t>
  </si>
  <si>
    <t>F-402819</t>
  </si>
  <si>
    <t>F-9005911893-9005911892</t>
  </si>
  <si>
    <t>F-20012</t>
  </si>
  <si>
    <t>F-116466</t>
  </si>
  <si>
    <t>F-29035-29034</t>
  </si>
  <si>
    <t>F-32406000115</t>
  </si>
  <si>
    <t>F-48790-48791-48570</t>
  </si>
  <si>
    <t>F-2027461</t>
  </si>
  <si>
    <t>F-749-</t>
  </si>
  <si>
    <t>F-109634</t>
  </si>
  <si>
    <t>F-13544</t>
  </si>
  <si>
    <t>F-67623</t>
  </si>
  <si>
    <t>F-9020</t>
  </si>
  <si>
    <t>F-98155-98156</t>
  </si>
  <si>
    <t>F-2000</t>
  </si>
  <si>
    <t>F-99916</t>
  </si>
  <si>
    <t>F-101030</t>
  </si>
  <si>
    <t>F-101012-101021</t>
  </si>
  <si>
    <t>F-99467-99471-99516-99559-99582</t>
  </si>
  <si>
    <t>F-101988-101989-102044</t>
  </si>
  <si>
    <t>F-641</t>
  </si>
  <si>
    <t>F-1039580-1039586-1039581-1039584-1039582-+1039583-</t>
  </si>
  <si>
    <t>F-961</t>
  </si>
  <si>
    <t>F-1351</t>
  </si>
  <si>
    <t>F-893448</t>
  </si>
  <si>
    <t>F-893443-893539-895058-893633</t>
  </si>
  <si>
    <t>F-897413-897425-897443</t>
  </si>
  <si>
    <t>F-897360-897436</t>
  </si>
  <si>
    <t>F-2027850-2027851-2027853-2027852</t>
  </si>
  <si>
    <t>F-5536184848</t>
  </si>
  <si>
    <t>F-35964</t>
  </si>
  <si>
    <t>F-50611-50610</t>
  </si>
  <si>
    <t>F-14580</t>
  </si>
  <si>
    <t>F-7</t>
  </si>
  <si>
    <t>F-2022</t>
  </si>
  <si>
    <t>F-91810335</t>
  </si>
  <si>
    <t>HERNANDEZ ROBLES JUAN MANUEL</t>
  </si>
  <si>
    <t>210-2505</t>
  </si>
  <si>
    <t>F-7990</t>
  </si>
  <si>
    <t>HERNANDEZ JIMENEZ JOSUE</t>
  </si>
  <si>
    <t>210-0922</t>
  </si>
  <si>
    <t xml:space="preserve">F-1654 </t>
  </si>
  <si>
    <t>F-1941</t>
  </si>
  <si>
    <t>F-10075</t>
  </si>
  <si>
    <t>COMPAÑIA LA CENTRAL SA DE CV</t>
  </si>
  <si>
    <t>210-0321</t>
  </si>
  <si>
    <t>F-2247</t>
  </si>
  <si>
    <t>F-358</t>
  </si>
  <si>
    <t>F-956</t>
  </si>
  <si>
    <t>F-65323</t>
  </si>
  <si>
    <t>F-318081</t>
  </si>
  <si>
    <t>F-21059</t>
  </si>
  <si>
    <t>F-88459-88460-88587-88588-88589-88590-88592</t>
  </si>
  <si>
    <t>F-28227</t>
  </si>
  <si>
    <t>NUEVA FARMACIA Y DROGUERIA TOLEDO SA DE CV</t>
  </si>
  <si>
    <t>210-2370</t>
  </si>
  <si>
    <t>F-7948</t>
  </si>
  <si>
    <t>SANAPIEL DERMATOLOGICAS</t>
  </si>
  <si>
    <t>210-3274</t>
  </si>
  <si>
    <t>TORRES CERVANTES MARTINA MARGARITA</t>
  </si>
  <si>
    <t>210-2718</t>
  </si>
  <si>
    <t>F-24754</t>
  </si>
  <si>
    <t>F-41975</t>
  </si>
  <si>
    <t>RODRIGUEZ MEDINA JOSE ENRIQUE</t>
  </si>
  <si>
    <t>210-2894</t>
  </si>
  <si>
    <t>F-88</t>
  </si>
  <si>
    <t>F-8607</t>
  </si>
  <si>
    <t>F-14732-1801-14708</t>
  </si>
  <si>
    <t>F-98442-98441</t>
  </si>
  <si>
    <t>AGUILAR MUNGUIA J. JESUS</t>
  </si>
  <si>
    <t>210-1419</t>
  </si>
  <si>
    <t>F-1316</t>
  </si>
  <si>
    <t>F-9053</t>
  </si>
  <si>
    <t>F-32627</t>
  </si>
  <si>
    <t>F-2124</t>
  </si>
  <si>
    <t>F-91837967-91837968</t>
  </si>
  <si>
    <t>F-68565-68564</t>
  </si>
  <si>
    <t>F-16592</t>
  </si>
  <si>
    <t>F-21764-21820-22063-21862-21938-21977</t>
  </si>
  <si>
    <t>F-894</t>
  </si>
  <si>
    <t>F-900938570-9005939316-9005939474</t>
  </si>
  <si>
    <t>F-28644</t>
  </si>
  <si>
    <t>F-137</t>
  </si>
  <si>
    <t>F-171</t>
  </si>
  <si>
    <t>RUAN PARTIDA RAUL</t>
  </si>
  <si>
    <t>210-2561</t>
  </si>
  <si>
    <t>GS</t>
  </si>
  <si>
    <t>GESTORIA</t>
  </si>
  <si>
    <t>F-152</t>
  </si>
  <si>
    <t>F-116 SUST A CHEQUE 194857</t>
  </si>
  <si>
    <t>F-4151</t>
  </si>
  <si>
    <t>JAUREGUI FERNANDEZ HERIBERTO</t>
  </si>
  <si>
    <t>210-3155</t>
  </si>
  <si>
    <t>F-155</t>
  </si>
  <si>
    <t>BIOFACTOR SA DE CV</t>
  </si>
  <si>
    <t>210-1212</t>
  </si>
  <si>
    <t>F-9016</t>
  </si>
  <si>
    <t>VELADORA MEXICO SA DE CV</t>
  </si>
  <si>
    <t>210-0094</t>
  </si>
  <si>
    <t>F-22106</t>
  </si>
  <si>
    <t>F-200335</t>
  </si>
  <si>
    <t>F-259</t>
  </si>
  <si>
    <t>F-28469693</t>
  </si>
  <si>
    <t>F-881</t>
  </si>
  <si>
    <t>MENDOZA GALVAN JESUS ANTONIO</t>
  </si>
  <si>
    <t>210-0204</t>
  </si>
  <si>
    <t xml:space="preserve">F-75 </t>
  </si>
  <si>
    <t>F-27788</t>
  </si>
  <si>
    <t>F-7504</t>
  </si>
  <si>
    <t>F-2434</t>
  </si>
  <si>
    <t>GAMAHUBIN</t>
  </si>
  <si>
    <t>210-3249</t>
  </si>
  <si>
    <t>F-1477-1482</t>
  </si>
  <si>
    <t>DISTRIBUCION GUNO SA DE CV</t>
  </si>
  <si>
    <t>210-2951</t>
  </si>
  <si>
    <t>F-3340</t>
  </si>
  <si>
    <t>F-9055</t>
  </si>
  <si>
    <t>F-242</t>
  </si>
  <si>
    <t>F-3300620207</t>
  </si>
  <si>
    <t>F-91841310</t>
  </si>
  <si>
    <t>LOPEZ SOSA JORGE</t>
  </si>
  <si>
    <t>210-0200</t>
  </si>
  <si>
    <t>F-534</t>
  </si>
  <si>
    <t>F-46734</t>
  </si>
  <si>
    <t>F-8048</t>
  </si>
  <si>
    <t>F-2513</t>
  </si>
  <si>
    <t>F-20235-20236-20237-20234-20233-20231-20232-20230-20229-20228-20221-20227-20224-20226-20225-</t>
  </si>
  <si>
    <t>FARMACIAS BENAVIDES SAB DE CV</t>
  </si>
  <si>
    <t>210-1897</t>
  </si>
  <si>
    <t>F-548-550-552-551-549-26293-26291-26288-26289-26290-26292-2936-2935-2934-26307</t>
  </si>
  <si>
    <t>IMPERQUIMIA DE LOS ALTOS SA DE CV</t>
  </si>
  <si>
    <t>210-2367</t>
  </si>
  <si>
    <t>F-10808</t>
  </si>
  <si>
    <t>F-6715</t>
  </si>
  <si>
    <t>F-10979</t>
  </si>
  <si>
    <t>F-16239</t>
  </si>
  <si>
    <t>F-1317</t>
  </si>
  <si>
    <t>F-24484714</t>
  </si>
  <si>
    <t>F-24576492</t>
  </si>
  <si>
    <t>F-24582772-24582774-24582775-24582776-24582777-24582780</t>
  </si>
  <si>
    <t xml:space="preserve">F-586 </t>
  </si>
  <si>
    <t>F-261451</t>
  </si>
  <si>
    <t>F-261452-261454-261453-</t>
  </si>
  <si>
    <t>F-945</t>
  </si>
  <si>
    <t>F-12272</t>
  </si>
  <si>
    <t>F-3005005263</t>
  </si>
  <si>
    <t>F-9006376572-9006376573</t>
  </si>
  <si>
    <t>F-190</t>
  </si>
  <si>
    <t>F-1634</t>
  </si>
  <si>
    <t>F-2521</t>
  </si>
  <si>
    <t>F-17634-17636</t>
  </si>
  <si>
    <t>F-90676253</t>
  </si>
  <si>
    <t>F-702971</t>
  </si>
  <si>
    <t>F-702494</t>
  </si>
  <si>
    <t>F-18</t>
  </si>
  <si>
    <t>F-3487</t>
  </si>
  <si>
    <t>F-69442-69443-69445</t>
  </si>
  <si>
    <t>F-25500-25501</t>
  </si>
  <si>
    <t>F-40444</t>
  </si>
  <si>
    <t>F-169122</t>
  </si>
  <si>
    <t>F-10071</t>
  </si>
  <si>
    <t>F-32219-32218</t>
  </si>
  <si>
    <t>F-4241-4242-4243</t>
  </si>
  <si>
    <t>F-17152</t>
  </si>
  <si>
    <t>F-17153-17154</t>
  </si>
  <si>
    <t>F-17267</t>
  </si>
  <si>
    <t>F-17268-17272</t>
  </si>
  <si>
    <t>F-10180-10215</t>
  </si>
  <si>
    <t>F-6935</t>
  </si>
  <si>
    <t>PROMAQUILA DE COCULA SA DE CV</t>
  </si>
  <si>
    <t>210-1426</t>
  </si>
  <si>
    <t>F-8058-ABONO 8059</t>
  </si>
  <si>
    <t>F-419059</t>
  </si>
  <si>
    <t>F-141000316397</t>
  </si>
  <si>
    <t>F-102</t>
  </si>
  <si>
    <t>F-14</t>
  </si>
  <si>
    <t>F-22 JUNIO</t>
  </si>
  <si>
    <t>F-57015</t>
  </si>
  <si>
    <t>F-681</t>
  </si>
  <si>
    <t>F-19573</t>
  </si>
  <si>
    <t>F-3714</t>
  </si>
  <si>
    <t>F-11005</t>
  </si>
  <si>
    <t>F-38619</t>
  </si>
  <si>
    <t>F-25948-22825-1602-26016-35748-35747-1633</t>
  </si>
  <si>
    <t>F-8998</t>
  </si>
  <si>
    <t>F-224135-224326</t>
  </si>
  <si>
    <t>F-98967-99135</t>
  </si>
  <si>
    <t>F-98870</t>
  </si>
  <si>
    <t>F-3996-4023-4029-4030-4028-4027-4000-3999-4006-4005-4004-4007-4008-4009-4014-4017-4019-4018-4021-4020-4024-4031</t>
  </si>
  <si>
    <t>F-628</t>
  </si>
  <si>
    <t>F-49280</t>
  </si>
  <si>
    <t>F-84847</t>
  </si>
  <si>
    <t>F-2006</t>
  </si>
  <si>
    <t>F-11430</t>
  </si>
  <si>
    <t>F-9005963197</t>
  </si>
  <si>
    <t>SOSA BASULTO JUAN JOSE</t>
  </si>
  <si>
    <t>210-3151</t>
  </si>
  <si>
    <t xml:space="preserve">F-50 </t>
  </si>
  <si>
    <t>NATURISTAS ZILOE SA DE CV</t>
  </si>
  <si>
    <t>210-2897</t>
  </si>
  <si>
    <t>F-2263</t>
  </si>
  <si>
    <t>F-2027849</t>
  </si>
  <si>
    <t>F-6969</t>
  </si>
  <si>
    <t>F-92828</t>
  </si>
  <si>
    <t>F-3236</t>
  </si>
  <si>
    <t>F-3348</t>
  </si>
  <si>
    <t>F-4298</t>
  </si>
  <si>
    <t>F-22400</t>
  </si>
  <si>
    <t>F-891</t>
  </si>
  <si>
    <t>VERA HERNANDEZ RAMON</t>
  </si>
  <si>
    <t>210-0759</t>
  </si>
  <si>
    <t>F-876</t>
  </si>
  <si>
    <t>F-379716-379749</t>
  </si>
  <si>
    <t>F-1789</t>
  </si>
  <si>
    <t>F-963</t>
  </si>
  <si>
    <t>F-1359</t>
  </si>
  <si>
    <t>F-1005</t>
  </si>
  <si>
    <t>GARCIA SANCHEZ VIDAL</t>
  </si>
  <si>
    <t>210-0886</t>
  </si>
  <si>
    <t>F-1267</t>
  </si>
  <si>
    <t>JUEGA IMAGINA Y APRENDE SA DE CV</t>
  </si>
  <si>
    <t>210-0898</t>
  </si>
  <si>
    <t>F-15997</t>
  </si>
  <si>
    <t>F-109679</t>
  </si>
  <si>
    <t>LABORATORIOS CLINIC SA DE CV</t>
  </si>
  <si>
    <t>210-2765</t>
  </si>
  <si>
    <t>F-966</t>
  </si>
  <si>
    <t>F-98557</t>
  </si>
  <si>
    <t>F-92824-15010</t>
  </si>
  <si>
    <t>F-702914</t>
  </si>
  <si>
    <t>F-10471741-1041740-1041739-1041738</t>
  </si>
  <si>
    <t>F-2028285-2028287-2028288-2028308-2028308</t>
  </si>
  <si>
    <t>F-3129128</t>
  </si>
  <si>
    <t>RUVALCABA MEJIA GABRIELA</t>
  </si>
  <si>
    <t>210-0680</t>
  </si>
  <si>
    <t>F-404</t>
  </si>
  <si>
    <t>F-3000475349</t>
  </si>
  <si>
    <t>F-5032878-45032901-450329605</t>
  </si>
  <si>
    <t>F-1883</t>
  </si>
  <si>
    <t>F-11875</t>
  </si>
  <si>
    <t>F-53344</t>
  </si>
  <si>
    <t>F-49</t>
  </si>
  <si>
    <t>F-219</t>
  </si>
  <si>
    <t>F-1414</t>
  </si>
  <si>
    <t>F-50820-50819</t>
  </si>
  <si>
    <t>FABRICA DE SABANA Y COLCHA AMERICA SA DE CV</t>
  </si>
  <si>
    <t>210-2774</t>
  </si>
  <si>
    <t>F-6564</t>
  </si>
  <si>
    <t>F-1171</t>
  </si>
  <si>
    <t>F-12</t>
  </si>
  <si>
    <t>F-8274992522-8274987436</t>
  </si>
  <si>
    <t>F-171951350</t>
  </si>
  <si>
    <t>F-1710</t>
  </si>
  <si>
    <t>F-9245</t>
  </si>
  <si>
    <t>F-42121</t>
  </si>
  <si>
    <t>F-70831-70529-70526-70735-70648-70590</t>
  </si>
  <si>
    <t>F-3479</t>
  </si>
  <si>
    <t>F-950</t>
  </si>
  <si>
    <t>F-260</t>
  </si>
  <si>
    <t>F-18238</t>
  </si>
  <si>
    <t>F-5537523949</t>
  </si>
  <si>
    <t>F-4000173902</t>
  </si>
  <si>
    <t>F-46988</t>
  </si>
  <si>
    <t>MARTINEZ DIAZ ELIZABETH</t>
  </si>
  <si>
    <t>210-3266</t>
  </si>
  <si>
    <t>F-83</t>
  </si>
  <si>
    <t>HERNANDEZ VAZQUEZ JOSE MARIA ALFREDO</t>
  </si>
  <si>
    <t>210-3267</t>
  </si>
  <si>
    <t>F-51</t>
  </si>
  <si>
    <t>F-513-512</t>
  </si>
  <si>
    <t>F-5529</t>
  </si>
  <si>
    <t>F-5629-5632</t>
  </si>
  <si>
    <t>F-5788</t>
  </si>
  <si>
    <t>FRANCO RAMIREZ RICARDO</t>
  </si>
  <si>
    <t>210-3252</t>
  </si>
  <si>
    <t>F-100</t>
  </si>
  <si>
    <t>F-9006379043-9006379044</t>
  </si>
  <si>
    <t>F-10339637-10337835-10319299</t>
  </si>
  <si>
    <t>F-1029</t>
  </si>
  <si>
    <t>F-745-746</t>
  </si>
  <si>
    <t>MUEBLERIA LAS COLONIAS S DE RL DE CV</t>
  </si>
  <si>
    <t>210-0062</t>
  </si>
  <si>
    <t>F-36578</t>
  </si>
  <si>
    <t>F-13085904-136085929-13085955-13085983-13086004-13086032-13086057-13086096-13086236-13086265-13086289</t>
  </si>
  <si>
    <t>F-45-46-47-49</t>
  </si>
  <si>
    <t>F-5707</t>
  </si>
  <si>
    <t>F-6224</t>
  </si>
  <si>
    <t>F-17364-17298</t>
  </si>
  <si>
    <t>F-18029-18031-18032</t>
  </si>
  <si>
    <t>F-1865518654-18645</t>
  </si>
  <si>
    <t>3% S/NOMINA</t>
  </si>
  <si>
    <t>F-494-495-499</t>
  </si>
  <si>
    <t>F-27888</t>
  </si>
  <si>
    <t>F-6356</t>
  </si>
  <si>
    <t>F-38749-38732</t>
  </si>
  <si>
    <t>F-*22337-22107-22178-22213-22413</t>
  </si>
  <si>
    <t>F-16794</t>
  </si>
  <si>
    <t>VAZQUEZ VEGA HUMBERTO</t>
  </si>
  <si>
    <t>210-1546</t>
  </si>
  <si>
    <t>F-81469-81527-81675</t>
  </si>
  <si>
    <t>F-68669-68670-68671</t>
  </si>
  <si>
    <t>F-16657-16656-16655</t>
  </si>
  <si>
    <t>BON DE MEXICO SA DE CV</t>
  </si>
  <si>
    <t>210-3241</t>
  </si>
  <si>
    <t>F-108</t>
  </si>
  <si>
    <t>TECNOINDUSTRIAL VIDA SA DE CV</t>
  </si>
  <si>
    <t>210-3035</t>
  </si>
  <si>
    <t>F-2972</t>
  </si>
  <si>
    <t>F-13649</t>
  </si>
  <si>
    <t>PAGO TOTAL F-8059</t>
  </si>
  <si>
    <t>TRANSPORTES RUTA OCCIDENTE SA DE CV</t>
  </si>
  <si>
    <t>210-2906</t>
  </si>
  <si>
    <t>F-24825 SUSTF-24784</t>
  </si>
  <si>
    <t>F-784276-784278</t>
  </si>
  <si>
    <t>F-784303-784307-784312-784317-784319</t>
  </si>
  <si>
    <t>F-85186</t>
  </si>
  <si>
    <t>F-85185</t>
  </si>
  <si>
    <t>F-36</t>
  </si>
  <si>
    <t>F-438202</t>
  </si>
  <si>
    <t>F-46896</t>
  </si>
  <si>
    <t>F-7988</t>
  </si>
  <si>
    <t>F-5978-</t>
  </si>
  <si>
    <t>F-2027050-2027054-2027051</t>
  </si>
  <si>
    <t>F-784368</t>
  </si>
  <si>
    <t>F-9085</t>
  </si>
  <si>
    <t>F-9593-9594-9603-9604-9605-9612-9613</t>
  </si>
  <si>
    <t>F-9616-9623-9624-9626-9640-9641-9651</t>
  </si>
  <si>
    <t>F-103200-103310</t>
  </si>
  <si>
    <t>F-102992-103077</t>
  </si>
  <si>
    <t>F-102949</t>
  </si>
  <si>
    <t>F-102707-102351-102920</t>
  </si>
  <si>
    <t>F-102950-102951-102952-102985</t>
  </si>
  <si>
    <t>F-9005939158</t>
  </si>
  <si>
    <t>F-91848342-91848341-9*1848343</t>
  </si>
  <si>
    <t>F-3488</t>
  </si>
  <si>
    <t>F-24501718</t>
  </si>
  <si>
    <t>F-24540147-24540148</t>
  </si>
  <si>
    <t>F-6608</t>
  </si>
  <si>
    <t>F-739 SUST 734</t>
  </si>
  <si>
    <t>F-262481</t>
  </si>
  <si>
    <t>F-262485-262486-2692482-262158-</t>
  </si>
  <si>
    <t>F-54070</t>
  </si>
  <si>
    <t>MACIAS HERNANDEZ EDUARDO</t>
  </si>
  <si>
    <t>210-3271</t>
  </si>
  <si>
    <t>F-3704</t>
  </si>
  <si>
    <t>POZOS MELANO JOSE DE JESUS</t>
  </si>
  <si>
    <t>210-0815</t>
  </si>
  <si>
    <t>F-1099</t>
  </si>
  <si>
    <t>F-1189</t>
  </si>
  <si>
    <t>F-900303</t>
  </si>
  <si>
    <t>F-900308-900329</t>
  </si>
  <si>
    <t>F-904761-404762-404763-904772</t>
  </si>
  <si>
    <t>HERNANDEZ RODRIGUEZ MARIA</t>
  </si>
  <si>
    <t>210-3039</t>
  </si>
  <si>
    <t>F-5173</t>
  </si>
  <si>
    <t>F-8346-8506-8656-8831-8974</t>
  </si>
  <si>
    <t xml:space="preserve">F-656 </t>
  </si>
  <si>
    <t>F-8019</t>
  </si>
  <si>
    <t>F-784395-784397</t>
  </si>
  <si>
    <t>GUERRERO BALCAZAR JOSE GUILLERMO</t>
  </si>
  <si>
    <t>210-1299</t>
  </si>
  <si>
    <t>F-6-7</t>
  </si>
  <si>
    <t>TELECOMUNICACIONES INTERACTIVAS SA DE CV</t>
  </si>
  <si>
    <t>210-1945</t>
  </si>
  <si>
    <t>F-10940</t>
  </si>
  <si>
    <t>F-839</t>
  </si>
  <si>
    <t>F-1113</t>
  </si>
  <si>
    <t>F-784412-784414</t>
  </si>
  <si>
    <t>F-3836 SUST F-3822</t>
  </si>
  <si>
    <t>F-172011590</t>
  </si>
  <si>
    <t>F-4041-4042</t>
  </si>
  <si>
    <t>ESTACION PETRO3 SA DE CV</t>
  </si>
  <si>
    <t>210-3275</t>
  </si>
  <si>
    <t>F-42283</t>
  </si>
  <si>
    <t>F-70916-70990-71072-71163</t>
  </si>
  <si>
    <t>F-379787-379799</t>
  </si>
  <si>
    <t>F-18269</t>
  </si>
  <si>
    <t>F-1792</t>
  </si>
  <si>
    <t>F-1095-1096-1097-1098</t>
  </si>
  <si>
    <t>F-968</t>
  </si>
  <si>
    <t>F-4035-5703-8030-6089-6570-5707-5704-16466-656-8029-885</t>
  </si>
  <si>
    <t>F-11045</t>
  </si>
  <si>
    <t>F-1360</t>
  </si>
  <si>
    <t>F-224391-224730</t>
  </si>
  <si>
    <t>F-18491</t>
  </si>
  <si>
    <t>F-631</t>
  </si>
  <si>
    <t>F-2023</t>
  </si>
  <si>
    <t>F-1677</t>
  </si>
  <si>
    <t>F-2028286</t>
  </si>
  <si>
    <t>PROYECCION COMERCIAL GRALVOS SA DE CV</t>
  </si>
  <si>
    <t>210-3149</t>
  </si>
  <si>
    <t>F-2973</t>
  </si>
  <si>
    <t>F-9083</t>
  </si>
  <si>
    <t>F-52720</t>
  </si>
  <si>
    <t>F-52721</t>
  </si>
  <si>
    <t>F-52722</t>
  </si>
  <si>
    <t>F-30517</t>
  </si>
  <si>
    <t>F-98717-98738-8353</t>
  </si>
  <si>
    <t>F-8635</t>
  </si>
  <si>
    <t>F-8639</t>
  </si>
  <si>
    <t>LOGISTICA Y SERVICIOS SAN JUAN SA DE CV</t>
  </si>
  <si>
    <t>210-0319</t>
  </si>
  <si>
    <t>F-10468</t>
  </si>
  <si>
    <t>F-1775</t>
  </si>
  <si>
    <t>F-2556</t>
  </si>
  <si>
    <t>F-784472</t>
  </si>
  <si>
    <t>F-8208-9144-9203-9757-</t>
  </si>
  <si>
    <t>F-200362</t>
  </si>
  <si>
    <t>F-200363</t>
  </si>
  <si>
    <t>F-2613</t>
  </si>
  <si>
    <t>F-5538822348</t>
  </si>
  <si>
    <t>F-9105</t>
  </si>
  <si>
    <t>F-21097</t>
  </si>
  <si>
    <t>F-88735-88736-88742-88742-88744-88745-88749-88875-88876-88877-88878-88879-88880-88881-88882-88883-88884-</t>
  </si>
  <si>
    <t xml:space="preserve">F-122 </t>
  </si>
  <si>
    <t>F-747</t>
  </si>
  <si>
    <t>F-108405</t>
  </si>
  <si>
    <t>F-36743</t>
  </si>
  <si>
    <t>F-2533</t>
  </si>
  <si>
    <t>PURIFICADORA DE AGUA DE VALLE DE GUADALUPE SA DE CV</t>
  </si>
  <si>
    <t>210-0454</t>
  </si>
  <si>
    <t>F-1858</t>
  </si>
  <si>
    <t>F-13105818-13105835-13105866-13105888-13105912-13105921</t>
  </si>
  <si>
    <t>F-1116</t>
  </si>
  <si>
    <t>F-969</t>
  </si>
  <si>
    <t>F-19610</t>
  </si>
  <si>
    <t>F-51023-51025</t>
  </si>
  <si>
    <t>F-109785</t>
  </si>
  <si>
    <t>F-1044039-1044042-1044043</t>
  </si>
  <si>
    <t>F-1044040-1044041</t>
  </si>
  <si>
    <t>F-65449-65448</t>
  </si>
  <si>
    <t>F-40917-40916-40915-40914-ABONO 40913-</t>
  </si>
  <si>
    <t>F-12355</t>
  </si>
  <si>
    <t>F-5262</t>
  </si>
  <si>
    <t>F-51303</t>
  </si>
  <si>
    <t>F-10115</t>
  </si>
  <si>
    <t>F-858</t>
  </si>
  <si>
    <t>F-1321510</t>
  </si>
  <si>
    <t>F-43</t>
  </si>
  <si>
    <t>GONZALEZ GONZALEZ AMELIA</t>
  </si>
  <si>
    <t>210-0645</t>
  </si>
  <si>
    <t>F-79</t>
  </si>
  <si>
    <t>F-4047</t>
  </si>
  <si>
    <t>F-36256</t>
  </si>
  <si>
    <t>F-1655-1645-1673-1721-1725</t>
  </si>
  <si>
    <t>F-22626-22478-22571-22505-22788-22782-</t>
  </si>
  <si>
    <t>F-38802</t>
  </si>
  <si>
    <t>F-1598</t>
  </si>
  <si>
    <t>F-16727-16735</t>
  </si>
  <si>
    <t>F-2037</t>
  </si>
  <si>
    <t>F-16647</t>
  </si>
  <si>
    <t>F-784500-784502-784506-</t>
  </si>
  <si>
    <t>F-784542-784545-784550-784556</t>
  </si>
  <si>
    <t>F-784603</t>
  </si>
  <si>
    <t>F-3468</t>
  </si>
  <si>
    <t>F-377340</t>
  </si>
  <si>
    <t xml:space="preserve">F-123 </t>
  </si>
  <si>
    <t>F-27956</t>
  </si>
  <si>
    <t>F-2501</t>
  </si>
  <si>
    <t>F-2520-2534</t>
  </si>
  <si>
    <t>F-3489</t>
  </si>
  <si>
    <t>F-24576482-24576483-24576484-24576484-24576485-24576486-24576487-24576488-24576489-24576491-24576490</t>
  </si>
  <si>
    <t>F-908327-908329</t>
  </si>
  <si>
    <t>F-3118 SUST F3110</t>
  </si>
  <si>
    <t xml:space="preserve">F-30 </t>
  </si>
  <si>
    <t>F-35</t>
  </si>
  <si>
    <t>F-201</t>
  </si>
  <si>
    <t>F-746-747-748-749</t>
  </si>
  <si>
    <t>F-5895-5897</t>
  </si>
  <si>
    <t>F-2230</t>
  </si>
  <si>
    <t>F-3129405-3129406</t>
  </si>
  <si>
    <t>F-18902</t>
  </si>
  <si>
    <t>F-25976</t>
  </si>
  <si>
    <t>F-13143</t>
  </si>
  <si>
    <t>F-784659</t>
  </si>
  <si>
    <t>F-25975</t>
  </si>
  <si>
    <t>F-7977548</t>
  </si>
  <si>
    <t>F-173</t>
  </si>
  <si>
    <t>F-784673-784689</t>
  </si>
  <si>
    <t>ARROCERA DEL BAJIO SA DE CV</t>
  </si>
  <si>
    <t>210-2903</t>
  </si>
  <si>
    <t>F-92484560-92484559</t>
  </si>
  <si>
    <t>SCHETTINO HERMANOS S DE RL DE CV</t>
  </si>
  <si>
    <t>210-2905</t>
  </si>
  <si>
    <t>F-90502493-90502483</t>
  </si>
  <si>
    <t>EMPACADORA Y COMERCIALIZADORA DE PRODUCTOS BASICOS MEXICO SAPI DE CV</t>
  </si>
  <si>
    <t>210-0132</t>
  </si>
  <si>
    <t>F-93307090</t>
  </si>
  <si>
    <t>f-8275011220</t>
  </si>
  <si>
    <t>F-42453</t>
  </si>
  <si>
    <t>F-71215-70849-71278-71309-71360-71420-71476</t>
  </si>
  <si>
    <t>F-10376-10408-</t>
  </si>
  <si>
    <t>F-172072220</t>
  </si>
  <si>
    <t>F-9502</t>
  </si>
  <si>
    <t>F-1719</t>
  </si>
  <si>
    <t>F-58025</t>
  </si>
  <si>
    <t>F-12273-12327</t>
  </si>
  <si>
    <t>F-379839-37860</t>
  </si>
  <si>
    <t>F-18309</t>
  </si>
  <si>
    <t>F-1797</t>
  </si>
  <si>
    <t>F-988</t>
  </si>
  <si>
    <t>F-19653</t>
  </si>
  <si>
    <t>F-970</t>
  </si>
  <si>
    <t>F-3739</t>
  </si>
  <si>
    <t>F-1361</t>
  </si>
  <si>
    <t>F-262</t>
  </si>
  <si>
    <t>IÑIGUEZ ALVAREZ JAIME</t>
  </si>
  <si>
    <t>210-0573</t>
  </si>
  <si>
    <t>F63961-63931</t>
  </si>
  <si>
    <t>F-38871</t>
  </si>
  <si>
    <t>F-9165</t>
  </si>
  <si>
    <t>TELYCOM SA DE CV</t>
  </si>
  <si>
    <t>210-0591</t>
  </si>
  <si>
    <t>F-1115</t>
  </si>
  <si>
    <t>F-44946</t>
  </si>
  <si>
    <t>F-68770</t>
  </si>
  <si>
    <t>F-224845-225049</t>
  </si>
  <si>
    <t>F-7452</t>
  </si>
  <si>
    <t>F-501-503</t>
  </si>
  <si>
    <t>F-1301</t>
  </si>
  <si>
    <t>F-6118-6119</t>
  </si>
  <si>
    <t>F-3169</t>
  </si>
  <si>
    <t>F-10904</t>
  </si>
  <si>
    <t>F-407</t>
  </si>
  <si>
    <t>F-99074</t>
  </si>
  <si>
    <t>F-28824</t>
  </si>
  <si>
    <t>F-51248-51229</t>
  </si>
  <si>
    <t>F-21144</t>
  </si>
  <si>
    <t>F-89012-89013-89014-89015-89016-89017-89022-89024-89027-89028-89029</t>
  </si>
  <si>
    <t>GONZALEZ ACEVES MARIA DOLORES</t>
  </si>
  <si>
    <t>210-1008</t>
  </si>
  <si>
    <t>F-7636</t>
  </si>
  <si>
    <t>F-124</t>
  </si>
  <si>
    <t xml:space="preserve">F-1058 </t>
  </si>
  <si>
    <t>F-748</t>
  </si>
  <si>
    <t>MUNICIPIO DE ZAPOTLANEJO JALISCO</t>
  </si>
  <si>
    <t>210-1324</t>
  </si>
  <si>
    <t>F-19181</t>
  </si>
  <si>
    <t>F-7974</t>
  </si>
  <si>
    <t>F-17383-17376-17379</t>
  </si>
  <si>
    <t>F-17484-17485-17486-</t>
  </si>
  <si>
    <t>F-24623755-24623757-24623758-24623760-24623761-24623762-24623764-24623765-24623766</t>
  </si>
  <si>
    <t>F-33354</t>
  </si>
  <si>
    <t>F-38</t>
  </si>
  <si>
    <t>F-1045738-1045739-1045740</t>
  </si>
  <si>
    <t>F-1750</t>
  </si>
  <si>
    <t>F-1356</t>
  </si>
  <si>
    <t>F-890-386</t>
  </si>
  <si>
    <t>FELICIA COMERCIALIZADORA SA DE CV</t>
  </si>
  <si>
    <t>210-0955</t>
  </si>
  <si>
    <t>F-4023</t>
  </si>
  <si>
    <t>F-1077 SUST F-1075</t>
  </si>
  <si>
    <t xml:space="preserve">F-485 </t>
  </si>
  <si>
    <t>F-20593</t>
  </si>
  <si>
    <t>F-376</t>
  </si>
  <si>
    <t>F-1328771</t>
  </si>
  <si>
    <t>JABONES NATURALES GARCIA</t>
  </si>
  <si>
    <t>210-3049</t>
  </si>
  <si>
    <t>F-22211</t>
  </si>
  <si>
    <t xml:space="preserve">F-78 </t>
  </si>
  <si>
    <t>F-28002</t>
  </si>
  <si>
    <t>ACOSTA NAVA ESTEFANY</t>
  </si>
  <si>
    <t>210-3279</t>
  </si>
  <si>
    <t>F-8029</t>
  </si>
  <si>
    <t>F-81794</t>
  </si>
  <si>
    <t>F-1599</t>
  </si>
  <si>
    <t>F-68793-68794-68795</t>
  </si>
  <si>
    <t>F-16792-16786-16779</t>
  </si>
  <si>
    <t>F-1759</t>
  </si>
  <si>
    <t>ALVARADO CASTILLO EDELIA MARIA</t>
  </si>
  <si>
    <t>210-0756</t>
  </si>
  <si>
    <t>F-363</t>
  </si>
  <si>
    <t>F-528</t>
  </si>
  <si>
    <t>F-2299</t>
  </si>
  <si>
    <t>F-18787-18789</t>
  </si>
  <si>
    <t>F-3490</t>
  </si>
  <si>
    <t>F-9208-9209</t>
  </si>
  <si>
    <t>F-5877-5881</t>
  </si>
  <si>
    <t>F-5955</t>
  </si>
  <si>
    <t>T-24865</t>
  </si>
  <si>
    <t>F-33523</t>
  </si>
  <si>
    <t>F-56</t>
  </si>
  <si>
    <t>MATRIZ ABEJA REYNA</t>
  </si>
  <si>
    <t>210-3268</t>
  </si>
  <si>
    <t>F-3170</t>
  </si>
  <si>
    <t>F-25990</t>
  </si>
  <si>
    <t>F-7455-7456-7457-7458-7459</t>
  </si>
  <si>
    <t>PAGO TOTAL F-242583</t>
  </si>
  <si>
    <t>F-172132758</t>
  </si>
  <si>
    <t>F-42574</t>
  </si>
  <si>
    <t>F-71620-71873-71528-71723-71818-71844-71679-</t>
  </si>
  <si>
    <t>F-9005-9150-9291</t>
  </si>
  <si>
    <t>F-36449 SORTEO</t>
  </si>
  <si>
    <t>F-3973</t>
  </si>
  <si>
    <t>F-22542-22543</t>
  </si>
  <si>
    <t>F-1355-1356-1357</t>
  </si>
  <si>
    <t>F-673099</t>
  </si>
  <si>
    <t>F-21183</t>
  </si>
  <si>
    <t>F-89157-89158-89159-89160-89162-89163</t>
  </si>
  <si>
    <t>ESTAFETA MEXICANA SA DE CV</t>
  </si>
  <si>
    <t>210-0682</t>
  </si>
  <si>
    <t>F-7605982769</t>
  </si>
  <si>
    <t>F-130</t>
  </si>
  <si>
    <t>F-7981</t>
  </si>
  <si>
    <t>F-2552-2553</t>
  </si>
  <si>
    <t>F-13180297</t>
  </si>
  <si>
    <t>VILLASEÑOR NAVARRO JAIME</t>
  </si>
  <si>
    <t>210-3052</t>
  </si>
  <si>
    <t>F-825-826</t>
  </si>
  <si>
    <t>DULCES CHOMPYS SA DE CV</t>
  </si>
  <si>
    <t>210-3005</t>
  </si>
  <si>
    <t>F-21846-21847</t>
  </si>
  <si>
    <t>F-10140-</t>
  </si>
  <si>
    <t>F-3473</t>
  </si>
  <si>
    <t>F-2615</t>
  </si>
  <si>
    <t>F-22448647-22448816</t>
  </si>
  <si>
    <t>F-78 JUNIO</t>
  </si>
  <si>
    <t>F-522245</t>
  </si>
  <si>
    <t>F-72146</t>
  </si>
  <si>
    <t>F-2807211</t>
  </si>
  <si>
    <t>F-269115</t>
  </si>
  <si>
    <t>F-72236</t>
  </si>
  <si>
    <t>F-72144</t>
  </si>
  <si>
    <t>F-72145</t>
  </si>
  <si>
    <t>F-521618</t>
  </si>
  <si>
    <t>F-526077</t>
  </si>
  <si>
    <t>F-72147</t>
  </si>
  <si>
    <t>F-524725</t>
  </si>
  <si>
    <t>DISTRIBUIDORA COYUL SA DE CV</t>
  </si>
  <si>
    <t>210-3187</t>
  </si>
  <si>
    <t>F-42882</t>
  </si>
  <si>
    <t>F-524724</t>
  </si>
  <si>
    <t>F-525416</t>
  </si>
  <si>
    <t>F-14635</t>
  </si>
  <si>
    <t>F-149007</t>
  </si>
  <si>
    <t>F-523138</t>
  </si>
  <si>
    <t>F-8389432</t>
  </si>
  <si>
    <t>F-269112</t>
  </si>
  <si>
    <t>F-214453101</t>
  </si>
  <si>
    <t>F-148018</t>
  </si>
  <si>
    <t>F-148017</t>
  </si>
  <si>
    <t>F-659474</t>
  </si>
  <si>
    <t>F-524726</t>
  </si>
  <si>
    <t>F-659471</t>
  </si>
  <si>
    <t>F-269114</t>
  </si>
  <si>
    <t>F-147693</t>
  </si>
  <si>
    <t>F-523139</t>
  </si>
  <si>
    <t>F-148443</t>
  </si>
  <si>
    <t>F-72143</t>
  </si>
  <si>
    <t>F-523141</t>
  </si>
  <si>
    <t>F-149004</t>
  </si>
  <si>
    <t>F-148140</t>
  </si>
  <si>
    <t>F-149005</t>
  </si>
  <si>
    <t>F-14462</t>
  </si>
  <si>
    <t>F-524723</t>
  </si>
  <si>
    <t>F-72142</t>
  </si>
  <si>
    <t>F-522244</t>
  </si>
  <si>
    <t>F-149006</t>
  </si>
  <si>
    <t>F-659467</t>
  </si>
  <si>
    <t>F-14461</t>
  </si>
  <si>
    <t>F-72235</t>
  </si>
  <si>
    <t>F-147692</t>
  </si>
  <si>
    <t>F-523137</t>
  </si>
  <si>
    <t>F-269113</t>
  </si>
  <si>
    <t>F-269111</t>
  </si>
  <si>
    <t>F-659472</t>
  </si>
  <si>
    <t>F-522246</t>
  </si>
  <si>
    <t>F-525911</t>
  </si>
  <si>
    <t>F-659462</t>
  </si>
  <si>
    <t>F-658397</t>
  </si>
  <si>
    <t>F-522242</t>
  </si>
  <si>
    <t>F-523135</t>
  </si>
  <si>
    <t>F-524722</t>
  </si>
  <si>
    <t>F-659466</t>
  </si>
  <si>
    <t>F-665498</t>
  </si>
  <si>
    <t>Columna1</t>
  </si>
  <si>
    <t>DESARROLLO COMERCIAL ABARROTERO</t>
  </si>
  <si>
    <t>F-01615977-01615978-01615979-01615981-01615983-01615984</t>
  </si>
  <si>
    <t>F-01615975-01615976-01615980-01615982-01615985</t>
  </si>
  <si>
    <t>F-01617486-01617489-01617490-01617495-01617497</t>
  </si>
  <si>
    <t>F-01617485-01617487-01617488-01617491-01617492-01617493-01617494-01617496</t>
  </si>
  <si>
    <t>F-01618148-01618158-01618160-01618163</t>
  </si>
  <si>
    <t>F-01618149-01618150-01618151-01618152-01618153-01618154-01618155-01618156-01618157-01618159-01618161-01618162</t>
  </si>
  <si>
    <t>F-01618826-01618828-01618829</t>
  </si>
  <si>
    <t>F-01618827-01618830-01618831</t>
  </si>
  <si>
    <t>F-01618267</t>
  </si>
  <si>
    <t>F-01618832</t>
  </si>
  <si>
    <t>F-01620134-01620136-01620138-01620140-01620141-01620142-01620144-01620145-01620146-01620147-01620133</t>
  </si>
  <si>
    <t>F-01620137-01620139-01620143-01620135</t>
  </si>
  <si>
    <t>F-01621002-01621004-01621005-01621006-01621007-01621008-01621009-01621010-01621011-01621012-01621013-01621014-01621016-01621018</t>
  </si>
  <si>
    <t>F-01621003-01621015</t>
  </si>
  <si>
    <t>F-01621602-01621604-01621605</t>
  </si>
  <si>
    <t>F-01622175-01622176-01622178</t>
  </si>
  <si>
    <t>F-01622177</t>
  </si>
  <si>
    <t>F-01615260</t>
  </si>
  <si>
    <t>F-01624061</t>
  </si>
  <si>
    <t>F-01621603</t>
  </si>
  <si>
    <t>F-01623564-01623568-01623570-01623571-01623573-01623574-01623575-01623576-01623563</t>
  </si>
  <si>
    <t>F-01623565-01623566-01623567-01623569-01623572</t>
  </si>
  <si>
    <t>F-01624347-01624348-01624349-01624350</t>
  </si>
  <si>
    <t>F-01624344-01624345-01624346-01624351-01624352-01624353-01624354</t>
  </si>
  <si>
    <t>F-01626246-01626247-01626248-01626249-01626250-01626251-01626252-01626253-01626254-01626255-01626256-01626257-01626258-01626261-01626263</t>
  </si>
  <si>
    <t>F-01626265-01626264-01626262-01626260-01626259-01626245</t>
  </si>
  <si>
    <t>F-01623577</t>
  </si>
  <si>
    <t>F-01626663-01626664-01626665-01626666-01626668-01626669-01626671-01626673-01626674</t>
  </si>
  <si>
    <t>F-01626662-01626667-01626670-01626672-01626675</t>
  </si>
  <si>
    <t>F-01627644-01627645-01627646-01627647-01627648-01627649-01627650-01627651-01627652</t>
  </si>
  <si>
    <t>F-01627800-01627799</t>
  </si>
  <si>
    <t>F-01627643-01627653</t>
  </si>
  <si>
    <t>F-01621017-01621019</t>
  </si>
  <si>
    <t>ABARROTERA DEL DUERO</t>
  </si>
  <si>
    <t>F-24540152-24540155-24540157-24540160-24540163-24540164-24540165</t>
  </si>
  <si>
    <t>F-24484704-24484705-24484706-24484707-24484708-24484709-24484710-24484711-24484712</t>
  </si>
  <si>
    <t>F-24546914-24546915-24546916-24546917-24546918-24546919-24546920-24546921-24546922</t>
  </si>
  <si>
    <t>F-24623756-24623759-24623763-24623767-24623768-24623769</t>
  </si>
  <si>
    <t>CELIA SANCHEZ LARA</t>
  </si>
  <si>
    <t>F-97199-97237-97249-97255</t>
  </si>
  <si>
    <t>F-101443-101724-101962-101980</t>
  </si>
  <si>
    <t>F-102948</t>
  </si>
  <si>
    <t>NUEVA WAL MART DE MEXICO</t>
  </si>
  <si>
    <t>F-527106</t>
  </si>
  <si>
    <t>F-527105</t>
  </si>
  <si>
    <t>F-527104</t>
  </si>
  <si>
    <t>F-664918</t>
  </si>
  <si>
    <t>F-527103</t>
  </si>
  <si>
    <t>F-527102</t>
  </si>
  <si>
    <t>F-664916</t>
  </si>
  <si>
    <t>REPRESENTACIONES J.M.P.</t>
  </si>
  <si>
    <t>F-7454-7453</t>
  </si>
  <si>
    <t>F-8355-8354</t>
  </si>
  <si>
    <t>NADRO</t>
  </si>
  <si>
    <t>FABRICA DE JABON LA CORONA</t>
  </si>
  <si>
    <t>OPERADORA MUNIER</t>
  </si>
  <si>
    <t>PRODUCTOS DE CONSUMO Z</t>
  </si>
  <si>
    <t>F-3FAC012106056</t>
  </si>
  <si>
    <t>F-3FAC012106057-3FAC012106055-3FAC012106054</t>
  </si>
  <si>
    <t>F-3FAC012110473</t>
  </si>
  <si>
    <t>F-3FAC012110478-3FAC012110476-3FAC012110475-3FAC012110474-3FAC012110477</t>
  </si>
  <si>
    <t>F-3FAC012107937-3FAC012107929-3FAC012107931-3FAC012107933-3FAC012107934-3FAC012107936-3FAC012107938-3FAC012107935</t>
  </si>
  <si>
    <t>F-3FAC012107926-3FAC012107932</t>
  </si>
  <si>
    <t>F-3FAC012112608</t>
  </si>
  <si>
    <t>F-3FAC012112609-3FAC012112610-3FAC012112611-3FAC012112612-3FAC012112613-3FAC012112614-3FAC012112615</t>
  </si>
  <si>
    <t>F-3FAC012115058</t>
  </si>
  <si>
    <t>DIMUFLO</t>
  </si>
  <si>
    <t>F-0115017</t>
  </si>
  <si>
    <t>F-0115016-0115018-0115019</t>
  </si>
  <si>
    <t>F-0115822-0115823</t>
  </si>
  <si>
    <t>F-0115441</t>
  </si>
  <si>
    <t>F-0115440-0115442-0115443</t>
  </si>
  <si>
    <t>F-0115829-0115821</t>
  </si>
  <si>
    <t>F-0115820</t>
  </si>
  <si>
    <t>F-0116253-0116254</t>
  </si>
  <si>
    <t>F-01624045-01624046-01624047-01624048-01624049-01624050-01624051-01624052-01624053-01624054-01624055-01624056-01624057-01624058-01624059-01624060-01624062-01624063</t>
  </si>
  <si>
    <t>F-24582770-24582771-24582773-24582778-24582779</t>
  </si>
  <si>
    <t>F-6058796451-6058797369-6058797004-6058787852-6058797366-6058797358-6058935685-6058935794-6059018606-6059016792-6059018602-6059063510-6059064687-6059109421-6059154902-6059152565-6059154970-6059154888-6059154884-6059154952-6059148424-6059154853-6059154838-6059201036-6059196187-6059201021-6059201039-6059201042-6059201022-6059201035-6059196169-6059193921-6059201050-6059201051-6059199322-6059201029-6059240829-6059243158-6059247271-6059247277-6059240731-6059247276-6059243208-6059249957-6059243280-6059243270-6059240825-6059243271-6059250161-6059243236-6059243203-6059243242-6059240717-6059243186-6059286923-6059284856-6059286911-6059286936-6059286897-6059284756-6059286924-6059286937-6059278499-6059327279-6059329763-6059329781-6059327337-6059327284-6059327228-6059329769-6059329778-6059329786-6059386035-6059399382-6059376786-6059376823-6059373847-6059399381-6059376750-6059379564-6059376789-6059376832-6059373946-6059367565-6059376804-6059376767-6059373906-6059414237-6059413900-6059414243-6059414444-6059414300-6059413901-6059414284-6059414660-6059414262-6059464255-6059464249-6059464265-6059464264-6059464226-6059464251-6059464238-6059460902-6059464224-6059464218-6059457617-6059505021-6059509776-6059507395-6059505034-6059502017-6059507420-6059507520-6059510029-6059505001-6059507454-6059554537-6059555874-6059555952-6059550020-6059551172-6059557736-6059555806-6059557734-6059555824-6059553332-6059555889-6059555958-6059555221-6059555883-6059599032-6059599031-6059596613-6059601758-6059599094-6059599058-6059601749-6059643854-6059642267-6059631133-6059643859-6059667366-6059643822-6059643840-6059643856-6059643851-6059643825-6059643839-6059643860-6059684002-6059684008-6059684242-6059686236-6059684000-6059684007-6059684003-6059727470-6059727475-6059727499-6059725233-6059727503-6059727505-6059727528-6059727477-6059727484-6059727457-6059727463-6059727506-6059727521-6059774884-6059772869-6059774897-6059768965-6059772966-6059774887-6059774898-6059774908-6059772897-6059774891-6059774902-6059774901-6059774885-6059774880-6059772960-6059817730-6059815756-6059817750-6059817743-6059817744-6059817733-6059815789-6059817754-6059817741-6059814526-6059835032-6059835030-6059817745-6059814556-6059856864-6059856865-6059857862-6059857858-6059853491-6059853541-6059854546-6059856868-6059853503-6059854573-6059856979-6059854396-6059899604-6059899592-6059899585-6059899590-6059899595-6059898351-6059899598-6059899583-6059898286-6059939769-6059939719-6059939777-6059937489-6059937396-6059937432-6059939809-6059939722-6059943337-6059941616-6059985127-6059979680-6059982825-6059979692-6059979626-6059985126-6059985128-6059985137-6059985138-6059985129-6060026786-6060018055-6060027451-6060027350-6060026463-6060026493-6060021321-6060024019-6060027347-6060027349-6060026444-6060021190-6060060689-6060060655-6060060166-6060060691-6060060598-6060063396-6060060189-6060060692-6060112616-6060105659-6060112625-6060112630-6060112628-6060112629-6060112624-6060112626-6060147895-6060147057-6060144260-6060147885-6060144160-6060147914-6060147928-6060191010-6060191000-6060191028-6060191013-6060186725-6060191065</t>
  </si>
  <si>
    <t>F-3FAC012115057-3FAC012115059-3FAC012115060-3FAC012115061-3FAC012115062-3FAC012115063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</si>
</sst>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0_ ;[Red]\-#,##0.00\ "/>
    <numFmt numFmtId="165" formatCode="_-* #,##0_-;\-* #,##0_-;_-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indexed="9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1"/>
      <name val="Calibri"/>
      <scheme val="minor"/>
    </font>
    <font>
      <b/>
      <sz val="8"/>
      <color indexed="8"/>
      <name val="Arial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9"/>
      </patternFill>
    </fill>
    <fill>
      <patternFill patternType="solid">
        <fgColor rgb="FFFF99FF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DDC1DE"/>
        <bgColor indexed="64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66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7">
    <xf numFmtId="0" fontId="0" fillId="0" borderId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6" fillId="3" borderId="0" applyNumberFormat="0" applyBorder="0" applyAlignment="0" applyProtection="0"/>
    <xf numFmtId="44" fontId="1" fillId="0" borderId="0" applyFont="0" applyFill="0" applyBorder="0" applyAlignment="0" applyProtection="0"/>
    <xf numFmtId="0" fontId="5" fillId="0" borderId="0"/>
    <xf numFmtId="0" fontId="17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</cellStyleXfs>
  <cellXfs count="12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/>
    <xf numFmtId="43" fontId="3" fillId="0" borderId="0" xfId="1" applyFont="1" applyBorder="1"/>
    <xf numFmtId="0" fontId="5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3" applyFont="1" applyFill="1" applyBorder="1" applyAlignment="1">
      <alignment horizontal="center" vertical="center"/>
    </xf>
    <xf numFmtId="16" fontId="3" fillId="0" borderId="1" xfId="3" applyNumberFormat="1" applyFont="1" applyFill="1" applyBorder="1"/>
    <xf numFmtId="43" fontId="3" fillId="0" borderId="1" xfId="3" applyNumberFormat="1" applyFont="1" applyFill="1" applyBorder="1"/>
    <xf numFmtId="0" fontId="3" fillId="0" borderId="1" xfId="3" applyFont="1" applyFill="1" applyBorder="1"/>
    <xf numFmtId="0" fontId="3" fillId="0" borderId="1" xfId="3" applyNumberFormat="1" applyFont="1" applyFill="1" applyBorder="1" applyAlignment="1">
      <alignment horizontal="center" vertical="center"/>
    </xf>
    <xf numFmtId="0" fontId="3" fillId="4" borderId="4" xfId="2" applyNumberFormat="1" applyFont="1" applyFill="1" applyBorder="1" applyAlignment="1">
      <alignment horizontal="center" vertical="center"/>
    </xf>
    <xf numFmtId="0" fontId="3" fillId="4" borderId="4" xfId="2" applyFont="1" applyFill="1" applyBorder="1" applyAlignment="1">
      <alignment horizontal="center" vertical="center"/>
    </xf>
    <xf numFmtId="43" fontId="3" fillId="4" borderId="4" xfId="2" applyNumberFormat="1" applyFont="1" applyFill="1" applyBorder="1" applyAlignment="1">
      <alignment horizontal="center"/>
    </xf>
    <xf numFmtId="0" fontId="3" fillId="4" borderId="4" xfId="2" applyFont="1" applyFill="1" applyBorder="1" applyAlignment="1">
      <alignment horizontal="left"/>
    </xf>
    <xf numFmtId="0" fontId="3" fillId="4" borderId="4" xfId="2" applyNumberFormat="1" applyFont="1" applyFill="1" applyBorder="1" applyAlignment="1">
      <alignment vertical="center"/>
    </xf>
    <xf numFmtId="43" fontId="3" fillId="4" borderId="4" xfId="2" applyNumberFormat="1" applyFont="1" applyFill="1" applyBorder="1" applyAlignment="1">
      <alignment horizontal="center" vertical="center"/>
    </xf>
    <xf numFmtId="0" fontId="3" fillId="4" borderId="4" xfId="2" applyFont="1" applyFill="1" applyBorder="1"/>
    <xf numFmtId="43" fontId="3" fillId="0" borderId="0" xfId="1" applyFont="1" applyFill="1" applyBorder="1"/>
    <xf numFmtId="0" fontId="2" fillId="4" borderId="3" xfId="2" applyNumberFormat="1" applyFont="1" applyFill="1" applyBorder="1" applyAlignment="1">
      <alignment horizontal="center"/>
    </xf>
    <xf numFmtId="164" fontId="3" fillId="4" borderId="4" xfId="2" applyNumberFormat="1" applyFont="1" applyFill="1" applyBorder="1" applyAlignment="1">
      <alignment horizontal="center"/>
    </xf>
    <xf numFmtId="164" fontId="3" fillId="0" borderId="1" xfId="3" applyNumberFormat="1" applyFont="1" applyFill="1" applyBorder="1"/>
    <xf numFmtId="164" fontId="3" fillId="0" borderId="0" xfId="1" applyNumberFormat="1" applyFont="1" applyBorder="1"/>
    <xf numFmtId="0" fontId="2" fillId="4" borderId="4" xfId="2" applyNumberFormat="1" applyFont="1" applyFill="1" applyBorder="1" applyAlignment="1">
      <alignment horizontal="center"/>
    </xf>
    <xf numFmtId="0" fontId="7" fillId="4" borderId="4" xfId="2" applyNumberFormat="1" applyFont="1" applyFill="1" applyBorder="1" applyAlignment="1">
      <alignment horizontal="center"/>
    </xf>
    <xf numFmtId="4" fontId="0" fillId="0" borderId="0" xfId="0" applyNumberFormat="1"/>
    <xf numFmtId="49" fontId="8" fillId="5" borderId="1" xfId="5" applyNumberFormat="1" applyFont="1" applyFill="1" applyBorder="1" applyAlignment="1">
      <alignment horizontal="center" wrapText="1" shrinkToFit="1"/>
    </xf>
    <xf numFmtId="40" fontId="8" fillId="5" borderId="1" xfId="5" applyNumberFormat="1" applyFont="1" applyFill="1" applyBorder="1" applyAlignment="1">
      <alignment horizontal="center" wrapText="1" shrinkToFit="1"/>
    </xf>
    <xf numFmtId="49" fontId="5" fillId="0" borderId="0" xfId="5" applyNumberFormat="1" applyProtection="1">
      <protection locked="0"/>
    </xf>
    <xf numFmtId="44" fontId="0" fillId="0" borderId="0" xfId="0" applyNumberFormat="1"/>
    <xf numFmtId="16" fontId="9" fillId="0" borderId="1" xfId="3" applyNumberFormat="1" applyFont="1" applyFill="1" applyBorder="1" applyAlignment="1">
      <alignment horizontal="center"/>
    </xf>
    <xf numFmtId="0" fontId="3" fillId="0" borderId="1" xfId="3" applyNumberFormat="1" applyFont="1" applyFill="1" applyBorder="1" applyAlignment="1">
      <alignment vertical="center"/>
    </xf>
    <xf numFmtId="43" fontId="0" fillId="0" borderId="0" xfId="1" applyFont="1"/>
    <xf numFmtId="0" fontId="2" fillId="0" borderId="2" xfId="3" applyFont="1" applyFill="1" applyBorder="1" applyAlignment="1">
      <alignment horizontal="center"/>
    </xf>
    <xf numFmtId="40" fontId="8" fillId="5" borderId="5" xfId="5" applyNumberFormat="1" applyFont="1" applyFill="1" applyBorder="1" applyAlignment="1">
      <alignment horizontal="center" wrapText="1" shrinkToFit="1"/>
    </xf>
    <xf numFmtId="165" fontId="10" fillId="0" borderId="0" xfId="1" applyNumberFormat="1" applyFont="1"/>
    <xf numFmtId="165" fontId="0" fillId="0" borderId="0" xfId="1" applyNumberFormat="1" applyFont="1"/>
    <xf numFmtId="43" fontId="10" fillId="0" borderId="0" xfId="1" applyFont="1"/>
    <xf numFmtId="0" fontId="0" fillId="6" borderId="6" xfId="0" applyFill="1" applyBorder="1"/>
    <xf numFmtId="49" fontId="12" fillId="0" borderId="0" xfId="0" applyNumberFormat="1" applyFont="1" applyAlignment="1">
      <alignment horizontal="left" vertical="top"/>
    </xf>
    <xf numFmtId="44" fontId="0" fillId="0" borderId="1" xfId="4" applyFont="1" applyFill="1" applyBorder="1"/>
    <xf numFmtId="0" fontId="13" fillId="0" borderId="2" xfId="3" applyFont="1" applyFill="1" applyBorder="1" applyAlignment="1">
      <alignment horizontal="center"/>
    </xf>
    <xf numFmtId="0" fontId="14" fillId="0" borderId="1" xfId="3" applyFont="1" applyFill="1" applyBorder="1" applyAlignment="1">
      <alignment horizontal="center" vertical="center"/>
    </xf>
    <xf numFmtId="43" fontId="14" fillId="0" borderId="1" xfId="3" applyNumberFormat="1" applyFont="1" applyFill="1" applyBorder="1"/>
    <xf numFmtId="164" fontId="14" fillId="0" borderId="1" xfId="3" applyNumberFormat="1" applyFont="1" applyFill="1" applyBorder="1"/>
    <xf numFmtId="0" fontId="14" fillId="0" borderId="1" xfId="3" applyFont="1" applyFill="1" applyBorder="1"/>
    <xf numFmtId="0" fontId="14" fillId="0" borderId="1" xfId="3" applyNumberFormat="1" applyFont="1" applyFill="1" applyBorder="1" applyAlignment="1">
      <alignment vertical="center"/>
    </xf>
    <xf numFmtId="0" fontId="14" fillId="0" borderId="1" xfId="3" applyNumberFormat="1" applyFont="1" applyFill="1" applyBorder="1" applyAlignment="1">
      <alignment horizontal="center" vertical="center"/>
    </xf>
    <xf numFmtId="0" fontId="13" fillId="0" borderId="2" xfId="3" applyNumberFormat="1" applyFont="1" applyFill="1" applyBorder="1" applyAlignment="1">
      <alignment horizontal="center"/>
    </xf>
    <xf numFmtId="43" fontId="14" fillId="0" borderId="1" xfId="3" applyNumberFormat="1" applyFont="1" applyFill="1" applyBorder="1" applyAlignment="1">
      <alignment horizontal="center"/>
    </xf>
    <xf numFmtId="164" fontId="14" fillId="0" borderId="1" xfId="3" applyNumberFormat="1" applyFont="1" applyFill="1" applyBorder="1" applyAlignment="1">
      <alignment horizontal="center"/>
    </xf>
    <xf numFmtId="0" fontId="14" fillId="0" borderId="1" xfId="3" applyFont="1" applyFill="1" applyBorder="1" applyAlignment="1">
      <alignment horizontal="left"/>
    </xf>
    <xf numFmtId="43" fontId="14" fillId="0" borderId="1" xfId="3" applyNumberFormat="1" applyFont="1" applyFill="1" applyBorder="1" applyAlignment="1">
      <alignment horizontal="center" vertical="center"/>
    </xf>
    <xf numFmtId="43" fontId="14" fillId="7" borderId="1" xfId="3" applyNumberFormat="1" applyFont="1" applyFill="1" applyBorder="1" applyAlignment="1">
      <alignment horizontal="center"/>
    </xf>
    <xf numFmtId="0" fontId="15" fillId="0" borderId="2" xfId="3" applyFont="1" applyFill="1" applyBorder="1" applyAlignment="1">
      <alignment horizontal="center"/>
    </xf>
    <xf numFmtId="0" fontId="16" fillId="0" borderId="1" xfId="3" applyFont="1" applyFill="1" applyBorder="1" applyAlignment="1">
      <alignment horizontal="center" vertical="center"/>
    </xf>
    <xf numFmtId="0" fontId="16" fillId="0" borderId="1" xfId="3" applyFont="1" applyFill="1" applyBorder="1"/>
    <xf numFmtId="43" fontId="16" fillId="0" borderId="1" xfId="3" applyNumberFormat="1" applyFont="1" applyFill="1" applyBorder="1"/>
    <xf numFmtId="164" fontId="16" fillId="0" borderId="1" xfId="3" applyNumberFormat="1" applyFont="1" applyFill="1" applyBorder="1"/>
    <xf numFmtId="43" fontId="16" fillId="7" borderId="1" xfId="3" applyNumberFormat="1" applyFont="1" applyFill="1" applyBorder="1"/>
    <xf numFmtId="0" fontId="16" fillId="0" borderId="1" xfId="3" applyNumberFormat="1" applyFont="1" applyFill="1" applyBorder="1" applyAlignment="1">
      <alignment vertical="center"/>
    </xf>
    <xf numFmtId="0" fontId="16" fillId="0" borderId="1" xfId="3" applyNumberFormat="1" applyFont="1" applyFill="1" applyBorder="1" applyAlignment="1">
      <alignment horizontal="center" vertical="center"/>
    </xf>
    <xf numFmtId="0" fontId="16" fillId="0" borderId="2" xfId="3" applyFont="1" applyFill="1" applyBorder="1" applyAlignment="1">
      <alignment horizontal="center" vertical="center"/>
    </xf>
    <xf numFmtId="0" fontId="3" fillId="0" borderId="2" xfId="3" applyFont="1" applyFill="1" applyBorder="1" applyAlignment="1">
      <alignment horizontal="center" vertical="center"/>
    </xf>
    <xf numFmtId="3" fontId="0" fillId="0" borderId="0" xfId="0" applyNumberFormat="1"/>
    <xf numFmtId="43" fontId="3" fillId="0" borderId="0" xfId="0" applyNumberFormat="1" applyFont="1"/>
    <xf numFmtId="0" fontId="19" fillId="0" borderId="2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 vertical="center"/>
    </xf>
    <xf numFmtId="0" fontId="20" fillId="0" borderId="1" xfId="3" applyFont="1" applyFill="1" applyBorder="1"/>
    <xf numFmtId="43" fontId="20" fillId="0" borderId="1" xfId="3" applyNumberFormat="1" applyFont="1" applyFill="1" applyBorder="1"/>
    <xf numFmtId="164" fontId="20" fillId="0" borderId="1" xfId="3" applyNumberFormat="1" applyFont="1" applyFill="1" applyBorder="1"/>
    <xf numFmtId="0" fontId="20" fillId="0" borderId="1" xfId="3" applyNumberFormat="1" applyFont="1" applyFill="1" applyBorder="1" applyAlignment="1">
      <alignment vertical="center"/>
    </xf>
    <xf numFmtId="0" fontId="20" fillId="0" borderId="1" xfId="3" applyNumberFormat="1" applyFont="1" applyFill="1" applyBorder="1" applyAlignment="1">
      <alignment horizontal="center" vertical="center"/>
    </xf>
    <xf numFmtId="43" fontId="16" fillId="0" borderId="7" xfId="3" applyNumberFormat="1" applyFont="1" applyFill="1" applyBorder="1"/>
    <xf numFmtId="0" fontId="21" fillId="0" borderId="2" xfId="3" applyFont="1" applyFill="1" applyBorder="1" applyAlignment="1">
      <alignment horizontal="center"/>
    </xf>
    <xf numFmtId="0" fontId="15" fillId="0" borderId="8" xfId="3" applyFont="1" applyFill="1" applyBorder="1" applyAlignment="1">
      <alignment horizontal="center"/>
    </xf>
    <xf numFmtId="0" fontId="22" fillId="0" borderId="1" xfId="3" applyFont="1" applyFill="1" applyBorder="1" applyAlignment="1">
      <alignment horizontal="center" vertical="center"/>
    </xf>
    <xf numFmtId="0" fontId="16" fillId="0" borderId="7" xfId="3" applyFont="1" applyFill="1" applyBorder="1" applyAlignment="1">
      <alignment horizontal="center" vertical="center"/>
    </xf>
    <xf numFmtId="0" fontId="22" fillId="0" borderId="1" xfId="3" applyFont="1" applyFill="1" applyBorder="1"/>
    <xf numFmtId="43" fontId="22" fillId="0" borderId="1" xfId="3" applyNumberFormat="1" applyFont="1" applyFill="1" applyBorder="1"/>
    <xf numFmtId="164" fontId="22" fillId="0" borderId="1" xfId="3" applyNumberFormat="1" applyFont="1" applyFill="1" applyBorder="1"/>
    <xf numFmtId="164" fontId="16" fillId="0" borderId="7" xfId="3" applyNumberFormat="1" applyFont="1" applyFill="1" applyBorder="1"/>
    <xf numFmtId="0" fontId="16" fillId="0" borderId="7" xfId="3" applyFont="1" applyFill="1" applyBorder="1"/>
    <xf numFmtId="0" fontId="22" fillId="0" borderId="1" xfId="3" applyNumberFormat="1" applyFont="1" applyFill="1" applyBorder="1" applyAlignment="1">
      <alignment vertical="center"/>
    </xf>
    <xf numFmtId="0" fontId="16" fillId="0" borderId="7" xfId="3" applyNumberFormat="1" applyFont="1" applyFill="1" applyBorder="1" applyAlignment="1">
      <alignment vertical="center"/>
    </xf>
    <xf numFmtId="0" fontId="22" fillId="0" borderId="1" xfId="3" applyNumberFormat="1" applyFont="1" applyFill="1" applyBorder="1" applyAlignment="1">
      <alignment horizontal="center" vertical="center"/>
    </xf>
    <xf numFmtId="0" fontId="16" fillId="0" borderId="7" xfId="3" applyNumberFormat="1" applyFont="1" applyFill="1" applyBorder="1" applyAlignment="1">
      <alignment horizontal="center" vertical="center"/>
    </xf>
    <xf numFmtId="0" fontId="3" fillId="0" borderId="7" xfId="3" applyNumberFormat="1" applyFont="1" applyFill="1" applyBorder="1" applyAlignment="1">
      <alignment vertical="center"/>
    </xf>
    <xf numFmtId="0" fontId="2" fillId="0" borderId="8" xfId="3" applyFont="1" applyFill="1" applyBorder="1" applyAlignment="1">
      <alignment horizontal="center"/>
    </xf>
    <xf numFmtId="0" fontId="3" fillId="0" borderId="7" xfId="3" applyFont="1" applyFill="1" applyBorder="1" applyAlignment="1">
      <alignment horizontal="center" vertical="center"/>
    </xf>
    <xf numFmtId="43" fontId="3" fillId="0" borderId="7" xfId="3" applyNumberFormat="1" applyFont="1" applyFill="1" applyBorder="1"/>
    <xf numFmtId="164" fontId="3" fillId="0" borderId="7" xfId="3" applyNumberFormat="1" applyFont="1" applyFill="1" applyBorder="1"/>
    <xf numFmtId="0" fontId="3" fillId="0" borderId="7" xfId="3" applyFont="1" applyFill="1" applyBorder="1"/>
    <xf numFmtId="0" fontId="3" fillId="0" borderId="7" xfId="3" applyNumberFormat="1" applyFont="1" applyFill="1" applyBorder="1" applyAlignment="1">
      <alignment horizontal="center" vertical="center"/>
    </xf>
    <xf numFmtId="0" fontId="23" fillId="0" borderId="2" xfId="3" applyFont="1" applyFill="1" applyBorder="1" applyAlignment="1">
      <alignment horizontal="center"/>
    </xf>
    <xf numFmtId="0" fontId="24" fillId="0" borderId="1" xfId="3" applyFont="1" applyFill="1" applyBorder="1" applyAlignment="1">
      <alignment horizontal="center" vertical="center"/>
    </xf>
    <xf numFmtId="0" fontId="24" fillId="0" borderId="1" xfId="3" applyFont="1" applyFill="1" applyBorder="1"/>
    <xf numFmtId="43" fontId="24" fillId="0" borderId="1" xfId="3" applyNumberFormat="1" applyFont="1" applyFill="1" applyBorder="1"/>
    <xf numFmtId="164" fontId="24" fillId="0" borderId="1" xfId="3" applyNumberFormat="1" applyFont="1" applyFill="1" applyBorder="1"/>
    <xf numFmtId="0" fontId="24" fillId="0" borderId="1" xfId="3" applyNumberFormat="1" applyFont="1" applyFill="1" applyBorder="1" applyAlignment="1">
      <alignment vertical="center"/>
    </xf>
    <xf numFmtId="0" fontId="24" fillId="0" borderId="1" xfId="3" applyNumberFormat="1" applyFont="1" applyFill="1" applyBorder="1" applyAlignment="1">
      <alignment horizontal="center" vertical="center"/>
    </xf>
    <xf numFmtId="16" fontId="3" fillId="0" borderId="1" xfId="3" applyNumberFormat="1" applyFont="1" applyFill="1" applyBorder="1" applyAlignment="1">
      <alignment horizontal="center"/>
    </xf>
    <xf numFmtId="16" fontId="9" fillId="0" borderId="9" xfId="3" applyNumberFormat="1" applyFont="1" applyFill="1" applyBorder="1" applyAlignment="1">
      <alignment horizontal="center"/>
    </xf>
    <xf numFmtId="43" fontId="3" fillId="7" borderId="1" xfId="3" applyNumberFormat="1" applyFont="1" applyFill="1" applyBorder="1"/>
    <xf numFmtId="43" fontId="3" fillId="0" borderId="0" xfId="1" applyFont="1"/>
    <xf numFmtId="0" fontId="20" fillId="0" borderId="7" xfId="3" applyNumberFormat="1" applyFont="1" applyFill="1" applyBorder="1" applyAlignment="1">
      <alignment vertical="center"/>
    </xf>
    <xf numFmtId="0" fontId="19" fillId="0" borderId="8" xfId="3" applyFont="1" applyFill="1" applyBorder="1" applyAlignment="1">
      <alignment horizontal="center"/>
    </xf>
    <xf numFmtId="0" fontId="20" fillId="0" borderId="7" xfId="3" applyFont="1" applyFill="1" applyBorder="1" applyAlignment="1">
      <alignment horizontal="center" vertical="center"/>
    </xf>
    <xf numFmtId="0" fontId="20" fillId="0" borderId="2" xfId="3" applyFont="1" applyFill="1" applyBorder="1" applyAlignment="1">
      <alignment horizontal="center" vertical="center"/>
    </xf>
    <xf numFmtId="43" fontId="20" fillId="0" borderId="7" xfId="3" applyNumberFormat="1" applyFont="1" applyFill="1" applyBorder="1"/>
    <xf numFmtId="164" fontId="20" fillId="0" borderId="7" xfId="3" applyNumberFormat="1" applyFont="1" applyFill="1" applyBorder="1"/>
    <xf numFmtId="0" fontId="20" fillId="0" borderId="7" xfId="3" applyFont="1" applyFill="1" applyBorder="1"/>
    <xf numFmtId="0" fontId="3" fillId="0" borderId="2" xfId="3" applyNumberFormat="1" applyFont="1" applyFill="1" applyBorder="1" applyAlignment="1">
      <alignment vertical="center"/>
    </xf>
    <xf numFmtId="0" fontId="20" fillId="0" borderId="7" xfId="3" applyNumberFormat="1" applyFont="1" applyFill="1" applyBorder="1" applyAlignment="1">
      <alignment horizontal="center" vertical="center"/>
    </xf>
    <xf numFmtId="0" fontId="0" fillId="8" borderId="6" xfId="0" applyFill="1" applyBorder="1"/>
    <xf numFmtId="49" fontId="25" fillId="0" borderId="1" xfId="6" applyNumberFormat="1" applyFont="1" applyBorder="1" applyAlignment="1">
      <alignment horizontal="left" vertical="top"/>
    </xf>
    <xf numFmtId="44" fontId="26" fillId="0" borderId="1" xfId="25" applyFont="1" applyFill="1" applyBorder="1" applyAlignment="1">
      <alignment horizontal="right" vertical="top"/>
    </xf>
    <xf numFmtId="0" fontId="0" fillId="0" borderId="1" xfId="0" applyBorder="1"/>
    <xf numFmtId="165" fontId="11" fillId="0" borderId="1" xfId="1" applyNumberFormat="1" applyFont="1" applyFill="1" applyBorder="1" applyProtection="1">
      <protection locked="0"/>
    </xf>
    <xf numFmtId="0" fontId="0" fillId="9" borderId="0" xfId="0" applyFill="1"/>
    <xf numFmtId="4" fontId="0" fillId="9" borderId="0" xfId="0" applyNumberFormat="1" applyFill="1"/>
    <xf numFmtId="43" fontId="27" fillId="0" borderId="0" xfId="3" applyNumberFormat="1" applyFont="1" applyFill="1"/>
    <xf numFmtId="43" fontId="27" fillId="4" borderId="4" xfId="2" applyNumberFormat="1" applyFont="1" applyFill="1" applyBorder="1"/>
    <xf numFmtId="49" fontId="28" fillId="0" borderId="1" xfId="6" applyNumberFormat="1" applyFont="1" applyBorder="1" applyAlignment="1">
      <alignment horizontal="left" vertical="top"/>
    </xf>
    <xf numFmtId="44" fontId="26" fillId="0" borderId="1" xfId="26" applyFont="1" applyBorder="1" applyAlignment="1">
      <alignment horizontal="right" vertical="top"/>
    </xf>
    <xf numFmtId="0" fontId="14" fillId="0" borderId="2" xfId="3" applyNumberFormat="1" applyFont="1" applyFill="1" applyBorder="1" applyAlignment="1">
      <alignment horizontal="center" vertical="center"/>
    </xf>
  </cellXfs>
  <cellStyles count="27">
    <cellStyle name="40% - Accent4" xfId="2" builtinId="43"/>
    <cellStyle name="Accent6" xfId="3" builtinId="49"/>
    <cellStyle name="Comma" xfId="1" builtinId="3"/>
    <cellStyle name="Currency" xfId="4" builtinId="4"/>
    <cellStyle name="Moneda 10" xfId="15" xr:uid="{00000000-0005-0000-0000-000004000000}"/>
    <cellStyle name="Moneda 11" xfId="16" xr:uid="{00000000-0005-0000-0000-000005000000}"/>
    <cellStyle name="Moneda 12" xfId="17" xr:uid="{00000000-0005-0000-0000-000006000000}"/>
    <cellStyle name="Moneda 13" xfId="18" xr:uid="{00000000-0005-0000-0000-000007000000}"/>
    <cellStyle name="Moneda 14" xfId="19" xr:uid="{00000000-0005-0000-0000-000008000000}"/>
    <cellStyle name="Moneda 15" xfId="20" xr:uid="{00000000-0005-0000-0000-000009000000}"/>
    <cellStyle name="Moneda 16" xfId="21" xr:uid="{00000000-0005-0000-0000-00000A000000}"/>
    <cellStyle name="Moneda 17" xfId="22" xr:uid="{00000000-0005-0000-0000-00000B000000}"/>
    <cellStyle name="Moneda 18" xfId="23" xr:uid="{00000000-0005-0000-0000-00000C000000}"/>
    <cellStyle name="Moneda 19" xfId="24" xr:uid="{00000000-0005-0000-0000-00000D000000}"/>
    <cellStyle name="Moneda 2" xfId="7" xr:uid="{00000000-0005-0000-0000-00000E000000}"/>
    <cellStyle name="Moneda 20" xfId="25" xr:uid="{00000000-0005-0000-0000-00000F000000}"/>
    <cellStyle name="Moneda 21" xfId="26" xr:uid="{00000000-0005-0000-0000-000010000000}"/>
    <cellStyle name="Moneda 3" xfId="8" xr:uid="{00000000-0005-0000-0000-000011000000}"/>
    <cellStyle name="Moneda 4" xfId="9" xr:uid="{00000000-0005-0000-0000-000012000000}"/>
    <cellStyle name="Moneda 5" xfId="10" xr:uid="{00000000-0005-0000-0000-000013000000}"/>
    <cellStyle name="Moneda 6" xfId="11" xr:uid="{00000000-0005-0000-0000-000014000000}"/>
    <cellStyle name="Moneda 7" xfId="12" xr:uid="{00000000-0005-0000-0000-000015000000}"/>
    <cellStyle name="Moneda 8" xfId="13" xr:uid="{00000000-0005-0000-0000-000016000000}"/>
    <cellStyle name="Moneda 9" xfId="14" xr:uid="{00000000-0005-0000-0000-000017000000}"/>
    <cellStyle name="Normal" xfId="0" builtinId="0"/>
    <cellStyle name="Normal 2" xfId="5" xr:uid="{00000000-0005-0000-0000-000019000000}"/>
    <cellStyle name="Normal 3" xfId="6" xr:uid="{00000000-0005-0000-0000-00001A000000}"/>
  </cellStyles>
  <dxfs count="54">
    <dxf>
      <font>
        <b/>
        <i val="0"/>
      </font>
    </dxf>
    <dxf>
      <fill>
        <patternFill>
          <bgColor theme="0" tint="-0.24994659260841701"/>
        </patternFill>
      </fill>
    </dxf>
    <dxf>
      <fill>
        <patternFill>
          <bgColor theme="3" tint="0.39994506668294322"/>
        </patternFill>
      </fill>
    </dxf>
    <dxf>
      <font>
        <b/>
        <i val="0"/>
      </font>
    </dxf>
    <dxf>
      <fill>
        <patternFill>
          <bgColor theme="0" tint="-0.24994659260841701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rgb="FFFF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5" formatCode="_-* #,##0.00_-;\-* #,##0.00_-;_-* &quot;-&quot;??_-;_-@_-"/>
      <fill>
        <patternFill patternType="solid">
          <fgColor indexed="64"/>
          <bgColor rgb="FFDDC1D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5" formatCode="_-* #,##0.00_-;\-* #,##0.00_-;_-* &quot;-&quot;??_-;_-@_-"/>
      <fill>
        <patternFill patternType="solid">
          <fgColor indexed="64"/>
          <bgColor rgb="FFDDC1D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5" formatCode="_-* #,##0.00_-;\-* #,##0.00_-;_-* &quot;-&quot;??_-;_-@_-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#,##0.00_ ;[Red]\-#,##0.0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#,##0.00_ ;[Red]\-#,##0.0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#,##0.00_ ;[Red]\-#,##0.0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#,##0.00_ ;[Red]\-#,##0.00\ 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#,##0.00_ ;[Red]\-#,##0.00\ 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5" formatCode="_-* #,##0.00_-;\-* #,##0.00_-;_-* &quot;-&quot;??_-;_-@_-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5" formatCode="_-* #,##0.00_-;\-* #,##0.00_-;_-* &quot;-&quot;??_-;_-@_-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5" formatCode="_-* #,##0.00_-;\-* #,##0.00_-;_-* &quot;-&quot;??_-;_-@_-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99FF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DDC1DE"/>
      <color rgb="FFFFFF00"/>
      <color rgb="FFCCFF66"/>
      <color rgb="FFFFCCCC"/>
      <color rgb="FFFF99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428625</xdr:colOff>
      <xdr:row>190</xdr:row>
      <xdr:rowOff>0</xdr:rowOff>
    </xdr:from>
    <xdr:to>
      <xdr:col>21</xdr:col>
      <xdr:colOff>733425</xdr:colOff>
      <xdr:row>191</xdr:row>
      <xdr:rowOff>114300</xdr:rowOff>
    </xdr:to>
    <xdr:sp macro="" textlink="">
      <xdr:nvSpPr>
        <xdr:cNvPr id="2" name="AutoShape 4" descr="💋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12411075" y="1905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22</xdr:col>
      <xdr:colOff>285750</xdr:colOff>
      <xdr:row>190</xdr:row>
      <xdr:rowOff>0</xdr:rowOff>
    </xdr:from>
    <xdr:to>
      <xdr:col>22</xdr:col>
      <xdr:colOff>590550</xdr:colOff>
      <xdr:row>191</xdr:row>
      <xdr:rowOff>114300</xdr:rowOff>
    </xdr:to>
    <xdr:sp macro="" textlink="">
      <xdr:nvSpPr>
        <xdr:cNvPr id="3" name="AutoShape 6" descr="💋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13382625" y="1905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23</xdr:col>
      <xdr:colOff>93997</xdr:colOff>
      <xdr:row>190</xdr:row>
      <xdr:rowOff>0</xdr:rowOff>
    </xdr:from>
    <xdr:to>
      <xdr:col>23</xdr:col>
      <xdr:colOff>398797</xdr:colOff>
      <xdr:row>191</xdr:row>
      <xdr:rowOff>114300</xdr:rowOff>
    </xdr:to>
    <xdr:sp macro="" textlink="">
      <xdr:nvSpPr>
        <xdr:cNvPr id="4" name="AutoShape 8" descr="❤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14314822" y="1905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24</xdr:col>
      <xdr:colOff>0</xdr:colOff>
      <xdr:row>433</xdr:row>
      <xdr:rowOff>0</xdr:rowOff>
    </xdr:from>
    <xdr:to>
      <xdr:col>24</xdr:col>
      <xdr:colOff>304800</xdr:colOff>
      <xdr:row>434</xdr:row>
      <xdr:rowOff>114300</xdr:rowOff>
    </xdr:to>
    <xdr:sp macro="" textlink="">
      <xdr:nvSpPr>
        <xdr:cNvPr id="9" name="AutoShape 18" descr="😘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17430750" y="1905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24</xdr:col>
      <xdr:colOff>0</xdr:colOff>
      <xdr:row>433</xdr:row>
      <xdr:rowOff>0</xdr:rowOff>
    </xdr:from>
    <xdr:to>
      <xdr:col>24</xdr:col>
      <xdr:colOff>299581</xdr:colOff>
      <xdr:row>434</xdr:row>
      <xdr:rowOff>114300</xdr:rowOff>
    </xdr:to>
    <xdr:sp macro="" textlink="">
      <xdr:nvSpPr>
        <xdr:cNvPr id="10" name="AutoShape 19" descr="😘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7745075" y="190500"/>
          <a:ext cx="304801" cy="304800"/>
        </a:xfrm>
        <a:prstGeom prst="rect">
          <a:avLst/>
        </a:prstGeom>
        <a:noFill/>
      </xdr:spPr>
    </xdr:sp>
    <xdr:clientData/>
  </xdr:twoCellAnchor>
  <xdr:twoCellAnchor editAs="oneCell">
    <xdr:from>
      <xdr:col>24</xdr:col>
      <xdr:colOff>0</xdr:colOff>
      <xdr:row>433</xdr:row>
      <xdr:rowOff>0</xdr:rowOff>
    </xdr:from>
    <xdr:to>
      <xdr:col>24</xdr:col>
      <xdr:colOff>304800</xdr:colOff>
      <xdr:row>434</xdr:row>
      <xdr:rowOff>114300</xdr:rowOff>
    </xdr:to>
    <xdr:sp macro="" textlink="">
      <xdr:nvSpPr>
        <xdr:cNvPr id="11" name="AutoShape 20" descr="😘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18059400" y="190500"/>
          <a:ext cx="304800" cy="304800"/>
        </a:xfrm>
        <a:prstGeom prst="rect">
          <a:avLst/>
        </a:prstGeom>
        <a:noFill/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MPARTIDO\CATALOGO%20104-21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10 Y RFC"/>
    </sheetNames>
    <sheetDataSet>
      <sheetData sheetId="0">
        <row r="3">
          <cell r="A3" t="str">
            <v>SDE140329416</v>
          </cell>
          <cell r="B3" t="str">
            <v>210-0001</v>
          </cell>
          <cell r="C3" t="str">
            <v>SURTIMEDIC DEPOT SA DE CV</v>
          </cell>
        </row>
        <row r="4">
          <cell r="A4" t="str">
            <v>FJC780315E91</v>
          </cell>
          <cell r="B4" t="str">
            <v>210-0002</v>
          </cell>
          <cell r="C4" t="str">
            <v>FABRICA DE JABON LA CORONA SA DE CV</v>
          </cell>
        </row>
        <row r="5">
          <cell r="A5" t="str">
            <v>QFM860528QA2</v>
          </cell>
          <cell r="B5" t="str">
            <v>210-0003</v>
          </cell>
          <cell r="C5" t="str">
            <v>QUIMICA FRANCO MEXICANA NORDIN SA DE CV</v>
          </cell>
        </row>
        <row r="6">
          <cell r="A6" t="str">
            <v>CMA9901083WA</v>
          </cell>
          <cell r="B6" t="str">
            <v>210-0004</v>
          </cell>
          <cell r="C6" t="str">
            <v>CASA MARZAM SA DE CV</v>
          </cell>
        </row>
        <row r="7">
          <cell r="B7" t="str">
            <v>210-0005</v>
          </cell>
          <cell r="C7" t="str">
            <v>MARTINEZ LOPEZ JUAN SALVADOR</v>
          </cell>
        </row>
        <row r="8">
          <cell r="A8" t="str">
            <v>ADU800131T10</v>
          </cell>
          <cell r="B8" t="str">
            <v>210-0006</v>
          </cell>
          <cell r="C8" t="str">
            <v>ABARROTERA DEL DUERO SA DE CV</v>
          </cell>
        </row>
        <row r="9">
          <cell r="A9" t="str">
            <v>PER861230LS5</v>
          </cell>
          <cell r="B9" t="str">
            <v>210-0007</v>
          </cell>
          <cell r="C9" t="str">
            <v>LA PERLA SA DE CV</v>
          </cell>
        </row>
        <row r="10">
          <cell r="A10" t="str">
            <v>ACM601104CV8</v>
          </cell>
          <cell r="B10" t="str">
            <v>210-0008</v>
          </cell>
          <cell r="C10" t="str">
            <v>ALBERTO CULVER DE MEXICO SA DE CV</v>
          </cell>
        </row>
        <row r="11">
          <cell r="A11" t="str">
            <v>ANS9008284E9</v>
          </cell>
          <cell r="B11" t="str">
            <v>210-0009</v>
          </cell>
          <cell r="C11" t="str">
            <v>ALIMENTOS NATURALES SABROZA SA DE CV</v>
          </cell>
        </row>
        <row r="12">
          <cell r="A12" t="str">
            <v>BDF900209VC0</v>
          </cell>
          <cell r="B12" t="str">
            <v>210-0010</v>
          </cell>
          <cell r="C12" t="str">
            <v>BDF MEXICO SA DE CV</v>
          </cell>
        </row>
        <row r="13">
          <cell r="A13" t="str">
            <v>GGA831121JE9</v>
          </cell>
          <cell r="B13" t="str">
            <v>210-0011</v>
          </cell>
          <cell r="C13" t="str">
            <v>GRUPO GAMESA  S DE RL DE CV</v>
          </cell>
        </row>
        <row r="14">
          <cell r="A14" t="str">
            <v>MIRP620430HB2</v>
          </cell>
          <cell r="B14" t="str">
            <v>210-0012</v>
          </cell>
          <cell r="C14" t="str">
            <v>MIRANDA ROBLEDO PEDRO</v>
          </cell>
        </row>
        <row r="15">
          <cell r="A15" t="str">
            <v>SST0211115X4</v>
          </cell>
          <cell r="B15" t="str">
            <v>210-0013</v>
          </cell>
          <cell r="C15" t="str">
            <v>SUPER SERVICIO TEPATITLAN SA DE CV</v>
          </cell>
        </row>
        <row r="16">
          <cell r="A16" t="str">
            <v>AGD811217HS7</v>
          </cell>
          <cell r="B16" t="str">
            <v>210-0014</v>
          </cell>
          <cell r="C16" t="str">
            <v>ACEITES GRASAS Y DERIVADOS SA DE CV</v>
          </cell>
        </row>
        <row r="17">
          <cell r="A17" t="str">
            <v>FMO900703TY4</v>
          </cell>
          <cell r="B17" t="str">
            <v>210-0015</v>
          </cell>
          <cell r="C17" t="str">
            <v>FERRETERIAS MONTERREY DE OCCIDENTE SA DE CV</v>
          </cell>
        </row>
        <row r="18">
          <cell r="A18" t="str">
            <v>CJA830117BJ4</v>
          </cell>
          <cell r="B18" t="str">
            <v>210-0016</v>
          </cell>
          <cell r="C18" t="str">
            <v>CHOCOLATERA DE JALISCO SA DE CV</v>
          </cell>
        </row>
        <row r="19">
          <cell r="A19" t="str">
            <v>CAVM851226HN1</v>
          </cell>
          <cell r="B19" t="str">
            <v>210-0017</v>
          </cell>
          <cell r="C19" t="str">
            <v>CASTILLO VILLALOBOS JOSE MIGUEL</v>
          </cell>
        </row>
        <row r="20">
          <cell r="A20" t="str">
            <v>MOFI620807NJ4</v>
          </cell>
          <cell r="B20" t="str">
            <v>210-0018</v>
          </cell>
          <cell r="C20" t="str">
            <v>DE LA MOTA FLORES IGNACIO ALBERTO</v>
          </cell>
        </row>
        <row r="21">
          <cell r="B21" t="str">
            <v>210-0019</v>
          </cell>
          <cell r="C21" t="str">
            <v>GRUPO INTER LLANTAS</v>
          </cell>
        </row>
        <row r="22">
          <cell r="A22" t="str">
            <v>CAA850219G16</v>
          </cell>
          <cell r="B22" t="str">
            <v>210-0020</v>
          </cell>
          <cell r="C22" t="str">
            <v>CAMARENA AUTOMOTRIZ DE LOS ALTOS SA DE CV</v>
          </cell>
        </row>
        <row r="23">
          <cell r="A23" t="str">
            <v>DTA0410224Q9</v>
          </cell>
          <cell r="B23" t="str">
            <v>210-0021</v>
          </cell>
          <cell r="C23" t="str">
            <v>DISTRIBUIDORA DE TEQUILA DE LOS ALTOS S DE RL DE CV</v>
          </cell>
        </row>
        <row r="24">
          <cell r="A24" t="str">
            <v>GOHR620627M11</v>
          </cell>
          <cell r="B24" t="str">
            <v>210-0022</v>
          </cell>
          <cell r="C24" t="str">
            <v>GONZALEZ HERNANDEZ RAFAEL</v>
          </cell>
        </row>
        <row r="25">
          <cell r="A25" t="str">
            <v>CEC04052528A</v>
          </cell>
          <cell r="B25" t="str">
            <v>210-0023</v>
          </cell>
          <cell r="C25" t="str">
            <v>CENTRO EMPRESARIAL CELULAR SA DE CV</v>
          </cell>
        </row>
        <row r="26">
          <cell r="A26" t="str">
            <v>NAD901023GRA</v>
          </cell>
          <cell r="B26" t="str">
            <v>210-0024</v>
          </cell>
          <cell r="C26" t="str">
            <v>NADRO SAPI DE CV</v>
          </cell>
        </row>
        <row r="27">
          <cell r="A27" t="str">
            <v>HDB9105148Y5</v>
          </cell>
          <cell r="B27" t="str">
            <v>210-0025</v>
          </cell>
          <cell r="C27" t="str">
            <v>HIGIENICOS Y DESECHABLES DEL BAJIO SA DE CV</v>
          </cell>
        </row>
        <row r="28">
          <cell r="A28" t="str">
            <v>SMA900206BA1</v>
          </cell>
          <cell r="B28" t="str">
            <v>210-0026</v>
          </cell>
          <cell r="C28" t="str">
            <v>SALSA MAGA SA DE CV</v>
          </cell>
        </row>
        <row r="29">
          <cell r="A29" t="str">
            <v>VAPO770918GQ2</v>
          </cell>
          <cell r="B29" t="str">
            <v>210-0027</v>
          </cell>
          <cell r="C29" t="str">
            <v>VAZQUEZ PLASCENCIA OSVALDO</v>
          </cell>
        </row>
        <row r="30">
          <cell r="A30" t="str">
            <v>LOES8209246X5</v>
          </cell>
          <cell r="B30" t="str">
            <v>210-0028</v>
          </cell>
          <cell r="C30" t="str">
            <v>LOZANO ESPARZA SALVADOR</v>
          </cell>
        </row>
        <row r="31">
          <cell r="A31" t="str">
            <v>PHA140318TC8</v>
          </cell>
          <cell r="B31" t="str">
            <v>210-0029</v>
          </cell>
          <cell r="C31" t="str">
            <v>PHARMADIOL S DE RL DE CV</v>
          </cell>
        </row>
        <row r="32">
          <cell r="A32" t="str">
            <v>GOMI850319UP8</v>
          </cell>
          <cell r="B32" t="str">
            <v>210-0030</v>
          </cell>
          <cell r="C32" t="str">
            <v>GONZALEZ MARIZCAL JOSE IVAN</v>
          </cell>
        </row>
        <row r="33">
          <cell r="A33" t="str">
            <v>DIF9310055W1</v>
          </cell>
          <cell r="B33" t="str">
            <v>210-0031</v>
          </cell>
          <cell r="C33" t="str">
            <v>DIFARMER SA DE CV</v>
          </cell>
        </row>
        <row r="34">
          <cell r="B34" t="str">
            <v>210-0032</v>
          </cell>
          <cell r="C34" t="str">
            <v>GONZALEZ MARTINEZ JOSE</v>
          </cell>
        </row>
        <row r="35">
          <cell r="A35" t="str">
            <v>DSE0603067K7</v>
          </cell>
          <cell r="B35" t="str">
            <v>210-0033</v>
          </cell>
          <cell r="C35" t="str">
            <v>DARA SERVICIOS SA DE CV</v>
          </cell>
        </row>
        <row r="36">
          <cell r="A36" t="str">
            <v>GODB890204MSA</v>
          </cell>
          <cell r="B36" t="str">
            <v>210-0034</v>
          </cell>
          <cell r="C36" t="str">
            <v>GONZALEZ DURAN BRENDA EDITH</v>
          </cell>
        </row>
        <row r="37">
          <cell r="A37" t="str">
            <v>BACD560130DF7</v>
          </cell>
          <cell r="B37" t="str">
            <v>210-0035</v>
          </cell>
          <cell r="C37" t="str">
            <v>BALDERAS CARRILLO DANIEL</v>
          </cell>
        </row>
        <row r="38">
          <cell r="A38" t="str">
            <v>MARM7410245CA</v>
          </cell>
          <cell r="B38" t="str">
            <v>210-0036</v>
          </cell>
          <cell r="C38" t="str">
            <v>MARTIARENA ROJAS MAURICIO RAFAEL</v>
          </cell>
        </row>
        <row r="39">
          <cell r="A39" t="str">
            <v>ISE841114F46</v>
          </cell>
          <cell r="B39" t="str">
            <v>210-0037</v>
          </cell>
          <cell r="C39" t="str">
            <v>INDUSTRIAS SELECTAS</v>
          </cell>
        </row>
        <row r="40">
          <cell r="A40" t="str">
            <v>J&amp;J920909AV8</v>
          </cell>
          <cell r="B40" t="str">
            <v>210-0038</v>
          </cell>
          <cell r="C40" t="str">
            <v>JOHNSON &amp; JOHNSON SA DE CV</v>
          </cell>
        </row>
        <row r="41">
          <cell r="A41" t="str">
            <v>LFE101104RJ1</v>
          </cell>
          <cell r="B41" t="str">
            <v>210-0039</v>
          </cell>
          <cell r="C41" t="str">
            <v>LABORATORIOS FEM S DE RL DE CV</v>
          </cell>
        </row>
        <row r="42">
          <cell r="B42" t="str">
            <v>210-0040</v>
          </cell>
          <cell r="C42" t="str">
            <v>COMERCIALIZADORA LUMA</v>
          </cell>
        </row>
        <row r="43">
          <cell r="A43" t="str">
            <v>BACR550619JLA</v>
          </cell>
          <cell r="B43" t="str">
            <v>210-0041</v>
          </cell>
          <cell r="C43" t="str">
            <v>BRAMBILA CHAVEZ RICARDO</v>
          </cell>
        </row>
        <row r="44">
          <cell r="A44" t="str">
            <v>CCO820507BV4</v>
          </cell>
          <cell r="B44" t="str">
            <v>210-0042</v>
          </cell>
          <cell r="C44" t="str">
            <v>CONSERVAS LA COSTEÑA SA DE CV</v>
          </cell>
        </row>
        <row r="45">
          <cell r="A45" t="str">
            <v>CDI090715JQ1</v>
          </cell>
          <cell r="B45" t="str">
            <v>210-0043</v>
          </cell>
          <cell r="C45" t="str">
            <v>CUETARA DISTRIBUCION SA DE CV</v>
          </cell>
        </row>
        <row r="46">
          <cell r="A46" t="str">
            <v>MAGM900615AX3</v>
          </cell>
          <cell r="B46" t="str">
            <v>210-0044</v>
          </cell>
          <cell r="C46" t="str">
            <v>MARTINEZ GONZALEZ MIGUEL ALBERTO</v>
          </cell>
        </row>
        <row r="47">
          <cell r="B47" t="str">
            <v>210-0045</v>
          </cell>
          <cell r="C47" t="str">
            <v>DECO CERAMICA SA DE CV</v>
          </cell>
        </row>
        <row r="48">
          <cell r="B48" t="str">
            <v>210-0046</v>
          </cell>
          <cell r="C48" t="str">
            <v>SUPER MAYOREO NATURISTA SA DE CV</v>
          </cell>
        </row>
        <row r="49">
          <cell r="A49" t="str">
            <v>REC120424QW7</v>
          </cell>
          <cell r="B49" t="str">
            <v>210-0047</v>
          </cell>
          <cell r="C49" t="str">
            <v>RECOMINTE SA DE CV</v>
          </cell>
        </row>
        <row r="50">
          <cell r="A50" t="str">
            <v>FAL000718UV4</v>
          </cell>
          <cell r="B50" t="str">
            <v>210-0048</v>
          </cell>
          <cell r="C50" t="str">
            <v>FLOR DE ALOE S DE SS</v>
          </cell>
        </row>
        <row r="51">
          <cell r="A51" t="str">
            <v>DME080411855</v>
          </cell>
          <cell r="B51" t="str">
            <v>210-0049</v>
          </cell>
          <cell r="C51" t="str">
            <v>DERMACEUTICAL MEXICO SA DE CV</v>
          </cell>
        </row>
        <row r="52">
          <cell r="A52" t="str">
            <v>NAFR7201132W7</v>
          </cell>
          <cell r="B52" t="str">
            <v>210-0050</v>
          </cell>
          <cell r="C52" t="str">
            <v>NAVARRO FRANCO RAMIRO</v>
          </cell>
        </row>
        <row r="53">
          <cell r="A53" t="str">
            <v>LOMK8707305R5</v>
          </cell>
          <cell r="B53" t="str">
            <v>210-0051</v>
          </cell>
          <cell r="C53" t="str">
            <v>LOPEZ MARTINEZ KARLA FERNANDA</v>
          </cell>
        </row>
        <row r="54">
          <cell r="A54" t="str">
            <v>IME0308124V3</v>
          </cell>
          <cell r="B54" t="str">
            <v>210-0052</v>
          </cell>
          <cell r="C54" t="str">
            <v>INTERLIFT DE MEXICO SA DE CV</v>
          </cell>
        </row>
        <row r="55">
          <cell r="A55" t="str">
            <v>DBI1001072F6</v>
          </cell>
          <cell r="B55" t="str">
            <v>210-0053</v>
          </cell>
          <cell r="C55" t="str">
            <v>DISTRIBUIDORA BIOLIFE SA DE CV</v>
          </cell>
        </row>
        <row r="56">
          <cell r="B56" t="str">
            <v>210-0054</v>
          </cell>
          <cell r="C56" t="str">
            <v>BODEGAS LA NEGRITA DE GUADALAJARA</v>
          </cell>
        </row>
        <row r="57">
          <cell r="A57" t="str">
            <v>FAE960918JL2</v>
          </cell>
          <cell r="B57" t="str">
            <v>210-0055</v>
          </cell>
          <cell r="C57" t="str">
            <v>FIDEICOMISO PARA EL AHORRO DE ENERGIA ELECTRICA</v>
          </cell>
        </row>
        <row r="58">
          <cell r="A58" t="str">
            <v>GHN571231C19</v>
          </cell>
          <cell r="B58" t="str">
            <v>210-0056</v>
          </cell>
          <cell r="C58" t="str">
            <v>GRISI HNOS SA DE CV</v>
          </cell>
        </row>
        <row r="59">
          <cell r="A59" t="str">
            <v>DCL050125K82</v>
          </cell>
          <cell r="B59" t="str">
            <v>210-0057</v>
          </cell>
          <cell r="C59" t="str">
            <v>DISTRIBUIDORA Y COMERCIALIZADORA DE LACTEOS DEL NORTE SA DE CV</v>
          </cell>
        </row>
        <row r="60">
          <cell r="A60" t="str">
            <v>VCC1401017N8</v>
          </cell>
          <cell r="B60" t="str">
            <v>210-0058</v>
          </cell>
          <cell r="C60" t="str">
            <v>VIAS DE COMUNICACIÓN DEL CENTRO Y PACIFICO SA DE CV</v>
          </cell>
        </row>
        <row r="61">
          <cell r="A61" t="str">
            <v>CFH041102C74</v>
          </cell>
          <cell r="B61" t="str">
            <v>210-0059</v>
          </cell>
          <cell r="C61" t="str">
            <v>CONSULTORES FISCALES HVM SC</v>
          </cell>
        </row>
        <row r="62">
          <cell r="B62" t="str">
            <v>210-0060</v>
          </cell>
          <cell r="C62" t="str">
            <v>BANAMEX</v>
          </cell>
        </row>
        <row r="63">
          <cell r="A63" t="str">
            <v>ACO140129KY4</v>
          </cell>
          <cell r="B63" t="str">
            <v>210-0061</v>
          </cell>
          <cell r="C63" t="str">
            <v>ABSORBENT COTTON SA DE CV</v>
          </cell>
        </row>
        <row r="64">
          <cell r="A64" t="str">
            <v>MCO040318AH9</v>
          </cell>
          <cell r="B64" t="str">
            <v>210-0062</v>
          </cell>
          <cell r="C64" t="str">
            <v>MUEBLERIA LAS COLONIAS S DE RL DE CV</v>
          </cell>
        </row>
        <row r="65">
          <cell r="A65" t="str">
            <v>LHO810914LU2</v>
          </cell>
          <cell r="B65" t="str">
            <v>210-0063</v>
          </cell>
          <cell r="C65" t="str">
            <v>LABORATORIOS HORMONA SA DE CV</v>
          </cell>
        </row>
        <row r="66">
          <cell r="A66" t="str">
            <v>CPU130902N44</v>
          </cell>
          <cell r="B66" t="str">
            <v>210-0064</v>
          </cell>
          <cell r="C66" t="str">
            <v>CREACIONES PURIFICADAS SA DE CV</v>
          </cell>
        </row>
        <row r="67">
          <cell r="A67" t="str">
            <v>CAAJ821019NF3</v>
          </cell>
          <cell r="B67" t="str">
            <v>210-0065</v>
          </cell>
          <cell r="C67" t="str">
            <v>CALDERON ANGUIANO JULIETA</v>
          </cell>
        </row>
        <row r="68">
          <cell r="A68" t="str">
            <v>AELO630627V4A</v>
          </cell>
          <cell r="B68" t="str">
            <v>210-0066</v>
          </cell>
          <cell r="C68" t="str">
            <v>ASCENCIO LOPEZ OLGA</v>
          </cell>
        </row>
        <row r="69">
          <cell r="A69" t="str">
            <v>ROCM800421AU3</v>
          </cell>
          <cell r="B69" t="str">
            <v>210-0067</v>
          </cell>
          <cell r="C69" t="str">
            <v>RODRIGUEZ CASTELLANOS MARTHA MERCEDES</v>
          </cell>
        </row>
        <row r="70">
          <cell r="A70" t="str">
            <v>PAGS670714M97</v>
          </cell>
          <cell r="B70" t="str">
            <v>210-0068</v>
          </cell>
          <cell r="C70" t="str">
            <v>PLASCENCIA GOMEZ SILVIA</v>
          </cell>
        </row>
        <row r="71">
          <cell r="A71" t="str">
            <v>AUVR6907197HA</v>
          </cell>
          <cell r="B71" t="str">
            <v>210-0069</v>
          </cell>
          <cell r="C71" t="str">
            <v>ACUÑA VALENZUELA RAFAEL</v>
          </cell>
        </row>
        <row r="72">
          <cell r="A72" t="str">
            <v>PIT9101093WA</v>
          </cell>
          <cell r="B72" t="str">
            <v>210-0070</v>
          </cell>
          <cell r="C72" t="str">
            <v>PRODUCTOS INDUSTRIALIZADOS TECOMAN SA DE CV</v>
          </cell>
        </row>
        <row r="73">
          <cell r="A73" t="str">
            <v>DPM060629CV2</v>
          </cell>
          <cell r="B73" t="str">
            <v>210-0071</v>
          </cell>
          <cell r="C73" t="str">
            <v>DISTRIBUCIONES DE PRODUCTOS MEDICINALES SA DE CV</v>
          </cell>
        </row>
        <row r="74">
          <cell r="A74" t="str">
            <v>MECB751002IK5</v>
          </cell>
          <cell r="B74" t="str">
            <v>210-0072</v>
          </cell>
          <cell r="C74" t="str">
            <v>MEDINA CORTES BERENICE</v>
          </cell>
        </row>
        <row r="75">
          <cell r="A75" t="str">
            <v>MORM5607225A1</v>
          </cell>
          <cell r="B75" t="str">
            <v>210-0073</v>
          </cell>
          <cell r="C75" t="str">
            <v>MONTAÑEZ RUIZ MANUEL</v>
          </cell>
        </row>
        <row r="76">
          <cell r="A76" t="str">
            <v>COS8707068D7</v>
          </cell>
          <cell r="B76" t="str">
            <v>210-0074</v>
          </cell>
          <cell r="C76" t="str">
            <v>COSQUIM SA DE CV</v>
          </cell>
        </row>
        <row r="77">
          <cell r="B77" t="str">
            <v>210-0075</v>
          </cell>
          <cell r="C77" t="str">
            <v>PRESTADORA DE SERVICIOS TECNICOS Y PROFECIONALES S</v>
          </cell>
        </row>
        <row r="78">
          <cell r="A78" t="str">
            <v>ROCJ700320V8A</v>
          </cell>
          <cell r="B78" t="str">
            <v>210-0076</v>
          </cell>
          <cell r="C78" t="str">
            <v>RODRIGUEZ CUADROS JULIA DOLORES</v>
          </cell>
        </row>
        <row r="79">
          <cell r="B79" t="str">
            <v>210-0077</v>
          </cell>
          <cell r="C79" t="str">
            <v>ALCALA ACEVES JOSE MARIA</v>
          </cell>
        </row>
        <row r="80">
          <cell r="A80" t="str">
            <v>GVT830131146</v>
          </cell>
          <cell r="B80" t="str">
            <v>210-0078</v>
          </cell>
          <cell r="C80" t="str">
            <v>GRUAS VILLALOBOS DE TEPATITLAN SA DE CV</v>
          </cell>
        </row>
        <row r="81">
          <cell r="A81" t="str">
            <v>OIGL690407DW0</v>
          </cell>
          <cell r="B81" t="str">
            <v>210-0079</v>
          </cell>
          <cell r="C81" t="str">
            <v>ORTIZ GOMEZ JOSE LUIS</v>
          </cell>
        </row>
        <row r="82">
          <cell r="A82" t="str">
            <v>CEC040730CV1</v>
          </cell>
          <cell r="B82" t="str">
            <v>210-0080</v>
          </cell>
          <cell r="C82" t="str">
            <v>CENTRO EMPRESARIAL DE COMUNICACIÓN CELULAR SA DE CV</v>
          </cell>
        </row>
        <row r="83">
          <cell r="A83" t="str">
            <v>ACB150128693</v>
          </cell>
          <cell r="B83" t="str">
            <v>210-0081</v>
          </cell>
          <cell r="C83" t="str">
            <v>ALIMENTOS CBZ SA DE CV</v>
          </cell>
        </row>
        <row r="84">
          <cell r="A84" t="str">
            <v>CHE041201L59</v>
          </cell>
          <cell r="B84" t="str">
            <v>210-0082</v>
          </cell>
          <cell r="C84" t="str">
            <v>COMPAÑIA COMERCIAL HERDEZ SA DE CV</v>
          </cell>
        </row>
        <row r="85">
          <cell r="A85" t="str">
            <v>HEVM670120G33</v>
          </cell>
          <cell r="B85" t="str">
            <v>210-0083</v>
          </cell>
          <cell r="C85" t="str">
            <v>HERNANDEZ VERA MIGUEL ANGEL</v>
          </cell>
        </row>
        <row r="86">
          <cell r="A86" t="str">
            <v>IFA8311252B4</v>
          </cell>
          <cell r="B86" t="str">
            <v>210-0084</v>
          </cell>
          <cell r="C86" t="str">
            <v>INDUSTRIAL LA FAMA SA DE CV</v>
          </cell>
        </row>
        <row r="87">
          <cell r="A87" t="str">
            <v>LOIR600430S87</v>
          </cell>
          <cell r="B87" t="str">
            <v>210-0085</v>
          </cell>
          <cell r="C87" t="str">
            <v>LOZA IBARRA RAFAEL</v>
          </cell>
        </row>
        <row r="88">
          <cell r="A88" t="str">
            <v>CAP041216NV2</v>
          </cell>
          <cell r="B88" t="str">
            <v>210-0086</v>
          </cell>
          <cell r="C88" t="str">
            <v>COMERCIALIZADORA DE ABARROTES POPULARES SA DE CV</v>
          </cell>
        </row>
        <row r="89">
          <cell r="A89" t="str">
            <v>OOM960429832</v>
          </cell>
          <cell r="B89" t="str">
            <v>210-0087</v>
          </cell>
          <cell r="C89" t="str">
            <v>OPERADORA OMX SA DE CV</v>
          </cell>
        </row>
        <row r="90">
          <cell r="A90" t="str">
            <v>PAMA680919DR3</v>
          </cell>
          <cell r="B90" t="str">
            <v>210-0088</v>
          </cell>
          <cell r="C90" t="str">
            <v>PADILLA MARTIN ARMANDO</v>
          </cell>
        </row>
        <row r="91">
          <cell r="A91" t="str">
            <v>COH040928RY1</v>
          </cell>
          <cell r="B91" t="str">
            <v>210-0089</v>
          </cell>
          <cell r="C91" t="str">
            <v>COHMEDIC SA DE CV</v>
          </cell>
        </row>
        <row r="92">
          <cell r="A92" t="str">
            <v>ANT980512S60</v>
          </cell>
          <cell r="B92" t="str">
            <v>210-0090</v>
          </cell>
          <cell r="C92" t="str">
            <v>ALIMENTACION Y NUTRICION TOTAL SA DE CV</v>
          </cell>
        </row>
        <row r="93">
          <cell r="A93" t="str">
            <v>MDM950704T33</v>
          </cell>
          <cell r="B93" t="str">
            <v>210-0091</v>
          </cell>
          <cell r="C93" t="str">
            <v>MULTISERVICIOS 2001 SA DE CV</v>
          </cell>
        </row>
        <row r="94">
          <cell r="A94" t="str">
            <v>VLA730123EB0</v>
          </cell>
          <cell r="B94" t="str">
            <v>210-0092</v>
          </cell>
          <cell r="C94" t="str">
            <v>VITAE LABORATORIOS SA DE CV</v>
          </cell>
        </row>
        <row r="95">
          <cell r="A95" t="str">
            <v>RAVS6807156A4</v>
          </cell>
          <cell r="B95" t="str">
            <v>210-0093</v>
          </cell>
          <cell r="C95" t="str">
            <v>RAMIREZ VARGAS SAUL</v>
          </cell>
        </row>
        <row r="96">
          <cell r="A96" t="str">
            <v>VME861206521</v>
          </cell>
          <cell r="B96" t="str">
            <v>210-0094</v>
          </cell>
          <cell r="C96" t="str">
            <v>VELADORA MEXICO SA DE CV</v>
          </cell>
        </row>
        <row r="97">
          <cell r="A97" t="str">
            <v>HME970102CF3</v>
          </cell>
          <cell r="B97" t="str">
            <v>210-0095</v>
          </cell>
          <cell r="C97" t="str">
            <v>HUHTAMAKI MEXICANA SA DE CV</v>
          </cell>
        </row>
        <row r="98">
          <cell r="A98" t="str">
            <v>GME150313G28</v>
          </cell>
          <cell r="B98" t="str">
            <v>210-0096</v>
          </cell>
          <cell r="C98" t="str">
            <v>GOVA MEDIC S DE RL DE CV</v>
          </cell>
        </row>
        <row r="99">
          <cell r="A99" t="str">
            <v>CACC37080645A</v>
          </cell>
          <cell r="B99" t="str">
            <v>210-0097</v>
          </cell>
          <cell r="C99" t="str">
            <v>CASILLAS Y CASILLAS CAYETANO</v>
          </cell>
        </row>
        <row r="100">
          <cell r="B100" t="str">
            <v>210-0098</v>
          </cell>
          <cell r="C100" t="str">
            <v>ENVASES VALLEJO SA DE CV</v>
          </cell>
        </row>
        <row r="101">
          <cell r="A101" t="str">
            <v>CAL041109J81</v>
          </cell>
          <cell r="B101" t="str">
            <v>210-0099</v>
          </cell>
          <cell r="C101" t="str">
            <v>COMA DE LOS ALTOS SA DE CV</v>
          </cell>
        </row>
        <row r="102">
          <cell r="A102" t="str">
            <v>LRO710928P8A</v>
          </cell>
          <cell r="B102" t="str">
            <v>210-0100</v>
          </cell>
          <cell r="C102" t="str">
            <v xml:space="preserve">LABORATORIOS ROCHER SA </v>
          </cell>
        </row>
        <row r="103">
          <cell r="A103" t="str">
            <v>TES801204HZ3</v>
          </cell>
          <cell r="B103" t="str">
            <v>210-0101</v>
          </cell>
          <cell r="C103" t="str">
            <v>TRAPICHE LA ESPERANZA SA</v>
          </cell>
        </row>
        <row r="104">
          <cell r="A104" t="str">
            <v>DCA930316BY9</v>
          </cell>
          <cell r="B104" t="str">
            <v>210-0102</v>
          </cell>
          <cell r="C104" t="str">
            <v>DESARROLLO COMERCIAL ABARROTERO SA DE CV</v>
          </cell>
        </row>
        <row r="105">
          <cell r="A105" t="str">
            <v>OIBA420802U13</v>
          </cell>
          <cell r="B105" t="str">
            <v>210-0103</v>
          </cell>
          <cell r="C105" t="str">
            <v>ORTIZ BOYSO ABIGAIL</v>
          </cell>
        </row>
        <row r="106">
          <cell r="A106" t="str">
            <v>ASM140509AR9</v>
          </cell>
          <cell r="B106" t="str">
            <v>210-0104</v>
          </cell>
          <cell r="C106" t="str">
            <v>ABASTECEDORA DE SERVICIOS MEDICOS DE MEXICO SA DE CV</v>
          </cell>
        </row>
        <row r="107">
          <cell r="A107" t="str">
            <v>DDE010329NM6</v>
          </cell>
          <cell r="B107" t="str">
            <v>210-0105</v>
          </cell>
          <cell r="C107" t="str">
            <v>DULCES LAS DELICIAS SA DE CV</v>
          </cell>
        </row>
        <row r="108">
          <cell r="A108" t="str">
            <v>MDH0501285H4</v>
          </cell>
          <cell r="B108" t="str">
            <v>210-0106</v>
          </cell>
          <cell r="C108" t="str">
            <v>MEGA DISTRIBUCIONES DE HOGAR SA DE CV</v>
          </cell>
        </row>
        <row r="109">
          <cell r="A109" t="str">
            <v>MOCA7911307E4</v>
          </cell>
          <cell r="B109" t="str">
            <v>210-0107</v>
          </cell>
          <cell r="C109" t="str">
            <v>MORA CRUZ ALFREDO</v>
          </cell>
        </row>
        <row r="110">
          <cell r="A110" t="str">
            <v>GOAC7609173T7</v>
          </cell>
          <cell r="B110" t="str">
            <v>210-0108</v>
          </cell>
          <cell r="C110" t="str">
            <v>GONZALEZ ACEVES CESAR CRISTOBAL</v>
          </cell>
        </row>
        <row r="111">
          <cell r="A111" t="str">
            <v>AARH860828GY0</v>
          </cell>
          <cell r="B111" t="str">
            <v>210-0109</v>
          </cell>
          <cell r="C111" t="str">
            <v>ALCALA ROMERO HORACIO</v>
          </cell>
        </row>
        <row r="112">
          <cell r="A112" t="str">
            <v>RRO791121AX4</v>
          </cell>
          <cell r="B112" t="str">
            <v>210-0110</v>
          </cell>
          <cell r="C112" t="str">
            <v>REFACCIONARIA ROGELIO SA DE CV</v>
          </cell>
        </row>
        <row r="113">
          <cell r="A113" t="str">
            <v>DHU980904DL0</v>
          </cell>
          <cell r="B113" t="str">
            <v>210-0111</v>
          </cell>
          <cell r="C113" t="str">
            <v>DISTRIBUIDORA HUGO'S SA DE CV</v>
          </cell>
        </row>
        <row r="114">
          <cell r="A114" t="str">
            <v>ASI010807SZA</v>
          </cell>
          <cell r="B114" t="str">
            <v>210-0112</v>
          </cell>
          <cell r="C114" t="str">
            <v>ABARROTES SAN IGNACIO SA DE CV</v>
          </cell>
        </row>
        <row r="115">
          <cell r="A115" t="str">
            <v>OEJ8005145Z7</v>
          </cell>
          <cell r="B115" t="str">
            <v>210-0113</v>
          </cell>
          <cell r="C115" t="str">
            <v>OXIGENO Y ELECTRODOS DE JALISCO SA</v>
          </cell>
        </row>
        <row r="116">
          <cell r="A116" t="str">
            <v>PENL6904127E7</v>
          </cell>
          <cell r="B116" t="str">
            <v>210-0114</v>
          </cell>
          <cell r="C116" t="str">
            <v>DE LA PEÑA NIEVES LUIS ALEJANDRO</v>
          </cell>
        </row>
        <row r="117">
          <cell r="A117" t="str">
            <v>ZAMG640428QH8</v>
          </cell>
          <cell r="B117" t="str">
            <v>210-0115</v>
          </cell>
          <cell r="C117" t="str">
            <v>ZAMORA MORENO GABRIEL</v>
          </cell>
        </row>
        <row r="118">
          <cell r="A118" t="str">
            <v>DIOS661030RD4</v>
          </cell>
          <cell r="B118" t="str">
            <v>210-0116</v>
          </cell>
          <cell r="C118" t="str">
            <v>DIAZ OROZCO SERGIO</v>
          </cell>
        </row>
        <row r="119">
          <cell r="A119" t="str">
            <v>TRI870807SG9</v>
          </cell>
          <cell r="B119" t="str">
            <v>210-0117</v>
          </cell>
          <cell r="C119" t="str">
            <v>TECNICOS RIMAG SA DE CV</v>
          </cell>
        </row>
        <row r="120">
          <cell r="A120" t="str">
            <v>LLR8305119Y9</v>
          </cell>
          <cell r="B120" t="str">
            <v>210-0118</v>
          </cell>
          <cell r="C120" t="str">
            <v>LABORATORIOS LE ROY SA DE CV</v>
          </cell>
        </row>
        <row r="121">
          <cell r="A121" t="str">
            <v>COC801230RY7</v>
          </cell>
          <cell r="B121" t="str">
            <v>210-0119</v>
          </cell>
          <cell r="C121" t="str">
            <v>COMERCIALIZADORA DE OCCIDENTE SA DE CV</v>
          </cell>
        </row>
        <row r="122">
          <cell r="A122" t="str">
            <v>FOGG391212CR2</v>
          </cell>
          <cell r="B122" t="str">
            <v>210-0120</v>
          </cell>
          <cell r="C122" t="str">
            <v>FLORES GARCIA MARIA GUADALUPE</v>
          </cell>
        </row>
        <row r="123">
          <cell r="A123" t="str">
            <v>UPR831028LZ6</v>
          </cell>
          <cell r="B123" t="str">
            <v>210-0121</v>
          </cell>
          <cell r="C123" t="str">
            <v>UNIVERSAL PRODUCTORA S DE RL DE CV</v>
          </cell>
        </row>
        <row r="124">
          <cell r="A124" t="str">
            <v>CAL1502287U2</v>
          </cell>
          <cell r="B124" t="str">
            <v>210-0122</v>
          </cell>
          <cell r="C124" t="str">
            <v>COMERCIALIZADORA ALIVSA S DE RL DE CV</v>
          </cell>
        </row>
        <row r="125">
          <cell r="A125" t="str">
            <v>DCM140430IJ5</v>
          </cell>
          <cell r="B125" t="str">
            <v>210-0123</v>
          </cell>
          <cell r="C125" t="str">
            <v>DISTRIBUCION Y COMERCIALIZACION MIMVELHA SA DE CV</v>
          </cell>
        </row>
        <row r="126">
          <cell r="A126" t="str">
            <v>CNM980114PI2</v>
          </cell>
          <cell r="B126" t="str">
            <v>210-0124</v>
          </cell>
          <cell r="C126" t="str">
            <v>COMUNICACIONES NEXTEL DE MEXICO SA DE CV</v>
          </cell>
        </row>
        <row r="127">
          <cell r="A127" t="str">
            <v>SAB730510K44</v>
          </cell>
          <cell r="B127" t="str">
            <v>210-0125</v>
          </cell>
          <cell r="C127" t="str">
            <v>SABRITAS S DE RL DE CV</v>
          </cell>
        </row>
        <row r="128">
          <cell r="A128" t="str">
            <v>AMA901114UTA</v>
          </cell>
          <cell r="B128" t="str">
            <v>210-0126</v>
          </cell>
          <cell r="C128" t="str">
            <v>ABARROTERA MARIA ANTONIETA SA DE CV</v>
          </cell>
        </row>
        <row r="129">
          <cell r="A129" t="str">
            <v>OOSJ591222UN3</v>
          </cell>
          <cell r="B129" t="str">
            <v>210-0127</v>
          </cell>
          <cell r="C129" t="str">
            <v>OROZCO SANCHEZ JAVIER</v>
          </cell>
        </row>
        <row r="130">
          <cell r="A130" t="str">
            <v>BINI540731M48</v>
          </cell>
          <cell r="B130" t="str">
            <v>210-0128</v>
          </cell>
          <cell r="C130" t="str">
            <v>BRIONES NERI IGNACIO</v>
          </cell>
        </row>
        <row r="131">
          <cell r="A131" t="str">
            <v>HERJ8806091W2</v>
          </cell>
          <cell r="B131" t="str">
            <v>210-0129</v>
          </cell>
          <cell r="C131" t="str">
            <v>HERMOSILLO JESUS EMMANUEL</v>
          </cell>
        </row>
        <row r="132">
          <cell r="A132" t="str">
            <v>RJM920206B4A</v>
          </cell>
          <cell r="B132" t="str">
            <v>210-0130</v>
          </cell>
          <cell r="C132" t="str">
            <v>REPRESENTACIONES JMP SA DE CV</v>
          </cell>
        </row>
        <row r="133">
          <cell r="A133" t="str">
            <v>***</v>
          </cell>
          <cell r="B133" t="str">
            <v>210-0131</v>
          </cell>
          <cell r="C133" t="str">
            <v>TONY VERDURAS ***</v>
          </cell>
        </row>
        <row r="134">
          <cell r="A134" t="str">
            <v>ECP0006303N8</v>
          </cell>
          <cell r="B134" t="str">
            <v>210-0132</v>
          </cell>
          <cell r="C134" t="str">
            <v>EMPACADORA Y COMERCIALIZADORA DE PRODUCTOS BASICOS MEXICO SAPI DE CV</v>
          </cell>
        </row>
        <row r="135">
          <cell r="A135" t="str">
            <v>GUOL710501LX8</v>
          </cell>
          <cell r="B135" t="str">
            <v>210-0133</v>
          </cell>
          <cell r="C135" t="str">
            <v>GUDIÑO OVIEDO JOSE LUIS</v>
          </cell>
        </row>
        <row r="136">
          <cell r="A136" t="str">
            <v>EOC8401087S0</v>
          </cell>
          <cell r="B136" t="str">
            <v>210-0134</v>
          </cell>
          <cell r="C136" t="str">
            <v>EMBOTELLADORA DE OCCIDENTE SA DE CV</v>
          </cell>
        </row>
        <row r="137">
          <cell r="A137" t="str">
            <v>LSA840101TC6</v>
          </cell>
          <cell r="B137" t="str">
            <v>210-0135</v>
          </cell>
          <cell r="C137" t="str">
            <v>LABORATORIOS SANFER SA DE CV</v>
          </cell>
        </row>
        <row r="138">
          <cell r="A138" t="str">
            <v>PSR141113RP7</v>
          </cell>
          <cell r="B138" t="str">
            <v>210-0136</v>
          </cell>
          <cell r="C138" t="str">
            <v>PARAFINA SANTA RITA SA DE CV</v>
          </cell>
        </row>
        <row r="139">
          <cell r="A139" t="str">
            <v>GAL1011032B1</v>
          </cell>
          <cell r="B139" t="str">
            <v>210-0137</v>
          </cell>
          <cell r="C139" t="str">
            <v>GRUPO ALINNOVA SA DE CV</v>
          </cell>
        </row>
        <row r="140">
          <cell r="A140" t="str">
            <v>AME970109GW0</v>
          </cell>
          <cell r="B140" t="str">
            <v>210-0138</v>
          </cell>
          <cell r="C140" t="str">
            <v>AUTOZONE DE MEXICO S DE RL DE CV</v>
          </cell>
        </row>
        <row r="141">
          <cell r="A141" t="str">
            <v>ZAHJ4811087W2</v>
          </cell>
          <cell r="B141" t="str">
            <v>210-0139</v>
          </cell>
          <cell r="C141" t="str">
            <v>ZAMORA HUERTA JUAN CARLOS</v>
          </cell>
        </row>
        <row r="142">
          <cell r="A142" t="str">
            <v>OOSP730115J66</v>
          </cell>
          <cell r="B142" t="str">
            <v>210-0140</v>
          </cell>
          <cell r="C142" t="str">
            <v>OROZCO SANCHEZ PATRICIA ANGELINA</v>
          </cell>
        </row>
        <row r="143">
          <cell r="A143" t="str">
            <v>SRH941004ERA</v>
          </cell>
          <cell r="B143" t="str">
            <v>210-0141</v>
          </cell>
          <cell r="C143" t="str">
            <v>SIEGFRIED RHEIN SA DE CV</v>
          </cell>
        </row>
        <row r="144">
          <cell r="A144" t="str">
            <v>GAVG630608KX8</v>
          </cell>
          <cell r="B144" t="str">
            <v>210-0142</v>
          </cell>
          <cell r="C144" t="str">
            <v>GARCIA VEGA MARIA GUADALUPE</v>
          </cell>
        </row>
        <row r="145">
          <cell r="A145" t="str">
            <v>DIM140522SM1</v>
          </cell>
          <cell r="B145" t="str">
            <v>210-0143</v>
          </cell>
          <cell r="C145" t="str">
            <v>DIMEJAL SA DE CV</v>
          </cell>
        </row>
        <row r="146">
          <cell r="A146" t="str">
            <v>PRA100204HX7</v>
          </cell>
          <cell r="B146" t="str">
            <v>210-0144</v>
          </cell>
          <cell r="C146" t="str">
            <v>PRODUCTOS RAYMEX SA DE CV</v>
          </cell>
        </row>
        <row r="147">
          <cell r="A147" t="str">
            <v>VFA1503177J9</v>
          </cell>
          <cell r="B147" t="str">
            <v>210-0145</v>
          </cell>
          <cell r="C147" t="str">
            <v>VISORA FARMA S DE RL DE CV</v>
          </cell>
        </row>
        <row r="148">
          <cell r="A148" t="str">
            <v>CID9903222M7</v>
          </cell>
          <cell r="B148" t="str">
            <v>210-0146</v>
          </cell>
          <cell r="C148" t="str">
            <v>COMERCIALIZADORA E IMPORTADORA DUSA SA DE CV</v>
          </cell>
        </row>
        <row r="149">
          <cell r="A149" t="str">
            <v>OOSJ860907EH7</v>
          </cell>
          <cell r="B149" t="str">
            <v>210-0147</v>
          </cell>
          <cell r="C149" t="str">
            <v>OROZCO SANCHEZ JUDAN</v>
          </cell>
        </row>
        <row r="150">
          <cell r="A150" t="str">
            <v>GES8101015I7</v>
          </cell>
          <cell r="B150" t="str">
            <v>210-0148</v>
          </cell>
          <cell r="C150" t="str">
            <v>GOBIERNO DEL ESTADO DE SINALOA</v>
          </cell>
        </row>
        <row r="151">
          <cell r="A151" t="str">
            <v>COCM6410262U9</v>
          </cell>
          <cell r="B151" t="str">
            <v>210-0149</v>
          </cell>
          <cell r="C151" t="str">
            <v>CORONA CURIEL MIRIAM JOSEFINA</v>
          </cell>
        </row>
        <row r="152">
          <cell r="B152" t="str">
            <v>210-0150</v>
          </cell>
          <cell r="C152" t="str">
            <v>DISTRIBUCION CASARO</v>
          </cell>
        </row>
        <row r="153">
          <cell r="A153" t="str">
            <v>NOVM661217CS0</v>
          </cell>
          <cell r="B153" t="str">
            <v>210-0151</v>
          </cell>
          <cell r="C153" t="str">
            <v>NOLASCO VARGAS MONICA DOLORES</v>
          </cell>
        </row>
        <row r="154">
          <cell r="A154" t="str">
            <v>ROGT530313BU3</v>
          </cell>
          <cell r="B154" t="str">
            <v>210-0152</v>
          </cell>
          <cell r="C154" t="str">
            <v>ROMERO GARCIA MARIA TERESA</v>
          </cell>
        </row>
        <row r="155">
          <cell r="A155" t="str">
            <v>CAOJ580906PUA</v>
          </cell>
          <cell r="B155" t="str">
            <v>210-0153</v>
          </cell>
          <cell r="C155" t="str">
            <v>CASTELLANOS OROZCO JESUS HUMBERTO</v>
          </cell>
        </row>
        <row r="156">
          <cell r="A156" t="str">
            <v>DDG121221KR8</v>
          </cell>
          <cell r="B156" t="str">
            <v>210-0154</v>
          </cell>
          <cell r="C156" t="str">
            <v>DISTRIBUIDORA DON GUSTAVO SA DE CV</v>
          </cell>
        </row>
        <row r="157">
          <cell r="A157" t="str">
            <v>AAAB5712044QA</v>
          </cell>
          <cell r="B157" t="str">
            <v>210-0155</v>
          </cell>
          <cell r="C157" t="str">
            <v>ALVARADO ALVARADO BELISARIO VIRGILIO</v>
          </cell>
        </row>
        <row r="158">
          <cell r="A158" t="str">
            <v>PMA760331UU3</v>
          </cell>
          <cell r="B158" t="str">
            <v>210-0156</v>
          </cell>
          <cell r="C158" t="str">
            <v>PAILERIA Y MAQUINARIA SA DE CV</v>
          </cell>
        </row>
        <row r="159">
          <cell r="A159" t="str">
            <v>AUAF650524DV8</v>
          </cell>
          <cell r="B159" t="str">
            <v>210-0157</v>
          </cell>
          <cell r="C159" t="str">
            <v>AGUIÑAGA AGUIRRE FRANCISCO</v>
          </cell>
        </row>
        <row r="160">
          <cell r="A160" t="str">
            <v>PSG790724654</v>
          </cell>
          <cell r="B160" t="str">
            <v>210-0158</v>
          </cell>
          <cell r="C160" t="str">
            <v>CIA PERIODISTICA DEL SOL DE GUADALAJARA SA DE CV</v>
          </cell>
        </row>
        <row r="161">
          <cell r="A161" t="str">
            <v>MAAA730207OD8</v>
          </cell>
          <cell r="B161" t="str">
            <v>210-0159</v>
          </cell>
          <cell r="C161" t="str">
            <v>MARTIN ARRIAGA ALFONSO</v>
          </cell>
        </row>
        <row r="162">
          <cell r="A162" t="str">
            <v>CCO830927NJ7</v>
          </cell>
          <cell r="B162" t="str">
            <v>210-0160</v>
          </cell>
          <cell r="C162" t="str">
            <v>CORPORATIVO COMERCIAL SA DE CV</v>
          </cell>
        </row>
        <row r="163">
          <cell r="A163" t="str">
            <v>PCG051215JB6</v>
          </cell>
          <cell r="B163" t="str">
            <v>210-0161</v>
          </cell>
          <cell r="C163" t="str">
            <v>PLASENCIA CAMIONES DE GUADALAJARA SA DE CV</v>
          </cell>
        </row>
        <row r="164">
          <cell r="A164" t="str">
            <v>ATR041013V1A</v>
          </cell>
          <cell r="B164" t="str">
            <v>210-0162</v>
          </cell>
          <cell r="C164" t="str">
            <v>ATRADIX SA DE CV</v>
          </cell>
        </row>
        <row r="165">
          <cell r="A165" t="str">
            <v>RASM731003I99</v>
          </cell>
          <cell r="B165" t="str">
            <v>210-0163</v>
          </cell>
          <cell r="C165" t="str">
            <v>RAMIREZ SEPULVEDA MARCO ANTONIO</v>
          </cell>
        </row>
        <row r="166">
          <cell r="A166" t="str">
            <v>GOIA801027UG8</v>
          </cell>
          <cell r="B166" t="str">
            <v>210-0164</v>
          </cell>
          <cell r="C166" t="str">
            <v>GONZALEZ IÑIGUEZ ALVARO</v>
          </cell>
        </row>
        <row r="167">
          <cell r="A167" t="str">
            <v>BAR011108CC6</v>
          </cell>
          <cell r="B167" t="str">
            <v>210-0165</v>
          </cell>
          <cell r="C167" t="str">
            <v>BARCEL SA DE CV</v>
          </cell>
        </row>
        <row r="168">
          <cell r="A168" t="str">
            <v>BIM011108DJ5</v>
          </cell>
          <cell r="B168" t="str">
            <v>210-0166</v>
          </cell>
          <cell r="C168" t="str">
            <v>BIMBO SA DE CV</v>
          </cell>
        </row>
        <row r="169">
          <cell r="A169" t="str">
            <v>EAL800430FU1</v>
          </cell>
          <cell r="B169" t="str">
            <v>210-0167</v>
          </cell>
          <cell r="C169" t="str">
            <v>EMBOTELLADORA LOS ALTOS SA DE CV</v>
          </cell>
        </row>
        <row r="170">
          <cell r="A170" t="str">
            <v>GOO140428446</v>
          </cell>
          <cell r="B170" t="str">
            <v>210-0168</v>
          </cell>
          <cell r="C170" t="str">
            <v>GOOD FIBERS SA DE CV</v>
          </cell>
        </row>
        <row r="171">
          <cell r="A171" t="str">
            <v>HME041126IC8</v>
          </cell>
          <cell r="B171" t="str">
            <v>210-0169</v>
          </cell>
          <cell r="C171" t="str">
            <v>HIDRATON DE MEXICO SA DE CV</v>
          </cell>
        </row>
        <row r="172">
          <cell r="A172" t="str">
            <v>WP&amp;131107C56</v>
          </cell>
          <cell r="B172" t="str">
            <v>210-0170</v>
          </cell>
          <cell r="C172" t="str">
            <v>WARDEN P&amp;C SA DE CV</v>
          </cell>
        </row>
        <row r="173">
          <cell r="A173" t="str">
            <v>BAGJ351209NW5</v>
          </cell>
          <cell r="B173" t="str">
            <v>210-0171</v>
          </cell>
          <cell r="C173" t="str">
            <v>BARBA GUTIERREZ J JESUS</v>
          </cell>
        </row>
        <row r="174">
          <cell r="A174" t="str">
            <v>LDI760915PN5</v>
          </cell>
          <cell r="B174" t="str">
            <v>210-0172</v>
          </cell>
          <cell r="C174" t="str">
            <v>LABORATORIOS DIBA SA</v>
          </cell>
        </row>
        <row r="175">
          <cell r="A175" t="str">
            <v>IAAR460115TVA</v>
          </cell>
          <cell r="B175" t="str">
            <v>210-0173</v>
          </cell>
          <cell r="C175" t="str">
            <v>ISAAC ALCALA RAMON</v>
          </cell>
        </row>
        <row r="176">
          <cell r="A176" t="str">
            <v>AVA960918DZ2</v>
          </cell>
          <cell r="B176" t="str">
            <v>210-0174</v>
          </cell>
          <cell r="C176" t="str">
            <v>ABASTECEDORA VALLADOLID SA DE CV</v>
          </cell>
        </row>
        <row r="177">
          <cell r="A177" t="str">
            <v>NOP1403256Y5</v>
          </cell>
          <cell r="B177" t="str">
            <v>210-0175</v>
          </cell>
          <cell r="C177" t="str">
            <v>NUTRICION OPORTUNA SA DE CV</v>
          </cell>
        </row>
        <row r="178">
          <cell r="A178" t="str">
            <v>CFC110121742</v>
          </cell>
          <cell r="B178" t="str">
            <v>210-0176</v>
          </cell>
          <cell r="C178" t="str">
            <v>COMERCIALIZADORA FARMACEUTICA DE CHIAPAS</v>
          </cell>
        </row>
        <row r="179">
          <cell r="A179" t="str">
            <v>HELJ680516B97</v>
          </cell>
          <cell r="B179" t="str">
            <v>210-0177</v>
          </cell>
          <cell r="C179" t="str">
            <v>HERNANDEZ LOZA JUAN CARLOS</v>
          </cell>
        </row>
        <row r="180">
          <cell r="A180" t="str">
            <v>NLA820723FL4</v>
          </cell>
          <cell r="B180" t="str">
            <v>210-0178</v>
          </cell>
          <cell r="C180" t="str">
            <v>NATTURA LABORATORIOS SA DE CV</v>
          </cell>
        </row>
        <row r="181">
          <cell r="A181" t="str">
            <v>SIGM7503101D0</v>
          </cell>
          <cell r="B181" t="str">
            <v>210-0179</v>
          </cell>
          <cell r="C181" t="str">
            <v>SILVA GARCIA MARCO ANTONIO</v>
          </cell>
        </row>
        <row r="182">
          <cell r="A182" t="str">
            <v>GOLA880525SV2</v>
          </cell>
          <cell r="B182" t="str">
            <v>210-0180</v>
          </cell>
          <cell r="C182" t="str">
            <v>GONZALEZ LOMELI ADOLFO</v>
          </cell>
        </row>
        <row r="183">
          <cell r="A183" t="str">
            <v>CAEA560730JT6</v>
          </cell>
          <cell r="B183" t="str">
            <v>210-0181</v>
          </cell>
          <cell r="C183" t="str">
            <v>CASTELLANOS ESQUIVIAS ARMANDO</v>
          </cell>
        </row>
        <row r="184">
          <cell r="A184" t="str">
            <v>CAGE6808064H8</v>
          </cell>
          <cell r="B184" t="str">
            <v>210-0182</v>
          </cell>
          <cell r="C184" t="str">
            <v>CASTELLANOS GONZALEZ ESAUL</v>
          </cell>
        </row>
        <row r="185">
          <cell r="A185" t="str">
            <v>CME880929JL0</v>
          </cell>
          <cell r="B185" t="str">
            <v>210-0183</v>
          </cell>
          <cell r="C185" t="str">
            <v>COMBE DE MEXICO S DE RL DE CV</v>
          </cell>
        </row>
        <row r="186">
          <cell r="A186" t="str">
            <v>CAL920124BL6</v>
          </cell>
          <cell r="B186" t="str">
            <v>210-0184</v>
          </cell>
          <cell r="C186" t="str">
            <v>CORONA ALTEÑA SA DE CV</v>
          </cell>
        </row>
        <row r="187">
          <cell r="A187" t="str">
            <v>ADP8306306C6</v>
          </cell>
          <cell r="B187" t="str">
            <v>210-0185</v>
          </cell>
          <cell r="C187" t="str">
            <v>ALMACEN DE DROGAS LA PAZ SA DE CV</v>
          </cell>
        </row>
        <row r="188">
          <cell r="A188" t="str">
            <v>QUA0402022D1</v>
          </cell>
          <cell r="B188" t="str">
            <v>210-0186</v>
          </cell>
          <cell r="C188" t="str">
            <v>QUALAMEX SA DE CV</v>
          </cell>
        </row>
        <row r="189">
          <cell r="A189" t="str">
            <v>GUDG751028239</v>
          </cell>
          <cell r="B189" t="str">
            <v>210-0187</v>
          </cell>
          <cell r="C189" t="str">
            <v>GUEVARA DUEÑAS GUILLERMO ESTEBAN</v>
          </cell>
        </row>
        <row r="190">
          <cell r="A190" t="str">
            <v>NECR5906282E3</v>
          </cell>
          <cell r="B190" t="str">
            <v>210-0188</v>
          </cell>
          <cell r="C190" t="str">
            <v>NEGRETE CHAVEZ JOSE RAMON</v>
          </cell>
        </row>
        <row r="191">
          <cell r="A191" t="str">
            <v>GCA121218DB9</v>
          </cell>
          <cell r="B191" t="str">
            <v>210-0189</v>
          </cell>
          <cell r="C191" t="str">
            <v>GRUPO CASRU SA DE CV</v>
          </cell>
        </row>
        <row r="192">
          <cell r="B192" t="str">
            <v>210-0190</v>
          </cell>
          <cell r="C192" t="str">
            <v>GRUPO NATURISTA SAWEYA SA DE CV</v>
          </cell>
        </row>
        <row r="193">
          <cell r="A193" t="str">
            <v>HTE011011MK2</v>
          </cell>
          <cell r="B193" t="str">
            <v>210-0191</v>
          </cell>
          <cell r="C193" t="str">
            <v>HSIN TEN ENTERPRISE MEXICO SA DE CV</v>
          </cell>
        </row>
        <row r="194">
          <cell r="A194" t="str">
            <v>SPC130227L99</v>
          </cell>
          <cell r="B194" t="str">
            <v>210-0192</v>
          </cell>
          <cell r="C194" t="str">
            <v>SECRETARIA DE PLANEACION ADMINISTRACION Y FINANZAS</v>
          </cell>
        </row>
        <row r="195">
          <cell r="A195" t="str">
            <v>SAB9407014V3</v>
          </cell>
          <cell r="B195" t="str">
            <v>210-0193</v>
          </cell>
          <cell r="C195" t="str">
            <v>SABORMEX SAPI DE CV</v>
          </cell>
        </row>
        <row r="196">
          <cell r="A196" t="str">
            <v>ISS050304FZA</v>
          </cell>
          <cell r="B196" t="str">
            <v>210-0194</v>
          </cell>
          <cell r="C196" t="str">
            <v>INTERNET Y SERVICIOS SATELITALES SA DE CV</v>
          </cell>
        </row>
        <row r="197">
          <cell r="A197" t="str">
            <v>TSC040203F64</v>
          </cell>
          <cell r="B197" t="str">
            <v>210-0195</v>
          </cell>
          <cell r="C197" t="str">
            <v>TEQUILA SCANDALO S DE RL</v>
          </cell>
        </row>
        <row r="198">
          <cell r="A198" t="str">
            <v>LAN890912232</v>
          </cell>
          <cell r="B198" t="str">
            <v>210-0196</v>
          </cell>
          <cell r="C198" t="str">
            <v>LABORATORIOS ANTEII SA DE CV</v>
          </cell>
        </row>
        <row r="199">
          <cell r="A199" t="str">
            <v>FATH630309QZ0</v>
          </cell>
          <cell r="B199" t="str">
            <v>210-0197</v>
          </cell>
          <cell r="C199" t="str">
            <v>FRANCO DE LA TORRE HECTOR</v>
          </cell>
        </row>
        <row r="200">
          <cell r="A200" t="str">
            <v>QCS931209G49</v>
          </cell>
          <cell r="B200" t="str">
            <v>210-0198</v>
          </cell>
          <cell r="C200" t="str">
            <v>QUALITAS COMPAÑIA DE SEGUROS SA DE CV</v>
          </cell>
        </row>
        <row r="201">
          <cell r="A201" t="str">
            <v>USS000718PA0</v>
          </cell>
          <cell r="B201" t="str">
            <v>210-0199</v>
          </cell>
          <cell r="C201" t="str">
            <v>ULINE SHIPPING SUPPLIES S DE RL DE CV</v>
          </cell>
        </row>
        <row r="202">
          <cell r="A202" t="str">
            <v>LOSJ661031NJ3</v>
          </cell>
          <cell r="B202" t="str">
            <v>210-0200</v>
          </cell>
          <cell r="C202" t="str">
            <v>LOPEZ SOSA JORGE</v>
          </cell>
        </row>
        <row r="203">
          <cell r="A203" t="str">
            <v>NAOM5310136T4</v>
          </cell>
          <cell r="B203" t="str">
            <v>210-0201</v>
          </cell>
          <cell r="C203" t="str">
            <v>NAVARRO OROZCO MANUEL</v>
          </cell>
        </row>
        <row r="204">
          <cell r="A204" t="str">
            <v>CACX4901314A0</v>
          </cell>
          <cell r="B204" t="str">
            <v>210-0202</v>
          </cell>
          <cell r="C204" t="str">
            <v>CHAVEZ CARDENAS OFELIA</v>
          </cell>
        </row>
        <row r="205">
          <cell r="A205" t="str">
            <v>GUCG5205014HA</v>
          </cell>
          <cell r="B205" t="str">
            <v>210-0203</v>
          </cell>
          <cell r="C205" t="str">
            <v>GUEVARA CARRILLO GUILLERMO</v>
          </cell>
        </row>
        <row r="206">
          <cell r="A206" t="str">
            <v>MEGJ821008CN5</v>
          </cell>
          <cell r="B206" t="str">
            <v>210-0204</v>
          </cell>
          <cell r="C206" t="str">
            <v>MENDOZA GALVAN JESUS ANTONIO</v>
          </cell>
        </row>
        <row r="207">
          <cell r="A207" t="str">
            <v>CEL131209RL7</v>
          </cell>
          <cell r="B207" t="str">
            <v>210-0205</v>
          </cell>
          <cell r="C207" t="str">
            <v>CEN ELECTRICAL SA DE CV</v>
          </cell>
        </row>
        <row r="208">
          <cell r="A208" t="str">
            <v>AEBL6910035M3</v>
          </cell>
          <cell r="B208" t="str">
            <v>210-0206</v>
          </cell>
          <cell r="C208" t="str">
            <v>ALDRETE BARBA JOSE LUIS ALFONSO</v>
          </cell>
        </row>
        <row r="209">
          <cell r="A209" t="str">
            <v>DVO870401495</v>
          </cell>
          <cell r="B209" t="str">
            <v>210-0207</v>
          </cell>
          <cell r="C209" t="str">
            <v>DISTRIBUIDORA V DE OCCIDENTE SA DE CV</v>
          </cell>
        </row>
        <row r="210">
          <cell r="A210" t="str">
            <v>VEMS830212RY6</v>
          </cell>
          <cell r="B210" t="str">
            <v>210-0208</v>
          </cell>
          <cell r="C210" t="str">
            <v>VELAZQUEZ DE LA MORA SAUL</v>
          </cell>
        </row>
        <row r="211">
          <cell r="A211" t="str">
            <v>RAA850815ET6</v>
          </cell>
          <cell r="B211" t="str">
            <v>210-0209</v>
          </cell>
          <cell r="C211" t="str">
            <v>RAMOS ARIAS Y ASOCIADOS SC</v>
          </cell>
        </row>
        <row r="212">
          <cell r="A212" t="str">
            <v>VELJ770512UR4</v>
          </cell>
          <cell r="B212" t="str">
            <v>210-0210</v>
          </cell>
          <cell r="C212" t="str">
            <v>VEGA DE LEON JOSE</v>
          </cell>
        </row>
        <row r="213">
          <cell r="A213" t="str">
            <v>MASG830827TC7</v>
          </cell>
          <cell r="B213" t="str">
            <v>210-0211</v>
          </cell>
          <cell r="C213" t="str">
            <v>MARROQUIN SANCHEZ GABRIEL ARMANDO</v>
          </cell>
        </row>
        <row r="214">
          <cell r="A214" t="str">
            <v>CPA7503043P1</v>
          </cell>
          <cell r="B214" t="str">
            <v>210-0212</v>
          </cell>
          <cell r="C214" t="str">
            <v>COLGATE PALMOLIVE SA DE CV</v>
          </cell>
        </row>
        <row r="215">
          <cell r="A215" t="str">
            <v>OAVA8212026F7</v>
          </cell>
          <cell r="B215" t="str">
            <v>210-0213</v>
          </cell>
          <cell r="C215" t="str">
            <v>ORTA VERDIN AMADOR</v>
          </cell>
        </row>
        <row r="216">
          <cell r="A216" t="str">
            <v>PDG950613A25</v>
          </cell>
          <cell r="B216" t="str">
            <v>210-0214</v>
          </cell>
          <cell r="C216" t="str">
            <v>PLASTICOS Y DESECHABLES GEMINIS SA DE CV</v>
          </cell>
        </row>
        <row r="217">
          <cell r="A217" t="str">
            <v>PFC0005103C9</v>
          </cell>
          <cell r="B217" t="str">
            <v>210-0215</v>
          </cell>
          <cell r="C217" t="str">
            <v>PROVEEDORA FARMACEUTICA CRUZ SA DE CV</v>
          </cell>
        </row>
        <row r="218">
          <cell r="A218" t="str">
            <v>SAO140326V75</v>
          </cell>
          <cell r="B218" t="str">
            <v>210-0216</v>
          </cell>
          <cell r="C218" t="str">
            <v>SUPER ABARROTERA OSGAR SA DE CV</v>
          </cell>
        </row>
        <row r="219">
          <cell r="A219" t="str">
            <v>VESA850414R5A</v>
          </cell>
          <cell r="B219" t="str">
            <v>210-0217</v>
          </cell>
          <cell r="C219" t="str">
            <v>VELAZQUEZ SILVA ALEJANDRA DEL ROCIO</v>
          </cell>
        </row>
        <row r="220">
          <cell r="A220" t="str">
            <v>SSN9808139K6</v>
          </cell>
          <cell r="B220" t="str">
            <v>210-0218</v>
          </cell>
          <cell r="C220" t="str">
            <v>SON´S NATURAL SA DE CV</v>
          </cell>
        </row>
        <row r="221">
          <cell r="A221" t="str">
            <v>AALG5605264L6</v>
          </cell>
          <cell r="B221" t="str">
            <v>210-0219</v>
          </cell>
          <cell r="C221" t="str">
            <v>ALCANTAR LUPERCIO GUILLERMINA</v>
          </cell>
        </row>
        <row r="222">
          <cell r="A222" t="str">
            <v>SGC090330I38</v>
          </cell>
          <cell r="B222" t="str">
            <v>210-0220</v>
          </cell>
          <cell r="C222" t="str">
            <v>SALUDEESBELT GOLDEN CLASS INTERNACIONAL SA</v>
          </cell>
        </row>
        <row r="223">
          <cell r="A223" t="str">
            <v>FTH030723RK4</v>
          </cell>
          <cell r="B223" t="str">
            <v>210-0221</v>
          </cell>
          <cell r="C223" t="str">
            <v>FERRER THERAPEUTICS SA DE CV</v>
          </cell>
        </row>
        <row r="224">
          <cell r="A224" t="str">
            <v>CMA040910KF7</v>
          </cell>
          <cell r="B224" t="str">
            <v>210-0222</v>
          </cell>
          <cell r="C224" t="str">
            <v>CEMENTO MATERIALES Y ACCESORIOS DE JALISCO SA DE CV</v>
          </cell>
        </row>
        <row r="225">
          <cell r="A225" t="str">
            <v>GOFJ770308II0</v>
          </cell>
          <cell r="B225" t="str">
            <v>210-0223</v>
          </cell>
          <cell r="C225" t="str">
            <v>GOMEZ FRANCO JUAN MANUEL</v>
          </cell>
        </row>
        <row r="226">
          <cell r="B226" t="str">
            <v>210-0224</v>
          </cell>
          <cell r="C226" t="str">
            <v>LECHERA ARANDAS SA DE CV</v>
          </cell>
        </row>
        <row r="227">
          <cell r="A227" t="str">
            <v>AZE841112TH6</v>
          </cell>
          <cell r="B227" t="str">
            <v>210-0225</v>
          </cell>
          <cell r="C227" t="str">
            <v>AUTOMOTRIZ ZERTUCHE SA DE CV</v>
          </cell>
        </row>
        <row r="228">
          <cell r="A228" t="str">
            <v>VAMD841010GL8</v>
          </cell>
          <cell r="B228" t="str">
            <v>210-0226</v>
          </cell>
          <cell r="C228" t="str">
            <v>VAZQUEZ MARTINEZ DAVID ABRAHAM</v>
          </cell>
        </row>
        <row r="229">
          <cell r="A229" t="str">
            <v>EIRD700210D88</v>
          </cell>
          <cell r="B229" t="str">
            <v>210-0227</v>
          </cell>
          <cell r="C229" t="str">
            <v>ESPINOZA ROMERO DORA</v>
          </cell>
        </row>
        <row r="230">
          <cell r="A230" t="str">
            <v>HER8301121X4</v>
          </cell>
          <cell r="B230" t="str">
            <v>210-0228</v>
          </cell>
          <cell r="C230" t="str">
            <v>HERDEZ SA DE CV</v>
          </cell>
        </row>
        <row r="231">
          <cell r="A231" t="str">
            <v>MOMI6403136D4</v>
          </cell>
          <cell r="B231" t="str">
            <v>210-0229</v>
          </cell>
          <cell r="C231" t="str">
            <v>MONTES MULGADO IRMA</v>
          </cell>
        </row>
        <row r="232">
          <cell r="A232" t="str">
            <v>PLU1203077B4</v>
          </cell>
          <cell r="B232" t="str">
            <v>210-0230</v>
          </cell>
          <cell r="C232" t="str">
            <v>COOPERATIVA DE PRODUCTORES DE LECHE UNIDOS DE JALISCO SC DE RL DE CV</v>
          </cell>
        </row>
        <row r="233">
          <cell r="A233" t="str">
            <v>GAMG690819M52</v>
          </cell>
          <cell r="B233" t="str">
            <v>210-0231</v>
          </cell>
          <cell r="C233" t="str">
            <v>GARCIA MEDEL GABRIELA</v>
          </cell>
        </row>
        <row r="234">
          <cell r="A234" t="str">
            <v>ROSL820918B38</v>
          </cell>
          <cell r="B234" t="str">
            <v>210-0232</v>
          </cell>
          <cell r="C234" t="str">
            <v>ROMO SAINZ LAURA PATRICIA</v>
          </cell>
        </row>
        <row r="235">
          <cell r="A235" t="str">
            <v>LSO741128J68</v>
          </cell>
          <cell r="B235" t="str">
            <v>210-0233</v>
          </cell>
          <cell r="C235" t="str">
            <v>LABORATORIOS SOLFRAN SA</v>
          </cell>
        </row>
        <row r="236">
          <cell r="A236" t="str">
            <v>DEM100526JG4</v>
          </cell>
          <cell r="B236" t="str">
            <v>210-0234</v>
          </cell>
          <cell r="C236" t="str">
            <v>DIST ESPECIALIZADA EN MEDICAMENTOS PARA ABARROTES SA DE CV</v>
          </cell>
        </row>
        <row r="237">
          <cell r="A237" t="str">
            <v>GOGP600914JC1</v>
          </cell>
          <cell r="B237" t="str">
            <v>210-0235</v>
          </cell>
          <cell r="C237" t="str">
            <v>GONZALEZ GONZALEZ PABLO</v>
          </cell>
        </row>
        <row r="238">
          <cell r="A238" t="str">
            <v>BAMC8907023VA</v>
          </cell>
          <cell r="B238" t="str">
            <v>210-0236</v>
          </cell>
          <cell r="C238" t="str">
            <v>BARAJAS MARTIN CRISTIAM JALIL</v>
          </cell>
        </row>
        <row r="239">
          <cell r="A239" t="str">
            <v>CAGG740121CI4</v>
          </cell>
          <cell r="B239" t="str">
            <v>210-0237</v>
          </cell>
          <cell r="C239" t="str">
            <v>CAMARENA GONZALEZ GERARDO</v>
          </cell>
        </row>
        <row r="240">
          <cell r="A240" t="str">
            <v>TFA070827P80</v>
          </cell>
          <cell r="B240" t="str">
            <v>210-0238</v>
          </cell>
          <cell r="C240" t="str">
            <v>TECNYFARMA AMERICA SA DE CV</v>
          </cell>
        </row>
        <row r="241">
          <cell r="A241" t="str">
            <v>AGU940217KX2</v>
          </cell>
          <cell r="B241" t="str">
            <v>210-0239</v>
          </cell>
          <cell r="C241" t="str">
            <v>AGROINDUSTRIA GUADALAJARA SA DE CV</v>
          </cell>
        </row>
        <row r="242">
          <cell r="A242" t="str">
            <v>LPA8612018R0</v>
          </cell>
          <cell r="B242" t="str">
            <v>210-0240</v>
          </cell>
          <cell r="C242" t="str">
            <v>LABORATORIOS PATRICE SA DE CV</v>
          </cell>
        </row>
        <row r="243">
          <cell r="A243" t="str">
            <v>GEM040204HC6</v>
          </cell>
          <cell r="B243" t="str">
            <v>210-0241</v>
          </cell>
          <cell r="C243" t="str">
            <v>GRUPO EMEQUR SA DE CV</v>
          </cell>
        </row>
        <row r="244">
          <cell r="A244" t="str">
            <v>CAOF770606DZA</v>
          </cell>
          <cell r="B244" t="str">
            <v>210-0242</v>
          </cell>
          <cell r="C244" t="str">
            <v>CASTRO OROZCO FRANCISCO</v>
          </cell>
        </row>
        <row r="245">
          <cell r="A245" t="str">
            <v>VACR460705E40</v>
          </cell>
          <cell r="B245" t="str">
            <v>210-0243</v>
          </cell>
          <cell r="C245" t="str">
            <v>VAZQUEZ CASTAÑEDA ROBERTO</v>
          </cell>
        </row>
        <row r="246">
          <cell r="A246" t="str">
            <v>TOGJ640411TE5</v>
          </cell>
          <cell r="B246" t="str">
            <v>210-0244</v>
          </cell>
          <cell r="C246" t="str">
            <v>DE LA TORRE GODINEZ JAIME</v>
          </cell>
        </row>
        <row r="247">
          <cell r="A247" t="str">
            <v>GUPC780325A59</v>
          </cell>
          <cell r="B247" t="str">
            <v>210-0245</v>
          </cell>
          <cell r="C247" t="str">
            <v>GUZMAN PERUSQUIA CINTHYA ABIGAIL</v>
          </cell>
        </row>
        <row r="248">
          <cell r="A248" t="str">
            <v>MEMR411003AW9</v>
          </cell>
          <cell r="B248" t="str">
            <v>210-0246</v>
          </cell>
          <cell r="C248" t="str">
            <v>MEJIA MARTINEZ ROBERTO</v>
          </cell>
        </row>
        <row r="249">
          <cell r="A249" t="str">
            <v>SOAJ840630BZ6</v>
          </cell>
          <cell r="B249" t="str">
            <v>210-0247</v>
          </cell>
          <cell r="C249" t="str">
            <v>SOLANO ALVAREZ JUAN SAULO</v>
          </cell>
        </row>
        <row r="250">
          <cell r="A250" t="str">
            <v>HELR521216GWA</v>
          </cell>
          <cell r="B250" t="str">
            <v>210-0248</v>
          </cell>
          <cell r="C250" t="str">
            <v>HERNANDEZ LEGY ROBERTO</v>
          </cell>
        </row>
        <row r="251">
          <cell r="A251" t="str">
            <v>FUN150610P24</v>
          </cell>
          <cell r="B251" t="str">
            <v>210-0249</v>
          </cell>
          <cell r="C251" t="str">
            <v>FUNGIEXTRACTS S DE RL DE CV</v>
          </cell>
        </row>
        <row r="252">
          <cell r="A252" t="str">
            <v>PEGG610423J21</v>
          </cell>
          <cell r="B252" t="str">
            <v>210-0250</v>
          </cell>
          <cell r="C252" t="str">
            <v>PENILLA GONZALEZ GERARDO</v>
          </cell>
        </row>
        <row r="253">
          <cell r="A253" t="str">
            <v>HUMT771008PM4</v>
          </cell>
          <cell r="B253" t="str">
            <v>210-0251</v>
          </cell>
          <cell r="C253" t="str">
            <v>HUERTA MARTIN JOSE TRINIDAD</v>
          </cell>
        </row>
        <row r="254">
          <cell r="A254" t="str">
            <v>LUGL8903196A4</v>
          </cell>
          <cell r="B254" t="str">
            <v>210-0252</v>
          </cell>
          <cell r="C254" t="str">
            <v>LUNA GASGA LETICIA</v>
          </cell>
        </row>
        <row r="255">
          <cell r="A255" t="str">
            <v>PENM840702S52</v>
          </cell>
          <cell r="B255" t="str">
            <v>210-0253</v>
          </cell>
          <cell r="C255" t="str">
            <v>PEÑA NIETO MARTIN</v>
          </cell>
        </row>
        <row r="256">
          <cell r="A256" t="str">
            <v>LUFJ730327CT4</v>
          </cell>
          <cell r="B256" t="str">
            <v>210-0254</v>
          </cell>
          <cell r="C256" t="str">
            <v>LUJANO FRANCO JOEL</v>
          </cell>
        </row>
        <row r="257">
          <cell r="A257" t="str">
            <v>DMO150313342</v>
          </cell>
          <cell r="B257" t="str">
            <v>210-0255</v>
          </cell>
          <cell r="C257" t="str">
            <v>DISTRIBUCIONES MONARK SA DE CV</v>
          </cell>
        </row>
        <row r="258">
          <cell r="A258" t="str">
            <v>GOAP680629K71</v>
          </cell>
          <cell r="B258" t="str">
            <v>210-0256</v>
          </cell>
          <cell r="C258" t="str">
            <v>GOMEZ ARIAS PABLO</v>
          </cell>
        </row>
        <row r="259">
          <cell r="A259" t="str">
            <v>LAV850627H67</v>
          </cell>
          <cell r="B259" t="str">
            <v>210-0257</v>
          </cell>
          <cell r="C259" t="str">
            <v>LABORATORIOS AVANT SA DE CV</v>
          </cell>
        </row>
        <row r="260">
          <cell r="A260" t="str">
            <v>DEMA650810II8</v>
          </cell>
          <cell r="B260" t="str">
            <v>210-0258</v>
          </cell>
          <cell r="C260" t="str">
            <v>DELGADO MOLINA ALEJANDRO IGNACIO</v>
          </cell>
        </row>
        <row r="261">
          <cell r="A261" t="str">
            <v>LELM550727PJ4</v>
          </cell>
          <cell r="B261" t="str">
            <v>210-0259</v>
          </cell>
          <cell r="C261" t="str">
            <v>LEO LORETO MARIO</v>
          </cell>
        </row>
        <row r="262">
          <cell r="A262" t="str">
            <v>GAC131220HK0</v>
          </cell>
          <cell r="B262" t="str">
            <v>210-0260</v>
          </cell>
          <cell r="C262" t="str">
            <v>GRUPO ALCANCE COMERCIAL SA DE CV</v>
          </cell>
        </row>
        <row r="263">
          <cell r="A263" t="str">
            <v>CSM140509E58</v>
          </cell>
          <cell r="B263" t="str">
            <v>210-0261</v>
          </cell>
          <cell r="C263" t="str">
            <v>COMERCIALIZADORA DE SERVICIOS MEDICOS SIPE SA DE CV</v>
          </cell>
        </row>
        <row r="264">
          <cell r="A264" t="str">
            <v>ZAJR6705151Y5</v>
          </cell>
          <cell r="B264" t="str">
            <v>210-0262</v>
          </cell>
          <cell r="C264" t="str">
            <v>ZAVALA JIMENEZ ROSA MARIA</v>
          </cell>
        </row>
        <row r="265">
          <cell r="A265" t="str">
            <v>GNI110920AU8</v>
          </cell>
          <cell r="B265" t="str">
            <v>210-0263</v>
          </cell>
          <cell r="C265" t="str">
            <v>GRUPO NIABBALS S DE RL DE CV</v>
          </cell>
        </row>
        <row r="266">
          <cell r="A266" t="str">
            <v>TEGM580624KR2</v>
          </cell>
          <cell r="B266" t="str">
            <v>210-0264</v>
          </cell>
          <cell r="C266" t="str">
            <v>TEJEDA GARCIA MIGUEL</v>
          </cell>
        </row>
        <row r="267">
          <cell r="A267" t="str">
            <v>MEGG910729LTA</v>
          </cell>
          <cell r="B267" t="str">
            <v>210-0265</v>
          </cell>
          <cell r="C267" t="str">
            <v>MENDOZA GARCIA GUSTAVO</v>
          </cell>
        </row>
        <row r="268">
          <cell r="A268" t="str">
            <v>CATJ6503041Z2</v>
          </cell>
          <cell r="B268" t="str">
            <v>210-0266</v>
          </cell>
          <cell r="C268" t="str">
            <v>CASTILLO TOBIAS JUDITH</v>
          </cell>
        </row>
        <row r="269">
          <cell r="A269" t="str">
            <v>IEI9701234Y9</v>
          </cell>
          <cell r="B269" t="str">
            <v>210-0267</v>
          </cell>
          <cell r="C269" t="str">
            <v>INGENIERIA ENERGETICA INTEGRAL SA DE CV</v>
          </cell>
        </row>
        <row r="270">
          <cell r="A270" t="str">
            <v>MAO910729528</v>
          </cell>
          <cell r="B270" t="str">
            <v>210-0268</v>
          </cell>
          <cell r="C270" t="str">
            <v>MERCANTIL ABARROTERA ORSA SA DE CV</v>
          </cell>
        </row>
        <row r="271">
          <cell r="A271" t="str">
            <v>CON890718MD7</v>
          </cell>
          <cell r="B271" t="str">
            <v>210-0269</v>
          </cell>
          <cell r="C271" t="str">
            <v>CONSUPHARMA SA DE CV</v>
          </cell>
        </row>
        <row r="272">
          <cell r="A272" t="str">
            <v>AFB941116FK8</v>
          </cell>
          <cell r="B272" t="str">
            <v>210-0270</v>
          </cell>
          <cell r="C272" t="str">
            <v>ARRENDADORA Y FACTOR BANORTE SA DE CV SOFOM E R GRUPO FINANCIERO BANORTE</v>
          </cell>
        </row>
        <row r="273">
          <cell r="A273" t="str">
            <v>LAB951030FX1</v>
          </cell>
          <cell r="B273" t="str">
            <v>210-0271</v>
          </cell>
          <cell r="C273" t="str">
            <v>LIZ ABARROTERA SA DE CV</v>
          </cell>
        </row>
        <row r="274">
          <cell r="A274" t="str">
            <v>GCU900308IVO</v>
          </cell>
          <cell r="B274" t="str">
            <v>210-0272</v>
          </cell>
          <cell r="C274" t="str">
            <v>GALLETAS CUETARA SA DE CV</v>
          </cell>
        </row>
        <row r="275">
          <cell r="A275" t="str">
            <v>GAGA881007QX0</v>
          </cell>
          <cell r="B275" t="str">
            <v>210-0273</v>
          </cell>
          <cell r="C275" t="str">
            <v>GARCIA GARCIA ADILENE</v>
          </cell>
        </row>
        <row r="276">
          <cell r="B276" t="str">
            <v>210-0274</v>
          </cell>
        </row>
        <row r="277">
          <cell r="A277" t="str">
            <v>CDA9401256U3</v>
          </cell>
          <cell r="B277" t="str">
            <v>210-0275</v>
          </cell>
          <cell r="C277" t="str">
            <v>COMERCIALIZADORA Y DISTRIBUIDORA ALFA SA DE CV</v>
          </cell>
        </row>
        <row r="278">
          <cell r="A278" t="str">
            <v>SASC670420FZ2</v>
          </cell>
          <cell r="B278" t="str">
            <v>210-0276</v>
          </cell>
          <cell r="C278" t="str">
            <v>SANCHEZ SANCHEZ MARIA DEL CARMEN</v>
          </cell>
        </row>
        <row r="279">
          <cell r="A279" t="str">
            <v>PAAG7603069W5</v>
          </cell>
          <cell r="B279" t="str">
            <v>210-0277</v>
          </cell>
          <cell r="C279" t="str">
            <v>PARRILLA ANGULO GERARDO GABRIEL</v>
          </cell>
        </row>
        <row r="280">
          <cell r="A280" t="str">
            <v>PETC7710185MA</v>
          </cell>
          <cell r="B280" t="str">
            <v>210-0278</v>
          </cell>
          <cell r="C280" t="str">
            <v>PEÑA TORRES CLAUDIA GUILLERMINA</v>
          </cell>
        </row>
        <row r="281">
          <cell r="A281" t="str">
            <v>GOLJ680221BP8</v>
          </cell>
          <cell r="B281" t="str">
            <v>210-0279</v>
          </cell>
          <cell r="C281" t="str">
            <v>GODINES LLANES JESUS MIREYA</v>
          </cell>
        </row>
        <row r="282">
          <cell r="A282" t="str">
            <v>PEMM620721NI0</v>
          </cell>
          <cell r="B282" t="str">
            <v>210-0280</v>
          </cell>
          <cell r="C282" t="str">
            <v>PEREZ MUÑOZ MARTHA JUDITH</v>
          </cell>
        </row>
        <row r="283">
          <cell r="A283" t="str">
            <v>GOGL670311AP9</v>
          </cell>
          <cell r="B283" t="str">
            <v>210-0281</v>
          </cell>
          <cell r="C283" t="str">
            <v>GONZALEZ GOMEZ LETICIA</v>
          </cell>
        </row>
        <row r="284">
          <cell r="A284" t="str">
            <v>AAB140811C7A</v>
          </cell>
          <cell r="B284" t="str">
            <v>210-0282</v>
          </cell>
          <cell r="C284" t="str">
            <v>ALASKA ABARROTERA SA DE CV</v>
          </cell>
        </row>
        <row r="285">
          <cell r="A285" t="str">
            <v>PAOL7801268Z4</v>
          </cell>
          <cell r="B285" t="str">
            <v>210-0283</v>
          </cell>
          <cell r="C285" t="str">
            <v>PALMA OCAMPO MARIA LUISA</v>
          </cell>
        </row>
        <row r="286">
          <cell r="A286" t="str">
            <v>LOGJ590601AC5</v>
          </cell>
          <cell r="B286" t="str">
            <v>210-0284</v>
          </cell>
          <cell r="C286" t="str">
            <v>LOPEZ GONZALEZ J MARCOS</v>
          </cell>
        </row>
        <row r="287">
          <cell r="A287" t="str">
            <v>IICI720817CT5</v>
          </cell>
          <cell r="B287" t="str">
            <v>210-0285</v>
          </cell>
          <cell r="C287" t="str">
            <v>IÑIGUEZ CORTES IRENE</v>
          </cell>
        </row>
        <row r="288">
          <cell r="A288" t="str">
            <v>RAFV610429GD2</v>
          </cell>
          <cell r="B288" t="str">
            <v>210-0286</v>
          </cell>
          <cell r="C288" t="str">
            <v>RAMIREZ FRAGOSO VICENTE</v>
          </cell>
        </row>
        <row r="289">
          <cell r="A289" t="str">
            <v>GIC870121285</v>
          </cell>
          <cell r="B289" t="str">
            <v>210-0287</v>
          </cell>
          <cell r="C289" t="str">
            <v>GRUPO INDUSTRIAL COPAR SA DE CV</v>
          </cell>
        </row>
        <row r="290">
          <cell r="A290" t="str">
            <v>FGA980709CYA</v>
          </cell>
          <cell r="B290" t="str">
            <v>210-0288</v>
          </cell>
          <cell r="C290" t="str">
            <v>FARMACEUTICA GARBY SA DE CV</v>
          </cell>
        </row>
        <row r="291">
          <cell r="A291" t="str">
            <v>MUPH590307UI2</v>
          </cell>
          <cell r="B291" t="str">
            <v>210-0289</v>
          </cell>
          <cell r="C291" t="str">
            <v>MUÑOZ PINEDA HUMBERTO</v>
          </cell>
        </row>
        <row r="292">
          <cell r="A292" t="str">
            <v>CNO080714ID7</v>
          </cell>
          <cell r="B292" t="str">
            <v>210-0290</v>
          </cell>
          <cell r="C292" t="str">
            <v>CORP NOPSORIASIS SA DE CV</v>
          </cell>
        </row>
        <row r="293">
          <cell r="A293" t="str">
            <v>LAA1009073M2</v>
          </cell>
          <cell r="B293" t="str">
            <v>210-0291</v>
          </cell>
          <cell r="C293" t="str">
            <v>LIDER EN ALIMENTACION ANIMAL SA DE CV</v>
          </cell>
        </row>
        <row r="294">
          <cell r="A294" t="str">
            <v>RUPC9103046L6</v>
          </cell>
          <cell r="B294" t="str">
            <v>210-0292</v>
          </cell>
          <cell r="C294" t="str">
            <v>RUIZ VELASCO PELAYO CARLOS ANTONIO</v>
          </cell>
        </row>
        <row r="295">
          <cell r="A295" t="str">
            <v>SAN060222S32</v>
          </cell>
          <cell r="B295" t="str">
            <v>210-0293</v>
          </cell>
          <cell r="C295" t="str">
            <v>SANVITE SA DE CV</v>
          </cell>
        </row>
        <row r="296">
          <cell r="A296" t="str">
            <v>SAL1508035B3</v>
          </cell>
          <cell r="B296" t="str">
            <v>210-0294</v>
          </cell>
          <cell r="C296" t="str">
            <v>SALUBOX SAPI DE CV</v>
          </cell>
        </row>
        <row r="297">
          <cell r="A297" t="str">
            <v>SAMS691019RK4</v>
          </cell>
          <cell r="B297" t="str">
            <v>210-0295</v>
          </cell>
          <cell r="C297" t="str">
            <v>SANDOVAL MORALES SOCORRO LAURA</v>
          </cell>
        </row>
        <row r="298">
          <cell r="A298" t="str">
            <v>MODA8211087Z1</v>
          </cell>
          <cell r="B298" t="str">
            <v>210-0296</v>
          </cell>
          <cell r="C298" t="str">
            <v>MOLLER DERBEZ ANDREA</v>
          </cell>
        </row>
        <row r="299">
          <cell r="A299" t="str">
            <v>OPA010719SF0</v>
          </cell>
          <cell r="B299" t="str">
            <v>210-0297</v>
          </cell>
          <cell r="C299" t="str">
            <v>OPERADORA DE PROGRAMAS DE ABASTO MULTIPLE SA DE CV</v>
          </cell>
        </row>
        <row r="300">
          <cell r="A300" t="str">
            <v>ATE090309GW9</v>
          </cell>
          <cell r="B300" t="str">
            <v>210-0298</v>
          </cell>
          <cell r="C300" t="str">
            <v>ANTARES TEXTIL SA DE CV</v>
          </cell>
        </row>
        <row r="301">
          <cell r="A301" t="str">
            <v>VAAP691220QR1</v>
          </cell>
          <cell r="B301" t="str">
            <v>210-0299</v>
          </cell>
          <cell r="C301" t="str">
            <v>VAZQUEZ ALCALA PATRICIA</v>
          </cell>
        </row>
        <row r="302">
          <cell r="A302" t="str">
            <v>CIS150424I77</v>
          </cell>
          <cell r="B302" t="str">
            <v>210-0300</v>
          </cell>
          <cell r="C302" t="str">
            <v>COMERCIALIZADORA INTERNACIONAL SECTORIAL AHB SA DE CV</v>
          </cell>
        </row>
        <row r="303">
          <cell r="A303" t="str">
            <v>ASO131008DN4</v>
          </cell>
          <cell r="B303" t="str">
            <v>210-0301</v>
          </cell>
          <cell r="C303" t="str">
            <v>ALTEÑA SOLAR S DE RL DE CV</v>
          </cell>
        </row>
        <row r="304">
          <cell r="A304" t="str">
            <v>YMI151021H59</v>
          </cell>
          <cell r="B304" t="str">
            <v>210-0302</v>
          </cell>
          <cell r="C304" t="str">
            <v>YUMIX SA DE CV</v>
          </cell>
        </row>
        <row r="305">
          <cell r="A305" t="str">
            <v>AIGH740311647</v>
          </cell>
          <cell r="B305" t="str">
            <v>210-0303</v>
          </cell>
          <cell r="C305" t="str">
            <v>AVILA GONZALEZ HECTOR SANTIAGO</v>
          </cell>
        </row>
        <row r="306">
          <cell r="A306" t="str">
            <v>POR151103J49</v>
          </cell>
          <cell r="B306" t="str">
            <v>210-0304</v>
          </cell>
          <cell r="C306" t="str">
            <v>PREVENTY ORGANICS SA DE CV</v>
          </cell>
        </row>
        <row r="307">
          <cell r="A307" t="str">
            <v>RODN681103UT9</v>
          </cell>
          <cell r="B307" t="str">
            <v>210-0305</v>
          </cell>
          <cell r="C307" t="str">
            <v>RODRIGUEZ DIAZ NOEL</v>
          </cell>
        </row>
        <row r="308">
          <cell r="A308" t="str">
            <v>RART601013LA1</v>
          </cell>
          <cell r="B308" t="str">
            <v>210-0306</v>
          </cell>
          <cell r="C308" t="str">
            <v>RAYGOZA DEL REAL TERESA DE JESUS</v>
          </cell>
        </row>
        <row r="309">
          <cell r="A309" t="str">
            <v>SAP080429EE5</v>
          </cell>
          <cell r="B309" t="str">
            <v>210-0307</v>
          </cell>
          <cell r="C309" t="str">
            <v>SIST AGUA POTABLE ALCANT Y SANEAM DEL MPIO SN IGNACIO CERRO GORDO</v>
          </cell>
        </row>
        <row r="310">
          <cell r="A310" t="str">
            <v>EAS040514DKA</v>
          </cell>
          <cell r="B310" t="str">
            <v>210-0308</v>
          </cell>
          <cell r="C310" t="str">
            <v>ENCISO FRANCO Y ASOCIADOS SA DE CV</v>
          </cell>
        </row>
        <row r="311">
          <cell r="A311" t="str">
            <v>PMO930720573</v>
          </cell>
          <cell r="B311" t="str">
            <v>210-0309</v>
          </cell>
          <cell r="C311" t="str">
            <v>PERFUMERIA MODERNA SA DE CV</v>
          </cell>
        </row>
        <row r="312">
          <cell r="A312" t="str">
            <v>MEX121213BK2</v>
          </cell>
          <cell r="B312" t="str">
            <v>210-0310</v>
          </cell>
          <cell r="C312" t="str">
            <v>MEXAMEDCO SAPI DE CV</v>
          </cell>
        </row>
        <row r="313">
          <cell r="A313" t="str">
            <v>TPL970529D57</v>
          </cell>
          <cell r="B313" t="str">
            <v>210-0311</v>
          </cell>
          <cell r="C313" t="str">
            <v>TURIBUS PLATINO SA DE CV</v>
          </cell>
        </row>
        <row r="314">
          <cell r="A314" t="str">
            <v>WS&amp;0402025X2</v>
          </cell>
          <cell r="B314" t="str">
            <v>210-0312</v>
          </cell>
          <cell r="C314" t="str">
            <v>WELL'S &amp; PLUS SA DE CV</v>
          </cell>
        </row>
        <row r="315">
          <cell r="A315" t="str">
            <v>VECM810415UQ9</v>
          </cell>
          <cell r="B315" t="str">
            <v>210-0313</v>
          </cell>
          <cell r="C315" t="str">
            <v>VELAZQUEZ CERVANTES MARCOS RODRIGO</v>
          </cell>
        </row>
        <row r="316">
          <cell r="A316" t="str">
            <v>RGL121105322</v>
          </cell>
          <cell r="B316" t="str">
            <v>210-0314</v>
          </cell>
          <cell r="C316" t="str">
            <v>ROMER GLOBAL SA DE CV</v>
          </cell>
        </row>
        <row r="317">
          <cell r="A317" t="str">
            <v>PACC920518FT0</v>
          </cell>
          <cell r="B317" t="str">
            <v>210-0315</v>
          </cell>
          <cell r="C317" t="str">
            <v>PRADO CORDOVA CHRISTIAN EDUARDO</v>
          </cell>
        </row>
        <row r="318">
          <cell r="A318" t="str">
            <v>MSM1504204D3</v>
          </cell>
          <cell r="B318" t="str">
            <v>210-0316</v>
          </cell>
          <cell r="C318" t="str">
            <v>MOTOCICLETAS SAN MIGUEL EL ALTO SA DE CV</v>
          </cell>
        </row>
        <row r="319">
          <cell r="A319" t="str">
            <v>CSA150323124</v>
          </cell>
          <cell r="B319" t="str">
            <v>210-0317</v>
          </cell>
          <cell r="C319" t="str">
            <v>COMERCIALIZADORA SALBIO SA DE CV</v>
          </cell>
        </row>
        <row r="320">
          <cell r="A320" t="str">
            <v>CAT950711BX1</v>
          </cell>
          <cell r="B320" t="str">
            <v>210-0318</v>
          </cell>
          <cell r="C320" t="str">
            <v>CORPORACION ATLANTIDA SA DE CV</v>
          </cell>
        </row>
        <row r="321">
          <cell r="A321" t="str">
            <v>LSS120627LP6</v>
          </cell>
          <cell r="B321" t="str">
            <v>210-0319</v>
          </cell>
          <cell r="C321" t="str">
            <v>LOGISTICA Y SERVICIOS SAN JUAN SA DE CV</v>
          </cell>
        </row>
        <row r="322">
          <cell r="A322" t="str">
            <v>CAFG670513ST8</v>
          </cell>
          <cell r="B322" t="str">
            <v>210-0320</v>
          </cell>
          <cell r="C322" t="str">
            <v>CARBAJAL FRANCO MARIA GUADALUPE</v>
          </cell>
        </row>
        <row r="323">
          <cell r="A323" t="str">
            <v>CEN070101DR7</v>
          </cell>
          <cell r="B323" t="str">
            <v>210-0321</v>
          </cell>
          <cell r="C323" t="str">
            <v>COMPAÑIA LA CENTRAL SA DE CV</v>
          </cell>
        </row>
        <row r="324">
          <cell r="A324" t="str">
            <v>PAG951018JP5</v>
          </cell>
          <cell r="B324" t="str">
            <v>210-0322</v>
          </cell>
          <cell r="C324" t="str">
            <v>PRODUCTOS ALIMENTICIOS LA GUADALUPANA SA DE CV</v>
          </cell>
        </row>
        <row r="325">
          <cell r="A325" t="str">
            <v>BALP8206282QA</v>
          </cell>
          <cell r="B325" t="str">
            <v>210-0323</v>
          </cell>
          <cell r="C325" t="str">
            <v>BARAJAS LOZA PAULO CESAR</v>
          </cell>
        </row>
        <row r="326">
          <cell r="A326" t="str">
            <v>PAI771020SB3</v>
          </cell>
          <cell r="B326" t="str">
            <v>210-0324</v>
          </cell>
          <cell r="C326" t="str">
            <v>PRODUCTOS ALIMENTICIOS E INDUSTRIALES SA DE CV</v>
          </cell>
        </row>
        <row r="327">
          <cell r="A327" t="str">
            <v>DDA110323629</v>
          </cell>
          <cell r="B327" t="str">
            <v>210-0325</v>
          </cell>
          <cell r="C327" t="str">
            <v>DERIVADOS DE AGAVE ORGANICO SA DE CV</v>
          </cell>
        </row>
        <row r="328">
          <cell r="A328" t="str">
            <v>CGC100311GJ2</v>
          </cell>
          <cell r="B328" t="str">
            <v>210-0326</v>
          </cell>
          <cell r="C328" t="str">
            <v>COEDITEP GRUPO CONSTRUCTOR SA DE CV</v>
          </cell>
        </row>
        <row r="329">
          <cell r="A329" t="str">
            <v>MCF150223UI4</v>
          </cell>
          <cell r="B329" t="str">
            <v>210-0327</v>
          </cell>
          <cell r="C329" t="str">
            <v>MACRO COMERCIALIZACION FARMACEUTICA SA DE CV</v>
          </cell>
        </row>
        <row r="330">
          <cell r="A330" t="str">
            <v>DEM940426E32</v>
          </cell>
          <cell r="B330" t="str">
            <v>210-0328</v>
          </cell>
          <cell r="C330" t="str">
            <v>DISTRIBUCION ESPECIALIZADA DE MEDICAMENTOS SA DE CV</v>
          </cell>
        </row>
        <row r="331">
          <cell r="A331" t="str">
            <v>MUGL820510MR9</v>
          </cell>
          <cell r="B331" t="str">
            <v>210-0329</v>
          </cell>
          <cell r="C331" t="str">
            <v>MURATALLA GARCIA LUIS RAUL</v>
          </cell>
        </row>
        <row r="332">
          <cell r="A332" t="str">
            <v>OFA080522JJ1</v>
          </cell>
          <cell r="B332" t="str">
            <v>210-0330</v>
          </cell>
          <cell r="C332" t="str">
            <v>ORGANIZACION FARMACEUTICA ABARROTERA SA DE CV</v>
          </cell>
        </row>
        <row r="333">
          <cell r="A333" t="str">
            <v>ALI891106NH2</v>
          </cell>
          <cell r="B333" t="str">
            <v>210-0331</v>
          </cell>
          <cell r="C333" t="str">
            <v>CON ALIMENTOS SA DE CV</v>
          </cell>
        </row>
        <row r="334">
          <cell r="A334" t="str">
            <v>RAMO9507283J4</v>
          </cell>
          <cell r="B334" t="str">
            <v>210-0332</v>
          </cell>
          <cell r="C334" t="str">
            <v>RAMIREZ MIRANDA OSCAR ALEJANDRO</v>
          </cell>
        </row>
        <row r="335">
          <cell r="A335" t="str">
            <v>MAOR351109IY9</v>
          </cell>
          <cell r="B335" t="str">
            <v>210-0333</v>
          </cell>
          <cell r="C335" t="str">
            <v>MAGALLON OROZCO RENE HUGO</v>
          </cell>
        </row>
        <row r="336">
          <cell r="A336" t="str">
            <v>CRE151210FVA</v>
          </cell>
          <cell r="B336" t="str">
            <v>210-0334</v>
          </cell>
          <cell r="C336" t="str">
            <v>CITZA REPRESENTACIONES S DE RL DE CV</v>
          </cell>
        </row>
        <row r="337">
          <cell r="A337" t="str">
            <v>CSN141107TB7</v>
          </cell>
          <cell r="B337" t="str">
            <v>210-0335</v>
          </cell>
          <cell r="C337" t="str">
            <v>CORPORATIVO SUPRA NATURA SA DE CV</v>
          </cell>
        </row>
        <row r="338">
          <cell r="A338" t="str">
            <v>LOGM581013NG7</v>
          </cell>
          <cell r="B338" t="str">
            <v>210-0336</v>
          </cell>
          <cell r="C338" t="str">
            <v>LOPEZ GOMEZ MA MARIBEL</v>
          </cell>
        </row>
        <row r="339">
          <cell r="A339" t="str">
            <v>PSG150730M75</v>
          </cell>
          <cell r="B339" t="str">
            <v>210-0337</v>
          </cell>
          <cell r="C339" t="str">
            <v>PRO SKIN G S DE RL DE CV</v>
          </cell>
        </row>
        <row r="340">
          <cell r="A340" t="str">
            <v>FOC980211DG5</v>
          </cell>
          <cell r="B340" t="str">
            <v>210-0338</v>
          </cell>
          <cell r="C340" t="str">
            <v>FARMACEUTICOS DE OCCIDENTE SA DE CV</v>
          </cell>
        </row>
        <row r="341">
          <cell r="A341" t="str">
            <v>VIT150331DE2</v>
          </cell>
          <cell r="B341" t="str">
            <v>210-0339</v>
          </cell>
          <cell r="C341" t="str">
            <v>VITERE SA DE CV</v>
          </cell>
        </row>
        <row r="342">
          <cell r="A342" t="str">
            <v>MAIG850302IV3</v>
          </cell>
          <cell r="B342" t="str">
            <v>210-0340</v>
          </cell>
          <cell r="C342" t="str">
            <v>MARTINEZ IÑIGUEZ GEORGINA</v>
          </cell>
        </row>
        <row r="343">
          <cell r="A343" t="str">
            <v>NACJ870616J26</v>
          </cell>
          <cell r="B343" t="str">
            <v>210-0341</v>
          </cell>
          <cell r="C343" t="str">
            <v>NAVARRO CARRANZA JUAN</v>
          </cell>
        </row>
        <row r="344">
          <cell r="A344" t="str">
            <v>GUFF740202BT8</v>
          </cell>
          <cell r="B344" t="str">
            <v>210-0342</v>
          </cell>
          <cell r="C344" t="str">
            <v>GUZMAN FLORES FABIAN</v>
          </cell>
        </row>
        <row r="345">
          <cell r="A345" t="str">
            <v>ROFE6011266NA</v>
          </cell>
          <cell r="B345" t="str">
            <v>210-0343</v>
          </cell>
          <cell r="C345" t="str">
            <v>ROMERO FALCONI EFREN TERCERO</v>
          </cell>
        </row>
        <row r="346">
          <cell r="A346" t="str">
            <v>RIBA850327BY6</v>
          </cell>
          <cell r="B346" t="str">
            <v>210-0344</v>
          </cell>
          <cell r="C346" t="str">
            <v>RIVERA BARAJAS ALFONSO</v>
          </cell>
        </row>
        <row r="347">
          <cell r="A347" t="str">
            <v>GANH651019K71</v>
          </cell>
          <cell r="B347" t="str">
            <v>210-0345</v>
          </cell>
          <cell r="C347" t="str">
            <v>GARCIA NAVARRO HECTOR</v>
          </cell>
        </row>
        <row r="348">
          <cell r="A348" t="str">
            <v>OHA0910165D4</v>
          </cell>
          <cell r="B348" t="str">
            <v>210-0346</v>
          </cell>
          <cell r="C348" t="str">
            <v>ORFEBRES HISPANO AMERICA SA DE CV</v>
          </cell>
        </row>
        <row r="349">
          <cell r="A349" t="str">
            <v>CANJ840927HK6</v>
          </cell>
          <cell r="B349" t="str">
            <v>210-0347</v>
          </cell>
          <cell r="C349" t="str">
            <v>CASILLAS NAVARRO JORGE EDUARDO</v>
          </cell>
        </row>
        <row r="350">
          <cell r="A350" t="str">
            <v>RUHI9801176K8</v>
          </cell>
          <cell r="B350" t="str">
            <v>210-0348</v>
          </cell>
          <cell r="C350" t="str">
            <v>RUIZ HERNANDEZ ITZAYANA</v>
          </cell>
        </row>
        <row r="351">
          <cell r="A351" t="str">
            <v>CBZ930226CK9</v>
          </cell>
          <cell r="B351" t="str">
            <v>210-0349</v>
          </cell>
          <cell r="C351" t="str">
            <v>CALKINS BURKE AND ZANNIE DE MEXICO SA DE CV</v>
          </cell>
        </row>
        <row r="352">
          <cell r="A352" t="str">
            <v>CAGN9101035E4</v>
          </cell>
          <cell r="B352" t="str">
            <v>210-0350</v>
          </cell>
          <cell r="C352" t="str">
            <v>CASILLAS GONZALEZ NESTOR</v>
          </cell>
        </row>
        <row r="353">
          <cell r="A353" t="str">
            <v>DFC140712TS0</v>
          </cell>
          <cell r="B353" t="str">
            <v>210-0351</v>
          </cell>
          <cell r="C353" t="str">
            <v>DISTRIBUIDORA FARMACEUTICA CALDERON SA DE CV</v>
          </cell>
        </row>
        <row r="354">
          <cell r="A354" t="str">
            <v>GOMJ770306VA4</v>
          </cell>
          <cell r="B354" t="str">
            <v>210-0352</v>
          </cell>
          <cell r="C354" t="str">
            <v>GOMEZ MARTIN JUAN ANDRES</v>
          </cell>
        </row>
        <row r="355">
          <cell r="A355" t="str">
            <v>GUCA580922BK1</v>
          </cell>
          <cell r="B355" t="str">
            <v>210-0353</v>
          </cell>
          <cell r="C355" t="str">
            <v>GUTIERREZ CORTES ANTONIO</v>
          </cell>
        </row>
        <row r="356">
          <cell r="A356" t="str">
            <v>AIGC940305UZA</v>
          </cell>
          <cell r="B356" t="str">
            <v>210-0354</v>
          </cell>
          <cell r="C356" t="str">
            <v>ATRISTAIN GUTIERREZ JOSE CARLOS</v>
          </cell>
        </row>
        <row r="357">
          <cell r="A357" t="str">
            <v>LOGS9310087A8</v>
          </cell>
          <cell r="B357" t="str">
            <v>210-0355</v>
          </cell>
          <cell r="C357" t="str">
            <v>LOPEZ GUTIERREZ SAIRA GERALDINE</v>
          </cell>
        </row>
        <row r="358">
          <cell r="A358" t="str">
            <v>LOSO820507182</v>
          </cell>
          <cell r="B358" t="str">
            <v>210-0356</v>
          </cell>
          <cell r="C358" t="str">
            <v>LOZANO SEGOVIA ORLANDO</v>
          </cell>
        </row>
        <row r="359">
          <cell r="A359" t="str">
            <v>CSJ960327FL2</v>
          </cell>
          <cell r="B359" t="str">
            <v>210-0357</v>
          </cell>
          <cell r="C359" t="str">
            <v>CHOCOLATES SELECTOS DE JALISCO SA DE CV</v>
          </cell>
        </row>
        <row r="360">
          <cell r="A360" t="str">
            <v>ADM070214RT2</v>
          </cell>
          <cell r="B360" t="str">
            <v>210-0358</v>
          </cell>
          <cell r="C360" t="str">
            <v>ALDA DIGITAL DE MEXICO SA DE CV</v>
          </cell>
        </row>
        <row r="361">
          <cell r="A361" t="str">
            <v>DINA870819Q5A</v>
          </cell>
          <cell r="B361" t="str">
            <v>210-0359</v>
          </cell>
          <cell r="C361" t="str">
            <v>DIAZ NUÑO ALEJANDRO</v>
          </cell>
        </row>
        <row r="362">
          <cell r="A362" t="str">
            <v>PCA831205UR0</v>
          </cell>
          <cell r="B362" t="str">
            <v>210-0360</v>
          </cell>
          <cell r="C362" t="str">
            <v>PRODUCTOS CHATA SA DE CV</v>
          </cell>
        </row>
        <row r="363">
          <cell r="A363" t="str">
            <v>FEO000225VD3</v>
          </cell>
          <cell r="B363" t="str">
            <v>210-0361</v>
          </cell>
          <cell r="C363" t="str">
            <v>FARMACIAS ECONOMICAS DE OCCIDENTE SA DE CV</v>
          </cell>
        </row>
        <row r="364">
          <cell r="A364" t="str">
            <v>FFS1512071T1</v>
          </cell>
          <cell r="B364" t="str">
            <v>210-0362</v>
          </cell>
          <cell r="C364" t="str">
            <v>FC FINANCIAL SA DE CV SOFOM ER GRUPO FINANCIERO INBURSA</v>
          </cell>
        </row>
        <row r="365">
          <cell r="A365" t="str">
            <v>EIBR7807162W9</v>
          </cell>
          <cell r="B365" t="str">
            <v>210-0363</v>
          </cell>
          <cell r="C365" t="str">
            <v>ELIAS BAHENA ROBERTO</v>
          </cell>
        </row>
        <row r="366">
          <cell r="A366" t="str">
            <v>VEG1206276F5</v>
          </cell>
          <cell r="B366" t="str">
            <v>210-0364</v>
          </cell>
          <cell r="C366" t="str">
            <v>VEHICULOS EUROPEOS DE GUADALAJARA SA DE CV</v>
          </cell>
        </row>
        <row r="367">
          <cell r="A367" t="str">
            <v>RTO0906057S2</v>
          </cell>
          <cell r="B367" t="str">
            <v>210-0365</v>
          </cell>
          <cell r="C367" t="str">
            <v>RINO TOYS S DE RL DE CV</v>
          </cell>
        </row>
        <row r="368">
          <cell r="A368" t="str">
            <v>CTE841230UA7</v>
          </cell>
          <cell r="B368" t="str">
            <v>210-0366</v>
          </cell>
          <cell r="C368" t="str">
            <v>CAFE TOSTADO DE EXPORTACION SA DE CV</v>
          </cell>
        </row>
        <row r="369">
          <cell r="A369" t="str">
            <v>GGA120529TD0</v>
          </cell>
          <cell r="B369" t="str">
            <v>210-0367</v>
          </cell>
          <cell r="C369" t="str">
            <v>GRUPO GASOLINERO ALCI SA DE CV</v>
          </cell>
        </row>
        <row r="370">
          <cell r="A370" t="str">
            <v>FER0805202L7</v>
          </cell>
          <cell r="B370" t="str">
            <v>210-0368</v>
          </cell>
          <cell r="C370" t="str">
            <v>FERTIFARMA SA DE CV</v>
          </cell>
        </row>
        <row r="371">
          <cell r="A371" t="str">
            <v>PGE820602LI2</v>
          </cell>
          <cell r="B371" t="str">
            <v>210-0369</v>
          </cell>
          <cell r="C371" t="str">
            <v>PRODUCTOS GERBER SA DE CV</v>
          </cell>
        </row>
        <row r="372">
          <cell r="A372" t="str">
            <v>PAG03071823A</v>
          </cell>
          <cell r="B372" t="str">
            <v>210-0370</v>
          </cell>
          <cell r="C372" t="str">
            <v>PRODUCTOS AGRODESARROLLADOS SA DE CV</v>
          </cell>
        </row>
        <row r="373">
          <cell r="A373" t="str">
            <v>AZX960219DW4</v>
          </cell>
          <cell r="B373" t="str">
            <v>210-0371</v>
          </cell>
          <cell r="C373" t="str">
            <v>ABASTECEDORA Z SA DE CV</v>
          </cell>
        </row>
        <row r="374">
          <cell r="A374" t="str">
            <v>DPM041025EB0</v>
          </cell>
          <cell r="B374" t="str">
            <v>210-0372</v>
          </cell>
          <cell r="C374" t="str">
            <v>DISTRIBUIDORA PERFUMERA MONARCA SA DE CV</v>
          </cell>
        </row>
        <row r="375">
          <cell r="A375" t="str">
            <v>PIA130831IT4</v>
          </cell>
          <cell r="B375" t="str">
            <v>210-0373</v>
          </cell>
          <cell r="C375" t="str">
            <v>PIACOLOR SA DE CV</v>
          </cell>
        </row>
        <row r="376">
          <cell r="A376" t="str">
            <v>VCO150902GH1</v>
          </cell>
          <cell r="B376" t="str">
            <v>210-0374</v>
          </cell>
          <cell r="C376" t="str">
            <v>VITO COSMETICS SA DE CV</v>
          </cell>
        </row>
        <row r="377">
          <cell r="A377" t="str">
            <v>VIN040921780</v>
          </cell>
          <cell r="B377" t="str">
            <v>210-0375</v>
          </cell>
          <cell r="C377" t="str">
            <v>VINITECK SA DE CV</v>
          </cell>
        </row>
        <row r="378">
          <cell r="A378" t="str">
            <v>TAM100714KG7</v>
          </cell>
          <cell r="B378" t="str">
            <v>210-0376</v>
          </cell>
          <cell r="C378" t="str">
            <v>TABME DE AMERICA SA DE CV</v>
          </cell>
        </row>
        <row r="379">
          <cell r="A379" t="str">
            <v>ARA9405032K0</v>
          </cell>
          <cell r="B379" t="str">
            <v>210-0377</v>
          </cell>
          <cell r="C379" t="str">
            <v>ABARROTES RAUL SA DE CV</v>
          </cell>
        </row>
        <row r="380">
          <cell r="A380" t="str">
            <v>JIPJ580909EX6</v>
          </cell>
          <cell r="B380" t="str">
            <v>210-0378</v>
          </cell>
          <cell r="C380" t="str">
            <v>JIMENEZ PEREZ JAIME</v>
          </cell>
        </row>
        <row r="381">
          <cell r="A381" t="str">
            <v>TOR130925EPA</v>
          </cell>
          <cell r="B381" t="str">
            <v>210-0379</v>
          </cell>
          <cell r="C381" t="str">
            <v>TRUE ORGANICS SA DE CV</v>
          </cell>
        </row>
        <row r="382">
          <cell r="A382" t="str">
            <v>MACC730402R83</v>
          </cell>
          <cell r="B382" t="str">
            <v>210-0380</v>
          </cell>
          <cell r="C382" t="str">
            <v>MARTINEZ CARRANZA CARLOS FELIPE</v>
          </cell>
        </row>
        <row r="383">
          <cell r="A383" t="str">
            <v>FRU9303127W5</v>
          </cell>
          <cell r="B383" t="str">
            <v>210-0381</v>
          </cell>
          <cell r="C383" t="str">
            <v>FRUGOSA SA DE CV</v>
          </cell>
        </row>
        <row r="384">
          <cell r="A384" t="str">
            <v>APF090213EF0</v>
          </cell>
          <cell r="B384" t="str">
            <v>210-0382</v>
          </cell>
          <cell r="C384" t="str">
            <v>ANESTESICOS Y PRODUCTOS FARMACEUTICOS S DE RL</v>
          </cell>
        </row>
        <row r="385">
          <cell r="A385" t="str">
            <v>SOC851204C44</v>
          </cell>
          <cell r="B385" t="str">
            <v>210-0383</v>
          </cell>
          <cell r="C385" t="str">
            <v>EL SURTIDOR DE OCCIDENTE SA DE CV</v>
          </cell>
        </row>
        <row r="386">
          <cell r="A386" t="str">
            <v>ROCE891128998</v>
          </cell>
          <cell r="B386" t="str">
            <v>210-0384</v>
          </cell>
          <cell r="C386" t="str">
            <v>RODRIGUEZ DE LA CRUZ ELLIOT</v>
          </cell>
        </row>
        <row r="387">
          <cell r="A387" t="str">
            <v>FED900830AM3</v>
          </cell>
          <cell r="B387" t="str">
            <v>210-0385</v>
          </cell>
          <cell r="C387" t="str">
            <v>FEDELE SA DE CV</v>
          </cell>
        </row>
        <row r="388">
          <cell r="A388" t="str">
            <v>BAPJ831104BP8</v>
          </cell>
          <cell r="B388" t="str">
            <v>210-0386</v>
          </cell>
          <cell r="C388" t="str">
            <v>BARBA PEREZ JUAN CARLOS</v>
          </cell>
        </row>
        <row r="389">
          <cell r="A389" t="str">
            <v>GOGR880602GR6</v>
          </cell>
          <cell r="B389" t="str">
            <v>210-0387</v>
          </cell>
          <cell r="C389" t="str">
            <v>GONZALEZ GARCIA JOSE RUBEN</v>
          </cell>
        </row>
        <row r="390">
          <cell r="A390" t="str">
            <v>CRE071127QX2</v>
          </cell>
          <cell r="B390" t="str">
            <v>210-0388</v>
          </cell>
          <cell r="C390" t="str">
            <v>COMERCIALIZADORA REM SA DE CV</v>
          </cell>
        </row>
        <row r="391">
          <cell r="A391" t="str">
            <v>GIT8406265M4</v>
          </cell>
          <cell r="B391" t="str">
            <v>210-0389</v>
          </cell>
          <cell r="C391" t="str">
            <v>GALLETERA ITALIANA SA DE CV</v>
          </cell>
        </row>
        <row r="392">
          <cell r="A392" t="str">
            <v>ITA840625SP5</v>
          </cell>
          <cell r="B392" t="str">
            <v>210-0390</v>
          </cell>
          <cell r="C392" t="str">
            <v>LA ITALIANA SA DE CV</v>
          </cell>
        </row>
        <row r="393">
          <cell r="A393" t="str">
            <v>MAHP860909SQ4</v>
          </cell>
          <cell r="B393" t="str">
            <v>210-0391</v>
          </cell>
          <cell r="C393" t="str">
            <v>MARQUEZ HERNANDEZ PAMELA ADRIANA</v>
          </cell>
        </row>
        <row r="394">
          <cell r="A394" t="str">
            <v>PSC860516U2A</v>
          </cell>
          <cell r="B394" t="str">
            <v>210-0392</v>
          </cell>
          <cell r="C394" t="str">
            <v>PRODUCTOS SANE DE CHAPALA SA DE CV</v>
          </cell>
        </row>
        <row r="395">
          <cell r="A395" t="str">
            <v>AMO0507113P9</v>
          </cell>
          <cell r="B395" t="str">
            <v>210-0393</v>
          </cell>
          <cell r="C395" t="str">
            <v>ACCION MOTORS SA DE CV</v>
          </cell>
        </row>
        <row r="396">
          <cell r="A396" t="str">
            <v>SARJ4804234G3</v>
          </cell>
          <cell r="B396" t="str">
            <v>210-0394</v>
          </cell>
          <cell r="C396" t="str">
            <v>SAINZ ROMO JORGE</v>
          </cell>
        </row>
        <row r="397">
          <cell r="A397" t="str">
            <v>AEML720221H66</v>
          </cell>
          <cell r="B397" t="str">
            <v>210-0395</v>
          </cell>
          <cell r="C397" t="str">
            <v>ACEVES MARTINEZ LIDIA</v>
          </cell>
        </row>
        <row r="398">
          <cell r="A398" t="str">
            <v>CAN080701DN6</v>
          </cell>
          <cell r="B398" t="str">
            <v>210-0396</v>
          </cell>
          <cell r="C398" t="str">
            <v>CANAPHARMA SA DE CV</v>
          </cell>
        </row>
        <row r="399">
          <cell r="A399" t="str">
            <v>VEST3207181W3</v>
          </cell>
          <cell r="B399" t="str">
            <v>210-0397</v>
          </cell>
          <cell r="C399" t="str">
            <v>VELA DE LOS SANTOS MARIA TERESA</v>
          </cell>
        </row>
        <row r="400">
          <cell r="A400" t="str">
            <v>TGD141121RE4</v>
          </cell>
          <cell r="B400" t="str">
            <v>210-0398</v>
          </cell>
          <cell r="C400" t="str">
            <v>TRANSNACIONALES GDL SA DE CV</v>
          </cell>
        </row>
        <row r="401">
          <cell r="A401" t="str">
            <v>CUPR920321QR4</v>
          </cell>
          <cell r="B401" t="str">
            <v>210-0399</v>
          </cell>
          <cell r="C401" t="str">
            <v>CURIEL PEÑALOZA ROY</v>
          </cell>
        </row>
        <row r="402">
          <cell r="A402" t="str">
            <v>VAHC800929LI8</v>
          </cell>
          <cell r="B402" t="str">
            <v>210-0400</v>
          </cell>
          <cell r="C402" t="str">
            <v>VASQUEZ HUESO CARINA</v>
          </cell>
        </row>
        <row r="403">
          <cell r="A403" t="str">
            <v>ZON140116DX5</v>
          </cell>
          <cell r="B403" t="str">
            <v>210-0401</v>
          </cell>
          <cell r="C403" t="str">
            <v>ZONTEE SA DE CV</v>
          </cell>
        </row>
        <row r="404">
          <cell r="A404" t="str">
            <v>PYA101215JN7</v>
          </cell>
          <cell r="B404" t="str">
            <v>210-0402</v>
          </cell>
          <cell r="C404" t="str">
            <v>COMPAÑÍA DULCERA MIVESA SA DE CV</v>
          </cell>
        </row>
        <row r="405">
          <cell r="A405" t="str">
            <v>LGR8309144M3</v>
          </cell>
          <cell r="B405" t="str">
            <v>210-0403</v>
          </cell>
          <cell r="C405" t="str">
            <v>LABORATORIOS GRIN SA DE CV</v>
          </cell>
        </row>
        <row r="406">
          <cell r="A406" t="str">
            <v>PBO890918971</v>
          </cell>
          <cell r="B406" t="str">
            <v>210-0404</v>
          </cell>
          <cell r="C406" t="str">
            <v>PROMOCIONES BIOMEDICAS DE OCCIDENTE SA DE CV</v>
          </cell>
        </row>
        <row r="407">
          <cell r="A407" t="str">
            <v>OOBM800116GD8</v>
          </cell>
          <cell r="B407" t="str">
            <v>210-0405</v>
          </cell>
          <cell r="C407" t="str">
            <v>OROZCO BARBA MARIO ALBERTO</v>
          </cell>
        </row>
        <row r="408">
          <cell r="A408" t="str">
            <v>VARV781228710</v>
          </cell>
          <cell r="B408" t="str">
            <v>210-0406</v>
          </cell>
          <cell r="C408" t="str">
            <v>VAZQUEZ RODRIGUEZ VERONICA FABIOLA</v>
          </cell>
        </row>
        <row r="409">
          <cell r="A409" t="str">
            <v>HESC931212CL2</v>
          </cell>
          <cell r="B409" t="str">
            <v>210-0407</v>
          </cell>
          <cell r="C409" t="str">
            <v>HERNANDEZ SOLER CRISTIAN JOSE GUADALUPE</v>
          </cell>
        </row>
        <row r="410">
          <cell r="A410" t="str">
            <v>IJA971027AB3</v>
          </cell>
          <cell r="B410" t="str">
            <v>210-0408</v>
          </cell>
          <cell r="C410" t="str">
            <v>INNOVACIONES DE JALISCO SA DE CV</v>
          </cell>
        </row>
        <row r="411">
          <cell r="A411" t="str">
            <v>GUAO740807IP4</v>
          </cell>
          <cell r="B411" t="str">
            <v>210-0409</v>
          </cell>
          <cell r="C411" t="str">
            <v>GUTIERREZ ACEVES OSCAR GUADALUPE</v>
          </cell>
        </row>
        <row r="412">
          <cell r="A412" t="str">
            <v>JAPA691017TP6</v>
          </cell>
          <cell r="B412" t="str">
            <v>210-0410</v>
          </cell>
          <cell r="C412" t="str">
            <v>JAUREGUI PAREDES ALEJANDRO</v>
          </cell>
        </row>
        <row r="413">
          <cell r="A413" t="str">
            <v>BAMB7809284W8</v>
          </cell>
          <cell r="B413" t="str">
            <v>210-0411</v>
          </cell>
          <cell r="C413" t="str">
            <v>BARRIOS MUÑOZ BLANCA ESTELA</v>
          </cell>
        </row>
        <row r="414">
          <cell r="A414" t="str">
            <v>GON140609IQ9</v>
          </cell>
          <cell r="B414" t="str">
            <v>210-0412</v>
          </cell>
          <cell r="C414" t="str">
            <v>A Y G ONCOLOGICOS SA DE CV</v>
          </cell>
        </row>
        <row r="415">
          <cell r="A415" t="str">
            <v>MAP160411E15</v>
          </cell>
          <cell r="B415" t="str">
            <v>210-0413</v>
          </cell>
          <cell r="C415" t="str">
            <v>MARKETING &amp; PUBLICIDAD GAMEZ SA DE CV</v>
          </cell>
        </row>
        <row r="416">
          <cell r="A416" t="str">
            <v>PIM810710R32</v>
          </cell>
          <cell r="B416" t="str">
            <v>210-0414</v>
          </cell>
          <cell r="C416" t="str">
            <v>PRODUCTOS INTERNACIONALES MABE SA DE CV</v>
          </cell>
        </row>
        <row r="417">
          <cell r="A417" t="str">
            <v>GORF541023LX7</v>
          </cell>
          <cell r="B417" t="str">
            <v>210-0415</v>
          </cell>
          <cell r="C417" t="str">
            <v>GOMEZ RAMOS FERNANDO</v>
          </cell>
        </row>
        <row r="418">
          <cell r="A418" t="str">
            <v>GOCF8111136W6</v>
          </cell>
          <cell r="B418" t="str">
            <v>210-0416</v>
          </cell>
          <cell r="C418" t="str">
            <v>GOMEZ CASTELLANOS FERNANDO</v>
          </cell>
        </row>
        <row r="419">
          <cell r="A419" t="str">
            <v>MACA780426JP3</v>
          </cell>
          <cell r="B419" t="str">
            <v>210-0417</v>
          </cell>
          <cell r="C419" t="str">
            <v>MARTINEZ CARRANZA ALEJANDRA NOEMI</v>
          </cell>
        </row>
        <row r="420">
          <cell r="A420" t="str">
            <v>AASE8109106W3</v>
          </cell>
          <cell r="B420" t="str">
            <v>210-0418</v>
          </cell>
          <cell r="C420" t="str">
            <v>AMADOR SANCHEZ ERIKA PAULINA</v>
          </cell>
        </row>
        <row r="421">
          <cell r="A421" t="str">
            <v>GAMB710304NX2</v>
          </cell>
          <cell r="B421" t="str">
            <v>210-0419</v>
          </cell>
          <cell r="C421" t="str">
            <v>GARCIA MACIAS BLANCA ESTELA</v>
          </cell>
        </row>
        <row r="422">
          <cell r="A422" t="str">
            <v>NAF120731ET5</v>
          </cell>
          <cell r="B422" t="str">
            <v>210-0420</v>
          </cell>
          <cell r="C422" t="str">
            <v>NAFARMEX S DE RL DE CV</v>
          </cell>
        </row>
        <row r="423">
          <cell r="A423" t="str">
            <v>AMB890104S63</v>
          </cell>
          <cell r="B423" t="str">
            <v>210-0421</v>
          </cell>
          <cell r="C423" t="str">
            <v>AMBIDERM SA DE CV</v>
          </cell>
        </row>
        <row r="424">
          <cell r="A424" t="str">
            <v>MHS840626BI9</v>
          </cell>
          <cell r="B424" t="str">
            <v>210-0422</v>
          </cell>
          <cell r="C424" t="str">
            <v>MOLINO HARINERO SAN BLAS SA DE CV</v>
          </cell>
        </row>
        <row r="425">
          <cell r="A425" t="str">
            <v>APT970217UR0</v>
          </cell>
          <cell r="B425" t="str">
            <v>210-0423</v>
          </cell>
          <cell r="C425" t="str">
            <v>ABARROTES POPULARES TEPA SA DE CV</v>
          </cell>
        </row>
        <row r="426">
          <cell r="A426" t="str">
            <v>GLD160617QE7</v>
          </cell>
          <cell r="B426" t="str">
            <v>210-0424</v>
          </cell>
          <cell r="C426" t="str">
            <v>GREEN LIGHTING DEPOT SA DE CV</v>
          </cell>
        </row>
        <row r="427">
          <cell r="A427" t="str">
            <v>JISD891231QF5</v>
          </cell>
          <cell r="B427" t="str">
            <v>210-0425</v>
          </cell>
          <cell r="C427" t="str">
            <v>JIMENEZ SANTIAGO DAVID ALONSO</v>
          </cell>
        </row>
        <row r="428">
          <cell r="A428" t="str">
            <v>MCA140326CS2</v>
          </cell>
          <cell r="B428" t="str">
            <v>210-0426</v>
          </cell>
          <cell r="C428" t="str">
            <v>MATERIALES PARA CONSTRUCCION ALGU SA DE CV</v>
          </cell>
        </row>
        <row r="429">
          <cell r="A429" t="str">
            <v>SNG060328E3A</v>
          </cell>
          <cell r="B429" t="str">
            <v>210-0427</v>
          </cell>
          <cell r="C429" t="str">
            <v>SANTOS NUEVA GALICIA SA DE CV</v>
          </cell>
        </row>
        <row r="430">
          <cell r="A430" t="str">
            <v>DMI101008K26</v>
          </cell>
          <cell r="B430" t="str">
            <v>210-0428</v>
          </cell>
          <cell r="C430" t="str">
            <v>DISTRIBUIDORA MEXICANA INTEGRAL SA DE CV</v>
          </cell>
        </row>
        <row r="431">
          <cell r="A431" t="str">
            <v>MASB790817LI5</v>
          </cell>
          <cell r="B431" t="str">
            <v>210-0429</v>
          </cell>
          <cell r="C431" t="str">
            <v>MARTIN SILVA BRENDA LIZETTE</v>
          </cell>
        </row>
        <row r="432">
          <cell r="A432" t="str">
            <v>LAVG730118KT0</v>
          </cell>
          <cell r="B432" t="str">
            <v>210-0430</v>
          </cell>
          <cell r="C432" t="str">
            <v>LADINO VEGA GREGORIO</v>
          </cell>
        </row>
        <row r="433">
          <cell r="A433" t="str">
            <v>POL0204177E8</v>
          </cell>
          <cell r="B433" t="str">
            <v>210-0431</v>
          </cell>
          <cell r="C433" t="str">
            <v>PROTEINAS Y OLEICOS SA DE CV</v>
          </cell>
        </row>
        <row r="434">
          <cell r="A434" t="str">
            <v>DME990319PU4</v>
          </cell>
          <cell r="B434" t="str">
            <v>210-0432</v>
          </cell>
          <cell r="C434" t="str">
            <v>DISTRIBUCIONES MERGOM SA DE CV</v>
          </cell>
        </row>
        <row r="435">
          <cell r="A435" t="str">
            <v>CNA9712044E9</v>
          </cell>
          <cell r="B435" t="str">
            <v>210-0433</v>
          </cell>
          <cell r="C435" t="str">
            <v>COMPAÑIA COMERCIALIZADORA NACIONAL SA DE CV</v>
          </cell>
        </row>
        <row r="436">
          <cell r="A436" t="str">
            <v>ICA971118235</v>
          </cell>
          <cell r="B436" t="str">
            <v>210-0434</v>
          </cell>
          <cell r="C436" t="str">
            <v>INDUSTRIALIZADORA DE CACAHUANANCHE SA DE CV</v>
          </cell>
        </row>
        <row r="437">
          <cell r="A437" t="str">
            <v>LSM160229247</v>
          </cell>
          <cell r="B437" t="str">
            <v>210-0435</v>
          </cell>
          <cell r="C437" t="str">
            <v>LIMPIA SOL DE MEXICO SA DE CV</v>
          </cell>
        </row>
        <row r="438">
          <cell r="A438" t="str">
            <v>SAMM810801HE7</v>
          </cell>
          <cell r="B438" t="str">
            <v>210-0436</v>
          </cell>
          <cell r="C438" t="str">
            <v>SANCHEZ MONTOYA JOSE MIGUEL</v>
          </cell>
        </row>
        <row r="439">
          <cell r="A439" t="str">
            <v>CMJ870602HU0</v>
          </cell>
          <cell r="B439" t="str">
            <v>210-0437</v>
          </cell>
          <cell r="C439" t="str">
            <v>CAFE EL MARINO DE JALISCO SA DE CV</v>
          </cell>
        </row>
        <row r="440">
          <cell r="A440" t="str">
            <v>PME811211B20</v>
          </cell>
          <cell r="B440" t="str">
            <v>210-0438</v>
          </cell>
          <cell r="C440" t="str">
            <v>SODEXO MOTIVATION SOLUTIONS MEXICO SA DE CV</v>
          </cell>
        </row>
        <row r="441">
          <cell r="A441" t="str">
            <v>GCC031217AP6</v>
          </cell>
          <cell r="B441" t="str">
            <v>210-0439</v>
          </cell>
          <cell r="C441" t="str">
            <v>GRUPO CONSTRUCCIONES Y CONCRETOS TIERRA ROJA SA DE CV</v>
          </cell>
        </row>
        <row r="442">
          <cell r="A442" t="str">
            <v>GAGH861202K15</v>
          </cell>
          <cell r="B442" t="str">
            <v>210-0440</v>
          </cell>
          <cell r="C442" t="str">
            <v>CASTELLANOS GOMEZ HADI VIVIANA</v>
          </cell>
        </row>
        <row r="443">
          <cell r="A443" t="str">
            <v>HEHA650829749</v>
          </cell>
          <cell r="B443" t="str">
            <v>210-0441</v>
          </cell>
          <cell r="C443" t="str">
            <v>HERNANDEZ HERNANDEZ AGUSTIN</v>
          </cell>
        </row>
        <row r="444">
          <cell r="A444" t="str">
            <v>MVE830511HV9</v>
          </cell>
          <cell r="B444" t="str">
            <v>210-0442</v>
          </cell>
          <cell r="C444" t="str">
            <v>COMPAÑIA MANUFACTURERA DE VELADORAS SA DE CV</v>
          </cell>
        </row>
        <row r="445">
          <cell r="A445" t="str">
            <v>OOBS951119CW7</v>
          </cell>
          <cell r="B445" t="str">
            <v>210-0443</v>
          </cell>
          <cell r="C445" t="str">
            <v>OLMOS BRAVO SERGIO MIGUEL</v>
          </cell>
        </row>
        <row r="446">
          <cell r="A446" t="str">
            <v>PMO970623P47</v>
          </cell>
          <cell r="B446" t="str">
            <v>210-0444</v>
          </cell>
          <cell r="C446" t="str">
            <v>PRODUCTOS MONTI'S SA DE CV</v>
          </cell>
        </row>
        <row r="447">
          <cell r="A447" t="str">
            <v>QMH851220FB5</v>
          </cell>
          <cell r="B447" t="str">
            <v>210-0445</v>
          </cell>
          <cell r="C447" t="str">
            <v>QUIMICA MANUFACTURERA DE HIDALGO SA DE CV</v>
          </cell>
        </row>
        <row r="448">
          <cell r="A448" t="str">
            <v>FGO840309NL8</v>
          </cell>
          <cell r="B448" t="str">
            <v>210-0446</v>
          </cell>
          <cell r="C448" t="str">
            <v>FABRIMUEBLES GOPRI SA DE CV</v>
          </cell>
        </row>
        <row r="449">
          <cell r="A449" t="str">
            <v>AAPA831030GXA</v>
          </cell>
          <cell r="B449" t="str">
            <v>210-0447</v>
          </cell>
          <cell r="C449" t="str">
            <v>DE ANDA PADILLA ALVARO</v>
          </cell>
        </row>
        <row r="450">
          <cell r="A450" t="str">
            <v>REML860725TD6</v>
          </cell>
          <cell r="B450" t="str">
            <v>210-0448</v>
          </cell>
          <cell r="C450" t="str">
            <v>REYES MARTINEZ LICTOR ERNESTO</v>
          </cell>
        </row>
        <row r="451">
          <cell r="A451" t="str">
            <v>GOPG580211R17</v>
          </cell>
          <cell r="B451" t="str">
            <v>210-0449</v>
          </cell>
          <cell r="C451" t="str">
            <v>GOMEZ PEÑA GENARO</v>
          </cell>
        </row>
        <row r="452">
          <cell r="A452" t="str">
            <v>HUOS7111133K1</v>
          </cell>
          <cell r="B452" t="str">
            <v>210-0450</v>
          </cell>
          <cell r="C452" t="str">
            <v>HUERTA OLACHE JOSE SERGIO</v>
          </cell>
        </row>
        <row r="453">
          <cell r="A453" t="str">
            <v>SER840725NJ5</v>
          </cell>
          <cell r="B453" t="str">
            <v>210-0451</v>
          </cell>
          <cell r="C453" t="str">
            <v>SERRAL SA DE CV</v>
          </cell>
        </row>
        <row r="454">
          <cell r="A454" t="str">
            <v>AOPC891221A7A</v>
          </cell>
          <cell r="B454" t="str">
            <v>210-0452</v>
          </cell>
          <cell r="C454" t="str">
            <v>ACOSTA PALACIOS CARLOS ALBERTO</v>
          </cell>
        </row>
        <row r="455">
          <cell r="A455" t="str">
            <v>VRE640702H15</v>
          </cell>
          <cell r="B455" t="str">
            <v>210-0453</v>
          </cell>
          <cell r="C455" t="str">
            <v>VALLE REDONDO SA DE CV</v>
          </cell>
        </row>
        <row r="456">
          <cell r="A456" t="str">
            <v>PAV030409622</v>
          </cell>
          <cell r="B456" t="str">
            <v>210-0454</v>
          </cell>
          <cell r="C456" t="str">
            <v>PURIFICADORA DE AGUA DE VALLE DE GUADALUPE SA DE CV</v>
          </cell>
        </row>
        <row r="457">
          <cell r="A457" t="str">
            <v>AULC750817IB9</v>
          </cell>
          <cell r="B457" t="str">
            <v>210-0455</v>
          </cell>
          <cell r="C457" t="str">
            <v>ANGUIANO LOZADA CARLOS YAIR</v>
          </cell>
        </row>
        <row r="458">
          <cell r="A458" t="str">
            <v>GGM1007286N6</v>
          </cell>
          <cell r="B458" t="str">
            <v>210-0456</v>
          </cell>
          <cell r="C458" t="str">
            <v>GOLOSINAS GMC S DE RL DE CV</v>
          </cell>
        </row>
        <row r="459">
          <cell r="A459" t="str">
            <v>YAYL500906K51</v>
          </cell>
          <cell r="B459" t="str">
            <v>210-0457</v>
          </cell>
          <cell r="C459" t="str">
            <v>YBARRA YSORDIA MARIA LUISA</v>
          </cell>
        </row>
        <row r="460">
          <cell r="A460" t="str">
            <v>FMA9812033E5</v>
          </cell>
          <cell r="B460" t="str">
            <v>210-0458</v>
          </cell>
          <cell r="C460" t="str">
            <v>FORMULAS MAGISTRALES SA DE CV</v>
          </cell>
        </row>
        <row r="461">
          <cell r="A461" t="str">
            <v>BCO130128R30</v>
          </cell>
          <cell r="B461" t="str">
            <v>210-0459</v>
          </cell>
          <cell r="C461" t="str">
            <v>BMCR CONSULTORES SC</v>
          </cell>
        </row>
        <row r="462">
          <cell r="A462" t="str">
            <v>GORA6001228M5</v>
          </cell>
          <cell r="B462" t="str">
            <v>210-0460</v>
          </cell>
          <cell r="C462" t="str">
            <v>GONZALEZ RIVERA ADRIANA MARGARITA</v>
          </cell>
        </row>
        <row r="463">
          <cell r="A463" t="str">
            <v>CCO8605231N4</v>
          </cell>
          <cell r="B463" t="str">
            <v>210-0461</v>
          </cell>
          <cell r="C463" t="str">
            <v>CADENA COMERCIAL OXXO SA DE CV</v>
          </cell>
        </row>
        <row r="464">
          <cell r="A464" t="str">
            <v>NME980506LPA</v>
          </cell>
          <cell r="B464" t="str">
            <v>210-0462</v>
          </cell>
          <cell r="C464" t="str">
            <v>NESTLE MEXICO SA DE CV</v>
          </cell>
        </row>
        <row r="465">
          <cell r="A465" t="str">
            <v>LOQM720828RN8</v>
          </cell>
          <cell r="B465" t="str">
            <v>210-0463</v>
          </cell>
          <cell r="C465" t="str">
            <v>LOPEZ QUEZADA MARICELA</v>
          </cell>
        </row>
        <row r="466">
          <cell r="A466" t="str">
            <v>GALJ310204IP6</v>
          </cell>
          <cell r="B466" t="str">
            <v>210-0464</v>
          </cell>
          <cell r="C466" t="str">
            <v>GARCIA LOPEZ J GUADALUPE</v>
          </cell>
        </row>
        <row r="467">
          <cell r="A467" t="str">
            <v>PSV1001065MA</v>
          </cell>
          <cell r="B467" t="str">
            <v>210-0465</v>
          </cell>
          <cell r="C467" t="str">
            <v>PIPAS Y SERVICIOS LA VENA S DE RL DE CV</v>
          </cell>
        </row>
        <row r="468">
          <cell r="A468" t="str">
            <v>ZCE960118F65</v>
          </cell>
          <cell r="B468" t="str">
            <v>210-0466</v>
          </cell>
          <cell r="C468" t="str">
            <v>ZAPOTLAN COMERCIALIZADORA Y EXPORTACION SA DE CV</v>
          </cell>
        </row>
        <row r="469">
          <cell r="A469" t="str">
            <v>CGF970707AX9</v>
          </cell>
          <cell r="B469" t="str">
            <v>210-0467</v>
          </cell>
          <cell r="C469" t="str">
            <v>COMERCIAL GFC SA DE CV</v>
          </cell>
        </row>
        <row r="470">
          <cell r="A470" t="str">
            <v>ETE110523RN2</v>
          </cell>
          <cell r="B470" t="str">
            <v>210-0468</v>
          </cell>
          <cell r="C470" t="str">
            <v>ENERGETICOS TEPAK SA DE CV</v>
          </cell>
        </row>
        <row r="471">
          <cell r="A471" t="str">
            <v>RIMM5901184D3</v>
          </cell>
          <cell r="B471" t="str">
            <v>210-0469</v>
          </cell>
          <cell r="C471" t="str">
            <v>RIOS MENDEZ MIGUEL ANGEL</v>
          </cell>
        </row>
        <row r="472">
          <cell r="A472" t="str">
            <v>PARO7901022Z0</v>
          </cell>
          <cell r="B472" t="str">
            <v>210-0470</v>
          </cell>
          <cell r="C472" t="str">
            <v>PADILLA RAMIREZ OSCAR FERNANDO</v>
          </cell>
        </row>
        <row r="473">
          <cell r="A473" t="str">
            <v>BEGR730624RH0</v>
          </cell>
          <cell r="B473" t="str">
            <v>210-0471</v>
          </cell>
          <cell r="C473" t="str">
            <v>BECERRA GOMEZ RICARDO</v>
          </cell>
        </row>
        <row r="474">
          <cell r="A474" t="str">
            <v>GAAR650812CQ5</v>
          </cell>
          <cell r="B474" t="str">
            <v>210-0472</v>
          </cell>
          <cell r="C474" t="str">
            <v>GARCIA AVILA REBECA</v>
          </cell>
        </row>
        <row r="475">
          <cell r="A475" t="str">
            <v>CAEA780615EI7</v>
          </cell>
          <cell r="B475" t="str">
            <v>210-0473</v>
          </cell>
          <cell r="C475" t="str">
            <v>CABRERA ESPARZA JOSE ALBERTO</v>
          </cell>
        </row>
        <row r="476">
          <cell r="A476" t="str">
            <v>DHE1512168H3</v>
          </cell>
          <cell r="B476" t="str">
            <v>210-0474</v>
          </cell>
          <cell r="C476" t="str">
            <v>DEMA HEALTH SA DE CV</v>
          </cell>
        </row>
        <row r="477">
          <cell r="A477" t="str">
            <v>RNB970130PF6</v>
          </cell>
          <cell r="B477" t="str">
            <v>210-0475</v>
          </cell>
          <cell r="C477" t="str">
            <v>REAL NUTRICION Y BELLEZA SA DE CV</v>
          </cell>
        </row>
        <row r="478">
          <cell r="A478" t="str">
            <v>HUVR8204031S9</v>
          </cell>
          <cell r="B478" t="str">
            <v>210-0476</v>
          </cell>
          <cell r="C478" t="str">
            <v>HUERTA VILLANUEVA RAFAEL</v>
          </cell>
        </row>
        <row r="479">
          <cell r="A479" t="str">
            <v>VME9910224W4</v>
          </cell>
          <cell r="B479" t="str">
            <v>210-0477</v>
          </cell>
          <cell r="C479" t="str">
            <v>VOGLIA DE MEXICO SA DE CV</v>
          </cell>
        </row>
        <row r="480">
          <cell r="A480" t="str">
            <v>DBO9902177N3</v>
          </cell>
          <cell r="B480" t="str">
            <v>210-0478</v>
          </cell>
          <cell r="C480" t="str">
            <v>DEPOSITO LA BODEGA SA DE CV</v>
          </cell>
        </row>
        <row r="481">
          <cell r="A481" t="str">
            <v>DIN930513J88</v>
          </cell>
          <cell r="B481" t="str">
            <v>210-0479</v>
          </cell>
          <cell r="C481" t="str">
            <v>DINARA SA DE CV</v>
          </cell>
        </row>
        <row r="482">
          <cell r="A482" t="str">
            <v>MAY760623IB2</v>
          </cell>
          <cell r="B482" t="str">
            <v>210-0480</v>
          </cell>
          <cell r="C482" t="str">
            <v>MAYWARE SA DE CV</v>
          </cell>
        </row>
        <row r="483">
          <cell r="A483" t="str">
            <v>GURR7306188R0</v>
          </cell>
          <cell r="B483" t="str">
            <v>210-0481</v>
          </cell>
          <cell r="C483" t="str">
            <v>GUTIERREZ RIOS ROCIO BERENICE</v>
          </cell>
        </row>
        <row r="484">
          <cell r="A484" t="str">
            <v>GASA841113395</v>
          </cell>
          <cell r="B484" t="str">
            <v>210-0482</v>
          </cell>
          <cell r="C484" t="str">
            <v>GALVEZ SAHAGUN MARIA ANGELICA</v>
          </cell>
        </row>
        <row r="485">
          <cell r="A485" t="str">
            <v>BSM1001183G9</v>
          </cell>
          <cell r="B485" t="str">
            <v>210-0483</v>
          </cell>
          <cell r="C485" t="str">
            <v>BANCO SANTANDER SA</v>
          </cell>
        </row>
        <row r="486">
          <cell r="A486" t="str">
            <v>PCV140213AQ9</v>
          </cell>
          <cell r="B486" t="str">
            <v>210-0484</v>
          </cell>
          <cell r="C486" t="str">
            <v>PRESTIGE COMERCIALIZADORA DE VINOS SA DE CV</v>
          </cell>
        </row>
        <row r="487">
          <cell r="A487" t="str">
            <v>HMA090923AH4</v>
          </cell>
          <cell r="B487" t="str">
            <v>210-0485</v>
          </cell>
          <cell r="C487" t="str">
            <v>HOJAS MAYA SA DE CV</v>
          </cell>
        </row>
        <row r="488">
          <cell r="A488" t="str">
            <v>PMM9707313E6</v>
          </cell>
          <cell r="B488" t="str">
            <v>210-0486</v>
          </cell>
          <cell r="C488" t="str">
            <v>PHILIP MORRIS MEXICO SA DE CV</v>
          </cell>
        </row>
        <row r="489">
          <cell r="A489" t="str">
            <v>ROAM600626M8A</v>
          </cell>
          <cell r="B489" t="str">
            <v>210-0487</v>
          </cell>
          <cell r="C489" t="str">
            <v>ROMO ARANDA MANUEL GUILLERMO</v>
          </cell>
        </row>
        <row r="490">
          <cell r="A490" t="str">
            <v>CES1404229A0</v>
          </cell>
          <cell r="B490" t="str">
            <v>210-0488</v>
          </cell>
          <cell r="C490" t="str">
            <v>COMERCIALIZADORA ESTECAMO SA DE CV</v>
          </cell>
        </row>
        <row r="491">
          <cell r="A491" t="str">
            <v>GSH1605234U8</v>
          </cell>
          <cell r="B491" t="str">
            <v>210-0489</v>
          </cell>
          <cell r="C491" t="str">
            <v>GRUPO SHANATURALS SA DE CV</v>
          </cell>
        </row>
        <row r="492">
          <cell r="A492" t="str">
            <v>AAJF740906A7A</v>
          </cell>
          <cell r="B492" t="str">
            <v>210-0490</v>
          </cell>
          <cell r="C492" t="str">
            <v>ALDAZ JUAREZ FERNANDO</v>
          </cell>
        </row>
        <row r="493">
          <cell r="A493" t="str">
            <v>CSS160330CP7</v>
          </cell>
          <cell r="B493" t="str">
            <v>210-0491</v>
          </cell>
          <cell r="C493" t="str">
            <v>CFE SUMINISTRADOR DE SERVICIOS BASICOS</v>
          </cell>
        </row>
        <row r="494">
          <cell r="A494" t="str">
            <v>NAPJ810828290</v>
          </cell>
          <cell r="B494" t="str">
            <v>210-0492</v>
          </cell>
          <cell r="C494" t="str">
            <v>NAVARRO PLASCENCIA JORGE ALBERTO</v>
          </cell>
        </row>
        <row r="495">
          <cell r="A495" t="str">
            <v>GORO790306P85</v>
          </cell>
          <cell r="B495" t="str">
            <v>210-0493</v>
          </cell>
          <cell r="C495" t="str">
            <v>GONZALEZ DEL RIO OSCAR RENE</v>
          </cell>
        </row>
        <row r="496">
          <cell r="A496" t="str">
            <v>MAJ850101PE3</v>
          </cell>
          <cell r="B496" t="str">
            <v>210-0494</v>
          </cell>
          <cell r="C496" t="str">
            <v>MUNICIPIO DE ACATIC JALISCO</v>
          </cell>
        </row>
        <row r="497">
          <cell r="A497" t="str">
            <v>SAP080429EE5</v>
          </cell>
          <cell r="B497" t="str">
            <v>210-0495</v>
          </cell>
          <cell r="C497" t="str">
            <v>SISTEMA DE AGUA POTABLE ALCANTARILLADO Y SANEAMIENTO</v>
          </cell>
        </row>
        <row r="498">
          <cell r="A498" t="str">
            <v>PNA161017PMA</v>
          </cell>
          <cell r="B498" t="str">
            <v>210-0496</v>
          </cell>
          <cell r="C498" t="str">
            <v>PRODUCTOS NATY SA DE CV</v>
          </cell>
        </row>
        <row r="499">
          <cell r="A499" t="str">
            <v>NWM9709244W4</v>
          </cell>
          <cell r="B499" t="str">
            <v>210-0497</v>
          </cell>
          <cell r="C499" t="str">
            <v>NUEVA WAL MART DE MEXICO S DE RL DE CV</v>
          </cell>
        </row>
        <row r="500">
          <cell r="A500" t="str">
            <v>LURM710824MP5</v>
          </cell>
          <cell r="B500" t="str">
            <v>210-0498</v>
          </cell>
          <cell r="C500" t="str">
            <v>LUNA RAMIREZ MIGUEL EDUARDO</v>
          </cell>
        </row>
        <row r="501">
          <cell r="A501" t="str">
            <v>ADM041013S47</v>
          </cell>
          <cell r="B501" t="str">
            <v>210-0499</v>
          </cell>
          <cell r="C501" t="str">
            <v>ALHOFARMA DISTRIBUIDORA DE MEDICAMENTOS SA DE CV</v>
          </cell>
        </row>
        <row r="502">
          <cell r="A502" t="str">
            <v>CDM160520NR0</v>
          </cell>
          <cell r="B502" t="str">
            <v>210-0500</v>
          </cell>
          <cell r="C502" t="str">
            <v>COMERCIAL Y DISTRIBUCIONES MAKADHIN SA DE CV</v>
          </cell>
        </row>
        <row r="503">
          <cell r="A503" t="str">
            <v>CSL110309E25</v>
          </cell>
          <cell r="B503" t="str">
            <v>210-0501</v>
          </cell>
          <cell r="C503" t="str">
            <v>CSLF SA DE CV</v>
          </cell>
        </row>
        <row r="504">
          <cell r="A504" t="str">
            <v>APH120308B44</v>
          </cell>
          <cell r="B504" t="str">
            <v>210-0502</v>
          </cell>
          <cell r="C504" t="str">
            <v>AVIVIA PHARMA SA DE CV</v>
          </cell>
        </row>
        <row r="505">
          <cell r="A505" t="str">
            <v>OSA840206MK6</v>
          </cell>
          <cell r="B505" t="str">
            <v>210-0503</v>
          </cell>
          <cell r="C505" t="str">
            <v>ORGANIZACION SAHUAYO SA DE CV</v>
          </cell>
        </row>
        <row r="506">
          <cell r="A506" t="str">
            <v>SAJ971110HFA</v>
          </cell>
          <cell r="B506" t="str">
            <v>210-0504</v>
          </cell>
          <cell r="C506" t="str">
            <v>SUPER ABARROTES DE JALISCO SA DE CV</v>
          </cell>
        </row>
        <row r="507">
          <cell r="A507" t="str">
            <v>CRA690524A76</v>
          </cell>
          <cell r="B507" t="str">
            <v>210-0505</v>
          </cell>
          <cell r="C507" t="str">
            <v>CHOCOLATE REY AMARGO SA DE CV</v>
          </cell>
        </row>
        <row r="508">
          <cell r="A508" t="str">
            <v>PEMS751007U4A</v>
          </cell>
          <cell r="B508" t="str">
            <v>210-0506</v>
          </cell>
          <cell r="C508" t="str">
            <v>PEREZ MORALES SERGIO</v>
          </cell>
        </row>
        <row r="509">
          <cell r="A509" t="str">
            <v>NASA8809094Z7</v>
          </cell>
          <cell r="B509" t="str">
            <v>210-0507</v>
          </cell>
          <cell r="C509" t="str">
            <v>NAVARRO SANCHEZ AURELIO</v>
          </cell>
        </row>
        <row r="510">
          <cell r="A510" t="str">
            <v>PPT960924K53</v>
          </cell>
          <cell r="B510" t="str">
            <v>210-0508</v>
          </cell>
          <cell r="C510" t="str">
            <v>PRODUCTORA DE PAN TLAQUEPAQUE SA DE CV</v>
          </cell>
        </row>
        <row r="511">
          <cell r="A511" t="str">
            <v>REA970623V45</v>
          </cell>
          <cell r="B511" t="str">
            <v>210-0509</v>
          </cell>
          <cell r="C511" t="str">
            <v>REACTIV SA DE CV</v>
          </cell>
        </row>
        <row r="512">
          <cell r="A512" t="str">
            <v>FSE820720B72</v>
          </cell>
          <cell r="B512" t="str">
            <v>210-0510</v>
          </cell>
          <cell r="C512" t="str">
            <v>FABRICAS SELECTAS SA DE CV</v>
          </cell>
        </row>
        <row r="513">
          <cell r="A513" t="str">
            <v>LOGS680222IJ8</v>
          </cell>
          <cell r="B513" t="str">
            <v>210-0511</v>
          </cell>
          <cell r="C513" t="str">
            <v>LOMELI GOMEZ SERGIO</v>
          </cell>
        </row>
        <row r="514">
          <cell r="A514" t="str">
            <v>GUSI610421P67</v>
          </cell>
          <cell r="B514" t="str">
            <v>210-0512</v>
          </cell>
          <cell r="C514" t="str">
            <v>GUTIERREZ SANCHEZ MARIA ISABEL GUADALUPE</v>
          </cell>
        </row>
        <row r="515">
          <cell r="A515" t="str">
            <v>AAEE690102HN0</v>
          </cell>
          <cell r="B515" t="str">
            <v>210-0513</v>
          </cell>
          <cell r="C515" t="str">
            <v>ALCALA ESTRADA EFRAIN</v>
          </cell>
        </row>
        <row r="516">
          <cell r="A516" t="str">
            <v>GOTA740501GW7</v>
          </cell>
          <cell r="B516" t="str">
            <v>210-0514</v>
          </cell>
          <cell r="C516" t="str">
            <v>GODINEZ TORRES ALEJANDRO</v>
          </cell>
        </row>
        <row r="517">
          <cell r="A517" t="str">
            <v>GOGM821002358</v>
          </cell>
          <cell r="B517" t="str">
            <v>210-0515</v>
          </cell>
          <cell r="C517" t="str">
            <v>GONZALEZ GOMEZ MIGUEL ANGEL</v>
          </cell>
        </row>
        <row r="518">
          <cell r="A518" t="str">
            <v>RINL940531GJ7</v>
          </cell>
          <cell r="B518" t="str">
            <v>210-0516</v>
          </cell>
          <cell r="C518" t="str">
            <v>RIVERA NAVARRO JOSE LUIS</v>
          </cell>
        </row>
        <row r="519">
          <cell r="A519" t="str">
            <v>RAAC6302094Q7</v>
          </cell>
          <cell r="B519" t="str">
            <v>210-0517</v>
          </cell>
          <cell r="C519" t="str">
            <v>RAZO ARIAS CARLOS EDUARDO</v>
          </cell>
        </row>
        <row r="520">
          <cell r="A520" t="str">
            <v>CSP140813MI7</v>
          </cell>
          <cell r="B520" t="str">
            <v>210-0518</v>
          </cell>
          <cell r="C520" t="str">
            <v>CLINICA PARA SOPORTE DEL PACIENTE CON DOLOR S DE RL DE CV</v>
          </cell>
        </row>
        <row r="521">
          <cell r="A521" t="str">
            <v>TPA941226462</v>
          </cell>
          <cell r="B521" t="str">
            <v>210-0519</v>
          </cell>
          <cell r="C521" t="str">
            <v>TUBERIAS PLASTICAS DE ARANDAS SA DE CV</v>
          </cell>
        </row>
        <row r="522">
          <cell r="A522" t="str">
            <v>VEGT940220S85</v>
          </cell>
          <cell r="B522" t="str">
            <v>210-0520</v>
          </cell>
          <cell r="C522" t="str">
            <v>VELAZQUEZ GUTIERREZ TERESA</v>
          </cell>
        </row>
        <row r="523">
          <cell r="A523" t="str">
            <v>PEL980828MJ0</v>
          </cell>
          <cell r="B523" t="str">
            <v>210-0521</v>
          </cell>
          <cell r="C523" t="str">
            <v>PELFER SA DE CV</v>
          </cell>
        </row>
        <row r="524">
          <cell r="A524" t="str">
            <v>PEPR640502DC6</v>
          </cell>
          <cell r="B524" t="str">
            <v>210-0522</v>
          </cell>
          <cell r="C524" t="str">
            <v>PERALES PRIEGO RAUL</v>
          </cell>
        </row>
        <row r="525">
          <cell r="A525" t="str">
            <v>MERV5808286R9</v>
          </cell>
          <cell r="B525" t="str">
            <v>210-0523</v>
          </cell>
          <cell r="C525" t="str">
            <v>MEDINA ROMO VICTOR MANUEL</v>
          </cell>
        </row>
        <row r="526">
          <cell r="A526" t="str">
            <v>ROCM930209UQ4</v>
          </cell>
          <cell r="B526" t="str">
            <v>210-0524</v>
          </cell>
          <cell r="C526" t="str">
            <v>ROMO CORNEJO MAYRA LIZETH</v>
          </cell>
        </row>
        <row r="527">
          <cell r="A527" t="str">
            <v>IIPR751030NZ5</v>
          </cell>
          <cell r="B527" t="str">
            <v>210-0525</v>
          </cell>
          <cell r="C527" t="str">
            <v>IÑIGUEZ PLASCENCIA ROSENDO</v>
          </cell>
        </row>
        <row r="528">
          <cell r="A528" t="str">
            <v>COR920527M16</v>
          </cell>
          <cell r="B528" t="str">
            <v>210-0526</v>
          </cell>
          <cell r="C528" t="str">
            <v>CORFUERTE SA DE CV</v>
          </cell>
        </row>
        <row r="529">
          <cell r="A529" t="str">
            <v>RUCJ8011231N7</v>
          </cell>
          <cell r="B529" t="str">
            <v>210-0527</v>
          </cell>
          <cell r="C529" t="str">
            <v>RUIZ CORONADO JULIO ANDRES</v>
          </cell>
        </row>
        <row r="530">
          <cell r="A530" t="str">
            <v>EAML8006242N6</v>
          </cell>
          <cell r="B530" t="str">
            <v>210-0528</v>
          </cell>
          <cell r="C530" t="str">
            <v>ESTRADA MACIAS LUZ ELENA</v>
          </cell>
        </row>
        <row r="531">
          <cell r="A531" t="str">
            <v>ALU830902ST5</v>
          </cell>
          <cell r="B531" t="str">
            <v>210-0529</v>
          </cell>
          <cell r="C531" t="str">
            <v>ABASTECEDORA LUMEN SA DE CV</v>
          </cell>
        </row>
        <row r="532">
          <cell r="A532" t="str">
            <v>IME080404G52</v>
          </cell>
          <cell r="B532" t="str">
            <v>210-0530</v>
          </cell>
          <cell r="C532" t="str">
            <v>INTERNACIONALHEAVENLY DE MEXICO S DE RL DE CV</v>
          </cell>
        </row>
        <row r="533">
          <cell r="A533" t="str">
            <v>SCA980706JN0</v>
          </cell>
          <cell r="B533" t="str">
            <v>210-0531</v>
          </cell>
          <cell r="C533" t="str">
            <v>SURTIDORA CAPILLA SA DE CV</v>
          </cell>
        </row>
        <row r="534">
          <cell r="A534" t="str">
            <v>IGA871111387</v>
          </cell>
          <cell r="B534" t="str">
            <v>210-0532</v>
          </cell>
          <cell r="C534" t="str">
            <v>INDUSTRIAS GANE SA DE CV</v>
          </cell>
        </row>
        <row r="535">
          <cell r="A535" t="str">
            <v>AAGS6612252W7</v>
          </cell>
          <cell r="B535" t="str">
            <v>210-0533</v>
          </cell>
          <cell r="C535" t="str">
            <v>ALVAREZ GUZMAN SALVADOR</v>
          </cell>
        </row>
        <row r="536">
          <cell r="A536" t="str">
            <v>IIGI651105932</v>
          </cell>
          <cell r="B536" t="str">
            <v>210-0534</v>
          </cell>
          <cell r="C536" t="str">
            <v>IÑIGUEZ GARCIA ILDEFONSO</v>
          </cell>
        </row>
        <row r="537">
          <cell r="A537" t="str">
            <v>PAVA8901197C9</v>
          </cell>
          <cell r="B537" t="str">
            <v>210-0535</v>
          </cell>
          <cell r="C537" t="str">
            <v>PADILLA VARGAS ANEL EDLIN</v>
          </cell>
        </row>
        <row r="538">
          <cell r="A538" t="str">
            <v>PMA9401246S8</v>
          </cell>
          <cell r="B538" t="str">
            <v>210-0536</v>
          </cell>
          <cell r="C538" t="str">
            <v>PAPELERIA MARTINEZ SA DE CV</v>
          </cell>
        </row>
        <row r="539">
          <cell r="A539" t="str">
            <v>CFE370814QI0</v>
          </cell>
          <cell r="B539" t="str">
            <v>210-0537</v>
          </cell>
          <cell r="C539" t="str">
            <v>COMISION FEDERAL DE ELECTRICIDAD</v>
          </cell>
        </row>
        <row r="540">
          <cell r="A540" t="str">
            <v>DCL060824KG6</v>
          </cell>
          <cell r="B540" t="str">
            <v>210-0538</v>
          </cell>
          <cell r="C540" t="str">
            <v>DISTRIBUIDORA CIENTIFICA DE LABORATORIOS SA DE CV</v>
          </cell>
        </row>
        <row r="541">
          <cell r="A541" t="str">
            <v>FAFE7009283M4</v>
          </cell>
          <cell r="B541" t="str">
            <v>210-0539</v>
          </cell>
          <cell r="C541" t="str">
            <v>FRANCO FRANCO EFREN</v>
          </cell>
        </row>
        <row r="542">
          <cell r="A542" t="str">
            <v>IRE820805HA3</v>
          </cell>
          <cell r="B542" t="str">
            <v>210-0540</v>
          </cell>
          <cell r="C542" t="str">
            <v>INDUSTRIA DE REFRESCOS S DE RL DE CV</v>
          </cell>
        </row>
        <row r="543">
          <cell r="A543" t="str">
            <v>CDI160330RC9</v>
          </cell>
          <cell r="B543" t="str">
            <v>210-0541</v>
          </cell>
          <cell r="C543" t="str">
            <v>CFE DISTRIBUCION</v>
          </cell>
        </row>
        <row r="544">
          <cell r="A544" t="str">
            <v>ABA920310QW0</v>
          </cell>
          <cell r="B544" t="str">
            <v>210-0542</v>
          </cell>
          <cell r="C544" t="str">
            <v>ABA SEGUROS SA DE CV</v>
          </cell>
        </row>
        <row r="545">
          <cell r="A545" t="str">
            <v>ROGI4409103S7</v>
          </cell>
          <cell r="B545" t="str">
            <v>210-0543</v>
          </cell>
          <cell r="C545" t="str">
            <v>RODRIGUEZ GUZMAN IRENE</v>
          </cell>
        </row>
        <row r="546">
          <cell r="A546" t="str">
            <v>GUMM491208416</v>
          </cell>
          <cell r="B546" t="str">
            <v>210-0544</v>
          </cell>
          <cell r="C546" t="str">
            <v>GUTIERREZ MALDONADO JOSE MARIA</v>
          </cell>
        </row>
        <row r="547">
          <cell r="A547" t="str">
            <v>COL120623RS7</v>
          </cell>
          <cell r="B547" t="str">
            <v>210-0545</v>
          </cell>
          <cell r="C547" t="str">
            <v>COLOSTOMIC SA DE CV</v>
          </cell>
        </row>
        <row r="548">
          <cell r="A548" t="str">
            <v>GOFB860908J92</v>
          </cell>
          <cell r="B548" t="str">
            <v>210-0546</v>
          </cell>
          <cell r="C548" t="str">
            <v>GONZALEZ FLAMENCO BEATRIZ</v>
          </cell>
        </row>
        <row r="549">
          <cell r="A549" t="str">
            <v>SOR1512106S7</v>
          </cell>
          <cell r="B549" t="str">
            <v>210-0547</v>
          </cell>
          <cell r="C549" t="str">
            <v>SERENDI ORGANICS COMPANY SAPI DE CV</v>
          </cell>
        </row>
        <row r="550">
          <cell r="A550" t="str">
            <v>TME840315KT6</v>
          </cell>
          <cell r="B550" t="str">
            <v>210-0548</v>
          </cell>
          <cell r="C550" t="str">
            <v>TELEFONOS DE MEXICO SAB DE CV</v>
          </cell>
        </row>
        <row r="551">
          <cell r="A551" t="str">
            <v>EAC901112JE7</v>
          </cell>
          <cell r="B551" t="str">
            <v>210-0549</v>
          </cell>
          <cell r="C551" t="str">
            <v>CECEÑAS RIVERA THELMA CONCEPCION</v>
          </cell>
        </row>
        <row r="552">
          <cell r="A552" t="str">
            <v>HVT971113LB6</v>
          </cell>
          <cell r="B552" t="str">
            <v>210-0550</v>
          </cell>
          <cell r="C552" t="str">
            <v>HOTEL VIRREYES DE TEPA SA DE CV</v>
          </cell>
        </row>
        <row r="553">
          <cell r="A553" t="str">
            <v>ASE930924SS7</v>
          </cell>
          <cell r="B553" t="str">
            <v>210-0551</v>
          </cell>
          <cell r="C553" t="str">
            <v>EDENRED MEXICO SA DE CV</v>
          </cell>
        </row>
        <row r="554">
          <cell r="A554" t="str">
            <v>MERJ5804013P5</v>
          </cell>
          <cell r="B554" t="str">
            <v>210-0552</v>
          </cell>
          <cell r="C554" t="str">
            <v>MEJIA RODRIGUEZ JORGE</v>
          </cell>
        </row>
        <row r="555">
          <cell r="A555" t="str">
            <v>FAGR660304HK3</v>
          </cell>
          <cell r="B555" t="str">
            <v>210-0553</v>
          </cell>
          <cell r="C555" t="str">
            <v>FRANCO GONZALEZ JOSE RAMON</v>
          </cell>
        </row>
        <row r="556">
          <cell r="A556" t="str">
            <v>EOC940117IG5</v>
          </cell>
          <cell r="B556" t="str">
            <v>210-0554</v>
          </cell>
          <cell r="C556" t="str">
            <v>FLEXETY SA DE CV</v>
          </cell>
        </row>
        <row r="557">
          <cell r="A557" t="str">
            <v>EOC940117IG5</v>
          </cell>
          <cell r="B557" t="str">
            <v>210-0554</v>
          </cell>
          <cell r="C557" t="str">
            <v>ETIFLEX DE OCCIDENTE SA DE CV</v>
          </cell>
        </row>
        <row r="558">
          <cell r="A558" t="str">
            <v>SHU8203317Q3</v>
          </cell>
          <cell r="B558" t="str">
            <v>210-0555</v>
          </cell>
          <cell r="C558" t="str">
            <v>SERVICIO HUGIN SA DE CV</v>
          </cell>
        </row>
        <row r="559">
          <cell r="A559" t="str">
            <v>PIAR650711AE8</v>
          </cell>
          <cell r="B559" t="str">
            <v>210-0556</v>
          </cell>
          <cell r="C559" t="str">
            <v>PINTO ALVAREZ RAUL</v>
          </cell>
        </row>
        <row r="560">
          <cell r="A560" t="str">
            <v>RAPA421210RN2</v>
          </cell>
          <cell r="B560" t="str">
            <v>210-0557</v>
          </cell>
          <cell r="C560" t="str">
            <v>RAMIREZ PEÑA ANGEL</v>
          </cell>
        </row>
        <row r="561">
          <cell r="A561" t="str">
            <v>OAL160412U18</v>
          </cell>
          <cell r="B561" t="str">
            <v>210-0558</v>
          </cell>
          <cell r="C561" t="str">
            <v>OPERATOURS DE LOS ALTOS SA DE CV</v>
          </cell>
        </row>
        <row r="562">
          <cell r="A562" t="str">
            <v>GBT100817RB8</v>
          </cell>
          <cell r="B562" t="str">
            <v>210-0559</v>
          </cell>
          <cell r="C562" t="str">
            <v>GRUPO BENAVIDES TURISTICOS S DE RL DE CV</v>
          </cell>
        </row>
        <row r="563">
          <cell r="A563" t="str">
            <v>SAFR680902RI1</v>
          </cell>
          <cell r="B563" t="str">
            <v>210-0560</v>
          </cell>
          <cell r="C563" t="str">
            <v>SANTOS FONSECA RAFAEL</v>
          </cell>
        </row>
        <row r="564">
          <cell r="A564" t="str">
            <v>DAG9402039W7</v>
          </cell>
          <cell r="B564" t="str">
            <v>210-0561</v>
          </cell>
          <cell r="C564" t="str">
            <v>DISTRIBUIDORA DE ACEROS GONZALEZ GALLO SA DE CV</v>
          </cell>
        </row>
        <row r="565">
          <cell r="A565" t="str">
            <v>NAGT430402PM2</v>
          </cell>
          <cell r="B565" t="str">
            <v>210-0562</v>
          </cell>
          <cell r="C565" t="str">
            <v>NAVARRO GOMEZ TERESA</v>
          </cell>
        </row>
        <row r="566">
          <cell r="A566" t="str">
            <v>CAT881221S23</v>
          </cell>
          <cell r="B566" t="str">
            <v>210-0563</v>
          </cell>
          <cell r="C566" t="str">
            <v>COMPUTADORAS Y ACCESORIOS DE TEPATITLAN SA DE CV</v>
          </cell>
        </row>
        <row r="567">
          <cell r="A567" t="str">
            <v>DEI8911138LA</v>
          </cell>
          <cell r="B567" t="str">
            <v>210-0564</v>
          </cell>
          <cell r="C567" t="str">
            <v>DISTRIBUIDORA ELECTRICA INDUSTRIAL DE LOS ALTOS SA DE CV</v>
          </cell>
        </row>
        <row r="568">
          <cell r="A568" t="str">
            <v>IDE010410HBA</v>
          </cell>
          <cell r="B568" t="str">
            <v>210-0565</v>
          </cell>
          <cell r="C568" t="str">
            <v>IDEEN S DE RL DE CV</v>
          </cell>
        </row>
        <row r="569">
          <cell r="A569" t="str">
            <v>SIN9408027L7</v>
          </cell>
          <cell r="B569" t="str">
            <v>210-0566</v>
          </cell>
          <cell r="C569" t="str">
            <v>SEGUROS INBURSA SA GRUPO FINANCIERO INBURSA</v>
          </cell>
        </row>
        <row r="570">
          <cell r="A570" t="str">
            <v>BCR8507318D6</v>
          </cell>
          <cell r="B570" t="str">
            <v>210-0567</v>
          </cell>
          <cell r="C570" t="str">
            <v>BANCO DE CREDITO RURAL DE OCCIDENTE, SNC</v>
          </cell>
        </row>
        <row r="571">
          <cell r="A571" t="str">
            <v>LOMH660112PC2</v>
          </cell>
          <cell r="B571" t="str">
            <v>210-0568</v>
          </cell>
          <cell r="C571" t="str">
            <v>LOZANO MUÑOZ HECTOR JAVIER</v>
          </cell>
        </row>
        <row r="572">
          <cell r="B572" t="str">
            <v>210-0569</v>
          </cell>
          <cell r="C572" t="str">
            <v>LOERA GUTIERREZ ADRIAN</v>
          </cell>
        </row>
        <row r="573">
          <cell r="A573" t="str">
            <v>BAOL630807L89</v>
          </cell>
          <cell r="B573" t="str">
            <v>210-0570</v>
          </cell>
          <cell r="C573" t="str">
            <v>BARBA OROZCO MARIA DE LOURDES</v>
          </cell>
        </row>
        <row r="574">
          <cell r="A574" t="str">
            <v>IMS421231I45</v>
          </cell>
          <cell r="B574" t="str">
            <v>210-0571</v>
          </cell>
          <cell r="C574" t="str">
            <v>INSTITUTO MEXICANO DEL SEGURO SOCIAL</v>
          </cell>
        </row>
        <row r="575">
          <cell r="A575" t="str">
            <v>EOGF59020571A</v>
          </cell>
          <cell r="B575" t="str">
            <v>210-0572</v>
          </cell>
          <cell r="C575" t="str">
            <v>ESCOTO GONZALEZ FELIPE</v>
          </cell>
        </row>
        <row r="576">
          <cell r="A576" t="str">
            <v>IIAJ550419K83</v>
          </cell>
          <cell r="B576" t="str">
            <v>210-0573</v>
          </cell>
          <cell r="C576" t="str">
            <v>IÑIGUEZ ALVAREZ JAIME</v>
          </cell>
        </row>
        <row r="577">
          <cell r="A577" t="str">
            <v>SCS000328CX4</v>
          </cell>
          <cell r="B577" t="str">
            <v>210-0574</v>
          </cell>
          <cell r="C577" t="str">
            <v>SEMILLAS Y CEREALES SAN JUANICO SA DE CV</v>
          </cell>
        </row>
        <row r="578">
          <cell r="A578" t="str">
            <v>CAA890203661</v>
          </cell>
          <cell r="B578" t="str">
            <v>210-0575</v>
          </cell>
          <cell r="C578" t="str">
            <v>COMERCIAL AUTOMOTRIZ DE LOS ALTOS SA DE CV</v>
          </cell>
        </row>
        <row r="579">
          <cell r="A579" t="str">
            <v>CMO990329RZ6</v>
          </cell>
          <cell r="B579" t="str">
            <v>210-0576</v>
          </cell>
          <cell r="C579" t="str">
            <v>COMERCIAL MOFEG SA DE CV</v>
          </cell>
        </row>
        <row r="580">
          <cell r="A580" t="str">
            <v>ECO150615NI8</v>
          </cell>
          <cell r="B580" t="str">
            <v>210-0577</v>
          </cell>
          <cell r="C580" t="str">
            <v>ECOWIPES SA DE CV</v>
          </cell>
        </row>
        <row r="581">
          <cell r="A581" t="str">
            <v>URB1305023V4</v>
          </cell>
          <cell r="B581" t="str">
            <v>210-0578</v>
          </cell>
          <cell r="C581" t="str">
            <v>URBAN&amp;CO SA DE CV</v>
          </cell>
        </row>
        <row r="582">
          <cell r="A582" t="str">
            <v>DEM8801152E9</v>
          </cell>
          <cell r="B582" t="str">
            <v>210-0579</v>
          </cell>
          <cell r="C582" t="str">
            <v>DHL EXPRESS MEXICO SA DE CV</v>
          </cell>
        </row>
        <row r="583">
          <cell r="A583" t="str">
            <v>IAHR720626556</v>
          </cell>
          <cell r="B583" t="str">
            <v>210-0580</v>
          </cell>
          <cell r="C583" t="str">
            <v>IBARRA HERNANDEZ RUBEN</v>
          </cell>
        </row>
        <row r="584">
          <cell r="A584" t="str">
            <v>LGR9712159U4</v>
          </cell>
          <cell r="B584" t="str">
            <v>210-0581</v>
          </cell>
          <cell r="C584" t="str">
            <v>DE LOZA GRAPHICS SA DE CV</v>
          </cell>
        </row>
        <row r="585">
          <cell r="A585" t="str">
            <v>NAFL5610028E3</v>
          </cell>
          <cell r="B585" t="str">
            <v>210-0582</v>
          </cell>
          <cell r="C585" t="str">
            <v>NAVARRO FERNANDEZ LUIS</v>
          </cell>
        </row>
        <row r="586">
          <cell r="A586" t="str">
            <v>PDI000731582</v>
          </cell>
          <cell r="B586" t="str">
            <v>210-0583</v>
          </cell>
          <cell r="C586" t="str">
            <v>PRODUCTOS DISRAELI SA DE CV</v>
          </cell>
        </row>
        <row r="587">
          <cell r="A587" t="str">
            <v>GUOT800912AFA</v>
          </cell>
          <cell r="B587" t="str">
            <v>210-0584</v>
          </cell>
          <cell r="C587" t="str">
            <v>GUZMAN OROZCO TOBIAS ALEJANDRO</v>
          </cell>
        </row>
        <row r="588">
          <cell r="A588" t="str">
            <v>PEDJ6011304A4</v>
          </cell>
          <cell r="B588" t="str">
            <v>210-0585</v>
          </cell>
          <cell r="C588" t="str">
            <v>PEREZ DAVALOS JORGE HUMBERTO</v>
          </cell>
        </row>
        <row r="589">
          <cell r="A589" t="str">
            <v>EAGG7312142Z4</v>
          </cell>
          <cell r="B589" t="str">
            <v>210-0586</v>
          </cell>
          <cell r="C589" t="str">
            <v>ESTRADA GONZALEZ GUILLERMO</v>
          </cell>
        </row>
        <row r="590">
          <cell r="A590" t="str">
            <v>CDP930114FJ0</v>
          </cell>
          <cell r="B590" t="str">
            <v>210-0587</v>
          </cell>
          <cell r="C590" t="str">
            <v>COMERCIAL DISTRIBUIDORA POPULAR SA DE CV</v>
          </cell>
        </row>
        <row r="591">
          <cell r="A591" t="str">
            <v>BMN930209927</v>
          </cell>
          <cell r="B591" t="str">
            <v>210-0588</v>
          </cell>
          <cell r="C591" t="str">
            <v>BANCO MERCANTIL DEL NORTE SA INSTITUCION DE BANCA MULTIPLE GRUPO FINANCIERO BANORTE</v>
          </cell>
        </row>
        <row r="592">
          <cell r="A592" t="str">
            <v>VIMA610918677</v>
          </cell>
          <cell r="B592" t="str">
            <v>210-0589</v>
          </cell>
          <cell r="C592" t="str">
            <v>VIQUEZ MIRANDA ALFONSO</v>
          </cell>
        </row>
        <row r="593">
          <cell r="A593" t="str">
            <v>DFM150424SK6</v>
          </cell>
          <cell r="B593" t="str">
            <v>210-0590</v>
          </cell>
          <cell r="C593" t="str">
            <v>DISTRIBUIDORA FARMACEUTICA DE MAYORISTAS SA DE CV</v>
          </cell>
        </row>
        <row r="594">
          <cell r="A594" t="str">
            <v>TEL980626TQ9</v>
          </cell>
          <cell r="B594" t="str">
            <v>210-0591</v>
          </cell>
          <cell r="C594" t="str">
            <v>TELYCOM SA DE CV</v>
          </cell>
        </row>
        <row r="595">
          <cell r="A595" t="str">
            <v>GUIG630221IB4</v>
          </cell>
          <cell r="B595" t="str">
            <v>210-0592</v>
          </cell>
          <cell r="C595" t="str">
            <v>GUTIERREZ IÑIGUEZ GERARDO</v>
          </cell>
        </row>
        <row r="596">
          <cell r="A596" t="str">
            <v>CAFA891221EA1</v>
          </cell>
          <cell r="B596" t="str">
            <v>210-0593</v>
          </cell>
          <cell r="C596" t="str">
            <v>CHAVEZ FELIX ALMA JESSICA</v>
          </cell>
        </row>
        <row r="597">
          <cell r="A597" t="str">
            <v>RPP850118C67</v>
          </cell>
          <cell r="B597" t="str">
            <v>210-0594</v>
          </cell>
          <cell r="C597" t="str">
            <v>RESTAURANTE EL PARGO DEL PACIFICO SA DE CV</v>
          </cell>
        </row>
        <row r="598">
          <cell r="A598" t="str">
            <v>MER551201D48</v>
          </cell>
          <cell r="B598" t="str">
            <v>210-0595</v>
          </cell>
          <cell r="C598" t="str">
            <v>MERCK SA DE CV</v>
          </cell>
        </row>
        <row r="599">
          <cell r="A599" t="str">
            <v>EFE8908015L3</v>
          </cell>
          <cell r="B599" t="str">
            <v>210-0596</v>
          </cell>
          <cell r="C599" t="str">
            <v>EFECTIVALE S DE RL DE CV</v>
          </cell>
        </row>
        <row r="600">
          <cell r="A600" t="str">
            <v>TOHR570704KU3</v>
          </cell>
          <cell r="B600" t="str">
            <v>210-0597</v>
          </cell>
          <cell r="C600" t="str">
            <v>DE LA TORRE HERNANDEZ MA DEL REFUGIO</v>
          </cell>
        </row>
        <row r="601">
          <cell r="A601" t="str">
            <v>GCA9702207F7</v>
          </cell>
          <cell r="B601" t="str">
            <v>210-0598</v>
          </cell>
          <cell r="C601" t="str">
            <v>GRUPO COMERCIAL ATEMAJAC SA DE CV</v>
          </cell>
        </row>
        <row r="602">
          <cell r="A602" t="str">
            <v>TCT860516HQ5</v>
          </cell>
          <cell r="B602" t="str">
            <v>210-0599</v>
          </cell>
          <cell r="C602" t="str">
            <v>TELEVISION POR CABLE TEPA SA DE CV</v>
          </cell>
        </row>
        <row r="603">
          <cell r="B603" t="str">
            <v>210-0600</v>
          </cell>
          <cell r="C603" t="str">
            <v>URZUA VELAZQUEZ JORGE</v>
          </cell>
        </row>
        <row r="604">
          <cell r="A604" t="str">
            <v>LOSJ921130L65</v>
          </cell>
          <cell r="B604" t="str">
            <v>210-0601</v>
          </cell>
          <cell r="C604" t="str">
            <v>LOPEZ SANCHEZ JAZMIN</v>
          </cell>
        </row>
        <row r="605">
          <cell r="A605" t="str">
            <v>SALJ951023GB6</v>
          </cell>
          <cell r="B605" t="str">
            <v>210-0602</v>
          </cell>
          <cell r="C605" t="str">
            <v>SALAZAR LOPEZ JOSHUA ISRAEL</v>
          </cell>
        </row>
        <row r="606">
          <cell r="A606" t="str">
            <v>CADA6504106Q1</v>
          </cell>
          <cell r="B606" t="str">
            <v>210-0603</v>
          </cell>
          <cell r="C606" t="str">
            <v>CARDENAS DAVALOS ALBERTO</v>
          </cell>
        </row>
        <row r="607">
          <cell r="A607" t="str">
            <v>CARG701123GD8</v>
          </cell>
          <cell r="B607" t="str">
            <v>210-0604</v>
          </cell>
          <cell r="C607" t="str">
            <v>CABRERA RODRIGUEZ JOSE GUADALUPE</v>
          </cell>
        </row>
        <row r="608">
          <cell r="A608" t="str">
            <v>COGP58122087A</v>
          </cell>
          <cell r="B608" t="str">
            <v>210-0605</v>
          </cell>
          <cell r="C608" t="str">
            <v>CONTRERAS GARZA JOSE PABLO</v>
          </cell>
        </row>
        <row r="609">
          <cell r="A609" t="str">
            <v>GOGI610205HI0</v>
          </cell>
          <cell r="B609" t="str">
            <v>210-0606</v>
          </cell>
          <cell r="C609" t="str">
            <v>GOMEZ GONZALEZ IGNACIO</v>
          </cell>
        </row>
        <row r="610">
          <cell r="A610" t="str">
            <v>VEMA710806BU2</v>
          </cell>
          <cell r="B610" t="str">
            <v>210-0607</v>
          </cell>
          <cell r="C610" t="str">
            <v>VENEGAS MARTINEZ ARNOLDO</v>
          </cell>
        </row>
        <row r="611">
          <cell r="A611" t="str">
            <v>PEM011026935</v>
          </cell>
          <cell r="B611" t="str">
            <v>210-0608</v>
          </cell>
          <cell r="C611" t="str">
            <v>PROVEEDORA ESPECIALIZADA DE MEDICAMENTOS SA DE CV</v>
          </cell>
        </row>
        <row r="612">
          <cell r="A612" t="str">
            <v>DPH1503237A9</v>
          </cell>
          <cell r="B612" t="str">
            <v>210-0609</v>
          </cell>
          <cell r="C612" t="str">
            <v>3D PHARMA S DE RL DE CV</v>
          </cell>
        </row>
        <row r="613">
          <cell r="A613" t="str">
            <v>VASR9807183C5</v>
          </cell>
          <cell r="B613" t="str">
            <v>210-0610</v>
          </cell>
          <cell r="C613" t="str">
            <v>VAZQUEZ SANCHEZ RODRIGO</v>
          </cell>
        </row>
        <row r="614">
          <cell r="A614" t="str">
            <v>SRT9305283W5</v>
          </cell>
          <cell r="B614" t="str">
            <v>210-0611</v>
          </cell>
          <cell r="C614" t="str">
            <v>SERVICIO RAMIREZ DE TEPATITLAN SA DE CV</v>
          </cell>
        </row>
        <row r="615">
          <cell r="A615" t="str">
            <v>RUOS540218NG1</v>
          </cell>
          <cell r="B615" t="str">
            <v>210-0612</v>
          </cell>
          <cell r="C615" t="str">
            <v>RUIZ OROZCO SOCORRO VICTORIA</v>
          </cell>
        </row>
        <row r="616">
          <cell r="A616" t="str">
            <v>SST8508184P7</v>
          </cell>
          <cell r="B616" t="str">
            <v>210-0613</v>
          </cell>
          <cell r="C616" t="str">
            <v>SUPER SERVICIO TEPA SA DE CV</v>
          </cell>
        </row>
        <row r="617">
          <cell r="A617" t="str">
            <v>BNO670315CD0</v>
          </cell>
          <cell r="B617" t="str">
            <v>210-0614</v>
          </cell>
          <cell r="C617" t="str">
            <v>BANCO NACIONAL DE OBRAS Y SERVICIOS PUBLICOS SNC   *BANOBRAS*</v>
          </cell>
        </row>
        <row r="618">
          <cell r="A618" t="str">
            <v>RLS0205156T9</v>
          </cell>
          <cell r="B618" t="str">
            <v>210-0615</v>
          </cell>
          <cell r="C618" t="str">
            <v>RANCHO LECHERO SAN FRANCISCO SPR DE RL DE CV</v>
          </cell>
        </row>
        <row r="619">
          <cell r="A619" t="str">
            <v>LUB040827AF2</v>
          </cell>
          <cell r="B619" t="str">
            <v>210-0616</v>
          </cell>
          <cell r="C619" t="str">
            <v>LUBRIFILTROS SA DE CV</v>
          </cell>
        </row>
        <row r="620">
          <cell r="A620" t="str">
            <v>TPJ8101242I3</v>
          </cell>
          <cell r="B620" t="str">
            <v>210-0617</v>
          </cell>
          <cell r="C620" t="str">
            <v>TERRACERIAS Y PAVIMENTOS DE JALISCO SA DE CV</v>
          </cell>
        </row>
        <row r="621">
          <cell r="A621" t="str">
            <v>AET020506HS9</v>
          </cell>
          <cell r="B621" t="str">
            <v>210-0618</v>
          </cell>
          <cell r="C621" t="str">
            <v>AUTO EXPRESS TEPA SA DE CV</v>
          </cell>
        </row>
        <row r="622">
          <cell r="A622" t="str">
            <v>MUCB230520652</v>
          </cell>
          <cell r="B622" t="str">
            <v>210-0619</v>
          </cell>
          <cell r="C622" t="str">
            <v>MUÑOZ CASILLAS BAUDELIO</v>
          </cell>
        </row>
        <row r="623">
          <cell r="A623" t="str">
            <v>BRE010220HQ3</v>
          </cell>
          <cell r="B623" t="str">
            <v>210-0620</v>
          </cell>
          <cell r="C623" t="str">
            <v>BASCULAS Y REFACCIONES SA DE CV</v>
          </cell>
        </row>
        <row r="624">
          <cell r="A624" t="str">
            <v>GAPS870322Q81</v>
          </cell>
          <cell r="B624" t="str">
            <v>210-0621</v>
          </cell>
          <cell r="C624" t="str">
            <v>GARCIA PEREZ SANDRA SUSANA</v>
          </cell>
        </row>
        <row r="625">
          <cell r="A625" t="str">
            <v>PGM881128QIA</v>
          </cell>
          <cell r="B625" t="str">
            <v>210-0622</v>
          </cell>
          <cell r="C625" t="str">
            <v>PROMOCIONES GRAFICAS MEXICANAS SA DE CV</v>
          </cell>
        </row>
        <row r="626">
          <cell r="A626" t="str">
            <v>SES950922LC9</v>
          </cell>
          <cell r="B626" t="str">
            <v>210-0623</v>
          </cell>
          <cell r="C626" t="str">
            <v>SERVICIO ESPAÑITA SA DE CV</v>
          </cell>
        </row>
        <row r="627">
          <cell r="A627" t="str">
            <v>PME120706MC8</v>
          </cell>
          <cell r="B627" t="str">
            <v>210-0624</v>
          </cell>
          <cell r="C627" t="str">
            <v>PRISEM MEXICO SA DE CV</v>
          </cell>
        </row>
        <row r="628">
          <cell r="A628" t="str">
            <v>OIAF820217FF3</v>
          </cell>
          <cell r="B628" t="str">
            <v>210-0625</v>
          </cell>
          <cell r="C628" t="str">
            <v>ORTIZ ARIAS FABIOLA</v>
          </cell>
        </row>
        <row r="629">
          <cell r="A629" t="str">
            <v>GAJF490601Q91</v>
          </cell>
          <cell r="B629" t="str">
            <v>210-0626</v>
          </cell>
          <cell r="C629" t="str">
            <v>GARCIA JAUREGUI FEDERICO</v>
          </cell>
        </row>
        <row r="630">
          <cell r="A630" t="str">
            <v>CDI890826TD8</v>
          </cell>
          <cell r="B630" t="str">
            <v>210-0627</v>
          </cell>
          <cell r="C630" t="str">
            <v>COSPOR DISTRIBUCIONES SA DE CV</v>
          </cell>
        </row>
        <row r="631">
          <cell r="A631" t="str">
            <v>ORG100204TF2</v>
          </cell>
          <cell r="B631" t="str">
            <v>210-0628</v>
          </cell>
          <cell r="C631" t="str">
            <v>ORGANATURE SA DE CV</v>
          </cell>
        </row>
        <row r="632">
          <cell r="A632" t="str">
            <v>AUVA750223FN6</v>
          </cell>
          <cell r="B632" t="str">
            <v>210-0629</v>
          </cell>
          <cell r="C632" t="str">
            <v>ARGUELLES VALLEJO ANDRES</v>
          </cell>
        </row>
        <row r="633">
          <cell r="A633" t="str">
            <v>TOGA711105ER9</v>
          </cell>
          <cell r="B633" t="str">
            <v>210-0630</v>
          </cell>
          <cell r="C633" t="str">
            <v>TORRES GONZALEZ ARACELI</v>
          </cell>
        </row>
        <row r="634">
          <cell r="A634" t="str">
            <v>PCM9307212B8</v>
          </cell>
          <cell r="B634" t="str">
            <v>210-0631</v>
          </cell>
          <cell r="C634" t="str">
            <v>PAPELES Y CONVERSIONES DE MEXICO SA DE CV</v>
          </cell>
        </row>
        <row r="635">
          <cell r="A635" t="str">
            <v>DBR101013N47</v>
          </cell>
          <cell r="B635" t="str">
            <v>210-0632</v>
          </cell>
          <cell r="C635" t="str">
            <v>DERMA BRANDS S DE RL DE CV</v>
          </cell>
        </row>
        <row r="636">
          <cell r="A636" t="str">
            <v>ANF0709218A5</v>
          </cell>
          <cell r="B636" t="str">
            <v>210-0633</v>
          </cell>
          <cell r="C636" t="str">
            <v>ALIMENTOS NATURALES FINOS SA DE CV</v>
          </cell>
        </row>
        <row r="637">
          <cell r="A637" t="str">
            <v>QGU0912049C3</v>
          </cell>
          <cell r="B637" t="str">
            <v>210-0634</v>
          </cell>
          <cell r="C637" t="str">
            <v>QUICKSHINE GUADALAJARA SA DE CV</v>
          </cell>
        </row>
        <row r="638">
          <cell r="A638" t="str">
            <v>SRN000519Q69</v>
          </cell>
          <cell r="B638" t="str">
            <v>210-0635</v>
          </cell>
          <cell r="C638" t="str">
            <v>ALIMENTOS SELLO ROJO SA DE CV</v>
          </cell>
        </row>
        <row r="639">
          <cell r="A639" t="str">
            <v>LFA160317TC1</v>
          </cell>
          <cell r="B639" t="str">
            <v>210-0636</v>
          </cell>
          <cell r="C639" t="str">
            <v>LC FARMA SA DE CV</v>
          </cell>
        </row>
        <row r="640">
          <cell r="A640" t="str">
            <v>VISO920523S39</v>
          </cell>
          <cell r="B640" t="str">
            <v>210-0637</v>
          </cell>
          <cell r="C640" t="str">
            <v>VILLALOBOS SANCHEZ OMAR ALEJANDRO</v>
          </cell>
        </row>
        <row r="641">
          <cell r="A641" t="str">
            <v>GUME280202SG5</v>
          </cell>
          <cell r="B641" t="str">
            <v>210-0638</v>
          </cell>
          <cell r="C641" t="str">
            <v>GUTIERREZ MARTIN EZEQUIEL</v>
          </cell>
        </row>
        <row r="642">
          <cell r="A642" t="str">
            <v>CPF6307036N8</v>
          </cell>
          <cell r="B642" t="str">
            <v>210-0639</v>
          </cell>
          <cell r="C642" t="str">
            <v>CAMINOS Y PUENTES FEDERALES DE INGRESOS Y SERVICIOS CONEXOS</v>
          </cell>
        </row>
        <row r="643">
          <cell r="A643" t="str">
            <v>LOHR780505F46</v>
          </cell>
          <cell r="B643" t="str">
            <v>210-0640</v>
          </cell>
          <cell r="C643" t="str">
            <v>LOMELI HERNANDEZ ROSALINA</v>
          </cell>
        </row>
        <row r="644">
          <cell r="A644" t="str">
            <v>ATC570304J94</v>
          </cell>
          <cell r="B644" t="str">
            <v>210-0641</v>
          </cell>
          <cell r="C644" t="str">
            <v>AUTOTRANSPORTES DE CARGA LOS ALTOS</v>
          </cell>
        </row>
        <row r="645">
          <cell r="A645" t="str">
            <v>GOPE6801251GA</v>
          </cell>
          <cell r="B645" t="str">
            <v>210-0642</v>
          </cell>
          <cell r="C645" t="str">
            <v>GODINEZ PINEDA ELVIRA</v>
          </cell>
        </row>
        <row r="646">
          <cell r="A646" t="str">
            <v>LCO021217UT6</v>
          </cell>
          <cell r="B646" t="str">
            <v>210-0643</v>
          </cell>
          <cell r="C646" t="str">
            <v>LABORATORIOS COSMECEUTICOS S DE RL DE CV</v>
          </cell>
        </row>
        <row r="647">
          <cell r="A647" t="str">
            <v>SPA0212183J8</v>
          </cell>
          <cell r="B647" t="str">
            <v>210-0644</v>
          </cell>
          <cell r="C647" t="str">
            <v>SAL PACIFICO SA DE CV</v>
          </cell>
        </row>
        <row r="648">
          <cell r="A648" t="str">
            <v>GOGA730917LR1</v>
          </cell>
          <cell r="B648" t="str">
            <v>210-0645</v>
          </cell>
          <cell r="C648" t="str">
            <v>GONZALEZ GONZALEZ AMELIA</v>
          </cell>
        </row>
        <row r="649">
          <cell r="A649" t="str">
            <v>GAF1603149Q1</v>
          </cell>
          <cell r="B649" t="str">
            <v>210-0646</v>
          </cell>
          <cell r="C649" t="str">
            <v>GAFCOM COMPANY SA DE CV</v>
          </cell>
        </row>
        <row r="650">
          <cell r="A650" t="str">
            <v>ROGN660711KC2</v>
          </cell>
          <cell r="B650" t="str">
            <v>210-0647</v>
          </cell>
          <cell r="C650" t="str">
            <v>RODRIGUEZ GUAJARDO JOSE NICANOR</v>
          </cell>
        </row>
        <row r="651">
          <cell r="A651" t="str">
            <v>UAG7806127I8</v>
          </cell>
          <cell r="B651" t="str">
            <v>210-0648</v>
          </cell>
          <cell r="C651" t="str">
            <v>UNIVERSIDAD AUTONOMA DE GUADALAJARA AC</v>
          </cell>
        </row>
        <row r="652">
          <cell r="A652" t="str">
            <v>BAGJ5210013T0</v>
          </cell>
          <cell r="B652" t="str">
            <v>210-0649</v>
          </cell>
          <cell r="C652" t="str">
            <v>BARBA GUTIERREZ JUAN FRANCISCO</v>
          </cell>
        </row>
        <row r="653">
          <cell r="A653" t="str">
            <v>TIB740711BW3</v>
          </cell>
          <cell r="B653" t="str">
            <v>210-0650</v>
          </cell>
          <cell r="C653" t="str">
            <v>TRANSPORTES INDUSTRIALES DEL BAJIO</v>
          </cell>
        </row>
        <row r="654">
          <cell r="A654" t="str">
            <v>VIVC711007L62</v>
          </cell>
          <cell r="B654" t="str">
            <v>210-0651</v>
          </cell>
          <cell r="C654" t="str">
            <v>VILLALOBOS VALDES CLAUDIA PATRICIA</v>
          </cell>
        </row>
        <row r="655">
          <cell r="A655" t="str">
            <v>ICS161005QN1</v>
          </cell>
          <cell r="B655" t="str">
            <v>210-0652</v>
          </cell>
          <cell r="C655" t="str">
            <v>INDUSTRIAL COMERCIAL SAN DENISS SA DE CV</v>
          </cell>
        </row>
        <row r="656">
          <cell r="A656" t="str">
            <v>DEM160205EZ7</v>
          </cell>
          <cell r="B656" t="str">
            <v>210-0653</v>
          </cell>
          <cell r="C656" t="str">
            <v>DISTRIBUIDORA DE EQUIPO MEDICO DEL BAJIO SAPI DE CV</v>
          </cell>
        </row>
        <row r="657">
          <cell r="B657" t="str">
            <v>210-0654</v>
          </cell>
        </row>
        <row r="658">
          <cell r="A658" t="str">
            <v>BAGM6403077IA</v>
          </cell>
          <cell r="B658" t="str">
            <v>210-0655</v>
          </cell>
          <cell r="C658" t="str">
            <v>BARBA GONZALEZ MARCO DIONISIO</v>
          </cell>
        </row>
        <row r="659">
          <cell r="A659" t="str">
            <v>MJM0212199X8</v>
          </cell>
          <cell r="B659" t="str">
            <v>210-0656</v>
          </cell>
          <cell r="C659" t="str">
            <v>MICRO JACK DE MEXICO SA DE CV</v>
          </cell>
        </row>
        <row r="660">
          <cell r="A660" t="str">
            <v>BNM840515VB1</v>
          </cell>
          <cell r="B660" t="str">
            <v>210-0657</v>
          </cell>
          <cell r="C660" t="str">
            <v>BANCO NACIONAL DE MEXICO SA</v>
          </cell>
        </row>
        <row r="661">
          <cell r="A661" t="str">
            <v>FAGA7208017EA</v>
          </cell>
          <cell r="B661" t="str">
            <v>210-0658</v>
          </cell>
          <cell r="C661" t="str">
            <v>FRANCO GONZALEZ ALFONSO</v>
          </cell>
        </row>
        <row r="662">
          <cell r="A662" t="str">
            <v>AAL850219JS2</v>
          </cell>
          <cell r="B662" t="str">
            <v>210-0659</v>
          </cell>
          <cell r="C662" t="str">
            <v>AUTOTECNICA DE LOS ALTOS</v>
          </cell>
        </row>
        <row r="663">
          <cell r="A663" t="str">
            <v>AASD890104UK3</v>
          </cell>
          <cell r="B663" t="str">
            <v>210-0660</v>
          </cell>
          <cell r="C663" t="str">
            <v>ALMARAZ SANCHEZ DAVID</v>
          </cell>
        </row>
        <row r="664">
          <cell r="A664" t="str">
            <v>COR861205HE1</v>
          </cell>
          <cell r="B664" t="str">
            <v>210-0661</v>
          </cell>
          <cell r="C664" t="str">
            <v>CORPORACION OPERADORA DE REPRESENTACIONES Y NEGOCIOS SA DE CV</v>
          </cell>
        </row>
        <row r="665">
          <cell r="A665" t="str">
            <v>ICM920901MH7</v>
          </cell>
          <cell r="B665" t="str">
            <v>210-0662</v>
          </cell>
          <cell r="C665" t="str">
            <v>INMOBILIARIA DEL CENTRO MEDICO ALTEÑO SA DE CV</v>
          </cell>
        </row>
        <row r="666">
          <cell r="A666" t="str">
            <v>AIN990901410</v>
          </cell>
          <cell r="B666" t="str">
            <v>210-0663</v>
          </cell>
          <cell r="C666" t="str">
            <v>AMBAR INDUSTRIAL SA DE CV</v>
          </cell>
        </row>
        <row r="667">
          <cell r="A667" t="str">
            <v>ROSO830620MW0</v>
          </cell>
          <cell r="B667" t="str">
            <v>210-0664</v>
          </cell>
          <cell r="C667" t="str">
            <v>ROMERO SALDIVAR OSCAR</v>
          </cell>
        </row>
        <row r="668">
          <cell r="A668" t="str">
            <v>MAC921223GEA</v>
          </cell>
          <cell r="B668" t="str">
            <v>210-0665</v>
          </cell>
          <cell r="C668" t="str">
            <v>MONTALVO Y ASOCIADOS</v>
          </cell>
        </row>
        <row r="669">
          <cell r="A669" t="str">
            <v>FLA960401RE4</v>
          </cell>
          <cell r="B669" t="str">
            <v>210-0666</v>
          </cell>
          <cell r="C669" t="str">
            <v>FIERRO Y LAMINA DE LOS ALTOS SA DE CV</v>
          </cell>
        </row>
        <row r="670">
          <cell r="A670" t="str">
            <v>MAMM931205M51</v>
          </cell>
          <cell r="B670" t="str">
            <v>210-0667</v>
          </cell>
          <cell r="C670" t="str">
            <v>MARTIN MUÑOZ MARLENE</v>
          </cell>
        </row>
        <row r="671">
          <cell r="A671" t="str">
            <v>PIHJ601020Q9A</v>
          </cell>
          <cell r="B671" t="str">
            <v>210-0668</v>
          </cell>
          <cell r="C671" t="str">
            <v>PICAZO HERNANDEZ JOSE JAVIER</v>
          </cell>
        </row>
        <row r="672">
          <cell r="A672" t="str">
            <v>ROSS590401LF7</v>
          </cell>
          <cell r="B672" t="str">
            <v>210-0669</v>
          </cell>
          <cell r="C672" t="str">
            <v>RODRIGUEZ SOLORZANO SONIA SILVIA</v>
          </cell>
        </row>
        <row r="673">
          <cell r="A673" t="str">
            <v>PSJ120420SZ9</v>
          </cell>
          <cell r="B673" t="str">
            <v>210-0670</v>
          </cell>
          <cell r="C673" t="str">
            <v>PETRO SAN JUAN SA DE CV</v>
          </cell>
        </row>
        <row r="674">
          <cell r="A674" t="str">
            <v>CISI800608D49</v>
          </cell>
          <cell r="B674" t="str">
            <v>210-0671</v>
          </cell>
          <cell r="C674" t="str">
            <v>CID SANCHEZ IVAN</v>
          </cell>
        </row>
        <row r="675">
          <cell r="A675" t="str">
            <v>EUN101018FIA</v>
          </cell>
          <cell r="B675" t="str">
            <v>210-0672</v>
          </cell>
          <cell r="C675" t="str">
            <v>ESPECIAS UNIVERSALES SA DE CV</v>
          </cell>
        </row>
        <row r="676">
          <cell r="A676" t="str">
            <v>CACL730410ID0</v>
          </cell>
          <cell r="B676" t="str">
            <v>210-0673</v>
          </cell>
          <cell r="C676" t="str">
            <v>CASILLAS CASILLAS MA DE LOURDES</v>
          </cell>
        </row>
        <row r="677">
          <cell r="A677" t="str">
            <v>IMM170824DM5</v>
          </cell>
          <cell r="B677" t="str">
            <v>210-0674</v>
          </cell>
          <cell r="C677" t="str">
            <v>IMPULSORA MEXICANA DE MARCAS G&amp;A SA DE CV</v>
          </cell>
        </row>
        <row r="678">
          <cell r="A678" t="str">
            <v>PMA830628QK0</v>
          </cell>
          <cell r="B678" t="str">
            <v>210-0675</v>
          </cell>
          <cell r="C678" t="str">
            <v>PALETAS MARA SA DE CV</v>
          </cell>
        </row>
        <row r="679">
          <cell r="A679" t="str">
            <v>GORE6707201CA</v>
          </cell>
          <cell r="B679" t="str">
            <v>210-0676</v>
          </cell>
          <cell r="C679" t="str">
            <v>GONZALEZ RIVERA MARIA ELENA</v>
          </cell>
        </row>
        <row r="680">
          <cell r="A680" t="str">
            <v>GHA160113DF2</v>
          </cell>
          <cell r="B680" t="str">
            <v>210-0677</v>
          </cell>
          <cell r="C680" t="str">
            <v>GCE HEALTH &amp; BEAUTY S DE RL DE CV</v>
          </cell>
        </row>
        <row r="681">
          <cell r="A681" t="str">
            <v>MOT870907C23</v>
          </cell>
          <cell r="B681" t="str">
            <v>210-0678</v>
          </cell>
          <cell r="C681" t="str">
            <v>MOTONOVA SA DE CV</v>
          </cell>
        </row>
        <row r="682">
          <cell r="A682" t="str">
            <v>PAVC630820AL6</v>
          </cell>
          <cell r="B682" t="str">
            <v>210-0679</v>
          </cell>
          <cell r="C682" t="str">
            <v>PADILLA VALDIVIA CATALINA</v>
          </cell>
        </row>
        <row r="683">
          <cell r="A683" t="str">
            <v>RUMG7205064S1</v>
          </cell>
          <cell r="B683" t="str">
            <v>210-0680</v>
          </cell>
          <cell r="C683" t="str">
            <v>RUVALCABA MEJIA GABRIELA</v>
          </cell>
        </row>
        <row r="684">
          <cell r="A684" t="str">
            <v>CSJ0806055W7</v>
          </cell>
          <cell r="B684" t="str">
            <v>210-0681</v>
          </cell>
          <cell r="C684" t="str">
            <v>CAVA SAN JOSE SA DE CV</v>
          </cell>
        </row>
        <row r="685">
          <cell r="A685" t="str">
            <v>EME880309SK5</v>
          </cell>
          <cell r="B685" t="str">
            <v>210-0682</v>
          </cell>
          <cell r="C685" t="str">
            <v>ESTAFETA MEXICANA SA DE CV</v>
          </cell>
        </row>
        <row r="686">
          <cell r="A686" t="str">
            <v>TEN931019Q71</v>
          </cell>
          <cell r="B686" t="str">
            <v>210-0683</v>
          </cell>
          <cell r="C686" t="str">
            <v>TENOCHTITLAN SA DE CV</v>
          </cell>
        </row>
        <row r="687">
          <cell r="A687" t="str">
            <v>GGC1202144F9</v>
          </cell>
          <cell r="B687" t="str">
            <v>210-0684</v>
          </cell>
          <cell r="C687" t="str">
            <v>GRUPO GASOLINERO EL CAPULIN SA DE CV</v>
          </cell>
        </row>
        <row r="688">
          <cell r="A688" t="str">
            <v>CAGM900211LH9</v>
          </cell>
          <cell r="B688" t="str">
            <v>210-0685</v>
          </cell>
          <cell r="C688" t="str">
            <v>CASTELLANOS GONZALEZ MARCO ANTONIO</v>
          </cell>
        </row>
        <row r="689">
          <cell r="A689" t="str">
            <v>HEM811217IU2</v>
          </cell>
          <cell r="B689" t="str">
            <v>210-0686</v>
          </cell>
          <cell r="C689" t="str">
            <v>T MAQUINARIA SA DE CV</v>
          </cell>
        </row>
        <row r="690">
          <cell r="A690" t="str">
            <v>NANF6509032Z7</v>
          </cell>
          <cell r="B690" t="str">
            <v>210-0687</v>
          </cell>
          <cell r="C690" t="str">
            <v>NAVARRO NERI FRANCISCO</v>
          </cell>
        </row>
        <row r="691">
          <cell r="A691" t="str">
            <v>BUT150427LT8</v>
          </cell>
          <cell r="B691" t="str">
            <v>210-0688</v>
          </cell>
          <cell r="C691" t="str">
            <v>LA BUTACA SA DE CV</v>
          </cell>
        </row>
        <row r="692">
          <cell r="A692" t="str">
            <v>LBI031001H96</v>
          </cell>
          <cell r="B692" t="str">
            <v>210-0689</v>
          </cell>
          <cell r="C692" t="str">
            <v>LABORATORIOS BIOHOMED SA DE CV</v>
          </cell>
        </row>
        <row r="693">
          <cell r="A693" t="str">
            <v>CLM140508S85</v>
          </cell>
          <cell r="B693" t="str">
            <v>210-0690</v>
          </cell>
          <cell r="C693" t="str">
            <v>COMERCIALIZADORA LLANTERA MAPA SA DE CV</v>
          </cell>
        </row>
        <row r="694">
          <cell r="A694" t="str">
            <v>GOMD6406236M3</v>
          </cell>
          <cell r="B694" t="str">
            <v>210-0691</v>
          </cell>
          <cell r="C694" t="str">
            <v>GOMEZ MUÑOZ DANIEL</v>
          </cell>
        </row>
        <row r="695">
          <cell r="A695" t="str">
            <v>GUCJ540125MQ9</v>
          </cell>
          <cell r="B695" t="str">
            <v>210-0692</v>
          </cell>
          <cell r="C695" t="str">
            <v>GUTIERREZ COVARRUBIAS JUVENTINO</v>
          </cell>
        </row>
        <row r="696">
          <cell r="A696" t="str">
            <v>LORE820927T66</v>
          </cell>
          <cell r="B696" t="str">
            <v>210-0693</v>
          </cell>
          <cell r="C696" t="str">
            <v>LOPEZ RODRIGUEZ ENRIQUETA</v>
          </cell>
        </row>
        <row r="697">
          <cell r="A697" t="str">
            <v>BSC1201062K2</v>
          </cell>
          <cell r="B697" t="str">
            <v>210-0694</v>
          </cell>
          <cell r="C697" t="str">
            <v>BEL SAN COSMETICA NATURAL SC DE RL</v>
          </cell>
        </row>
        <row r="698">
          <cell r="A698" t="str">
            <v>CAHA640405PT5</v>
          </cell>
          <cell r="B698" t="str">
            <v>210-0695</v>
          </cell>
          <cell r="C698" t="str">
            <v>CAMACHO HERNANDEZ J ALVARO</v>
          </cell>
        </row>
        <row r="699">
          <cell r="A699" t="str">
            <v>VLT150429IX2</v>
          </cell>
          <cell r="B699" t="str">
            <v>210-0696</v>
          </cell>
          <cell r="C699" t="str">
            <v>VINOS Y LICORES 3 HERMANOS SA DE CV</v>
          </cell>
        </row>
        <row r="700">
          <cell r="A700" t="str">
            <v>GOGB6810166J8</v>
          </cell>
          <cell r="B700" t="str">
            <v>210-0697</v>
          </cell>
          <cell r="C700" t="str">
            <v>GONZALEZ GOMEZ MARIA BERTHA</v>
          </cell>
        </row>
        <row r="701">
          <cell r="A701" t="str">
            <v>MUL900704TH3</v>
          </cell>
          <cell r="B701" t="str">
            <v>210-0698</v>
          </cell>
          <cell r="C701" t="str">
            <v>MULTISHOPS SA DE CV</v>
          </cell>
        </row>
        <row r="702">
          <cell r="A702" t="str">
            <v>OIAE8501256Z5</v>
          </cell>
          <cell r="B702" t="str">
            <v>210-0699</v>
          </cell>
          <cell r="C702" t="str">
            <v>ORTIZ ARIAS EMMA YOLANDA</v>
          </cell>
        </row>
        <row r="703">
          <cell r="A703" t="str">
            <v>BAMR980202589</v>
          </cell>
          <cell r="B703" t="str">
            <v>210-0700</v>
          </cell>
          <cell r="C703" t="str">
            <v>BALTAZAR MORAN RAUL IGNACIO</v>
          </cell>
        </row>
        <row r="704">
          <cell r="A704" t="str">
            <v>JIOR6703102F1</v>
          </cell>
          <cell r="B704" t="str">
            <v>210-0701</v>
          </cell>
          <cell r="C704" t="str">
            <v>JIMENEZ OROZCO RAFAEL</v>
          </cell>
        </row>
        <row r="705">
          <cell r="A705" t="str">
            <v>HAC830617GG6</v>
          </cell>
          <cell r="B705" t="str">
            <v>210-0702</v>
          </cell>
          <cell r="C705" t="str">
            <v>HOSPITAL ASILO DEL CORAZON DE JESUS AC</v>
          </cell>
        </row>
        <row r="706">
          <cell r="A706" t="str">
            <v>GCL1401216X4</v>
          </cell>
          <cell r="B706" t="str">
            <v>210-0703</v>
          </cell>
          <cell r="C706" t="str">
            <v>GRUPO COMERCIAL LF SA DE CV</v>
          </cell>
        </row>
        <row r="707">
          <cell r="A707" t="str">
            <v>HAVA6303309D0</v>
          </cell>
          <cell r="B707" t="str">
            <v>210-0704</v>
          </cell>
          <cell r="C707" t="str">
            <v>HAMED VELASQUEZ ALMA DINORAH</v>
          </cell>
        </row>
        <row r="708">
          <cell r="A708" t="str">
            <v>MAAE6101104PA</v>
          </cell>
          <cell r="B708" t="str">
            <v>210-0705</v>
          </cell>
          <cell r="C708" t="str">
            <v>MARTIN ALCALA MARIA ELENA</v>
          </cell>
        </row>
        <row r="709">
          <cell r="A709" t="str">
            <v>CAS030328JD7</v>
          </cell>
          <cell r="B709" t="str">
            <v>210-0706</v>
          </cell>
          <cell r="C709" t="str">
            <v>CASTELOG SA DE CV</v>
          </cell>
        </row>
        <row r="710">
          <cell r="A710" t="str">
            <v>NACL480818FH9</v>
          </cell>
          <cell r="B710" t="str">
            <v>210-0707</v>
          </cell>
          <cell r="C710" t="str">
            <v>NAVARRO CASILLAS LUIS ALFONSO</v>
          </cell>
        </row>
        <row r="711">
          <cell r="A711" t="str">
            <v>AFA1612124R0</v>
          </cell>
          <cell r="B711" t="str">
            <v>210-0708</v>
          </cell>
          <cell r="C711" t="str">
            <v>ADN FARMACEUTICA SA DE CV</v>
          </cell>
        </row>
        <row r="712">
          <cell r="A712" t="str">
            <v>GRU140512L46</v>
          </cell>
          <cell r="B712" t="str">
            <v>210-0709</v>
          </cell>
          <cell r="C712" t="str">
            <v>GRUCOMED S DE RL DE CV</v>
          </cell>
        </row>
        <row r="713">
          <cell r="A713" t="str">
            <v>CUGB921015EK9</v>
          </cell>
          <cell r="B713" t="str">
            <v>210-0710</v>
          </cell>
          <cell r="C713" t="str">
            <v>CUBERO GUZMAN BRENDA</v>
          </cell>
        </row>
        <row r="714">
          <cell r="A714" t="str">
            <v>GIN020909IL6</v>
          </cell>
          <cell r="B714" t="str">
            <v>210-0711</v>
          </cell>
          <cell r="C714" t="str">
            <v>GIFAN INTERNACIONAL S DE RL DE CV</v>
          </cell>
        </row>
        <row r="715">
          <cell r="A715" t="str">
            <v>LMQ011226313</v>
          </cell>
          <cell r="B715" t="str">
            <v>210-0712</v>
          </cell>
          <cell r="C715" t="str">
            <v>LABORATORIO MEDICO QUIMICO BIOLOGICO SA DE CV</v>
          </cell>
        </row>
        <row r="716">
          <cell r="A716" t="str">
            <v>CCM010710UU1</v>
          </cell>
          <cell r="B716" t="str">
            <v>210-0713</v>
          </cell>
          <cell r="C716" t="str">
            <v>CERVEZAS CUAUHTEMOC MOCTEZUMA SA DE CV</v>
          </cell>
        </row>
        <row r="717">
          <cell r="A717" t="str">
            <v>AGU960531E10</v>
          </cell>
          <cell r="B717" t="str">
            <v>210-0714</v>
          </cell>
          <cell r="C717" t="str">
            <v>ALCOHOLES DE GUADALAJARA SA DE CV</v>
          </cell>
        </row>
        <row r="718">
          <cell r="A718" t="str">
            <v>HIP120828RC9</v>
          </cell>
          <cell r="B718" t="str">
            <v>210-0715</v>
          </cell>
          <cell r="C718" t="str">
            <v>HIPERMAQ S DE RL DE CV</v>
          </cell>
        </row>
        <row r="719">
          <cell r="A719" t="str">
            <v>LONB830801TK7</v>
          </cell>
          <cell r="B719" t="str">
            <v>210-0716</v>
          </cell>
          <cell r="C719" t="str">
            <v>LOPEZ NAVARRO BENJAMIN</v>
          </cell>
        </row>
        <row r="720">
          <cell r="A720" t="str">
            <v>CUPL6007224D1</v>
          </cell>
          <cell r="B720" t="str">
            <v>210-0717</v>
          </cell>
          <cell r="C720" t="str">
            <v>CUEVAS PASTOR LETICIA</v>
          </cell>
        </row>
        <row r="721">
          <cell r="A721" t="str">
            <v>MUL990201R7A</v>
          </cell>
          <cell r="B721" t="str">
            <v>210-0718</v>
          </cell>
          <cell r="C721" t="str">
            <v>MEDICINAS ULTRA SA DE CV</v>
          </cell>
        </row>
        <row r="722">
          <cell r="A722" t="str">
            <v>RAGM620929HR9</v>
          </cell>
          <cell r="B722" t="str">
            <v>210-0719</v>
          </cell>
          <cell r="C722" t="str">
            <v>RAMIREZ GARCIA MIGUEL ANGEL</v>
          </cell>
        </row>
        <row r="723">
          <cell r="A723" t="str">
            <v>DEG9807015H8</v>
          </cell>
          <cell r="B723" t="str">
            <v>210-0720</v>
          </cell>
          <cell r="C723" t="str">
            <v>DEGASA SA DE CV</v>
          </cell>
        </row>
        <row r="724">
          <cell r="A724" t="str">
            <v>DIGI870317TF5</v>
          </cell>
          <cell r="B724" t="str">
            <v>210-0721</v>
          </cell>
          <cell r="C724" t="str">
            <v>DIAZ GONZALEZ ISRAEL</v>
          </cell>
        </row>
        <row r="725">
          <cell r="B725" t="str">
            <v>210-0722</v>
          </cell>
          <cell r="C725" t="str">
            <v>MUÑOZ PEREIDA ROBERTO</v>
          </cell>
        </row>
        <row r="726">
          <cell r="A726" t="str">
            <v>CAGF810729FG0</v>
          </cell>
          <cell r="B726" t="str">
            <v>210-0723</v>
          </cell>
          <cell r="C726" t="str">
            <v>CASTELLANOS GONZALEZ FELIPE DE JESUS</v>
          </cell>
        </row>
        <row r="727">
          <cell r="A727" t="str">
            <v>MAVL660628I75</v>
          </cell>
          <cell r="B727" t="str">
            <v>210-0724</v>
          </cell>
          <cell r="C727" t="str">
            <v>MARISCAL VALENZUELA JOSE LUIS</v>
          </cell>
        </row>
        <row r="728">
          <cell r="A728" t="str">
            <v>MIC900425KFA</v>
          </cell>
          <cell r="B728" t="str">
            <v>210-0725</v>
          </cell>
          <cell r="C728" t="str">
            <v>MAQUINARIA INDUSTRIAL CABRERA SA DE CV</v>
          </cell>
        </row>
        <row r="729">
          <cell r="A729" t="str">
            <v>SUM160826KM6</v>
          </cell>
          <cell r="B729" t="str">
            <v>210-0726</v>
          </cell>
          <cell r="C729" t="str">
            <v>SUMFA SA DE CV</v>
          </cell>
        </row>
        <row r="730">
          <cell r="A730" t="str">
            <v>NOPS850812IH5</v>
          </cell>
          <cell r="B730" t="str">
            <v>210-0727</v>
          </cell>
          <cell r="C730" t="str">
            <v>NOGUEDA PEGUEROS SUSSETE GUADALUPE</v>
          </cell>
        </row>
        <row r="731">
          <cell r="A731" t="str">
            <v>EAME770601BB4</v>
          </cell>
          <cell r="B731" t="str">
            <v>210-0728</v>
          </cell>
          <cell r="C731" t="str">
            <v>ESTRADA MORALES ELVIS</v>
          </cell>
        </row>
        <row r="732">
          <cell r="A732" t="str">
            <v>RUGL810731C18</v>
          </cell>
          <cell r="B732" t="str">
            <v>210-0729</v>
          </cell>
          <cell r="C732" t="str">
            <v>RUVALCABA GARCIA LORENA</v>
          </cell>
        </row>
        <row r="733">
          <cell r="A733" t="str">
            <v>AECG7201165U0</v>
          </cell>
          <cell r="B733" t="str">
            <v>210-0730</v>
          </cell>
          <cell r="C733" t="str">
            <v>ACEVES CASILLAS GERARDO</v>
          </cell>
        </row>
        <row r="734">
          <cell r="A734" t="str">
            <v>AOB110328QS8</v>
          </cell>
          <cell r="B734" t="str">
            <v>210-0731</v>
          </cell>
          <cell r="C734" t="str">
            <v>ACEROS OCOTLAN BAJIO SA DE CV</v>
          </cell>
        </row>
        <row r="735">
          <cell r="A735" t="str">
            <v>IUS890616RH6</v>
          </cell>
          <cell r="B735" t="str">
            <v>210-0732</v>
          </cell>
          <cell r="C735" t="str">
            <v>IUSACELL</v>
          </cell>
        </row>
        <row r="736">
          <cell r="A736" t="str">
            <v>CCO990928NX4</v>
          </cell>
          <cell r="B736" t="str">
            <v>210-0733</v>
          </cell>
          <cell r="C736" t="str">
            <v>COSMETICOS CONTINENTALES SA DE CV</v>
          </cell>
        </row>
        <row r="737">
          <cell r="A737" t="str">
            <v>PEFL811014MD8</v>
          </cell>
          <cell r="B737" t="str">
            <v>210-0734</v>
          </cell>
          <cell r="C737" t="str">
            <v>PEREZ DE LA FUENTE LUIS GUILLERMO</v>
          </cell>
        </row>
        <row r="738">
          <cell r="A738" t="str">
            <v>GAMR640914CQA</v>
          </cell>
          <cell r="B738" t="str">
            <v>210-0735</v>
          </cell>
          <cell r="C738" t="str">
            <v>GARCIA MUÑOZ RICARDO</v>
          </cell>
        </row>
        <row r="739">
          <cell r="A739" t="str">
            <v>GOC0702124X3</v>
          </cell>
          <cell r="B739" t="str">
            <v>210-0736</v>
          </cell>
          <cell r="C739" t="str">
            <v>GALVALAMINAS DE OCCIDENTE SA DE CV</v>
          </cell>
        </row>
        <row r="740">
          <cell r="A740" t="str">
            <v>MAGC8811177M8</v>
          </cell>
          <cell r="B740" t="str">
            <v>210-0737</v>
          </cell>
          <cell r="C740" t="str">
            <v>MARTIN GONZALEZ CRISTINO</v>
          </cell>
        </row>
        <row r="741">
          <cell r="A741" t="str">
            <v>MAGE891025HE8</v>
          </cell>
          <cell r="B741" t="str">
            <v>210-0738</v>
          </cell>
          <cell r="C741" t="str">
            <v>MARTIN GONZALEZ EMMANUEL</v>
          </cell>
        </row>
        <row r="742">
          <cell r="A742" t="str">
            <v>MAGE911006FD0</v>
          </cell>
          <cell r="B742" t="str">
            <v>210-0739</v>
          </cell>
          <cell r="C742" t="str">
            <v>MARTIN GONZALEZ EDUARDO</v>
          </cell>
        </row>
        <row r="743">
          <cell r="A743" t="str">
            <v>RAGO741112GI7</v>
          </cell>
          <cell r="B743" t="str">
            <v>210-0740</v>
          </cell>
          <cell r="C743" t="str">
            <v>RAMIREZ GONZALEZ OMAR</v>
          </cell>
        </row>
        <row r="744">
          <cell r="A744" t="str">
            <v>SIE130503TC8</v>
          </cell>
          <cell r="B744" t="str">
            <v>210-0741</v>
          </cell>
          <cell r="C744" t="str">
            <v>SEJO IMPORTACIONES Y EXPORTACIONES S DE RL DE CV</v>
          </cell>
        </row>
        <row r="745">
          <cell r="A745" t="str">
            <v>BOGL6208118D6</v>
          </cell>
          <cell r="B745" t="str">
            <v>210-0742</v>
          </cell>
          <cell r="C745" t="str">
            <v>BOGARIN GUTIERREZ LUIS ERNESTO</v>
          </cell>
        </row>
        <row r="746">
          <cell r="A746" t="str">
            <v>CAMJ8301156F8</v>
          </cell>
          <cell r="B746" t="str">
            <v>210-0743</v>
          </cell>
          <cell r="C746" t="str">
            <v>CASTRO MENDOZA JESUS</v>
          </cell>
        </row>
        <row r="747">
          <cell r="A747" t="str">
            <v>VEGJ910120222</v>
          </cell>
          <cell r="B747" t="str">
            <v>210-0744</v>
          </cell>
          <cell r="C747" t="str">
            <v>VELEZ GONZALEZ JORGE</v>
          </cell>
        </row>
        <row r="748">
          <cell r="A748" t="str">
            <v>MAJJ760722S63</v>
          </cell>
          <cell r="B748" t="str">
            <v>210-0745</v>
          </cell>
          <cell r="C748" t="str">
            <v>MARTINEZ JIMENEZ JOSE DE JESUS</v>
          </cell>
        </row>
        <row r="749">
          <cell r="A749" t="str">
            <v>CHD1710244X2</v>
          </cell>
          <cell r="B749" t="str">
            <v>210-0746</v>
          </cell>
          <cell r="C749" t="str">
            <v>CONSUMER HEALTH DISTRIBUTION SA DE CV</v>
          </cell>
        </row>
        <row r="750">
          <cell r="A750" t="str">
            <v>CMS170704BA9</v>
          </cell>
          <cell r="B750" t="str">
            <v>210-0747</v>
          </cell>
          <cell r="C750" t="str">
            <v>COMERCIAL DE MERCANCIAS SELECTAS DE GUADALAJARA SA DE CV</v>
          </cell>
        </row>
        <row r="751">
          <cell r="A751" t="str">
            <v>CCR981207PZ7</v>
          </cell>
          <cell r="B751" t="str">
            <v>210-0748</v>
          </cell>
          <cell r="C751" t="str">
            <v>COMPAÑIA COMERCIALIZADORA DE CALIDAD RD SA DE CV</v>
          </cell>
        </row>
        <row r="752">
          <cell r="A752" t="str">
            <v>MEPJ930821TT7</v>
          </cell>
          <cell r="B752" t="str">
            <v>210-0749</v>
          </cell>
          <cell r="C752" t="str">
            <v>MENDOZA PIZAÑA JOCELYN</v>
          </cell>
        </row>
        <row r="753">
          <cell r="A753" t="str">
            <v>BSD091215F68</v>
          </cell>
          <cell r="B753" t="str">
            <v>210-0750</v>
          </cell>
          <cell r="C753" t="str">
            <v>BEBIDAS SELECTAS AL DETALLE SA DE CV</v>
          </cell>
        </row>
        <row r="754">
          <cell r="A754" t="str">
            <v>AGL131023M15</v>
          </cell>
          <cell r="B754" t="str">
            <v>210-0751</v>
          </cell>
          <cell r="C754" t="str">
            <v>ABARROTERA GLOVIGU SA DE CV</v>
          </cell>
        </row>
        <row r="755">
          <cell r="A755" t="str">
            <v>GOGE8706039W7</v>
          </cell>
          <cell r="B755" t="str">
            <v>210-0752</v>
          </cell>
          <cell r="C755" t="str">
            <v>GONZALEZ GARCIA EDUARDO ALBERTO</v>
          </cell>
        </row>
        <row r="756">
          <cell r="A756" t="str">
            <v>BAHR591108F33</v>
          </cell>
          <cell r="B756" t="str">
            <v>210-0753</v>
          </cell>
          <cell r="C756" t="str">
            <v>BARBA HERNANDEZ RUBEN</v>
          </cell>
        </row>
        <row r="757">
          <cell r="A757" t="str">
            <v>RIRO7502052Q9</v>
          </cell>
          <cell r="B757" t="str">
            <v>210-0754</v>
          </cell>
          <cell r="C757" t="str">
            <v>RIVERA RUIZ OSCAR ULISES</v>
          </cell>
        </row>
        <row r="758">
          <cell r="A758" t="str">
            <v>TMM720509PYA</v>
          </cell>
          <cell r="B758" t="str">
            <v>210-0755</v>
          </cell>
          <cell r="C758" t="str">
            <v>3M MEXICO SA DE CV</v>
          </cell>
        </row>
        <row r="759">
          <cell r="A759" t="str">
            <v>AACE340217RP8</v>
          </cell>
          <cell r="B759" t="str">
            <v>210-0756</v>
          </cell>
          <cell r="C759" t="str">
            <v>ALVARADO CASTILLO EDELIA MARIA</v>
          </cell>
        </row>
        <row r="760">
          <cell r="A760" t="str">
            <v>AIGF920705382</v>
          </cell>
          <cell r="B760" t="str">
            <v>210-0757</v>
          </cell>
          <cell r="C760" t="str">
            <v>AVILA GONZALEZ FRANCO ALEJANDRO</v>
          </cell>
        </row>
        <row r="761">
          <cell r="A761" t="str">
            <v>DNO1011232QA</v>
          </cell>
          <cell r="B761" t="str">
            <v>210-0758</v>
          </cell>
          <cell r="C761" t="str">
            <v>DISTRIBUIDORA NATURISTA DE OCCIDENTE SA DE CV</v>
          </cell>
        </row>
        <row r="762">
          <cell r="A762" t="str">
            <v>VEHR940827KS7</v>
          </cell>
          <cell r="B762" t="str">
            <v>210-0759</v>
          </cell>
          <cell r="C762" t="str">
            <v>VERA HERNANDEZ RAMON</v>
          </cell>
        </row>
        <row r="763">
          <cell r="A763" t="str">
            <v>GAGS581103R78</v>
          </cell>
          <cell r="B763" t="str">
            <v>210-0760</v>
          </cell>
          <cell r="C763" t="str">
            <v>GARZA GONZALEZ SONIA MARIA</v>
          </cell>
        </row>
        <row r="764">
          <cell r="A764" t="str">
            <v>GRA1308302F8</v>
          </cell>
          <cell r="B764" t="str">
            <v>210-0761</v>
          </cell>
          <cell r="C764" t="str">
            <v>GRUPO RAYMEDIC SA DE CV</v>
          </cell>
        </row>
        <row r="765">
          <cell r="A765" t="str">
            <v>TORK8506162Y1</v>
          </cell>
          <cell r="B765" t="str">
            <v>210-0762</v>
          </cell>
          <cell r="C765" t="str">
            <v>TORRES RODRIGUEZ KARLA BERENICE</v>
          </cell>
        </row>
        <row r="766">
          <cell r="A766" t="str">
            <v>MOC051020MT8</v>
          </cell>
          <cell r="B766" t="str">
            <v>210-0763</v>
          </cell>
          <cell r="C766" t="str">
            <v>MAVI DE OCCIDENTE SA DE CV</v>
          </cell>
        </row>
        <row r="767">
          <cell r="A767" t="str">
            <v>LUTM9403126N5</v>
          </cell>
          <cell r="B767" t="str">
            <v>210-0764</v>
          </cell>
          <cell r="C767" t="str">
            <v>LUPERCIO DE LA TORRE MIGUEL ANGEL</v>
          </cell>
        </row>
        <row r="768">
          <cell r="A768" t="str">
            <v>AAGL460818PT3</v>
          </cell>
          <cell r="B768" t="str">
            <v>210-0765</v>
          </cell>
          <cell r="C768" t="str">
            <v>ALVAREZ GONZALEZ JOSE LUIS</v>
          </cell>
        </row>
        <row r="769">
          <cell r="A769" t="str">
            <v>CPT131204VC9</v>
          </cell>
          <cell r="B769" t="str">
            <v>210-0766</v>
          </cell>
          <cell r="C769" t="str">
            <v>CONTENEDORES PLASTICOS TANGAMANGA SA DE CV</v>
          </cell>
        </row>
        <row r="770">
          <cell r="A770" t="str">
            <v>CLU160205E28</v>
          </cell>
          <cell r="B770" t="str">
            <v>210-0767</v>
          </cell>
          <cell r="C770" t="str">
            <v>CAJETA LUCIO SA DE CV</v>
          </cell>
        </row>
        <row r="771">
          <cell r="A771" t="str">
            <v>COVG790910GP3</v>
          </cell>
          <cell r="B771" t="str">
            <v>210-0768</v>
          </cell>
          <cell r="C771" t="str">
            <v>CORTES VENEGAS GUADALUPE NATALIA</v>
          </cell>
        </row>
        <row r="772">
          <cell r="A772" t="str">
            <v>AELL690812B17</v>
          </cell>
          <cell r="B772" t="str">
            <v>210-0769</v>
          </cell>
          <cell r="C772" t="str">
            <v>ASCENCIO LOPEZ MARIA LORENA</v>
          </cell>
        </row>
        <row r="773">
          <cell r="A773" t="str">
            <v>NACL651224GQA</v>
          </cell>
          <cell r="B773" t="str">
            <v>210-0770</v>
          </cell>
          <cell r="C773" t="str">
            <v>NAVARRO CASTELLANOS LILIA MARGARITA</v>
          </cell>
        </row>
        <row r="774">
          <cell r="A774" t="str">
            <v>EINV561129TN6</v>
          </cell>
          <cell r="B774" t="str">
            <v>210-0771</v>
          </cell>
          <cell r="C774" t="str">
            <v>ESPINOZA NIÑO VICTOR DAVID</v>
          </cell>
        </row>
        <row r="775">
          <cell r="A775" t="str">
            <v>CAAA880115N39</v>
          </cell>
          <cell r="B775" t="str">
            <v>210-0772</v>
          </cell>
          <cell r="C775" t="str">
            <v>CARRILLO ACEVES ALBERTO</v>
          </cell>
        </row>
        <row r="776">
          <cell r="A776" t="str">
            <v>MAVM851111QB6</v>
          </cell>
          <cell r="B776" t="str">
            <v>210-0773</v>
          </cell>
          <cell r="C776" t="str">
            <v>MACIEL VERDUZCO MIGUEL</v>
          </cell>
        </row>
        <row r="777">
          <cell r="A777" t="str">
            <v>CAPJ4302081K3</v>
          </cell>
          <cell r="B777" t="str">
            <v>210-0774</v>
          </cell>
          <cell r="C777" t="str">
            <v>CARRILLO PONCE JUAN</v>
          </cell>
        </row>
        <row r="778">
          <cell r="A778" t="str">
            <v>PAL090403N75</v>
          </cell>
          <cell r="B778" t="str">
            <v>210-0775</v>
          </cell>
          <cell r="C778" t="str">
            <v>PAQUETERIA ALTEÑA S DE RL DE CV</v>
          </cell>
        </row>
        <row r="779">
          <cell r="A779" t="str">
            <v>DCO99072237A</v>
          </cell>
          <cell r="B779" t="str">
            <v>210-0776</v>
          </cell>
          <cell r="C779" t="str">
            <v>DISTRIBUIDORA CORZAMI SA DE CV</v>
          </cell>
        </row>
        <row r="780">
          <cell r="A780" t="str">
            <v>MAFA710212V22</v>
          </cell>
          <cell r="B780" t="str">
            <v>210-0777</v>
          </cell>
          <cell r="C780" t="str">
            <v>MARTINEZ FLORES ALICIA</v>
          </cell>
        </row>
        <row r="781">
          <cell r="A781" t="str">
            <v>PGA9801154S5</v>
          </cell>
          <cell r="B781" t="str">
            <v>210-0778</v>
          </cell>
          <cell r="C781" t="str">
            <v>PERFUMERIA GAL</v>
          </cell>
        </row>
        <row r="782">
          <cell r="A782" t="str">
            <v>GOAA901224976</v>
          </cell>
          <cell r="B782" t="str">
            <v>210-0779</v>
          </cell>
          <cell r="C782" t="str">
            <v>GOMEZ ALCANTAR ALEJANDRA</v>
          </cell>
        </row>
        <row r="783">
          <cell r="A783" t="str">
            <v>IAHA641025N70</v>
          </cell>
          <cell r="B783" t="str">
            <v>210-0780</v>
          </cell>
          <cell r="C783" t="str">
            <v>IBARRA HERNANDEZ JOSE ALFREDO</v>
          </cell>
        </row>
        <row r="784">
          <cell r="A784" t="str">
            <v>IIGJ341223GS1</v>
          </cell>
          <cell r="B784" t="str">
            <v>210-0781</v>
          </cell>
          <cell r="C784" t="str">
            <v>IÑIGUEZ GALINDO J JESUS</v>
          </cell>
        </row>
        <row r="785">
          <cell r="A785" t="str">
            <v>NARJ920615M89</v>
          </cell>
          <cell r="B785" t="str">
            <v>210-0782</v>
          </cell>
          <cell r="C785" t="str">
            <v>NAVARRO ROSAS JUAN MANUEL DE JESUS</v>
          </cell>
        </row>
        <row r="786">
          <cell r="A786" t="str">
            <v>DNU170811H88</v>
          </cell>
          <cell r="B786" t="str">
            <v>210-0783</v>
          </cell>
          <cell r="C786" t="str">
            <v>DISTRIBUCIONES NUTRICIONALES S DE RL DE CV</v>
          </cell>
        </row>
        <row r="787">
          <cell r="A787" t="str">
            <v>GBU7109148V4</v>
          </cell>
          <cell r="B787" t="str">
            <v>210-0784</v>
          </cell>
          <cell r="C787" t="str">
            <v>GAS BUTEP SA DE CV</v>
          </cell>
        </row>
        <row r="788">
          <cell r="A788" t="str">
            <v>CEN990413732</v>
          </cell>
          <cell r="B788" t="str">
            <v>210-0785</v>
          </cell>
          <cell r="C788" t="str">
            <v>CENTENNIAL SA DE CV</v>
          </cell>
        </row>
        <row r="789">
          <cell r="A789" t="str">
            <v>PET170821TX8</v>
          </cell>
          <cell r="B789" t="str">
            <v>210-0786</v>
          </cell>
          <cell r="C789" t="str">
            <v>PETROTEP SA DE CV</v>
          </cell>
        </row>
        <row r="790">
          <cell r="A790" t="str">
            <v>GAMR620330C36</v>
          </cell>
          <cell r="B790" t="str">
            <v>210-0787</v>
          </cell>
          <cell r="C790" t="str">
            <v>GALVAN MARTINEZ REGINALDO</v>
          </cell>
        </row>
        <row r="791">
          <cell r="A791" t="str">
            <v>HOR140116UZ4</v>
          </cell>
          <cell r="B791" t="str">
            <v>210-0788</v>
          </cell>
          <cell r="C791" t="str">
            <v>HORNIPAN SA DE CV</v>
          </cell>
        </row>
        <row r="792">
          <cell r="A792" t="str">
            <v>RALR611231RL0</v>
          </cell>
          <cell r="B792" t="str">
            <v>210-0789</v>
          </cell>
          <cell r="C792" t="str">
            <v>RAMOS LOMELI MA REBECA</v>
          </cell>
        </row>
        <row r="793">
          <cell r="A793" t="str">
            <v>OCA160924455</v>
          </cell>
          <cell r="B793" t="str">
            <v>210-0790</v>
          </cell>
          <cell r="C793" t="str">
            <v>OPERADORA COMERCIAL ANJOMA S DE RL DE CV</v>
          </cell>
        </row>
        <row r="794">
          <cell r="A794" t="str">
            <v>OCO980903D14</v>
          </cell>
          <cell r="B794" t="str">
            <v>210-0791</v>
          </cell>
          <cell r="C794" t="str">
            <v>OLEOQUIMICA COMERCIAL SA DE CV</v>
          </cell>
        </row>
        <row r="795">
          <cell r="A795" t="str">
            <v>VAPJ6001269D7</v>
          </cell>
          <cell r="B795" t="str">
            <v>210-0792</v>
          </cell>
          <cell r="C795" t="str">
            <v>VALDOVINOS PICHARDO MARIA DE JESUS</v>
          </cell>
        </row>
        <row r="796">
          <cell r="A796" t="str">
            <v>CCH130128LC5</v>
          </cell>
          <cell r="B796" t="str">
            <v>210-0793</v>
          </cell>
          <cell r="C796" t="str">
            <v>COMERCIALIZADORA CLINICA HOSPITALARIA S DE RL DE CV</v>
          </cell>
        </row>
        <row r="797">
          <cell r="A797" t="str">
            <v>JIJA6712272T7</v>
          </cell>
          <cell r="B797" t="str">
            <v>210-0794</v>
          </cell>
          <cell r="C797" t="str">
            <v>JIMENEZ JIMENEZ ARMANDO</v>
          </cell>
        </row>
        <row r="798">
          <cell r="A798" t="str">
            <v>RME090324EY3</v>
          </cell>
          <cell r="B798" t="str">
            <v>210-0795</v>
          </cell>
          <cell r="C798" t="str">
            <v>MEDICAL WAY SA DE CV</v>
          </cell>
        </row>
        <row r="799">
          <cell r="A799" t="str">
            <v>ACO830915237</v>
          </cell>
          <cell r="B799" t="str">
            <v>210-0796</v>
          </cell>
          <cell r="C799" t="str">
            <v>AUTOINGENIERIA COVAL</v>
          </cell>
        </row>
        <row r="800">
          <cell r="A800" t="str">
            <v>RAMJ691206314</v>
          </cell>
          <cell r="B800" t="str">
            <v>210-0797</v>
          </cell>
          <cell r="C800" t="str">
            <v>RAMIREZ MORALES JORGE ANSELMO</v>
          </cell>
        </row>
        <row r="801">
          <cell r="A801" t="str">
            <v>RMA1403196A1</v>
          </cell>
          <cell r="B801" t="str">
            <v>210-0798</v>
          </cell>
          <cell r="C801" t="str">
            <v>RADIAN MAG SA DE CV</v>
          </cell>
        </row>
        <row r="802">
          <cell r="A802" t="str">
            <v>MAMM680726FY0</v>
          </cell>
          <cell r="B802" t="str">
            <v>210-0799</v>
          </cell>
          <cell r="C802" t="str">
            <v>MARTIN MARQUEZ MARTIN</v>
          </cell>
        </row>
        <row r="803">
          <cell r="A803" t="str">
            <v>CAVF720611FMA</v>
          </cell>
          <cell r="B803" t="str">
            <v>210-0800</v>
          </cell>
          <cell r="C803" t="str">
            <v>CABRERA VELAZQUEZ FLAVIO</v>
          </cell>
        </row>
        <row r="804">
          <cell r="A804" t="str">
            <v>LIGJ841129GS9</v>
          </cell>
          <cell r="B804" t="str">
            <v>210-0801</v>
          </cell>
          <cell r="C804" t="str">
            <v>LINARES GONZALEZ JORGE ADAN</v>
          </cell>
        </row>
        <row r="805">
          <cell r="A805" t="str">
            <v>NBI171208CS8</v>
          </cell>
          <cell r="B805" t="str">
            <v>210-0802</v>
          </cell>
          <cell r="C805" t="str">
            <v>NATURAL BIOFICO SA DE CV</v>
          </cell>
        </row>
        <row r="806">
          <cell r="A806" t="str">
            <v>TOHY8810222G4</v>
          </cell>
          <cell r="B806" t="str">
            <v>210-0803</v>
          </cell>
          <cell r="C806" t="str">
            <v>TOSTADO HERNANDEZ YAIR</v>
          </cell>
        </row>
        <row r="807">
          <cell r="A807" t="str">
            <v>CABF880603J98</v>
          </cell>
          <cell r="B807" t="str">
            <v>210-0804</v>
          </cell>
          <cell r="C807" t="str">
            <v>CASTELLANOS BARBA FRANCISCO JAVIER</v>
          </cell>
        </row>
        <row r="808">
          <cell r="A808" t="str">
            <v>AUGE780407PF6</v>
          </cell>
          <cell r="B808" t="str">
            <v>210-0805</v>
          </cell>
          <cell r="C808" t="str">
            <v>ANGULO GONZALEZ ELIZABETH</v>
          </cell>
        </row>
        <row r="809">
          <cell r="A809" t="str">
            <v>CPH1803017W2</v>
          </cell>
          <cell r="B809" t="str">
            <v>210-0806</v>
          </cell>
          <cell r="C809" t="str">
            <v>CAB PHARMA SA DE CV</v>
          </cell>
        </row>
        <row r="810">
          <cell r="A810" t="str">
            <v>PARI681002RS0</v>
          </cell>
          <cell r="B810" t="str">
            <v>210-0807</v>
          </cell>
          <cell r="C810" t="str">
            <v>PADILLA RIOS MARIA IRMA ANGELICA</v>
          </cell>
        </row>
        <row r="811">
          <cell r="A811" t="str">
            <v>EGL160502SC2</v>
          </cell>
          <cell r="B811" t="str">
            <v>210-0808</v>
          </cell>
          <cell r="C811" t="str">
            <v>4E GLOBAL SAPI DE CV</v>
          </cell>
        </row>
        <row r="812">
          <cell r="A812" t="str">
            <v>LORG851117ADA</v>
          </cell>
          <cell r="B812" t="str">
            <v>210-0809</v>
          </cell>
          <cell r="C812" t="str">
            <v>LOPERENA RUVALCABA GRETEL</v>
          </cell>
        </row>
        <row r="813">
          <cell r="A813" t="str">
            <v>GAGE7209102U8</v>
          </cell>
          <cell r="B813" t="str">
            <v>210-0810</v>
          </cell>
          <cell r="C813" t="str">
            <v>GALVAN GALLARDO MARIA EDWIGES</v>
          </cell>
        </row>
        <row r="814">
          <cell r="A814" t="str">
            <v>MAL9705199Y5</v>
          </cell>
          <cell r="B814" t="str">
            <v>210-0811</v>
          </cell>
          <cell r="C814" t="str">
            <v>MULTIFERRE DE LOS ALTOS</v>
          </cell>
        </row>
        <row r="815">
          <cell r="A815" t="str">
            <v>PAM781201CW0</v>
          </cell>
          <cell r="B815" t="str">
            <v>210-0812</v>
          </cell>
          <cell r="C815" t="str">
            <v>PRODUCTOS ALIMENTICIOS LA MODERNA SA DE CV</v>
          </cell>
        </row>
        <row r="816">
          <cell r="A816" t="str">
            <v>BSM970519APA</v>
          </cell>
          <cell r="B816" t="str">
            <v>210-0813</v>
          </cell>
          <cell r="C816" t="str">
            <v>BANCO SANTANDER MEXICANO SA INSTITUCION DE BANCA MULTIPLE GRUPO FINANCIERO SANTANDER SERFIN</v>
          </cell>
        </row>
        <row r="817">
          <cell r="A817" t="str">
            <v>DRC160708A9A</v>
          </cell>
          <cell r="B817" t="str">
            <v>210-0814</v>
          </cell>
          <cell r="C817" t="str">
            <v>DISTRIBUIDORES REALES CANTALUZ SA DE CV</v>
          </cell>
        </row>
        <row r="818">
          <cell r="A818" t="str">
            <v>POMJ900419T89</v>
          </cell>
          <cell r="B818" t="str">
            <v>210-0815</v>
          </cell>
          <cell r="C818" t="str">
            <v>POZOS MELANO JOSE DE JESUS</v>
          </cell>
        </row>
        <row r="819">
          <cell r="A819" t="str">
            <v>SAC991222G1A</v>
          </cell>
          <cell r="B819" t="str">
            <v>210-0816</v>
          </cell>
          <cell r="C819" t="str">
            <v>SIGMA ALIMENTOS COMERCIAL SA DE CV</v>
          </cell>
        </row>
        <row r="820">
          <cell r="A820" t="str">
            <v>CAM1403277N3</v>
          </cell>
          <cell r="B820" t="str">
            <v>210-0817</v>
          </cell>
          <cell r="C820" t="str">
            <v>CAMPOS &amp; MORAS SA DE CV</v>
          </cell>
        </row>
        <row r="821">
          <cell r="A821" t="str">
            <v>CCA030306LA6</v>
          </cell>
          <cell r="B821" t="str">
            <v>210-0818</v>
          </cell>
          <cell r="C821" t="str">
            <v>CONCESIONARIA DE CARRETERAS AUTOPISTAS Y LIBRAMIENTOS DE LA REPUBLICA MEXICANA SA DE CV</v>
          </cell>
        </row>
        <row r="822">
          <cell r="A822" t="str">
            <v>ROVG670107HZ9</v>
          </cell>
          <cell r="B822" t="str">
            <v>210-0819</v>
          </cell>
          <cell r="C822" t="str">
            <v>RODRIGUEZ VILLALVAZO GUILLERMO</v>
          </cell>
        </row>
        <row r="823">
          <cell r="A823" t="str">
            <v>AME750531UL6</v>
          </cell>
          <cell r="B823" t="str">
            <v>210-0820</v>
          </cell>
          <cell r="C823" t="str">
            <v>AUTOTRANSPORTES MEZCALA SA DE CV</v>
          </cell>
        </row>
        <row r="824">
          <cell r="A824" t="str">
            <v>BAMR6602202A0</v>
          </cell>
          <cell r="B824" t="str">
            <v>210-0821</v>
          </cell>
          <cell r="C824" t="str">
            <v>BAEZ MEDINA RAMIRO</v>
          </cell>
        </row>
        <row r="825">
          <cell r="A825" t="str">
            <v>BEGR8209181Q9</v>
          </cell>
          <cell r="B825" t="str">
            <v>210-0822</v>
          </cell>
          <cell r="C825" t="str">
            <v>BECERRA GONZALEZ RAFAEL</v>
          </cell>
        </row>
        <row r="826">
          <cell r="A826" t="str">
            <v>MAL970403E66</v>
          </cell>
          <cell r="B826" t="str">
            <v>210-0823</v>
          </cell>
          <cell r="C826" t="str">
            <v>MALIQ SA DE CV</v>
          </cell>
        </row>
        <row r="827">
          <cell r="A827" t="str">
            <v>GOCJ410220NL5</v>
          </cell>
          <cell r="B827" t="str">
            <v>210-0824</v>
          </cell>
          <cell r="C827" t="str">
            <v>GONZALEZ CUEVAS JOSE LUIS</v>
          </cell>
        </row>
        <row r="828">
          <cell r="A828" t="str">
            <v>OOHD910630295</v>
          </cell>
          <cell r="B828" t="str">
            <v>210-0825</v>
          </cell>
          <cell r="C828" t="str">
            <v>OROZCO HERNANDEZ DIEGO VALENTIN</v>
          </cell>
        </row>
        <row r="829">
          <cell r="A829" t="str">
            <v>OOSP950629K58</v>
          </cell>
          <cell r="B829" t="str">
            <v>210-0826</v>
          </cell>
          <cell r="C829" t="str">
            <v>OROZCO SANCHEZ PAOLA</v>
          </cell>
        </row>
        <row r="830">
          <cell r="A830" t="str">
            <v>GOMM720302R15</v>
          </cell>
          <cell r="B830" t="str">
            <v>210-0827</v>
          </cell>
          <cell r="C830" t="str">
            <v>GOMEZ MARTIN MARIO ALBERTO</v>
          </cell>
        </row>
        <row r="831">
          <cell r="A831" t="str">
            <v>RICR750110NY9</v>
          </cell>
          <cell r="B831" t="str">
            <v>210-0828</v>
          </cell>
          <cell r="C831" t="str">
            <v>RIOS CORNEJO RAMON ALEJANDRO</v>
          </cell>
        </row>
        <row r="832">
          <cell r="A832" t="str">
            <v>DIMG801212P26</v>
          </cell>
          <cell r="B832" t="str">
            <v>210-0829</v>
          </cell>
          <cell r="C832" t="str">
            <v>DIAZ MEZA MARIA GUADALUPE</v>
          </cell>
        </row>
        <row r="833">
          <cell r="A833" t="str">
            <v>ZESM841010AG0</v>
          </cell>
          <cell r="B833" t="str">
            <v>210-0830</v>
          </cell>
          <cell r="C833" t="str">
            <v>ZEPEDA SANCHEZ MARIANA</v>
          </cell>
        </row>
        <row r="834">
          <cell r="A834" t="str">
            <v>IEL131030QM2</v>
          </cell>
          <cell r="B834" t="str">
            <v>210-0831</v>
          </cell>
          <cell r="C834" t="str">
            <v>IS ELECTROCONTROLES SA DE CV</v>
          </cell>
        </row>
        <row r="835">
          <cell r="A835" t="str">
            <v>ROLJ841222CU7</v>
          </cell>
          <cell r="B835" t="str">
            <v>210-0832</v>
          </cell>
          <cell r="C835" t="str">
            <v>ROMERO LOPEZ JUAN CARLOS</v>
          </cell>
        </row>
        <row r="836">
          <cell r="A836" t="str">
            <v>MET950522BH6</v>
          </cell>
          <cell r="B836" t="str">
            <v>210-0833</v>
          </cell>
          <cell r="C836" t="str">
            <v>METCO SA DE CV</v>
          </cell>
        </row>
        <row r="837">
          <cell r="A837" t="str">
            <v>TRA160420K40</v>
          </cell>
          <cell r="B837" t="str">
            <v>210-0834</v>
          </cell>
          <cell r="C837" t="str">
            <v>TRACTOSOL SA DE CV</v>
          </cell>
        </row>
        <row r="838">
          <cell r="A838" t="str">
            <v>BSO110930T30</v>
          </cell>
          <cell r="B838" t="str">
            <v>210-0835</v>
          </cell>
          <cell r="C838" t="str">
            <v>BILDDEN SOLUCIONES S DE RL DE CV</v>
          </cell>
        </row>
        <row r="839">
          <cell r="A839" t="str">
            <v>OELM631106865</v>
          </cell>
          <cell r="B839" t="str">
            <v>210-0836</v>
          </cell>
          <cell r="C839" t="str">
            <v>ORTEGA LLANAS JOSE MANUEL</v>
          </cell>
        </row>
        <row r="840">
          <cell r="A840" t="str">
            <v>GNP9211244P0</v>
          </cell>
          <cell r="B840" t="str">
            <v>210-0837</v>
          </cell>
          <cell r="C840" t="str">
            <v>GRUPO NACIONAL PROVINCIAL SAB</v>
          </cell>
        </row>
        <row r="841">
          <cell r="A841" t="str">
            <v>VLE060918B86</v>
          </cell>
          <cell r="B841" t="str">
            <v>210-0838</v>
          </cell>
          <cell r="C841" t="str">
            <v>VOLKSWAGEN LEASING SA DE CV</v>
          </cell>
        </row>
        <row r="842">
          <cell r="A842" t="str">
            <v>CARL841010K68</v>
          </cell>
          <cell r="B842" t="str">
            <v>210-0839</v>
          </cell>
          <cell r="C842" t="str">
            <v>CASILLAS RAMIREZ LORENZO</v>
          </cell>
        </row>
        <row r="843">
          <cell r="A843" t="str">
            <v>GSM180424KH1</v>
          </cell>
          <cell r="B843" t="str">
            <v>210-0840</v>
          </cell>
          <cell r="C843" t="str">
            <v>GOLOSINAS SAN MATEO SA DE CV</v>
          </cell>
        </row>
        <row r="844">
          <cell r="A844" t="str">
            <v>ROOD660415265</v>
          </cell>
          <cell r="B844" t="str">
            <v>210-0841</v>
          </cell>
          <cell r="C844" t="str">
            <v>RODRIGUEZ OCHOA DAVID</v>
          </cell>
        </row>
        <row r="845">
          <cell r="A845" t="str">
            <v>DAR990312CM7</v>
          </cell>
          <cell r="B845" t="str">
            <v>210-0842</v>
          </cell>
          <cell r="C845" t="str">
            <v>DISTRIBUIDORA EL ARTE SA DE CV</v>
          </cell>
        </row>
        <row r="846">
          <cell r="A846" t="str">
            <v>BIOR650309L24</v>
          </cell>
          <cell r="B846" t="str">
            <v>210-0843</v>
          </cell>
          <cell r="C846" t="str">
            <v>BRITO OCAMPO RAMIRO</v>
          </cell>
        </row>
        <row r="847">
          <cell r="A847" t="str">
            <v>GGJ180706QQ7</v>
          </cell>
          <cell r="B847" t="str">
            <v>210-0844</v>
          </cell>
          <cell r="C847" t="str">
            <v>GRUPO GI JALISCO SA DE CV</v>
          </cell>
        </row>
        <row r="848">
          <cell r="A848" t="str">
            <v>BAGH7212091P5</v>
          </cell>
          <cell r="B848" t="str">
            <v>210-0845</v>
          </cell>
          <cell r="C848" t="str">
            <v>BARBA GONZALEZ HORACIO</v>
          </cell>
        </row>
        <row r="849">
          <cell r="A849" t="str">
            <v>FDE750605377</v>
          </cell>
          <cell r="B849" t="str">
            <v>210-0846</v>
          </cell>
          <cell r="C849" t="str">
            <v>FARMACIA DERMATOLOGICA SA DE CV</v>
          </cell>
        </row>
        <row r="850">
          <cell r="A850" t="str">
            <v>JIP120330MI4</v>
          </cell>
          <cell r="B850" t="str">
            <v>210-0847</v>
          </cell>
          <cell r="C850" t="str">
            <v>JMG INTERNATIONAL PRODUCTS SA DE CV</v>
          </cell>
        </row>
        <row r="851">
          <cell r="A851" t="str">
            <v>ACO941018225</v>
          </cell>
          <cell r="B851" t="str">
            <v>210-0848</v>
          </cell>
          <cell r="C851" t="str">
            <v>ALIMENTOS LA CONCORDIA SA DE CV</v>
          </cell>
        </row>
        <row r="852">
          <cell r="A852" t="str">
            <v>PSA1010271I4</v>
          </cell>
          <cell r="B852" t="str">
            <v>210-0849</v>
          </cell>
          <cell r="C852" t="str">
            <v>PROCESADORA SALVIC SA DE CV</v>
          </cell>
        </row>
        <row r="853">
          <cell r="A853" t="str">
            <v>PAC180423U91</v>
          </cell>
          <cell r="B853" t="str">
            <v>210-0850</v>
          </cell>
          <cell r="C853" t="str">
            <v>PACILAT SAPI DE CV</v>
          </cell>
        </row>
        <row r="854">
          <cell r="A854" t="str">
            <v>FATH691124DH3</v>
          </cell>
          <cell r="B854" t="str">
            <v>210-0851</v>
          </cell>
          <cell r="C854" t="str">
            <v>FRANCO TORRES HUMBERTO</v>
          </cell>
        </row>
        <row r="855">
          <cell r="A855" t="str">
            <v>MSC1610217X2</v>
          </cell>
          <cell r="B855" t="str">
            <v>210-0852</v>
          </cell>
          <cell r="C855" t="str">
            <v>MAHEBUS SOLUCIONES COMERCIALES DE OCCIDENTE SA DE CV</v>
          </cell>
        </row>
        <row r="856">
          <cell r="A856" t="str">
            <v>PAM050603HK7</v>
          </cell>
          <cell r="B856" t="str">
            <v>210-0853</v>
          </cell>
          <cell r="C856" t="str">
            <v>PHARMA AMIGO SA DE CV</v>
          </cell>
        </row>
        <row r="857">
          <cell r="A857" t="str">
            <v>HENM780224AE4</v>
          </cell>
          <cell r="B857" t="str">
            <v>210-0854</v>
          </cell>
          <cell r="C857" t="str">
            <v>HERNANDEZ NAVARRO M SOCORRO</v>
          </cell>
        </row>
        <row r="858">
          <cell r="A858" t="str">
            <v>HMO140324AS3</v>
          </cell>
          <cell r="B858" t="str">
            <v>210-0855</v>
          </cell>
          <cell r="C858" t="str">
            <v>HI-TEC MEDICAL DE OCCIDENTE SA DE CV</v>
          </cell>
        </row>
        <row r="859">
          <cell r="A859" t="str">
            <v>RARJ640123519</v>
          </cell>
          <cell r="B859" t="str">
            <v>210-0856</v>
          </cell>
          <cell r="C859" t="str">
            <v>RAMOS RIVAS J. SANTOS</v>
          </cell>
        </row>
        <row r="860">
          <cell r="A860" t="str">
            <v>DAL960529DA0</v>
          </cell>
          <cell r="B860" t="str">
            <v>210-0857</v>
          </cell>
          <cell r="C860" t="str">
            <v>DALUX SA DE CV</v>
          </cell>
        </row>
        <row r="861">
          <cell r="A861" t="str">
            <v>RAFT861001C9A</v>
          </cell>
          <cell r="B861" t="str">
            <v>210-0858</v>
          </cell>
          <cell r="C861" t="str">
            <v>RAMIREZ FONSECA TERESITA DE JESUS</v>
          </cell>
        </row>
        <row r="862">
          <cell r="A862" t="str">
            <v>RCO180131EZ8</v>
          </cell>
          <cell r="B862" t="str">
            <v>210-0859</v>
          </cell>
          <cell r="C862" t="str">
            <v>RT COSMETICOS SA DE CV</v>
          </cell>
        </row>
        <row r="863">
          <cell r="A863" t="str">
            <v>BECJ450506M31</v>
          </cell>
          <cell r="B863" t="str">
            <v>210-0860</v>
          </cell>
          <cell r="C863" t="str">
            <v>BECERRA CAMPOS JOSE DE JESUS</v>
          </cell>
        </row>
        <row r="864">
          <cell r="A864" t="str">
            <v>PDE141106LN2</v>
          </cell>
          <cell r="B864" t="str">
            <v>210-0861</v>
          </cell>
          <cell r="C864" t="str">
            <v>PLASTICOS DENYS SA DE CV</v>
          </cell>
        </row>
        <row r="865">
          <cell r="A865" t="str">
            <v>TOSA910508242</v>
          </cell>
          <cell r="B865" t="str">
            <v>210-0862</v>
          </cell>
          <cell r="C865" t="str">
            <v>TOLEDO SANCHEZ ARMANDO OTHONIEL</v>
          </cell>
        </row>
        <row r="866">
          <cell r="A866" t="str">
            <v>DGR05031773A</v>
          </cell>
          <cell r="B866" t="str">
            <v>210-0863</v>
          </cell>
          <cell r="C866" t="str">
            <v>DISTRIBUIDORA GRUBERSA SA DE CV</v>
          </cell>
        </row>
        <row r="867">
          <cell r="A867" t="str">
            <v>ILM861201R86</v>
          </cell>
          <cell r="B867" t="str">
            <v>210-0864</v>
          </cell>
          <cell r="C867" t="str">
            <v>INDUSTRIAS LAVIN DE MEXICO</v>
          </cell>
        </row>
        <row r="868">
          <cell r="A868" t="str">
            <v>GEG850101FQ2</v>
          </cell>
          <cell r="B868" t="str">
            <v>210-0865</v>
          </cell>
          <cell r="C868" t="str">
            <v>GOBIERNO DEL ESTADO DE GUANAJUATO</v>
          </cell>
        </row>
        <row r="869">
          <cell r="A869" t="str">
            <v>MAPA711118FMA</v>
          </cell>
          <cell r="B869" t="str">
            <v>210-0866</v>
          </cell>
          <cell r="C869" t="str">
            <v>MARTIN PAREDES ADRIANA</v>
          </cell>
        </row>
        <row r="870">
          <cell r="A870" t="str">
            <v>ABM000406T33</v>
          </cell>
          <cell r="B870" t="str">
            <v>210-0867</v>
          </cell>
          <cell r="C870" t="str">
            <v>ALIMENTOS BASICOS MEXICANOS SA DE CV</v>
          </cell>
        </row>
        <row r="871">
          <cell r="A871" t="str">
            <v>PRO8204139J6</v>
          </cell>
          <cell r="B871" t="str">
            <v>210-0868</v>
          </cell>
          <cell r="C871" t="str">
            <v>PROFINA SA DE CV</v>
          </cell>
        </row>
        <row r="872">
          <cell r="A872" t="str">
            <v>NAGF861014149</v>
          </cell>
          <cell r="B872" t="str">
            <v>210-0869</v>
          </cell>
          <cell r="C872" t="str">
            <v>NAVARRO GONZALEZ FAUSTINO</v>
          </cell>
        </row>
        <row r="873">
          <cell r="A873" t="str">
            <v>EACA550908AR1</v>
          </cell>
          <cell r="B873" t="str">
            <v>210-0870</v>
          </cell>
          <cell r="C873" t="str">
            <v>ESCALANTE CHAVEZ ARMANDO</v>
          </cell>
        </row>
        <row r="874">
          <cell r="A874" t="str">
            <v>MELS780711RX4</v>
          </cell>
          <cell r="B874" t="str">
            <v>210-0871</v>
          </cell>
          <cell r="C874" t="str">
            <v>MELANO LOPEZ SAMUEL</v>
          </cell>
        </row>
        <row r="875">
          <cell r="A875" t="str">
            <v>MTM901210D10</v>
          </cell>
          <cell r="B875" t="str">
            <v>210-0872</v>
          </cell>
          <cell r="C875" t="str">
            <v>MALTA TEXO DE MEXICO SA DE CV</v>
          </cell>
        </row>
        <row r="876">
          <cell r="A876" t="str">
            <v>DIC101130CW6</v>
          </cell>
          <cell r="B876" t="str">
            <v>210-0873</v>
          </cell>
          <cell r="C876" t="str">
            <v>DICOMEDIC SA DE CV</v>
          </cell>
        </row>
        <row r="877">
          <cell r="A877" t="str">
            <v>RULJ461020DCA</v>
          </cell>
          <cell r="B877" t="str">
            <v>210-0874</v>
          </cell>
          <cell r="C877" t="str">
            <v>RUBALCABA LOZANO JOSE DE JESUS</v>
          </cell>
        </row>
        <row r="878">
          <cell r="A878" t="str">
            <v>ROAM480917252</v>
          </cell>
          <cell r="B878" t="str">
            <v>210-0875</v>
          </cell>
          <cell r="C878" t="str">
            <v>RODRIGUEZ ALCALA MIGUEL</v>
          </cell>
        </row>
        <row r="879">
          <cell r="A879" t="str">
            <v>LOLA730212FQ7</v>
          </cell>
          <cell r="B879" t="str">
            <v>210-0876</v>
          </cell>
          <cell r="C879" t="str">
            <v>DE LOZA LOPEZ ALFREDO</v>
          </cell>
        </row>
        <row r="880">
          <cell r="A880" t="str">
            <v>BEVP8404074K2</v>
          </cell>
          <cell r="B880" t="str">
            <v>210-0877</v>
          </cell>
          <cell r="C880" t="str">
            <v>BERNAL VIZCARRA PEDRO</v>
          </cell>
        </row>
        <row r="881">
          <cell r="A881" t="str">
            <v>MALO621122M29</v>
          </cell>
          <cell r="B881" t="str">
            <v>210-0878</v>
          </cell>
          <cell r="C881" t="str">
            <v>MARTIN DEL CAMPO LOZA OLIVIA</v>
          </cell>
        </row>
        <row r="882">
          <cell r="A882" t="str">
            <v>CIC791214JX0</v>
          </cell>
          <cell r="B882" t="str">
            <v>210-0879</v>
          </cell>
          <cell r="C882" t="str">
            <v>CAFE INTERNACIONAL DE CORDOVA SA DE CV</v>
          </cell>
        </row>
        <row r="883">
          <cell r="A883" t="str">
            <v>OOSG580822LA2</v>
          </cell>
          <cell r="B883" t="str">
            <v>210-0880</v>
          </cell>
          <cell r="C883" t="str">
            <v>OROZCO SANCHEZ GILBERTO</v>
          </cell>
        </row>
        <row r="884">
          <cell r="A884" t="str">
            <v>GAPJ721031NT7</v>
          </cell>
          <cell r="B884" t="str">
            <v>210-0881</v>
          </cell>
          <cell r="C884" t="str">
            <v>GARCIA PLASCENCIA JOEL</v>
          </cell>
        </row>
        <row r="885">
          <cell r="A885" t="str">
            <v>MOHI470519DV2</v>
          </cell>
          <cell r="B885" t="str">
            <v>210-0882</v>
          </cell>
          <cell r="C885" t="str">
            <v>MORENO HERNANDEZ IRENE</v>
          </cell>
        </row>
        <row r="886">
          <cell r="A886" t="str">
            <v>GOGG660312A99</v>
          </cell>
          <cell r="B886" t="str">
            <v>210-0883</v>
          </cell>
          <cell r="C886" t="str">
            <v>GONZALEZ GONZALEZ GERARDO</v>
          </cell>
        </row>
        <row r="887">
          <cell r="A887" t="str">
            <v>BWI180604PU9</v>
          </cell>
          <cell r="B887" t="str">
            <v>210-0884</v>
          </cell>
          <cell r="C887" t="str">
            <v>BOSS WIPES SAS DE CV</v>
          </cell>
        </row>
        <row r="888">
          <cell r="A888" t="str">
            <v>MAR9308174P1</v>
          </cell>
          <cell r="B888" t="str">
            <v>210-0885</v>
          </cell>
          <cell r="C888" t="str">
            <v>MARINDUSTRIAS SA DE CV</v>
          </cell>
        </row>
        <row r="889">
          <cell r="A889" t="str">
            <v>GASV520116PN1</v>
          </cell>
          <cell r="B889" t="str">
            <v>210-0886</v>
          </cell>
          <cell r="C889" t="str">
            <v>GARCIA SANCHEZ VIDAL</v>
          </cell>
        </row>
        <row r="890">
          <cell r="A890" t="str">
            <v>FAFR680408S88</v>
          </cell>
          <cell r="B890" t="str">
            <v>210-0887</v>
          </cell>
          <cell r="C890" t="str">
            <v>FRANCO FRANCO RAFAEL</v>
          </cell>
        </row>
        <row r="891">
          <cell r="A891" t="str">
            <v>AEB611030SN7</v>
          </cell>
          <cell r="B891" t="str">
            <v>210-0888</v>
          </cell>
          <cell r="C891" t="str">
            <v>AUTOBUSES ESTRELLA BLANCA SA DE CV</v>
          </cell>
        </row>
        <row r="892">
          <cell r="A892" t="str">
            <v>ROSM560521E55</v>
          </cell>
          <cell r="B892" t="str">
            <v>210-0889</v>
          </cell>
          <cell r="C892" t="str">
            <v>ROBLES SABAS MARIO</v>
          </cell>
        </row>
        <row r="893">
          <cell r="A893" t="str">
            <v>DCM100224AV3</v>
          </cell>
          <cell r="B893" t="str">
            <v>210-0890</v>
          </cell>
          <cell r="C893" t="str">
            <v>DISTRIBUIDORA DE CONSUMIBLES MEDICOS CR SA DE CV</v>
          </cell>
        </row>
        <row r="894">
          <cell r="A894" t="str">
            <v>GCR091105HR1</v>
          </cell>
          <cell r="B894" t="str">
            <v>210-0891</v>
          </cell>
          <cell r="C894" t="str">
            <v>GRUPO CRENEG SA DE CV</v>
          </cell>
        </row>
        <row r="895">
          <cell r="A895" t="str">
            <v>DAO140331E21</v>
          </cell>
          <cell r="B895" t="str">
            <v>210-0892</v>
          </cell>
          <cell r="C895" t="str">
            <v>DIBALL ASESORES OPERATIVOS SC</v>
          </cell>
        </row>
        <row r="896">
          <cell r="A896" t="str">
            <v>PUV851124LZ9</v>
          </cell>
          <cell r="B896" t="str">
            <v>210-0893</v>
          </cell>
          <cell r="C896" t="str">
            <v>PRODUCTOS UVAVIÑA SA DE CV</v>
          </cell>
        </row>
        <row r="897">
          <cell r="A897" t="str">
            <v>EHN050823C84</v>
          </cell>
          <cell r="B897" t="str">
            <v>210-0894</v>
          </cell>
          <cell r="C897" t="str">
            <v>ESENCIAS HERBALES NATURALES SA DE CV</v>
          </cell>
        </row>
        <row r="898">
          <cell r="A898" t="str">
            <v>DPB1402055A3</v>
          </cell>
          <cell r="B898" t="str">
            <v>210-0895</v>
          </cell>
          <cell r="C898" t="str">
            <v>2 PHARMA BUSINESS PARTNER SA DE CV</v>
          </cell>
        </row>
        <row r="899">
          <cell r="A899" t="str">
            <v>RUIE600327UA1</v>
          </cell>
          <cell r="B899" t="str">
            <v>210-0896</v>
          </cell>
          <cell r="C899" t="str">
            <v>RUBIO IBARRA ESTELA GUILLERMINA DEL CARMEN</v>
          </cell>
        </row>
        <row r="900">
          <cell r="A900" t="str">
            <v>MNO010613V38</v>
          </cell>
          <cell r="B900" t="str">
            <v>210-0897</v>
          </cell>
          <cell r="C900" t="str">
            <v>MULTIMATERIALES NOCHISTLAN SA DE CV</v>
          </cell>
        </row>
        <row r="901">
          <cell r="A901" t="str">
            <v>DJI171012SE6</v>
          </cell>
          <cell r="B901" t="str">
            <v>210-0898</v>
          </cell>
          <cell r="C901" t="str">
            <v>JUEGA IMAGINA Y APRENDE SA DE CV</v>
          </cell>
        </row>
        <row r="902">
          <cell r="A902" t="str">
            <v>CAGD970709CS0</v>
          </cell>
          <cell r="B902" t="str">
            <v>210-0899</v>
          </cell>
          <cell r="C902" t="str">
            <v>CASILLAS GONZALEZ DAYANA ELIZABETH</v>
          </cell>
        </row>
        <row r="903">
          <cell r="A903" t="str">
            <v>EALR711129GF2</v>
          </cell>
          <cell r="B903" t="str">
            <v>210-0900</v>
          </cell>
          <cell r="C903" t="str">
            <v>ESPARZA LOPEZ ROSA ALICIA</v>
          </cell>
        </row>
        <row r="904">
          <cell r="A904" t="str">
            <v>GOCG880531K86</v>
          </cell>
          <cell r="B904" t="str">
            <v>210-0901</v>
          </cell>
          <cell r="C904" t="str">
            <v>GONZALEZ CASTELLANOS MARIA GUADALUPE</v>
          </cell>
        </row>
        <row r="905">
          <cell r="A905" t="str">
            <v>NFP000531S45</v>
          </cell>
          <cell r="B905" t="str">
            <v>210-0902</v>
          </cell>
          <cell r="C905" t="str">
            <v>NISSIN FOOD PRODUCTS CO. LTD. SUCURSAL</v>
          </cell>
        </row>
        <row r="906">
          <cell r="A906" t="str">
            <v>CAK170710IE4</v>
          </cell>
          <cell r="B906" t="str">
            <v>210-0903</v>
          </cell>
          <cell r="C906" t="str">
            <v>COMERCIAL DE ALUMINIO KENIZA SA DE CV</v>
          </cell>
        </row>
        <row r="907">
          <cell r="A907" t="str">
            <v>FASM7708052B9</v>
          </cell>
          <cell r="B907" t="str">
            <v>210-0904</v>
          </cell>
          <cell r="C907" t="str">
            <v>FRAUSTO SALCEDO MONICA</v>
          </cell>
        </row>
        <row r="908">
          <cell r="A908" t="str">
            <v>JAU000120468</v>
          </cell>
          <cell r="B908" t="str">
            <v>210-0905</v>
          </cell>
          <cell r="C908" t="str">
            <v>JIMENEZ AUTOCAMIONES SA DE CV</v>
          </cell>
        </row>
        <row r="909">
          <cell r="A909" t="str">
            <v>BMA1804231Y8</v>
          </cell>
          <cell r="B909" t="str">
            <v>210-0906</v>
          </cell>
          <cell r="C909" t="str">
            <v>BONANZA MANUFACTURA SA DE CV</v>
          </cell>
        </row>
        <row r="910">
          <cell r="A910" t="str">
            <v>ADP140917PV2</v>
          </cell>
          <cell r="B910" t="str">
            <v>210-0907</v>
          </cell>
          <cell r="C910" t="str">
            <v>ASESORIA Y DESARROLLO DE PRODUCTOS NATURISTAS SA DE CV</v>
          </cell>
        </row>
        <row r="911">
          <cell r="A911" t="str">
            <v>CORR770222NV5</v>
          </cell>
          <cell r="B911" t="str">
            <v>210-0908</v>
          </cell>
          <cell r="C911" t="str">
            <v>CORONADO RAMIREZ RENE CRISTOBAL</v>
          </cell>
        </row>
        <row r="912">
          <cell r="A912" t="str">
            <v>GUGR920225CD6</v>
          </cell>
          <cell r="B912" t="str">
            <v>210-0909</v>
          </cell>
          <cell r="C912" t="str">
            <v>GUTIERREZ GONZALEZ RODRIGO</v>
          </cell>
        </row>
        <row r="913">
          <cell r="A913" t="str">
            <v>EIL160125DP2</v>
          </cell>
          <cell r="B913" t="str">
            <v>210-0910</v>
          </cell>
          <cell r="C913" t="str">
            <v>ESTRATEGIAS IP LATINOAMERICA S DE RL DE CV</v>
          </cell>
        </row>
        <row r="914">
          <cell r="A914" t="str">
            <v>HEGG9902221R1</v>
          </cell>
          <cell r="B914" t="str">
            <v>210-0911</v>
          </cell>
          <cell r="C914" t="str">
            <v>HERNANDEZ GUTIERREZ GABRIELA JOSELINE</v>
          </cell>
        </row>
        <row r="915">
          <cell r="A915" t="str">
            <v>DTN180615RE9</v>
          </cell>
          <cell r="B915" t="str">
            <v>210-0912</v>
          </cell>
          <cell r="C915" t="str">
            <v>DISTRIBUIDORA 39 SA DE CV</v>
          </cell>
        </row>
        <row r="916">
          <cell r="A916" t="str">
            <v>CSA980102UV4</v>
          </cell>
          <cell r="B916" t="str">
            <v>210-0913</v>
          </cell>
          <cell r="C916" t="str">
            <v>CASA SABA SA DE CV</v>
          </cell>
        </row>
        <row r="917">
          <cell r="A917" t="str">
            <v>DFA190220HW0</v>
          </cell>
          <cell r="B917" t="str">
            <v>210-0914</v>
          </cell>
          <cell r="C917" t="str">
            <v>DIMCE FARMACEUTICA SA DE CV</v>
          </cell>
        </row>
        <row r="918">
          <cell r="A918" t="str">
            <v>CARM630111BN3</v>
          </cell>
          <cell r="B918" t="str">
            <v>210-0915</v>
          </cell>
          <cell r="C918" t="str">
            <v>CALDERON RODRIGUEZ MARTIN ALFONSO</v>
          </cell>
        </row>
        <row r="919">
          <cell r="A919" t="str">
            <v>CNC7510024C3</v>
          </cell>
          <cell r="B919" t="str">
            <v>210-0916</v>
          </cell>
          <cell r="C919" t="str">
            <v>CAMARA NACIONAL DE COMERCIO SERVICIOS Y TURISMO DE TEPATITLAN DE MORELOS JALISCO</v>
          </cell>
        </row>
        <row r="920">
          <cell r="A920" t="str">
            <v>MIIR880415E89</v>
          </cell>
          <cell r="B920" t="str">
            <v>210-0917</v>
          </cell>
          <cell r="C920" t="str">
            <v>MIRANDA IÑIGUEZ RICARDO</v>
          </cell>
        </row>
        <row r="921">
          <cell r="A921" t="str">
            <v>TOGR4807016E4</v>
          </cell>
          <cell r="B921" t="str">
            <v>210-0918</v>
          </cell>
          <cell r="C921" t="str">
            <v>TORRES GONZALEZ ROGELIO</v>
          </cell>
        </row>
        <row r="922">
          <cell r="A922" t="str">
            <v>VAMC8211062P8</v>
          </cell>
          <cell r="B922" t="str">
            <v>210-0919</v>
          </cell>
          <cell r="C922" t="str">
            <v>VAZQUEZ MALDONADO CHRISTIAN MICHEL</v>
          </cell>
        </row>
        <row r="923">
          <cell r="A923" t="str">
            <v>JMO821210U96</v>
          </cell>
          <cell r="B923" t="str">
            <v>210-0920</v>
          </cell>
          <cell r="C923" t="str">
            <v>JALISCO MOTORS SA</v>
          </cell>
        </row>
        <row r="924">
          <cell r="A924" t="str">
            <v>GUAF831021RTA</v>
          </cell>
          <cell r="B924" t="str">
            <v>210-0921</v>
          </cell>
          <cell r="C924" t="str">
            <v>GUTIERREZ ANAYA FRANCISCO JAVIER</v>
          </cell>
        </row>
        <row r="925">
          <cell r="A925" t="str">
            <v>HEJJ9109105W6</v>
          </cell>
          <cell r="B925" t="str">
            <v>210-0922</v>
          </cell>
          <cell r="C925" t="str">
            <v>HERNANDEZ JIMENEZ JOSUE</v>
          </cell>
        </row>
        <row r="926">
          <cell r="A926" t="str">
            <v>AMU8305034M6</v>
          </cell>
          <cell r="B926" t="str">
            <v>210-0923</v>
          </cell>
          <cell r="C926" t="str">
            <v>ACEROS MURILLO SA DE CV</v>
          </cell>
        </row>
        <row r="927">
          <cell r="A927" t="str">
            <v>GUCM600514GL6</v>
          </cell>
          <cell r="B927" t="str">
            <v>210-0924</v>
          </cell>
          <cell r="C927" t="str">
            <v>GUTIERREZ CHAVEZ MIGUEL ANGEL</v>
          </cell>
        </row>
        <row r="928">
          <cell r="A928" t="str">
            <v>HMA980720GC2</v>
          </cell>
          <cell r="B928" t="str">
            <v>210-0925</v>
          </cell>
          <cell r="C928" t="str">
            <v>HOSPITAL MEXICO AMERICANO SC</v>
          </cell>
        </row>
        <row r="929">
          <cell r="A929" t="str">
            <v>OGL000117497</v>
          </cell>
          <cell r="B929" t="str">
            <v>210-0926</v>
          </cell>
          <cell r="C929" t="str">
            <v>ORTIZ GLOBAL SA DE CV</v>
          </cell>
        </row>
        <row r="930">
          <cell r="A930" t="str">
            <v>LOV930708AB3</v>
          </cell>
          <cell r="B930" t="str">
            <v>210-0927</v>
          </cell>
          <cell r="C930" t="str">
            <v>LOVIMEDIC SA DE CV</v>
          </cell>
        </row>
        <row r="931">
          <cell r="A931" t="str">
            <v>NUVJ800624CW3</v>
          </cell>
          <cell r="B931" t="str">
            <v>210-0928</v>
          </cell>
          <cell r="C931" t="str">
            <v>NUNGARAY VALERIO JUAN RAMON</v>
          </cell>
        </row>
        <row r="932">
          <cell r="A932" t="str">
            <v>PVT830418JR1</v>
          </cell>
          <cell r="B932" t="str">
            <v>210-0929</v>
          </cell>
          <cell r="C932" t="str">
            <v>PREMEZCLAS Y VITAMINAS TEPA SA DE CV</v>
          </cell>
        </row>
        <row r="933">
          <cell r="A933" t="str">
            <v>SCG9107054W3</v>
          </cell>
          <cell r="B933" t="str">
            <v>210-0930</v>
          </cell>
          <cell r="C933" t="str">
            <v>SUPER COMERCIAL GONZALEZ SA DE CV</v>
          </cell>
        </row>
        <row r="934">
          <cell r="A934" t="str">
            <v>CCC160729826</v>
          </cell>
          <cell r="B934" t="str">
            <v>210-0931</v>
          </cell>
          <cell r="C934" t="str">
            <v>CENTRO COSMETICO CEEC SA DE CV</v>
          </cell>
        </row>
        <row r="935">
          <cell r="A935" t="str">
            <v>BEVC510225PY8</v>
          </cell>
          <cell r="B935" t="str">
            <v>210-0932</v>
          </cell>
          <cell r="C935" t="str">
            <v>BECERRA VILLARREAL MARIA CONCEPCION</v>
          </cell>
        </row>
        <row r="936">
          <cell r="A936" t="str">
            <v>IITG6512134J2</v>
          </cell>
          <cell r="B936" t="str">
            <v>210-0933</v>
          </cell>
          <cell r="C936" t="str">
            <v>IÑIGUEZ TORRES JOSE GUADALUPE</v>
          </cell>
        </row>
        <row r="937">
          <cell r="A937" t="str">
            <v>CONJ610627B93</v>
          </cell>
          <cell r="B937" t="str">
            <v>210-0934</v>
          </cell>
          <cell r="C937" t="str">
            <v>CORTES NAVARRO JOSE DE JESUS</v>
          </cell>
        </row>
        <row r="938">
          <cell r="A938" t="str">
            <v>GUGE701112BK9</v>
          </cell>
          <cell r="B938" t="str">
            <v>210-0935</v>
          </cell>
          <cell r="C938" t="str">
            <v>GUZMAN GUZMAN ERNESTO</v>
          </cell>
        </row>
        <row r="939">
          <cell r="A939" t="str">
            <v>VAGF820913LT0</v>
          </cell>
          <cell r="B939" t="str">
            <v>210-0936</v>
          </cell>
          <cell r="C939" t="str">
            <v>VAZQUEZ GONZALEZ FRANCISCO JAVIER</v>
          </cell>
        </row>
        <row r="940">
          <cell r="A940" t="str">
            <v>EURI720530QY3</v>
          </cell>
          <cell r="B940" t="str">
            <v>210-0937</v>
          </cell>
          <cell r="C940" t="str">
            <v>EZQUIVEL RENTERAL MA IDALIA</v>
          </cell>
        </row>
        <row r="941">
          <cell r="A941" t="str">
            <v>GBA001004DI9</v>
          </cell>
          <cell r="B941" t="str">
            <v>210-0938</v>
          </cell>
          <cell r="C941" t="str">
            <v>GRUPO BOTANERO ALTEÑO SA DE CV</v>
          </cell>
        </row>
        <row r="942">
          <cell r="A942" t="str">
            <v>DAE100108HL7</v>
          </cell>
          <cell r="B942" t="str">
            <v>210-0939</v>
          </cell>
          <cell r="C942" t="str">
            <v>DISTRIBUIDORA A5 EXPRESS SA DE CV</v>
          </cell>
        </row>
        <row r="943">
          <cell r="A943" t="str">
            <v>LONG481226GJ7</v>
          </cell>
          <cell r="B943" t="str">
            <v>210-0940</v>
          </cell>
          <cell r="C943" t="str">
            <v>LOPEZ NAVARRO GILBERTO</v>
          </cell>
        </row>
        <row r="944">
          <cell r="A944" t="str">
            <v>MYJ850101L61</v>
          </cell>
          <cell r="B944" t="str">
            <v>210-0941</v>
          </cell>
          <cell r="C944" t="str">
            <v>MUNICIPIO DE YAHUALICA DE GONZALEZ GALLO</v>
          </cell>
        </row>
        <row r="945">
          <cell r="A945" t="str">
            <v>RERM940715P45</v>
          </cell>
          <cell r="B945" t="str">
            <v>210-0942</v>
          </cell>
          <cell r="C945" t="str">
            <v>REA REYES MONSERRAT ALEJANDRA</v>
          </cell>
        </row>
        <row r="946">
          <cell r="A946" t="str">
            <v>MAJO911002HE8</v>
          </cell>
          <cell r="B946" t="str">
            <v>210-0943</v>
          </cell>
          <cell r="C946" t="str">
            <v>MARTIN JOVANNI</v>
          </cell>
        </row>
        <row r="947">
          <cell r="A947" t="str">
            <v>DIE180409526</v>
          </cell>
          <cell r="B947" t="str">
            <v>210-0944</v>
          </cell>
          <cell r="C947" t="str">
            <v>DIESMAFG SA DE CV</v>
          </cell>
        </row>
        <row r="948">
          <cell r="A948" t="str">
            <v>CLE0808121C7</v>
          </cell>
          <cell r="B948" t="str">
            <v>210-0945</v>
          </cell>
          <cell r="C948" t="str">
            <v>CONCRETO LANZADO ESTRUCTURAL SA DE CV</v>
          </cell>
        </row>
        <row r="949">
          <cell r="A949" t="str">
            <v>RUAC820610323</v>
          </cell>
          <cell r="B949" t="str">
            <v>210-0946</v>
          </cell>
          <cell r="C949" t="str">
            <v>RUIZ AVALOS CLAUDIA CELINA</v>
          </cell>
        </row>
        <row r="950">
          <cell r="A950" t="str">
            <v>GORS620603D88</v>
          </cell>
          <cell r="B950" t="str">
            <v>210-0947</v>
          </cell>
          <cell r="C950" t="str">
            <v>GONZALEZ ROMERO SAMUEL</v>
          </cell>
        </row>
        <row r="951">
          <cell r="A951" t="str">
            <v>GTS0605293R3</v>
          </cell>
          <cell r="B951" t="str">
            <v>210-0948</v>
          </cell>
          <cell r="C951" t="str">
            <v>GRUPO TAIFELDS SA DE CV</v>
          </cell>
        </row>
        <row r="952">
          <cell r="A952" t="str">
            <v>FLE000810PB3</v>
          </cell>
          <cell r="B952" t="str">
            <v>210-0949</v>
          </cell>
          <cell r="C952" t="str">
            <v>FLECHAPRINT SA DE CV</v>
          </cell>
        </row>
        <row r="953">
          <cell r="A953" t="str">
            <v>SCJ690102LE4</v>
          </cell>
          <cell r="B953" t="str">
            <v>210-0950</v>
          </cell>
          <cell r="C953" t="str">
            <v>SC JOHNSON AND SON SA DE CV</v>
          </cell>
        </row>
        <row r="954">
          <cell r="A954" t="str">
            <v>ZAPA6610136M4</v>
          </cell>
          <cell r="B954" t="str">
            <v>210-0951</v>
          </cell>
          <cell r="C954" t="str">
            <v>ZAMORA PINEDA JOSE ALEJANDRO</v>
          </cell>
        </row>
        <row r="955">
          <cell r="A955" t="str">
            <v>CLC030701NX5</v>
          </cell>
          <cell r="B955" t="str">
            <v>210-0952</v>
          </cell>
          <cell r="C955" t="str">
            <v>CONCRETOS LANZADOS CONSTRUCCIONES SA DE CV</v>
          </cell>
        </row>
        <row r="956">
          <cell r="A956" t="str">
            <v>SSO1503035D0</v>
          </cell>
          <cell r="B956" t="str">
            <v>210-0953</v>
          </cell>
          <cell r="C956" t="str">
            <v>SMARTDI SOLUCIONES SA DE CV</v>
          </cell>
        </row>
        <row r="957">
          <cell r="B957" t="str">
            <v>210-0954</v>
          </cell>
          <cell r="C957" t="str">
            <v>GONZALEZ FRANCO LIVIER</v>
          </cell>
        </row>
        <row r="958">
          <cell r="A958" t="str">
            <v>FCO1708158L7</v>
          </cell>
          <cell r="B958" t="str">
            <v>210-0955</v>
          </cell>
          <cell r="C958" t="str">
            <v>FELICIA COMERCIALIZADORA SA DE CV</v>
          </cell>
        </row>
        <row r="959">
          <cell r="A959" t="str">
            <v>BAMJ880803MK4</v>
          </cell>
          <cell r="B959" t="str">
            <v>210-0956</v>
          </cell>
          <cell r="C959" t="str">
            <v>BARRAGAN MENDOZA JUAN FRANCISCO</v>
          </cell>
        </row>
        <row r="960">
          <cell r="A960" t="str">
            <v>ICA981126SX0</v>
          </cell>
          <cell r="B960" t="str">
            <v>210-0957</v>
          </cell>
          <cell r="C960" t="str">
            <v>INTEGRACION COMERCIAL ALTEÑA SA DE CV</v>
          </cell>
        </row>
        <row r="961">
          <cell r="A961" t="str">
            <v>CCO7409189M1</v>
          </cell>
          <cell r="B961" t="str">
            <v>210-0958</v>
          </cell>
          <cell r="C961" t="str">
            <v>CEMEX CONCRETOS SA DE CV</v>
          </cell>
        </row>
        <row r="962">
          <cell r="A962" t="str">
            <v>OCA170201HZ4</v>
          </cell>
          <cell r="B962" t="str">
            <v>210-0959</v>
          </cell>
          <cell r="C962" t="str">
            <v>OZ CARGO S DE RL DE CV</v>
          </cell>
        </row>
        <row r="963">
          <cell r="A963" t="str">
            <v>CAS040226AI8</v>
          </cell>
          <cell r="B963" t="str">
            <v>210-0960</v>
          </cell>
          <cell r="C963" t="str">
            <v>CAPACITACION Y ASESORIA EN SERVICIOS DE TRANSPORTES SA DE CV</v>
          </cell>
        </row>
        <row r="964">
          <cell r="A964" t="str">
            <v>FASF480109DYA</v>
          </cell>
          <cell r="B964" t="str">
            <v>210-0961</v>
          </cell>
          <cell r="C964" t="str">
            <v>FRANCO SANDOVAL FERNANDA</v>
          </cell>
        </row>
        <row r="965">
          <cell r="A965" t="str">
            <v>AIC170922L97</v>
          </cell>
          <cell r="B965" t="str">
            <v>210-0962</v>
          </cell>
          <cell r="C965" t="str">
            <v>ALTA INGENIERIA DE CONCRETO S Y S SA DE CV</v>
          </cell>
        </row>
        <row r="966">
          <cell r="A966" t="str">
            <v>MAIF840205SM2</v>
          </cell>
          <cell r="B966" t="str">
            <v>210-0963</v>
          </cell>
          <cell r="C966" t="str">
            <v>MARTINEZ IÑIGUEZ FELIPE DE JESUS</v>
          </cell>
        </row>
        <row r="967">
          <cell r="A967" t="str">
            <v>HOCJ780508G84</v>
          </cell>
          <cell r="B967" t="str">
            <v>210-0964</v>
          </cell>
          <cell r="C967" t="str">
            <v>HORVATH CALDERON JUAN CARLOS</v>
          </cell>
        </row>
        <row r="968">
          <cell r="A968" t="str">
            <v>OME561118AA8</v>
          </cell>
          <cell r="B968" t="str">
            <v>210-0965</v>
          </cell>
          <cell r="C968" t="str">
            <v>OMNIBUS DE MEXICO SA DE CV</v>
          </cell>
        </row>
        <row r="969">
          <cell r="A969" t="str">
            <v>PEGH470726T44</v>
          </cell>
          <cell r="B969" t="str">
            <v>210-0966</v>
          </cell>
          <cell r="C969" t="str">
            <v>DE LA PEÑA GARIBALDI HECTOR ROBERTO</v>
          </cell>
        </row>
        <row r="970">
          <cell r="A970" t="str">
            <v>VAVF900530QR8</v>
          </cell>
          <cell r="B970" t="str">
            <v>210-0967</v>
          </cell>
          <cell r="C970" t="str">
            <v>VARGAS VILLEGAS FRANCISCO JAVIER</v>
          </cell>
        </row>
        <row r="971">
          <cell r="A971" t="str">
            <v>GUMM810212HD8</v>
          </cell>
          <cell r="B971" t="str">
            <v>210-0968</v>
          </cell>
          <cell r="C971" t="str">
            <v>GUERRA MARISCAL MIGUEL ANGEL</v>
          </cell>
        </row>
        <row r="972">
          <cell r="A972" t="str">
            <v>EST130214C64</v>
          </cell>
          <cell r="B972" t="str">
            <v>210-0969</v>
          </cell>
          <cell r="C972" t="str">
            <v>ESTACION DE SERVICIO LOS 3 ENCINOS SA DE CV</v>
          </cell>
        </row>
        <row r="973">
          <cell r="A973" t="str">
            <v>MSI0701019X3</v>
          </cell>
          <cell r="B973" t="str">
            <v>210-0970</v>
          </cell>
          <cell r="C973" t="str">
            <v>MUNICIPIO DE SAN IGNACIO CERRO GORDO</v>
          </cell>
        </row>
        <row r="974">
          <cell r="A974" t="str">
            <v>CFA920214T87</v>
          </cell>
          <cell r="B974" t="str">
            <v>210-0971</v>
          </cell>
          <cell r="C974" t="str">
            <v>CARGA FACIL SA DE CV</v>
          </cell>
        </row>
        <row r="975">
          <cell r="A975" t="str">
            <v>DKG150723UA0</v>
          </cell>
          <cell r="B975" t="str">
            <v>210-0972</v>
          </cell>
          <cell r="C975" t="str">
            <v>DISTRIBUIDORA KG S DE RL DE CV</v>
          </cell>
        </row>
        <row r="976">
          <cell r="A976" t="str">
            <v>RONG681118N73</v>
          </cell>
          <cell r="B976" t="str">
            <v>210-0973</v>
          </cell>
          <cell r="C976" t="str">
            <v>ROMERO NAVARRO GUSTAVO ALBERTO</v>
          </cell>
        </row>
        <row r="977">
          <cell r="A977" t="str">
            <v>CBR970415DL5</v>
          </cell>
          <cell r="B977" t="str">
            <v>210-0974</v>
          </cell>
          <cell r="C977" t="str">
            <v>COMERCIAL BRIHER SA DE CV</v>
          </cell>
        </row>
        <row r="978">
          <cell r="A978" t="str">
            <v>RDI841003QJ4</v>
          </cell>
          <cell r="B978" t="str">
            <v>210-0975</v>
          </cell>
          <cell r="C978" t="str">
            <v>RADIOMOVIL DIPSA SA DE CV</v>
          </cell>
        </row>
        <row r="979">
          <cell r="A979" t="str">
            <v>CPS98051955A</v>
          </cell>
          <cell r="B979" t="str">
            <v>210-0976</v>
          </cell>
          <cell r="C979" t="str">
            <v>CORPORATIVO PAPELERO Y DE SUMINISTROS BASICOS</v>
          </cell>
        </row>
        <row r="980">
          <cell r="A980" t="str">
            <v>TOCC730718AA8</v>
          </cell>
          <cell r="B980" t="str">
            <v>210-0977</v>
          </cell>
          <cell r="C980" t="str">
            <v>TORRES CARRANZA CARLOS</v>
          </cell>
        </row>
        <row r="981">
          <cell r="A981" t="str">
            <v>CIN180222DTA</v>
          </cell>
          <cell r="B981" t="str">
            <v>210-0978</v>
          </cell>
          <cell r="C981" t="str">
            <v>COMERCIALIZADORA INOVAFORM SA DE CV</v>
          </cell>
        </row>
        <row r="982">
          <cell r="A982" t="str">
            <v>AAPE7310132C8</v>
          </cell>
          <cell r="B982" t="str">
            <v>210-0979</v>
          </cell>
          <cell r="C982" t="str">
            <v>DE ANDA PEREZ EDUARDO</v>
          </cell>
        </row>
        <row r="983">
          <cell r="A983" t="str">
            <v>DCO170503FZ0</v>
          </cell>
          <cell r="B983" t="str">
            <v>210-0980</v>
          </cell>
          <cell r="C983" t="str">
            <v>DESARROLLO CONSTRUALTEÑO SA DE CV</v>
          </cell>
        </row>
        <row r="984">
          <cell r="A984" t="str">
            <v>PSA000630GI6</v>
          </cell>
          <cell r="B984" t="str">
            <v>210-0981</v>
          </cell>
          <cell r="C984" t="str">
            <v>PISOS SELECTOS DE LOS ALTOS SA DE CV</v>
          </cell>
        </row>
        <row r="985">
          <cell r="A985" t="str">
            <v>VAMC6504082Z7</v>
          </cell>
          <cell r="B985" t="str">
            <v>210-0982</v>
          </cell>
          <cell r="C985" t="str">
            <v>VAZQUEZ MARTIN CESAR</v>
          </cell>
        </row>
        <row r="986">
          <cell r="A986" t="str">
            <v>DIS9009266I5</v>
          </cell>
          <cell r="B986" t="str">
            <v>210-0983</v>
          </cell>
          <cell r="C986" t="str">
            <v>DISVETSI SA DE CV</v>
          </cell>
        </row>
        <row r="987">
          <cell r="A987" t="str">
            <v>PMP92080841A</v>
          </cell>
          <cell r="B987" t="str">
            <v>210-0984</v>
          </cell>
          <cell r="C987" t="str">
            <v>PROVEEDORA DE MATERIALES PEÑA SA DE CV</v>
          </cell>
        </row>
        <row r="988">
          <cell r="A988" t="str">
            <v>ROBE8708038PA</v>
          </cell>
          <cell r="B988" t="str">
            <v>210-0985</v>
          </cell>
          <cell r="C988" t="str">
            <v>ROMERO BAEZ ELOY</v>
          </cell>
        </row>
        <row r="989">
          <cell r="A989" t="str">
            <v>ORE870528HRA</v>
          </cell>
          <cell r="B989" t="str">
            <v>210-0986</v>
          </cell>
          <cell r="C989" t="str">
            <v>ORGANIZACIÓN REYNERA SA DE CV</v>
          </cell>
        </row>
        <row r="990">
          <cell r="A990" t="str">
            <v>GIM020402UN9</v>
          </cell>
          <cell r="B990" t="str">
            <v>210-0987</v>
          </cell>
          <cell r="C990" t="str">
            <v>GRUPO INDUSTRIAL MONT PRIE SA DE CV</v>
          </cell>
        </row>
        <row r="991">
          <cell r="A991" t="str">
            <v>SMQ7706218D2</v>
          </cell>
          <cell r="B991" t="str">
            <v>210-0988</v>
          </cell>
          <cell r="C991" t="str">
            <v>SANATORIO MEDICO QUIRURGICO DE LOS ALTOS SA DE CV</v>
          </cell>
        </row>
        <row r="992">
          <cell r="A992" t="str">
            <v>GUCE600125GX9</v>
          </cell>
          <cell r="B992" t="str">
            <v>210-0989</v>
          </cell>
          <cell r="C992" t="str">
            <v>GUEVARA CARRILLO ERNESTO</v>
          </cell>
        </row>
        <row r="993">
          <cell r="A993" t="str">
            <v>AUAJ800503S33</v>
          </cell>
          <cell r="B993" t="str">
            <v>210-0990</v>
          </cell>
          <cell r="C993" t="str">
            <v>ABURTO ACOSTA JORGE</v>
          </cell>
        </row>
        <row r="994">
          <cell r="A994" t="str">
            <v>DBO160913V86</v>
          </cell>
          <cell r="B994" t="str">
            <v>210-0991</v>
          </cell>
          <cell r="C994" t="str">
            <v>DESARROLLO DE NEGOCIOS ONILI S DE RL DE CV</v>
          </cell>
        </row>
        <row r="995">
          <cell r="A995" t="str">
            <v>MOC830511893</v>
          </cell>
          <cell r="B995" t="str">
            <v>210-0992</v>
          </cell>
          <cell r="C995" t="str">
            <v>MANUFACTURERA DE OCCIDENTE</v>
          </cell>
        </row>
        <row r="996">
          <cell r="A996" t="str">
            <v>MAGK950119QN1</v>
          </cell>
          <cell r="B996" t="str">
            <v>210-0993</v>
          </cell>
          <cell r="C996" t="str">
            <v>MARTIN GONZALEZ KATIA</v>
          </cell>
        </row>
        <row r="997">
          <cell r="A997" t="str">
            <v>PIN960219LE2</v>
          </cell>
          <cell r="B997" t="str">
            <v>210-0994</v>
          </cell>
          <cell r="C997" t="str">
            <v>PROVEEDORA INSTITUCIONAL SA DE CV</v>
          </cell>
        </row>
        <row r="998">
          <cell r="A998" t="str">
            <v>FNA951220DA9</v>
          </cell>
          <cell r="B998" t="str">
            <v>210-0995</v>
          </cell>
          <cell r="C998" t="str">
            <v>FARMACOS NACIONALES SA DE CV</v>
          </cell>
        </row>
        <row r="999">
          <cell r="A999" t="str">
            <v>MAGC981011P80</v>
          </cell>
          <cell r="B999" t="str">
            <v>210-0996</v>
          </cell>
          <cell r="C999" t="str">
            <v>MARTIN GONZALEZ CAROLINA</v>
          </cell>
        </row>
        <row r="1000">
          <cell r="A1000" t="str">
            <v>GUGD9407185Z1</v>
          </cell>
          <cell r="B1000" t="str">
            <v>210-0997</v>
          </cell>
          <cell r="C1000" t="str">
            <v>GUTIERREZ GUTIERREZ DIANA CAROLINA</v>
          </cell>
        </row>
        <row r="1001">
          <cell r="A1001" t="str">
            <v>RORA761125D19</v>
          </cell>
          <cell r="B1001" t="str">
            <v>210-0998</v>
          </cell>
          <cell r="C1001" t="str">
            <v>ROSAS RABAGO JOSE ALONSO</v>
          </cell>
        </row>
        <row r="1002">
          <cell r="A1002" t="str">
            <v>RUSC770502LN0</v>
          </cell>
          <cell r="B1002" t="str">
            <v>210-0999</v>
          </cell>
          <cell r="C1002" t="str">
            <v>RUIZ SANCHEZ CECILIA</v>
          </cell>
        </row>
        <row r="1003">
          <cell r="B1003" t="str">
            <v>210-1000</v>
          </cell>
          <cell r="C1003" t="str">
            <v>IVA POR ACREDITAR</v>
          </cell>
        </row>
        <row r="1004">
          <cell r="A1004" t="str">
            <v>SCI900920737</v>
          </cell>
          <cell r="B1004" t="str">
            <v>210-1001</v>
          </cell>
          <cell r="C1004" t="str">
            <v>SERVICIOS CIASA SA DE CV</v>
          </cell>
        </row>
        <row r="1005">
          <cell r="A1005" t="str">
            <v>GOJU920509H61</v>
          </cell>
          <cell r="B1005" t="str">
            <v>210-1002</v>
          </cell>
          <cell r="C1005" t="str">
            <v>GONZALEZ JIMENEZ URIEL</v>
          </cell>
        </row>
        <row r="1006">
          <cell r="A1006" t="str">
            <v>DIM010319S79</v>
          </cell>
          <cell r="B1006" t="str">
            <v>210-1003</v>
          </cell>
          <cell r="C1006" t="str">
            <v>DISTRIBUIDORA INTERNACIONAL DE MEDICAMENTOS Y EQUIPO MEDICO SA DE CV</v>
          </cell>
        </row>
        <row r="1007">
          <cell r="A1007" t="str">
            <v>MGE890407IB9</v>
          </cell>
          <cell r="B1007" t="str">
            <v>210-1004</v>
          </cell>
          <cell r="C1007" t="str">
            <v>MONTACARGAS GRUAS Y EQUIPOS SA DE CV</v>
          </cell>
        </row>
        <row r="1008">
          <cell r="A1008" t="str">
            <v>IFM960319ML8</v>
          </cell>
          <cell r="B1008" t="str">
            <v>210-1005</v>
          </cell>
          <cell r="C1008" t="str">
            <v>INDUSTRIAL FERRETERA MUÑOZ</v>
          </cell>
        </row>
        <row r="1009">
          <cell r="A1009" t="str">
            <v>VANC8502148T6</v>
          </cell>
          <cell r="B1009" t="str">
            <v>210-1006</v>
          </cell>
          <cell r="C1009" t="str">
            <v>VALDIVIA NAVARRO CARLOS ALBERTO</v>
          </cell>
        </row>
        <row r="1010">
          <cell r="A1010" t="str">
            <v>SACH700827UN2</v>
          </cell>
          <cell r="B1010" t="str">
            <v>210-1007</v>
          </cell>
          <cell r="C1010" t="str">
            <v>SALAZAR CERVANTES HECTOR</v>
          </cell>
        </row>
        <row r="1011">
          <cell r="A1011" t="str">
            <v>GOAD7010084Q8</v>
          </cell>
          <cell r="B1011" t="str">
            <v>210-1008</v>
          </cell>
          <cell r="C1011" t="str">
            <v>GONZALEZ ACEVES MARIA DOLORES</v>
          </cell>
        </row>
        <row r="1012">
          <cell r="A1012" t="str">
            <v>DAR920515246</v>
          </cell>
          <cell r="B1012" t="str">
            <v>210-1009</v>
          </cell>
          <cell r="C1012" t="str">
            <v>CIA DULCERA DE ARANDAS SA DE CV</v>
          </cell>
        </row>
        <row r="1013">
          <cell r="A1013" t="str">
            <v>AFO180502L25</v>
          </cell>
          <cell r="B1013" t="str">
            <v>210-1010</v>
          </cell>
          <cell r="C1013" t="str">
            <v>PROMOTORA EMPRESARIAL SOMOS ALTOS SA DE CV</v>
          </cell>
        </row>
        <row r="1014">
          <cell r="A1014" t="str">
            <v>LOGA6806206I0</v>
          </cell>
          <cell r="B1014" t="str">
            <v>210-1011</v>
          </cell>
          <cell r="C1014" t="str">
            <v>LOPEZ GARCIA JOSE ANTONIO</v>
          </cell>
        </row>
        <row r="1015">
          <cell r="A1015" t="str">
            <v>AGC990409G75</v>
          </cell>
          <cell r="B1015" t="str">
            <v>210-1012</v>
          </cell>
          <cell r="C1015" t="str">
            <v>AGROPECUARIA EL GRAN CHAPARRAL SA DE CV</v>
          </cell>
        </row>
        <row r="1016">
          <cell r="A1016" t="str">
            <v>DAL000605B69</v>
          </cell>
          <cell r="B1016" t="str">
            <v>210-1013</v>
          </cell>
          <cell r="C1016" t="str">
            <v>DIARIO DE LOS ALTOS SA DE CV</v>
          </cell>
        </row>
        <row r="1017">
          <cell r="A1017" t="str">
            <v>POCA010313RR3</v>
          </cell>
          <cell r="B1017" t="str">
            <v>210-1014</v>
          </cell>
          <cell r="C1017" t="str">
            <v>PONCE CORTES ALEXIS RICARDO</v>
          </cell>
        </row>
        <row r="1018">
          <cell r="A1018" t="str">
            <v>PEX001222SF0</v>
          </cell>
          <cell r="B1018" t="str">
            <v>210-1015</v>
          </cell>
          <cell r="C1018" t="str">
            <v>PAPELERAMA EXPRESS SA DE CV</v>
          </cell>
        </row>
        <row r="1019">
          <cell r="A1019" t="str">
            <v>BMS060221IL5</v>
          </cell>
          <cell r="B1019" t="str">
            <v>210-1016</v>
          </cell>
          <cell r="C1019" t="str">
            <v>BRAVO MONTACARGAS SLP SA DE CV</v>
          </cell>
        </row>
        <row r="1020">
          <cell r="A1020" t="str">
            <v>TOB140709KH2</v>
          </cell>
          <cell r="B1020" t="str">
            <v>210-1017</v>
          </cell>
          <cell r="C1020" t="str">
            <v>TEQUILERA DE ORO BLANCO SA DE CV</v>
          </cell>
        </row>
        <row r="1021">
          <cell r="A1021" t="str">
            <v>GMF140805RB7</v>
          </cell>
          <cell r="B1021" t="str">
            <v>210-1018</v>
          </cell>
          <cell r="C1021" t="str">
            <v>GRUPO DE MEXICO ENFREIGHT SA DE CV</v>
          </cell>
        </row>
        <row r="1022">
          <cell r="A1022" t="str">
            <v>IHV851216NG9</v>
          </cell>
          <cell r="B1022" t="str">
            <v>210-1019</v>
          </cell>
          <cell r="C1022" t="str">
            <v>INDUSTRIAS H24 SA DE CV</v>
          </cell>
        </row>
        <row r="1023">
          <cell r="A1023" t="str">
            <v>REI031008GZ8</v>
          </cell>
          <cell r="B1023" t="str">
            <v>210-1020</v>
          </cell>
          <cell r="C1023" t="str">
            <v>REINVENTA SA DE CV</v>
          </cell>
        </row>
        <row r="1024">
          <cell r="A1024" t="str">
            <v>MAGG7306089L2</v>
          </cell>
          <cell r="B1024" t="str">
            <v>210-1021</v>
          </cell>
          <cell r="C1024" t="str">
            <v>MARTINEZ GOMEZ GUILLERMO</v>
          </cell>
        </row>
        <row r="1025">
          <cell r="A1025" t="str">
            <v>NAMP820618A77</v>
          </cell>
          <cell r="B1025" t="str">
            <v>210-1022</v>
          </cell>
          <cell r="C1025" t="str">
            <v>NAVA MERINO PATRICIA ADRIANA</v>
          </cell>
        </row>
        <row r="1026">
          <cell r="A1026" t="str">
            <v>CCN0712208TA</v>
          </cell>
          <cell r="B1026" t="str">
            <v>210-1023</v>
          </cell>
          <cell r="C1026" t="str">
            <v>CORPORATIVO COMERCIAL NOVAS SA DE CV</v>
          </cell>
        </row>
        <row r="1027">
          <cell r="A1027" t="str">
            <v>CFA170228QF2</v>
          </cell>
          <cell r="B1027" t="str">
            <v>210-1024</v>
          </cell>
          <cell r="C1027" t="str">
            <v>CAFE LA FLOR DE LOS ALTOS SA DE CV</v>
          </cell>
        </row>
        <row r="1028">
          <cell r="A1028" t="str">
            <v>DBA970224MJ7</v>
          </cell>
          <cell r="B1028" t="str">
            <v>210-1025</v>
          </cell>
          <cell r="C1028" t="str">
            <v>DESTILADORA LA BARRANCA SA DE CV</v>
          </cell>
        </row>
        <row r="1029">
          <cell r="A1029" t="str">
            <v>ETH8612315I6</v>
          </cell>
          <cell r="B1029" t="str">
            <v>210-1026</v>
          </cell>
          <cell r="C1029" t="str">
            <v>EMPACADORA THERBAL SA DE CV</v>
          </cell>
        </row>
        <row r="1030">
          <cell r="A1030" t="str">
            <v>ICM101021FB9</v>
          </cell>
          <cell r="B1030" t="str">
            <v>210-1027</v>
          </cell>
          <cell r="C1030" t="str">
            <v>INTELIGENCIA COMERCIAL Y DE MERCADOS SA DE CV</v>
          </cell>
        </row>
        <row r="1031">
          <cell r="A1031" t="str">
            <v>AEPR741128DH2</v>
          </cell>
          <cell r="B1031" t="str">
            <v>210-1028</v>
          </cell>
          <cell r="C1031" t="str">
            <v>ACEVES PADILLA RUBISELA</v>
          </cell>
        </row>
        <row r="1032">
          <cell r="A1032" t="str">
            <v>KFM920615PS8</v>
          </cell>
          <cell r="B1032" t="str">
            <v>210-1029</v>
          </cell>
          <cell r="C1032" t="str">
            <v>MONDELEZ MEXICO S DE RL DE CV</v>
          </cell>
        </row>
        <row r="1033">
          <cell r="A1033" t="str">
            <v>NOC811223AX4</v>
          </cell>
          <cell r="B1033" t="str">
            <v>210-1030</v>
          </cell>
          <cell r="C1033" t="str">
            <v>NOTYFORMAS DE OCCIDENTE SA DE CV</v>
          </cell>
        </row>
        <row r="1034">
          <cell r="A1034" t="str">
            <v>AEIS690627E30</v>
          </cell>
          <cell r="B1034" t="str">
            <v>210-1031</v>
          </cell>
          <cell r="C1034" t="str">
            <v>ALDRETE IBARRA SALVADOR</v>
          </cell>
        </row>
        <row r="1035">
          <cell r="A1035" t="str">
            <v>DIG010801H99</v>
          </cell>
          <cell r="B1035" t="str">
            <v>210-1032</v>
          </cell>
          <cell r="C1035" t="str">
            <v>DIGRIMEX SA DE CV</v>
          </cell>
        </row>
        <row r="1036">
          <cell r="A1036" t="str">
            <v>CAVE760528S82</v>
          </cell>
          <cell r="B1036" t="str">
            <v>210-1033</v>
          </cell>
          <cell r="C1036" t="str">
            <v>CHAVEZ VEGA EDUARDO</v>
          </cell>
        </row>
        <row r="1037">
          <cell r="A1037" t="str">
            <v>JJM920909BM6</v>
          </cell>
          <cell r="B1037" t="str">
            <v>210-1034</v>
          </cell>
          <cell r="C1037" t="str">
            <v>JOHNSON AND JOHNSON MEDICAL MEXICO</v>
          </cell>
        </row>
        <row r="1038">
          <cell r="A1038" t="str">
            <v>AELA870305EI7</v>
          </cell>
          <cell r="B1038" t="str">
            <v>210-1035</v>
          </cell>
          <cell r="C1038" t="str">
            <v>ACEVES LUPERCIO ALMA ANABEL</v>
          </cell>
        </row>
        <row r="1039">
          <cell r="A1039" t="str">
            <v>LDD990210TE4</v>
          </cell>
          <cell r="B1039" t="str">
            <v>210-1036</v>
          </cell>
          <cell r="C1039" t="str">
            <v>LECHE 19 DIECINUEVE HERMANOS SA DE CV</v>
          </cell>
        </row>
        <row r="1040">
          <cell r="A1040" t="str">
            <v>PTY070409JH3</v>
          </cell>
          <cell r="B1040" t="str">
            <v>210-1037</v>
          </cell>
          <cell r="C1040" t="str">
            <v>PC TYRES SA DE CV</v>
          </cell>
        </row>
        <row r="1041">
          <cell r="B1041" t="str">
            <v>210-1038</v>
          </cell>
          <cell r="C1041" t="str">
            <v>CISNEROS MARQUEZ MIGUEL ANGEL</v>
          </cell>
        </row>
        <row r="1042">
          <cell r="A1042" t="str">
            <v>EAL000619U13</v>
          </cell>
          <cell r="B1042" t="str">
            <v>210-1039</v>
          </cell>
          <cell r="C1042" t="str">
            <v>ELECTROCONTROLES ALTEÑOS</v>
          </cell>
        </row>
        <row r="1043">
          <cell r="A1043" t="str">
            <v>COTC791206RB9</v>
          </cell>
          <cell r="B1043" t="str">
            <v>210-1040</v>
          </cell>
          <cell r="C1043" t="str">
            <v>CORTES TAPIA CLAUDIA</v>
          </cell>
        </row>
        <row r="1044">
          <cell r="A1044" t="str">
            <v>LILA790718ADA</v>
          </cell>
          <cell r="B1044" t="str">
            <v>210-1041</v>
          </cell>
          <cell r="C1044" t="str">
            <v>LIMON LOZANO ARACELI</v>
          </cell>
        </row>
        <row r="1045">
          <cell r="A1045" t="str">
            <v>RAGT700120693</v>
          </cell>
          <cell r="B1045" t="str">
            <v>210-1042</v>
          </cell>
          <cell r="C1045" t="str">
            <v>RAMIREZ GUTIERREZ MARIA TERESA</v>
          </cell>
        </row>
        <row r="1046">
          <cell r="A1046" t="str">
            <v>AAPE4409286N9</v>
          </cell>
          <cell r="B1046" t="str">
            <v>210-1043</v>
          </cell>
          <cell r="C1046" t="str">
            <v>DE ALBA PEREZ MARIA ELENA</v>
          </cell>
        </row>
        <row r="1047">
          <cell r="A1047" t="str">
            <v>VIAJ930817Q86</v>
          </cell>
          <cell r="B1047" t="str">
            <v>210-1044</v>
          </cell>
          <cell r="C1047" t="str">
            <v>VILLA GARCIA AGUILAR JOSUE</v>
          </cell>
        </row>
        <row r="1048">
          <cell r="A1048" t="str">
            <v>MAGR7809137R7</v>
          </cell>
          <cell r="B1048" t="str">
            <v>210-1045</v>
          </cell>
          <cell r="C1048" t="str">
            <v>MARTIN DEL CAMPO GUZMAN ROXANA</v>
          </cell>
        </row>
        <row r="1049">
          <cell r="B1049" t="str">
            <v>210-1046</v>
          </cell>
          <cell r="C1049" t="str">
            <v>PLASTOZA SA DE CV</v>
          </cell>
        </row>
        <row r="1050">
          <cell r="A1050" t="str">
            <v>DAS181210RN1</v>
          </cell>
          <cell r="B1050" t="str">
            <v>210-1047</v>
          </cell>
          <cell r="C1050" t="str">
            <v>DASNER S DE RL DE CV</v>
          </cell>
        </row>
        <row r="1051">
          <cell r="A1051" t="str">
            <v>CASG450804JI2</v>
          </cell>
          <cell r="B1051" t="str">
            <v>210-1048</v>
          </cell>
          <cell r="C1051" t="str">
            <v>CANALES SANCHEZ GILBERTO</v>
          </cell>
        </row>
        <row r="1052">
          <cell r="A1052" t="str">
            <v>API6609273E0</v>
          </cell>
          <cell r="B1052" t="str">
            <v>210-1049</v>
          </cell>
          <cell r="C1052" t="str">
            <v>AUTOBUSES DE LA PIEDAD SA DE CV</v>
          </cell>
        </row>
        <row r="1053">
          <cell r="A1053" t="str">
            <v>HCP150827297</v>
          </cell>
          <cell r="B1053" t="str">
            <v>210-1050</v>
          </cell>
          <cell r="C1053" t="str">
            <v>HEARTLAND CONSUMER PRODUCTS MEXICO S DE RL DE CV</v>
          </cell>
        </row>
        <row r="1054">
          <cell r="A1054" t="str">
            <v>BPI140630V25</v>
          </cell>
          <cell r="B1054" t="str">
            <v>210-1051</v>
          </cell>
          <cell r="C1054" t="str">
            <v>BERRIES PICACHOS SPR DE RL DE CV</v>
          </cell>
        </row>
        <row r="1055">
          <cell r="A1055" t="str">
            <v>CPA170127QJ4</v>
          </cell>
          <cell r="B1055" t="str">
            <v>210-1052</v>
          </cell>
          <cell r="C1055" t="str">
            <v>CORPORATIVO PAPELERO ANCE S DE RL DE CV</v>
          </cell>
        </row>
        <row r="1056">
          <cell r="A1056" t="str">
            <v>FACR810524G45</v>
          </cell>
          <cell r="B1056" t="str">
            <v>210-1053</v>
          </cell>
          <cell r="C1056" t="str">
            <v>FRANCO CASILLAS RODOLFO</v>
          </cell>
        </row>
        <row r="1057">
          <cell r="A1057" t="str">
            <v>GME970702SP5</v>
          </cell>
          <cell r="B1057" t="str">
            <v>210-1054</v>
          </cell>
          <cell r="C1057" t="str">
            <v>GLAXOSMITHKLINE MEXICO SA DE CV</v>
          </cell>
        </row>
        <row r="1058">
          <cell r="A1058" t="str">
            <v>HCF090210FK3</v>
          </cell>
          <cell r="B1058" t="str">
            <v>210-1055</v>
          </cell>
          <cell r="C1058" t="str">
            <v>HVM CORPORATIVO FISCAL SC</v>
          </cell>
        </row>
        <row r="1059">
          <cell r="A1059" t="str">
            <v>SAG9707113K6</v>
          </cell>
          <cell r="B1059" t="str">
            <v>210-1056</v>
          </cell>
          <cell r="C1059" t="str">
            <v>SURTIDORA ABARROTERA DE GUADALAJARA SA DE CV</v>
          </cell>
        </row>
        <row r="1060">
          <cell r="A1060" t="str">
            <v>HEAJ690125C39</v>
          </cell>
          <cell r="B1060" t="str">
            <v>210-1057</v>
          </cell>
          <cell r="C1060" t="str">
            <v>HERNANDEZ ATILANO JUAN</v>
          </cell>
        </row>
        <row r="1061">
          <cell r="A1061" t="str">
            <v>LARC880607KM8</v>
          </cell>
          <cell r="B1061" t="str">
            <v>210-1058</v>
          </cell>
          <cell r="C1061" t="str">
            <v>LLAMAS ROBLES CINTHIA SARAI</v>
          </cell>
        </row>
        <row r="1062">
          <cell r="A1062" t="str">
            <v>ODM950324V2A</v>
          </cell>
          <cell r="B1062" t="str">
            <v>210-1059</v>
          </cell>
          <cell r="C1062" t="str">
            <v>OFFICE DEPOT DE MEXICO SA DE CV</v>
          </cell>
        </row>
        <row r="1063">
          <cell r="A1063" t="str">
            <v>EDE190207TM1</v>
          </cell>
          <cell r="B1063" t="str">
            <v>210-1060</v>
          </cell>
          <cell r="C1063" t="str">
            <v>ECOLOGICOS DELUXE SA DE CV</v>
          </cell>
        </row>
        <row r="1064">
          <cell r="A1064" t="str">
            <v>ACR910629RR7</v>
          </cell>
          <cell r="B1064" t="str">
            <v>210-1061</v>
          </cell>
          <cell r="C1064" t="str">
            <v>ABARROTERA CRISTAL SA DE CV</v>
          </cell>
        </row>
        <row r="1065">
          <cell r="A1065" t="str">
            <v>FPS800522DA3</v>
          </cell>
          <cell r="B1065" t="str">
            <v>210-1062</v>
          </cell>
          <cell r="C1065" t="str">
            <v>FABRICA DE PAPEL SAN FRANCISCO SA DE CV</v>
          </cell>
        </row>
        <row r="1066">
          <cell r="A1066" t="str">
            <v>GIN9505234J7</v>
          </cell>
          <cell r="B1066" t="str">
            <v>210-1063</v>
          </cell>
          <cell r="C1066" t="str">
            <v>GALINDO INTERCERAMIC SA DE CV</v>
          </cell>
        </row>
        <row r="1067">
          <cell r="A1067" t="str">
            <v>QAO680613E91</v>
          </cell>
          <cell r="B1067" t="str">
            <v>210-1064</v>
          </cell>
          <cell r="C1067" t="str">
            <v>QUALTIA ALIMENTOS OPERACIONES S DE RL DE CV</v>
          </cell>
        </row>
        <row r="1068">
          <cell r="A1068" t="str">
            <v>BAG011002QX1</v>
          </cell>
          <cell r="B1068" t="str">
            <v>210-1065</v>
          </cell>
          <cell r="C1068" t="str">
            <v>EL BARATO DE AGUASCALIENTES SA DE CV</v>
          </cell>
        </row>
        <row r="1069">
          <cell r="A1069" t="str">
            <v>PSI020610446</v>
          </cell>
          <cell r="B1069" t="str">
            <v>210-1066</v>
          </cell>
          <cell r="C1069" t="str">
            <v>PEPITORIA SINALOENSE S DE RL DE CV</v>
          </cell>
        </row>
        <row r="1070">
          <cell r="A1070" t="str">
            <v>CAD150511SX3</v>
          </cell>
          <cell r="B1070" t="str">
            <v>210-1067</v>
          </cell>
          <cell r="C1070" t="str">
            <v>COMERCIALIZADORA DE ADORNOS SA DE CV</v>
          </cell>
        </row>
        <row r="1071">
          <cell r="A1071" t="str">
            <v>TIN090211JC9</v>
          </cell>
          <cell r="B1071" t="str">
            <v>210-1068</v>
          </cell>
          <cell r="C1071" t="str">
            <v>TOKA INTERNACIONAL SAPI DE CV</v>
          </cell>
        </row>
        <row r="1072">
          <cell r="A1072" t="str">
            <v>CAT991217JM1</v>
          </cell>
          <cell r="B1072" t="str">
            <v>210-1069</v>
          </cell>
          <cell r="C1072" t="str">
            <v>CENTRAL DE ACEROS TEPA SA DE CV</v>
          </cell>
        </row>
        <row r="1073">
          <cell r="A1073" t="str">
            <v>MFA171204SC0</v>
          </cell>
          <cell r="B1073" t="str">
            <v>210-1070</v>
          </cell>
          <cell r="C1073" t="str">
            <v>MEDITEC FARMA SA DE CV</v>
          </cell>
        </row>
        <row r="1074">
          <cell r="A1074" t="str">
            <v>PAG840101GL9</v>
          </cell>
          <cell r="B1074" t="str">
            <v>210-1071</v>
          </cell>
          <cell r="C1074" t="str">
            <v>PASTEURIZADORA AGUASCALIENTES SA DE CV</v>
          </cell>
        </row>
        <row r="1075">
          <cell r="A1075" t="str">
            <v>SEAG620228F9A</v>
          </cell>
          <cell r="B1075" t="str">
            <v>210-1072</v>
          </cell>
          <cell r="C1075" t="str">
            <v>SERRANO ACEVES GABRIEL</v>
          </cell>
        </row>
        <row r="1076">
          <cell r="A1076" t="str">
            <v>OMA151223FL9</v>
          </cell>
          <cell r="B1076" t="str">
            <v>210-1073</v>
          </cell>
          <cell r="C1076" t="str">
            <v xml:space="preserve">ORGANICS MAXDUL SA DE CV </v>
          </cell>
        </row>
        <row r="1077">
          <cell r="A1077" t="str">
            <v>LTO060320QN2</v>
          </cell>
          <cell r="B1077" t="str">
            <v>210-1074</v>
          </cell>
          <cell r="C1077" t="str">
            <v>LABORATORIOS TORRENT SA DE CV</v>
          </cell>
        </row>
        <row r="1078">
          <cell r="A1078" t="str">
            <v>GURA9207197H9</v>
          </cell>
          <cell r="B1078" t="str">
            <v>210-1075</v>
          </cell>
          <cell r="C1078" t="str">
            <v>GUTIERREZ REYES ANDREA LIZBETH</v>
          </cell>
        </row>
        <row r="1079">
          <cell r="A1079" t="str">
            <v>MANM690116226</v>
          </cell>
          <cell r="B1079" t="str">
            <v>210-1076</v>
          </cell>
          <cell r="C1079" t="str">
            <v>MARTINEZ NOLASCO MARCELO</v>
          </cell>
        </row>
        <row r="1080">
          <cell r="A1080" t="str">
            <v>PFO0104061M9</v>
          </cell>
          <cell r="B1080" t="str">
            <v>210-1077</v>
          </cell>
          <cell r="C1080" t="str">
            <v>PRODUCTOS FOLISANA SA DE CV</v>
          </cell>
        </row>
        <row r="1081">
          <cell r="A1081" t="str">
            <v>JBM911203J3A</v>
          </cell>
          <cell r="B1081" t="str">
            <v>210-1078</v>
          </cell>
          <cell r="C1081" t="str">
            <v>JAN BELL DE MEXICO S DE RL DE CV</v>
          </cell>
        </row>
        <row r="1082">
          <cell r="A1082" t="str">
            <v>CAD121205K52</v>
          </cell>
          <cell r="B1082" t="str">
            <v>210-1079</v>
          </cell>
          <cell r="C1082" t="str">
            <v>CENTRO DE ASESORIA DERMATOLOGICA DE OCCIDENTE SA DE CV</v>
          </cell>
        </row>
        <row r="1083">
          <cell r="A1083" t="str">
            <v>EUCA631109B19</v>
          </cell>
          <cell r="B1083" t="str">
            <v>210-1080</v>
          </cell>
          <cell r="C1083" t="str">
            <v>ESQUIVEL CONTRERAS ARTURO</v>
          </cell>
        </row>
        <row r="1084">
          <cell r="A1084" t="str">
            <v>GAMM950403EQ2</v>
          </cell>
          <cell r="B1084" t="str">
            <v>210-1081</v>
          </cell>
          <cell r="C1084" t="str">
            <v>GARCIA MOLINA JOSE MANUEL</v>
          </cell>
        </row>
        <row r="1085">
          <cell r="A1085" t="str">
            <v>OOFH870301IU6</v>
          </cell>
          <cell r="B1085" t="str">
            <v>210-1082</v>
          </cell>
          <cell r="C1085" t="str">
            <v>OROZCO FLORES HERLINDA MONSERRAT</v>
          </cell>
        </row>
        <row r="1086">
          <cell r="A1086" t="str">
            <v>PACF680705KN8</v>
          </cell>
          <cell r="B1086" t="str">
            <v>210-1083</v>
          </cell>
          <cell r="C1086" t="str">
            <v>PADILLA CARDENAS FRANCISCO JAVIER</v>
          </cell>
        </row>
        <row r="1087">
          <cell r="A1087" t="str">
            <v>VAMH6001167X7</v>
          </cell>
          <cell r="B1087" t="str">
            <v>210-1084</v>
          </cell>
          <cell r="C1087" t="str">
            <v>VALDIVIA MARTIN HECTOR ALEJANDRO</v>
          </cell>
        </row>
        <row r="1088">
          <cell r="A1088" t="str">
            <v>CAGG790209245</v>
          </cell>
          <cell r="B1088" t="str">
            <v>210-1085</v>
          </cell>
          <cell r="C1088" t="str">
            <v>CASTELLANOS GONZALEZ GABRIELA GUADALUPE</v>
          </cell>
        </row>
        <row r="1089">
          <cell r="A1089" t="str">
            <v>CSA0806034GA</v>
          </cell>
          <cell r="B1089" t="str">
            <v>210-1086</v>
          </cell>
          <cell r="C1089" t="str">
            <v>COMERCIALIZADORA SARAMEL SA DE CV</v>
          </cell>
        </row>
        <row r="1090">
          <cell r="A1090" t="str">
            <v>TOBL860323BH6</v>
          </cell>
          <cell r="B1090" t="str">
            <v>210-1087</v>
          </cell>
          <cell r="C1090" t="str">
            <v>TORRES BRAVO LEYSLI LIZETTE</v>
          </cell>
        </row>
        <row r="1091">
          <cell r="A1091" t="str">
            <v>SIO961106VA3</v>
          </cell>
          <cell r="B1091" t="str">
            <v>210-1088</v>
          </cell>
          <cell r="C1091" t="str">
            <v>SERVICIOS IMAGENOLOGICOS DE OCCIDENTE SA DE CV</v>
          </cell>
        </row>
        <row r="1092">
          <cell r="A1092" t="str">
            <v>KCO170316NYA</v>
          </cell>
          <cell r="B1092" t="str">
            <v>210-1089</v>
          </cell>
          <cell r="C1092" t="str">
            <v>KPS COMERCIALIZADORA SA DE CV</v>
          </cell>
        </row>
        <row r="1093">
          <cell r="A1093" t="str">
            <v>FTE9704039P3</v>
          </cell>
          <cell r="B1093" t="str">
            <v>210-1090</v>
          </cell>
          <cell r="C1093" t="str">
            <v>FARMACIA TELEFONICA</v>
          </cell>
        </row>
        <row r="1094">
          <cell r="A1094" t="str">
            <v>DDO140630FG0</v>
          </cell>
          <cell r="B1094" t="str">
            <v>210-1091</v>
          </cell>
          <cell r="C1094" t="str">
            <v>DISTRIBUIDORA DOST SA DE CV</v>
          </cell>
        </row>
        <row r="1095">
          <cell r="A1095" t="str">
            <v>MECG7109152K4</v>
          </cell>
          <cell r="B1095" t="str">
            <v>210-1092</v>
          </cell>
          <cell r="C1095" t="str">
            <v>MERCADO CAMACHO MARIA GUADALUPE</v>
          </cell>
        </row>
        <row r="1096">
          <cell r="A1096" t="str">
            <v>TME0106194L2</v>
          </cell>
          <cell r="B1096" t="str">
            <v>210-1093</v>
          </cell>
          <cell r="C1096" t="str">
            <v>TEACORP MEXICO</v>
          </cell>
        </row>
        <row r="1097">
          <cell r="A1097" t="str">
            <v>QUGD000201B76</v>
          </cell>
          <cell r="B1097" t="str">
            <v>210-1094</v>
          </cell>
          <cell r="C1097" t="str">
            <v>QUIROZ GUZMAN DAMARIZ YANIRA</v>
          </cell>
        </row>
        <row r="1098">
          <cell r="A1098" t="str">
            <v>OCO020222FE5</v>
          </cell>
          <cell r="B1098" t="str">
            <v>210-1095</v>
          </cell>
          <cell r="C1098" t="str">
            <v>OCAMI COMERCIALIZACION SA DE CV</v>
          </cell>
        </row>
        <row r="1099">
          <cell r="A1099" t="str">
            <v>PHA010406JQ7</v>
          </cell>
          <cell r="B1099" t="str">
            <v>210-1096</v>
          </cell>
          <cell r="C1099" t="str">
            <v>PHARMADAN S DE RL DE CV</v>
          </cell>
        </row>
        <row r="1100">
          <cell r="A1100" t="str">
            <v>MUGA5103092S6</v>
          </cell>
          <cell r="B1100" t="str">
            <v>210-1097</v>
          </cell>
          <cell r="C1100" t="str">
            <v>MUÑOZ GONZALEZ JOSE ASUNCION</v>
          </cell>
        </row>
        <row r="1101">
          <cell r="A1101" t="str">
            <v>GOZA910101JKA</v>
          </cell>
          <cell r="B1101" t="str">
            <v>210-1098</v>
          </cell>
          <cell r="C1101" t="str">
            <v>GONZALEZ ZAVALA ANYELO ARTURO</v>
          </cell>
        </row>
        <row r="1102">
          <cell r="A1102" t="str">
            <v>FAL971030PX1</v>
          </cell>
          <cell r="B1102" t="str">
            <v>210-1099</v>
          </cell>
          <cell r="C1102" t="str">
            <v>FRIMEX ALIMENTOS SA DE CV</v>
          </cell>
        </row>
        <row r="1103">
          <cell r="A1103" t="str">
            <v>JIRJ850218442</v>
          </cell>
          <cell r="B1103" t="str">
            <v>210-1100</v>
          </cell>
          <cell r="C1103" t="str">
            <v>JIMENEZ RAMIREZ JENNIFER DEL CARMEN</v>
          </cell>
        </row>
        <row r="1104">
          <cell r="A1104" t="str">
            <v>MPH1810172S8</v>
          </cell>
          <cell r="B1104" t="str">
            <v>210-1101</v>
          </cell>
          <cell r="C1104" t="str">
            <v>MERAKI PHARMA SA DE CV</v>
          </cell>
        </row>
        <row r="1105">
          <cell r="A1105" t="str">
            <v>HURL730211D23</v>
          </cell>
          <cell r="B1105" t="str">
            <v>210-1102</v>
          </cell>
          <cell r="C1105" t="str">
            <v>HUERTA RODRIGUEZ LUIS ARTURO</v>
          </cell>
        </row>
        <row r="1106">
          <cell r="A1106" t="str">
            <v>UGU250907MH5</v>
          </cell>
          <cell r="B1106" t="str">
            <v>210-1103</v>
          </cell>
          <cell r="C1106" t="str">
            <v>UNIVERSIDAD DE GUADALAJARA</v>
          </cell>
        </row>
        <row r="1107">
          <cell r="A1107" t="str">
            <v>CIRA8904179C2</v>
          </cell>
          <cell r="B1107" t="str">
            <v>210-1104</v>
          </cell>
          <cell r="C1107" t="str">
            <v>CISNEROS RUIZ JOSE AGUSTIN</v>
          </cell>
        </row>
        <row r="1108">
          <cell r="A1108" t="str">
            <v>MEGO480520JK5</v>
          </cell>
          <cell r="B1108" t="str">
            <v>210-1105</v>
          </cell>
          <cell r="C1108" t="str">
            <v>MENDOZA GONZALEZ OTILIA</v>
          </cell>
        </row>
        <row r="1109">
          <cell r="A1109" t="str">
            <v>PME8202242N0</v>
          </cell>
          <cell r="B1109" t="str">
            <v>210-1106</v>
          </cell>
          <cell r="C1109" t="str">
            <v>PROVEEDORA DE MEDICAMENTOS SA DE CV</v>
          </cell>
        </row>
        <row r="1110">
          <cell r="A1110" t="str">
            <v>GMA970130UA1</v>
          </cell>
          <cell r="B1110" t="str">
            <v>210-1107</v>
          </cell>
          <cell r="C1110" t="str">
            <v>GRUPO MARQUEZ SA DE CV</v>
          </cell>
        </row>
        <row r="1111">
          <cell r="A1111" t="str">
            <v>NASH8108088U1</v>
          </cell>
          <cell r="B1111" t="str">
            <v>210-1108</v>
          </cell>
          <cell r="C1111" t="str">
            <v>NAVARRO SANCHEZ HORACIO</v>
          </cell>
        </row>
        <row r="1112">
          <cell r="A1112" t="str">
            <v>PCO8211161W1</v>
          </cell>
          <cell r="B1112" t="str">
            <v>210-1109</v>
          </cell>
          <cell r="C1112" t="str">
            <v>PASTAS CORA SA DE CV</v>
          </cell>
        </row>
        <row r="1113">
          <cell r="A1113" t="str">
            <v>BAD9612203M3</v>
          </cell>
          <cell r="B1113" t="str">
            <v>210-1110</v>
          </cell>
          <cell r="C1113" t="str">
            <v>BADLO SA DE CV</v>
          </cell>
        </row>
        <row r="1114">
          <cell r="A1114" t="str">
            <v>PRI190815SU0</v>
          </cell>
          <cell r="B1114" t="str">
            <v>210-1111</v>
          </cell>
          <cell r="C1114" t="str">
            <v>PRODUCTOS RICOLINO SAPI DE CV</v>
          </cell>
        </row>
        <row r="1115">
          <cell r="A1115" t="str">
            <v>RDI0205141K4</v>
          </cell>
          <cell r="B1115" t="str">
            <v>210-1112</v>
          </cell>
          <cell r="C1115" t="str">
            <v>RODRIGUEZ DISTRIBUCIONES SA DE CV</v>
          </cell>
        </row>
        <row r="1116">
          <cell r="A1116" t="str">
            <v>TEGT530331C79</v>
          </cell>
          <cell r="B1116" t="str">
            <v>210-1113</v>
          </cell>
          <cell r="C1116" t="str">
            <v>TERRAZAS GASTELUM TRINIDAD</v>
          </cell>
        </row>
        <row r="1117">
          <cell r="A1117" t="str">
            <v>HIZJ941205C69</v>
          </cell>
          <cell r="B1117" t="str">
            <v>210-1114</v>
          </cell>
          <cell r="C1117" t="str">
            <v>HINOJOSA ZAMORA JUAN CARLOS</v>
          </cell>
        </row>
        <row r="1118">
          <cell r="A1118" t="str">
            <v>PGA151030I56</v>
          </cell>
          <cell r="B1118" t="str">
            <v>210-1115</v>
          </cell>
          <cell r="C1118" t="str">
            <v>PRODUCTOS GAES SA DE CV</v>
          </cell>
        </row>
        <row r="1119">
          <cell r="A1119" t="str">
            <v>SPE11071516A</v>
          </cell>
          <cell r="B1119" t="str">
            <v>210-1116</v>
          </cell>
          <cell r="C1119" t="str">
            <v>SISTEMA DE PREPAGO ELECTRONICO S DE RL DE CV</v>
          </cell>
        </row>
        <row r="1120">
          <cell r="A1120" t="str">
            <v>CUMG8204013CA</v>
          </cell>
          <cell r="B1120" t="str">
            <v>210-1117</v>
          </cell>
          <cell r="C1120" t="str">
            <v>CUELLAR MARTIN GILBERTO</v>
          </cell>
        </row>
        <row r="1121">
          <cell r="A1121" t="str">
            <v>BIS170523D75</v>
          </cell>
          <cell r="B1121" t="str">
            <v>210-1118</v>
          </cell>
          <cell r="C1121" t="str">
            <v>BEST INTUITUVE SOFTWARE SA DE CV</v>
          </cell>
        </row>
        <row r="1122">
          <cell r="A1122" t="str">
            <v>TI&amp;130226EM8</v>
          </cell>
          <cell r="B1122" t="str">
            <v>210-1119</v>
          </cell>
          <cell r="C1122" t="str">
            <v>TI&amp;AC SA DE CV</v>
          </cell>
        </row>
        <row r="1123">
          <cell r="A1123" t="str">
            <v>SARE570501S50</v>
          </cell>
          <cell r="B1123" t="str">
            <v>210-1120</v>
          </cell>
          <cell r="C1123" t="str">
            <v>SANCHEZ ROBLEDO MARIA ELENA</v>
          </cell>
        </row>
        <row r="1124">
          <cell r="A1124" t="str">
            <v>AECW610227F15</v>
          </cell>
          <cell r="B1124" t="str">
            <v>210-1121</v>
          </cell>
          <cell r="C1124" t="str">
            <v>ACEVES CASILLAS WALDO</v>
          </cell>
        </row>
        <row r="1125">
          <cell r="A1125" t="str">
            <v>AAER590218D7A</v>
          </cell>
          <cell r="B1125" t="str">
            <v>210-1122</v>
          </cell>
          <cell r="C1125" t="str">
            <v>ALCALA ESTRADA RODOLFO ERNESTO</v>
          </cell>
        </row>
        <row r="1126">
          <cell r="A1126" t="str">
            <v>CAMS700514QI6</v>
          </cell>
          <cell r="B1126" t="str">
            <v>210-1123</v>
          </cell>
          <cell r="C1126" t="str">
            <v>CASTANEDO MEDINA MARIA DEL SOCORRO</v>
          </cell>
        </row>
        <row r="1127">
          <cell r="A1127" t="str">
            <v>BAAJ850516DF0</v>
          </cell>
          <cell r="B1127" t="str">
            <v>210-1124</v>
          </cell>
          <cell r="C1127" t="str">
            <v>BARAJAS ARIAS JUAN PABLO</v>
          </cell>
        </row>
        <row r="1128">
          <cell r="A1128" t="str">
            <v>PCA8402024P8</v>
          </cell>
          <cell r="B1128" t="str">
            <v>210-1125</v>
          </cell>
          <cell r="C1128" t="str">
            <v>PRODUCTOS CHACHITOS SA DE CV</v>
          </cell>
        </row>
        <row r="1129">
          <cell r="A1129" t="str">
            <v>ZARM960812EK9</v>
          </cell>
          <cell r="B1129" t="str">
            <v>210-1126</v>
          </cell>
          <cell r="C1129" t="str">
            <v>ZAMORANO ROBLEDO MONICA LIZETH</v>
          </cell>
        </row>
        <row r="1130">
          <cell r="A1130" t="str">
            <v>CAGH640525P28</v>
          </cell>
          <cell r="B1130" t="str">
            <v>210-1127</v>
          </cell>
          <cell r="C1130" t="str">
            <v>CARDENAS GOMEZ HECTOR ALEJANDRO</v>
          </cell>
        </row>
        <row r="1131">
          <cell r="A1131" t="str">
            <v>PAB840622AU2</v>
          </cell>
          <cell r="B1131" t="str">
            <v>210-1128</v>
          </cell>
          <cell r="C1131" t="str">
            <v>PANAMERICANA ABARROTERA SA DE CV</v>
          </cell>
        </row>
        <row r="1132">
          <cell r="A1132" t="str">
            <v>NPL8503148Y9</v>
          </cell>
          <cell r="B1132" t="str">
            <v>210-1129</v>
          </cell>
          <cell r="C1132" t="str">
            <v>NAVI PLASTIC SA DE CV</v>
          </cell>
        </row>
        <row r="1133">
          <cell r="A1133" t="str">
            <v>BAT010430CD1</v>
          </cell>
          <cell r="B1133" t="str">
            <v>210-1130</v>
          </cell>
          <cell r="C1133" t="str">
            <v>BRITISH AMERICAN TOBACCO MEXICO DISTRIBUCIONES SA DE CV</v>
          </cell>
        </row>
        <row r="1134">
          <cell r="A1134" t="str">
            <v>HFI1907307H9</v>
          </cell>
          <cell r="B1134" t="str">
            <v>210-1131</v>
          </cell>
          <cell r="C1134" t="str">
            <v>HIGIENICOS FINOS SA DE CV</v>
          </cell>
        </row>
        <row r="1135">
          <cell r="A1135" t="str">
            <v>ROVM650520US8</v>
          </cell>
          <cell r="B1135" t="str">
            <v>210-1132</v>
          </cell>
          <cell r="C1135" t="str">
            <v>RODRIGUEZ VILLALVAZO MONICA LIVIER</v>
          </cell>
        </row>
        <row r="1136">
          <cell r="A1136" t="str">
            <v>NATM6402083S0</v>
          </cell>
          <cell r="B1136" t="str">
            <v>210-1133</v>
          </cell>
          <cell r="C1136" t="str">
            <v>NAVARRO TRUJILLO MIGUEL ANGEL</v>
          </cell>
        </row>
        <row r="1137">
          <cell r="A1137" t="str">
            <v>MUAN650701510</v>
          </cell>
          <cell r="B1137" t="str">
            <v>210-1134</v>
          </cell>
          <cell r="C1137" t="str">
            <v>MUÑOZ ACEVES NORMA LETICIA</v>
          </cell>
        </row>
        <row r="1138">
          <cell r="A1138" t="str">
            <v>BIC180301MY4</v>
          </cell>
          <cell r="B1138" t="str">
            <v>210-1135</v>
          </cell>
          <cell r="C1138" t="str">
            <v>BLACK ICE SAS DE CV</v>
          </cell>
        </row>
        <row r="1139">
          <cell r="A1139" t="str">
            <v>EEI111227484</v>
          </cell>
          <cell r="B1139" t="str">
            <v>210-1136</v>
          </cell>
          <cell r="C1139" t="str">
            <v>EQUIPOS E INNOVACION PARA AGRICULTURA Y CONSTRUCCION SA DE CV</v>
          </cell>
        </row>
        <row r="1140">
          <cell r="A1140" t="str">
            <v>LGU811119M86</v>
          </cell>
          <cell r="B1140" t="str">
            <v>210-1137</v>
          </cell>
          <cell r="C1140" t="str">
            <v>LECHERA GUADALAJARA SA DE CV</v>
          </cell>
        </row>
        <row r="1141">
          <cell r="A1141" t="str">
            <v>CPT011130MQ8</v>
          </cell>
          <cell r="B1141" t="str">
            <v>210-1138</v>
          </cell>
          <cell r="C1141" t="str">
            <v>CENTRAL DE PISOS TEPA SA DE CV</v>
          </cell>
        </row>
        <row r="1142">
          <cell r="A1142" t="str">
            <v>GAGL800505C67</v>
          </cell>
          <cell r="B1142" t="str">
            <v>210-1139</v>
          </cell>
          <cell r="C1142" t="str">
            <v>GAMEZ GIRON LUIS EDUARDO</v>
          </cell>
        </row>
        <row r="1143">
          <cell r="A1143" t="str">
            <v>VAL190905EY0</v>
          </cell>
          <cell r="B1143" t="str">
            <v>210-1140</v>
          </cell>
          <cell r="C1143" t="str">
            <v>VINATEROS DE LOS ALTOS SAPI DE CV</v>
          </cell>
        </row>
        <row r="1144">
          <cell r="A1144" t="str">
            <v>AEMR620328FY2</v>
          </cell>
          <cell r="B1144" t="str">
            <v>210-1141</v>
          </cell>
          <cell r="C1144" t="str">
            <v>ACEVES MARTINEZ RAUL</v>
          </cell>
        </row>
        <row r="1145">
          <cell r="A1145" t="str">
            <v>MEOV501121K82</v>
          </cell>
          <cell r="B1145" t="str">
            <v>210-1142</v>
          </cell>
          <cell r="C1145" t="str">
            <v>MENDOZA OCAMPO VICTOR MANUEL</v>
          </cell>
        </row>
        <row r="1146">
          <cell r="A1146" t="str">
            <v>ABR920918LU5</v>
          </cell>
          <cell r="B1146" t="str">
            <v>210-1143</v>
          </cell>
          <cell r="C1146" t="str">
            <v>ABRATEX SA DE CV</v>
          </cell>
        </row>
        <row r="1147">
          <cell r="A1147" t="str">
            <v>GOJG940419JX8</v>
          </cell>
          <cell r="B1147" t="str">
            <v>210-1144</v>
          </cell>
          <cell r="C1147" t="str">
            <v>GONZALEZ JIMENEZ GABRIELA</v>
          </cell>
        </row>
        <row r="1148">
          <cell r="A1148" t="str">
            <v>BIME810211JZ8</v>
          </cell>
          <cell r="B1148" t="str">
            <v>210-1145</v>
          </cell>
          <cell r="C1148" t="str">
            <v>BRISEÑO MENDOZA ERIKA YAZMIN</v>
          </cell>
        </row>
        <row r="1149">
          <cell r="A1149" t="str">
            <v>BIC150304KE9</v>
          </cell>
          <cell r="B1149" t="str">
            <v>210-1146</v>
          </cell>
          <cell r="C1149" t="str">
            <v>BEBIDAS INDUSTRIALES DEL CENTRO SA DE CV</v>
          </cell>
        </row>
        <row r="1150">
          <cell r="A1150" t="str">
            <v>FAGJ4508055J2</v>
          </cell>
          <cell r="B1150" t="str">
            <v>210-1147</v>
          </cell>
          <cell r="C1150" t="str">
            <v>FRANCO GUTIERREZ JOSE</v>
          </cell>
        </row>
        <row r="1151">
          <cell r="A1151" t="str">
            <v>GAPJ730926M78</v>
          </cell>
          <cell r="B1151" t="str">
            <v>210-1148</v>
          </cell>
          <cell r="C1151" t="str">
            <v>GARCIA PLASCENCIA JOSE DE JESUS</v>
          </cell>
        </row>
        <row r="1152">
          <cell r="A1152" t="str">
            <v>NUVI791125FL6</v>
          </cell>
          <cell r="B1152" t="str">
            <v>210-1149</v>
          </cell>
          <cell r="C1152" t="str">
            <v>NUÑEZ VARGAS IRMA MARISOL</v>
          </cell>
        </row>
        <row r="1153">
          <cell r="A1153" t="str">
            <v>MMO171009PI4</v>
          </cell>
          <cell r="B1153" t="str">
            <v>210-1150</v>
          </cell>
          <cell r="C1153" t="str">
            <v>MRT MOBILE SA DE CV</v>
          </cell>
        </row>
        <row r="1154">
          <cell r="A1154" t="str">
            <v>CARG390510E12</v>
          </cell>
          <cell r="B1154" t="str">
            <v>210-1151</v>
          </cell>
          <cell r="C1154" t="str">
            <v>CARBAJAL RIVERA MARIA GUADALUPE</v>
          </cell>
        </row>
        <row r="1155">
          <cell r="A1155" t="str">
            <v>GONJ450221PX0</v>
          </cell>
          <cell r="B1155" t="str">
            <v>210-1152</v>
          </cell>
          <cell r="C1155" t="str">
            <v>GONZALEZ NAVARRO JUAN MANUEL</v>
          </cell>
        </row>
        <row r="1156">
          <cell r="A1156" t="str">
            <v>GOOT411006ES7</v>
          </cell>
          <cell r="B1156" t="str">
            <v>210-1153</v>
          </cell>
          <cell r="C1156" t="str">
            <v>GONZALEZ OROZCO TOMAS</v>
          </cell>
        </row>
        <row r="1157">
          <cell r="A1157" t="str">
            <v>REEO730415IE1</v>
          </cell>
          <cell r="B1157" t="str">
            <v>210-1154</v>
          </cell>
          <cell r="C1157" t="str">
            <v>REYES ESPINOZA OLIVIA</v>
          </cell>
        </row>
        <row r="1158">
          <cell r="A1158" t="str">
            <v>FES840823HH0</v>
          </cell>
          <cell r="B1158" t="str">
            <v>210-1155</v>
          </cell>
          <cell r="C1158" t="str">
            <v>FARMACOS ESPECIALIZADOS SA DE CV</v>
          </cell>
        </row>
        <row r="1159">
          <cell r="A1159" t="str">
            <v>MAGR600718T8A</v>
          </cell>
          <cell r="B1159" t="str">
            <v>210-1156</v>
          </cell>
          <cell r="C1159" t="str">
            <v>MARQUEZ GONZALEZ JOSE ROSALIO</v>
          </cell>
        </row>
        <row r="1160">
          <cell r="A1160" t="str">
            <v>MTM830101HJ6</v>
          </cell>
          <cell r="B1160" t="str">
            <v>210-1157</v>
          </cell>
          <cell r="C1160" t="str">
            <v>MUNICIPIO DE TEPATITLAN DE MORELOS JALISCO</v>
          </cell>
        </row>
        <row r="1161">
          <cell r="A1161" t="str">
            <v>CEK190226587</v>
          </cell>
          <cell r="B1161" t="str">
            <v>210-1158</v>
          </cell>
          <cell r="C1161" t="str">
            <v>CHEKLIN SA DE CV</v>
          </cell>
        </row>
        <row r="1162">
          <cell r="A1162" t="str">
            <v>OYG1402271P2</v>
          </cell>
          <cell r="B1162" t="str">
            <v>210-1159</v>
          </cell>
          <cell r="C1162" t="str">
            <v>OMNIBUS YAHUALICA GUADALAJARA SA DE CV</v>
          </cell>
        </row>
        <row r="1163">
          <cell r="A1163" t="str">
            <v>PVE000819KY3</v>
          </cell>
          <cell r="B1163" t="str">
            <v>210-1160</v>
          </cell>
          <cell r="C1163" t="str">
            <v>PLASTICOS VECAM SA DE CV</v>
          </cell>
        </row>
        <row r="1164">
          <cell r="A1164" t="str">
            <v>IAJC980914FU2</v>
          </cell>
          <cell r="B1164" t="str">
            <v>210-1161</v>
          </cell>
          <cell r="C1164" t="str">
            <v>IBARRA JAUREGUI CINTHYA ESMERALDA</v>
          </cell>
        </row>
        <row r="1165">
          <cell r="A1165" t="str">
            <v>LOBJ911124TQA</v>
          </cell>
          <cell r="B1165" t="str">
            <v>210-1162</v>
          </cell>
          <cell r="C1165" t="str">
            <v>LOMELI BETANCOURT JEANETTE</v>
          </cell>
        </row>
        <row r="1166">
          <cell r="A1166" t="str">
            <v>LOPJ880311NT1</v>
          </cell>
          <cell r="B1166" t="str">
            <v>210-1163</v>
          </cell>
          <cell r="C1166" t="str">
            <v>LOZANO PADILLA JESUS OMAR</v>
          </cell>
        </row>
        <row r="1167">
          <cell r="A1167" t="str">
            <v>GOAR630617QK0</v>
          </cell>
          <cell r="B1167" t="str">
            <v>210-1164</v>
          </cell>
          <cell r="C1167" t="str">
            <v>GOMEZ ARIAS RAFAEL</v>
          </cell>
        </row>
        <row r="1168">
          <cell r="A1168" t="str">
            <v>DCO1004133A2</v>
          </cell>
          <cell r="B1168" t="str">
            <v>210-1165</v>
          </cell>
          <cell r="C1168" t="str">
            <v>DESEOS DEL CORAZON AC</v>
          </cell>
        </row>
        <row r="1169">
          <cell r="A1169" t="str">
            <v>MEAM790519PU3</v>
          </cell>
          <cell r="B1169" t="str">
            <v>210-1166</v>
          </cell>
          <cell r="C1169" t="str">
            <v>MEJIA ALCANTAR MOISES</v>
          </cell>
        </row>
        <row r="1170">
          <cell r="A1170" t="str">
            <v>HIOC630322BRA</v>
          </cell>
          <cell r="B1170" t="str">
            <v>210-1167</v>
          </cell>
          <cell r="C1170" t="str">
            <v>HIDALGO ORNELAS CATALINA</v>
          </cell>
        </row>
        <row r="1171">
          <cell r="A1171" t="str">
            <v>RUVJ780717G44</v>
          </cell>
          <cell r="B1171" t="str">
            <v>210-1168</v>
          </cell>
          <cell r="C1171" t="str">
            <v>RUBIO VERA JOSE DE JESUS</v>
          </cell>
        </row>
        <row r="1172">
          <cell r="A1172" t="str">
            <v>DFA120912EU2</v>
          </cell>
          <cell r="B1172" t="str">
            <v>210-1169</v>
          </cell>
          <cell r="C1172" t="str">
            <v>DP FARMACIA SA DE CV</v>
          </cell>
        </row>
        <row r="1173">
          <cell r="A1173" t="str">
            <v>SORA610218N94</v>
          </cell>
          <cell r="B1173" t="str">
            <v>210-1170</v>
          </cell>
          <cell r="C1173" t="str">
            <v>SOLORZANO RODRIGUEZ ANA MARIA</v>
          </cell>
        </row>
        <row r="1174">
          <cell r="A1174" t="str">
            <v>GDF020222EQ3</v>
          </cell>
          <cell r="B1174" t="str">
            <v>210-1171</v>
          </cell>
          <cell r="C1174" t="str">
            <v>GRUPO DANSK FARM DE MEXICO</v>
          </cell>
        </row>
        <row r="1175">
          <cell r="B1175" t="str">
            <v>210-1172</v>
          </cell>
          <cell r="C1175" t="str">
            <v>MARTIN FRANCO JOSE ALFREDO</v>
          </cell>
        </row>
        <row r="1176">
          <cell r="A1176" t="str">
            <v>RARR811217AT4</v>
          </cell>
          <cell r="B1176" t="str">
            <v>210-1173</v>
          </cell>
          <cell r="C1176" t="str">
            <v>RAMIREZ RAMOS RICARDO ULISES</v>
          </cell>
        </row>
        <row r="1177">
          <cell r="A1177" t="str">
            <v>CII150303H51</v>
          </cell>
          <cell r="B1177" t="str">
            <v>210-1174</v>
          </cell>
          <cell r="C1177" t="str">
            <v>CENTRO DE INVESTIGACION DE INGENIERIA Y ADMINISTRACION SC</v>
          </cell>
        </row>
        <row r="1178">
          <cell r="A1178" t="str">
            <v>JIJE8912089T6</v>
          </cell>
          <cell r="B1178" t="str">
            <v>210-1175</v>
          </cell>
          <cell r="C1178" t="str">
            <v>JIMENEZ JESSICA</v>
          </cell>
        </row>
        <row r="1179">
          <cell r="A1179" t="str">
            <v>SIVS7408303H5</v>
          </cell>
          <cell r="B1179" t="str">
            <v>210-1176</v>
          </cell>
          <cell r="C1179" t="str">
            <v>SIERRA VALLE SERGIO IVAN</v>
          </cell>
        </row>
        <row r="1180">
          <cell r="A1180" t="str">
            <v>DTR140425NQ9</v>
          </cell>
          <cell r="B1180" t="str">
            <v>210-1177</v>
          </cell>
          <cell r="C1180" t="str">
            <v>18 TRUCKING SA DE CV</v>
          </cell>
        </row>
        <row r="1181">
          <cell r="A1181" t="str">
            <v>CEN111027589</v>
          </cell>
          <cell r="B1181" t="str">
            <v>210-1178</v>
          </cell>
          <cell r="C1181" t="str">
            <v>CONNECT ENLACE NUTRICIONAL SA DE CV</v>
          </cell>
        </row>
        <row r="1182">
          <cell r="A1182" t="str">
            <v>MUN190211L8A</v>
          </cell>
          <cell r="B1182" t="str">
            <v>210-1179</v>
          </cell>
          <cell r="C1182" t="str">
            <v>MOST UNICO SA DE CV</v>
          </cell>
        </row>
        <row r="1183">
          <cell r="A1183" t="str">
            <v>SABR870831JR4</v>
          </cell>
          <cell r="B1183" t="str">
            <v>210-1180</v>
          </cell>
          <cell r="C1183" t="str">
            <v>SANCHEZ BELLO RAFAEL</v>
          </cell>
        </row>
        <row r="1184">
          <cell r="A1184" t="str">
            <v>OONS3602038Q8</v>
          </cell>
          <cell r="B1184" t="str">
            <v>210-1181</v>
          </cell>
          <cell r="C1184" t="str">
            <v>OROZCO NAVARRO MA SOLEDAD</v>
          </cell>
        </row>
        <row r="1185">
          <cell r="A1185" t="str">
            <v>ADK1904029Q6</v>
          </cell>
          <cell r="B1185" t="str">
            <v>210-1182</v>
          </cell>
          <cell r="C1185" t="str">
            <v>ALMACEN DON K SA DE CV</v>
          </cell>
        </row>
        <row r="1186">
          <cell r="A1186" t="str">
            <v>DPF0012198T4</v>
          </cell>
          <cell r="B1186" t="str">
            <v>210-1183</v>
          </cell>
          <cell r="C1186" t="str">
            <v>DISTRIBUIDORA PFZ</v>
          </cell>
        </row>
        <row r="1187">
          <cell r="A1187" t="str">
            <v>ABO950601EQ3</v>
          </cell>
          <cell r="B1187" t="str">
            <v>210-1184</v>
          </cell>
          <cell r="C1187" t="str">
            <v>ALIMENTOS BOLONIA SA DE CV</v>
          </cell>
        </row>
        <row r="1188">
          <cell r="A1188" t="str">
            <v>AERG650618G68</v>
          </cell>
          <cell r="B1188" t="str">
            <v>210-1185</v>
          </cell>
          <cell r="C1188" t="str">
            <v>ACEVES ROJO GEORGINA</v>
          </cell>
        </row>
        <row r="1189">
          <cell r="A1189" t="str">
            <v>BAMR900815MFA</v>
          </cell>
          <cell r="B1189" t="str">
            <v>210-1186</v>
          </cell>
          <cell r="C1189" t="str">
            <v>BARBA MARTIN RAMON ADRIAN</v>
          </cell>
        </row>
        <row r="1190">
          <cell r="A1190" t="str">
            <v>VTB160524E54</v>
          </cell>
          <cell r="B1190" t="str">
            <v>210-1187</v>
          </cell>
          <cell r="C1190" t="str">
            <v>VIAJES TURISTICOS B &amp; B SA DE CV</v>
          </cell>
        </row>
        <row r="1191">
          <cell r="A1191" t="str">
            <v>AAJL670605TZ4</v>
          </cell>
          <cell r="B1191" t="str">
            <v>210-1188</v>
          </cell>
          <cell r="C1191" t="str">
            <v>ALDAZ JUAREZ LIBRADO</v>
          </cell>
        </row>
        <row r="1192">
          <cell r="A1192" t="str">
            <v>IIN051116L65</v>
          </cell>
          <cell r="B1192" t="str">
            <v>210-1189</v>
          </cell>
          <cell r="C1192" t="str">
            <v>IMPULSORA INTERVISION SA DE CV</v>
          </cell>
        </row>
        <row r="1193">
          <cell r="A1193" t="str">
            <v>CFM600506V82</v>
          </cell>
          <cell r="B1193" t="str">
            <v>210-1190</v>
          </cell>
          <cell r="C1193" t="str">
            <v>CONAGRA FOODS MEXICO SA DE CV</v>
          </cell>
        </row>
        <row r="1194">
          <cell r="A1194" t="str">
            <v>ZIP160629TE0</v>
          </cell>
          <cell r="B1194" t="str">
            <v>210-1191</v>
          </cell>
          <cell r="C1194" t="str">
            <v>ZIPRER SA DE CV</v>
          </cell>
        </row>
        <row r="1195">
          <cell r="A1195" t="str">
            <v>SIRE920317DP7</v>
          </cell>
          <cell r="B1195" t="str">
            <v>210-1192</v>
          </cell>
          <cell r="C1195" t="str">
            <v>SILVA RIVERA EFREN</v>
          </cell>
        </row>
        <row r="1196">
          <cell r="A1196" t="str">
            <v>CEAG8112093G0</v>
          </cell>
          <cell r="B1196" t="str">
            <v>210-1193</v>
          </cell>
          <cell r="C1196" t="str">
            <v>CENTENO ALVIZO GERMAN EDUARDO</v>
          </cell>
        </row>
        <row r="1197">
          <cell r="A1197" t="str">
            <v>AUSM621015LY0</v>
          </cell>
          <cell r="B1197" t="str">
            <v>210-1194</v>
          </cell>
          <cell r="C1197" t="str">
            <v>AGUIRRE SOTO MIGUEL</v>
          </cell>
        </row>
        <row r="1198">
          <cell r="A1198" t="str">
            <v>CGS9910049K8</v>
          </cell>
          <cell r="B1198" t="str">
            <v>210-1195</v>
          </cell>
          <cell r="C1198" t="str">
            <v>COMERCIALIZADORA DE GRANOS SELECCIONADOS SA DE CV</v>
          </cell>
        </row>
        <row r="1199">
          <cell r="A1199" t="str">
            <v>CMF001204BF7</v>
          </cell>
          <cell r="B1199" t="str">
            <v>210-1196</v>
          </cell>
          <cell r="C1199" t="str">
            <v>COMERCIALIZADORA MEDICA FARMACEUTICA SA DE CV</v>
          </cell>
        </row>
        <row r="1200">
          <cell r="A1200" t="str">
            <v>GAGG721111KJ6</v>
          </cell>
          <cell r="B1200" t="str">
            <v>210-1197</v>
          </cell>
          <cell r="C1200" t="str">
            <v>GARCIA DE GANTE GUILLERMO RAYMUNDO</v>
          </cell>
        </row>
        <row r="1201">
          <cell r="A1201" t="str">
            <v>LMY020220GI5</v>
          </cell>
          <cell r="B1201" t="str">
            <v>210-1198</v>
          </cell>
          <cell r="C1201" t="str">
            <v>LABORATORIO MYRYAM SA DE CV</v>
          </cell>
        </row>
        <row r="1202">
          <cell r="A1202" t="str">
            <v>MAVK700616KV0</v>
          </cell>
          <cell r="B1202" t="str">
            <v>210-1199</v>
          </cell>
          <cell r="C1202" t="str">
            <v>MARTIN DEL CAMPO VILLALOBOS KARLA BETHEL</v>
          </cell>
        </row>
        <row r="1203">
          <cell r="A1203" t="str">
            <v>EGO8510093Y0</v>
          </cell>
          <cell r="B1203" t="str">
            <v>210-1200</v>
          </cell>
          <cell r="C1203" t="str">
            <v>EMPACADORA LOS GORDOS SA DE CV</v>
          </cell>
        </row>
        <row r="1204">
          <cell r="A1204" t="str">
            <v>GUHE7708093K7</v>
          </cell>
          <cell r="B1204" t="str">
            <v>210-1201</v>
          </cell>
          <cell r="C1204" t="str">
            <v>GUTIERREZ HERNANDEZ ELEONORA</v>
          </cell>
        </row>
        <row r="1205">
          <cell r="A1205" t="str">
            <v>GOAL640622E61</v>
          </cell>
          <cell r="B1205" t="str">
            <v>210-1202</v>
          </cell>
          <cell r="C1205" t="str">
            <v>GOMEZ ARIAS JOSE LUIS</v>
          </cell>
        </row>
        <row r="1206">
          <cell r="A1206" t="str">
            <v>CCJ181128119</v>
          </cell>
          <cell r="B1206" t="str">
            <v>210-1203</v>
          </cell>
          <cell r="C1206" t="str">
            <v>COMERCIALIZADORA CUNA JP SA DE CV</v>
          </cell>
        </row>
        <row r="1207">
          <cell r="A1207" t="str">
            <v>MIB971009QE0</v>
          </cell>
          <cell r="B1207" t="str">
            <v>210-1204</v>
          </cell>
          <cell r="C1207" t="str">
            <v>MAQUILADORA IBARRA</v>
          </cell>
        </row>
        <row r="1208">
          <cell r="A1208" t="str">
            <v>POM870528LZ5</v>
          </cell>
          <cell r="B1208" t="str">
            <v>210-1205</v>
          </cell>
          <cell r="C1208" t="str">
            <v>POMOK SA DE CV</v>
          </cell>
        </row>
        <row r="1209">
          <cell r="A1209" t="str">
            <v>PTA021220C64</v>
          </cell>
          <cell r="B1209" t="str">
            <v>210-1206</v>
          </cell>
          <cell r="C1209" t="str">
            <v>PINTA TEPA DE LOS ALTOS S DE RL DE CV</v>
          </cell>
        </row>
        <row r="1210">
          <cell r="A1210" t="str">
            <v>DMA170421L85</v>
          </cell>
          <cell r="B1210" t="str">
            <v>210-1207</v>
          </cell>
          <cell r="C1210" t="str">
            <v>DISTRIBUIDORA EL MANTE SA DE CV</v>
          </cell>
        </row>
        <row r="1211">
          <cell r="A1211" t="str">
            <v>CARS760405LB8</v>
          </cell>
          <cell r="B1211" t="str">
            <v>210-1208</v>
          </cell>
          <cell r="C1211" t="str">
            <v>CARMONA ROMERO SONIA</v>
          </cell>
        </row>
        <row r="1212">
          <cell r="A1212" t="str">
            <v>HEL181106NN2</v>
          </cell>
          <cell r="B1212" t="str">
            <v>210-1209</v>
          </cell>
          <cell r="C1212" t="str">
            <v>HELPROCT SA DE CV</v>
          </cell>
        </row>
        <row r="1213">
          <cell r="A1213" t="str">
            <v>MLO770224BC1</v>
          </cell>
          <cell r="B1213" t="str">
            <v>210-1210</v>
          </cell>
          <cell r="C1213" t="str">
            <v>MEDI LAB DE OCCIDENTE SA DE CV</v>
          </cell>
        </row>
        <row r="1214">
          <cell r="A1214" t="str">
            <v>CUVF521004D88</v>
          </cell>
          <cell r="B1214" t="str">
            <v>210-1211</v>
          </cell>
          <cell r="C1214" t="str">
            <v>CRUZ VILLALOBOS FRANCISCA</v>
          </cell>
        </row>
        <row r="1215">
          <cell r="A1215" t="str">
            <v>BIO0403017T3</v>
          </cell>
          <cell r="B1215" t="str">
            <v>210-1212</v>
          </cell>
          <cell r="C1215" t="str">
            <v>BIOFACTOR SA DE CV</v>
          </cell>
        </row>
        <row r="1216">
          <cell r="A1216" t="str">
            <v>ICD0501227Q2</v>
          </cell>
          <cell r="B1216" t="str">
            <v>210-1213</v>
          </cell>
          <cell r="C1216" t="str">
            <v>INDUSTRIA CARNICA 2000 S DE RL DE CV</v>
          </cell>
        </row>
        <row r="1217">
          <cell r="A1217" t="str">
            <v>JMR5208089P1</v>
          </cell>
          <cell r="B1217" t="str">
            <v>210-1214</v>
          </cell>
          <cell r="C1217" t="str">
            <v>JM ROMO SA DE CV</v>
          </cell>
        </row>
        <row r="1218">
          <cell r="A1218" t="str">
            <v>GAL951216HD4</v>
          </cell>
          <cell r="B1218" t="str">
            <v>210-1215</v>
          </cell>
          <cell r="C1218" t="str">
            <v>GRUAS EL ALTEÑO SA DE CV</v>
          </cell>
        </row>
        <row r="1219">
          <cell r="A1219" t="str">
            <v>CID160301UG9</v>
          </cell>
          <cell r="B1219" t="str">
            <v>210-1216</v>
          </cell>
          <cell r="C1219" t="str">
            <v>COMERCIALIZADORA INDUSTRIAL DUOL SA DE CV</v>
          </cell>
        </row>
        <row r="1220">
          <cell r="A1220" t="str">
            <v>PAAL9411291L6</v>
          </cell>
          <cell r="B1220" t="str">
            <v>210-1217</v>
          </cell>
          <cell r="C1220" t="str">
            <v>PACHECO ALCALA LUIS RODRIGO</v>
          </cell>
        </row>
        <row r="1221">
          <cell r="A1221" t="str">
            <v>TRN180620PW8</v>
          </cell>
          <cell r="B1221" t="str">
            <v>210-1218</v>
          </cell>
          <cell r="C1221" t="str">
            <v>TRADE RIGHT NOW SA DE CV</v>
          </cell>
        </row>
        <row r="1222">
          <cell r="A1222" t="str">
            <v>DJS010322U38</v>
          </cell>
          <cell r="B1222" t="str">
            <v>210-1219</v>
          </cell>
          <cell r="C1222" t="str">
            <v>DISTRIBUIDORA JUMISE SOSA SA DE CV</v>
          </cell>
        </row>
        <row r="1223">
          <cell r="A1223" t="str">
            <v>CED150205A54</v>
          </cell>
          <cell r="B1223" t="str">
            <v>210-1220</v>
          </cell>
          <cell r="C1223" t="str">
            <v>CASORIA EDIFICACIONES SA DE CV</v>
          </cell>
        </row>
        <row r="1224">
          <cell r="A1224" t="str">
            <v>RORL840611TI6</v>
          </cell>
          <cell r="B1224" t="str">
            <v>210-1221</v>
          </cell>
          <cell r="C1224" t="str">
            <v>RODRIGUEZ ROMERO JOSE LUIS GUSTAVO</v>
          </cell>
        </row>
        <row r="1225">
          <cell r="A1225" t="str">
            <v>ARH1504175Q0</v>
          </cell>
          <cell r="B1225" t="str">
            <v>210-1222</v>
          </cell>
          <cell r="C1225" t="str">
            <v>ADMRH RECURSOS HUMANOS SA DE CV</v>
          </cell>
        </row>
        <row r="1226">
          <cell r="A1226" t="str">
            <v>PDM801223S83</v>
          </cell>
          <cell r="B1226" t="str">
            <v>210-1223</v>
          </cell>
          <cell r="C1226" t="str">
            <v>PRODUCTOS DOMESTICOS DE MEXICO SA DE CV</v>
          </cell>
        </row>
        <row r="1227">
          <cell r="A1227" t="str">
            <v>ROVO880729Q29</v>
          </cell>
          <cell r="B1227" t="str">
            <v>210-1224</v>
          </cell>
          <cell r="C1227" t="str">
            <v>ROJAS VARGAS OMAR ALEJANDRO</v>
          </cell>
        </row>
        <row r="1228">
          <cell r="A1228" t="str">
            <v>AEPJ7601199L0</v>
          </cell>
          <cell r="B1228" t="str">
            <v>210-1225</v>
          </cell>
          <cell r="C1228" t="str">
            <v>ACEVES PADILLA JOSE DE JESUS</v>
          </cell>
        </row>
        <row r="1229">
          <cell r="A1229" t="str">
            <v>MAFA870115774</v>
          </cell>
          <cell r="B1229" t="str">
            <v>210-1226</v>
          </cell>
          <cell r="C1229" t="str">
            <v>MARTIN DEL CAMPO FRANCO ANGEL RUBEN</v>
          </cell>
        </row>
        <row r="1230">
          <cell r="A1230" t="str">
            <v>PGI9008081H6</v>
          </cell>
          <cell r="B1230" t="str">
            <v>210-1227</v>
          </cell>
          <cell r="C1230" t="str">
            <v>PRODUCTOS GIZEH SA DE CV</v>
          </cell>
        </row>
        <row r="1231">
          <cell r="A1231" t="str">
            <v>RUSO841119KZ0</v>
          </cell>
          <cell r="B1231" t="str">
            <v>210-1228</v>
          </cell>
          <cell r="C1231" t="str">
            <v>RUIZ SIERRA OSCAR JAVIER</v>
          </cell>
        </row>
        <row r="1232">
          <cell r="A1232" t="str">
            <v>MECR6708247I4</v>
          </cell>
          <cell r="B1232" t="str">
            <v>210-1229</v>
          </cell>
          <cell r="C1232" t="str">
            <v>MENDEZ CORTES ROSA MARIA</v>
          </cell>
        </row>
        <row r="1233">
          <cell r="A1233" t="str">
            <v>GURJ820516KD9</v>
          </cell>
          <cell r="B1233" t="str">
            <v>210-1230</v>
          </cell>
          <cell r="C1233" t="str">
            <v>GUTIERREZ RODRIGUEZ JULIO CESAR</v>
          </cell>
        </row>
        <row r="1234">
          <cell r="A1234" t="str">
            <v>FOPM690121J53</v>
          </cell>
          <cell r="B1234" t="str">
            <v>210-1231</v>
          </cell>
          <cell r="C1234" t="str">
            <v>FLORES POZOS MARTHA ELENA</v>
          </cell>
        </row>
        <row r="1235">
          <cell r="A1235" t="str">
            <v>ENB010525KC2</v>
          </cell>
          <cell r="B1235" t="str">
            <v>210-1232</v>
          </cell>
          <cell r="C1235" t="str">
            <v>ENBORTTEX SA DE CV</v>
          </cell>
        </row>
        <row r="1236">
          <cell r="A1236" t="str">
            <v>DMO150324840</v>
          </cell>
          <cell r="B1236" t="str">
            <v>210-1233</v>
          </cell>
          <cell r="C1236" t="str">
            <v>DMONICS S DE RL DE CV</v>
          </cell>
        </row>
        <row r="1237">
          <cell r="A1237" t="str">
            <v>MOCR8109149C0</v>
          </cell>
          <cell r="B1237" t="str">
            <v>210-1234</v>
          </cell>
          <cell r="C1237" t="str">
            <v>MORENO CHAVEZ ROBERTO</v>
          </cell>
        </row>
        <row r="1238">
          <cell r="A1238" t="str">
            <v>DIN9606282Z3</v>
          </cell>
          <cell r="B1238" t="str">
            <v>210-1235</v>
          </cell>
          <cell r="C1238" t="str">
            <v>DINAMART SA DE CV</v>
          </cell>
        </row>
        <row r="1239">
          <cell r="A1239" t="str">
            <v>RAVM600521SD9</v>
          </cell>
          <cell r="B1239" t="str">
            <v>210-1236</v>
          </cell>
          <cell r="C1239" t="str">
            <v>RAMIREZ VARGAS MARICELA</v>
          </cell>
        </row>
        <row r="1240">
          <cell r="A1240" t="str">
            <v>EPU1004244X2</v>
          </cell>
          <cell r="B1240" t="str">
            <v>210-1237</v>
          </cell>
          <cell r="C1240" t="str">
            <v>ENTREGAS PUNTUALES S DE RL DE CV</v>
          </cell>
        </row>
        <row r="1241">
          <cell r="A1241" t="str">
            <v>CFO190215U38</v>
          </cell>
          <cell r="B1241" t="str">
            <v>210-1238</v>
          </cell>
          <cell r="C1241" t="str">
            <v>COMERCIALIZADORA FOHE SA DE CV</v>
          </cell>
        </row>
        <row r="1242">
          <cell r="A1242" t="str">
            <v>REOM960415AJ3</v>
          </cell>
          <cell r="B1242" t="str">
            <v>210-1239</v>
          </cell>
          <cell r="C1242" t="str">
            <v>RENTERIA ORTIZ MIGUEL ANGEL</v>
          </cell>
        </row>
        <row r="1243">
          <cell r="A1243" t="str">
            <v>EMO950807NY8</v>
          </cell>
          <cell r="B1243" t="str">
            <v>210-1240</v>
          </cell>
          <cell r="C1243" t="str">
            <v>EXCELENCIA MOTORS SA DE CV</v>
          </cell>
        </row>
        <row r="1244">
          <cell r="A1244" t="str">
            <v>PPM7709209N7</v>
          </cell>
          <cell r="B1244" t="str">
            <v>210-1241</v>
          </cell>
          <cell r="C1244" t="str">
            <v>PROMOTORA DE PRODUCTOS Y MERCADOS MEXICANOS SA DE CV</v>
          </cell>
        </row>
        <row r="1245">
          <cell r="A1245" t="str">
            <v>DPA100914K18</v>
          </cell>
          <cell r="B1245" t="str">
            <v>210-1242</v>
          </cell>
          <cell r="C1245" t="str">
            <v>DISTRIBUIDORA PAVET S DE RL</v>
          </cell>
        </row>
        <row r="1246">
          <cell r="A1246" t="str">
            <v>DEGJ771005MD5</v>
          </cell>
          <cell r="B1246" t="str">
            <v>210-1243</v>
          </cell>
          <cell r="C1246" t="str">
            <v>DELGADILLO GUTIERREZ MARIA DE JESUS</v>
          </cell>
        </row>
        <row r="1247">
          <cell r="A1247" t="str">
            <v>MYG851216QH8</v>
          </cell>
          <cell r="B1247" t="str">
            <v>210-1244</v>
          </cell>
          <cell r="C1247" t="str">
            <v>MYGRA SA DE CV</v>
          </cell>
        </row>
        <row r="1248">
          <cell r="A1248" t="str">
            <v>BIO020411338</v>
          </cell>
          <cell r="B1248" t="str">
            <v>210-1245</v>
          </cell>
          <cell r="C1248" t="str">
            <v>BIOBERSA SA DE CV</v>
          </cell>
        </row>
        <row r="1249">
          <cell r="A1249" t="str">
            <v>RARC740411ALA</v>
          </cell>
          <cell r="B1249" t="str">
            <v>210-1246</v>
          </cell>
          <cell r="C1249" t="str">
            <v>RAMIREZ RAMIREZ CESAR</v>
          </cell>
        </row>
        <row r="1250">
          <cell r="A1250" t="str">
            <v>BACM930509QF5</v>
          </cell>
          <cell r="B1250" t="str">
            <v>210-1247</v>
          </cell>
          <cell r="C1250" t="str">
            <v>BAEZA CISNEROS MARCO ANTONIO</v>
          </cell>
        </row>
        <row r="1251">
          <cell r="A1251" t="str">
            <v>DCP171026C30</v>
          </cell>
          <cell r="B1251" t="str">
            <v>210-1248</v>
          </cell>
          <cell r="C1251" t="str">
            <v>DISTRIBUIDORA Y COMERCIALIZADORA PORTLUEV SA DE CV</v>
          </cell>
        </row>
        <row r="1252">
          <cell r="A1252" t="str">
            <v>LUHJ6307013HA</v>
          </cell>
          <cell r="B1252" t="str">
            <v>210-1249</v>
          </cell>
          <cell r="C1252" t="str">
            <v>LUPERCIO HERNANDEZ JUAN</v>
          </cell>
        </row>
        <row r="1253">
          <cell r="A1253" t="str">
            <v>GOTA6709154N3</v>
          </cell>
          <cell r="B1253" t="str">
            <v>210-1250</v>
          </cell>
          <cell r="C1253" t="str">
            <v>GOMEZ TABARES ALMA DELIA</v>
          </cell>
        </row>
        <row r="1254">
          <cell r="A1254" t="str">
            <v>IGS030604MM4</v>
          </cell>
          <cell r="B1254" t="str">
            <v>210-1251</v>
          </cell>
          <cell r="C1254" t="str">
            <v>IMPORTADORA DE GRANOS Y SEMILLAS DEL SURESTE</v>
          </cell>
        </row>
        <row r="1255">
          <cell r="A1255" t="str">
            <v>CAMA610827V23</v>
          </cell>
          <cell r="B1255" t="str">
            <v>210-1252</v>
          </cell>
          <cell r="C1255" t="str">
            <v>CARDENAS MONTIEL ANTONIO ARMANDO</v>
          </cell>
        </row>
        <row r="1256">
          <cell r="A1256" t="str">
            <v>GUBL880828EM9</v>
          </cell>
          <cell r="B1256" t="str">
            <v>210-1253</v>
          </cell>
          <cell r="C1256" t="str">
            <v>GUTIERREZ BARBA JOSE LUIS</v>
          </cell>
        </row>
        <row r="1257">
          <cell r="A1257" t="str">
            <v>LOTJ9004092E8</v>
          </cell>
          <cell r="B1257" t="str">
            <v>210-1254</v>
          </cell>
          <cell r="C1257" t="str">
            <v>LOZA TOSTADO JAVIER</v>
          </cell>
        </row>
        <row r="1258">
          <cell r="A1258" t="str">
            <v>MAMR520105I76</v>
          </cell>
          <cell r="B1258" t="str">
            <v>210-1255</v>
          </cell>
          <cell r="C1258" t="str">
            <v>MARTINEZ MORAN ROGELIO</v>
          </cell>
        </row>
        <row r="1259">
          <cell r="A1259" t="str">
            <v>CSE080425HI9</v>
          </cell>
          <cell r="B1259" t="str">
            <v>210-1256</v>
          </cell>
          <cell r="C1259" t="str">
            <v>CAMIONES SELECTOS S DE RL DE CV</v>
          </cell>
        </row>
        <row r="1260">
          <cell r="A1260" t="str">
            <v>CAM9512088W4</v>
          </cell>
          <cell r="B1260" t="str">
            <v>210-1257</v>
          </cell>
          <cell r="C1260" t="str">
            <v>CADBURY ADAMS MEXICO S DE RL DE CV</v>
          </cell>
        </row>
        <row r="1261">
          <cell r="A1261" t="str">
            <v>RERL711016B76</v>
          </cell>
          <cell r="B1261" t="str">
            <v>210-1258</v>
          </cell>
          <cell r="C1261" t="str">
            <v>RENTERIA RODRIGUEZ LETICIA</v>
          </cell>
        </row>
        <row r="1262">
          <cell r="A1262" t="str">
            <v>FDP930715465</v>
          </cell>
          <cell r="B1262" t="str">
            <v>210-1259</v>
          </cell>
          <cell r="C1262" t="str">
            <v>FABRICA DE DULCES LA PROVIDENCIA SA DE CV</v>
          </cell>
        </row>
        <row r="1263">
          <cell r="A1263" t="str">
            <v>PPA8607034P2</v>
          </cell>
          <cell r="B1263" t="str">
            <v>210-1260</v>
          </cell>
          <cell r="C1263" t="str">
            <v>PANIFICADORA EL PANQUE SA DE CV</v>
          </cell>
        </row>
        <row r="1264">
          <cell r="A1264" t="str">
            <v>GAL040504LJ5</v>
          </cell>
          <cell r="B1264" t="str">
            <v>210-1261</v>
          </cell>
          <cell r="C1264" t="str">
            <v>GRUPO ALDARAMIZ SA DE CV</v>
          </cell>
        </row>
        <row r="1265">
          <cell r="A1265" t="str">
            <v>RIMF830703Q4A</v>
          </cell>
          <cell r="B1265" t="str">
            <v>210-1262</v>
          </cell>
          <cell r="C1265" t="str">
            <v>RIVERA MIRANDA MARIA FERNANDA</v>
          </cell>
        </row>
        <row r="1266">
          <cell r="A1266" t="str">
            <v>VALL850903175</v>
          </cell>
          <cell r="B1266" t="str">
            <v>210-1263</v>
          </cell>
          <cell r="C1266" t="str">
            <v>VARGAS LOMELI LAURA BERENICE</v>
          </cell>
        </row>
        <row r="1267">
          <cell r="A1267" t="str">
            <v>LORM7102092T1</v>
          </cell>
          <cell r="B1267" t="str">
            <v>210-1264</v>
          </cell>
          <cell r="C1267" t="str">
            <v>LOPEZ RIZO MIRIAM ALEJANDRA</v>
          </cell>
        </row>
        <row r="1268">
          <cell r="A1268" t="str">
            <v>MIN0305139V7</v>
          </cell>
          <cell r="B1268" t="str">
            <v>210-1265</v>
          </cell>
          <cell r="C1268" t="str">
            <v>MACYRA INTERNACIONAL SA DE CV</v>
          </cell>
        </row>
        <row r="1269">
          <cell r="A1269" t="str">
            <v>DES010531Q96</v>
          </cell>
          <cell r="B1269" t="str">
            <v>210-1266</v>
          </cell>
          <cell r="C1269" t="str">
            <v>LABORATORIOS DESPPO SA DE CV</v>
          </cell>
        </row>
        <row r="1270">
          <cell r="A1270" t="str">
            <v>CAA971112BI0</v>
          </cell>
          <cell r="B1270" t="str">
            <v>210-1267</v>
          </cell>
          <cell r="C1270" t="str">
            <v>CINTAS DE ACERO Y ACCESORIOS PARA REFRIGERACION SA DE CV</v>
          </cell>
        </row>
        <row r="1271">
          <cell r="A1271" t="str">
            <v>MUMC710128RV0</v>
          </cell>
          <cell r="B1271" t="str">
            <v>210-1268</v>
          </cell>
          <cell r="C1271" t="str">
            <v>MUÑOZ MARTIN CARLOS ALBERTO</v>
          </cell>
        </row>
        <row r="1272">
          <cell r="A1272" t="str">
            <v>GOGR5911292H8</v>
          </cell>
          <cell r="B1272" t="str">
            <v>210-1269</v>
          </cell>
          <cell r="C1272" t="str">
            <v>GONZALEZ GONZALEZ RUBEN</v>
          </cell>
        </row>
        <row r="1273">
          <cell r="A1273" t="str">
            <v>JASA610203QP7</v>
          </cell>
          <cell r="B1273" t="str">
            <v>210-1270</v>
          </cell>
          <cell r="C1273" t="str">
            <v>JAUREGUI SANCHEZ ALFONSO</v>
          </cell>
        </row>
        <row r="1274">
          <cell r="A1274" t="str">
            <v>OIGM811231AI1</v>
          </cell>
          <cell r="B1274" t="str">
            <v>210-1271</v>
          </cell>
          <cell r="C1274" t="str">
            <v>ORTIZ GALINDO MAYRA GUADALUPE</v>
          </cell>
        </row>
        <row r="1275">
          <cell r="A1275" t="str">
            <v>CUVJ430523E75</v>
          </cell>
          <cell r="B1275" t="str">
            <v>210-1272</v>
          </cell>
          <cell r="C1275" t="str">
            <v>CUEVAS VELEZ JOSE DE JESUS</v>
          </cell>
        </row>
        <row r="1276">
          <cell r="A1276" t="str">
            <v>EAB8411125S6</v>
          </cell>
          <cell r="B1276" t="str">
            <v>210-1273</v>
          </cell>
          <cell r="C1276" t="str">
            <v>ESPONJAS ABI SA DE CV</v>
          </cell>
        </row>
        <row r="1277">
          <cell r="A1277" t="str">
            <v>AEVD7901232VA</v>
          </cell>
          <cell r="B1277" t="str">
            <v>210-1274</v>
          </cell>
          <cell r="C1277" t="str">
            <v>ARELLANO VERA DAVID PAULINO</v>
          </cell>
        </row>
        <row r="1278">
          <cell r="A1278" t="str">
            <v>GOGE670726M61</v>
          </cell>
          <cell r="B1278" t="str">
            <v>210-1275</v>
          </cell>
          <cell r="C1278" t="str">
            <v>GONZALEZ GUTIERREZ EDUARDO</v>
          </cell>
        </row>
        <row r="1279">
          <cell r="A1279" t="str">
            <v>CTC160711HK2</v>
          </cell>
          <cell r="B1279" t="str">
            <v>210-1276</v>
          </cell>
          <cell r="C1279" t="str">
            <v>COMERCIALIZACION TRANSPORTACION Y COMPRA DE MAQUINARIA PESADA O USADA SA DE CV</v>
          </cell>
        </row>
        <row r="1280">
          <cell r="A1280" t="str">
            <v>IIRE930824PM0</v>
          </cell>
          <cell r="B1280" t="str">
            <v>210-1277</v>
          </cell>
          <cell r="C1280" t="str">
            <v>IÑIGUEZ RODRIGUEZ ESMERALDA RUBY</v>
          </cell>
        </row>
        <row r="1281">
          <cell r="A1281" t="str">
            <v>FABJ861126MI7</v>
          </cell>
          <cell r="B1281" t="str">
            <v>210-1278</v>
          </cell>
          <cell r="C1281" t="str">
            <v>FRANCO BECERRA JOSE DE JESUS</v>
          </cell>
        </row>
        <row r="1282">
          <cell r="A1282" t="str">
            <v>NARJ451211SF6</v>
          </cell>
          <cell r="B1282" t="str">
            <v>210-1279</v>
          </cell>
          <cell r="C1282" t="str">
            <v>NAVARRO RAMIREZ JORGE ARTURO</v>
          </cell>
        </row>
        <row r="1283">
          <cell r="A1283" t="str">
            <v>CJA061016ALA</v>
          </cell>
          <cell r="B1283" t="str">
            <v>210-1280</v>
          </cell>
          <cell r="C1283" t="str">
            <v>CAMIONERA DE JALISCO SA DE CV</v>
          </cell>
        </row>
        <row r="1284">
          <cell r="A1284" t="str">
            <v>CGA1502184P4</v>
          </cell>
          <cell r="B1284" t="str">
            <v>210-1281</v>
          </cell>
          <cell r="C1284" t="str">
            <v>COMERCIALIZADORA GALFRA SPR DE RL</v>
          </cell>
        </row>
        <row r="1285">
          <cell r="A1285" t="str">
            <v>DEZ161003GCA</v>
          </cell>
          <cell r="B1285" t="str">
            <v>210-1282</v>
          </cell>
          <cell r="C1285" t="str">
            <v>DEZVET S DE RL DE CV</v>
          </cell>
        </row>
        <row r="1286">
          <cell r="A1286" t="str">
            <v>CARF770801LE5</v>
          </cell>
          <cell r="B1286" t="str">
            <v>210-1283</v>
          </cell>
          <cell r="C1286" t="str">
            <v>CARDONA RAMOS FRANCISCO</v>
          </cell>
        </row>
        <row r="1287">
          <cell r="A1287" t="str">
            <v>DMA991207SH9</v>
          </cell>
          <cell r="B1287" t="str">
            <v>210-1284</v>
          </cell>
          <cell r="C1287" t="str">
            <v>DISTRIBUIDORA MABEGA SA DE CV</v>
          </cell>
        </row>
        <row r="1288">
          <cell r="A1288" t="str">
            <v>ONA150604TN4</v>
          </cell>
          <cell r="B1288" t="str">
            <v>210-1285</v>
          </cell>
          <cell r="C1288" t="str">
            <v>ONAVSA S DE RL DE CV</v>
          </cell>
        </row>
        <row r="1289">
          <cell r="A1289" t="str">
            <v>TOVR700914JXA</v>
          </cell>
          <cell r="B1289" t="str">
            <v>210-1286</v>
          </cell>
          <cell r="C1289" t="str">
            <v>DE LA TORRE VAZQUEZ RAMON</v>
          </cell>
        </row>
        <row r="1290">
          <cell r="A1290" t="str">
            <v>EGO021114UC1</v>
          </cell>
          <cell r="B1290" t="str">
            <v>210-1287</v>
          </cell>
          <cell r="C1290" t="str">
            <v>EMPRESARIALES GOMEZ S DE RL DE CV</v>
          </cell>
        </row>
        <row r="1291">
          <cell r="A1291" t="str">
            <v>IOTS9503203H7</v>
          </cell>
          <cell r="B1291" t="str">
            <v>210-1288</v>
          </cell>
          <cell r="C1291" t="str">
            <v>IZORDIA DE LA TORRE STEPHANIE</v>
          </cell>
        </row>
        <row r="1292">
          <cell r="A1292" t="str">
            <v>ACA020529G14</v>
          </cell>
          <cell r="B1292" t="str">
            <v>210-1289</v>
          </cell>
          <cell r="C1292" t="str">
            <v>AUTO EXPRESS CASTELLANOS SA DE CV</v>
          </cell>
        </row>
        <row r="1293">
          <cell r="A1293" t="str">
            <v>MOC021121EU0</v>
          </cell>
          <cell r="B1293" t="str">
            <v>210-1290</v>
          </cell>
          <cell r="C1293" t="str">
            <v>MULTIFARMACOS DE OCCIDENTE SA DE CV</v>
          </cell>
        </row>
        <row r="1294">
          <cell r="A1294" t="str">
            <v>CSI171221V96</v>
          </cell>
          <cell r="B1294" t="str">
            <v>210-1291</v>
          </cell>
          <cell r="C1294" t="str">
            <v>COMERCIALIZADORA SIPRIANI SA DE CV</v>
          </cell>
        </row>
        <row r="1295">
          <cell r="A1295" t="str">
            <v>GMO0711291Q0</v>
          </cell>
          <cell r="B1295" t="str">
            <v>210-1292</v>
          </cell>
          <cell r="C1295" t="str">
            <v>GERMANIA MOTORS SA DE CV</v>
          </cell>
        </row>
        <row r="1296">
          <cell r="A1296" t="str">
            <v>ALC0011111Y9</v>
          </cell>
          <cell r="B1296" t="str">
            <v>210-1293</v>
          </cell>
          <cell r="C1296" t="str">
            <v>ALCEDA SA DE CV</v>
          </cell>
        </row>
        <row r="1297">
          <cell r="A1297" t="str">
            <v>CLI180314QX1</v>
          </cell>
          <cell r="B1297" t="str">
            <v>210-1294</v>
          </cell>
          <cell r="C1297" t="str">
            <v>COMERCIALIZADORA LIVOLANT SA DE CV</v>
          </cell>
        </row>
        <row r="1298">
          <cell r="A1298" t="str">
            <v>FOMT620604AL1</v>
          </cell>
          <cell r="B1298" t="str">
            <v>210-1295</v>
          </cell>
          <cell r="C1298" t="str">
            <v>FLORES MUÑOZ MARIA TERESA</v>
          </cell>
        </row>
        <row r="1299">
          <cell r="A1299" t="str">
            <v>RORA7710067W0</v>
          </cell>
          <cell r="B1299" t="str">
            <v>210-1296</v>
          </cell>
          <cell r="C1299" t="str">
            <v>RODRIGUEZ ROMO ALFONSO FERNANDO</v>
          </cell>
        </row>
        <row r="1300">
          <cell r="A1300" t="str">
            <v>AANA8605248F3</v>
          </cell>
          <cell r="B1300" t="str">
            <v>210-1297</v>
          </cell>
          <cell r="C1300" t="str">
            <v>ALCANTAR NAVARRO ALVARO NOEL</v>
          </cell>
        </row>
        <row r="1301">
          <cell r="A1301" t="str">
            <v>QUAL780225386</v>
          </cell>
          <cell r="B1301" t="str">
            <v>210-1298</v>
          </cell>
          <cell r="C1301" t="str">
            <v>QUINTANA ASTORGA LOURDES MARIA</v>
          </cell>
        </row>
        <row r="1302">
          <cell r="A1302" t="str">
            <v>GUBG830617TC4</v>
          </cell>
          <cell r="B1302" t="str">
            <v>210-1299</v>
          </cell>
          <cell r="C1302" t="str">
            <v>GUERRERO BALCAZAR JOSE GUILLERMO</v>
          </cell>
        </row>
        <row r="1303">
          <cell r="A1303" t="str">
            <v>PARG630623LC6</v>
          </cell>
          <cell r="B1303" t="str">
            <v>210-1300</v>
          </cell>
          <cell r="C1303" t="str">
            <v>PARRA RODRIGUEZ GUILLERMO</v>
          </cell>
        </row>
        <row r="1304">
          <cell r="A1304" t="str">
            <v>QBS150408QL8</v>
          </cell>
          <cell r="B1304" t="str">
            <v>210-1301</v>
          </cell>
          <cell r="C1304" t="str">
            <v>QUANTUM BUSINESS SOLUTIONS SA DE CV</v>
          </cell>
        </row>
        <row r="1305">
          <cell r="A1305" t="str">
            <v>METG7807045E5</v>
          </cell>
          <cell r="B1305" t="str">
            <v>210-1302</v>
          </cell>
          <cell r="C1305" t="str">
            <v>MENDOZA DEL TORO GEBER JOEL</v>
          </cell>
        </row>
        <row r="1306">
          <cell r="A1306" t="str">
            <v>GAZ010302BN9</v>
          </cell>
          <cell r="B1306" t="str">
            <v>210-1303</v>
          </cell>
          <cell r="C1306" t="str">
            <v>GOLOSINAS AZTECA SA DE CV</v>
          </cell>
        </row>
        <row r="1307">
          <cell r="A1307" t="str">
            <v>TOSJ730907F57</v>
          </cell>
          <cell r="B1307" t="str">
            <v>210-1304</v>
          </cell>
          <cell r="C1307" t="str">
            <v>TORRES SEGURA JULIA LORENA</v>
          </cell>
        </row>
        <row r="1308">
          <cell r="A1308" t="str">
            <v>OIGR810110LZ9</v>
          </cell>
          <cell r="B1308" t="str">
            <v>210-1305</v>
          </cell>
          <cell r="C1308" t="str">
            <v>ORTIZ GALINDO RAFAEL</v>
          </cell>
        </row>
        <row r="1309">
          <cell r="A1309" t="str">
            <v>GNA1009258I9</v>
          </cell>
          <cell r="B1309" t="str">
            <v>210-1306</v>
          </cell>
          <cell r="C1309" t="str">
            <v>GRUPO NAZZER S DE RL DE CV</v>
          </cell>
        </row>
        <row r="1310">
          <cell r="A1310" t="str">
            <v>VIGN5907084Q3</v>
          </cell>
          <cell r="B1310" t="str">
            <v>210-1307</v>
          </cell>
          <cell r="C1310" t="str">
            <v>VILLARREAL GONZALEZ NESTOR</v>
          </cell>
        </row>
        <row r="1311">
          <cell r="A1311" t="str">
            <v>LCO0203152Q9</v>
          </cell>
          <cell r="B1311" t="str">
            <v>210-1308</v>
          </cell>
          <cell r="C1311" t="str">
            <v>LALA COMERCIALIZADORA SA DE CV</v>
          </cell>
        </row>
        <row r="1312">
          <cell r="A1312" t="str">
            <v>AUJR980101GY1</v>
          </cell>
          <cell r="B1312" t="str">
            <v>210-1309</v>
          </cell>
          <cell r="C1312" t="str">
            <v>AGUILA JIMENEZ RUBEN</v>
          </cell>
        </row>
        <row r="1313">
          <cell r="A1313" t="str">
            <v>NURM8105162U2</v>
          </cell>
          <cell r="B1313" t="str">
            <v>210-1310</v>
          </cell>
          <cell r="C1313" t="str">
            <v>NUÑO ROMO MARCO ANTONIO</v>
          </cell>
        </row>
        <row r="1314">
          <cell r="A1314" t="str">
            <v>MUPJ640513PH7</v>
          </cell>
          <cell r="B1314" t="str">
            <v>210-1311</v>
          </cell>
          <cell r="C1314" t="str">
            <v>MUÑOZ PORTILLA JULIAN</v>
          </cell>
        </row>
        <row r="1315">
          <cell r="A1315" t="str">
            <v>LUMM690405131</v>
          </cell>
          <cell r="B1315" t="str">
            <v>210-1312</v>
          </cell>
          <cell r="C1315" t="str">
            <v>DE LUNA MENDOZA MIGUEL ANGEL</v>
          </cell>
        </row>
        <row r="1316">
          <cell r="A1316" t="str">
            <v>EOT631205877</v>
          </cell>
          <cell r="B1316" t="str">
            <v>210-1313</v>
          </cell>
          <cell r="C1316" t="str">
            <v>ELEVADORES OTIS SA DE CV</v>
          </cell>
        </row>
        <row r="1317">
          <cell r="A1317" t="str">
            <v>SMO9810064QA</v>
          </cell>
          <cell r="B1317" t="str">
            <v>210-1314</v>
          </cell>
          <cell r="C1317" t="str">
            <v>SOLOMOTO SA DE CV</v>
          </cell>
        </row>
        <row r="1318">
          <cell r="A1318" t="str">
            <v>GPF030212970</v>
          </cell>
          <cell r="B1318" t="str">
            <v>210-1315</v>
          </cell>
          <cell r="C1318" t="str">
            <v>DE LA GRANJA PRODUCTOS FRESCOS SA DE CV</v>
          </cell>
        </row>
        <row r="1319">
          <cell r="A1319" t="str">
            <v>MGU130424FX3</v>
          </cell>
          <cell r="B1319" t="str">
            <v>210-1316</v>
          </cell>
          <cell r="C1319" t="str">
            <v>MEDICAL GUMA SA DE CV</v>
          </cell>
        </row>
        <row r="1320">
          <cell r="A1320" t="str">
            <v>STE120903HE5</v>
          </cell>
          <cell r="B1320" t="str">
            <v>210-1317</v>
          </cell>
          <cell r="C1320" t="str">
            <v>STEVIASON SA DE CV</v>
          </cell>
        </row>
        <row r="1321">
          <cell r="A1321" t="str">
            <v>AMI141223987</v>
          </cell>
          <cell r="B1321" t="str">
            <v>210-1318</v>
          </cell>
          <cell r="C1321" t="str">
            <v>ALONG-LIFE MEXICO INC SA DE CV</v>
          </cell>
        </row>
        <row r="1322">
          <cell r="A1322" t="str">
            <v>TEP991209FS7</v>
          </cell>
          <cell r="B1322" t="str">
            <v>210-1319</v>
          </cell>
          <cell r="C1322" t="str">
            <v>TEPATEX S DE RL DE CV</v>
          </cell>
        </row>
        <row r="1323">
          <cell r="A1323" t="str">
            <v>IAB010212CZ9</v>
          </cell>
          <cell r="B1323" t="str">
            <v>210-1320</v>
          </cell>
          <cell r="C1323" t="str">
            <v>IMPORTACIONES ABASOLO SA DE CV</v>
          </cell>
        </row>
        <row r="1324">
          <cell r="A1324" t="str">
            <v>ASG950531ID1</v>
          </cell>
          <cell r="B1324" t="str">
            <v>210-1321</v>
          </cell>
          <cell r="C1324" t="str">
            <v>AFIANZADORA SOFIMEX SA/SOFIMEX INSTITUCION DE GARANTIAS SA</v>
          </cell>
        </row>
        <row r="1325">
          <cell r="A1325" t="str">
            <v>BUSI630528TZ5</v>
          </cell>
          <cell r="B1325" t="str">
            <v>210-1322</v>
          </cell>
          <cell r="C1325" t="str">
            <v>BUSTAMANTE SAMPERIO IRMA LETICIA</v>
          </cell>
        </row>
        <row r="1326">
          <cell r="A1326" t="str">
            <v>STY1701237V7</v>
          </cell>
          <cell r="B1326" t="str">
            <v>210-1323</v>
          </cell>
          <cell r="C1326" t="str">
            <v>STYLELAB SA DE CV</v>
          </cell>
        </row>
        <row r="1327">
          <cell r="A1327" t="str">
            <v>MZJ850101824</v>
          </cell>
          <cell r="B1327" t="str">
            <v>210-1324</v>
          </cell>
          <cell r="C1327" t="str">
            <v>MUNICIPIO DE ZAPOTLANEJO JALISCO</v>
          </cell>
        </row>
        <row r="1328">
          <cell r="A1328" t="str">
            <v>SIM030218PD6</v>
          </cell>
          <cell r="B1328" t="str">
            <v>210-1325</v>
          </cell>
          <cell r="C1328" t="str">
            <v>SILAN IMPRESORES</v>
          </cell>
        </row>
        <row r="1329">
          <cell r="A1329" t="str">
            <v>GOBK990107120</v>
          </cell>
          <cell r="B1329" t="str">
            <v>210-1326</v>
          </cell>
          <cell r="C1329" t="str">
            <v>GONZALEZ BARBA KATIA</v>
          </cell>
        </row>
        <row r="1330">
          <cell r="A1330" t="str">
            <v>LOGN620322TE7</v>
          </cell>
          <cell r="B1330" t="str">
            <v>210-1327</v>
          </cell>
          <cell r="C1330" t="str">
            <v>DE LOZA GONZALEZ NANCY</v>
          </cell>
        </row>
        <row r="1331">
          <cell r="A1331" t="str">
            <v>TNI920507GB8</v>
          </cell>
          <cell r="B1331" t="str">
            <v>210-1328</v>
          </cell>
          <cell r="C1331" t="str">
            <v>TOSTIRICAS NIETO SA DE CV</v>
          </cell>
        </row>
        <row r="1332">
          <cell r="A1332" t="str">
            <v>OLQ020725P63</v>
          </cell>
          <cell r="B1332" t="str">
            <v>210-1329</v>
          </cell>
          <cell r="C1332" t="str">
            <v>OLQUIMARO SA DE CV</v>
          </cell>
        </row>
        <row r="1333">
          <cell r="A1333" t="str">
            <v>FACI680618JG6</v>
          </cell>
          <cell r="B1333" t="str">
            <v>210-1330</v>
          </cell>
          <cell r="C1333" t="str">
            <v>FRANCO CASILLAS ILDA AMPARO</v>
          </cell>
        </row>
        <row r="1334">
          <cell r="A1334" t="str">
            <v>AILI7805152NA</v>
          </cell>
          <cell r="B1334" t="str">
            <v>210-1331</v>
          </cell>
          <cell r="C1334" t="str">
            <v>AVILA LOPEZ IRYNA MARIA</v>
          </cell>
        </row>
        <row r="1335">
          <cell r="A1335" t="str">
            <v>COS031104GG8</v>
          </cell>
          <cell r="B1335" t="str">
            <v>210-1332</v>
          </cell>
          <cell r="C1335" t="str">
            <v>COMERCIAL OSA SA DE CV</v>
          </cell>
        </row>
        <row r="1336">
          <cell r="A1336" t="str">
            <v>DME920701N87</v>
          </cell>
          <cell r="B1336" t="str">
            <v>210-1333</v>
          </cell>
          <cell r="C1336" t="str">
            <v>DRAKI DE MEXICO SA DE CV</v>
          </cell>
        </row>
        <row r="1337">
          <cell r="A1337" t="str">
            <v>PCH0111086L2</v>
          </cell>
          <cell r="B1337" t="str">
            <v>210-1334</v>
          </cell>
          <cell r="C1337" t="str">
            <v>PFIZER CONSUMER HEALTH CARE MEXICO S DE RL DE CV</v>
          </cell>
        </row>
        <row r="1338">
          <cell r="A1338" t="str">
            <v>CAGL710626KB6</v>
          </cell>
          <cell r="B1338" t="str">
            <v>210-1335</v>
          </cell>
          <cell r="C1338" t="str">
            <v>CASTAÑEDA GOMEZ LUIS ENRIQUE</v>
          </cell>
        </row>
        <row r="1339">
          <cell r="A1339" t="str">
            <v>SOSA5907161V2</v>
          </cell>
          <cell r="B1339" t="str">
            <v>210-1336</v>
          </cell>
          <cell r="C1339" t="str">
            <v>SOLORIO SALAZAR ANA SILVIA</v>
          </cell>
        </row>
        <row r="1340">
          <cell r="A1340" t="str">
            <v>NAAG730720J65</v>
          </cell>
          <cell r="B1340" t="str">
            <v>210-1337</v>
          </cell>
          <cell r="C1340" t="str">
            <v>NAJERA ARIAS GUILLERMO</v>
          </cell>
        </row>
        <row r="1341">
          <cell r="A1341" t="str">
            <v>TOCG921014JT8</v>
          </cell>
          <cell r="B1341" t="str">
            <v>210-1338</v>
          </cell>
          <cell r="C1341" t="str">
            <v>DE LA TORRE CARRANZA GUSTAVO</v>
          </cell>
        </row>
        <row r="1342">
          <cell r="A1342" t="str">
            <v>NADL770706SM1</v>
          </cell>
          <cell r="B1342" t="str">
            <v>210-1339</v>
          </cell>
          <cell r="C1342" t="str">
            <v>NAVARRO DAVALOS JOSE LUIS</v>
          </cell>
        </row>
        <row r="1343">
          <cell r="A1343" t="str">
            <v>IAGG840328PDA</v>
          </cell>
          <cell r="B1343" t="str">
            <v>210-1340</v>
          </cell>
          <cell r="C1343" t="str">
            <v>ISAAC GONZALEZ GABRIELA</v>
          </cell>
        </row>
        <row r="1344">
          <cell r="B1344" t="str">
            <v>210-1341</v>
          </cell>
          <cell r="C1344" t="str">
            <v>REX FARMA</v>
          </cell>
        </row>
        <row r="1345">
          <cell r="A1345" t="str">
            <v>AAZ051021C41</v>
          </cell>
          <cell r="B1345" t="str">
            <v>210-1342</v>
          </cell>
          <cell r="C1345" t="str">
            <v>ABASTECEDORA DE ABARROTES Z SA DE CV</v>
          </cell>
        </row>
        <row r="1346">
          <cell r="A1346" t="str">
            <v>TGU020410VD2</v>
          </cell>
          <cell r="B1346" t="str">
            <v>210-1343</v>
          </cell>
          <cell r="C1346" t="str">
            <v>TOSTADAS GUADALUPE SA DE CV</v>
          </cell>
        </row>
        <row r="1347">
          <cell r="A1347" t="str">
            <v>BSU890426KK7</v>
          </cell>
          <cell r="B1347" t="str">
            <v>210-1344</v>
          </cell>
          <cell r="C1347" t="str">
            <v>BRONCEADORES SUPREMOS SA DE CV</v>
          </cell>
        </row>
        <row r="1348">
          <cell r="A1348" t="str">
            <v>PHA0208276D6</v>
          </cell>
          <cell r="B1348" t="str">
            <v>210-1345</v>
          </cell>
          <cell r="C1348" t="str">
            <v>PHARMAGROUP SA DE CV</v>
          </cell>
        </row>
        <row r="1349">
          <cell r="A1349" t="str">
            <v>HEVR730601AF2</v>
          </cell>
          <cell r="B1349" t="str">
            <v>210-1346</v>
          </cell>
          <cell r="C1349" t="str">
            <v>HERNANDEZ VEGA RODRIGO</v>
          </cell>
        </row>
        <row r="1350">
          <cell r="A1350" t="str">
            <v>OEA021105BG6</v>
          </cell>
          <cell r="B1350" t="str">
            <v>210-1347</v>
          </cell>
          <cell r="C1350" t="str">
            <v>OPERADORA DE ENERGETICOS DE LOS ALTOS SA DE CV</v>
          </cell>
        </row>
        <row r="1351">
          <cell r="A1351" t="str">
            <v>HST920117IH8</v>
          </cell>
          <cell r="B1351" t="str">
            <v>210-1348</v>
          </cell>
          <cell r="C1351" t="str">
            <v>HOSPEDAJE Y SERVICIOS TEPA SA DE CV</v>
          </cell>
        </row>
        <row r="1352">
          <cell r="A1352" t="str">
            <v>CAR970821J72</v>
          </cell>
          <cell r="B1352" t="str">
            <v>210-1349</v>
          </cell>
          <cell r="C1352" t="str">
            <v>COMERCIALIZADORA ARANDAS SA DE CV</v>
          </cell>
        </row>
        <row r="1353">
          <cell r="A1353" t="str">
            <v>OCO190807SZ6</v>
          </cell>
          <cell r="B1353" t="str">
            <v>210-1350</v>
          </cell>
          <cell r="C1353" t="str">
            <v>OFERTAS Y COMERCIALIZACION SA DE CV</v>
          </cell>
        </row>
        <row r="1354">
          <cell r="A1354" t="str">
            <v>FAGM601210MA5</v>
          </cell>
          <cell r="B1354" t="str">
            <v>210-1351</v>
          </cell>
          <cell r="C1354" t="str">
            <v>FRANCO GONZALEZ MARIA BEATRIZ</v>
          </cell>
        </row>
        <row r="1355">
          <cell r="A1355" t="str">
            <v>BEMJ9403063Z0</v>
          </cell>
          <cell r="B1355" t="str">
            <v>210-1352</v>
          </cell>
          <cell r="C1355" t="str">
            <v>BECERRA MEZA JUAN PABLO</v>
          </cell>
        </row>
        <row r="1356">
          <cell r="A1356" t="str">
            <v>ROCR7708221S9</v>
          </cell>
          <cell r="B1356" t="str">
            <v>210-1353</v>
          </cell>
          <cell r="C1356" t="str">
            <v>RODRIGUEZ CANALES RAYMUNDO</v>
          </cell>
        </row>
        <row r="1357">
          <cell r="A1357" t="str">
            <v>GOAR420205GZ9</v>
          </cell>
          <cell r="B1357" t="str">
            <v>210-1354</v>
          </cell>
          <cell r="C1357" t="str">
            <v>GONZALEZ ABUNDES ROGELIO</v>
          </cell>
        </row>
        <row r="1358">
          <cell r="A1358" t="str">
            <v>IIMV770402HN5</v>
          </cell>
          <cell r="B1358" t="str">
            <v>210-1355</v>
          </cell>
          <cell r="C1358" t="str">
            <v>IÑIGUEZ MARTIN VICTOR HUGO</v>
          </cell>
        </row>
        <row r="1359">
          <cell r="A1359" t="str">
            <v>GUPG6901176V3</v>
          </cell>
          <cell r="B1359" t="str">
            <v>210-1356</v>
          </cell>
          <cell r="C1359" t="str">
            <v>GUTIERREZ PULIDO GUSTAVO</v>
          </cell>
        </row>
        <row r="1360">
          <cell r="A1360" t="str">
            <v>MERA700112RP9</v>
          </cell>
          <cell r="B1360" t="str">
            <v>210-1357</v>
          </cell>
          <cell r="C1360" t="str">
            <v>MEJIA RUVALCABA ARACELI</v>
          </cell>
        </row>
        <row r="1361">
          <cell r="A1361" t="str">
            <v>CVE801110M70</v>
          </cell>
          <cell r="B1361" t="str">
            <v>210-1358</v>
          </cell>
          <cell r="C1361" t="str">
            <v>CONSERVAS VERMEX SA DE CV</v>
          </cell>
        </row>
        <row r="1362">
          <cell r="A1362" t="str">
            <v>EAVR670930HK6</v>
          </cell>
          <cell r="B1362" t="str">
            <v>210-1359</v>
          </cell>
          <cell r="C1362" t="str">
            <v>ESTRADA VARGAS JOSE RUBEN</v>
          </cell>
        </row>
        <row r="1363">
          <cell r="A1363" t="str">
            <v>AAMM710119BF9</v>
          </cell>
          <cell r="B1363" t="str">
            <v>210-1360</v>
          </cell>
          <cell r="C1363" t="str">
            <v>ALARCON MONTELONGO MARIO ALBERTO</v>
          </cell>
        </row>
        <row r="1364">
          <cell r="A1364" t="str">
            <v>DDI031219J69</v>
          </cell>
          <cell r="B1364" t="str">
            <v>210-1361</v>
          </cell>
          <cell r="C1364" t="str">
            <v>DETALLE Y DISTRIBUCIONES SA DE CV</v>
          </cell>
        </row>
        <row r="1365">
          <cell r="A1365" t="str">
            <v>FEGX940704MM6</v>
          </cell>
          <cell r="B1365" t="str">
            <v>210-1362</v>
          </cell>
          <cell r="C1365" t="str">
            <v>FERNANDEZ GOMEZ XOCHITL MARIANA</v>
          </cell>
        </row>
        <row r="1366">
          <cell r="A1366" t="str">
            <v>QMO140909DE1</v>
          </cell>
          <cell r="B1366" t="str">
            <v>210-1363</v>
          </cell>
          <cell r="C1366" t="str">
            <v>QUMA MOTORS SA DE CV</v>
          </cell>
        </row>
        <row r="1367">
          <cell r="A1367" t="str">
            <v>MUL170222CP6</v>
          </cell>
          <cell r="B1367" t="str">
            <v>210-1364</v>
          </cell>
          <cell r="C1367" t="str">
            <v>MAQUINARIA ULTRAMAR SA DE CV</v>
          </cell>
        </row>
        <row r="1368">
          <cell r="A1368" t="str">
            <v>GVA060606MP2</v>
          </cell>
          <cell r="B1368" t="str">
            <v>210-1365</v>
          </cell>
          <cell r="C1368" t="str">
            <v>GRUPO VARLOM SA DE CV</v>
          </cell>
        </row>
        <row r="1369">
          <cell r="A1369" t="str">
            <v>AAL7706179K1</v>
          </cell>
          <cell r="B1369" t="str">
            <v>210-1366</v>
          </cell>
          <cell r="C1369" t="str">
            <v>AUTOMOTORES DE LOS ALTOS SA DE CV</v>
          </cell>
        </row>
        <row r="1370">
          <cell r="A1370" t="str">
            <v>MET020730C1A</v>
          </cell>
          <cell r="B1370" t="str">
            <v>210-1367</v>
          </cell>
          <cell r="C1370" t="str">
            <v>MINI ESTACION TEPA SA DE CV</v>
          </cell>
        </row>
        <row r="1371">
          <cell r="A1371" t="str">
            <v>PMA091214I24</v>
          </cell>
          <cell r="B1371" t="str">
            <v>210-1368</v>
          </cell>
          <cell r="C1371" t="str">
            <v>PROCESADORA Y MAQUILADORA DE ALIMENTOS FINOS SA DE CV</v>
          </cell>
        </row>
        <row r="1372">
          <cell r="A1372" t="str">
            <v>IAS951027QW9</v>
          </cell>
          <cell r="B1372" t="str">
            <v>210-1369</v>
          </cell>
          <cell r="C1372" t="str">
            <v>INDUSTRIALIZADORA DE AGAVE SAN ISIDRO SA DE CV</v>
          </cell>
        </row>
        <row r="1373">
          <cell r="A1373" t="str">
            <v>FPR930311J97</v>
          </cell>
          <cell r="B1373" t="str">
            <v>210-1370</v>
          </cell>
          <cell r="C1373" t="str">
            <v>FARMACOS PROFECIONALES SA DE CV</v>
          </cell>
        </row>
        <row r="1374">
          <cell r="A1374" t="str">
            <v>PAGH750912FN2</v>
          </cell>
          <cell r="B1374" t="str">
            <v>210-1371</v>
          </cell>
          <cell r="C1374" t="str">
            <v>PARRA GUTIERREZ HUMBERTO</v>
          </cell>
        </row>
        <row r="1375">
          <cell r="A1375" t="str">
            <v>RAZF930317BV4</v>
          </cell>
          <cell r="B1375" t="str">
            <v>210-1372</v>
          </cell>
          <cell r="C1375" t="str">
            <v>RAMIREZ ZEPEDA FRANEA LIZETH</v>
          </cell>
        </row>
        <row r="1376">
          <cell r="A1376" t="str">
            <v>LOPD8901078J3</v>
          </cell>
          <cell r="B1376" t="str">
            <v>210-1373</v>
          </cell>
          <cell r="C1376" t="str">
            <v>LOMELI PELAYO DIEGO ALFREDO</v>
          </cell>
        </row>
        <row r="1377">
          <cell r="A1377" t="str">
            <v>CAGR8805315J9</v>
          </cell>
          <cell r="B1377" t="str">
            <v>210-1374</v>
          </cell>
          <cell r="C1377" t="str">
            <v>CASTELLANOS GONZALEZ RAUL</v>
          </cell>
        </row>
        <row r="1378">
          <cell r="A1378" t="str">
            <v>TOLE7701216C1</v>
          </cell>
          <cell r="B1378" t="str">
            <v>210-1375</v>
          </cell>
          <cell r="C1378" t="str">
            <v>TORRES LOPEZ EDGAR UBALDO</v>
          </cell>
        </row>
        <row r="1379">
          <cell r="A1379" t="str">
            <v>PRO0303203V9</v>
          </cell>
          <cell r="B1379" t="str">
            <v>210-1376</v>
          </cell>
          <cell r="C1379" t="str">
            <v>PROKORMEX SA DE CV</v>
          </cell>
        </row>
        <row r="1380">
          <cell r="A1380" t="str">
            <v>MACA591012JU8</v>
          </cell>
          <cell r="B1380" t="str">
            <v>210-1377</v>
          </cell>
          <cell r="C1380" t="str">
            <v>MARTINEZ DE LA CRUZ ALFREDO</v>
          </cell>
        </row>
        <row r="1381">
          <cell r="A1381" t="str">
            <v>AFI010226P78</v>
          </cell>
          <cell r="B1381" t="str">
            <v>210-1378</v>
          </cell>
          <cell r="C1381" t="str">
            <v>ALTA FIBRA SA DE CV</v>
          </cell>
        </row>
        <row r="1382">
          <cell r="A1382" t="str">
            <v>MEAE710627FC6</v>
          </cell>
          <cell r="B1382" t="str">
            <v>210-1379</v>
          </cell>
          <cell r="C1382" t="str">
            <v>MENDOZA AGUAYO ENRIQUE</v>
          </cell>
        </row>
        <row r="1383">
          <cell r="A1383" t="str">
            <v>PRO000131DB4</v>
          </cell>
          <cell r="B1383" t="str">
            <v>210-1380</v>
          </cell>
          <cell r="C1383" t="str">
            <v>PROCOPLA SA DE CV</v>
          </cell>
        </row>
        <row r="1384">
          <cell r="A1384" t="str">
            <v>PERL640522P23</v>
          </cell>
          <cell r="B1384" t="str">
            <v>210-1381</v>
          </cell>
          <cell r="C1384" t="str">
            <v>PEÑA DEL RIO LUIS IGNACIO</v>
          </cell>
        </row>
        <row r="1385">
          <cell r="A1385" t="str">
            <v>OECE740808MH5</v>
          </cell>
          <cell r="B1385" t="str">
            <v>210-1382</v>
          </cell>
          <cell r="C1385" t="str">
            <v>ORTEGA CONTRERAS ERIKA VERONICA</v>
          </cell>
        </row>
        <row r="1386">
          <cell r="A1386" t="str">
            <v>REBS6011203C3</v>
          </cell>
          <cell r="B1386" t="str">
            <v>210-1383</v>
          </cell>
          <cell r="C1386" t="str">
            <v>REYES BARRERA JOSE SAUL FERMIN</v>
          </cell>
        </row>
        <row r="1387">
          <cell r="A1387" t="str">
            <v>MPE0302203V8</v>
          </cell>
          <cell r="B1387" t="str">
            <v>210-1384</v>
          </cell>
          <cell r="C1387" t="str">
            <v>MANUFACTURERA DE PET SA DE CV</v>
          </cell>
        </row>
        <row r="1388">
          <cell r="A1388" t="str">
            <v>DMO960115NT1</v>
          </cell>
          <cell r="B1388" t="str">
            <v>210-1385</v>
          </cell>
          <cell r="C1388" t="str">
            <v>DISTRIBUCIONES MORFIN DE OCCIDENTE SA DE CV</v>
          </cell>
        </row>
        <row r="1389">
          <cell r="A1389" t="str">
            <v>ICO020108U49</v>
          </cell>
          <cell r="B1389" t="str">
            <v>210-1386</v>
          </cell>
          <cell r="C1389" t="str">
            <v>INDUSTRIAS COSMETOLOGICAS SA DE CV</v>
          </cell>
        </row>
        <row r="1390">
          <cell r="A1390" t="str">
            <v>BBA830831LJ2</v>
          </cell>
          <cell r="B1390" t="str">
            <v>210-1387</v>
          </cell>
          <cell r="C1390" t="str">
            <v>BBVA BANCOMER SA</v>
          </cell>
        </row>
        <row r="1391">
          <cell r="A1391" t="str">
            <v>NACA630721CF7</v>
          </cell>
          <cell r="B1391" t="str">
            <v>210-1388</v>
          </cell>
          <cell r="C1391" t="str">
            <v>NAVARRO CORTES MARIA DE LOS ANGELES</v>
          </cell>
        </row>
        <row r="1392">
          <cell r="A1392" t="str">
            <v>BPC0310287Y5</v>
          </cell>
          <cell r="B1392" t="str">
            <v>210-1389</v>
          </cell>
          <cell r="C1392" t="str">
            <v>BELLA PIEL COSMETICA SA DE CV</v>
          </cell>
        </row>
        <row r="1393">
          <cell r="A1393" t="str">
            <v>PSI741010UI1</v>
          </cell>
          <cell r="B1393" t="str">
            <v>210-1390</v>
          </cell>
          <cell r="C1393" t="str">
            <v>PSICOFARMA SA DE CV</v>
          </cell>
        </row>
        <row r="1394">
          <cell r="A1394" t="str">
            <v>DPH160615379</v>
          </cell>
          <cell r="B1394" t="str">
            <v>210-1391</v>
          </cell>
          <cell r="C1394" t="str">
            <v>DIPSA PHARMA SA DE CV</v>
          </cell>
        </row>
        <row r="1395">
          <cell r="A1395" t="str">
            <v>MCM1601143F1</v>
          </cell>
          <cell r="B1395" t="str">
            <v>210-1392</v>
          </cell>
          <cell r="C1395" t="str">
            <v>MPI COMERCIALIZADORA DE MATERIAS PRIMAS E INSUMOS SA DE CV</v>
          </cell>
        </row>
        <row r="1396">
          <cell r="A1396" t="str">
            <v>PCP040624EL1</v>
          </cell>
          <cell r="B1396" t="str">
            <v>210-1393</v>
          </cell>
          <cell r="C1396" t="str">
            <v>PROCESADORA DE CERAS Y PARAFINAS SA DE CV</v>
          </cell>
        </row>
        <row r="1397">
          <cell r="A1397" t="str">
            <v>CES970206Q67</v>
          </cell>
          <cell r="B1397" t="str">
            <v>210-1394</v>
          </cell>
          <cell r="C1397" t="str">
            <v>COMERCIALIZADORA ESTRADA SA DE CV</v>
          </cell>
        </row>
        <row r="1398">
          <cell r="A1398" t="str">
            <v>GOPL780627RB7</v>
          </cell>
          <cell r="B1398" t="str">
            <v>210-1395</v>
          </cell>
          <cell r="C1398" t="str">
            <v>GONZALEZ PRADO LUIS</v>
          </cell>
        </row>
        <row r="1399">
          <cell r="A1399" t="str">
            <v>MAVC850824BB3</v>
          </cell>
          <cell r="B1399" t="str">
            <v>210-1396</v>
          </cell>
          <cell r="C1399" t="str">
            <v>MARTIN DEL CAMPO VILLALOBOS CARLOS ARMANDO</v>
          </cell>
        </row>
        <row r="1400">
          <cell r="A1400" t="str">
            <v>AMR0407155E0</v>
          </cell>
          <cell r="B1400" t="str">
            <v>210-1397</v>
          </cell>
          <cell r="C1400" t="str">
            <v>ABARROTES Y MEDICAMENTOS REFORMA SA DE CV</v>
          </cell>
        </row>
        <row r="1401">
          <cell r="A1401" t="str">
            <v>MAYD940218A68</v>
          </cell>
          <cell r="B1401" t="str">
            <v>210-1398</v>
          </cell>
          <cell r="C1401" t="str">
            <v>MAGDALENO YAÑEZ DIEGO MARIANO</v>
          </cell>
        </row>
        <row r="1402">
          <cell r="A1402" t="str">
            <v>RINC901010859</v>
          </cell>
          <cell r="B1402" t="str">
            <v>210-1399</v>
          </cell>
          <cell r="C1402" t="str">
            <v>RIZO NAVARRO CHRISTIAN NIZAEL</v>
          </cell>
        </row>
        <row r="1403">
          <cell r="A1403" t="str">
            <v>IPA7912297I2</v>
          </cell>
          <cell r="B1403" t="str">
            <v>210-1400</v>
          </cell>
          <cell r="C1403" t="str">
            <v>IND DE PROD AGRIC DE LA CUENCA DEL PAP SA DE CV</v>
          </cell>
        </row>
        <row r="1404">
          <cell r="A1404" t="str">
            <v>CAML670306TH8</v>
          </cell>
          <cell r="B1404" t="str">
            <v>210-1401</v>
          </cell>
          <cell r="C1404" t="str">
            <v>CASILLAS MACIAS JOSE LUIS</v>
          </cell>
        </row>
        <row r="1405">
          <cell r="A1405" t="str">
            <v>ZELM8103265S6</v>
          </cell>
          <cell r="B1405" t="str">
            <v>210-1402</v>
          </cell>
          <cell r="C1405" t="str">
            <v>ZERMEÑO LOPEZ MARCO ANTONIO</v>
          </cell>
        </row>
        <row r="1406">
          <cell r="A1406" t="str">
            <v>GOGG570125AS9</v>
          </cell>
          <cell r="B1406" t="str">
            <v>210-1403</v>
          </cell>
          <cell r="C1406" t="str">
            <v>GONZALEZ GONZALEZ GUSTAVO</v>
          </cell>
        </row>
        <row r="1407">
          <cell r="A1407" t="str">
            <v>SMQ1705175CA</v>
          </cell>
          <cell r="B1407" t="str">
            <v>210-1404</v>
          </cell>
          <cell r="C1407" t="str">
            <v>SANTA MARIA QUALITY &amp; FOOD SAFETY SC</v>
          </cell>
        </row>
        <row r="1408">
          <cell r="A1408" t="str">
            <v>PEBB8803233SA</v>
          </cell>
          <cell r="B1408" t="str">
            <v>210-1405</v>
          </cell>
          <cell r="C1408" t="str">
            <v>PEREZ BECERRA BLANCA ANGELICA</v>
          </cell>
        </row>
        <row r="1409">
          <cell r="A1409" t="str">
            <v>RIND8910247X3</v>
          </cell>
          <cell r="B1409" t="str">
            <v>210-1406</v>
          </cell>
          <cell r="C1409" t="str">
            <v>RIZO NAVARRO DIEGO ALAN</v>
          </cell>
        </row>
        <row r="1410">
          <cell r="A1410" t="str">
            <v>GME040816GM9</v>
          </cell>
          <cell r="B1410" t="str">
            <v>210-1407</v>
          </cell>
          <cell r="C1410" t="str">
            <v>GFS DE MEXICO SA DE CV</v>
          </cell>
        </row>
        <row r="1411">
          <cell r="A1411" t="str">
            <v>DEAR690623EV6</v>
          </cell>
          <cell r="B1411" t="str">
            <v>210-1408</v>
          </cell>
          <cell r="C1411" t="str">
            <v>DELGADO ARANA RAMON</v>
          </cell>
        </row>
        <row r="1412">
          <cell r="A1412" t="str">
            <v>AUPJ630618U69</v>
          </cell>
          <cell r="B1412" t="str">
            <v>210-1409</v>
          </cell>
          <cell r="C1412" t="str">
            <v>ABUNDIS PLASCENCIA JUAN CARLOS</v>
          </cell>
        </row>
        <row r="1413">
          <cell r="A1413" t="str">
            <v>GATC520907PC0</v>
          </cell>
          <cell r="B1413" t="str">
            <v>210-1410</v>
          </cell>
          <cell r="C1413" t="str">
            <v>GARCIA TEJEDA CESARIO</v>
          </cell>
        </row>
        <row r="1414">
          <cell r="A1414" t="str">
            <v>MAOP000516NC7</v>
          </cell>
          <cell r="B1414" t="str">
            <v>210-1411</v>
          </cell>
          <cell r="C1414" t="str">
            <v>MACIAS OBANDO JOSE PAULO</v>
          </cell>
        </row>
        <row r="1415">
          <cell r="A1415" t="str">
            <v>MAT820901T65</v>
          </cell>
          <cell r="B1415" t="str">
            <v>210-1412</v>
          </cell>
          <cell r="C1415" t="str">
            <v>MATANZO SA DE CV</v>
          </cell>
        </row>
        <row r="1416">
          <cell r="A1416" t="str">
            <v>OAAO930818E16</v>
          </cell>
          <cell r="B1416" t="str">
            <v>210-1413</v>
          </cell>
          <cell r="C1416" t="str">
            <v>OCAMPO ARREOLA OBDULIA</v>
          </cell>
        </row>
        <row r="1417">
          <cell r="A1417" t="str">
            <v>CCO851108HG7</v>
          </cell>
          <cell r="B1417" t="str">
            <v>210-1414</v>
          </cell>
          <cell r="C1417" t="str">
            <v>CIASA COMERCIAL SA DE CV</v>
          </cell>
        </row>
        <row r="1418">
          <cell r="A1418" t="str">
            <v>BAPD8203083S7</v>
          </cell>
          <cell r="B1418" t="str">
            <v>210-1415</v>
          </cell>
          <cell r="C1418" t="str">
            <v>BARAJAS PARRA JOSE DANIEL</v>
          </cell>
        </row>
        <row r="1419">
          <cell r="A1419" t="str">
            <v>BSO181205799</v>
          </cell>
          <cell r="B1419" t="str">
            <v>210-1416</v>
          </cell>
          <cell r="C1419" t="str">
            <v>BNB SOLUTIONS SA DE CV</v>
          </cell>
        </row>
        <row r="1420">
          <cell r="A1420" t="str">
            <v>AUT850115V47</v>
          </cell>
          <cell r="B1420" t="str">
            <v>210-1417</v>
          </cell>
          <cell r="C1420" t="str">
            <v>AUTONOVA SA DE CV</v>
          </cell>
        </row>
        <row r="1421">
          <cell r="A1421" t="str">
            <v>SVI161012992</v>
          </cell>
          <cell r="B1421" t="str">
            <v>210-1418</v>
          </cell>
          <cell r="C1421" t="str">
            <v>SOLUCIONES VITALXA SC</v>
          </cell>
        </row>
        <row r="1422">
          <cell r="A1422" t="str">
            <v>AUMJ541218EIA</v>
          </cell>
          <cell r="B1422" t="str">
            <v>210-1419</v>
          </cell>
          <cell r="C1422" t="str">
            <v>AGUILAR MUNGUIA J. JESUS</v>
          </cell>
        </row>
        <row r="1423">
          <cell r="A1423" t="str">
            <v>NFO170523629</v>
          </cell>
          <cell r="B1423" t="str">
            <v>210-1420</v>
          </cell>
          <cell r="C1423" t="str">
            <v>NB FOODS S DE RL DE CV</v>
          </cell>
        </row>
        <row r="1424">
          <cell r="A1424" t="str">
            <v>MECM410408B90</v>
          </cell>
          <cell r="B1424" t="str">
            <v>210-1421</v>
          </cell>
          <cell r="C1424" t="str">
            <v>MEJIA CAMPA MIGUEL</v>
          </cell>
        </row>
        <row r="1425">
          <cell r="A1425" t="str">
            <v>AFO010622V62</v>
          </cell>
          <cell r="B1425" t="str">
            <v>210-1422</v>
          </cell>
          <cell r="C1425" t="str">
            <v>AFO SA DE CV</v>
          </cell>
        </row>
        <row r="1426">
          <cell r="A1426" t="str">
            <v>EIEM860110KF8</v>
          </cell>
          <cell r="B1426" t="str">
            <v>210-1423</v>
          </cell>
          <cell r="C1426" t="str">
            <v>ESPINOZA ESPINOZA MINERVA JUDITH</v>
          </cell>
        </row>
        <row r="1427">
          <cell r="A1427" t="str">
            <v>SACP610916NC6</v>
          </cell>
          <cell r="B1427" t="str">
            <v>210-1424</v>
          </cell>
          <cell r="C1427" t="str">
            <v>SARDA CUE PEDRO FRANCISCO</v>
          </cell>
        </row>
        <row r="1428">
          <cell r="A1428" t="str">
            <v>SHI0108307P2</v>
          </cell>
          <cell r="B1428" t="str">
            <v>210-1425</v>
          </cell>
          <cell r="C1428" t="str">
            <v>SHIVEIS SA DE CV</v>
          </cell>
        </row>
        <row r="1429">
          <cell r="A1429" t="str">
            <v>PCO111129A81</v>
          </cell>
          <cell r="B1429" t="str">
            <v>210-1426</v>
          </cell>
          <cell r="C1429" t="str">
            <v>PROMAQUILA DE COCULA SA DE CV</v>
          </cell>
        </row>
        <row r="1430">
          <cell r="A1430" t="str">
            <v>MAVT720127MW7</v>
          </cell>
          <cell r="B1430" t="str">
            <v>210-1427</v>
          </cell>
          <cell r="C1430" t="str">
            <v>MARTIN DEL CAMPO VILLALOBOS THELMA LUZ</v>
          </cell>
        </row>
        <row r="1431">
          <cell r="A1431" t="str">
            <v>CCG040726BH8</v>
          </cell>
          <cell r="B1431" t="str">
            <v>210-1428</v>
          </cell>
          <cell r="C1431" t="str">
            <v>COMERCIAL CUAN GARIBAY DE OCCIDENTE SA DE CV</v>
          </cell>
        </row>
        <row r="1432">
          <cell r="A1432" t="str">
            <v>SGZ0508179N3</v>
          </cell>
          <cell r="B1432" t="str">
            <v>210-1429</v>
          </cell>
          <cell r="C1432" t="str">
            <v>SERVICIO GASOLINERA ZAPOTLANEJO SA DE CV</v>
          </cell>
        </row>
        <row r="1433">
          <cell r="A1433" t="str">
            <v>MIC0306102Y6</v>
          </cell>
          <cell r="B1433" t="str">
            <v>210-1430</v>
          </cell>
          <cell r="C1433" t="str">
            <v>MICROPOMEX SA DE CV</v>
          </cell>
        </row>
        <row r="1434">
          <cell r="A1434" t="str">
            <v>IFA8310213W1</v>
          </cell>
          <cell r="B1434" t="str">
            <v>210-1431</v>
          </cell>
          <cell r="C1434" t="str">
            <v>INVESTIGACION FARMACEUTICA SA DE CV</v>
          </cell>
        </row>
        <row r="1435">
          <cell r="A1435" t="str">
            <v>MNE0409226K9</v>
          </cell>
          <cell r="B1435" t="str">
            <v>210-1432</v>
          </cell>
          <cell r="C1435" t="str">
            <v>MARCAS NESTLE SA DE CV</v>
          </cell>
        </row>
        <row r="1436">
          <cell r="A1436" t="str">
            <v>EST191218445</v>
          </cell>
          <cell r="B1436" t="str">
            <v>210-1433</v>
          </cell>
          <cell r="C1436" t="str">
            <v>ESTACION SERVICIO EL TRAPICHE</v>
          </cell>
        </row>
        <row r="1437">
          <cell r="B1437" t="str">
            <v>210-1434</v>
          </cell>
          <cell r="C1437" t="str">
            <v>JIMENEZ GOMEZ CARLOS ALBERTO</v>
          </cell>
        </row>
        <row r="1438">
          <cell r="A1438" t="str">
            <v>GDA901207JS7</v>
          </cell>
          <cell r="B1438" t="str">
            <v>210-1435</v>
          </cell>
          <cell r="C1438" t="str">
            <v>GRUAS DAVALOS SA DE CV</v>
          </cell>
        </row>
        <row r="1439">
          <cell r="A1439" t="str">
            <v>GUSF800517R67</v>
          </cell>
          <cell r="B1439" t="str">
            <v>210-1436</v>
          </cell>
          <cell r="C1439" t="str">
            <v>GUZMAN SANCHEZ FLOR BERENICE</v>
          </cell>
        </row>
        <row r="1440">
          <cell r="B1440" t="str">
            <v>210-1437</v>
          </cell>
          <cell r="C1440" t="str">
            <v>IMPORTACIONES VIZCARRA</v>
          </cell>
        </row>
        <row r="1441">
          <cell r="B1441" t="str">
            <v>210-1438</v>
          </cell>
          <cell r="C1441" t="str">
            <v>FENTANES MIRELES FILIBERTO</v>
          </cell>
        </row>
        <row r="1442">
          <cell r="A1442" t="str">
            <v>AGT1204189B9</v>
          </cell>
          <cell r="B1442" t="str">
            <v>210-1439</v>
          </cell>
          <cell r="C1442" t="str">
            <v>AVANTE GLOBAL TRADE SA DE CV</v>
          </cell>
        </row>
        <row r="1443">
          <cell r="A1443" t="str">
            <v>AEEL590324TG1</v>
          </cell>
          <cell r="B1443" t="str">
            <v>210-1440</v>
          </cell>
          <cell r="C1443" t="str">
            <v>ACEVES ESTRELLA LUZ ARMIDA</v>
          </cell>
        </row>
        <row r="1444">
          <cell r="A1444" t="str">
            <v>BSS970519TE3</v>
          </cell>
          <cell r="B1444" t="str">
            <v>210-1441</v>
          </cell>
          <cell r="C1444" t="str">
            <v>SANTANDER SERFIN</v>
          </cell>
        </row>
        <row r="1445">
          <cell r="A1445" t="str">
            <v>AAVE790407G45</v>
          </cell>
          <cell r="B1445" t="str">
            <v>210-1442</v>
          </cell>
          <cell r="C1445" t="str">
            <v>ALVAREZ VERDUZCO ERIKA YADIRA</v>
          </cell>
        </row>
        <row r="1446">
          <cell r="A1446" t="str">
            <v>GRE1712113U2</v>
          </cell>
          <cell r="B1446" t="str">
            <v>210-1443</v>
          </cell>
          <cell r="C1446" t="str">
            <v>THE GREENIES S DE RL DE CV</v>
          </cell>
        </row>
        <row r="1447">
          <cell r="A1447" t="str">
            <v>SGS140305F19</v>
          </cell>
          <cell r="B1447" t="str">
            <v>210-1444</v>
          </cell>
          <cell r="C1447" t="str">
            <v>SERVICIO GASOLINERO SANTA TERESA SA DE CV</v>
          </cell>
        </row>
        <row r="1448">
          <cell r="A1448" t="str">
            <v>MSJ010712QQ0</v>
          </cell>
          <cell r="B1448" t="str">
            <v>210-1445</v>
          </cell>
          <cell r="C1448" t="str">
            <v>MOTOMANIA SAN JUAN SA DE CV</v>
          </cell>
        </row>
        <row r="1449">
          <cell r="A1449" t="str">
            <v>GORH580503M23</v>
          </cell>
          <cell r="B1449" t="str">
            <v>210-1446</v>
          </cell>
          <cell r="C1449" t="str">
            <v>GONZALEZ RAMIREZ HERMELINDA</v>
          </cell>
        </row>
        <row r="1450">
          <cell r="A1450" t="str">
            <v>MEGS670828TW0</v>
          </cell>
          <cell r="B1450" t="str">
            <v>210-1447</v>
          </cell>
          <cell r="C1450" t="str">
            <v>MEDINA GARCIA SARA GORETI</v>
          </cell>
        </row>
        <row r="1451">
          <cell r="A1451" t="str">
            <v>RAMJ741110GY8</v>
          </cell>
          <cell r="B1451" t="str">
            <v>210-1448</v>
          </cell>
          <cell r="C1451" t="str">
            <v>RAMIREZ MARTIN JORGE ANTONIO</v>
          </cell>
        </row>
        <row r="1452">
          <cell r="A1452" t="str">
            <v>GUBR700505DA2</v>
          </cell>
          <cell r="B1452" t="str">
            <v>210-1449</v>
          </cell>
          <cell r="C1452" t="str">
            <v>GUTIERREZ BARBA RICARDO</v>
          </cell>
        </row>
        <row r="1453">
          <cell r="A1453" t="str">
            <v>HEM981116HS9</v>
          </cell>
          <cell r="B1453" t="str">
            <v>210-1450</v>
          </cell>
          <cell r="C1453" t="str">
            <v>HOSPITAL DE ESPECIALIDADES MEDICAS MARIA VICENTA CHAVEZ</v>
          </cell>
        </row>
        <row r="1454">
          <cell r="A1454" t="str">
            <v>CAMA570827E6A</v>
          </cell>
          <cell r="B1454" t="str">
            <v>210-1451</v>
          </cell>
          <cell r="C1454" t="str">
            <v>CAMARENA MARTIN ARMANDO</v>
          </cell>
        </row>
        <row r="1455">
          <cell r="A1455" t="str">
            <v>CCC9408161R7</v>
          </cell>
          <cell r="B1455" t="str">
            <v>210-1452</v>
          </cell>
          <cell r="C1455" t="str">
            <v>CLINICA DE CABEZA Y CUELLO DIAGNOSTICO POR IMÁGENES S DE RL DE CV</v>
          </cell>
        </row>
        <row r="1456">
          <cell r="A1456" t="str">
            <v>KAC181221FH8</v>
          </cell>
          <cell r="B1456" t="str">
            <v>210-1453</v>
          </cell>
          <cell r="C1456" t="str">
            <v>KNOX ACCION DEL CENTRO SA DE CV</v>
          </cell>
        </row>
        <row r="1457">
          <cell r="A1457" t="str">
            <v>SFE990525KB1</v>
          </cell>
          <cell r="B1457" t="str">
            <v>210-1454</v>
          </cell>
          <cell r="C1457" t="str">
            <v>SERVICIOS FARMACEUTICOS ESPECIALIZADOS SA DE CV</v>
          </cell>
        </row>
        <row r="1458">
          <cell r="A1458" t="str">
            <v>ASM000424548</v>
          </cell>
          <cell r="B1458" t="str">
            <v>210-1455</v>
          </cell>
          <cell r="C1458" t="str">
            <v>ARROZ SOS DE MEXICO SA DE CV</v>
          </cell>
        </row>
        <row r="1459">
          <cell r="A1459" t="str">
            <v>LOIO3809216Y8</v>
          </cell>
          <cell r="B1459" t="str">
            <v>210-1456</v>
          </cell>
          <cell r="C1459" t="str">
            <v>LOZA IBARRA MARIA OLIVIA</v>
          </cell>
        </row>
        <row r="1460">
          <cell r="A1460" t="str">
            <v>PLP9304268Z8</v>
          </cell>
          <cell r="B1460" t="str">
            <v>210-1457</v>
          </cell>
          <cell r="C1460" t="str">
            <v>PROTEINA LACTEA PROLAC SA DE CV</v>
          </cell>
        </row>
        <row r="1461">
          <cell r="A1461" t="str">
            <v>RIB160421L39</v>
          </cell>
          <cell r="B1461" t="str">
            <v>210-1458</v>
          </cell>
          <cell r="C1461" t="str">
            <v>RIBOMATIK SA DE CV</v>
          </cell>
        </row>
        <row r="1462">
          <cell r="A1462" t="str">
            <v>SALE661017EJA</v>
          </cell>
          <cell r="B1462" t="str">
            <v>210-1459</v>
          </cell>
          <cell r="C1462" t="str">
            <v>SANCHEZ LOPEZ ESTHELA</v>
          </cell>
        </row>
        <row r="1463">
          <cell r="A1463" t="str">
            <v>LOCM520128639</v>
          </cell>
          <cell r="B1463" t="str">
            <v>210-1460</v>
          </cell>
          <cell r="C1463" t="str">
            <v>LOPEZ CONTRERAS MARTHA</v>
          </cell>
        </row>
        <row r="1464">
          <cell r="A1464" t="str">
            <v>GOBA770720TC9</v>
          </cell>
          <cell r="B1464" t="str">
            <v>210-1461</v>
          </cell>
          <cell r="C1464" t="str">
            <v>GONZALEZ BARBA ANTONIO</v>
          </cell>
        </row>
        <row r="1465">
          <cell r="A1465" t="str">
            <v>CAFC280806C32</v>
          </cell>
          <cell r="B1465" t="str">
            <v>210-1462</v>
          </cell>
          <cell r="C1465" t="str">
            <v>CASILLAS FRANCO JOSE CLEOFAS</v>
          </cell>
        </row>
        <row r="1466">
          <cell r="A1466" t="str">
            <v>CCT890513FX3</v>
          </cell>
          <cell r="B1466" t="str">
            <v>210-1463</v>
          </cell>
          <cell r="C1466" t="str">
            <v>CAMPERS Y CASETAS TEPA SA DE CV</v>
          </cell>
        </row>
        <row r="1467">
          <cell r="A1467" t="str">
            <v>VIVS710131CN0</v>
          </cell>
          <cell r="B1467" t="str">
            <v>210-1464</v>
          </cell>
          <cell r="C1467" t="str">
            <v>VILLAGOMEZ VEGA SUSANA FANNY</v>
          </cell>
        </row>
        <row r="1468">
          <cell r="A1468" t="str">
            <v>UTE0202216DA</v>
          </cell>
          <cell r="B1468" t="str">
            <v>210-1465</v>
          </cell>
          <cell r="C1468" t="str">
            <v>US TECHNOLOGIES SA DE CV</v>
          </cell>
        </row>
        <row r="1469">
          <cell r="A1469" t="str">
            <v>EDI0012182Z5</v>
          </cell>
          <cell r="B1469" t="str">
            <v>210-1466</v>
          </cell>
          <cell r="C1469" t="str">
            <v>EXCELENCIA EN DISTRIBUCION SA DE CV</v>
          </cell>
        </row>
        <row r="1470">
          <cell r="B1470" t="str">
            <v>210-1467</v>
          </cell>
          <cell r="C1470" t="str">
            <v>DE LA ROCHA MUÑIZ HECTOR</v>
          </cell>
        </row>
        <row r="1471">
          <cell r="A1471" t="str">
            <v>CAD041111C88</v>
          </cell>
          <cell r="B1471" t="str">
            <v>210-1468</v>
          </cell>
          <cell r="C1471" t="str">
            <v>CENTRO DE ABASTO Y DISTRIBUCION ESPECIALIZADA S DE RL DE CV</v>
          </cell>
        </row>
        <row r="1472">
          <cell r="A1472" t="str">
            <v>CBA041122Q51</v>
          </cell>
          <cell r="B1472" t="str">
            <v>210-1469</v>
          </cell>
          <cell r="C1472" t="str">
            <v>CRISTAL BASICOS SA DE CV</v>
          </cell>
        </row>
        <row r="1473">
          <cell r="A1473" t="str">
            <v>CAAS690823R1A</v>
          </cell>
          <cell r="B1473" t="str">
            <v>210-1470</v>
          </cell>
          <cell r="C1473" t="str">
            <v>CASTAÑEDA AMEZCUA SIMON</v>
          </cell>
        </row>
        <row r="1474">
          <cell r="A1474" t="str">
            <v>MAAD520503UT0</v>
          </cell>
          <cell r="B1474" t="str">
            <v>210-1471</v>
          </cell>
          <cell r="C1474" t="str">
            <v>MAYORAL AGUIRRE DANIEL</v>
          </cell>
        </row>
        <row r="1475">
          <cell r="A1475" t="str">
            <v>PLP931213617</v>
          </cell>
          <cell r="B1475" t="str">
            <v>210-1472</v>
          </cell>
          <cell r="C1475" t="str">
            <v>PRODUCTOS LACTEOS LA PROVIDENCIA</v>
          </cell>
        </row>
        <row r="1476">
          <cell r="A1476" t="str">
            <v>CAGJ671129S39</v>
          </cell>
          <cell r="B1476" t="str">
            <v>210-1473</v>
          </cell>
          <cell r="C1476" t="str">
            <v>CASTILLO GOMEZ JOSE DE JESUS</v>
          </cell>
        </row>
        <row r="1477">
          <cell r="A1477" t="str">
            <v>FAAS5910067H6</v>
          </cell>
          <cell r="B1477" t="str">
            <v>210-1474</v>
          </cell>
          <cell r="C1477" t="str">
            <v>FRANCO ACEVES SERGIO</v>
          </cell>
        </row>
        <row r="1478">
          <cell r="A1478" t="str">
            <v>CDA0207303A9</v>
          </cell>
          <cell r="B1478" t="str">
            <v>210-1475</v>
          </cell>
          <cell r="C1478" t="str">
            <v>CENTRO DE DISTRIBUCION AMERICANO SA DE CV</v>
          </cell>
        </row>
        <row r="1479">
          <cell r="A1479" t="str">
            <v>YACO6611128N0</v>
          </cell>
          <cell r="B1479" t="str">
            <v>210-1476</v>
          </cell>
          <cell r="C1479" t="str">
            <v>YAÑEZ CORDOVA OSCAR</v>
          </cell>
        </row>
        <row r="1480">
          <cell r="A1480" t="str">
            <v>DJA021211D56</v>
          </cell>
          <cell r="B1480" t="str">
            <v>210-1477</v>
          </cell>
          <cell r="C1480" t="str">
            <v>DISTRIBUIDORA JA SA DE CV</v>
          </cell>
        </row>
        <row r="1481">
          <cell r="A1481" t="str">
            <v>EIGO741204569</v>
          </cell>
          <cell r="B1481" t="str">
            <v>210-1478</v>
          </cell>
          <cell r="C1481" t="str">
            <v>ENRIQUEZ GONZALEZ OSCAR</v>
          </cell>
        </row>
        <row r="1482">
          <cell r="B1482" t="str">
            <v>210-1479</v>
          </cell>
          <cell r="C1482" t="str">
            <v>INSTITUTO MADRE TERESA</v>
          </cell>
        </row>
        <row r="1483">
          <cell r="A1483" t="str">
            <v>DOPM830822V26</v>
          </cell>
          <cell r="B1483" t="str">
            <v>210-1480</v>
          </cell>
          <cell r="C1483" t="str">
            <v>DOMINGUEZ PADILLA MIGUEL ANGEL</v>
          </cell>
        </row>
        <row r="1484">
          <cell r="A1484" t="str">
            <v>DKE020920TH9</v>
          </cell>
          <cell r="B1484" t="str">
            <v>210-1481</v>
          </cell>
          <cell r="C1484" t="str">
            <v>DISTRIBUIDORA KEDSAL SA DE CV</v>
          </cell>
        </row>
        <row r="1485">
          <cell r="A1485" t="str">
            <v>TOAR710919415</v>
          </cell>
          <cell r="B1485" t="str">
            <v>210-1482</v>
          </cell>
          <cell r="C1485" t="str">
            <v>DE LA TORRE ALCALA RODRIGO ALEJANDRO</v>
          </cell>
        </row>
        <row r="1486">
          <cell r="A1486" t="str">
            <v>RJA001113N4A</v>
          </cell>
          <cell r="B1486" t="str">
            <v>210-1483</v>
          </cell>
          <cell r="C1486" t="str">
            <v>REFRIGERACION EN JALISCO SA DE CV</v>
          </cell>
        </row>
        <row r="1487">
          <cell r="A1487" t="str">
            <v>ZTM111216CH8</v>
          </cell>
          <cell r="B1487" t="str">
            <v>210-1484</v>
          </cell>
          <cell r="C1487" t="str">
            <v>ZURICH TEC DE MEXICO SA DE CV</v>
          </cell>
        </row>
        <row r="1488">
          <cell r="A1488" t="str">
            <v>COC141001839</v>
          </cell>
          <cell r="B1488" t="str">
            <v>210-1485</v>
          </cell>
          <cell r="C1488" t="str">
            <v>CREMERIAS DE OCCIDENTE S DE RL DE CV</v>
          </cell>
        </row>
        <row r="1489">
          <cell r="A1489" t="str">
            <v>PERG810421KH2</v>
          </cell>
          <cell r="B1489" t="str">
            <v>210-1486</v>
          </cell>
          <cell r="C1489" t="str">
            <v>PENILLA RIZO JOSE GUADALUPE</v>
          </cell>
        </row>
        <row r="1490">
          <cell r="A1490" t="str">
            <v>JCO050826UV5</v>
          </cell>
          <cell r="B1490" t="str">
            <v>210-1487</v>
          </cell>
          <cell r="C1490" t="str">
            <v>JEA COMERCIALIZADORA SA DE CV</v>
          </cell>
        </row>
        <row r="1491">
          <cell r="A1491" t="str">
            <v>MERJ761011TU1</v>
          </cell>
          <cell r="B1491" t="str">
            <v>210-1488</v>
          </cell>
          <cell r="C1491" t="str">
            <v>MEGIA RAMIREZ JORGE ANTONIO</v>
          </cell>
        </row>
        <row r="1492">
          <cell r="A1492" t="str">
            <v>MEPJ7005011A6</v>
          </cell>
          <cell r="B1492" t="str">
            <v>210-1489</v>
          </cell>
          <cell r="C1492" t="str">
            <v>MEJIA DE LA PAZ JOAQUIN</v>
          </cell>
        </row>
        <row r="1493">
          <cell r="A1493" t="str">
            <v>PAO810714DJ2</v>
          </cell>
          <cell r="B1493" t="str">
            <v>210-1490</v>
          </cell>
          <cell r="C1493" t="str">
            <v>PROVEEDORA AGROPECUARIA DE OCCIDENTE SA DE CV</v>
          </cell>
        </row>
        <row r="1494">
          <cell r="A1494" t="str">
            <v>SME900226PF6</v>
          </cell>
          <cell r="B1494" t="str">
            <v>210-1491</v>
          </cell>
          <cell r="C1494" t="str">
            <v>SOMAKI DE MEXICO SA DE CV</v>
          </cell>
        </row>
        <row r="1495">
          <cell r="A1495" t="str">
            <v>GOFG680615515</v>
          </cell>
          <cell r="B1495" t="str">
            <v>210-1492</v>
          </cell>
          <cell r="C1495" t="str">
            <v>GONZALEZ FRANCO GLORIA MARIA</v>
          </cell>
        </row>
        <row r="1496">
          <cell r="A1496" t="str">
            <v>GOGE630827DG8</v>
          </cell>
          <cell r="B1496" t="str">
            <v>210-1493</v>
          </cell>
          <cell r="C1496" t="str">
            <v>GONZALEZ GONZALEZ ELPIDIO</v>
          </cell>
        </row>
        <row r="1497">
          <cell r="A1497" t="str">
            <v>AEM051021SY6</v>
          </cell>
          <cell r="B1497" t="str">
            <v>210-1494</v>
          </cell>
          <cell r="C1497" t="str">
            <v>ALTA ESPECIALIDAD EN MEDICAMENTOS DE JALISCO SA DE CV</v>
          </cell>
        </row>
        <row r="1498">
          <cell r="A1498" t="str">
            <v>CLD0507145H6</v>
          </cell>
          <cell r="B1498" t="str">
            <v>210-1495</v>
          </cell>
          <cell r="C1498" t="str">
            <v>COMERCIALIZADORA DE LACTEOS Y DERIVADOS SA DE CV</v>
          </cell>
        </row>
        <row r="1499">
          <cell r="A1499" t="str">
            <v>PMC0501033T5</v>
          </cell>
          <cell r="B1499" t="str">
            <v>210-1496</v>
          </cell>
          <cell r="C1499" t="str">
            <v>PEREZ MANZANO CRUZ SC</v>
          </cell>
        </row>
        <row r="1500">
          <cell r="A1500" t="str">
            <v>RTE040310568</v>
          </cell>
          <cell r="B1500" t="str">
            <v>210-1497</v>
          </cell>
          <cell r="C1500" t="str">
            <v>ROYAL TEA SA DE CV</v>
          </cell>
        </row>
        <row r="1501">
          <cell r="A1501" t="str">
            <v>VAZA630819D99</v>
          </cell>
          <cell r="B1501" t="str">
            <v>210-1498</v>
          </cell>
          <cell r="C1501" t="str">
            <v>VALDEZ ZAMORA ANA LILIA</v>
          </cell>
        </row>
        <row r="1502">
          <cell r="A1502" t="str">
            <v>GAFA491009RLA</v>
          </cell>
          <cell r="B1502" t="str">
            <v>210-1499</v>
          </cell>
          <cell r="C1502" t="str">
            <v>GARCIA FUENTES ARTURO</v>
          </cell>
        </row>
        <row r="1503">
          <cell r="A1503" t="str">
            <v>RUSS570903N2A</v>
          </cell>
          <cell r="B1503" t="str">
            <v>210-1500</v>
          </cell>
          <cell r="C1503" t="str">
            <v>RUBIO SANTIAGO SALVADOR</v>
          </cell>
        </row>
        <row r="1504">
          <cell r="A1504" t="str">
            <v>LOGM670801MF5</v>
          </cell>
          <cell r="B1504" t="str">
            <v>210-1501</v>
          </cell>
          <cell r="C1504" t="str">
            <v>LOPEZ GARCIA MARTIN ALBERTO</v>
          </cell>
        </row>
        <row r="1505">
          <cell r="A1505" t="str">
            <v>HENL700808FX3</v>
          </cell>
          <cell r="B1505" t="str">
            <v>210-1502</v>
          </cell>
          <cell r="C1505" t="str">
            <v>HERNANDEZ NAVARRO LUIS</v>
          </cell>
        </row>
        <row r="1506">
          <cell r="A1506" t="str">
            <v>FED031118TH1</v>
          </cell>
          <cell r="B1506" t="str">
            <v>210-1503</v>
          </cell>
          <cell r="C1506" t="str">
            <v>FABRICA DE ETIQUETAS D' MARCAS Y COMERCIALIZADORA SA DE CV</v>
          </cell>
        </row>
        <row r="1507">
          <cell r="A1507" t="str">
            <v>NABE8010218V8</v>
          </cell>
          <cell r="B1507" t="str">
            <v>210-1504</v>
          </cell>
          <cell r="C1507" t="str">
            <v>NAVARRO BARBA EMMANUEL</v>
          </cell>
        </row>
        <row r="1508">
          <cell r="A1508" t="str">
            <v>GUCN761118E34</v>
          </cell>
          <cell r="B1508" t="str">
            <v>210-1505</v>
          </cell>
          <cell r="C1508" t="str">
            <v>GUERRERO COSS Y LEON NOE</v>
          </cell>
        </row>
        <row r="1509">
          <cell r="A1509" t="str">
            <v>AJA670613KM0</v>
          </cell>
          <cell r="B1509" t="str">
            <v>210-1506</v>
          </cell>
          <cell r="C1509" t="str">
            <v>ASOCIACION JALISCIENSE DE ACCION CONTRA LA LEPRA AC</v>
          </cell>
        </row>
        <row r="1510">
          <cell r="A1510" t="str">
            <v>AIJJ7402289A5</v>
          </cell>
          <cell r="B1510" t="str">
            <v>210-1507</v>
          </cell>
          <cell r="C1510" t="str">
            <v>ARIAS JIMENEZ JUAN FRANCISCO</v>
          </cell>
        </row>
        <row r="1511">
          <cell r="A1511" t="str">
            <v>SUM980903MG6</v>
          </cell>
          <cell r="B1511" t="str">
            <v>210-1508</v>
          </cell>
          <cell r="C1511" t="str">
            <v>SUMMA COMPANY SA DE CV</v>
          </cell>
        </row>
        <row r="1512">
          <cell r="A1512" t="str">
            <v>REN051121AD7</v>
          </cell>
          <cell r="B1512" t="str">
            <v>210-1509</v>
          </cell>
          <cell r="C1512" t="str">
            <v>RENANCE S DE RL DE CV</v>
          </cell>
        </row>
        <row r="1513">
          <cell r="A1513" t="str">
            <v>LEDR720215FD5</v>
          </cell>
          <cell r="B1513" t="str">
            <v>210-1510</v>
          </cell>
          <cell r="C1513" t="str">
            <v>LEAL DELGADILLO ROSA MARIA</v>
          </cell>
        </row>
        <row r="1514">
          <cell r="A1514" t="str">
            <v>ANU00012528A</v>
          </cell>
          <cell r="B1514" t="str">
            <v>210-1511</v>
          </cell>
          <cell r="C1514" t="str">
            <v>ALIMENTOS NUTRITIVOS SA DE CV</v>
          </cell>
        </row>
        <row r="1515">
          <cell r="A1515" t="str">
            <v>CDU9903252R1</v>
          </cell>
          <cell r="B1515" t="str">
            <v>210-1512</v>
          </cell>
          <cell r="C1515" t="str">
            <v>COMERCIALIZADORA Y DISTRIBUIDORA UNION SA DE CV</v>
          </cell>
        </row>
        <row r="1516">
          <cell r="A1516" t="str">
            <v>MSA0502256E6</v>
          </cell>
          <cell r="B1516" t="str">
            <v>210-1513</v>
          </cell>
          <cell r="C1516" t="str">
            <v>MERCANCIAS SALUBRES SA DE CV</v>
          </cell>
        </row>
        <row r="1517">
          <cell r="A1517" t="str">
            <v>FIPJ490116R91</v>
          </cell>
          <cell r="B1517" t="str">
            <v>210-1514</v>
          </cell>
          <cell r="C1517" t="str">
            <v>FIGUEROA PARTIDA JESUS</v>
          </cell>
        </row>
        <row r="1518">
          <cell r="A1518" t="str">
            <v>GAGT740416730</v>
          </cell>
          <cell r="B1518" t="str">
            <v>210-1515</v>
          </cell>
          <cell r="C1518" t="str">
            <v>GARCIA GARCIA JOSE TOBIAS</v>
          </cell>
        </row>
        <row r="1519">
          <cell r="A1519" t="str">
            <v>OTM030430EM5</v>
          </cell>
          <cell r="B1519" t="str">
            <v>210-1516</v>
          </cell>
          <cell r="C1519" t="str">
            <v>OCULUS TECHNOLOGIES OF MEXICO SA DE CV</v>
          </cell>
        </row>
        <row r="1520">
          <cell r="A1520" t="str">
            <v>FAGS760719QB0</v>
          </cell>
          <cell r="B1520" t="str">
            <v>210-1517</v>
          </cell>
          <cell r="C1520" t="str">
            <v>FRANCO GUTIERREZ SALVADOR</v>
          </cell>
        </row>
        <row r="1521">
          <cell r="A1521" t="str">
            <v>AAJM650521644</v>
          </cell>
          <cell r="B1521" t="str">
            <v>210-1518</v>
          </cell>
          <cell r="C1521" t="str">
            <v>ALDAZ JUAREZ MARTIN</v>
          </cell>
        </row>
        <row r="1522">
          <cell r="A1522" t="str">
            <v>LAHE571202SQ1</v>
          </cell>
          <cell r="B1522" t="str">
            <v>210-1519</v>
          </cell>
          <cell r="C1522" t="str">
            <v>LARA HERNANDEZ ERNESTO</v>
          </cell>
        </row>
        <row r="1523">
          <cell r="A1523" t="str">
            <v>PIE050630G65</v>
          </cell>
          <cell r="B1523" t="str">
            <v>210-1520</v>
          </cell>
          <cell r="C1523" t="str">
            <v>PRODUCTOS INTERNACIONALES DE EXPORTACION SA DE CV</v>
          </cell>
        </row>
        <row r="1524">
          <cell r="A1524" t="str">
            <v>CAPM6903283R1</v>
          </cell>
          <cell r="B1524" t="str">
            <v>210-1521</v>
          </cell>
          <cell r="C1524" t="str">
            <v>CARBAJAL PEREZ MARIO</v>
          </cell>
        </row>
        <row r="1525">
          <cell r="A1525" t="str">
            <v>PFJ681127524</v>
          </cell>
          <cell r="B1525" t="str">
            <v>210-1522</v>
          </cell>
          <cell r="C1525" t="str">
            <v>PROVEEDORA DE FARMACIAS DE JALISCO SA DE CV</v>
          </cell>
        </row>
        <row r="1526">
          <cell r="A1526" t="str">
            <v>GAA0312086YA</v>
          </cell>
          <cell r="B1526" t="str">
            <v>210-1523</v>
          </cell>
          <cell r="C1526" t="str">
            <v>GRUPO AGROINDUSTRIAL DE LOS ALTOS S DE RL DE CV</v>
          </cell>
        </row>
        <row r="1527">
          <cell r="A1527" t="str">
            <v>DME761202CP9</v>
          </cell>
          <cell r="B1527" t="str">
            <v>210-1524</v>
          </cell>
          <cell r="C1527" t="str">
            <v>DANONE DE MEXICO SA DE CV</v>
          </cell>
        </row>
        <row r="1528">
          <cell r="A1528" t="str">
            <v>PAGC810318QP1</v>
          </cell>
          <cell r="B1528" t="str">
            <v>210-1525</v>
          </cell>
          <cell r="C1528" t="str">
            <v>PADILLA GOMEZ CRISTIAN</v>
          </cell>
        </row>
        <row r="1529">
          <cell r="A1529" t="str">
            <v>AAMY5602023Q5</v>
          </cell>
          <cell r="B1529" t="str">
            <v>210-1526</v>
          </cell>
          <cell r="C1529" t="str">
            <v>ABARCA MORENO YOLANDA</v>
          </cell>
        </row>
        <row r="1530">
          <cell r="A1530" t="str">
            <v>PPS050211CY4</v>
          </cell>
          <cell r="B1530" t="str">
            <v>210-1527</v>
          </cell>
          <cell r="C1530" t="str">
            <v>PROMOTORA DE PRESUPUESTOS Y SERVICIOS SA DE CV</v>
          </cell>
        </row>
        <row r="1531">
          <cell r="A1531" t="str">
            <v>FDM0402061N3</v>
          </cell>
          <cell r="B1531" t="str">
            <v>210-1528</v>
          </cell>
          <cell r="C1531" t="str">
            <v>FRUTAS DIAZ DE MEXICO SA DE CV</v>
          </cell>
        </row>
        <row r="1532">
          <cell r="A1532" t="str">
            <v>MAVH600720914</v>
          </cell>
          <cell r="B1532" t="str">
            <v>210-1529</v>
          </cell>
          <cell r="C1532" t="str">
            <v>MARTINEZ VEGA JOSE HECTOR</v>
          </cell>
        </row>
        <row r="1533">
          <cell r="A1533" t="str">
            <v>GACS610908TF5</v>
          </cell>
          <cell r="B1533" t="str">
            <v>210-1530</v>
          </cell>
          <cell r="C1533" t="str">
            <v>GARAY CARBAJAL SERGIO</v>
          </cell>
        </row>
        <row r="1534">
          <cell r="A1534" t="str">
            <v>RAFR5906071E3</v>
          </cell>
          <cell r="B1534" t="str">
            <v>210-1531</v>
          </cell>
          <cell r="C1534" t="str">
            <v>RAMOS FLORES ROBERTO</v>
          </cell>
        </row>
        <row r="1535">
          <cell r="A1535" t="str">
            <v>MAL870225MAA</v>
          </cell>
          <cell r="B1535" t="str">
            <v>210-1532</v>
          </cell>
          <cell r="C1535" t="str">
            <v>MEGA ALIMENTOS SA DE CV</v>
          </cell>
        </row>
        <row r="1536">
          <cell r="A1536" t="str">
            <v>CME9502036N5</v>
          </cell>
          <cell r="B1536" t="str">
            <v>210-1533</v>
          </cell>
          <cell r="C1536" t="str">
            <v>COLOMER MEXICO SA DE CV</v>
          </cell>
        </row>
        <row r="1537">
          <cell r="A1537" t="str">
            <v>ETA961112N9A</v>
          </cell>
          <cell r="B1537" t="str">
            <v>210-1534</v>
          </cell>
          <cell r="C1537" t="str">
            <v>EMPRESAS TAJIN SA DE CV</v>
          </cell>
        </row>
        <row r="1538">
          <cell r="A1538" t="str">
            <v>DSV030322TK8</v>
          </cell>
          <cell r="B1538" t="str">
            <v>210-1535</v>
          </cell>
          <cell r="C1538" t="str">
            <v>DESTILADORA SANTA VIRGINIA SA DE CV</v>
          </cell>
        </row>
        <row r="1539">
          <cell r="A1539" t="str">
            <v>BAFS860510QV5</v>
          </cell>
          <cell r="B1539" t="str">
            <v>210-1536</v>
          </cell>
          <cell r="C1539" t="str">
            <v>BARBA FRANCO SERGIO LEONEL</v>
          </cell>
        </row>
        <row r="1540">
          <cell r="A1540" t="str">
            <v>VAVM590408D78</v>
          </cell>
          <cell r="B1540" t="str">
            <v>210-1537</v>
          </cell>
          <cell r="C1540" t="str">
            <v>VALENCIA VENEGAS MARTIN</v>
          </cell>
        </row>
        <row r="1541">
          <cell r="B1541" t="str">
            <v>210-1538</v>
          </cell>
          <cell r="C1541" t="str">
            <v>EXPANSION SA DE CV</v>
          </cell>
        </row>
        <row r="1542">
          <cell r="A1542" t="str">
            <v>FICA751206TW1</v>
          </cell>
          <cell r="B1542" t="str">
            <v>210-1539</v>
          </cell>
          <cell r="C1542" t="str">
            <v>FIGUEROA CHAVEZ JOSE ANTONIO</v>
          </cell>
        </row>
        <row r="1543">
          <cell r="A1543" t="str">
            <v>CALA830915IB0</v>
          </cell>
          <cell r="B1543" t="str">
            <v>210-1540</v>
          </cell>
          <cell r="C1543" t="str">
            <v>CASTELLANOS LOZA ALFONSO</v>
          </cell>
        </row>
        <row r="1544">
          <cell r="A1544" t="str">
            <v>SAJV750421549</v>
          </cell>
          <cell r="B1544" t="str">
            <v>210-1541</v>
          </cell>
          <cell r="C1544" t="str">
            <v>SANCHEZ JAIME VICTOR HUGO</v>
          </cell>
        </row>
        <row r="1545">
          <cell r="A1545" t="str">
            <v>PUN9810229R0</v>
          </cell>
          <cell r="B1545" t="str">
            <v>210-1542</v>
          </cell>
          <cell r="C1545" t="str">
            <v>SI VALE MEXICO SA DE CV PRESTACIONES UNIVERSALES</v>
          </cell>
        </row>
        <row r="1546">
          <cell r="A1546" t="str">
            <v>AECR621027Q58</v>
          </cell>
          <cell r="B1546" t="str">
            <v>210-1543</v>
          </cell>
          <cell r="C1546" t="str">
            <v>ARELIS CUEVAS ROBERTO</v>
          </cell>
        </row>
        <row r="1547">
          <cell r="A1547" t="str">
            <v>RERA790816RU0</v>
          </cell>
          <cell r="B1547" t="str">
            <v>210-1544</v>
          </cell>
          <cell r="C1547" t="str">
            <v>REYNOSO RAZO ALVARO DANIEL</v>
          </cell>
        </row>
        <row r="1548">
          <cell r="A1548" t="str">
            <v>CMO9707163F0</v>
          </cell>
          <cell r="B1548" t="str">
            <v>210-1545</v>
          </cell>
          <cell r="C1548" t="str">
            <v>COMERCIALIZADORA DE MOTOS SA DE CV</v>
          </cell>
        </row>
        <row r="1549">
          <cell r="A1549" t="str">
            <v>VAVH690816EA8</v>
          </cell>
          <cell r="B1549" t="str">
            <v>210-1546</v>
          </cell>
          <cell r="C1549" t="str">
            <v>VAZQUEZ VEGA HUMBERTO</v>
          </cell>
        </row>
        <row r="1550">
          <cell r="A1550" t="str">
            <v>VDX040405K87</v>
          </cell>
          <cell r="B1550" t="str">
            <v>210-1547</v>
          </cell>
          <cell r="C1550" t="str">
            <v>20D SA DE CV</v>
          </cell>
        </row>
        <row r="1551">
          <cell r="A1551" t="str">
            <v>PCE060126EW4</v>
          </cell>
          <cell r="B1551" t="str">
            <v>210-1548</v>
          </cell>
          <cell r="C1551" t="str">
            <v>PATRICE DEL CENTRO SA DE CV</v>
          </cell>
        </row>
        <row r="1552">
          <cell r="A1552" t="str">
            <v>CIS981002NK4</v>
          </cell>
          <cell r="B1552" t="str">
            <v>210-1549</v>
          </cell>
          <cell r="C1552" t="str">
            <v>CONCESIONARIA DE INFRAESTRUCTURA DE SAN LUIS SA DE CV</v>
          </cell>
        </row>
        <row r="1553">
          <cell r="A1553" t="str">
            <v>MTA900528FIA</v>
          </cell>
          <cell r="B1553" t="str">
            <v>210-1550</v>
          </cell>
          <cell r="C1553" t="str">
            <v>MEXICANA DE TECNICOS EN AUTOPISTAS SA DE CV</v>
          </cell>
        </row>
        <row r="1554">
          <cell r="A1554" t="str">
            <v>GOAA630323N83</v>
          </cell>
          <cell r="B1554" t="str">
            <v>210-1551</v>
          </cell>
          <cell r="C1554" t="str">
            <v>GOMEZ ALCALA MARIA ALTAGRACIA</v>
          </cell>
        </row>
        <row r="1555">
          <cell r="A1555" t="str">
            <v>JCP920901LS9</v>
          </cell>
          <cell r="B1555" t="str">
            <v>210-1552</v>
          </cell>
          <cell r="C1555" t="str">
            <v>JMG CHEMICAL PRODUCTS SA DE CV</v>
          </cell>
        </row>
        <row r="1556">
          <cell r="A1556" t="str">
            <v>NOC960322RU0</v>
          </cell>
          <cell r="B1556" t="str">
            <v>210-1553</v>
          </cell>
          <cell r="C1556" t="str">
            <v>NEUMATICOS DE OCCIDENTE SA DE CV</v>
          </cell>
        </row>
        <row r="1557">
          <cell r="A1557" t="str">
            <v>RAFE650902KH6</v>
          </cell>
          <cell r="B1557" t="str">
            <v>210-1554</v>
          </cell>
          <cell r="C1557" t="str">
            <v>RAZO FRANCO ESTELA GEORGINA</v>
          </cell>
        </row>
        <row r="1558">
          <cell r="A1558" t="str">
            <v>CEL470228G64</v>
          </cell>
          <cell r="B1558" t="str">
            <v>210-1555</v>
          </cell>
          <cell r="C1558" t="str">
            <v>COMERCIALIZADORA ELORO SA</v>
          </cell>
        </row>
        <row r="1559">
          <cell r="A1559" t="str">
            <v>PNM020528L29</v>
          </cell>
          <cell r="B1559" t="str">
            <v>210-1556</v>
          </cell>
          <cell r="C1559" t="str">
            <v>PROVEEDORA NACIONAL DE MEDICINAS SA DE CV</v>
          </cell>
        </row>
        <row r="1560">
          <cell r="A1560" t="str">
            <v>IGM9808068D4</v>
          </cell>
          <cell r="B1560" t="str">
            <v>210-1557</v>
          </cell>
          <cell r="C1560" t="str">
            <v>ISSUE GROUP MEXICO SA DE CV</v>
          </cell>
        </row>
        <row r="1561">
          <cell r="A1561" t="str">
            <v>PCA031124KE1</v>
          </cell>
          <cell r="B1561" t="str">
            <v>210-1558</v>
          </cell>
          <cell r="C1561" t="str">
            <v>PRODUCTOS CAREY SA DE CV</v>
          </cell>
        </row>
        <row r="1562">
          <cell r="A1562" t="str">
            <v>ARA970829GQ0</v>
          </cell>
          <cell r="B1562" t="str">
            <v>210-1559</v>
          </cell>
          <cell r="C1562" t="str">
            <v>APOYO PARA EL RESCATE DE AUTOPISTAS CONCESIONADAS FARAC 1936</v>
          </cell>
        </row>
        <row r="1563">
          <cell r="A1563" t="str">
            <v>AIJJ681008JH8</v>
          </cell>
          <cell r="B1563" t="str">
            <v>210-1560</v>
          </cell>
          <cell r="C1563" t="str">
            <v>ARIAS JIMENEZ JORGE ANTONIO</v>
          </cell>
        </row>
        <row r="1564">
          <cell r="A1564" t="str">
            <v>CUCM5507121U4</v>
          </cell>
          <cell r="B1564" t="str">
            <v>210-1561</v>
          </cell>
          <cell r="C1564" t="str">
            <v>CRUZ CASTAÑEDA MARTHA</v>
          </cell>
        </row>
        <row r="1565">
          <cell r="A1565" t="str">
            <v>YME011205L12</v>
          </cell>
          <cell r="B1565" t="str">
            <v>210-1562</v>
          </cell>
          <cell r="C1565" t="str">
            <v>YUNSEY DE MEXICO SA DE CV</v>
          </cell>
        </row>
        <row r="1566">
          <cell r="A1566" t="str">
            <v>PPB890905JX8</v>
          </cell>
          <cell r="B1566" t="str">
            <v>210-1563</v>
          </cell>
          <cell r="C1566" t="str">
            <v>PRODUCTOS PLASTICOS BIENESTAR SA DE CV</v>
          </cell>
        </row>
        <row r="1567">
          <cell r="A1567" t="str">
            <v>GAHR610822IC0</v>
          </cell>
          <cell r="B1567" t="str">
            <v>210-1564</v>
          </cell>
          <cell r="C1567" t="str">
            <v>GARCIA HERNANDEZ ROBERTO</v>
          </cell>
        </row>
        <row r="1568">
          <cell r="A1568" t="str">
            <v>MAA0103307I3</v>
          </cell>
          <cell r="B1568" t="str">
            <v>210-1565</v>
          </cell>
          <cell r="C1568" t="str">
            <v>MAAJIK SA DE CV</v>
          </cell>
        </row>
        <row r="1569">
          <cell r="A1569" t="str">
            <v>LORS880308UJ8</v>
          </cell>
          <cell r="B1569" t="str">
            <v>210-1566</v>
          </cell>
          <cell r="C1569" t="str">
            <v>LOMELI REYNAGA SILVIA GUADALUPE</v>
          </cell>
        </row>
        <row r="1570">
          <cell r="A1570" t="str">
            <v>PRO0103288N7</v>
          </cell>
          <cell r="B1570" t="str">
            <v>210-1567</v>
          </cell>
          <cell r="C1570" t="str">
            <v>PROVEJAL SA DE CV</v>
          </cell>
        </row>
        <row r="1571">
          <cell r="A1571" t="str">
            <v>MEGL781126F24</v>
          </cell>
          <cell r="B1571" t="str">
            <v>210-1568</v>
          </cell>
          <cell r="C1571" t="str">
            <v>MENDEZ GUZMAN LUIS</v>
          </cell>
        </row>
        <row r="1572">
          <cell r="A1572" t="str">
            <v>LMA0603296H4</v>
          </cell>
          <cell r="B1572" t="str">
            <v>210-1569</v>
          </cell>
          <cell r="C1572" t="str">
            <v>LUBRI MAGIC SA DE CV</v>
          </cell>
        </row>
        <row r="1573">
          <cell r="A1573" t="str">
            <v>CDI950303VB4</v>
          </cell>
          <cell r="B1573" t="str">
            <v>210-1570</v>
          </cell>
          <cell r="C1573" t="str">
            <v>CONSULTORES DINEX SA DE CV</v>
          </cell>
        </row>
        <row r="1574">
          <cell r="A1574" t="str">
            <v>GOCG700803JT5</v>
          </cell>
          <cell r="B1574" t="str">
            <v>210-1571</v>
          </cell>
          <cell r="C1574" t="str">
            <v>GOMEZ CASILLAS GLORIA ESTHER</v>
          </cell>
        </row>
        <row r="1575">
          <cell r="A1575" t="str">
            <v>CIP850214861</v>
          </cell>
          <cell r="B1575" t="str">
            <v>210-1572</v>
          </cell>
          <cell r="C1575" t="str">
            <v>CENTRO IDEAL PROVIDENCIA S DE RL DE CV</v>
          </cell>
        </row>
        <row r="1576">
          <cell r="A1576" t="str">
            <v>CACF780201B89</v>
          </cell>
          <cell r="B1576" t="str">
            <v>210-1573</v>
          </cell>
          <cell r="C1576" t="str">
            <v>CARRILLO CORONADO FANY ALEJANDRA</v>
          </cell>
        </row>
        <row r="1577">
          <cell r="A1577" t="str">
            <v>JIN930720IL7</v>
          </cell>
          <cell r="B1577" t="str">
            <v>210-1574</v>
          </cell>
          <cell r="C1577" t="str">
            <v>JOYMA INDUSTRIAL SA DE CV</v>
          </cell>
        </row>
        <row r="1578">
          <cell r="A1578" t="str">
            <v>AERL790816Q53</v>
          </cell>
          <cell r="B1578" t="str">
            <v>210-1575</v>
          </cell>
          <cell r="C1578" t="str">
            <v>ARTEAGA RIVERA LUIS EWMIR</v>
          </cell>
        </row>
        <row r="1579">
          <cell r="A1579" t="str">
            <v>CRE8808315B7</v>
          </cell>
          <cell r="B1579" t="str">
            <v>210-1576</v>
          </cell>
          <cell r="C1579" t="str">
            <v>CABLEVICION RED SA DE CV</v>
          </cell>
        </row>
        <row r="1580">
          <cell r="A1580" t="str">
            <v>POP730815CS2</v>
          </cell>
          <cell r="B1580" t="str">
            <v>210-1577</v>
          </cell>
          <cell r="C1580" t="str">
            <v>PAPELERIA OPORTUNIDADES SA DE CV</v>
          </cell>
        </row>
        <row r="1581">
          <cell r="A1581" t="str">
            <v>FEU050214BE6</v>
          </cell>
          <cell r="B1581" t="str">
            <v>210-1578</v>
          </cell>
          <cell r="C1581" t="str">
            <v>FARMACOPEA DE LOS ESTADOS UNIDOS MEXICANOS AC</v>
          </cell>
        </row>
        <row r="1582">
          <cell r="A1582" t="str">
            <v>VICC511122S1A</v>
          </cell>
          <cell r="B1582" t="str">
            <v>210-1579</v>
          </cell>
          <cell r="C1582" t="str">
            <v>VILLA CABRERA CECILIA</v>
          </cell>
        </row>
        <row r="1583">
          <cell r="A1583" t="str">
            <v>RADF520822GV7</v>
          </cell>
          <cell r="B1583" t="str">
            <v>210-1580</v>
          </cell>
          <cell r="C1583" t="str">
            <v>RAMIREZ DIAZ FILIBERTO</v>
          </cell>
        </row>
        <row r="1584">
          <cell r="A1584" t="str">
            <v>PMO801112HD3</v>
          </cell>
          <cell r="B1584" t="str">
            <v>210-1581</v>
          </cell>
          <cell r="C1584" t="str">
            <v>PRODUCTOS MORENO, SA DE CV</v>
          </cell>
        </row>
        <row r="1585">
          <cell r="A1585" t="str">
            <v>AEHS5710303UA</v>
          </cell>
          <cell r="B1585" t="str">
            <v>210-1582</v>
          </cell>
          <cell r="C1585" t="str">
            <v>ACEVES HERNANDEZ SERGIO</v>
          </cell>
        </row>
        <row r="1586">
          <cell r="A1586" t="str">
            <v>HTE7901285Y7</v>
          </cell>
          <cell r="B1586" t="str">
            <v>210-1583</v>
          </cell>
          <cell r="C1586" t="str">
            <v>HOSPITAL TERRANOVA SA DE CV</v>
          </cell>
        </row>
        <row r="1587">
          <cell r="A1587" t="str">
            <v>PCO971103CE7</v>
          </cell>
          <cell r="B1587" t="str">
            <v>210-1584</v>
          </cell>
          <cell r="C1587" t="str">
            <v xml:space="preserve">PROVEEDORA CRISTALERA DE OCCIDENTE SA DE CV </v>
          </cell>
        </row>
        <row r="1588">
          <cell r="A1588" t="str">
            <v>KAL900427LI4</v>
          </cell>
          <cell r="B1588" t="str">
            <v>210-1585</v>
          </cell>
          <cell r="C1588" t="str">
            <v>KALARIS SA DE CV</v>
          </cell>
        </row>
        <row r="1589">
          <cell r="A1589" t="str">
            <v>CHS040927M30</v>
          </cell>
          <cell r="B1589" t="str">
            <v>210-1586</v>
          </cell>
          <cell r="C1589" t="str">
            <v>COMERCIALIZADORA HERBAL'S &amp; PLANT'S SA DE CV</v>
          </cell>
        </row>
        <row r="1590">
          <cell r="A1590" t="str">
            <v>PIX051205EX9</v>
          </cell>
          <cell r="B1590" t="str">
            <v>210-1587</v>
          </cell>
          <cell r="C1590" t="str">
            <v>PRODUCTOS IXNIPEC SA DE CV</v>
          </cell>
        </row>
        <row r="1591">
          <cell r="A1591" t="str">
            <v>APA000426248</v>
          </cell>
          <cell r="B1591" t="str">
            <v>210-1588</v>
          </cell>
          <cell r="C1591" t="str">
            <v>ASTRAL DEL PACIFICO SA DE CV</v>
          </cell>
        </row>
        <row r="1592">
          <cell r="A1592" t="str">
            <v>EATA590910T70</v>
          </cell>
          <cell r="B1592" t="str">
            <v>210-1589</v>
          </cell>
          <cell r="C1592" t="str">
            <v>ESTRADA DE LA TORRE ALEJANDRO</v>
          </cell>
        </row>
        <row r="1593">
          <cell r="A1593" t="str">
            <v>PEGF6902241Y9</v>
          </cell>
          <cell r="B1593" t="str">
            <v>210-1590</v>
          </cell>
          <cell r="C1593" t="str">
            <v>PEREZ GONZALEZ FRANCISCO JAVIER</v>
          </cell>
        </row>
        <row r="1594">
          <cell r="A1594" t="str">
            <v>HMI950125KG8</v>
          </cell>
          <cell r="B1594" t="str">
            <v>210-1591</v>
          </cell>
          <cell r="C1594" t="str">
            <v>HSBC MEXICO SA INSTITUCION DE BANCA MULTIPLE GRUPO FINANCIERO HSBC</v>
          </cell>
        </row>
        <row r="1595">
          <cell r="B1595" t="str">
            <v>210-1592</v>
          </cell>
          <cell r="C1595" t="str">
            <v>IBARRA MEDINA EDUARDO</v>
          </cell>
        </row>
        <row r="1596">
          <cell r="A1596" t="str">
            <v>HBO731220ES4</v>
          </cell>
          <cell r="B1596" t="str">
            <v>210-1593</v>
          </cell>
          <cell r="C1596" t="str">
            <v>HERRAJES BULNES DE OCCIDENTE SA DE CV</v>
          </cell>
        </row>
        <row r="1597">
          <cell r="A1597" t="str">
            <v>GAHG700212GX1</v>
          </cell>
          <cell r="B1597" t="str">
            <v>210-1594</v>
          </cell>
          <cell r="C1597" t="str">
            <v>GARCIA HURACHA GLORIA ANGELICA</v>
          </cell>
        </row>
        <row r="1598">
          <cell r="A1598" t="str">
            <v>BAVH600917K20</v>
          </cell>
          <cell r="B1598" t="str">
            <v>210-1595</v>
          </cell>
          <cell r="C1598" t="str">
            <v>BARRIOS VARGAS HECTOR MANUEL</v>
          </cell>
        </row>
        <row r="1599">
          <cell r="A1599" t="str">
            <v>BUOL840705P34</v>
          </cell>
          <cell r="B1599" t="str">
            <v>210-1596</v>
          </cell>
          <cell r="C1599" t="str">
            <v>BUSTOS OLIVA LUZ DANIELA</v>
          </cell>
        </row>
        <row r="1600">
          <cell r="A1600" t="str">
            <v>BCE040903EB9</v>
          </cell>
          <cell r="B1600" t="str">
            <v>210-1597</v>
          </cell>
          <cell r="C1600" t="str">
            <v>BIOZONE CHEMICAL SA DE CV</v>
          </cell>
        </row>
        <row r="1601">
          <cell r="A1601" t="str">
            <v>TAU760326AW9</v>
          </cell>
          <cell r="B1601" t="str">
            <v>210-1598</v>
          </cell>
          <cell r="C1601" t="str">
            <v>TEPATITLAN AUTOMOTRIZ SA DE CV</v>
          </cell>
        </row>
        <row r="1602">
          <cell r="A1602" t="str">
            <v>PESJ4605168G7</v>
          </cell>
          <cell r="B1602" t="str">
            <v>210-1599</v>
          </cell>
          <cell r="C1602" t="str">
            <v>PEDROZA SILICEO JUAN LUIS</v>
          </cell>
        </row>
        <row r="1603">
          <cell r="A1603" t="str">
            <v>HMJ920106HA5</v>
          </cell>
          <cell r="B1603" t="str">
            <v>210-1600</v>
          </cell>
          <cell r="C1603" t="str">
            <v>HARINERA DE MAIZ DE JALISCO SA DE CV</v>
          </cell>
        </row>
        <row r="1604">
          <cell r="A1604" t="str">
            <v>SOGR620811EQ8</v>
          </cell>
          <cell r="B1604" t="str">
            <v>210-1601</v>
          </cell>
          <cell r="C1604" t="str">
            <v>SOTO GONZALEZ RAUL</v>
          </cell>
        </row>
        <row r="1605">
          <cell r="A1605" t="str">
            <v>ADR531130N5A</v>
          </cell>
          <cell r="B1605" t="str">
            <v>210-1602</v>
          </cell>
          <cell r="C1605" t="str">
            <v>ALMACEN DE DROGAS SA DE CV</v>
          </cell>
        </row>
        <row r="1606">
          <cell r="A1606" t="str">
            <v>IOL980901893</v>
          </cell>
          <cell r="B1606" t="str">
            <v>210-1603</v>
          </cell>
          <cell r="C1606" t="str">
            <v>INDUSTRIALIZADORA OLEOFINOS SA DE CV</v>
          </cell>
        </row>
        <row r="1607">
          <cell r="A1607" t="str">
            <v>MOLF631009UQ8</v>
          </cell>
          <cell r="B1607" t="str">
            <v>210-1604</v>
          </cell>
          <cell r="C1607" t="str">
            <v>MORALES LOPEZ FERNANDO</v>
          </cell>
        </row>
        <row r="1608">
          <cell r="A1608" t="str">
            <v>SAGJ740610JJ6</v>
          </cell>
          <cell r="B1608" t="str">
            <v>210-1605</v>
          </cell>
          <cell r="C1608" t="str">
            <v>SANCHEZ GUTIERREZ JUVENTINO</v>
          </cell>
        </row>
        <row r="1609">
          <cell r="A1609" t="str">
            <v>DOLO431105FM1</v>
          </cell>
          <cell r="B1609" t="str">
            <v>210-1606</v>
          </cell>
          <cell r="C1609" t="str">
            <v>DOMINGUEZ LOPEZ ODILIA</v>
          </cell>
        </row>
        <row r="1610">
          <cell r="A1610" t="str">
            <v>JME970214RX6</v>
          </cell>
          <cell r="B1610" t="str">
            <v>210-1607</v>
          </cell>
          <cell r="C1610" t="str">
            <v>JOJO'Z DE MEXICO SA DE CV</v>
          </cell>
        </row>
        <row r="1611">
          <cell r="A1611" t="str">
            <v>CPA040625NA1</v>
          </cell>
          <cell r="B1611" t="str">
            <v>210-1608</v>
          </cell>
          <cell r="C1611" t="str">
            <v>CEREALES Y PASTAS SA DE CV</v>
          </cell>
        </row>
        <row r="1612">
          <cell r="A1612" t="str">
            <v>HERE670223K12</v>
          </cell>
          <cell r="B1612" t="str">
            <v>210-1609</v>
          </cell>
          <cell r="C1612" t="str">
            <v>HERNANDEZ ROBLEDO EDUARDO ALEJANDRO</v>
          </cell>
        </row>
        <row r="1613">
          <cell r="A1613" t="str">
            <v>JAMM680815T52</v>
          </cell>
          <cell r="B1613" t="str">
            <v>210-1610</v>
          </cell>
          <cell r="C1613" t="str">
            <v>JAIME MERCADO MARCO ANTONIO</v>
          </cell>
        </row>
        <row r="1614">
          <cell r="A1614" t="str">
            <v>CIT0412217B1</v>
          </cell>
          <cell r="B1614" t="str">
            <v>210-1611</v>
          </cell>
          <cell r="C1614" t="str">
            <v>CITISALUD SA DE CV</v>
          </cell>
        </row>
        <row r="1615">
          <cell r="A1615" t="str">
            <v>HEHR470901E40</v>
          </cell>
          <cell r="B1615" t="str">
            <v>210-1612</v>
          </cell>
          <cell r="C1615" t="str">
            <v>HERNANDEZ HERMOSILLO RAQUEL</v>
          </cell>
        </row>
        <row r="1616">
          <cell r="A1616" t="str">
            <v>PME9907029P6</v>
          </cell>
          <cell r="B1616" t="str">
            <v>210-1613</v>
          </cell>
          <cell r="C1616" t="str">
            <v>PRODUCTOS MEDICOS ESPECIALES SA DE CV</v>
          </cell>
        </row>
        <row r="1617">
          <cell r="A1617" t="str">
            <v>NAT060116T7A</v>
          </cell>
          <cell r="B1617" t="str">
            <v>210-1614</v>
          </cell>
          <cell r="C1617" t="str">
            <v>NATURALEVER SPR DE RL DE CV</v>
          </cell>
        </row>
        <row r="1618">
          <cell r="A1618" t="str">
            <v>GLA0205284M7</v>
          </cell>
          <cell r="B1618" t="str">
            <v>210-1615</v>
          </cell>
          <cell r="C1618" t="str">
            <v>GRUPO LAPCIT SA DE CV</v>
          </cell>
        </row>
        <row r="1619">
          <cell r="A1619" t="str">
            <v>MASP730225TT1</v>
          </cell>
          <cell r="B1619" t="str">
            <v>210-1616</v>
          </cell>
          <cell r="C1619" t="str">
            <v>MARTIN SANCHEZ PATRICIA</v>
          </cell>
        </row>
        <row r="1620">
          <cell r="A1620" t="str">
            <v>VINM700307HM0</v>
          </cell>
          <cell r="B1620" t="str">
            <v>210-1617</v>
          </cell>
          <cell r="C1620" t="str">
            <v>VILLASEÑOR NAVARRO MOISES</v>
          </cell>
        </row>
        <row r="1621">
          <cell r="A1621" t="str">
            <v>DEA840202MN6</v>
          </cell>
          <cell r="B1621" t="str">
            <v>210-1618</v>
          </cell>
          <cell r="C1621" t="str">
            <v>DISTRIBUIDORA ELECTRICA ASCENCIO SA DE CV</v>
          </cell>
        </row>
        <row r="1622">
          <cell r="A1622" t="str">
            <v>PCI050502BG6</v>
          </cell>
          <cell r="B1622" t="str">
            <v>210-1619</v>
          </cell>
          <cell r="C1622" t="str">
            <v>PHARMA CIENTIFIC SA DE CV</v>
          </cell>
        </row>
        <row r="1623">
          <cell r="A1623" t="str">
            <v>CAG061128658</v>
          </cell>
          <cell r="B1623" t="str">
            <v>210-1620</v>
          </cell>
          <cell r="C1623" t="str">
            <v>COMERCIAL DE ABARROTERAS GDL SA DE CV</v>
          </cell>
        </row>
        <row r="1624">
          <cell r="A1624" t="str">
            <v>DAZ0611272E3</v>
          </cell>
          <cell r="B1624" t="str">
            <v>210-1621</v>
          </cell>
          <cell r="C1624" t="str">
            <v>DISTRIBUIDORA LOS AZUFRES SA DE CV</v>
          </cell>
        </row>
        <row r="1625">
          <cell r="A1625" t="str">
            <v>TTE061002L39</v>
          </cell>
          <cell r="B1625" t="str">
            <v>210-1622</v>
          </cell>
          <cell r="C1625" t="str">
            <v>TODA TEMPORADA SA DE CV</v>
          </cell>
        </row>
        <row r="1626">
          <cell r="A1626" t="str">
            <v>GOFL660227FF1</v>
          </cell>
          <cell r="B1626" t="str">
            <v>210-1623</v>
          </cell>
          <cell r="C1626" t="str">
            <v>GONZALEZ FONSECA MARIA DE LOURDES</v>
          </cell>
        </row>
        <row r="1627">
          <cell r="A1627" t="str">
            <v>GALM7908273E8</v>
          </cell>
          <cell r="B1627" t="str">
            <v>210-1624</v>
          </cell>
          <cell r="C1627" t="str">
            <v>GARCIA LOZANO MIGUEL ANGEL</v>
          </cell>
        </row>
        <row r="1628">
          <cell r="A1628" t="str">
            <v>PSH9905138L3</v>
          </cell>
          <cell r="B1628" t="str">
            <v>210-1625</v>
          </cell>
          <cell r="C1628" t="str">
            <v>PRODUCTOS SHIMELLY SA DE CV</v>
          </cell>
        </row>
        <row r="1629">
          <cell r="A1629" t="str">
            <v>MEGL660828ME7</v>
          </cell>
          <cell r="B1629" t="str">
            <v>210-1626</v>
          </cell>
          <cell r="C1629" t="str">
            <v>MEDINA GARCIA LUZ AMPARO</v>
          </cell>
        </row>
        <row r="1630">
          <cell r="A1630" t="str">
            <v>CAO051107SAA</v>
          </cell>
          <cell r="B1630" t="str">
            <v>210-1627</v>
          </cell>
          <cell r="C1630" t="str">
            <v>COMERCIALIZADORA DE ALUMINIO DE OCCIDENTE SA DE CV</v>
          </cell>
        </row>
        <row r="1631">
          <cell r="A1631" t="str">
            <v>MUAS601116LV6</v>
          </cell>
          <cell r="B1631" t="str">
            <v>210-1628</v>
          </cell>
          <cell r="C1631" t="str">
            <v>MUÑOZ ASCENCIO SERGIO</v>
          </cell>
        </row>
        <row r="1632">
          <cell r="A1632" t="str">
            <v>EAG811205M74</v>
          </cell>
          <cell r="B1632" t="str">
            <v>210-1629</v>
          </cell>
          <cell r="C1632" t="str">
            <v>EMBOTELLADORA AGA SA DE CV</v>
          </cell>
        </row>
        <row r="1633">
          <cell r="A1633" t="str">
            <v>GOMA8005247K6</v>
          </cell>
          <cell r="B1633" t="str">
            <v>210-1630</v>
          </cell>
          <cell r="C1633" t="str">
            <v>GONZALEZ MIRANDA ALVARO</v>
          </cell>
        </row>
        <row r="1634">
          <cell r="A1634" t="str">
            <v>GOGM681223RP0</v>
          </cell>
          <cell r="B1634" t="str">
            <v>210-1631</v>
          </cell>
          <cell r="C1634" t="str">
            <v>GONZALEZ GUTIERREZ MARTIN</v>
          </cell>
        </row>
        <row r="1635">
          <cell r="A1635" t="str">
            <v>BAPL8701279X8</v>
          </cell>
          <cell r="B1635" t="str">
            <v>210-1632</v>
          </cell>
          <cell r="C1635" t="str">
            <v>BARBA PEREZ LUZ ELENA</v>
          </cell>
        </row>
        <row r="1636">
          <cell r="A1636" t="str">
            <v>PPS8501254K4</v>
          </cell>
          <cell r="B1636" t="str">
            <v>210-1633</v>
          </cell>
          <cell r="C1636" t="str">
            <v>PRODUCTOS DE PARAFINA LA SOLEDAD SA DE CV</v>
          </cell>
        </row>
        <row r="1637">
          <cell r="A1637" t="str">
            <v>GAO061122T16</v>
          </cell>
          <cell r="B1637" t="str">
            <v>210-1634</v>
          </cell>
          <cell r="C1637" t="str">
            <v>GLOBAL ACCESS DE OCCIDENTE SA DE CV</v>
          </cell>
        </row>
        <row r="1638">
          <cell r="A1638" t="str">
            <v>SMO021121S44</v>
          </cell>
          <cell r="B1638" t="str">
            <v>210-1635</v>
          </cell>
          <cell r="C1638" t="str">
            <v>SOLANA MOTORS SA DE CV</v>
          </cell>
        </row>
        <row r="1639">
          <cell r="A1639" t="str">
            <v>PGA92012897A</v>
          </cell>
          <cell r="B1639" t="str">
            <v>210-1636</v>
          </cell>
          <cell r="C1639" t="str">
            <v>PROMEDICA GARCIA SA DE CV</v>
          </cell>
        </row>
        <row r="1640">
          <cell r="A1640" t="str">
            <v>EEC950523FN1</v>
          </cell>
          <cell r="B1640" t="str">
            <v>210-1637</v>
          </cell>
          <cell r="C1640" t="str">
            <v>EMPAQUES ESPECIALIZADOS DEL CENTRO SA DE CV</v>
          </cell>
        </row>
        <row r="1641">
          <cell r="A1641" t="str">
            <v>DPA040429TA8</v>
          </cell>
          <cell r="B1641" t="str">
            <v>210-1638</v>
          </cell>
          <cell r="C1641" t="str">
            <v>DESARROLLO DE PRODUCTOS ALIMENTICIOS LA INTEGRAL SA DE CV</v>
          </cell>
        </row>
        <row r="1642">
          <cell r="A1642" t="str">
            <v>VATA620312434</v>
          </cell>
          <cell r="B1642" t="str">
            <v>210-1639</v>
          </cell>
          <cell r="C1642" t="str">
            <v>VACA TORRES ALBERTO</v>
          </cell>
        </row>
        <row r="1643">
          <cell r="A1643" t="str">
            <v>PFN010206UX4</v>
          </cell>
          <cell r="B1643" t="str">
            <v>210-1640</v>
          </cell>
          <cell r="C1643" t="str">
            <v>PROMOTORA DE FARMACOS NACIONALES SA DE CV</v>
          </cell>
        </row>
        <row r="1644">
          <cell r="A1644" t="str">
            <v>NAO860429H22</v>
          </cell>
          <cell r="B1644" t="str">
            <v>210-1641</v>
          </cell>
          <cell r="C1644" t="str">
            <v>NUEVA AUTOMOTRIZ OCCIDENTAL SA DE CV</v>
          </cell>
        </row>
        <row r="1645">
          <cell r="A1645" t="str">
            <v>HEMA590125RY7</v>
          </cell>
          <cell r="B1645" t="str">
            <v>210-1642</v>
          </cell>
          <cell r="C1645" t="str">
            <v>HERRERA MARTINEZ MARIA ANGELICA</v>
          </cell>
        </row>
        <row r="1646">
          <cell r="A1646" t="str">
            <v>ISA951017A10</v>
          </cell>
          <cell r="B1646" t="str">
            <v>210-1643</v>
          </cell>
          <cell r="C1646" t="str">
            <v>INDUSTRIAS SALCOM SA DE CV</v>
          </cell>
        </row>
        <row r="1647">
          <cell r="A1647" t="str">
            <v>BBA940707IE1</v>
          </cell>
          <cell r="B1647" t="str">
            <v>210-1644</v>
          </cell>
          <cell r="C1647" t="str">
            <v>BANCO DEL BAJIO SA</v>
          </cell>
        </row>
        <row r="1648">
          <cell r="A1648" t="str">
            <v>MAGJ610317BR5</v>
          </cell>
          <cell r="B1648" t="str">
            <v>210-1645</v>
          </cell>
          <cell r="C1648" t="str">
            <v>MARTINEZ GONZALEZ JORGINA</v>
          </cell>
        </row>
        <row r="1649">
          <cell r="A1649" t="str">
            <v>GAGH830108BI3</v>
          </cell>
          <cell r="B1649" t="str">
            <v>210-1646</v>
          </cell>
          <cell r="C1649" t="str">
            <v>GAMEZ GIRON HECTOR DANIEL</v>
          </cell>
        </row>
        <row r="1650">
          <cell r="A1650" t="str">
            <v>VAMF671130M52</v>
          </cell>
          <cell r="B1650" t="str">
            <v>210-1647</v>
          </cell>
          <cell r="C1650" t="str">
            <v>VASTO MARTINEZ JOSE FERNANDO</v>
          </cell>
        </row>
        <row r="1651">
          <cell r="A1651" t="str">
            <v>JILG6412164Z6</v>
          </cell>
          <cell r="B1651" t="str">
            <v>210-1648</v>
          </cell>
          <cell r="C1651" t="str">
            <v>JIMENEZ LOPEZ GERARDO</v>
          </cell>
        </row>
        <row r="1652">
          <cell r="A1652" t="str">
            <v>BARC771022745</v>
          </cell>
          <cell r="B1652" t="str">
            <v>210-1649</v>
          </cell>
          <cell r="C1652" t="str">
            <v>BARBA ROMERO CESAR ARNOLDO</v>
          </cell>
        </row>
        <row r="1653">
          <cell r="A1653" t="str">
            <v>CAB0504066A8</v>
          </cell>
          <cell r="B1653" t="str">
            <v>210-1650</v>
          </cell>
          <cell r="C1653" t="str">
            <v>CENTURIA ABARROTERA SA DE CV</v>
          </cell>
        </row>
        <row r="1654">
          <cell r="A1654" t="str">
            <v>DPO060403U46</v>
          </cell>
          <cell r="B1654" t="str">
            <v>210-1651</v>
          </cell>
          <cell r="C1654" t="str">
            <v>DISTRIBUCION DE PRODUCTOS DE OCCIDENTE SA DE CV</v>
          </cell>
        </row>
        <row r="1655">
          <cell r="A1655" t="str">
            <v>FJA030804UM4</v>
          </cell>
          <cell r="B1655" t="str">
            <v>210-1652</v>
          </cell>
          <cell r="C1655" t="str">
            <v>FARMACIAS DE JALISCO SA DE CV</v>
          </cell>
        </row>
        <row r="1656">
          <cell r="A1656" t="str">
            <v>BOR820601PG2</v>
          </cell>
          <cell r="B1656" t="str">
            <v>210-1653</v>
          </cell>
          <cell r="C1656" t="str">
            <v>LA BORDALESA SA DE CV</v>
          </cell>
        </row>
        <row r="1657">
          <cell r="A1657" t="str">
            <v>TOHP4003155D8</v>
          </cell>
          <cell r="B1657" t="str">
            <v>210-1654</v>
          </cell>
          <cell r="C1657" t="str">
            <v>TOSTADO HERNANDEZ PEDRO</v>
          </cell>
        </row>
        <row r="1658">
          <cell r="A1658" t="str">
            <v>CLA021217FY5</v>
          </cell>
          <cell r="B1658" t="str">
            <v>210-1655</v>
          </cell>
          <cell r="C1658" t="str">
            <v>COMERCIALIZADORA LASER ATLETICA SA DE CV</v>
          </cell>
        </row>
        <row r="1659">
          <cell r="A1659" t="str">
            <v>FAGA810505LB8</v>
          </cell>
          <cell r="B1659" t="str">
            <v>210-1656</v>
          </cell>
          <cell r="C1659" t="str">
            <v>FRANCO GONZALEZ ANA PATRICIA</v>
          </cell>
        </row>
        <row r="1660">
          <cell r="A1660" t="str">
            <v>FAN031211FQ3</v>
          </cell>
          <cell r="B1660" t="str">
            <v>210-1657</v>
          </cell>
          <cell r="C1660" t="str">
            <v>FERRETERIA ANALCO SA DE CV</v>
          </cell>
        </row>
        <row r="1661">
          <cell r="A1661" t="str">
            <v>HENL700808FX3</v>
          </cell>
          <cell r="B1661" t="str">
            <v>210-1658</v>
          </cell>
          <cell r="C1661" t="str">
            <v>HERNANDEZ NAVARRO LEONEL</v>
          </cell>
        </row>
        <row r="1662">
          <cell r="A1662" t="str">
            <v>FAMD4911065X9</v>
          </cell>
          <cell r="B1662" t="str">
            <v>210-1659</v>
          </cell>
          <cell r="C1662" t="str">
            <v>FRANCO MOJICA MARIA DOLORES</v>
          </cell>
        </row>
        <row r="1663">
          <cell r="A1663" t="str">
            <v>JLR730314MA9</v>
          </cell>
          <cell r="B1663" t="str">
            <v>210-1660</v>
          </cell>
          <cell r="C1663" t="str">
            <v>JL RODRIGUEZ SA DE CV</v>
          </cell>
        </row>
        <row r="1664">
          <cell r="A1664" t="str">
            <v>CGO060706ER2</v>
          </cell>
          <cell r="B1664" t="str">
            <v>210-1661</v>
          </cell>
          <cell r="C1664" t="str">
            <v>COLEGIO DE GINECOLOGIA Y OBSTETRICIA DE LOS ALTOS DE JALISCO AC</v>
          </cell>
        </row>
        <row r="1665">
          <cell r="A1665" t="str">
            <v>LAAG530720NN3</v>
          </cell>
          <cell r="B1665" t="str">
            <v>210-1662</v>
          </cell>
          <cell r="C1665" t="str">
            <v>LLAMAS AMEZQUITA GUILLERMO</v>
          </cell>
        </row>
        <row r="1666">
          <cell r="A1666" t="str">
            <v>AEN060815A67</v>
          </cell>
          <cell r="B1666" t="str">
            <v>210-1663</v>
          </cell>
          <cell r="C1666" t="str">
            <v>ARMONIA EN ENVASADO Y NUTRICION SA DE CV</v>
          </cell>
        </row>
        <row r="1667">
          <cell r="A1667" t="str">
            <v>DLA0506279SA</v>
          </cell>
          <cell r="B1667" t="str">
            <v>210-1664</v>
          </cell>
          <cell r="C1667" t="str">
            <v>DISTRIBUIDORA LLAMEDIC SA DE CV</v>
          </cell>
        </row>
        <row r="1668">
          <cell r="A1668" t="str">
            <v>LOMJ480608JM2</v>
          </cell>
          <cell r="B1668" t="str">
            <v>210-1665</v>
          </cell>
          <cell r="C1668" t="str">
            <v>LOZADA MENDEZ JUAN</v>
          </cell>
        </row>
        <row r="1669">
          <cell r="A1669" t="str">
            <v>SME821223BB2</v>
          </cell>
          <cell r="B1669" t="str">
            <v>210-1666</v>
          </cell>
          <cell r="C1669" t="str">
            <v>STAFFORD DE MEXICO SA DE CV</v>
          </cell>
        </row>
        <row r="1670">
          <cell r="A1670" t="str">
            <v>BABA400102PH3</v>
          </cell>
          <cell r="B1670" t="str">
            <v>210-1667</v>
          </cell>
          <cell r="C1670" t="str">
            <v>BARRIOS BARRIOS ADOLFO ARTURO</v>
          </cell>
        </row>
        <row r="1671">
          <cell r="A1671" t="str">
            <v>CGI950911KK0</v>
          </cell>
          <cell r="B1671" t="str">
            <v>210-1668</v>
          </cell>
          <cell r="C1671" t="str">
            <v>CONFECTIONERY GROUP INTERNATIONAL SA DE CV</v>
          </cell>
        </row>
        <row r="1672">
          <cell r="A1672" t="str">
            <v>AOHA850608D50</v>
          </cell>
          <cell r="B1672" t="str">
            <v>210-1669</v>
          </cell>
          <cell r="C1672" t="str">
            <v>ACOSTA HERNANDEZ ANAIS</v>
          </cell>
        </row>
        <row r="1673">
          <cell r="A1673" t="str">
            <v>AEPC370507746</v>
          </cell>
          <cell r="B1673" t="str">
            <v>210-1670</v>
          </cell>
          <cell r="C1673" t="str">
            <v>ACEVES PEREZ JOSE CIRILO</v>
          </cell>
        </row>
        <row r="1674">
          <cell r="A1674" t="str">
            <v>FRA9909068W7</v>
          </cell>
          <cell r="B1674" t="str">
            <v>210-1671</v>
          </cell>
          <cell r="C1674" t="str">
            <v>FRACA SA DE CV</v>
          </cell>
        </row>
        <row r="1675">
          <cell r="A1675" t="str">
            <v>COM050404RB3</v>
          </cell>
          <cell r="B1675" t="str">
            <v>210-1672</v>
          </cell>
          <cell r="C1675" t="str">
            <v>COMINCASA SA DE CV</v>
          </cell>
        </row>
        <row r="1676">
          <cell r="A1676" t="str">
            <v>VPA940705BZ9</v>
          </cell>
          <cell r="B1676" t="str">
            <v>210-1673</v>
          </cell>
          <cell r="C1676" t="str">
            <v>VITAMINAS PREMEZCLAS Y ADITIVOS SA DE CV</v>
          </cell>
        </row>
        <row r="1677">
          <cell r="A1677" t="str">
            <v>DTA070301BD6</v>
          </cell>
          <cell r="B1677" t="str">
            <v>210-1674</v>
          </cell>
          <cell r="C1677" t="str">
            <v>DESPENSAS TAPATIAS SA DE CV</v>
          </cell>
        </row>
        <row r="1678">
          <cell r="A1678" t="str">
            <v>RUVC731104KQ3</v>
          </cell>
          <cell r="B1678" t="str">
            <v>210-1675</v>
          </cell>
          <cell r="C1678" t="str">
            <v>RUIZ VAZQUEZ CARLOS</v>
          </cell>
        </row>
        <row r="1679">
          <cell r="A1679" t="str">
            <v>CPA8003075Q1</v>
          </cell>
          <cell r="B1679" t="str">
            <v>210-1676</v>
          </cell>
          <cell r="C1679" t="str">
            <v>CEPILLOS Y PRODUCTOS DE ASEO SA DE CV</v>
          </cell>
        </row>
        <row r="1680">
          <cell r="A1680" t="str">
            <v>PALJ7311206L7</v>
          </cell>
          <cell r="B1680" t="str">
            <v>210-1677</v>
          </cell>
          <cell r="C1680" t="str">
            <v>PADILLA LOPEZ JORGE</v>
          </cell>
        </row>
        <row r="1681">
          <cell r="A1681" t="str">
            <v>CFA920806725</v>
          </cell>
          <cell r="B1681" t="str">
            <v>210-1678</v>
          </cell>
          <cell r="C1681" t="str">
            <v>CONSORCIOS FARVY SA DE CV</v>
          </cell>
        </row>
        <row r="1682">
          <cell r="A1682" t="str">
            <v>PGC050715AG7</v>
          </cell>
          <cell r="B1682" t="str">
            <v>210-1679</v>
          </cell>
          <cell r="C1682" t="str">
            <v>PROMOTORA GCE SA DE CV</v>
          </cell>
        </row>
        <row r="1683">
          <cell r="A1683" t="str">
            <v>LAPS5411307ZA</v>
          </cell>
          <cell r="B1683" t="str">
            <v>210-1680</v>
          </cell>
          <cell r="C1683" t="str">
            <v>LLAMAS PEREZ SEVERO</v>
          </cell>
        </row>
        <row r="1684">
          <cell r="A1684" t="str">
            <v>FVV951129AI5</v>
          </cell>
          <cell r="B1684" t="str">
            <v>210-1681</v>
          </cell>
          <cell r="C1684" t="str">
            <v>FABRICA DE VELAS Y VELADORAS CRISTO REY SA DE CV</v>
          </cell>
        </row>
        <row r="1685">
          <cell r="A1685" t="str">
            <v>FACA721201R98</v>
          </cell>
          <cell r="B1685" t="str">
            <v>210-1682</v>
          </cell>
          <cell r="C1685" t="str">
            <v>FRANCO CASILLAS ALVARO ENRIQUE</v>
          </cell>
        </row>
        <row r="1686">
          <cell r="A1686" t="str">
            <v>BARJ8004309T9</v>
          </cell>
          <cell r="B1686" t="str">
            <v>210-1683</v>
          </cell>
          <cell r="C1686" t="str">
            <v>BARRIOS RICO JORGE HUMBERTO</v>
          </cell>
        </row>
        <row r="1687">
          <cell r="A1687" t="str">
            <v>EAHA681121GI7</v>
          </cell>
          <cell r="B1687" t="str">
            <v>210-1684</v>
          </cell>
          <cell r="C1687" t="str">
            <v>ESTRADA HERNANDEZ ARTURO</v>
          </cell>
        </row>
        <row r="1688">
          <cell r="A1688" t="str">
            <v>GAMA581019CR5</v>
          </cell>
          <cell r="B1688" t="str">
            <v>210-1685</v>
          </cell>
          <cell r="C1688" t="str">
            <v>GAMBOA MORALES JOSE ADRIAN</v>
          </cell>
        </row>
        <row r="1689">
          <cell r="A1689" t="str">
            <v>ADS0503024E4</v>
          </cell>
          <cell r="B1689" t="str">
            <v>210-1686</v>
          </cell>
          <cell r="C1689" t="str">
            <v>ABARROTES DINAMICOS DEL SUR SM SA DE CV</v>
          </cell>
        </row>
        <row r="1690">
          <cell r="A1690" t="str">
            <v>ECE830923MJ2</v>
          </cell>
          <cell r="B1690" t="str">
            <v>210-1687</v>
          </cell>
          <cell r="C1690" t="str">
            <v>EMPACADORA CELAYA SA DE CV</v>
          </cell>
        </row>
        <row r="1691">
          <cell r="A1691" t="str">
            <v>GDB030728J92</v>
          </cell>
          <cell r="B1691" t="str">
            <v>210-1688</v>
          </cell>
          <cell r="C1691" t="str">
            <v>GRUPO DULCERO DE BAJA CALIFORNIA SA DE CV</v>
          </cell>
        </row>
        <row r="1692">
          <cell r="A1692" t="str">
            <v>MABE571024US5</v>
          </cell>
          <cell r="B1692" t="str">
            <v>210-1689</v>
          </cell>
          <cell r="C1692" t="str">
            <v>MARTIN BARBA ESTHER</v>
          </cell>
        </row>
        <row r="1693">
          <cell r="A1693" t="str">
            <v>CTO041206J99</v>
          </cell>
          <cell r="B1693" t="str">
            <v>210-1690</v>
          </cell>
          <cell r="C1693" t="str">
            <v>CONTACTO TOTAL SA DE CV</v>
          </cell>
        </row>
        <row r="1694">
          <cell r="A1694" t="str">
            <v>LKE561005LZ5</v>
          </cell>
          <cell r="B1694" t="str">
            <v>210-1691</v>
          </cell>
          <cell r="C1694" t="str">
            <v>LABORATORIOS KENDRICK SA</v>
          </cell>
        </row>
        <row r="1695">
          <cell r="A1695" t="str">
            <v>DBA950110ET8</v>
          </cell>
          <cell r="B1695" t="str">
            <v>210-1692</v>
          </cell>
          <cell r="C1695" t="str">
            <v>DISTRIBUCIONES DEL BAJIO SA DE CV</v>
          </cell>
        </row>
        <row r="1696">
          <cell r="A1696" t="str">
            <v>UED031111B80</v>
          </cell>
          <cell r="B1696" t="str">
            <v>210-1693</v>
          </cell>
          <cell r="C1696" t="str">
            <v>UNION EDITORIALISTA SA DE CV</v>
          </cell>
        </row>
        <row r="1697">
          <cell r="A1697" t="str">
            <v>FAFL600401386</v>
          </cell>
          <cell r="B1697" t="str">
            <v>210-1694</v>
          </cell>
          <cell r="C1697" t="str">
            <v>FRANCO FLORES LUIS MANUEL</v>
          </cell>
        </row>
        <row r="1698">
          <cell r="A1698" t="str">
            <v>CJA9907304Q0</v>
          </cell>
          <cell r="B1698" t="str">
            <v>210-1695</v>
          </cell>
          <cell r="C1698" t="str">
            <v>COEL JALISCO SA DE CV</v>
          </cell>
        </row>
        <row r="1699">
          <cell r="A1699" t="str">
            <v>LJU821006T53</v>
          </cell>
          <cell r="B1699" t="str">
            <v>210-1696</v>
          </cell>
          <cell r="C1699" t="str">
            <v>LABORATORIOS JULIO SA DE CV</v>
          </cell>
        </row>
        <row r="1700">
          <cell r="A1700" t="str">
            <v>ROAJ680807BZ2</v>
          </cell>
          <cell r="B1700" t="str">
            <v>210-1697</v>
          </cell>
          <cell r="C1700" t="str">
            <v>RODRIGUEZ ARECHIGA JULIO CESAR</v>
          </cell>
        </row>
        <row r="1701">
          <cell r="A1701" t="str">
            <v>LBG050817EX9</v>
          </cell>
          <cell r="B1701" t="str">
            <v>210-1698</v>
          </cell>
          <cell r="C1701" t="str">
            <v>LABORATORIOS BIOGENICA SA DE CV</v>
          </cell>
        </row>
        <row r="1702">
          <cell r="A1702" t="str">
            <v>BEGR8410199U4</v>
          </cell>
          <cell r="B1702" t="str">
            <v>210-1699</v>
          </cell>
          <cell r="C1702" t="str">
            <v>BECERRA GOMEZ RAFAEL</v>
          </cell>
        </row>
        <row r="1703">
          <cell r="A1703" t="str">
            <v>CTR940509JF6</v>
          </cell>
          <cell r="B1703" t="str">
            <v>210-1700</v>
          </cell>
          <cell r="C1703" t="str">
            <v>CALZADO DE TRABAJO SA DE CV</v>
          </cell>
        </row>
        <row r="1704">
          <cell r="A1704" t="str">
            <v>PACL630112HA0</v>
          </cell>
          <cell r="B1704" t="str">
            <v>210-1701</v>
          </cell>
          <cell r="C1704" t="str">
            <v>PADILLA CAMBEROS MARIA LOURDES</v>
          </cell>
        </row>
        <row r="1705">
          <cell r="A1705" t="str">
            <v>ROD970403GH8</v>
          </cell>
          <cell r="B1705" t="str">
            <v>210-1702</v>
          </cell>
          <cell r="C1705" t="str">
            <v>RODAJAL SA DE CV</v>
          </cell>
        </row>
        <row r="1706">
          <cell r="A1706" t="str">
            <v>CIN0302277Y3</v>
          </cell>
          <cell r="B1706" t="str">
            <v>210-1703</v>
          </cell>
          <cell r="C1706" t="str">
            <v>CONECTIVIDAD INTERNACIONAL SA DE CV</v>
          </cell>
        </row>
        <row r="1707">
          <cell r="A1707" t="str">
            <v>FAMJ830611L22</v>
          </cell>
          <cell r="B1707" t="str">
            <v>210-1704</v>
          </cell>
          <cell r="C1707" t="str">
            <v>FRANCO MEDRANO JOSE DE JESUS</v>
          </cell>
        </row>
        <row r="1708">
          <cell r="A1708" t="str">
            <v>NIIR710312B21</v>
          </cell>
          <cell r="B1708" t="str">
            <v>210-1705</v>
          </cell>
          <cell r="C1708" t="str">
            <v>NIETO INGUANZO RAQUEL</v>
          </cell>
        </row>
        <row r="1709">
          <cell r="A1709" t="str">
            <v>GOLS660709KFA</v>
          </cell>
          <cell r="B1709" t="str">
            <v>210-1706</v>
          </cell>
          <cell r="C1709" t="str">
            <v>GONZALEZ LOZANO SERGIO</v>
          </cell>
        </row>
        <row r="1710">
          <cell r="A1710" t="str">
            <v>PEM870521B11</v>
          </cell>
          <cell r="B1710" t="str">
            <v>210-1707</v>
          </cell>
          <cell r="C1710" t="str">
            <v>PLASTICOS ESPECIALIZADOS DE MONTERREY SA DE CV</v>
          </cell>
        </row>
        <row r="1711">
          <cell r="A1711" t="str">
            <v>BET040330HN3</v>
          </cell>
          <cell r="B1711" t="str">
            <v>210-1708</v>
          </cell>
          <cell r="C1711" t="str">
            <v>BETONE SA DE CV</v>
          </cell>
        </row>
        <row r="1712">
          <cell r="A1712" t="str">
            <v>GFE970303SC9</v>
          </cell>
          <cell r="B1712" t="str">
            <v>210-1709</v>
          </cell>
          <cell r="C1712" t="str">
            <v>GRAN FERRETERO SA DE CV</v>
          </cell>
        </row>
        <row r="1713">
          <cell r="A1713" t="str">
            <v>LEMA710413945</v>
          </cell>
          <cell r="B1713" t="str">
            <v>210-1710</v>
          </cell>
          <cell r="C1713" t="str">
            <v>DE LEON DE LA MORA ALEJANDRO</v>
          </cell>
        </row>
        <row r="1714">
          <cell r="A1714" t="str">
            <v>GADF751119HG8</v>
          </cell>
          <cell r="B1714" t="str">
            <v>210-1711</v>
          </cell>
          <cell r="C1714" t="str">
            <v>GALLO DOMINGUEZ FELIPE ARTURO</v>
          </cell>
        </row>
        <row r="1715">
          <cell r="A1715" t="str">
            <v>RRA000919D56</v>
          </cell>
          <cell r="B1715" t="str">
            <v>210-1712</v>
          </cell>
          <cell r="C1715" t="str">
            <v>RESISTENCIAS RAFF SA DE CV</v>
          </cell>
        </row>
        <row r="1716">
          <cell r="A1716" t="str">
            <v>MOGR420831FL6</v>
          </cell>
          <cell r="B1716" t="str">
            <v>210-1713</v>
          </cell>
          <cell r="C1716" t="str">
            <v>MORENO Y GARCIA JOSE RAMON GUSTAVO</v>
          </cell>
        </row>
        <row r="1717">
          <cell r="A1717" t="str">
            <v>OOMF3907163YA</v>
          </cell>
          <cell r="B1717" t="str">
            <v>210-1714</v>
          </cell>
          <cell r="C1717" t="str">
            <v>OROZCO MEJIA JOSE FELIX</v>
          </cell>
        </row>
        <row r="1718">
          <cell r="A1718" t="str">
            <v>CEX010604MY5</v>
          </cell>
          <cell r="B1718" t="str">
            <v>210-1715</v>
          </cell>
          <cell r="C1718" t="str">
            <v>CORPORATIVO DE EXPORTACIONES SA DE CV</v>
          </cell>
        </row>
        <row r="1719">
          <cell r="A1719" t="str">
            <v>LCO060406RYA</v>
          </cell>
          <cell r="B1719" t="str">
            <v>210-1716</v>
          </cell>
          <cell r="C1719" t="str">
            <v>LEMON COMERCIALIZA SA DE CV</v>
          </cell>
        </row>
        <row r="1720">
          <cell r="A1720" t="str">
            <v>CDR900226UD4</v>
          </cell>
          <cell r="B1720" t="str">
            <v>210-1717</v>
          </cell>
          <cell r="C1720" t="str">
            <v>CENTRAL DE DISCOS DE REYNOSA SA DE CV</v>
          </cell>
        </row>
        <row r="1721">
          <cell r="A1721" t="str">
            <v>BAMJ7804282P0</v>
          </cell>
          <cell r="B1721" t="str">
            <v>210-1718</v>
          </cell>
          <cell r="C1721" t="str">
            <v>BARBA MARTIN JUAN ENRIQUE</v>
          </cell>
        </row>
        <row r="1722">
          <cell r="A1722" t="str">
            <v>JDA840201CV5</v>
          </cell>
          <cell r="B1722" t="str">
            <v>210-1719</v>
          </cell>
          <cell r="C1722" t="str">
            <v>JUGUETES DAMAR SA DE CV</v>
          </cell>
        </row>
        <row r="1723">
          <cell r="A1723" t="str">
            <v>DDP070802TCA</v>
          </cell>
          <cell r="B1723" t="str">
            <v>210-1720</v>
          </cell>
          <cell r="C1723" t="str">
            <v>DESARROLLADORA DE PRODUCTOS Y MARCAS SA DE CV</v>
          </cell>
        </row>
        <row r="1724">
          <cell r="A1724" t="str">
            <v>GOCG800613SU4</v>
          </cell>
          <cell r="B1724" t="str">
            <v>210-1721</v>
          </cell>
          <cell r="C1724" t="str">
            <v>GOMEZ IBARRA CORTES GABRIEL</v>
          </cell>
        </row>
        <row r="1725">
          <cell r="A1725" t="str">
            <v>SOL0610111U9</v>
          </cell>
          <cell r="B1725" t="str">
            <v>210-1722</v>
          </cell>
          <cell r="C1725" t="str">
            <v>SOLTET S DE RL DE CV</v>
          </cell>
        </row>
        <row r="1726">
          <cell r="A1726" t="str">
            <v>ICM040315J66</v>
          </cell>
          <cell r="B1726" t="str">
            <v>210-1723</v>
          </cell>
          <cell r="C1726" t="str">
            <v>IDEAS CREATIVAS DE MARKETING SA DE CV</v>
          </cell>
        </row>
        <row r="1727">
          <cell r="A1727" t="str">
            <v>BONJ4805139X5</v>
          </cell>
          <cell r="B1727" t="str">
            <v>210-1724</v>
          </cell>
          <cell r="C1727" t="str">
            <v>BORREGO NAVARRO JAIME ANTONIO</v>
          </cell>
        </row>
        <row r="1728">
          <cell r="A1728" t="str">
            <v>RHR920319BY8</v>
          </cell>
          <cell r="B1728" t="str">
            <v>210-1725</v>
          </cell>
          <cell r="C1728" t="str">
            <v>RHR ALIMENTOS DEL MAR S DE RL DE CV</v>
          </cell>
        </row>
        <row r="1729">
          <cell r="A1729" t="str">
            <v>PAP900827K15</v>
          </cell>
          <cell r="B1729" t="str">
            <v>210-1726</v>
          </cell>
          <cell r="C1729" t="str">
            <v>PROMOTORA DE AUTOPISTAS DEL PACIFICO SA DE CV</v>
          </cell>
        </row>
        <row r="1730">
          <cell r="A1730" t="str">
            <v>TCG870817Q74</v>
          </cell>
          <cell r="B1730" t="str">
            <v>210-1727</v>
          </cell>
          <cell r="C1730" t="str">
            <v>TRAMO CARRETERO GUADALAJARA-COLIMA</v>
          </cell>
        </row>
        <row r="1731">
          <cell r="A1731" t="str">
            <v>RCO0708136F7</v>
          </cell>
          <cell r="B1731" t="str">
            <v>210-1728</v>
          </cell>
          <cell r="C1731" t="str">
            <v>RED DE CARRETERAS DE OCCIDENTE SAB DE CV</v>
          </cell>
        </row>
        <row r="1732">
          <cell r="A1732" t="str">
            <v>RAMA650907PI6</v>
          </cell>
          <cell r="B1732" t="str">
            <v>210-1729</v>
          </cell>
          <cell r="C1732" t="str">
            <v>RAMIREZ MERCADO ADOLFO</v>
          </cell>
        </row>
        <row r="1733">
          <cell r="A1733" t="str">
            <v>RAMJ721202GB8</v>
          </cell>
          <cell r="B1733" t="str">
            <v>210-1730</v>
          </cell>
          <cell r="C1733" t="str">
            <v>RAMIREZ MONTES DE OCA JUAN FRANCISCO</v>
          </cell>
        </row>
        <row r="1734">
          <cell r="A1734" t="str">
            <v>AIMM700701U45</v>
          </cell>
          <cell r="B1734" t="str">
            <v>210-1731</v>
          </cell>
          <cell r="C1734" t="str">
            <v>AVIÑA MIRAMONTES MARIA MERCEDES</v>
          </cell>
        </row>
        <row r="1735">
          <cell r="A1735" t="str">
            <v>CME0403111GA</v>
          </cell>
          <cell r="B1735" t="str">
            <v>210-1732</v>
          </cell>
          <cell r="C1735" t="str">
            <v>CAISAMU DE MEXICO SA DE CV</v>
          </cell>
        </row>
        <row r="1736">
          <cell r="A1736" t="str">
            <v>VESF690614A42</v>
          </cell>
          <cell r="B1736" t="str">
            <v>210-1733</v>
          </cell>
          <cell r="C1736" t="str">
            <v>VELAZQUEZ SANTILLAN FERNANDO ALBERTO</v>
          </cell>
        </row>
        <row r="1737">
          <cell r="A1737" t="str">
            <v>MAAJ690209LS0</v>
          </cell>
          <cell r="B1737" t="str">
            <v>210-1734</v>
          </cell>
          <cell r="C1737" t="str">
            <v>MARIN AVILA JUAN JOSE</v>
          </cell>
        </row>
        <row r="1738">
          <cell r="A1738" t="str">
            <v>TJE980817LD2</v>
          </cell>
          <cell r="B1738" t="str">
            <v>210-1735</v>
          </cell>
          <cell r="C1738" t="str">
            <v>TNT JEANS SA DE CV</v>
          </cell>
        </row>
        <row r="1739">
          <cell r="A1739" t="str">
            <v>DOB001109DK5</v>
          </cell>
          <cell r="B1739" t="str">
            <v>210-1736</v>
          </cell>
          <cell r="C1739" t="str">
            <v>DOBOS SA DE CV</v>
          </cell>
        </row>
        <row r="1740">
          <cell r="A1740" t="str">
            <v>AURA570515PG1</v>
          </cell>
          <cell r="B1740" t="str">
            <v>210-1737</v>
          </cell>
          <cell r="C1740" t="str">
            <v>AGUIRRE ROMERO ARNOLDO</v>
          </cell>
        </row>
        <row r="1741">
          <cell r="A1741" t="str">
            <v>MSC06092637A</v>
          </cell>
          <cell r="B1741" t="str">
            <v>210-1738</v>
          </cell>
          <cell r="C1741" t="str">
            <v>MEDICINAS SAN CAMILO SA DE CV</v>
          </cell>
        </row>
        <row r="1742">
          <cell r="A1742" t="str">
            <v>SOEV6509106Z3</v>
          </cell>
          <cell r="B1742" t="str">
            <v>210-1739</v>
          </cell>
          <cell r="C1742" t="str">
            <v>SOLIS ENCINA VICTOR MANUEL</v>
          </cell>
        </row>
        <row r="1743">
          <cell r="A1743" t="str">
            <v>GOVC820916BQ5</v>
          </cell>
          <cell r="B1743" t="str">
            <v>210-1740</v>
          </cell>
          <cell r="C1743" t="str">
            <v>GONZALEZ VILLASEÑOR CARLOS ERNESTO</v>
          </cell>
        </row>
        <row r="1744">
          <cell r="A1744" t="str">
            <v>ENO820712BYA</v>
          </cell>
          <cell r="B1744" t="str">
            <v>210-1741</v>
          </cell>
          <cell r="C1744" t="str">
            <v>EMPACADORA LA NORTEÑA SA DE CV</v>
          </cell>
        </row>
        <row r="1745">
          <cell r="A1745" t="str">
            <v>RUSS6802081Z2</v>
          </cell>
          <cell r="B1745" t="str">
            <v>210-1742</v>
          </cell>
          <cell r="C1745" t="str">
            <v>RUIZ SANCHEZ SERGIO</v>
          </cell>
        </row>
        <row r="1746">
          <cell r="A1746" t="str">
            <v>AMA990123RIA</v>
          </cell>
          <cell r="B1746" t="str">
            <v>210-1743</v>
          </cell>
          <cell r="C1746" t="str">
            <v>ALIMENTOS EL MANA SA DE CV</v>
          </cell>
        </row>
        <row r="1747">
          <cell r="A1747" t="str">
            <v>CORF820326NH9</v>
          </cell>
          <cell r="B1747" t="str">
            <v>210-1744</v>
          </cell>
          <cell r="C1747" t="str">
            <v>CORDERO ROBLES JOSE FERNANDO</v>
          </cell>
        </row>
        <row r="1748">
          <cell r="A1748" t="str">
            <v>LOOG5511273Z7</v>
          </cell>
          <cell r="B1748" t="str">
            <v>210-1745</v>
          </cell>
          <cell r="C1748" t="str">
            <v>LOPEZ OROZCO GUILLERMO</v>
          </cell>
        </row>
        <row r="1749">
          <cell r="A1749" t="str">
            <v>GIR061221JA0</v>
          </cell>
          <cell r="B1749" t="str">
            <v>210-1746</v>
          </cell>
          <cell r="C1749" t="str">
            <v>GIRMEX SA DE CV</v>
          </cell>
        </row>
        <row r="1750">
          <cell r="A1750" t="str">
            <v>DSA010117L35</v>
          </cell>
          <cell r="B1750" t="str">
            <v>210-1747</v>
          </cell>
          <cell r="C1750" t="str">
            <v>DESTILADORA LOS SAUCES SA DE CV</v>
          </cell>
        </row>
        <row r="1751">
          <cell r="A1751" t="str">
            <v>PAZM8503177FA</v>
          </cell>
          <cell r="B1751" t="str">
            <v>210-1748</v>
          </cell>
          <cell r="C1751" t="str">
            <v>PARRA ZUÑIGA MARGARITA</v>
          </cell>
        </row>
        <row r="1752">
          <cell r="A1752" t="str">
            <v>PIB971009AX7</v>
          </cell>
          <cell r="B1752" t="str">
            <v>210-1749</v>
          </cell>
          <cell r="C1752" t="str">
            <v xml:space="preserve">PRODUCTORA INTERNACIONAL DE BEBIDAS SA DE CV </v>
          </cell>
        </row>
        <row r="1753">
          <cell r="A1753" t="str">
            <v>AAG060905GR3</v>
          </cell>
          <cell r="B1753" t="str">
            <v>210-1750</v>
          </cell>
          <cell r="C1753" t="str">
            <v>ABASTECEDORA AGSA SA DE CV</v>
          </cell>
        </row>
        <row r="1754">
          <cell r="A1754" t="str">
            <v>NAPG641212CZ9</v>
          </cell>
          <cell r="B1754" t="str">
            <v>210-1751</v>
          </cell>
          <cell r="C1754" t="str">
            <v>NARANJO PADILLA GUADALUPE</v>
          </cell>
        </row>
        <row r="1755">
          <cell r="A1755" t="str">
            <v>HEAR661005KT6</v>
          </cell>
          <cell r="B1755" t="str">
            <v>210-1752</v>
          </cell>
          <cell r="C1755" t="str">
            <v>HERNANDEZ ANGULO RAUL</v>
          </cell>
        </row>
        <row r="1756">
          <cell r="A1756" t="str">
            <v>RMA071203393</v>
          </cell>
          <cell r="B1756" t="str">
            <v>210-1753</v>
          </cell>
          <cell r="C1756" t="str">
            <v>RT MAGIQUE S DE RL DE CV</v>
          </cell>
        </row>
        <row r="1757">
          <cell r="A1757" t="str">
            <v>MLA001116D25</v>
          </cell>
          <cell r="B1757" t="str">
            <v>210-1754</v>
          </cell>
          <cell r="C1757" t="str">
            <v>MCI LABORATORIOS SA DE CV</v>
          </cell>
        </row>
        <row r="1758">
          <cell r="A1758" t="str">
            <v>DIN960925V95</v>
          </cell>
          <cell r="B1758" t="str">
            <v>210-1755</v>
          </cell>
          <cell r="C1758" t="str">
            <v>DIAGNOSTICA INTERNACIONAL SA DE CV</v>
          </cell>
        </row>
        <row r="1759">
          <cell r="A1759" t="str">
            <v>PEMH6612116T7</v>
          </cell>
          <cell r="B1759" t="str">
            <v>210-1756</v>
          </cell>
          <cell r="C1759" t="str">
            <v>PEREZ MORA HUGO</v>
          </cell>
        </row>
        <row r="1760">
          <cell r="A1760" t="str">
            <v>PANC760318V74</v>
          </cell>
          <cell r="B1760" t="str">
            <v>210-1757</v>
          </cell>
          <cell r="C1760" t="str">
            <v>PADILLA NAVARRO CAROLINA</v>
          </cell>
        </row>
        <row r="1761">
          <cell r="A1761" t="str">
            <v>ASA980630FG5</v>
          </cell>
          <cell r="B1761" t="str">
            <v>210-1758</v>
          </cell>
          <cell r="C1761" t="str">
            <v>ACCESORIOS Y SERVICIOS PARA AUTOS SA DE CV</v>
          </cell>
        </row>
        <row r="1762">
          <cell r="A1762" t="str">
            <v>CSM980724NL8</v>
          </cell>
          <cell r="B1762" t="str">
            <v>210-1759</v>
          </cell>
          <cell r="C1762" t="str">
            <v>CONSTRUCCIONES SERVICIOS Y MATERIAL ELECTRICO SA DE CV</v>
          </cell>
        </row>
        <row r="1763">
          <cell r="A1763" t="str">
            <v>CSY0304086K9</v>
          </cell>
          <cell r="B1763" t="str">
            <v>210-1760</v>
          </cell>
          <cell r="C1763" t="str">
            <v>COMERCIALIZADORA SYDNEY SA DE CV</v>
          </cell>
        </row>
        <row r="1764">
          <cell r="A1764" t="str">
            <v>SALC670519A59</v>
          </cell>
          <cell r="B1764" t="str">
            <v>210-1761</v>
          </cell>
          <cell r="C1764" t="str">
            <v>SANCHEZ LARA CELIA</v>
          </cell>
        </row>
        <row r="1765">
          <cell r="A1765" t="str">
            <v>NHE001113GG5</v>
          </cell>
          <cell r="B1765" t="str">
            <v>210-1762</v>
          </cell>
          <cell r="C1765" t="str">
            <v>NATURAL HEALTH SA DE CV</v>
          </cell>
        </row>
        <row r="1766">
          <cell r="A1766" t="str">
            <v>CASD870331UI4</v>
          </cell>
          <cell r="B1766" t="str">
            <v>210-1763</v>
          </cell>
          <cell r="C1766" t="str">
            <v>CANCHOLA SANCHEZ DIANA MARLENE</v>
          </cell>
        </row>
        <row r="1767">
          <cell r="A1767" t="str">
            <v>FVI000209ER3</v>
          </cell>
          <cell r="B1767" t="str">
            <v>210-1764</v>
          </cell>
          <cell r="C1767" t="str">
            <v>FARMACEUTICOS VIDA SA DE CV</v>
          </cell>
        </row>
        <row r="1768">
          <cell r="A1768" t="str">
            <v>IMA050804PE5</v>
          </cell>
          <cell r="B1768" t="str">
            <v>210-1765</v>
          </cell>
          <cell r="C1768" t="str">
            <v>INULINA Y MIEL DE AGAVE SA DE CV</v>
          </cell>
        </row>
        <row r="1769">
          <cell r="A1769" t="str">
            <v>CSO9004245Z7</v>
          </cell>
          <cell r="B1769" t="str">
            <v>210-1766</v>
          </cell>
          <cell r="C1769" t="str">
            <v>COCITODO SOTELO SA DE CV</v>
          </cell>
        </row>
        <row r="1770">
          <cell r="A1770" t="str">
            <v>PDE050913HL7</v>
          </cell>
          <cell r="B1770" t="str">
            <v>210-1767</v>
          </cell>
          <cell r="C1770" t="str">
            <v>PAN DELI SA DE CV</v>
          </cell>
        </row>
        <row r="1771">
          <cell r="A1771" t="str">
            <v>GUHR490401DI7</v>
          </cell>
          <cell r="B1771" t="str">
            <v>210-1768</v>
          </cell>
          <cell r="C1771" t="str">
            <v>GUZMAN HERNANDEZ RUBEN</v>
          </cell>
        </row>
        <row r="1772">
          <cell r="A1772" t="str">
            <v>GOPB790611Q52</v>
          </cell>
          <cell r="B1772" t="str">
            <v>210-1769</v>
          </cell>
          <cell r="C1772" t="str">
            <v>GLORIA PEREZ BENJAMIN</v>
          </cell>
        </row>
        <row r="1773">
          <cell r="A1773" t="str">
            <v>PCZ071128UM9</v>
          </cell>
          <cell r="B1773" t="str">
            <v>210-1770</v>
          </cell>
          <cell r="C1773" t="str">
            <v>PRODUCTOS DE CONSUMO Z SA DE CV</v>
          </cell>
        </row>
        <row r="1774">
          <cell r="A1774" t="str">
            <v>MUJL720122GA6</v>
          </cell>
          <cell r="B1774" t="str">
            <v>210-1771</v>
          </cell>
          <cell r="C1774" t="str">
            <v xml:space="preserve">MUÑOZ JIMENEZ JOSE LUIS GUADALUPE </v>
          </cell>
        </row>
        <row r="1775">
          <cell r="A1775" t="str">
            <v>PME861211T22</v>
          </cell>
          <cell r="B1775" t="str">
            <v>210-1772</v>
          </cell>
          <cell r="C1775" t="str">
            <v>PRODUCTOS MEDELLIN SA DE CV</v>
          </cell>
        </row>
        <row r="1776">
          <cell r="A1776" t="str">
            <v>MTR061003KJ9</v>
          </cell>
          <cell r="B1776" t="str">
            <v>210-1773</v>
          </cell>
          <cell r="C1776" t="str">
            <v>MICHEL TRADE SA DE CV</v>
          </cell>
        </row>
        <row r="1777">
          <cell r="A1777" t="str">
            <v>CTO041217NKA</v>
          </cell>
          <cell r="B1777" t="str">
            <v>210-1774</v>
          </cell>
          <cell r="C1777" t="str">
            <v>CASA TEQUILERA ORGULLO CHARRO SA DE CV</v>
          </cell>
        </row>
        <row r="1778">
          <cell r="A1778" t="str">
            <v>CERA7801228KA</v>
          </cell>
          <cell r="B1778" t="str">
            <v>210-1775</v>
          </cell>
          <cell r="C1778" t="str">
            <v>CEDILLO ROMERO ALESSANDRO</v>
          </cell>
        </row>
        <row r="1779">
          <cell r="A1779" t="str">
            <v>OIHC371209284</v>
          </cell>
          <cell r="B1779" t="str">
            <v>210-1776</v>
          </cell>
          <cell r="C1779" t="str">
            <v>OLIVA HERNANDEZ MARIA CONCEPCION</v>
          </cell>
        </row>
        <row r="1780">
          <cell r="A1780" t="str">
            <v>CNA8602174V2</v>
          </cell>
          <cell r="B1780" t="str">
            <v>210-1777</v>
          </cell>
          <cell r="C1780" t="str">
            <v>CARLOS NAFARRATE SA DE CV</v>
          </cell>
        </row>
        <row r="1781">
          <cell r="A1781" t="str">
            <v>SDI0801309K5</v>
          </cell>
          <cell r="B1781" t="str">
            <v>210-1778</v>
          </cell>
          <cell r="C1781" t="str">
            <v>SADI DISTRIBUCIONES SA DE CV</v>
          </cell>
        </row>
        <row r="1782">
          <cell r="A1782" t="str">
            <v>ROGJ670822E73</v>
          </cell>
          <cell r="B1782" t="str">
            <v>210-1779</v>
          </cell>
          <cell r="C1782" t="str">
            <v>ROBLES GUERRERO JUAN PABLO</v>
          </cell>
        </row>
        <row r="1783">
          <cell r="A1783" t="str">
            <v>MOLM7803098V3</v>
          </cell>
          <cell r="B1783" t="str">
            <v>210-1780</v>
          </cell>
          <cell r="C1783" t="str">
            <v>MOJICA LOPEZ MIGUEL</v>
          </cell>
        </row>
        <row r="1784">
          <cell r="A1784" t="str">
            <v>DCP0408107R8</v>
          </cell>
          <cell r="B1784" t="str">
            <v>210-1781</v>
          </cell>
          <cell r="C1784" t="str">
            <v>DISTRIBUIDORA DE CONSUMIBLES Y PILAS S DE RL DE CV</v>
          </cell>
        </row>
        <row r="1785">
          <cell r="A1785" t="str">
            <v>DCC9907123ZA</v>
          </cell>
          <cell r="B1785" t="str">
            <v>210-1782</v>
          </cell>
          <cell r="C1785" t="str">
            <v>DISTRIBUIDORA COMERCIAL CBC DEL NOROESTE SA DE CV</v>
          </cell>
        </row>
        <row r="1786">
          <cell r="A1786" t="str">
            <v>LARE840128UH2</v>
          </cell>
          <cell r="B1786" t="str">
            <v>210-1783</v>
          </cell>
          <cell r="C1786" t="str">
            <v>LARA RAMOS ERNESTO RAMSES</v>
          </cell>
        </row>
        <row r="1787">
          <cell r="A1787" t="str">
            <v>POA040907PA6</v>
          </cell>
          <cell r="B1787" t="str">
            <v>210-1784</v>
          </cell>
          <cell r="C1787" t="str">
            <v>PRODUCTOS ORGANICOS ALIMENTICIOS SA DE CV</v>
          </cell>
        </row>
        <row r="1788">
          <cell r="A1788" t="str">
            <v>PAL850320AC2</v>
          </cell>
          <cell r="B1788" t="str">
            <v>210-1785</v>
          </cell>
          <cell r="C1788" t="str">
            <v>PALMEX ALIMENTOS S DE RL DE CV</v>
          </cell>
        </row>
        <row r="1789">
          <cell r="A1789" t="str">
            <v>GMT9802217I9</v>
          </cell>
          <cell r="B1789" t="str">
            <v>210-1786</v>
          </cell>
          <cell r="C1789" t="str">
            <v>GRUPO MEDICO TITANIC SA DE CV</v>
          </cell>
        </row>
        <row r="1790">
          <cell r="A1790" t="str">
            <v>SCO841215T70</v>
          </cell>
          <cell r="B1790" t="str">
            <v>210-1787</v>
          </cell>
          <cell r="C1790" t="str">
            <v>SEGURIDAD Y CONTROL SA DE CV</v>
          </cell>
        </row>
        <row r="1791">
          <cell r="B1791" t="str">
            <v>210-1788</v>
          </cell>
          <cell r="C1791" t="str">
            <v>GONZALEZ GOMEZ ADRIAN</v>
          </cell>
        </row>
        <row r="1792">
          <cell r="A1792" t="str">
            <v>ESM841129CV1</v>
          </cell>
          <cell r="B1792" t="str">
            <v>210-1789</v>
          </cell>
          <cell r="C1792" t="str">
            <v>EMPACADORA SAN MARCOS SA DE CV</v>
          </cell>
        </row>
        <row r="1793">
          <cell r="A1793" t="str">
            <v>CCC051018R86</v>
          </cell>
          <cell r="B1793" t="str">
            <v>210-1790</v>
          </cell>
          <cell r="C1793" t="str">
            <v>COMERCIALIZADORA CHECK COM SA DE CV</v>
          </cell>
        </row>
        <row r="1794">
          <cell r="A1794" t="str">
            <v>MABM751009V87</v>
          </cell>
          <cell r="B1794" t="str">
            <v>210-1791</v>
          </cell>
          <cell r="C1794" t="str">
            <v>MARTINEZ BAUTISTA MIGUEL ANGEL</v>
          </cell>
        </row>
        <row r="1795">
          <cell r="A1795" t="str">
            <v>MOGC8210285S8</v>
          </cell>
          <cell r="B1795" t="str">
            <v>210-1792</v>
          </cell>
          <cell r="C1795" t="str">
            <v>MORAN GARCIA CARLOS EDUARDO</v>
          </cell>
        </row>
        <row r="1796">
          <cell r="A1796" t="str">
            <v>HEPG810207TZ5</v>
          </cell>
          <cell r="B1796" t="str">
            <v>210-1793</v>
          </cell>
          <cell r="C1796" t="str">
            <v>HERNANDEZ PLASCENCIA GUADALUPE ALEJANDRO</v>
          </cell>
        </row>
        <row r="1797">
          <cell r="A1797" t="str">
            <v>MODL820211JZ0</v>
          </cell>
          <cell r="B1797" t="str">
            <v>210-1794</v>
          </cell>
          <cell r="C1797" t="str">
            <v>MONTAÑEZ DURAN LOURDES ELIZABETH</v>
          </cell>
        </row>
        <row r="1798">
          <cell r="A1798" t="str">
            <v>TLM610720N93</v>
          </cell>
          <cell r="B1798" t="str">
            <v>210-1795</v>
          </cell>
          <cell r="C1798" t="str">
            <v>TRANSPORTES LEON-MEXICO SA DE CV</v>
          </cell>
        </row>
        <row r="1799">
          <cell r="A1799" t="str">
            <v>RUAC730827T89</v>
          </cell>
          <cell r="B1799" t="str">
            <v>210-1796</v>
          </cell>
          <cell r="C1799" t="str">
            <v>RUIZ AMADOR CESAR ENRIQUE</v>
          </cell>
        </row>
        <row r="1800">
          <cell r="A1800" t="str">
            <v>ACG970107933</v>
          </cell>
          <cell r="B1800" t="str">
            <v>210-1797</v>
          </cell>
          <cell r="C1800" t="str">
            <v>ABARROTES DEL CENTRO GUERRERO SA DE CV</v>
          </cell>
        </row>
        <row r="1801">
          <cell r="A1801" t="str">
            <v>NUSC861001NC8</v>
          </cell>
          <cell r="B1801" t="str">
            <v>210-1798</v>
          </cell>
          <cell r="C1801" t="str">
            <v>NUÑEZ SANCHEZ CECILIA GUADALUPE</v>
          </cell>
        </row>
        <row r="1802">
          <cell r="A1802" t="str">
            <v>FEP951010495</v>
          </cell>
          <cell r="B1802" t="str">
            <v>210-1799</v>
          </cell>
          <cell r="C1802" t="str">
            <v>FABRICA DE ESCOBAS EL PORVENIR SA DE CV</v>
          </cell>
        </row>
        <row r="1803">
          <cell r="A1803" t="str">
            <v>CAPA831004NY4</v>
          </cell>
          <cell r="B1803" t="str">
            <v>210-1800</v>
          </cell>
          <cell r="C1803" t="str">
            <v>CARRILLO POLANCO ANA PAOLA</v>
          </cell>
        </row>
        <row r="1804">
          <cell r="A1804" t="str">
            <v>VEC990614QD7</v>
          </cell>
          <cell r="B1804" t="str">
            <v>210-1801</v>
          </cell>
          <cell r="C1804" t="str">
            <v>VECARANT SA DE CV</v>
          </cell>
        </row>
        <row r="1805">
          <cell r="A1805" t="str">
            <v>ICO071127IX1</v>
          </cell>
          <cell r="B1805" t="str">
            <v>210-1802</v>
          </cell>
          <cell r="C1805" t="str">
            <v>INIVER COMER SA DE CV</v>
          </cell>
        </row>
        <row r="1806">
          <cell r="A1806" t="str">
            <v>PNC970417MS1</v>
          </cell>
          <cell r="B1806" t="str">
            <v>210-1803</v>
          </cell>
          <cell r="C1806" t="str">
            <v>PRODUCTOS NATURALES DEL CENTRO SA DE CV</v>
          </cell>
        </row>
        <row r="1807">
          <cell r="A1807" t="str">
            <v>IMF020530UN9</v>
          </cell>
          <cell r="B1807" t="str">
            <v>210-1804</v>
          </cell>
          <cell r="C1807" t="str">
            <v>IMFARDEL SA DE CV</v>
          </cell>
        </row>
        <row r="1808">
          <cell r="A1808" t="str">
            <v>MAMJ670829AM6</v>
          </cell>
          <cell r="B1808" t="str">
            <v>210-1805</v>
          </cell>
          <cell r="C1808" t="str">
            <v>MARTINEZ MEDINA JOSE DE JESUS</v>
          </cell>
        </row>
        <row r="1809">
          <cell r="A1809" t="str">
            <v>VACL610119PK6</v>
          </cell>
          <cell r="B1809" t="str">
            <v>210-1806</v>
          </cell>
          <cell r="C1809" t="str">
            <v>VARGAS CROSSWELL LUIS HECTOR</v>
          </cell>
        </row>
        <row r="1810">
          <cell r="A1810" t="str">
            <v>COAM741226JX8</v>
          </cell>
          <cell r="B1810" t="str">
            <v>210-1807</v>
          </cell>
          <cell r="C1810" t="str">
            <v>CONTRERAS ACOSTA MARINA</v>
          </cell>
        </row>
        <row r="1811">
          <cell r="A1811" t="str">
            <v>BIFB510501HF1</v>
          </cell>
          <cell r="B1811" t="str">
            <v>210-1808</v>
          </cell>
          <cell r="C1811" t="str">
            <v>BRITO FLORES BERTO</v>
          </cell>
        </row>
        <row r="1812">
          <cell r="A1812" t="str">
            <v>AANJ7710166YA</v>
          </cell>
          <cell r="B1812" t="str">
            <v>210-1809</v>
          </cell>
          <cell r="C1812" t="str">
            <v>ALVARADO NAVARRO JAIME DE JESUS</v>
          </cell>
        </row>
        <row r="1813">
          <cell r="A1813" t="str">
            <v>LAM9109013H1</v>
          </cell>
          <cell r="B1813" t="str">
            <v>210-1810</v>
          </cell>
          <cell r="C1813" t="str">
            <v>LAMBI SA DE CV</v>
          </cell>
        </row>
        <row r="1814">
          <cell r="A1814" t="str">
            <v>REV470123G39</v>
          </cell>
          <cell r="B1814" t="str">
            <v>210-1811</v>
          </cell>
          <cell r="C1814" t="str">
            <v>REVLON SA DE CV</v>
          </cell>
        </row>
        <row r="1815">
          <cell r="A1815" t="str">
            <v>NAIF6111295I7</v>
          </cell>
          <cell r="B1815" t="str">
            <v>210-1812</v>
          </cell>
          <cell r="C1815" t="str">
            <v>NAVARRO IBARRA FERNANDO</v>
          </cell>
        </row>
        <row r="1816">
          <cell r="A1816" t="str">
            <v>FCA801222L7A</v>
          </cell>
          <cell r="B1816" t="str">
            <v>210-1813</v>
          </cell>
          <cell r="C1816" t="str">
            <v>FARMACIA CARREY SA</v>
          </cell>
        </row>
        <row r="1817">
          <cell r="A1817" t="str">
            <v>MOT791110M87</v>
          </cell>
          <cell r="B1817" t="str">
            <v>210-1814</v>
          </cell>
          <cell r="C1817" t="str">
            <v>MOTORMEXA SA DE CV</v>
          </cell>
        </row>
        <row r="1818">
          <cell r="A1818" t="str">
            <v>HSA030630N73</v>
          </cell>
          <cell r="B1818" t="str">
            <v>210-1815</v>
          </cell>
          <cell r="C1818" t="str">
            <v>HEALTH SERVICE ALLIANCE SA DE CV</v>
          </cell>
        </row>
        <row r="1819">
          <cell r="A1819" t="str">
            <v>MEML660616PG5</v>
          </cell>
          <cell r="B1819" t="str">
            <v>210-1816</v>
          </cell>
          <cell r="C1819" t="str">
            <v>MENDOZA MICHEL JOSE LUIS</v>
          </cell>
        </row>
        <row r="1820">
          <cell r="A1820" t="str">
            <v>MGA0805054B8</v>
          </cell>
          <cell r="B1820" t="str">
            <v>210-1817</v>
          </cell>
          <cell r="C1820" t="str">
            <v>MASE GRUPO ABARROTERO SA DE CV</v>
          </cell>
        </row>
        <row r="1821">
          <cell r="A1821" t="str">
            <v>AUGG5101177S3</v>
          </cell>
          <cell r="B1821" t="str">
            <v>210-1818</v>
          </cell>
          <cell r="C1821" t="str">
            <v>ACUÑA GARCIA JOSE GERARDO</v>
          </cell>
        </row>
        <row r="1822">
          <cell r="A1822" t="str">
            <v>MILH820516HF2</v>
          </cell>
          <cell r="B1822" t="str">
            <v>210-1819</v>
          </cell>
          <cell r="C1822" t="str">
            <v>MIRANDA LOPEZ HUGO OSVALDO</v>
          </cell>
        </row>
        <row r="1823">
          <cell r="A1823" t="str">
            <v>PEHM700701GS5</v>
          </cell>
          <cell r="B1823" t="str">
            <v>210-1820</v>
          </cell>
          <cell r="C1823" t="str">
            <v>PEREZ HERNANDEZ MARCO ANTONIO</v>
          </cell>
        </row>
        <row r="1824">
          <cell r="A1824" t="str">
            <v>PEMS450414BI4</v>
          </cell>
          <cell r="B1824" t="str">
            <v>210-1821</v>
          </cell>
          <cell r="C1824" t="str">
            <v>PEREZ MERCADO MARIA SILVIA</v>
          </cell>
        </row>
        <row r="1825">
          <cell r="A1825" t="str">
            <v>LAGA760128NU9</v>
          </cell>
          <cell r="B1825" t="str">
            <v>210-1822</v>
          </cell>
          <cell r="C1825" t="str">
            <v>LARRAGOITI GUADARRAMA ADRIAN</v>
          </cell>
        </row>
        <row r="1826">
          <cell r="A1826" t="str">
            <v>CMR990901QA4</v>
          </cell>
          <cell r="B1826" t="str">
            <v>210-1823</v>
          </cell>
          <cell r="C1826" t="str">
            <v>COMERCIAL MEJIA RIOS SA DE CV</v>
          </cell>
        </row>
        <row r="1827">
          <cell r="A1827" t="str">
            <v>GSO061220EM3</v>
          </cell>
          <cell r="B1827" t="str">
            <v>210-1824</v>
          </cell>
          <cell r="C1827" t="str">
            <v>GRUPO SCA OROZCO SA DE CV</v>
          </cell>
        </row>
        <row r="1828">
          <cell r="A1828" t="str">
            <v>SBG971124PL2</v>
          </cell>
          <cell r="B1828" t="str">
            <v>210-1825</v>
          </cell>
          <cell r="C1828" t="str">
            <v>SEGUROS BANORTE SA DE CV</v>
          </cell>
        </row>
        <row r="1829">
          <cell r="A1829" t="str">
            <v>HDM001017AS1</v>
          </cell>
          <cell r="B1829" t="str">
            <v>210-1826</v>
          </cell>
          <cell r="C1829" t="str">
            <v>HOME DEPOT MEXICO S DE RL DE CV</v>
          </cell>
        </row>
        <row r="1830">
          <cell r="A1830" t="str">
            <v>KME6910235T9</v>
          </cell>
          <cell r="B1830" t="str">
            <v>210-1827</v>
          </cell>
          <cell r="C1830" t="str">
            <v>KODAK MEXICANA SA DE CV</v>
          </cell>
        </row>
        <row r="1831">
          <cell r="A1831" t="str">
            <v>MACA651219KA8</v>
          </cell>
          <cell r="B1831" t="str">
            <v>210-1828</v>
          </cell>
          <cell r="C1831" t="str">
            <v>MARQUEZ CARBAJAL ARMANDO</v>
          </cell>
        </row>
        <row r="1832">
          <cell r="A1832" t="str">
            <v>YAAR4601152Q4</v>
          </cell>
          <cell r="B1832" t="str">
            <v>210-1829</v>
          </cell>
          <cell r="C1832" t="str">
            <v>YSAAC ALCALA RAMON</v>
          </cell>
        </row>
        <row r="1833">
          <cell r="A1833" t="str">
            <v>GFE030603LU2</v>
          </cell>
          <cell r="B1833" t="str">
            <v>210-1830</v>
          </cell>
          <cell r="C1833" t="str">
            <v>GEMINIS FARMACIAS ESPECIALIZADAS SA DE CV</v>
          </cell>
        </row>
        <row r="1834">
          <cell r="A1834" t="str">
            <v>GEL000105756</v>
          </cell>
          <cell r="B1834" t="str">
            <v>210-1831</v>
          </cell>
          <cell r="C1834" t="str">
            <v>GELPHARMA SA DE CV</v>
          </cell>
        </row>
        <row r="1835">
          <cell r="A1835" t="str">
            <v>BONF591003LE5</v>
          </cell>
          <cell r="B1835" t="str">
            <v>210-1832</v>
          </cell>
          <cell r="C1835" t="str">
            <v>BORREGO NAVARRO FERNANDO</v>
          </cell>
        </row>
        <row r="1836">
          <cell r="A1836" t="str">
            <v>LIM9503168K3</v>
          </cell>
          <cell r="B1836" t="str">
            <v>210-1833</v>
          </cell>
          <cell r="C1836" t="str">
            <v>LINEA DE INSUMOS MEDICOS SA DE CV</v>
          </cell>
        </row>
        <row r="1837">
          <cell r="A1837" t="str">
            <v>SPR911028J80</v>
          </cell>
          <cell r="B1837" t="str">
            <v>210-1834</v>
          </cell>
          <cell r="C1837" t="str">
            <v>SELECTO PRODUCTOS SA DE CV</v>
          </cell>
        </row>
        <row r="1838">
          <cell r="A1838" t="str">
            <v>VATR7612288S8</v>
          </cell>
          <cell r="B1838" t="str">
            <v>210-1835</v>
          </cell>
          <cell r="C1838" t="str">
            <v>VARELA TORRES RAFAEL</v>
          </cell>
        </row>
        <row r="1839">
          <cell r="A1839" t="str">
            <v>MAIC830523CN3</v>
          </cell>
          <cell r="B1839" t="str">
            <v>210-1836</v>
          </cell>
          <cell r="C1839" t="str">
            <v>MARTINEZ IBARRA CRISTIAN DAMIAN</v>
          </cell>
        </row>
        <row r="1840">
          <cell r="A1840" t="str">
            <v>CME910715UB9</v>
          </cell>
          <cell r="B1840" t="str">
            <v>210-1837</v>
          </cell>
          <cell r="C1840" t="str">
            <v>COSTCO DE MEXICO SA DE CV</v>
          </cell>
        </row>
        <row r="1841">
          <cell r="A1841" t="str">
            <v>AAMJ790813FH7</v>
          </cell>
          <cell r="B1841" t="str">
            <v>210-1838</v>
          </cell>
          <cell r="C1841" t="str">
            <v>ALARCON MONTELONGO JORGE ANTONIO</v>
          </cell>
        </row>
        <row r="1842">
          <cell r="A1842" t="str">
            <v>PAC0701255R2</v>
          </cell>
          <cell r="B1842" t="str">
            <v>210-1839</v>
          </cell>
          <cell r="C1842" t="str">
            <v>PROVEEDORA AGRICOLA EL CAMPEON SA DE CV</v>
          </cell>
        </row>
        <row r="1843">
          <cell r="A1843" t="str">
            <v>PEQ881108F33</v>
          </cell>
          <cell r="B1843" t="str">
            <v>210-1840</v>
          </cell>
          <cell r="C1843" t="str">
            <v>PUNTO DE EQUILIBRIO SA DE CV</v>
          </cell>
        </row>
        <row r="1844">
          <cell r="A1844" t="str">
            <v>EMI790601FN5</v>
          </cell>
          <cell r="B1844" t="str">
            <v>210-1841</v>
          </cell>
          <cell r="C1844" t="str">
            <v>ELEKTRA DEL MILENIO SA DE CV</v>
          </cell>
        </row>
        <row r="1845">
          <cell r="A1845" t="str">
            <v>GAHA680606213</v>
          </cell>
          <cell r="B1845" t="str">
            <v>210-1842</v>
          </cell>
          <cell r="C1845" t="str">
            <v>GARCIA HERNANDEZ ALBERTO</v>
          </cell>
        </row>
        <row r="1846">
          <cell r="A1846" t="str">
            <v>DAL080818RR8</v>
          </cell>
          <cell r="B1846" t="str">
            <v>210-1843</v>
          </cell>
          <cell r="C1846" t="str">
            <v>DULCERIA DE LOS ALTOS SA DE CV</v>
          </cell>
        </row>
        <row r="1847">
          <cell r="A1847" t="str">
            <v>AABA771025884</v>
          </cell>
          <cell r="B1847" t="str">
            <v>210-1844</v>
          </cell>
          <cell r="C1847" t="str">
            <v>ALVAREZ BARBA ANA BERTHA</v>
          </cell>
        </row>
        <row r="1848">
          <cell r="A1848" t="str">
            <v>CCO070410A27</v>
          </cell>
          <cell r="B1848" t="str">
            <v>210-1845</v>
          </cell>
          <cell r="C1848" t="str">
            <v>CENTRO DE CONVENCIONES OLIMPO SA DE CV</v>
          </cell>
        </row>
        <row r="1849">
          <cell r="A1849" t="str">
            <v>GAN0402257W3</v>
          </cell>
          <cell r="B1849" t="str">
            <v>210-1846</v>
          </cell>
          <cell r="C1849" t="str">
            <v>GRANOS LA ANTIGUA SA DE CV</v>
          </cell>
        </row>
        <row r="1850">
          <cell r="A1850" t="str">
            <v>EEAH761103CM1</v>
          </cell>
          <cell r="B1850" t="str">
            <v>210-1847</v>
          </cell>
          <cell r="C1850" t="str">
            <v>ECHEGOLLEN ASSAD HECTOR SALVADOR</v>
          </cell>
        </row>
        <row r="1851">
          <cell r="A1851" t="str">
            <v>ROCA6504091I0</v>
          </cell>
          <cell r="B1851" t="str">
            <v>210-1848</v>
          </cell>
          <cell r="C1851" t="str">
            <v>RODRIGUEZ COVARRUBIAS JOSE ANGEL</v>
          </cell>
        </row>
        <row r="1852">
          <cell r="A1852" t="str">
            <v>CAAA570127589</v>
          </cell>
          <cell r="B1852" t="str">
            <v>210-1849</v>
          </cell>
          <cell r="C1852" t="str">
            <v>CAMARENA ALDRETE ALICIA BERENICE</v>
          </cell>
        </row>
        <row r="1853">
          <cell r="A1853" t="str">
            <v>LAL961119TI2</v>
          </cell>
          <cell r="B1853" t="str">
            <v>210-1850</v>
          </cell>
          <cell r="C1853" t="str">
            <v>LUBRICANTES DE LOS ALTOS SA DE CV</v>
          </cell>
        </row>
        <row r="1854">
          <cell r="A1854" t="str">
            <v>PEZI631025IG4</v>
          </cell>
          <cell r="B1854" t="str">
            <v>210-1851</v>
          </cell>
          <cell r="C1854" t="str">
            <v>PEREZ ZAMBRANO MARIA IRMA</v>
          </cell>
        </row>
        <row r="1855">
          <cell r="A1855" t="str">
            <v>CIA831031RU8</v>
          </cell>
          <cell r="B1855" t="str">
            <v>210-1852</v>
          </cell>
          <cell r="C1855" t="str">
            <v>CONSTRUCCIONES INDUSTRIALES DE AGUASCALIENTES SA DE CV</v>
          </cell>
        </row>
        <row r="1856">
          <cell r="A1856" t="str">
            <v>GSS0012133A6</v>
          </cell>
          <cell r="B1856" t="str">
            <v>210-1853</v>
          </cell>
          <cell r="C1856" t="str">
            <v>GASOLINERA Y SERVICIOS LOS SAUCES SA DE CV</v>
          </cell>
        </row>
        <row r="1857">
          <cell r="A1857" t="str">
            <v>AURJ540813NH9</v>
          </cell>
          <cell r="B1857" t="str">
            <v>210-1854</v>
          </cell>
          <cell r="C1857" t="str">
            <v>AGUILAR RODRIGUEZ JUAN JOSE</v>
          </cell>
        </row>
        <row r="1858">
          <cell r="A1858" t="str">
            <v>EVG850601T99</v>
          </cell>
          <cell r="B1858" t="str">
            <v>210-1855</v>
          </cell>
          <cell r="C1858" t="str">
            <v>ELECTRICA VARIEDADES DE GUADALAJARA SA DE CV</v>
          </cell>
        </row>
        <row r="1859">
          <cell r="A1859" t="str">
            <v>MATG730419Q55</v>
          </cell>
          <cell r="B1859" t="str">
            <v>210-1856</v>
          </cell>
          <cell r="C1859" t="str">
            <v>MARTIN TORRES JOSE GUADALUPE</v>
          </cell>
        </row>
        <row r="1860">
          <cell r="A1860" t="str">
            <v>ASE950203F39</v>
          </cell>
          <cell r="B1860" t="str">
            <v>210-1857</v>
          </cell>
          <cell r="C1860" t="str">
            <v>AMECO SERVICES S DE RL DE CV</v>
          </cell>
        </row>
        <row r="1861">
          <cell r="A1861" t="str">
            <v>CUGJ7701206S6</v>
          </cell>
          <cell r="B1861" t="str">
            <v>210-1858</v>
          </cell>
          <cell r="C1861" t="str">
            <v>CRUZ GONZALEZ JORGE</v>
          </cell>
        </row>
        <row r="1862">
          <cell r="A1862" t="str">
            <v>GIN080429T14</v>
          </cell>
          <cell r="B1862" t="str">
            <v>210-1859</v>
          </cell>
          <cell r="C1862" t="str">
            <v>GRUPO INTALMESA SA DE CV</v>
          </cell>
        </row>
        <row r="1863">
          <cell r="A1863" t="str">
            <v>ZAPG5805095D4</v>
          </cell>
          <cell r="B1863" t="str">
            <v>210-1860</v>
          </cell>
          <cell r="C1863" t="str">
            <v>ZAMORA PINEDA GUADALUPE JOSE LUIS</v>
          </cell>
        </row>
        <row r="1864">
          <cell r="A1864" t="str">
            <v>IMA0509029B9</v>
          </cell>
          <cell r="B1864" t="str">
            <v>210-1861</v>
          </cell>
          <cell r="C1864" t="str">
            <v>IMPORTACIONES MATAMOROS SA DE CV</v>
          </cell>
        </row>
        <row r="1865">
          <cell r="A1865" t="str">
            <v>GAMC570804BX1</v>
          </cell>
          <cell r="B1865" t="str">
            <v>210-1862</v>
          </cell>
          <cell r="C1865" t="str">
            <v>GARCIAFRADE MARTINEZ CUITLAHUAC LUIS MIGUEL</v>
          </cell>
        </row>
        <row r="1866">
          <cell r="A1866" t="str">
            <v>BOM840702DH7</v>
          </cell>
          <cell r="B1866" t="str">
            <v>210-1863</v>
          </cell>
          <cell r="C1866" t="str">
            <v>BOMUCA SA DE CV</v>
          </cell>
        </row>
        <row r="1867">
          <cell r="A1867" t="str">
            <v>FUO0409286X8</v>
          </cell>
          <cell r="B1867" t="str">
            <v>210-1864</v>
          </cell>
          <cell r="C1867" t="str">
            <v>FORMAS UNICAS DE OCCIDENTE SA DE CV</v>
          </cell>
        </row>
        <row r="1868">
          <cell r="A1868" t="str">
            <v>ULA010207TY5</v>
          </cell>
          <cell r="B1868" t="str">
            <v>210-1865</v>
          </cell>
          <cell r="C1868" t="str">
            <v>ULTRA LABORATORIOS SA DE CV</v>
          </cell>
        </row>
        <row r="1869">
          <cell r="A1869" t="str">
            <v>PAPR810627T67</v>
          </cell>
          <cell r="B1869" t="str">
            <v>210-1866</v>
          </cell>
          <cell r="C1869" t="str">
            <v>PAREDES PEREZ RICARDO</v>
          </cell>
        </row>
        <row r="1870">
          <cell r="A1870" t="str">
            <v>RORA7710105H2</v>
          </cell>
          <cell r="B1870" t="str">
            <v>210-1867</v>
          </cell>
          <cell r="C1870" t="str">
            <v>RODRIGUEZ RODRIGUEZ AMPARO</v>
          </cell>
        </row>
        <row r="1871">
          <cell r="A1871" t="str">
            <v>CME8909276S1</v>
          </cell>
          <cell r="B1871" t="str">
            <v>210-1868</v>
          </cell>
          <cell r="C1871" t="str">
            <v>CARGILL DE MEXICO SA DE CV</v>
          </cell>
        </row>
        <row r="1872">
          <cell r="A1872" t="str">
            <v>KME020731UDA</v>
          </cell>
          <cell r="B1872" t="str">
            <v>210-1869</v>
          </cell>
          <cell r="C1872" t="str">
            <v>KELLOGG COMPANY MEXICO S DE RL DE CV</v>
          </cell>
        </row>
        <row r="1873">
          <cell r="A1873" t="str">
            <v>IJF0608074X5</v>
          </cell>
          <cell r="B1873" t="str">
            <v>210-1870</v>
          </cell>
          <cell r="C1873" t="str">
            <v>INDUSTRIAL JFMS SA DE CV</v>
          </cell>
        </row>
        <row r="1874">
          <cell r="A1874" t="str">
            <v>MAX0611157H8</v>
          </cell>
          <cell r="B1874" t="str">
            <v>210-1871</v>
          </cell>
          <cell r="C1874" t="str">
            <v>MAXIVA SA DE CV</v>
          </cell>
        </row>
        <row r="1875">
          <cell r="A1875" t="str">
            <v>DKO981218Q59</v>
          </cell>
          <cell r="B1875" t="str">
            <v>210-1872</v>
          </cell>
          <cell r="C1875" t="str">
            <v>DISTRIBUIDORA KOALA SA DE CV</v>
          </cell>
        </row>
        <row r="1876">
          <cell r="A1876" t="str">
            <v>OAA021007PM2</v>
          </cell>
          <cell r="B1876" t="str">
            <v>210-1873</v>
          </cell>
          <cell r="C1876" t="str">
            <v>OPERADORA DE ALIMENTOS DE LOS ALTOS SA DE CV</v>
          </cell>
        </row>
        <row r="1877">
          <cell r="A1877" t="str">
            <v>GODO6509065G2</v>
          </cell>
          <cell r="B1877" t="str">
            <v>210-1874</v>
          </cell>
          <cell r="C1877" t="str">
            <v>GONZALEZ DELGADO OCTAVIO</v>
          </cell>
        </row>
        <row r="1878">
          <cell r="A1878" t="str">
            <v>RTE930208GJ7</v>
          </cell>
          <cell r="B1878" t="str">
            <v>210-1875</v>
          </cell>
          <cell r="C1878" t="str">
            <v>REPRESENTACIONES Y TECNIMAQUILAS SA DE CV</v>
          </cell>
        </row>
        <row r="1879">
          <cell r="A1879" t="str">
            <v>TIE671206BF2</v>
          </cell>
          <cell r="B1879" t="str">
            <v>210-1876</v>
          </cell>
          <cell r="C1879" t="str">
            <v>TIEMPO SA DE CV</v>
          </cell>
        </row>
        <row r="1880">
          <cell r="A1880" t="str">
            <v>RIN870724UF9</v>
          </cell>
          <cell r="B1880" t="str">
            <v>210-1877</v>
          </cell>
          <cell r="C1880" t="str">
            <v>ROMYC INDUSTRIAL SA DE CV</v>
          </cell>
        </row>
        <row r="1881">
          <cell r="A1881" t="str">
            <v>GALT7003145V5</v>
          </cell>
          <cell r="B1881" t="str">
            <v>210-1878</v>
          </cell>
          <cell r="C1881" t="str">
            <v>GARCIA LEDEZMA TERESA</v>
          </cell>
        </row>
        <row r="1882">
          <cell r="A1882" t="str">
            <v>ASE931116231</v>
          </cell>
          <cell r="B1882" t="str">
            <v>210-1879</v>
          </cell>
          <cell r="C1882" t="str">
            <v>AXA SEGUROS SA DE CV</v>
          </cell>
        </row>
        <row r="1883">
          <cell r="A1883" t="str">
            <v>CIM060607EC0</v>
          </cell>
          <cell r="B1883" t="str">
            <v>210-1880</v>
          </cell>
          <cell r="C1883" t="str">
            <v>COMERCIO INTEGRADO DE MEXICO SA DE CV</v>
          </cell>
        </row>
        <row r="1884">
          <cell r="A1884" t="str">
            <v>MGD071113N20</v>
          </cell>
          <cell r="B1884" t="str">
            <v>210-1881</v>
          </cell>
          <cell r="C1884" t="str">
            <v>MEDIMEX GDL S DE RL DE CV</v>
          </cell>
        </row>
        <row r="1885">
          <cell r="A1885" t="str">
            <v>NALL630715BX5</v>
          </cell>
          <cell r="B1885" t="str">
            <v>210-1882</v>
          </cell>
          <cell r="C1885" t="str">
            <v>NAVARRO LOPEZ LEOPOLDO</v>
          </cell>
        </row>
        <row r="1886">
          <cell r="A1886" t="str">
            <v>CEMO861228BV6</v>
          </cell>
          <cell r="B1886" t="str">
            <v>210-1883</v>
          </cell>
          <cell r="C1886" t="str">
            <v>CEJA MUÑOZ OSCAR BIBIANO</v>
          </cell>
        </row>
        <row r="1887">
          <cell r="A1887" t="str">
            <v>GOMF500219EQ6</v>
          </cell>
          <cell r="B1887" t="str">
            <v>210-1884</v>
          </cell>
          <cell r="C1887" t="str">
            <v>GONZALEZ MEZA FRANCISCO</v>
          </cell>
        </row>
        <row r="1888">
          <cell r="A1888" t="str">
            <v>MAFL630801FK5</v>
          </cell>
          <cell r="B1888" t="str">
            <v>210-1885</v>
          </cell>
          <cell r="C1888" t="str">
            <v>MARTIN FRANCO LUZ DEL CARMEN</v>
          </cell>
        </row>
        <row r="1889">
          <cell r="A1889" t="str">
            <v>AEAN650206DX5</v>
          </cell>
          <cell r="B1889" t="str">
            <v>210-1886</v>
          </cell>
          <cell r="C1889" t="str">
            <v>ARGENTIN ACEVES NOEMI</v>
          </cell>
        </row>
        <row r="1890">
          <cell r="A1890" t="str">
            <v>AURM670719BE3</v>
          </cell>
          <cell r="B1890" t="str">
            <v>210-1887</v>
          </cell>
          <cell r="C1890" t="str">
            <v>AGUILAR ROSSI MAGDALENA ARACELI</v>
          </cell>
        </row>
        <row r="1891">
          <cell r="A1891" t="str">
            <v>IHO010611JY6</v>
          </cell>
          <cell r="B1891" t="str">
            <v>210-1888</v>
          </cell>
          <cell r="C1891" t="str">
            <v>INDUSTRIAL HOSPITALARIA S DE RL DE CV</v>
          </cell>
        </row>
        <row r="1892">
          <cell r="A1892" t="str">
            <v>QUMA7705041J5</v>
          </cell>
          <cell r="B1892" t="str">
            <v>210-1889</v>
          </cell>
          <cell r="C1892" t="str">
            <v>QUIROZ MONTEJANO AURORA</v>
          </cell>
        </row>
        <row r="1893">
          <cell r="A1893" t="str">
            <v>GUPC811124K28</v>
          </cell>
          <cell r="B1893" t="str">
            <v>210-1890</v>
          </cell>
          <cell r="C1893" t="str">
            <v>GUEVARA PALOMINO CARMEN LUCIA</v>
          </cell>
        </row>
        <row r="1894">
          <cell r="A1894" t="str">
            <v>REME560828UF1</v>
          </cell>
          <cell r="B1894" t="str">
            <v>210-1891</v>
          </cell>
          <cell r="C1894" t="str">
            <v>REYNOSO MUÑOZ MARIA ESTHER</v>
          </cell>
        </row>
        <row r="1895">
          <cell r="A1895" t="str">
            <v>DIM071203BQ3</v>
          </cell>
          <cell r="B1895" t="str">
            <v>210-1892</v>
          </cell>
          <cell r="C1895" t="str">
            <v>DIMUFLO SA DE CV</v>
          </cell>
        </row>
        <row r="1896">
          <cell r="A1896" t="str">
            <v>LATE500226445</v>
          </cell>
          <cell r="B1896" t="str">
            <v>210-1893</v>
          </cell>
          <cell r="C1896" t="str">
            <v>LANDERO TRUJILLO EDUARDO</v>
          </cell>
        </row>
        <row r="1897">
          <cell r="A1897" t="str">
            <v>ECO7711301I4</v>
          </cell>
          <cell r="B1897" t="str">
            <v>210-1894</v>
          </cell>
          <cell r="C1897" t="str">
            <v>EMBUTIDOS CORONA SA DE CV</v>
          </cell>
        </row>
        <row r="1898">
          <cell r="A1898" t="str">
            <v>TME891117F56</v>
          </cell>
          <cell r="B1898" t="str">
            <v>210-1895</v>
          </cell>
          <cell r="C1898" t="str">
            <v>TELEGRAFOS DE MEXICO SA DE CV</v>
          </cell>
        </row>
        <row r="1899">
          <cell r="A1899" t="str">
            <v>BAJJ570325S71</v>
          </cell>
          <cell r="B1899" t="str">
            <v>210-1896</v>
          </cell>
          <cell r="C1899" t="str">
            <v>BARRIOS JIMENEZ JORGE HUMBERTO</v>
          </cell>
        </row>
        <row r="1900">
          <cell r="A1900" t="str">
            <v>FBE9110215Z3</v>
          </cell>
          <cell r="B1900" t="str">
            <v>210-1897</v>
          </cell>
          <cell r="C1900" t="str">
            <v>FARMACIAS BENAVIDES SAB DE CV</v>
          </cell>
        </row>
        <row r="1901">
          <cell r="A1901" t="str">
            <v>TSO991022PB6</v>
          </cell>
          <cell r="B1901" t="str">
            <v>210-1898</v>
          </cell>
          <cell r="C1901" t="str">
            <v>TIENDAS SORIANA SA DE CV</v>
          </cell>
        </row>
        <row r="1902">
          <cell r="A1902" t="str">
            <v>MIN891101GE9</v>
          </cell>
          <cell r="B1902" t="str">
            <v>210-1899</v>
          </cell>
          <cell r="C1902" t="str">
            <v>MONARCA INDUSTRIAL SA DE CV</v>
          </cell>
        </row>
        <row r="1903">
          <cell r="A1903" t="str">
            <v>COGM6308047H7</v>
          </cell>
          <cell r="B1903" t="str">
            <v>210-1900</v>
          </cell>
          <cell r="C1903" t="str">
            <v>CORTES GARCIA JOSE MANUEL DOMINGO</v>
          </cell>
        </row>
        <row r="1904">
          <cell r="A1904" t="str">
            <v>LDE080529HDA</v>
          </cell>
          <cell r="B1904" t="str">
            <v>210-1901</v>
          </cell>
          <cell r="C1904" t="str">
            <v>LARGA DISTANCIA ECONOMICA SA DE CV</v>
          </cell>
        </row>
        <row r="1905">
          <cell r="A1905" t="str">
            <v>DAA9612095J5</v>
          </cell>
          <cell r="B1905" t="str">
            <v>210-1902</v>
          </cell>
          <cell r="C1905" t="str">
            <v>DESTILADORA DE AGAVE AZUL SA DE CV</v>
          </cell>
        </row>
        <row r="1906">
          <cell r="A1906" t="str">
            <v>LPA070904F40</v>
          </cell>
          <cell r="B1906" t="str">
            <v>210-1903</v>
          </cell>
          <cell r="C1906" t="str">
            <v>LABORATORIOS PARTE SA DE CV</v>
          </cell>
        </row>
        <row r="1907">
          <cell r="A1907" t="str">
            <v>MECI540731VE6</v>
          </cell>
          <cell r="B1907" t="str">
            <v>210-1904</v>
          </cell>
          <cell r="C1907" t="str">
            <v>MENDOZA CRUZ IGNACIO</v>
          </cell>
        </row>
        <row r="1908">
          <cell r="A1908" t="str">
            <v>GAAM751113QLA</v>
          </cell>
          <cell r="B1908" t="str">
            <v>210-1905</v>
          </cell>
          <cell r="C1908" t="str">
            <v>GARCIA AGUIRRE MARICELA</v>
          </cell>
        </row>
        <row r="1909">
          <cell r="A1909" t="str">
            <v>DDA0009219E9</v>
          </cell>
          <cell r="B1909" t="str">
            <v>210-1906</v>
          </cell>
          <cell r="C1909" t="str">
            <v>DISTRIBUIDOR DIESEL AUTOMOTRIZ DE LOS ALTOS SA DE CV</v>
          </cell>
        </row>
        <row r="1910">
          <cell r="A1910" t="str">
            <v>RAL971028HY8</v>
          </cell>
          <cell r="B1910" t="str">
            <v>210-1907</v>
          </cell>
          <cell r="C1910" t="str">
            <v>RALEX SA DE CV</v>
          </cell>
        </row>
        <row r="1911">
          <cell r="A1911" t="str">
            <v>VPU080317SL0</v>
          </cell>
          <cell r="B1911" t="str">
            <v>210-1908</v>
          </cell>
          <cell r="C1911" t="str">
            <v>VISION360 PUBLICITARIA SA DE CV</v>
          </cell>
        </row>
        <row r="1912">
          <cell r="A1912" t="str">
            <v>TMO821210JF8</v>
          </cell>
          <cell r="B1912" t="str">
            <v>210-1909</v>
          </cell>
          <cell r="C1912" t="str">
            <v>TEPATITLAN MOTORS SA</v>
          </cell>
        </row>
        <row r="1913">
          <cell r="A1913" t="str">
            <v>LOTT660630GC2</v>
          </cell>
          <cell r="B1913" t="str">
            <v>210-1910</v>
          </cell>
          <cell r="C1913" t="str">
            <v>LOMELI DE LA TORRE TERESA DE JESUS</v>
          </cell>
        </row>
        <row r="1914">
          <cell r="A1914" t="str">
            <v>GPA930101QI7</v>
          </cell>
          <cell r="B1914" t="str">
            <v>210-1911</v>
          </cell>
          <cell r="C1914" t="str">
            <v>GRUPO PARISINA SA DE CV</v>
          </cell>
        </row>
        <row r="1915">
          <cell r="A1915" t="str">
            <v>ZAAA720305BA0</v>
          </cell>
          <cell r="B1915" t="str">
            <v>210-1912</v>
          </cell>
          <cell r="C1915" t="str">
            <v>SASUETA AZPEITIA ANDREA</v>
          </cell>
        </row>
        <row r="1916">
          <cell r="A1916" t="str">
            <v>LUPA7410077F9</v>
          </cell>
          <cell r="B1916" t="str">
            <v>210-1913</v>
          </cell>
          <cell r="C1916" t="str">
            <v>LUPERCIO PLASCENCIA ALFONSO</v>
          </cell>
        </row>
        <row r="1917">
          <cell r="A1917" t="str">
            <v>PVA070221G35</v>
          </cell>
          <cell r="B1917" t="str">
            <v>210-1914</v>
          </cell>
          <cell r="C1917" t="str">
            <v>PRODUCTOS VANIFARM SA DE CV</v>
          </cell>
        </row>
        <row r="1918">
          <cell r="A1918" t="str">
            <v>AECM490819L89</v>
          </cell>
          <cell r="B1918" t="str">
            <v>210-1915</v>
          </cell>
          <cell r="C1918" t="str">
            <v>ACEVES CASTELLANOS MARIA MARTHA DOLORES</v>
          </cell>
        </row>
        <row r="1919">
          <cell r="A1919" t="str">
            <v>MIN931015ES9</v>
          </cell>
          <cell r="B1919" t="str">
            <v>210-1916</v>
          </cell>
          <cell r="C1919" t="str">
            <v>MINSA SA DE CV</v>
          </cell>
        </row>
        <row r="1920">
          <cell r="A1920" t="str">
            <v>GEH080304ER6</v>
          </cell>
          <cell r="B1920" t="str">
            <v>210-1917</v>
          </cell>
          <cell r="C1920" t="str">
            <v>GAMEZ E HIJOS ASESORES SC</v>
          </cell>
        </row>
        <row r="1921">
          <cell r="A1921" t="str">
            <v>EXP070518DK0</v>
          </cell>
          <cell r="B1921" t="str">
            <v>210-1918</v>
          </cell>
          <cell r="C1921" t="str">
            <v>EXPRAL SA DE CV</v>
          </cell>
        </row>
        <row r="1922">
          <cell r="A1922" t="str">
            <v>NAAE810106L72</v>
          </cell>
          <cell r="B1922" t="str">
            <v>210-1919</v>
          </cell>
          <cell r="C1922" t="str">
            <v>NAVARRO ALVAREZ ELIZABETH</v>
          </cell>
        </row>
        <row r="1923">
          <cell r="A1923" t="str">
            <v>MANA640207PH4</v>
          </cell>
          <cell r="B1923" t="str">
            <v>210-1920</v>
          </cell>
          <cell r="C1923" t="str">
            <v>MARTINEZ NAVARRO ALEJANDRO</v>
          </cell>
        </row>
        <row r="1924">
          <cell r="A1924" t="str">
            <v>NOV070731JP6</v>
          </cell>
          <cell r="B1924" t="str">
            <v>210-1921</v>
          </cell>
          <cell r="C1924" t="str">
            <v>NOVAMEDICAL SA DE CV</v>
          </cell>
        </row>
        <row r="1925">
          <cell r="A1925" t="str">
            <v>GOLE760106JQ2</v>
          </cell>
          <cell r="B1925" t="str">
            <v>210-1922</v>
          </cell>
          <cell r="C1925" t="str">
            <v>GOMEZ LOMELI EDUARDO HECTOR</v>
          </cell>
        </row>
        <row r="1926">
          <cell r="A1926" t="str">
            <v>CLH071205IQ3</v>
          </cell>
          <cell r="B1926" t="str">
            <v>210-1923</v>
          </cell>
          <cell r="C1926" t="str">
            <v>CONCRETOS LANZADOS HG SA DE CV</v>
          </cell>
        </row>
        <row r="1927">
          <cell r="A1927" t="str">
            <v>COCJ660824U5A</v>
          </cell>
          <cell r="B1927" t="str">
            <v>210-1924</v>
          </cell>
          <cell r="C1927" t="str">
            <v>CONTRERAS COMPARAN J JESUS</v>
          </cell>
        </row>
        <row r="1928">
          <cell r="A1928" t="str">
            <v>CPA010503C54</v>
          </cell>
          <cell r="B1928" t="str">
            <v>210-1925</v>
          </cell>
          <cell r="C1928" t="str">
            <v>CONTRAPESOS Y PARCHES SA DE CV</v>
          </cell>
        </row>
        <row r="1929">
          <cell r="A1929" t="str">
            <v>JIEG630211RG9</v>
          </cell>
          <cell r="B1929" t="str">
            <v>210-1926</v>
          </cell>
          <cell r="C1929" t="str">
            <v>JIMENEZ ESQUIVIAS GUSTAVO</v>
          </cell>
        </row>
        <row r="1930">
          <cell r="A1930" t="str">
            <v>DECR770113ER1</v>
          </cell>
          <cell r="B1930" t="str">
            <v>210-1927</v>
          </cell>
          <cell r="C1930" t="str">
            <v>DELGADILLO CAMPOS RAMON</v>
          </cell>
        </row>
        <row r="1931">
          <cell r="A1931" t="str">
            <v>TOLM801112G19</v>
          </cell>
          <cell r="B1931" t="str">
            <v>210-1928</v>
          </cell>
          <cell r="C1931" t="str">
            <v>TOLEDO LIMON MARCELA EDUWIGES</v>
          </cell>
        </row>
        <row r="1932">
          <cell r="A1932" t="str">
            <v>CAVA591028EJ5</v>
          </cell>
          <cell r="B1932" t="str">
            <v>210-1929</v>
          </cell>
          <cell r="C1932" t="str">
            <v>CHAVEZ VEGA ALICIA</v>
          </cell>
        </row>
        <row r="1933">
          <cell r="A1933" t="str">
            <v>POCH620725BI4</v>
          </cell>
          <cell r="B1933" t="str">
            <v>210-1930</v>
          </cell>
          <cell r="C1933" t="str">
            <v>PONCE CORDOVA HONORIO</v>
          </cell>
        </row>
        <row r="1934">
          <cell r="A1934" t="str">
            <v>SMC081112C2A</v>
          </cell>
          <cell r="B1934" t="str">
            <v>210-1931</v>
          </cell>
          <cell r="C1934" t="str">
            <v>SOLUCIONES MEDICAS DEL CENTRO SA DE CV</v>
          </cell>
        </row>
        <row r="1935">
          <cell r="A1935" t="str">
            <v>EGO9605164S9</v>
          </cell>
          <cell r="B1935" t="str">
            <v>210-1932</v>
          </cell>
          <cell r="C1935" t="str">
            <v>ESTRUCTURAS GOMEZ SA DE CV</v>
          </cell>
        </row>
        <row r="1936">
          <cell r="A1936" t="str">
            <v>AEGA560615TV9</v>
          </cell>
          <cell r="B1936" t="str">
            <v>210-1933</v>
          </cell>
          <cell r="C1936" t="str">
            <v>ALEMAN GALVEZ ALFREDO</v>
          </cell>
        </row>
        <row r="1937">
          <cell r="A1937" t="str">
            <v>MAPE8110144F8</v>
          </cell>
          <cell r="B1937" t="str">
            <v>210-1934</v>
          </cell>
          <cell r="C1937" t="str">
            <v>MARTINEZ PADILLA EDUARDO</v>
          </cell>
        </row>
        <row r="1938">
          <cell r="A1938" t="str">
            <v>GSO070904CU8</v>
          </cell>
          <cell r="B1938" t="str">
            <v>210-1935</v>
          </cell>
          <cell r="C1938" t="str">
            <v>GRUPO SOYANATURA SA DE CV</v>
          </cell>
        </row>
        <row r="1939">
          <cell r="A1939" t="str">
            <v>AAAJ5404285H6</v>
          </cell>
          <cell r="B1939" t="str">
            <v>210-1936</v>
          </cell>
          <cell r="C1939" t="str">
            <v>ALCALA AMEZCUA JAIME</v>
          </cell>
        </row>
        <row r="1940">
          <cell r="A1940" t="str">
            <v>GAGC661104U69</v>
          </cell>
          <cell r="B1940" t="str">
            <v>210-1937</v>
          </cell>
          <cell r="C1940" t="str">
            <v>GARCIA GARCIA CLAUDIA IVETTE</v>
          </cell>
        </row>
        <row r="1941">
          <cell r="A1941" t="str">
            <v>CACR651220H58</v>
          </cell>
          <cell r="B1941" t="str">
            <v>210-1938</v>
          </cell>
          <cell r="C1941" t="str">
            <v>CANSIGNO CARLOS RUBEN</v>
          </cell>
        </row>
        <row r="1942">
          <cell r="A1942" t="str">
            <v>IJL841201P50</v>
          </cell>
          <cell r="B1942" t="str">
            <v>210-1939</v>
          </cell>
          <cell r="C1942" t="str">
            <v>INDUSTRIAS JLC SA DE CV</v>
          </cell>
        </row>
        <row r="1943">
          <cell r="A1943" t="str">
            <v>ESU8907176P6</v>
          </cell>
          <cell r="B1943" t="str">
            <v>210-1940</v>
          </cell>
          <cell r="C1943" t="str">
            <v>ESCOBERA SUPREMA SA DE CV</v>
          </cell>
        </row>
        <row r="1944">
          <cell r="A1944" t="str">
            <v>CSI070917SNA</v>
          </cell>
          <cell r="B1944" t="str">
            <v>210-1941</v>
          </cell>
          <cell r="C1944" t="str">
            <v>COMERCIALIZADORA SANTOS IMPERIAL S DE RL DE CV</v>
          </cell>
        </row>
        <row r="1945">
          <cell r="A1945" t="str">
            <v>MEMJ841027DB4</v>
          </cell>
          <cell r="B1945" t="str">
            <v>210-1942</v>
          </cell>
          <cell r="C1945" t="str">
            <v>MERCADO MARTINEZ JORGE ANTONIO</v>
          </cell>
        </row>
        <row r="1946">
          <cell r="A1946" t="str">
            <v>BOD060112BY0</v>
          </cell>
          <cell r="B1946" t="str">
            <v>210-1943</v>
          </cell>
          <cell r="C1946" t="str">
            <v>BODYLOGIC SA DE CV</v>
          </cell>
        </row>
        <row r="1947">
          <cell r="A1947" t="str">
            <v>POCL670930CS1</v>
          </cell>
          <cell r="B1947" t="str">
            <v>210-1944</v>
          </cell>
          <cell r="C1947" t="str">
            <v>PONCE CORDOBA LUIS ANTONIO</v>
          </cell>
        </row>
        <row r="1948">
          <cell r="A1948" t="str">
            <v>TIN9603012L6</v>
          </cell>
          <cell r="B1948" t="str">
            <v>210-1945</v>
          </cell>
          <cell r="C1948" t="str">
            <v>TELECOMUNICACIONES INTERACTIVAS SA DE CV</v>
          </cell>
        </row>
        <row r="1949">
          <cell r="A1949" t="str">
            <v>NUPJ750711QF7</v>
          </cell>
          <cell r="B1949" t="str">
            <v>210-1946</v>
          </cell>
          <cell r="C1949" t="str">
            <v>NUÑEZ PEREZ JUAN LUIS</v>
          </cell>
        </row>
        <row r="1950">
          <cell r="A1950" t="str">
            <v>BEVG53101537A</v>
          </cell>
          <cell r="B1950" t="str">
            <v>210-1947</v>
          </cell>
          <cell r="C1950" t="str">
            <v>BEAS VIRGEN GUSTAVO</v>
          </cell>
        </row>
        <row r="1951">
          <cell r="A1951" t="str">
            <v>DMR010530KJA</v>
          </cell>
          <cell r="B1951" t="str">
            <v>210-1948</v>
          </cell>
          <cell r="C1951" t="str">
            <v>DISTRIBUIDORA DE MEDICAMENTOS Y REACTIVOS SA DE CV</v>
          </cell>
        </row>
        <row r="1952">
          <cell r="A1952" t="str">
            <v>EOMI730609FS0</v>
          </cell>
          <cell r="B1952" t="str">
            <v>210-1949</v>
          </cell>
          <cell r="C1952" t="str">
            <v>ESCOBEDO MARQUEZ ISIDRO</v>
          </cell>
        </row>
        <row r="1953">
          <cell r="A1953" t="str">
            <v>PEPC780714LD8</v>
          </cell>
          <cell r="B1953" t="str">
            <v>210-1950</v>
          </cell>
          <cell r="C1953" t="str">
            <v>PELAYO PELAYO CESAR LEOPOLDO</v>
          </cell>
        </row>
        <row r="1954">
          <cell r="A1954" t="str">
            <v>AGU840319SC3</v>
          </cell>
          <cell r="B1954" t="str">
            <v>210-1951</v>
          </cell>
          <cell r="C1954" t="str">
            <v>ASFALTOS GUADALAJARA SA DE CV</v>
          </cell>
        </row>
        <row r="1955">
          <cell r="A1955" t="str">
            <v>NEX030819FQ0</v>
          </cell>
          <cell r="B1955" t="str">
            <v>210-1952</v>
          </cell>
          <cell r="C1955" t="str">
            <v>NOUVELA EXPORT S DE RL DE CV</v>
          </cell>
        </row>
        <row r="1956">
          <cell r="A1956" t="str">
            <v>RAOL831017936</v>
          </cell>
          <cell r="B1956" t="str">
            <v>210-1953</v>
          </cell>
          <cell r="C1956" t="str">
            <v>RAMIREZ ORTEGA JR LUIS</v>
          </cell>
        </row>
        <row r="1957">
          <cell r="A1957" t="str">
            <v>PDC0708075K0</v>
          </cell>
          <cell r="B1957" t="str">
            <v>210-1954</v>
          </cell>
          <cell r="C1957" t="str">
            <v>PLASTICOS Y DESECHABLES CAROSA SA DE CV</v>
          </cell>
        </row>
        <row r="1958">
          <cell r="A1958" t="str">
            <v>VIOM5708061B6</v>
          </cell>
          <cell r="B1958" t="str">
            <v>210-1955</v>
          </cell>
          <cell r="C1958" t="str">
            <v>VILLASEÑOR OROZCO MARIA ELENA</v>
          </cell>
        </row>
        <row r="1959">
          <cell r="A1959" t="str">
            <v>HECA600213C59</v>
          </cell>
          <cell r="B1959" t="str">
            <v>210-1956</v>
          </cell>
          <cell r="C1959" t="str">
            <v>HERNANDEZ CAMPIRANO ALEJANDRO ERNESTO</v>
          </cell>
        </row>
        <row r="1960">
          <cell r="A1960" t="str">
            <v>LALF581219PE7</v>
          </cell>
          <cell r="B1960" t="str">
            <v>210-1957</v>
          </cell>
          <cell r="C1960" t="str">
            <v>LAGUNA LOPEZ FRANCISCO JAVIER</v>
          </cell>
        </row>
        <row r="1961">
          <cell r="A1961" t="str">
            <v>USO021031BZ4</v>
          </cell>
          <cell r="B1961" t="str">
            <v>210-1958</v>
          </cell>
          <cell r="C1961" t="str">
            <v>ULTRA SOYA SA DE CV</v>
          </cell>
        </row>
        <row r="1962">
          <cell r="A1962" t="str">
            <v>TOIR430705AN9</v>
          </cell>
          <cell r="B1962" t="str">
            <v>210-1959</v>
          </cell>
          <cell r="C1962" t="str">
            <v>DE LA TORRE INUNGARAY ROBERTO</v>
          </cell>
        </row>
        <row r="1963">
          <cell r="A1963" t="str">
            <v>OMO070213BI3</v>
          </cell>
          <cell r="B1963" t="str">
            <v>210-1960</v>
          </cell>
          <cell r="C1963" t="str">
            <v>OP MULTISERVICIOS DE OCCIDENTE SA DE CV</v>
          </cell>
        </row>
        <row r="1964">
          <cell r="A1964" t="str">
            <v>BAMR530509A90</v>
          </cell>
          <cell r="B1964" t="str">
            <v>210-1961</v>
          </cell>
          <cell r="C1964" t="str">
            <v>BAEZ MARQUEZ RAFAEL</v>
          </cell>
        </row>
        <row r="1965">
          <cell r="A1965" t="str">
            <v>FELR6706193M8</v>
          </cell>
          <cell r="B1965" t="str">
            <v>210-1962</v>
          </cell>
          <cell r="C1965" t="str">
            <v>FREER LORA RAMON HECTOR</v>
          </cell>
        </row>
        <row r="1966">
          <cell r="A1966" t="str">
            <v>SMA020808BK2</v>
          </cell>
          <cell r="B1966" t="str">
            <v>210-1963</v>
          </cell>
          <cell r="C1966" t="str">
            <v>SURTITODO MACIAS SA DE CV</v>
          </cell>
        </row>
        <row r="1967">
          <cell r="A1967" t="str">
            <v>DEA040505SD3</v>
          </cell>
          <cell r="B1967" t="str">
            <v>210-1964</v>
          </cell>
          <cell r="C1967" t="str">
            <v>DISTRIBUIDORA ELECTRICA AREVACO SA DE CV</v>
          </cell>
        </row>
        <row r="1968">
          <cell r="A1968" t="str">
            <v>HELL6311274AA</v>
          </cell>
          <cell r="B1968" t="str">
            <v>210-1965</v>
          </cell>
          <cell r="C1968" t="str">
            <v>HERNANDEZ LOPEZ LUCIO</v>
          </cell>
        </row>
        <row r="1969">
          <cell r="A1969" t="str">
            <v>GGA080110SV2</v>
          </cell>
          <cell r="B1969" t="str">
            <v>210-1966</v>
          </cell>
          <cell r="C1969" t="str">
            <v>GRUPO GASOLINERO ALVAREZ SA DE CV</v>
          </cell>
        </row>
        <row r="1970">
          <cell r="A1970" t="str">
            <v>FIMP7407127EA</v>
          </cell>
          <cell r="B1970" t="str">
            <v>210-1967</v>
          </cell>
          <cell r="C1970" t="str">
            <v>FIGUEROA MORALES PATRICIA ELIZABETH</v>
          </cell>
        </row>
        <row r="1971">
          <cell r="A1971" t="str">
            <v>GOHA51082021A</v>
          </cell>
          <cell r="B1971" t="str">
            <v>210-1968</v>
          </cell>
          <cell r="C1971" t="str">
            <v>GONZALEZ HERNANDEZ ARMANDO</v>
          </cell>
        </row>
        <row r="1972">
          <cell r="A1972" t="str">
            <v>IBO8211119N3</v>
          </cell>
          <cell r="B1972" t="str">
            <v>210-1969</v>
          </cell>
          <cell r="C1972" t="str">
            <v>INDUSTRIAS BONI SA DE CV</v>
          </cell>
        </row>
        <row r="1973">
          <cell r="A1973" t="str">
            <v>TOLD821107EBA</v>
          </cell>
          <cell r="B1973" t="str">
            <v>210-1970</v>
          </cell>
          <cell r="C1973" t="str">
            <v>TOLEDO LIMON DIEGO BERNARDO</v>
          </cell>
        </row>
        <row r="1974">
          <cell r="A1974" t="str">
            <v>GORA900205TE8</v>
          </cell>
          <cell r="B1974" t="str">
            <v>210-1971</v>
          </cell>
          <cell r="C1974" t="str">
            <v>GONZALEZ RUBALCAVA ARACELY ANAID</v>
          </cell>
        </row>
        <row r="1975">
          <cell r="A1975" t="str">
            <v>ACO080520KE2</v>
          </cell>
          <cell r="B1975" t="str">
            <v>210-1972</v>
          </cell>
          <cell r="C1975" t="str">
            <v>ANTELOS COMERCIAL SA DE CV</v>
          </cell>
        </row>
        <row r="1976">
          <cell r="A1976" t="str">
            <v>VADE721019MD7</v>
          </cell>
          <cell r="B1976" t="str">
            <v>210-1973</v>
          </cell>
          <cell r="C1976" t="str">
            <v>VALDEZ CONTRERAS MARIA EMILIA</v>
          </cell>
        </row>
        <row r="1977">
          <cell r="A1977" t="str">
            <v>RAMJ431122CN0</v>
          </cell>
          <cell r="B1977" t="str">
            <v>210-1974</v>
          </cell>
          <cell r="C1977" t="str">
            <v>RAMIREZ MUÑOS J JESUS</v>
          </cell>
        </row>
        <row r="1978">
          <cell r="A1978" t="str">
            <v>CVS080221GT9</v>
          </cell>
          <cell r="B1978" t="str">
            <v>210-1975</v>
          </cell>
          <cell r="C1978" t="str">
            <v>CVS SA DE CV</v>
          </cell>
        </row>
        <row r="1979">
          <cell r="A1979" t="str">
            <v>GTL070518294</v>
          </cell>
          <cell r="B1979" t="str">
            <v>210-1976</v>
          </cell>
          <cell r="C1979" t="str">
            <v>GRUPO TLMK SA DE CV</v>
          </cell>
        </row>
        <row r="1980">
          <cell r="A1980" t="str">
            <v>ASM930908BM0</v>
          </cell>
          <cell r="B1980" t="str">
            <v>210-1977</v>
          </cell>
          <cell r="C1980" t="str">
            <v>ARMSTRONG SAFE DE MEXICO SA DE CV</v>
          </cell>
        </row>
        <row r="1981">
          <cell r="A1981" t="str">
            <v>HEHL701217591</v>
          </cell>
          <cell r="B1981" t="str">
            <v>210-1978</v>
          </cell>
          <cell r="C1981" t="str">
            <v>HERNANDEZ HUERTA LAZARO ROMUALDO</v>
          </cell>
        </row>
        <row r="1982">
          <cell r="A1982" t="str">
            <v>CURF4502088F6</v>
          </cell>
          <cell r="B1982" t="str">
            <v>210-1979</v>
          </cell>
          <cell r="C1982" t="str">
            <v>CRUZ RUIZ FRANCISCA</v>
          </cell>
        </row>
        <row r="1983">
          <cell r="A1983" t="str">
            <v>EPO020828E5A</v>
          </cell>
          <cell r="B1983" t="str">
            <v>210-1980</v>
          </cell>
          <cell r="C1983" t="str">
            <v>ELECTROILUMINACION Y PROYECTOS DE OCCIDENTE SA DE CV</v>
          </cell>
        </row>
        <row r="1984">
          <cell r="A1984" t="str">
            <v>CCA070202HL8</v>
          </cell>
          <cell r="B1984" t="str">
            <v>210-1981</v>
          </cell>
          <cell r="C1984" t="str">
            <v>CHILES Y CONDIMENTOS AZTECA SA DE CV</v>
          </cell>
        </row>
        <row r="1985">
          <cell r="A1985" t="str">
            <v>SCA050307FH6</v>
          </cell>
          <cell r="B1985" t="str">
            <v>210-1982</v>
          </cell>
          <cell r="C1985" t="str">
            <v>SERVICIO CARNICERITO S DE RL DE CV</v>
          </cell>
        </row>
        <row r="1986">
          <cell r="A1986" t="str">
            <v>AMT000508UC9</v>
          </cell>
          <cell r="B1986" t="str">
            <v>210-1983</v>
          </cell>
          <cell r="C1986" t="str">
            <v>ARAB MEXICAN TRADING COMPANY SA DE CV</v>
          </cell>
        </row>
        <row r="1987">
          <cell r="A1987" t="str">
            <v>DAI081002T44</v>
          </cell>
          <cell r="B1987" t="str">
            <v>210-1984</v>
          </cell>
          <cell r="C1987" t="str">
            <v>DAILYDERM SA DE CV</v>
          </cell>
        </row>
        <row r="1988">
          <cell r="A1988" t="str">
            <v>SCA0305068C1</v>
          </cell>
          <cell r="B1988" t="str">
            <v>210-1985</v>
          </cell>
          <cell r="C1988" t="str">
            <v>SALSAS CASTILLO SAPI DE CV</v>
          </cell>
        </row>
        <row r="1989">
          <cell r="A1989" t="str">
            <v>AAOR711116UG2</v>
          </cell>
          <cell r="B1989" t="str">
            <v>210-1986</v>
          </cell>
          <cell r="C1989" t="str">
            <v>ALATORRE OROZCO ROSA MARIA</v>
          </cell>
        </row>
        <row r="1990">
          <cell r="A1990" t="str">
            <v>GSO060522J61</v>
          </cell>
          <cell r="B1990" t="str">
            <v>210-1987</v>
          </cell>
          <cell r="C1990" t="str">
            <v>GAS SOLUTION SA DE CV</v>
          </cell>
        </row>
        <row r="1991">
          <cell r="A1991" t="str">
            <v>AACR560217KR8</v>
          </cell>
          <cell r="B1991" t="str">
            <v>210-1988</v>
          </cell>
          <cell r="C1991" t="str">
            <v>ANDRADE CARDENAS ROBERTO</v>
          </cell>
        </row>
        <row r="1992">
          <cell r="A1992" t="str">
            <v>BAGM700615NG7</v>
          </cell>
          <cell r="B1992" t="str">
            <v>210-1989</v>
          </cell>
          <cell r="C1992" t="str">
            <v>BARAJAS GARCIA MARIA DE LA LUZ</v>
          </cell>
        </row>
        <row r="1993">
          <cell r="A1993" t="str">
            <v>EMU080821SP8</v>
          </cell>
          <cell r="B1993" t="str">
            <v>210-1990</v>
          </cell>
          <cell r="C1993" t="str">
            <v>EMUVA SA DE CV</v>
          </cell>
        </row>
        <row r="1994">
          <cell r="A1994" t="str">
            <v>UWI0905136J2</v>
          </cell>
          <cell r="B1994" t="str">
            <v>210-1991</v>
          </cell>
          <cell r="C1994" t="str">
            <v>UNIVERSAL WIPES SA DE CV</v>
          </cell>
        </row>
        <row r="1995">
          <cell r="A1995" t="str">
            <v>SAD021217AS7</v>
          </cell>
          <cell r="B1995" t="str">
            <v>210-1992</v>
          </cell>
          <cell r="C1995" t="str">
            <v>SANDMX SA</v>
          </cell>
        </row>
        <row r="1996">
          <cell r="A1996" t="str">
            <v>PCJ181230EP2</v>
          </cell>
          <cell r="B1996" t="str">
            <v>210-1993</v>
          </cell>
          <cell r="C1996" t="str">
            <v>PROCTER CLEAN JLG SA DE CV</v>
          </cell>
        </row>
        <row r="1997">
          <cell r="A1997" t="str">
            <v>ANB941208KD7</v>
          </cell>
          <cell r="B1997" t="str">
            <v>210-1994</v>
          </cell>
          <cell r="C1997" t="str">
            <v>ALIMENTOS NATURALES DEL BAJIO SA DE CV</v>
          </cell>
        </row>
        <row r="1998">
          <cell r="A1998" t="str">
            <v>DDI081119FX8</v>
          </cell>
          <cell r="B1998" t="str">
            <v>210-1995</v>
          </cell>
          <cell r="C1998" t="str">
            <v>DARO DISTRIBUIDORA SA DE CV</v>
          </cell>
        </row>
        <row r="1999">
          <cell r="A1999" t="str">
            <v>MFU060112AF6</v>
          </cell>
          <cell r="B1999" t="str">
            <v>210-1996</v>
          </cell>
          <cell r="C1999" t="str">
            <v>MOBILIARIO FUNCIONAL SA DE CV</v>
          </cell>
        </row>
        <row r="2000">
          <cell r="A2000" t="str">
            <v>HENM740923915</v>
          </cell>
          <cell r="B2000" t="str">
            <v>210-1997</v>
          </cell>
          <cell r="C2000" t="str">
            <v>HERNANDEZ NAVARRO MIGUEL ANGEL</v>
          </cell>
        </row>
        <row r="2001">
          <cell r="A2001" t="str">
            <v>APS020621G66</v>
          </cell>
          <cell r="B2001" t="str">
            <v>210-1998</v>
          </cell>
          <cell r="C2001" t="str">
            <v>ARMSTRONG PRIVATE SECURITY DE MEXICO SA DE CV</v>
          </cell>
        </row>
        <row r="2002">
          <cell r="A2002" t="str">
            <v>GUVJ500518MV0</v>
          </cell>
          <cell r="B2002" t="str">
            <v>210-1999</v>
          </cell>
          <cell r="C2002" t="str">
            <v>GUERRERO VAZQUEZ J ASCENCION</v>
          </cell>
        </row>
        <row r="2003">
          <cell r="A2003" t="str">
            <v>COLS7808267DA</v>
          </cell>
          <cell r="B2003" t="str">
            <v>210-2000</v>
          </cell>
          <cell r="C2003" t="str">
            <v>CORTES DE LOA SERGIO</v>
          </cell>
        </row>
        <row r="2004">
          <cell r="A2004" t="str">
            <v>VIAJ690210TR6</v>
          </cell>
          <cell r="B2004" t="str">
            <v>210-2001</v>
          </cell>
          <cell r="C2004" t="str">
            <v>VILLASEÑOR ACEVES JUAN MANUEL</v>
          </cell>
        </row>
        <row r="2005">
          <cell r="A2005" t="str">
            <v>FIGR700211A5A</v>
          </cell>
          <cell r="B2005" t="str">
            <v>210-2002</v>
          </cell>
          <cell r="C2005" t="str">
            <v>FRIAS GONZALEZ RICARDO</v>
          </cell>
        </row>
        <row r="2006">
          <cell r="A2006" t="str">
            <v>PHN000428787</v>
          </cell>
          <cell r="B2006" t="str">
            <v>210-2003</v>
          </cell>
          <cell r="C2006" t="str">
            <v>PANAMERICAN HEALTH NETWORK DE MEXICO SA DE CV</v>
          </cell>
        </row>
        <row r="2007">
          <cell r="A2007" t="str">
            <v>ASQ950912Q71</v>
          </cell>
          <cell r="B2007" t="str">
            <v>210-2004</v>
          </cell>
          <cell r="C2007" t="str">
            <v>ALIMENTOS SELECTOS DE QUERETARO SA DE CV</v>
          </cell>
        </row>
        <row r="2008">
          <cell r="A2008" t="str">
            <v>GAC090218NG8</v>
          </cell>
          <cell r="B2008" t="str">
            <v>210-2005</v>
          </cell>
          <cell r="C2008" t="str">
            <v>GEL AND CREAM EUGYN SA DE CV</v>
          </cell>
        </row>
        <row r="2009">
          <cell r="A2009" t="str">
            <v>EPR051006LF7</v>
          </cell>
          <cell r="B2009" t="str">
            <v>210-2006</v>
          </cell>
          <cell r="C2009" t="str">
            <v>ESBELTICA PROYECTA SA DE CV</v>
          </cell>
        </row>
        <row r="2010">
          <cell r="A2010" t="str">
            <v>MDI991122FH0</v>
          </cell>
          <cell r="B2010" t="str">
            <v>210-2007</v>
          </cell>
          <cell r="C2010" t="str">
            <v>MANNY DISTRIBUCIONESSA DE CV</v>
          </cell>
        </row>
        <row r="2011">
          <cell r="A2011" t="str">
            <v>SAPE6312078X4</v>
          </cell>
          <cell r="B2011" t="str">
            <v>210-2008</v>
          </cell>
          <cell r="C2011" t="str">
            <v>SANTOSCOY PARTIDA EDUARDO</v>
          </cell>
        </row>
        <row r="2012">
          <cell r="A2012" t="str">
            <v>LOME550409T92</v>
          </cell>
          <cell r="B2012" t="str">
            <v>210-2009</v>
          </cell>
          <cell r="C2012" t="str">
            <v>LOPEZ MAYORGA EDUARDO</v>
          </cell>
        </row>
        <row r="2013">
          <cell r="A2013" t="str">
            <v>SEFJ610509PS2</v>
          </cell>
          <cell r="B2013" t="str">
            <v>210-2010</v>
          </cell>
          <cell r="C2013" t="str">
            <v>SERMEÑO FRANCO JOSE DE JESUS</v>
          </cell>
        </row>
        <row r="2014">
          <cell r="A2014" t="str">
            <v>PLA9108309S3</v>
          </cell>
          <cell r="B2014" t="str">
            <v>210-2011</v>
          </cell>
          <cell r="C2014" t="str">
            <v>PRODUCTORES DE LECHE DE ACATIC SCL</v>
          </cell>
        </row>
        <row r="2015">
          <cell r="A2015" t="str">
            <v>GAPC7809086U7</v>
          </cell>
          <cell r="B2015" t="str">
            <v>210-2012</v>
          </cell>
          <cell r="C2015" t="str">
            <v>GALLO PADILLA CRISTOBAL</v>
          </cell>
        </row>
        <row r="2016">
          <cell r="A2016" t="str">
            <v>LOMC510822B45</v>
          </cell>
          <cell r="B2016" t="str">
            <v>210-2013</v>
          </cell>
          <cell r="C2016" t="str">
            <v>LOPEZ MARTINEZ CARLOS ROMAN</v>
          </cell>
        </row>
        <row r="2017">
          <cell r="A2017" t="str">
            <v>ESLM450428LP6</v>
          </cell>
          <cell r="B2017" t="str">
            <v>210-2014</v>
          </cell>
          <cell r="C2017" t="str">
            <v>ESPARZA LOPEZ MARGARITA</v>
          </cell>
        </row>
        <row r="2018">
          <cell r="A2018" t="str">
            <v>NABM900406UR7</v>
          </cell>
          <cell r="B2018" t="str">
            <v>210-2015</v>
          </cell>
          <cell r="C2018" t="str">
            <v>NAVARRO BARBA MAGDALENA</v>
          </cell>
        </row>
        <row r="2019">
          <cell r="A2019" t="str">
            <v>BASJ300805S89</v>
          </cell>
          <cell r="B2019" t="str">
            <v>210-2016</v>
          </cell>
          <cell r="C2019" t="str">
            <v>BARBOZA SERRANO J JESUS</v>
          </cell>
        </row>
        <row r="2020">
          <cell r="A2020" t="str">
            <v>ZEBJ73090323A</v>
          </cell>
          <cell r="B2020" t="str">
            <v>210-2017</v>
          </cell>
          <cell r="C2020" t="str">
            <v>ZERMEÑO BARBA JUAN FRANCISCO</v>
          </cell>
        </row>
        <row r="2021">
          <cell r="A2021" t="str">
            <v>ROCV720915SA5</v>
          </cell>
          <cell r="B2021" t="str">
            <v>210-2018</v>
          </cell>
          <cell r="C2021" t="str">
            <v>RODRIGUEZ CANALES VERONICA</v>
          </cell>
        </row>
        <row r="2022">
          <cell r="A2022" t="str">
            <v>CEB010402LW9</v>
          </cell>
          <cell r="B2022" t="str">
            <v>210-2019</v>
          </cell>
          <cell r="C2022" t="str">
            <v>CONEXIONES EQUIPOS Y BOMBAS SA DE CV</v>
          </cell>
        </row>
        <row r="2023">
          <cell r="A2023" t="str">
            <v>GOPJ830918P80</v>
          </cell>
          <cell r="B2023" t="str">
            <v>210-2020</v>
          </cell>
          <cell r="C2023" t="str">
            <v>GONZALEZ PEREZ JOEL DE JESUS</v>
          </cell>
        </row>
        <row r="2024">
          <cell r="A2024" t="str">
            <v>PPR050615J79</v>
          </cell>
          <cell r="B2024" t="str">
            <v>210-2021</v>
          </cell>
          <cell r="C2024" t="str">
            <v>PROMOTORA PROIDEM SA DE CV</v>
          </cell>
        </row>
        <row r="2025">
          <cell r="A2025" t="str">
            <v>ISS6001015A3</v>
          </cell>
          <cell r="B2025" t="str">
            <v>210-2022</v>
          </cell>
          <cell r="C2025" t="str">
            <v>ISSSTE</v>
          </cell>
        </row>
        <row r="2026">
          <cell r="A2026" t="str">
            <v>BALL681007AR3</v>
          </cell>
          <cell r="B2026" t="str">
            <v>210-2023</v>
          </cell>
          <cell r="C2026" t="str">
            <v>BARBOSA LECONA LUZ MARIA</v>
          </cell>
        </row>
        <row r="2027">
          <cell r="A2027" t="str">
            <v>LUB910114955</v>
          </cell>
          <cell r="B2027" t="str">
            <v>210-2024</v>
          </cell>
          <cell r="C2027" t="str">
            <v>LUBADI SA DE CV</v>
          </cell>
        </row>
        <row r="2028">
          <cell r="A2028" t="str">
            <v>AUHP680815489</v>
          </cell>
          <cell r="B2028" t="str">
            <v>210-2025</v>
          </cell>
          <cell r="C2028" t="str">
            <v>ANGULO HERNANDEZ PEDRO</v>
          </cell>
        </row>
        <row r="2029">
          <cell r="A2029" t="str">
            <v>TOHG5809015Q3</v>
          </cell>
          <cell r="B2029" t="str">
            <v>210-2026</v>
          </cell>
          <cell r="C2029" t="str">
            <v>TOSTADO HERNANDEZ GABRIEL</v>
          </cell>
        </row>
        <row r="2030">
          <cell r="A2030" t="str">
            <v>MES940222IX9</v>
          </cell>
          <cell r="B2030" t="str">
            <v>210-2027</v>
          </cell>
          <cell r="C2030" t="str">
            <v>EL MIRADOR ESPAÑITA SA DE CV</v>
          </cell>
        </row>
        <row r="2031">
          <cell r="A2031" t="str">
            <v>GUMA591213AT1</v>
          </cell>
          <cell r="B2031" t="str">
            <v>210-2028</v>
          </cell>
          <cell r="C2031" t="str">
            <v>GUTIERREZ MARTIN ANTONIO</v>
          </cell>
        </row>
        <row r="2032">
          <cell r="A2032" t="str">
            <v>IRE930412QW7</v>
          </cell>
          <cell r="B2032" t="str">
            <v>210-2029</v>
          </cell>
          <cell r="C2032" t="str">
            <v>INDUSTRIAS RESSER SA DE CV</v>
          </cell>
        </row>
        <row r="2033">
          <cell r="A2033" t="str">
            <v>CPC031027KA8</v>
          </cell>
          <cell r="B2033" t="str">
            <v>210-2030</v>
          </cell>
          <cell r="C2033" t="str">
            <v>COMERCIALIZADORA PHARMACEUTICA COMPHARMA SA DE CV</v>
          </cell>
        </row>
        <row r="2034">
          <cell r="A2034" t="str">
            <v>NOYM690506CY6</v>
          </cell>
          <cell r="B2034" t="str">
            <v>210-2031</v>
          </cell>
          <cell r="C2034" t="str">
            <v>NOVOA YANEZ MARCIA GRACIELA</v>
          </cell>
        </row>
        <row r="2035">
          <cell r="A2035" t="str">
            <v>ICE9204062W2</v>
          </cell>
          <cell r="B2035" t="str">
            <v>210-2032</v>
          </cell>
          <cell r="C2035" t="str">
            <v>IC CONSTRUCCIONES Y EQUIPOS SA DE CV</v>
          </cell>
        </row>
        <row r="2036">
          <cell r="A2036" t="str">
            <v>IND3212193G8</v>
          </cell>
          <cell r="B2036" t="str">
            <v>210-2033</v>
          </cell>
          <cell r="C2036" t="str">
            <v>FABRICA DE CERILLOS Y FOSFOROS LA INDEPENDIENTE SA DE CV</v>
          </cell>
        </row>
        <row r="2037">
          <cell r="A2037" t="str">
            <v>FRI980529AR7</v>
          </cell>
          <cell r="B2037" t="str">
            <v>210-2034</v>
          </cell>
          <cell r="C2037" t="str">
            <v>FRIMART SA DE CV</v>
          </cell>
        </row>
        <row r="2038">
          <cell r="A2038" t="str">
            <v>DPE0806059C9</v>
          </cell>
          <cell r="B2038" t="str">
            <v>210-2035</v>
          </cell>
          <cell r="C2038" t="str">
            <v>DISTRIBUIDORA PEBE SA DE CV</v>
          </cell>
        </row>
        <row r="2039">
          <cell r="A2039" t="str">
            <v>PAMB710526QW8</v>
          </cell>
          <cell r="B2039" t="str">
            <v>210-2036</v>
          </cell>
          <cell r="C2039" t="str">
            <v>PADILLA MARTIN BEATRIZ</v>
          </cell>
        </row>
        <row r="2040">
          <cell r="A2040" t="str">
            <v>HEES620901TD1</v>
          </cell>
          <cell r="B2040" t="str">
            <v>210-2037</v>
          </cell>
          <cell r="C2040" t="str">
            <v>HERNANDEZ ESCOBEDO SILVIA ESTELA</v>
          </cell>
        </row>
        <row r="2041">
          <cell r="A2041" t="str">
            <v>HVI0412082G4</v>
          </cell>
          <cell r="B2041" t="str">
            <v>210-2038</v>
          </cell>
          <cell r="C2041" t="str">
            <v>HOSPITAL VICENTITA SA DE CV</v>
          </cell>
        </row>
        <row r="2042">
          <cell r="A2042" t="str">
            <v>APU0811045I1</v>
          </cell>
          <cell r="B2042" t="str">
            <v>210-2039</v>
          </cell>
          <cell r="C2042" t="str">
            <v>ALL PURPOSE SA DE CV</v>
          </cell>
        </row>
        <row r="2043">
          <cell r="A2043" t="str">
            <v>GTO031023B46</v>
          </cell>
          <cell r="B2043" t="str">
            <v>210-2040</v>
          </cell>
          <cell r="C2043" t="str">
            <v>GDL TOALLITAS SA DE CV</v>
          </cell>
        </row>
        <row r="2044">
          <cell r="A2044" t="str">
            <v>MOOS830209GU3</v>
          </cell>
          <cell r="B2044" t="str">
            <v>210-2041</v>
          </cell>
          <cell r="C2044" t="str">
            <v>MONTEMAYOR OLVERA SALVADOR RODRIGO</v>
          </cell>
        </row>
        <row r="2045">
          <cell r="A2045" t="str">
            <v>MIEJ5106241Y0</v>
          </cell>
          <cell r="B2045" t="str">
            <v>210-2042</v>
          </cell>
          <cell r="C2045" t="str">
            <v>MIJARES ESTRADA JUAN GERARDO</v>
          </cell>
        </row>
        <row r="2046">
          <cell r="A2046" t="str">
            <v>PAFE660103TG7</v>
          </cell>
          <cell r="B2046" t="str">
            <v>210-2043</v>
          </cell>
          <cell r="C2046" t="str">
            <v>PLASCENCIA FERNANDEZ EDUARDO NAZARIO</v>
          </cell>
        </row>
        <row r="2047">
          <cell r="A2047" t="str">
            <v>GOPG560709FPA</v>
          </cell>
          <cell r="B2047" t="str">
            <v>210-2044</v>
          </cell>
          <cell r="C2047" t="str">
            <v>GONZALEZ PARTIDA GUADALUPE ROSARIO</v>
          </cell>
        </row>
        <row r="2048">
          <cell r="A2048" t="str">
            <v>EDI090303NF4</v>
          </cell>
          <cell r="B2048" t="str">
            <v>210-2045</v>
          </cell>
          <cell r="C2048" t="str">
            <v>EDIMISION S DE RL DE CV</v>
          </cell>
        </row>
        <row r="2049">
          <cell r="A2049" t="str">
            <v>MOMH740818AG3</v>
          </cell>
          <cell r="B2049" t="str">
            <v>210-2046</v>
          </cell>
          <cell r="C2049" t="str">
            <v>MORALES MIRANDA HERMELINDA</v>
          </cell>
        </row>
        <row r="2050">
          <cell r="A2050" t="str">
            <v>TSA170118DB1</v>
          </cell>
          <cell r="B2050" t="str">
            <v>210-2047</v>
          </cell>
          <cell r="C2050" t="str">
            <v>TSAURUM S DE RL DE CV</v>
          </cell>
        </row>
        <row r="2051">
          <cell r="A2051" t="str">
            <v>CVZ070807SS3</v>
          </cell>
          <cell r="B2051" t="str">
            <v>210-2048</v>
          </cell>
          <cell r="C2051" t="str">
            <v>COMERCIALIZADORA VZ SA DE CV</v>
          </cell>
        </row>
        <row r="2052">
          <cell r="A2052" t="str">
            <v>CAPY781115KL9</v>
          </cell>
          <cell r="B2052" t="str">
            <v>210-2049</v>
          </cell>
          <cell r="C2052" t="str">
            <v>CARMONA PADILLA YURI ISRAEL</v>
          </cell>
        </row>
        <row r="2053">
          <cell r="A2053" t="str">
            <v>CAJ0305164YA</v>
          </cell>
          <cell r="B2053" t="str">
            <v>210-2050</v>
          </cell>
          <cell r="C2053" t="str">
            <v>COMERCIAL ABARROTERA JUAN PABLO SA DE CV</v>
          </cell>
        </row>
        <row r="2054">
          <cell r="A2054" t="str">
            <v>CPB020110938</v>
          </cell>
          <cell r="B2054" t="str">
            <v>210-2051</v>
          </cell>
          <cell r="C2054" t="str">
            <v>COMERCIALIZADORA DE PRODUCTOS BASICOS GON FER SA DE CV</v>
          </cell>
        </row>
        <row r="2055">
          <cell r="A2055" t="str">
            <v>DECA800519666</v>
          </cell>
          <cell r="B2055" t="str">
            <v>210-2052</v>
          </cell>
          <cell r="C2055" t="str">
            <v>DELGADILLO CAMPOS JOSE ALFREDO</v>
          </cell>
        </row>
        <row r="2056">
          <cell r="A2056" t="str">
            <v>POOE770814MV4</v>
          </cell>
          <cell r="B2056" t="str">
            <v>210-2053</v>
          </cell>
          <cell r="C2056" t="str">
            <v>PONCE DE LEON OZUNA ESTANISLAO</v>
          </cell>
        </row>
        <row r="2057">
          <cell r="A2057" t="str">
            <v>GNP9211244P0</v>
          </cell>
          <cell r="B2057" t="str">
            <v>210-2054</v>
          </cell>
          <cell r="C2057" t="str">
            <v>GRUPO NACIONAL PROVINCIAL SAP</v>
          </cell>
        </row>
        <row r="2058">
          <cell r="A2058" t="str">
            <v>NALF650918NH1</v>
          </cell>
          <cell r="B2058" t="str">
            <v>210-2055</v>
          </cell>
          <cell r="C2058" t="str">
            <v>NAVARRO LUNA FRANCISCO</v>
          </cell>
        </row>
        <row r="2059">
          <cell r="A2059" t="str">
            <v>FPM0811145J2</v>
          </cell>
          <cell r="B2059" t="str">
            <v>210-2056</v>
          </cell>
          <cell r="C2059" t="str">
            <v>FLORIDA POWER DE MEXICO SA DE CV</v>
          </cell>
        </row>
        <row r="2060">
          <cell r="A2060" t="str">
            <v>TVA051215FK1</v>
          </cell>
          <cell r="B2060" t="str">
            <v>210-2057</v>
          </cell>
          <cell r="C2060" t="str">
            <v>TRAFICO VIALIDAD Y ARQUITECTURA SC</v>
          </cell>
        </row>
        <row r="2061">
          <cell r="A2061" t="str">
            <v>MAM0707095P0</v>
          </cell>
          <cell r="B2061" t="str">
            <v>210-2058</v>
          </cell>
          <cell r="C2061" t="str">
            <v>METAL APOTHEKA MEXICO SA DE CV</v>
          </cell>
        </row>
        <row r="2062">
          <cell r="A2062" t="str">
            <v>CDO990118EV0</v>
          </cell>
          <cell r="B2062" t="str">
            <v>210-2059</v>
          </cell>
          <cell r="C2062" t="str">
            <v>COSMETICOS Y DISTRIBUCIONES OCHOA SA DE CV</v>
          </cell>
        </row>
        <row r="2063">
          <cell r="A2063" t="str">
            <v>GIA050412TE0</v>
          </cell>
          <cell r="B2063" t="str">
            <v>210-2060</v>
          </cell>
          <cell r="C2063" t="str">
            <v>GIALIVE SA DE CV</v>
          </cell>
        </row>
        <row r="2064">
          <cell r="A2064" t="str">
            <v>TOMI740406RC1</v>
          </cell>
          <cell r="B2064" t="str">
            <v>210-2061</v>
          </cell>
          <cell r="C2064" t="str">
            <v>TOVAR MARQUEZ ISMAEL</v>
          </cell>
        </row>
        <row r="2065">
          <cell r="A2065" t="str">
            <v>AVA930112UV8</v>
          </cell>
          <cell r="B2065" t="str">
            <v>210-2062</v>
          </cell>
          <cell r="C2065" t="str">
            <v>ALMACENES VACA SA DE CV</v>
          </cell>
        </row>
        <row r="2066">
          <cell r="A2066" t="str">
            <v>PMC800317LP4</v>
          </cell>
          <cell r="B2066" t="str">
            <v>210-2063</v>
          </cell>
          <cell r="C2066" t="str">
            <v>PROVEEDOR MEDICO CIENTIFICO DE OCCIDENTE SA DE CV</v>
          </cell>
        </row>
        <row r="2067">
          <cell r="A2067" t="str">
            <v>TOGR7001075A9</v>
          </cell>
          <cell r="B2067" t="str">
            <v>210-2064</v>
          </cell>
          <cell r="C2067" t="str">
            <v>TOLENTINO GOMEZ RAUL ALEJANDRO</v>
          </cell>
        </row>
        <row r="2068">
          <cell r="A2068" t="str">
            <v>AIC970505RK2</v>
          </cell>
          <cell r="B2068" t="str">
            <v>210-2065</v>
          </cell>
          <cell r="C2068" t="str">
            <v>ASOCIACION INTERNACIONAL DE CAPACITACION CONTRA DESASTRES AC</v>
          </cell>
        </row>
        <row r="2069">
          <cell r="A2069" t="str">
            <v>CNE830909CZ8</v>
          </cell>
          <cell r="B2069" t="str">
            <v>210-2066</v>
          </cell>
          <cell r="C2069" t="str">
            <v>CORREO NEUMATICO SA DE CV</v>
          </cell>
        </row>
        <row r="2070">
          <cell r="A2070" t="str">
            <v>DULS460128FW4</v>
          </cell>
          <cell r="B2070" t="str">
            <v>210-2067</v>
          </cell>
          <cell r="C2070" t="str">
            <v>DURAN LOPEZ SERGIO</v>
          </cell>
        </row>
        <row r="2071">
          <cell r="A2071" t="str">
            <v>MED061214PX2</v>
          </cell>
          <cell r="B2071" t="str">
            <v>210-2068</v>
          </cell>
          <cell r="C2071" t="str">
            <v>MEDIPREV S DE RL DE CV</v>
          </cell>
        </row>
        <row r="2072">
          <cell r="A2072" t="str">
            <v>GMU011008SW5</v>
          </cell>
          <cell r="B2072" t="str">
            <v>210-2069</v>
          </cell>
          <cell r="C2072" t="str">
            <v>GRUPO MULTIHOME SA DE CV</v>
          </cell>
        </row>
        <row r="2073">
          <cell r="A2073" t="str">
            <v>PCM091030AA9</v>
          </cell>
          <cell r="B2073" t="str">
            <v>210-2070</v>
          </cell>
          <cell r="C2073" t="str">
            <v>PRODUCTOS PARA CALZADO MEXPIEL S DE RL MI DE CV</v>
          </cell>
        </row>
        <row r="2074">
          <cell r="A2074" t="str">
            <v>MOGA780720PYA</v>
          </cell>
          <cell r="B2074" t="str">
            <v>210-2071</v>
          </cell>
          <cell r="C2074" t="str">
            <v>MODAD GONZALEZ AMIN JALIL</v>
          </cell>
        </row>
        <row r="2075">
          <cell r="A2075" t="str">
            <v>MRM0011242W2</v>
          </cell>
          <cell r="B2075" t="str">
            <v>210-2072</v>
          </cell>
          <cell r="C2075" t="str">
            <v>MAYOREO DE REFRIGERACION Y MAQUINAS SA DE CV</v>
          </cell>
        </row>
        <row r="2076">
          <cell r="A2076" t="str">
            <v>MEN990426991</v>
          </cell>
          <cell r="B2076" t="str">
            <v>210-2073</v>
          </cell>
          <cell r="C2076" t="str">
            <v>MIL ENVASES SA DE CV</v>
          </cell>
        </row>
        <row r="2077">
          <cell r="A2077" t="str">
            <v>ITR0410194U2</v>
          </cell>
          <cell r="B2077" t="str">
            <v>210-2074</v>
          </cell>
          <cell r="C2077" t="str">
            <v>INTEGRACION Y TRANSFORMACION SA DE CV</v>
          </cell>
        </row>
        <row r="2078">
          <cell r="A2078" t="str">
            <v>PRO860701656</v>
          </cell>
          <cell r="B2078" t="str">
            <v>210-2075</v>
          </cell>
          <cell r="C2078" t="str">
            <v>PROBELCO SA DE CV</v>
          </cell>
        </row>
        <row r="2079">
          <cell r="A2079" t="str">
            <v>MALF820116LA8</v>
          </cell>
          <cell r="B2079" t="str">
            <v>210-2076</v>
          </cell>
          <cell r="C2079" t="str">
            <v>MARTINEZ LOPEZ FERNANDO</v>
          </cell>
        </row>
        <row r="2080">
          <cell r="A2080" t="str">
            <v>ESM080825362</v>
          </cell>
          <cell r="B2080" t="str">
            <v>210-2077</v>
          </cell>
          <cell r="C2080" t="str">
            <v>ESTACION DE SERVICIO LA MANGA SA DE CV</v>
          </cell>
        </row>
        <row r="2081">
          <cell r="A2081" t="str">
            <v>RZA000712EA0</v>
          </cell>
          <cell r="B2081" t="str">
            <v>210-2078</v>
          </cell>
          <cell r="C2081" t="str">
            <v>REFACCIONARIA ZAPOTLAN SA DE CV</v>
          </cell>
        </row>
        <row r="2082">
          <cell r="A2082" t="str">
            <v>MOA0703214T7</v>
          </cell>
          <cell r="B2082" t="str">
            <v>210-2079</v>
          </cell>
          <cell r="C2082" t="str">
            <v>MAXI OFFICE DE LOS ALTOS SA DE CV</v>
          </cell>
        </row>
        <row r="2083">
          <cell r="A2083" t="str">
            <v>GSG010404212</v>
          </cell>
          <cell r="B2083" t="str">
            <v>210-2080</v>
          </cell>
          <cell r="C2083" t="str">
            <v>GRUPO SANDSTORM GAM SA DE CV</v>
          </cell>
        </row>
        <row r="2084">
          <cell r="A2084" t="str">
            <v>CONG780625714</v>
          </cell>
          <cell r="B2084" t="str">
            <v>210-2081</v>
          </cell>
          <cell r="C2084" t="str">
            <v>CORONADO NAVARRO GUILLERMO</v>
          </cell>
        </row>
        <row r="2085">
          <cell r="A2085" t="str">
            <v>DME1011037D0</v>
          </cell>
          <cell r="B2085" t="str">
            <v>210-2082</v>
          </cell>
          <cell r="C2085" t="str">
            <v>DISTRIBUIDORA MENARIES SA DE CV</v>
          </cell>
        </row>
        <row r="2086">
          <cell r="A2086" t="str">
            <v>CAMJ4608303W5</v>
          </cell>
          <cell r="B2086" t="str">
            <v>210-2083</v>
          </cell>
          <cell r="C2086" t="str">
            <v>CHAVEZ MAGAÑA JOSE</v>
          </cell>
        </row>
        <row r="2087">
          <cell r="A2087" t="str">
            <v>HERH9108282D0</v>
          </cell>
          <cell r="B2087" t="str">
            <v>210-2084</v>
          </cell>
          <cell r="C2087" t="str">
            <v>HERNANDEZ RAMIREZ HUGO XAVIER</v>
          </cell>
        </row>
        <row r="2088">
          <cell r="A2088" t="str">
            <v>HAED8011205P5</v>
          </cell>
          <cell r="B2088" t="str">
            <v>210-2085</v>
          </cell>
          <cell r="C2088" t="str">
            <v>HARO EDUARDO ARMANDO</v>
          </cell>
        </row>
        <row r="2089">
          <cell r="A2089" t="str">
            <v>CAM1001014TA</v>
          </cell>
          <cell r="B2089" t="str">
            <v>210-2086</v>
          </cell>
          <cell r="C2089" t="str">
            <v>COALIMEXA ALIMENTOS MEXICANOS SA DE CV</v>
          </cell>
        </row>
        <row r="2090">
          <cell r="A2090" t="str">
            <v>IOL940721IZ8</v>
          </cell>
          <cell r="B2090" t="str">
            <v>210-2087</v>
          </cell>
          <cell r="C2090" t="str">
            <v>INDUSTRIAL DE OLEAGINOSAS SA DE CV</v>
          </cell>
        </row>
        <row r="2091">
          <cell r="A2091" t="str">
            <v>TFA9607014K9</v>
          </cell>
          <cell r="B2091" t="str">
            <v>210-2088</v>
          </cell>
          <cell r="C2091" t="str">
            <v>TECNOLOGIA FARMACEUTICA SA DE CV</v>
          </cell>
        </row>
        <row r="2092">
          <cell r="A2092" t="str">
            <v>UME651115N48</v>
          </cell>
          <cell r="B2092" t="str">
            <v>210-2089</v>
          </cell>
          <cell r="C2092" t="str">
            <v>UNILEVER DE MEXICO S DE RL DE CV</v>
          </cell>
        </row>
        <row r="2093">
          <cell r="A2093" t="str">
            <v>NARR820815HB2</v>
          </cell>
          <cell r="B2093" t="str">
            <v>210-2090</v>
          </cell>
          <cell r="C2093" t="str">
            <v>NAVARRO ROMERO RICARDO</v>
          </cell>
        </row>
        <row r="2094">
          <cell r="A2094" t="str">
            <v>GOAR7304227AA</v>
          </cell>
          <cell r="B2094" t="str">
            <v>210-2091</v>
          </cell>
          <cell r="C2094" t="str">
            <v>GONZALEZ ARAMBURO ROBERTO</v>
          </cell>
        </row>
        <row r="2095">
          <cell r="A2095" t="str">
            <v>VACF5406134B8</v>
          </cell>
          <cell r="B2095" t="str">
            <v>210-2092</v>
          </cell>
          <cell r="C2095" t="str">
            <v>VALDES CERECEDO FELIPE</v>
          </cell>
        </row>
        <row r="2096">
          <cell r="A2096" t="str">
            <v>MCO051108L44</v>
          </cell>
          <cell r="B2096" t="str">
            <v>210-2093</v>
          </cell>
          <cell r="C2096" t="str">
            <v>MIKASO COMERCIALIZADORA SA DE CV</v>
          </cell>
        </row>
        <row r="2097">
          <cell r="A2097" t="str">
            <v>IPE070420P4A</v>
          </cell>
          <cell r="B2097" t="str">
            <v>210-2094</v>
          </cell>
          <cell r="C2097" t="str">
            <v>INDUSTRIAS PEMO SA DE CV</v>
          </cell>
        </row>
        <row r="2098">
          <cell r="A2098" t="str">
            <v>PME0603305I2</v>
          </cell>
          <cell r="B2098" t="str">
            <v>210-2095</v>
          </cell>
          <cell r="C2098" t="str">
            <v>PRONATURAL DE MEXICO SA DE CV</v>
          </cell>
        </row>
        <row r="2099">
          <cell r="A2099" t="str">
            <v>HAVY830205KCA</v>
          </cell>
          <cell r="B2099" t="str">
            <v>210-2096</v>
          </cell>
          <cell r="C2099" t="str">
            <v>HAMED VELAZQUEZ YUSSEIN YAHIM</v>
          </cell>
        </row>
        <row r="2100">
          <cell r="A2100" t="str">
            <v>ESU8510301P7</v>
          </cell>
          <cell r="B2100" t="str">
            <v>210-2097</v>
          </cell>
          <cell r="C2100" t="str">
            <v>EMBUTIDOS SUPREMOS SA DE CV</v>
          </cell>
        </row>
        <row r="2101">
          <cell r="A2101" t="str">
            <v>BAT030325CE9</v>
          </cell>
          <cell r="B2101" t="str">
            <v>210-2098</v>
          </cell>
          <cell r="C2101" t="str">
            <v>BRITISH AMERICAN TOBACCO MEXICO COMERCIAL SA DE CV</v>
          </cell>
        </row>
        <row r="2102">
          <cell r="A2102" t="str">
            <v>TGA0306186A2</v>
          </cell>
          <cell r="B2102" t="str">
            <v>210-2099</v>
          </cell>
          <cell r="C2102" t="str">
            <v>TEQUILA GALINDO SA DE CV</v>
          </cell>
        </row>
        <row r="2103">
          <cell r="A2103" t="str">
            <v>LFC8012166K3</v>
          </cell>
          <cell r="B2103" t="str">
            <v>210-2100</v>
          </cell>
          <cell r="C2103" t="str">
            <v>LIBROS Y FORMAS CONTABLES SA DE CV</v>
          </cell>
        </row>
        <row r="2104">
          <cell r="A2104" t="str">
            <v>EALB750215DN1</v>
          </cell>
          <cell r="B2104" t="str">
            <v>210-2101</v>
          </cell>
          <cell r="C2104" t="str">
            <v>ESPARZA LOPEZ BEATRIZ ADRIANA</v>
          </cell>
        </row>
        <row r="2105">
          <cell r="A2105" t="str">
            <v>TOMD890510NI7</v>
          </cell>
          <cell r="B2105" t="str">
            <v>210-2102</v>
          </cell>
          <cell r="C2105" t="str">
            <v>TORRES MONREAL DENISSE ELIZABETH</v>
          </cell>
        </row>
        <row r="2106">
          <cell r="A2106" t="str">
            <v>EIB510713CS3</v>
          </cell>
          <cell r="B2106" t="str">
            <v>210-2103</v>
          </cell>
          <cell r="C2106" t="str">
            <v>ERNESTO IBARRA Y CIA SA DE CV</v>
          </cell>
        </row>
        <row r="2107">
          <cell r="A2107" t="str">
            <v>COC100115V34</v>
          </cell>
          <cell r="B2107" t="str">
            <v>210-2104</v>
          </cell>
          <cell r="C2107" t="str">
            <v>CAMSA DE OCCIDENTE SA DE CV</v>
          </cell>
        </row>
        <row r="2108">
          <cell r="A2108" t="str">
            <v>HUVR7510249K2</v>
          </cell>
          <cell r="B2108" t="str">
            <v>210-2105</v>
          </cell>
          <cell r="C2108" t="str">
            <v>HUERTA VAZQUEZ RAFAEL</v>
          </cell>
        </row>
        <row r="2109">
          <cell r="A2109" t="str">
            <v>YSG200605SN8</v>
          </cell>
          <cell r="B2109" t="str">
            <v>210-2106</v>
          </cell>
          <cell r="C2109" t="str">
            <v>YO SOY EL GRAN MERCANTE COMERCIALIZADORA SAS DE CV</v>
          </cell>
        </row>
        <row r="2110">
          <cell r="A2110" t="str">
            <v>GUBB8510298S9</v>
          </cell>
          <cell r="B2110" t="str">
            <v>210-2107</v>
          </cell>
          <cell r="C2110" t="str">
            <v>GUZMAN BARBA BERENICE</v>
          </cell>
        </row>
        <row r="2111">
          <cell r="A2111" t="str">
            <v>RUTC500406JA8</v>
          </cell>
          <cell r="B2111" t="str">
            <v>210-2108</v>
          </cell>
          <cell r="C2111" t="str">
            <v>RUIZ VELASCO TOSTADO CARLOS</v>
          </cell>
        </row>
        <row r="2112">
          <cell r="A2112" t="str">
            <v>MCO100506SU3</v>
          </cell>
          <cell r="B2112" t="str">
            <v>210-2109</v>
          </cell>
          <cell r="C2112" t="str">
            <v>MICROJACK COM SA DE CV</v>
          </cell>
        </row>
        <row r="2113">
          <cell r="A2113" t="str">
            <v>IQO890220G64</v>
          </cell>
          <cell r="B2113" t="str">
            <v>210-2110</v>
          </cell>
          <cell r="C2113" t="str">
            <v>INSTRUMENTAL QUIRURGICO DE OCCIDENTE SA DE CV</v>
          </cell>
        </row>
        <row r="2114">
          <cell r="A2114" t="str">
            <v>GPL860521FW8</v>
          </cell>
          <cell r="B2114" t="str">
            <v>210-2111</v>
          </cell>
          <cell r="C2114" t="str">
            <v>GANADEROS PRODUCTORES DE LECHE PURA SA DE CV</v>
          </cell>
        </row>
        <row r="2115">
          <cell r="A2115" t="str">
            <v>BARA700424N99</v>
          </cell>
          <cell r="B2115" t="str">
            <v>210-2112</v>
          </cell>
          <cell r="C2115" t="str">
            <v>BARRIENTOS RODRIGUEZ ALEJANDRA</v>
          </cell>
        </row>
        <row r="2116">
          <cell r="A2116" t="str">
            <v>IRE970930J94</v>
          </cell>
          <cell r="B2116" t="str">
            <v>210-2113</v>
          </cell>
          <cell r="C2116" t="str">
            <v>INTERNACIONAL DE RELOJES SA DE CV</v>
          </cell>
        </row>
        <row r="2117">
          <cell r="A2117" t="str">
            <v>EICC5006088B5</v>
          </cell>
          <cell r="B2117" t="str">
            <v>210-2114</v>
          </cell>
          <cell r="C2117" t="str">
            <v>ESPINOSA CASTRO CLARA</v>
          </cell>
        </row>
        <row r="2118">
          <cell r="A2118" t="str">
            <v>QUGE771212MX7</v>
          </cell>
          <cell r="B2118" t="str">
            <v>210-2115</v>
          </cell>
          <cell r="C2118" t="str">
            <v>QUIÑONES GRACIAN ERICK</v>
          </cell>
        </row>
        <row r="2119">
          <cell r="A2119" t="str">
            <v>OIRJ7601098H4</v>
          </cell>
          <cell r="B2119" t="str">
            <v>210-2116</v>
          </cell>
          <cell r="C2119" t="str">
            <v>OLID RAMIREZ JESUS</v>
          </cell>
        </row>
        <row r="2120">
          <cell r="A2120" t="str">
            <v>DLF051103HMA</v>
          </cell>
          <cell r="B2120" t="str">
            <v>210-2117</v>
          </cell>
          <cell r="C2120" t="str">
            <v>DISTRIBUIDORA LF SA DE CV</v>
          </cell>
        </row>
        <row r="2121">
          <cell r="A2121" t="str">
            <v>DIP0805072L0</v>
          </cell>
          <cell r="B2121" t="str">
            <v>210-2118</v>
          </cell>
          <cell r="C2121" t="str">
            <v>DIPROHIG SA DE CV</v>
          </cell>
        </row>
        <row r="2122">
          <cell r="A2122" t="str">
            <v>GIC721214DX4</v>
          </cell>
          <cell r="B2122" t="str">
            <v>210-2119</v>
          </cell>
          <cell r="C2122" t="str">
            <v>GRUPO INDUSTRIAL Y COMERCIAL NAVARRO SA DE CV</v>
          </cell>
        </row>
        <row r="2123">
          <cell r="A2123" t="str">
            <v>TEC7105046M4</v>
          </cell>
          <cell r="B2123" t="str">
            <v>210-2120</v>
          </cell>
          <cell r="C2123" t="str">
            <v>TECNOFARMA SA DE CV</v>
          </cell>
        </row>
        <row r="2124">
          <cell r="A2124" t="str">
            <v>DDA091102UP4</v>
          </cell>
          <cell r="B2124" t="str">
            <v>210-2121</v>
          </cell>
          <cell r="C2124" t="str">
            <v>DISTRIBUIDORA DAL SA DE CV</v>
          </cell>
        </row>
        <row r="2125">
          <cell r="A2125" t="str">
            <v>AME830511BD0</v>
          </cell>
          <cell r="B2125" t="str">
            <v>210-2122</v>
          </cell>
          <cell r="C2125" t="str">
            <v>ANTIBIOTICOS DE MEXICO SA DE CV</v>
          </cell>
        </row>
        <row r="2126">
          <cell r="A2126" t="str">
            <v>AFM0708132QA</v>
          </cell>
          <cell r="B2126" t="str">
            <v>210-2123</v>
          </cell>
          <cell r="C2126" t="str">
            <v>ALIMENTOS FUNCIONALES DE MEXICO SA DE CV</v>
          </cell>
        </row>
        <row r="2127">
          <cell r="A2127" t="str">
            <v>DEHV900428U21</v>
          </cell>
          <cell r="B2127" t="str">
            <v>210-2124</v>
          </cell>
          <cell r="C2127" t="str">
            <v>DELGADILLO HINOJOSA VICTORIANA</v>
          </cell>
        </row>
        <row r="2128">
          <cell r="A2128" t="str">
            <v>CLE050305BL6</v>
          </cell>
          <cell r="B2128" t="str">
            <v>210-2125</v>
          </cell>
          <cell r="C2128" t="str">
            <v>CAMPOLEAL S DE RL DE CV</v>
          </cell>
        </row>
        <row r="2129">
          <cell r="A2129" t="str">
            <v>PIVG680924NL0</v>
          </cell>
          <cell r="B2129" t="str">
            <v>210-2126</v>
          </cell>
          <cell r="C2129" t="str">
            <v>PINEDA VELAZQUEZ GERARDO</v>
          </cell>
        </row>
        <row r="2130">
          <cell r="A2130" t="str">
            <v>PLH081017450</v>
          </cell>
          <cell r="B2130" t="str">
            <v>210-2127</v>
          </cell>
          <cell r="C2130" t="str">
            <v>PRODUCTOS LACTEOS HACIENDA AGUA BLANCA SC DE RL DE CV</v>
          </cell>
        </row>
        <row r="2131">
          <cell r="A2131" t="str">
            <v>LOGL8103127C7</v>
          </cell>
          <cell r="B2131" t="str">
            <v>210-2128</v>
          </cell>
          <cell r="C2131" t="str">
            <v>LOZA GUZMAN MARIA LILIANA</v>
          </cell>
        </row>
        <row r="2132">
          <cell r="A2132" t="str">
            <v>CAGM750127758</v>
          </cell>
          <cell r="B2132" t="str">
            <v>210-2129</v>
          </cell>
          <cell r="C2132" t="str">
            <v>CAMPOS GONZALEZ MANUEL IGNACIO</v>
          </cell>
        </row>
        <row r="2133">
          <cell r="A2133" t="str">
            <v>TRA990803UA9</v>
          </cell>
          <cell r="B2133" t="str">
            <v>210-2130</v>
          </cell>
          <cell r="C2133" t="str">
            <v>TALLER Y REFACCIONES ALEJANDRO SA DE CV</v>
          </cell>
        </row>
        <row r="2134">
          <cell r="A2134" t="str">
            <v>RIND8607021H7</v>
          </cell>
          <cell r="B2134" t="str">
            <v>210-2131</v>
          </cell>
          <cell r="C2134" t="str">
            <v>RIVERA NAVARRO DIEGO</v>
          </cell>
        </row>
        <row r="2135">
          <cell r="A2135" t="str">
            <v>NAGA840114CK0</v>
          </cell>
          <cell r="B2135" t="str">
            <v>210-2132</v>
          </cell>
          <cell r="C2135" t="str">
            <v>NAVARRO GUTIERREZ ALEJANDRO</v>
          </cell>
        </row>
        <row r="2136">
          <cell r="A2136" t="str">
            <v>TEL050831TQ7</v>
          </cell>
          <cell r="B2136" t="str">
            <v>210-2133</v>
          </cell>
          <cell r="C2136" t="str">
            <v>TELOSAC SA DE CV</v>
          </cell>
        </row>
        <row r="2137">
          <cell r="A2137" t="str">
            <v>NACL600619NU0</v>
          </cell>
          <cell r="B2137" t="str">
            <v>210-2134</v>
          </cell>
          <cell r="C2137" t="str">
            <v>NAVARRO CASILLAS LUIS EUGENIO</v>
          </cell>
        </row>
        <row r="2138">
          <cell r="A2138" t="str">
            <v>SVI1003104T9</v>
          </cell>
          <cell r="B2138" t="str">
            <v>210-2135</v>
          </cell>
          <cell r="C2138" t="str">
            <v>SOCO VIC S DE RL DE CV</v>
          </cell>
        </row>
        <row r="2139">
          <cell r="A2139" t="str">
            <v>BEVA711128LT0</v>
          </cell>
          <cell r="B2139" t="str">
            <v>210-2136</v>
          </cell>
          <cell r="C2139" t="str">
            <v>BECERRA VALDIVIA ANGELICA RAMONA</v>
          </cell>
        </row>
        <row r="2140">
          <cell r="A2140" t="str">
            <v>CHB0301242KA</v>
          </cell>
          <cell r="B2140" t="str">
            <v>210-2137</v>
          </cell>
          <cell r="C2140" t="str">
            <v>CORPORATIVO HOSPITALARIO BERNARDETTE SA DE CV</v>
          </cell>
        </row>
        <row r="2141">
          <cell r="A2141" t="str">
            <v>MAC031015HN5</v>
          </cell>
          <cell r="B2141" t="str">
            <v>210-2138</v>
          </cell>
          <cell r="C2141" t="str">
            <v>MACROPRES SA DE CV</v>
          </cell>
        </row>
        <row r="2142">
          <cell r="A2142" t="str">
            <v>MACJ620303GN2</v>
          </cell>
          <cell r="B2142" t="str">
            <v>210-2139</v>
          </cell>
          <cell r="C2142" t="str">
            <v>MARIN CARDONA JOSE DE JESUS</v>
          </cell>
        </row>
        <row r="2143">
          <cell r="A2143" t="str">
            <v>FCR081023SNA</v>
          </cell>
          <cell r="B2143" t="str">
            <v>210-2140</v>
          </cell>
          <cell r="C2143" t="str">
            <v>FUNERALES CRUZ SA DE CV</v>
          </cell>
        </row>
        <row r="2144">
          <cell r="A2144" t="str">
            <v>GIV970203LS1</v>
          </cell>
          <cell r="B2144" t="str">
            <v>210-2141</v>
          </cell>
          <cell r="C2144" t="str">
            <v>GRUPO INDUSTRIAL VIDA SA DE CV</v>
          </cell>
        </row>
        <row r="2145">
          <cell r="A2145" t="str">
            <v>AAHJ800605748</v>
          </cell>
          <cell r="B2145" t="str">
            <v>210-2142</v>
          </cell>
          <cell r="C2145" t="str">
            <v>AYALA HERNANDEZ MARIA DE JESUS</v>
          </cell>
        </row>
        <row r="2146">
          <cell r="A2146" t="str">
            <v>CAO850307HY1</v>
          </cell>
          <cell r="B2146" t="str">
            <v>210-2143</v>
          </cell>
          <cell r="C2146" t="str">
            <v>CAMARENA AUTOMOTRIZ DE OCCIDENTE SA DE CV</v>
          </cell>
        </row>
        <row r="2147">
          <cell r="A2147" t="str">
            <v>OME0207015E8</v>
          </cell>
          <cell r="B2147" t="str">
            <v>210-2144</v>
          </cell>
          <cell r="C2147" t="str">
            <v>ORPACK DE MEXICO SA DE CV</v>
          </cell>
        </row>
        <row r="2148">
          <cell r="A2148" t="str">
            <v>SPA810429PU2</v>
          </cell>
          <cell r="B2148" t="str">
            <v>210-2145</v>
          </cell>
          <cell r="C2148" t="str">
            <v>SERVICIO PAN AMERICANO DE PROTECCION SA DE CV</v>
          </cell>
        </row>
        <row r="2149">
          <cell r="A2149" t="str">
            <v>FOAO790529TJ5</v>
          </cell>
          <cell r="B2149" t="str">
            <v>210-2146</v>
          </cell>
          <cell r="C2149" t="str">
            <v>FLORES AVELAR OSCAR</v>
          </cell>
        </row>
        <row r="2150">
          <cell r="A2150" t="str">
            <v>RGC960808MW9</v>
          </cell>
          <cell r="B2150" t="str">
            <v>210-2147</v>
          </cell>
          <cell r="C2150" t="str">
            <v>REPRESENTACIONES GC S DE RL DE CV</v>
          </cell>
        </row>
        <row r="2151">
          <cell r="A2151" t="str">
            <v>GURL780126K14</v>
          </cell>
          <cell r="B2151" t="str">
            <v>210-2148</v>
          </cell>
          <cell r="C2151" t="str">
            <v>GUTIERREZ RODRIGUEZ LORENA PATRICIA</v>
          </cell>
        </row>
        <row r="2152">
          <cell r="A2152" t="str">
            <v>TOJ100527M62</v>
          </cell>
          <cell r="B2152" t="str">
            <v>210-2149</v>
          </cell>
          <cell r="C2152" t="str">
            <v>TEQUILERA ORGULLO DE JALISCO S DE RL DE CV</v>
          </cell>
        </row>
        <row r="2153">
          <cell r="A2153" t="str">
            <v>GOJD7507148N6</v>
          </cell>
          <cell r="B2153" t="str">
            <v>210-2150</v>
          </cell>
          <cell r="C2153" t="str">
            <v>GOMEZ JIMENEZ DAVID HUMBERTO</v>
          </cell>
        </row>
        <row r="2154">
          <cell r="A2154" t="str">
            <v>IJA740123GX9</v>
          </cell>
          <cell r="B2154" t="str">
            <v>210-2151</v>
          </cell>
          <cell r="C2154" t="str">
            <v>IMPRE JAL SA DE CV</v>
          </cell>
        </row>
        <row r="2155">
          <cell r="A2155" t="str">
            <v>DDM100508NW4</v>
          </cell>
          <cell r="B2155" t="str">
            <v>210-2152</v>
          </cell>
          <cell r="C2155" t="str">
            <v>DISTRIBUIDORA 2010 SA DE CV</v>
          </cell>
        </row>
        <row r="2156">
          <cell r="A2156" t="str">
            <v>MDT850917N74</v>
          </cell>
          <cell r="B2156" t="str">
            <v>210-2153</v>
          </cell>
          <cell r="C2156" t="str">
            <v>MERCANTIL DISTRIBUIDORA TONALA SA DE CV</v>
          </cell>
        </row>
        <row r="2157">
          <cell r="A2157" t="str">
            <v>MUSL870211TK8</v>
          </cell>
          <cell r="B2157" t="str">
            <v>210-2154</v>
          </cell>
          <cell r="C2157" t="str">
            <v>MUÑOZ SANCHEZ LOURDES BETZABE</v>
          </cell>
        </row>
        <row r="2158">
          <cell r="A2158" t="str">
            <v>CAPH620913RW0</v>
          </cell>
          <cell r="B2158" t="str">
            <v>210-2155</v>
          </cell>
          <cell r="C2158" t="str">
            <v>CASILLAS PADILLA HUGO</v>
          </cell>
        </row>
        <row r="2159">
          <cell r="A2159" t="str">
            <v>SACI710814HR0</v>
          </cell>
          <cell r="B2159" t="str">
            <v>210-2156</v>
          </cell>
          <cell r="C2159" t="str">
            <v>SALAZAR COMPARAN ISRAEL</v>
          </cell>
        </row>
        <row r="2160">
          <cell r="A2160" t="str">
            <v>DDI070810RV4</v>
          </cell>
          <cell r="B2160" t="str">
            <v>210-2157</v>
          </cell>
          <cell r="C2160" t="str">
            <v>DULMAR DISTRIBUCIONES SA DE CV</v>
          </cell>
        </row>
        <row r="2161">
          <cell r="A2161" t="str">
            <v>BUB100217K17</v>
          </cell>
          <cell r="B2161" t="str">
            <v>210-2158</v>
          </cell>
          <cell r="C2161" t="str">
            <v>BUBOK S DE RL DE CV</v>
          </cell>
        </row>
        <row r="2162">
          <cell r="A2162" t="str">
            <v>SPR970313T47</v>
          </cell>
          <cell r="B2162" t="str">
            <v>210-2159</v>
          </cell>
          <cell r="C2162" t="str">
            <v>STAR PRODUCTS SA DE CV</v>
          </cell>
        </row>
        <row r="2163">
          <cell r="A2163" t="str">
            <v>CABT910202QX2</v>
          </cell>
          <cell r="B2163" t="str">
            <v>210-2160</v>
          </cell>
          <cell r="C2163" t="str">
            <v>CASILLAS BECERRA TANIA KATHLEEN</v>
          </cell>
        </row>
        <row r="2164">
          <cell r="A2164" t="str">
            <v>QUBA890524EZ7</v>
          </cell>
          <cell r="B2164" t="str">
            <v>210-2161</v>
          </cell>
          <cell r="C2164" t="str">
            <v>QUIÑONES BARAJAS ANDREA ALEJANDRA</v>
          </cell>
        </row>
        <row r="2165">
          <cell r="A2165" t="str">
            <v>HUVC790120AW8</v>
          </cell>
          <cell r="B2165" t="str">
            <v>210-2162</v>
          </cell>
          <cell r="C2165" t="str">
            <v>HUERTA VALLARTA CESAR</v>
          </cell>
        </row>
        <row r="2166">
          <cell r="A2166" t="str">
            <v>CCD000517IF0</v>
          </cell>
          <cell r="B2166" t="str">
            <v>210-2163</v>
          </cell>
          <cell r="C2166" t="str">
            <v>COMERCIALIZADORA DE CARTON Y DISEÑO SA DE CV</v>
          </cell>
        </row>
        <row r="2167">
          <cell r="A2167" t="str">
            <v>IHN050524I99</v>
          </cell>
          <cell r="B2167" t="str">
            <v>210-2164</v>
          </cell>
          <cell r="C2167" t="str">
            <v>OLIDEN HNOS SA DE CV</v>
          </cell>
        </row>
        <row r="2168">
          <cell r="A2168" t="str">
            <v>JIDR570830CM3</v>
          </cell>
          <cell r="B2168" t="str">
            <v>210-2165</v>
          </cell>
          <cell r="C2168" t="str">
            <v>JIMENEZ DELGADO MA ROSA</v>
          </cell>
        </row>
        <row r="2169">
          <cell r="A2169" t="str">
            <v>CNA0512194G0</v>
          </cell>
          <cell r="B2169" t="str">
            <v>210-2166</v>
          </cell>
          <cell r="C2169" t="str">
            <v>CHOCOLATERA DE NAYARIT SA DE CV</v>
          </cell>
        </row>
        <row r="2170">
          <cell r="A2170" t="str">
            <v>EICJ870118515</v>
          </cell>
          <cell r="B2170" t="str">
            <v>210-2167</v>
          </cell>
          <cell r="C2170" t="str">
            <v>ENRIQUEZ CLAUSTRO JONATHAN ALEJANDRO</v>
          </cell>
        </row>
        <row r="2171">
          <cell r="A2171" t="str">
            <v>RUBP530628842</v>
          </cell>
          <cell r="B2171" t="str">
            <v>210-2168</v>
          </cell>
          <cell r="C2171" t="str">
            <v>RUVALCABA BARBA PATRICIA</v>
          </cell>
        </row>
        <row r="2172">
          <cell r="A2172" t="str">
            <v>AVH100206EP3</v>
          </cell>
          <cell r="B2172" t="str">
            <v>210-2169</v>
          </cell>
          <cell r="C2172" t="str">
            <v>ANGELES VISION HOSPITAL DE OFTALMOLOGIA SA DE CV</v>
          </cell>
        </row>
        <row r="2173">
          <cell r="A2173" t="str">
            <v>MALE691125PQ0</v>
          </cell>
          <cell r="B2173" t="str">
            <v>210-2170</v>
          </cell>
          <cell r="C2173" t="str">
            <v>MARTINEZ LARA ELENA MARGARITA</v>
          </cell>
        </row>
        <row r="2174">
          <cell r="A2174" t="str">
            <v>LOMG860906KD6</v>
          </cell>
          <cell r="B2174" t="str">
            <v>210-2171</v>
          </cell>
          <cell r="C2174" t="str">
            <v>LOZANO MARTINEZ GUSTAVO</v>
          </cell>
        </row>
        <row r="2175">
          <cell r="A2175" t="str">
            <v>S&amp;N921215RG4</v>
          </cell>
          <cell r="B2175" t="str">
            <v>210-2172</v>
          </cell>
          <cell r="C2175" t="str">
            <v>SMITH &amp; NEPHEW SA DE CV</v>
          </cell>
        </row>
        <row r="2176">
          <cell r="A2176" t="str">
            <v>RAAE8210126W9</v>
          </cell>
          <cell r="B2176" t="str">
            <v>210-2173</v>
          </cell>
          <cell r="C2176" t="str">
            <v>RAMIREZ ACEVES EDGAR DANIEL</v>
          </cell>
        </row>
        <row r="2177">
          <cell r="A2177" t="str">
            <v>VPE890308S52</v>
          </cell>
          <cell r="B2177" t="str">
            <v>210-2174</v>
          </cell>
          <cell r="C2177" t="str">
            <v>VIADUCTOS DE PEAJE SA DE CV</v>
          </cell>
        </row>
        <row r="2178">
          <cell r="A2178" t="str">
            <v>FNI970829JR9</v>
          </cell>
          <cell r="B2178" t="str">
            <v>210-2175</v>
          </cell>
          <cell r="C2178" t="str">
            <v>FONDO NACIONAL DE INFRAESTRUCTURA</v>
          </cell>
        </row>
        <row r="2179">
          <cell r="A2179" t="str">
            <v>DCO0302147T9</v>
          </cell>
          <cell r="B2179" t="str">
            <v>210-2176</v>
          </cell>
          <cell r="C2179" t="str">
            <v>DESARROLLADORA DE CONCESIONES OMEGA SA DE CV</v>
          </cell>
        </row>
        <row r="2180">
          <cell r="A2180" t="str">
            <v>FAPA710718DW1</v>
          </cell>
          <cell r="B2180" t="str">
            <v>210-2177</v>
          </cell>
          <cell r="C2180" t="str">
            <v>FRANCO PRECIADO ARACELI</v>
          </cell>
        </row>
        <row r="2181">
          <cell r="A2181" t="str">
            <v>PEGG890811DS4</v>
          </cell>
          <cell r="B2181" t="str">
            <v>210-2178</v>
          </cell>
          <cell r="C2181" t="str">
            <v>PEREZ GONZALEZ GUILLERMO</v>
          </cell>
        </row>
        <row r="2182">
          <cell r="A2182" t="str">
            <v>GOC841221BK0</v>
          </cell>
          <cell r="B2182" t="str">
            <v>210-2179</v>
          </cell>
          <cell r="C2182" t="str">
            <v>GEUSA DE OCCIDENTE SA DE CV</v>
          </cell>
        </row>
        <row r="2183">
          <cell r="A2183" t="str">
            <v>LVA681016453</v>
          </cell>
          <cell r="B2183" t="str">
            <v>210-2180</v>
          </cell>
          <cell r="C2183" t="str">
            <v>LOGISTICA VALEANT SA DE CV</v>
          </cell>
        </row>
        <row r="2184">
          <cell r="A2184" t="str">
            <v>GUHI880717D37</v>
          </cell>
          <cell r="B2184" t="str">
            <v>210-2181</v>
          </cell>
          <cell r="C2184" t="str">
            <v>GUTIERREZ HERNANDEZ ISAIAS</v>
          </cell>
        </row>
        <row r="2185">
          <cell r="A2185" t="str">
            <v>MABR710108113</v>
          </cell>
          <cell r="B2185" t="str">
            <v>210-2182</v>
          </cell>
          <cell r="C2185" t="str">
            <v>MANUEL BARRERA RAUL</v>
          </cell>
        </row>
        <row r="2186">
          <cell r="A2186" t="str">
            <v>TORJ671106V77</v>
          </cell>
          <cell r="B2186" t="str">
            <v>210-2183</v>
          </cell>
          <cell r="C2186" t="str">
            <v>TORRES RAMIREZ JAIME</v>
          </cell>
        </row>
        <row r="2187">
          <cell r="A2187" t="str">
            <v>SOCJ881116760</v>
          </cell>
          <cell r="B2187" t="str">
            <v>210-2184</v>
          </cell>
          <cell r="C2187" t="str">
            <v>SOSA CHAVEZ JUAN CARLOS</v>
          </cell>
        </row>
        <row r="2188">
          <cell r="A2188" t="str">
            <v>CMS080117KG1</v>
          </cell>
          <cell r="B2188" t="str">
            <v>210-2185</v>
          </cell>
          <cell r="C2188" t="str">
            <v>CONSTRUCCIONES MUÑOZ SERRANO SA DE CV</v>
          </cell>
        </row>
        <row r="2189">
          <cell r="A2189" t="str">
            <v>CAL0306197Y7</v>
          </cell>
          <cell r="B2189" t="str">
            <v>210-2186</v>
          </cell>
          <cell r="C2189" t="str">
            <v>CORPORATIVO ALTEÑO SA DE CV</v>
          </cell>
        </row>
        <row r="2190">
          <cell r="A2190" t="str">
            <v>BATM810728SDA</v>
          </cell>
          <cell r="B2190" t="str">
            <v>210-2187</v>
          </cell>
          <cell r="C2190" t="str">
            <v>BARBA DE LA TORRE MIRTHA AIDA</v>
          </cell>
        </row>
        <row r="2191">
          <cell r="A2191" t="str">
            <v>LPO090220IE7</v>
          </cell>
          <cell r="B2191" t="str">
            <v>210-2188</v>
          </cell>
          <cell r="C2191" t="str">
            <v>LOGISTICA Y PAQUETERIA DE OCCIDENTE SA DE CV</v>
          </cell>
        </row>
        <row r="2192">
          <cell r="A2192" t="str">
            <v>HTS971028BL7</v>
          </cell>
          <cell r="B2192" t="str">
            <v>210-2189</v>
          </cell>
          <cell r="C2192" t="str">
            <v>HIGH TECH SUNGLASSES SA DE CV</v>
          </cell>
        </row>
        <row r="2193">
          <cell r="A2193" t="str">
            <v>GIRV730204VB2</v>
          </cell>
          <cell r="B2193" t="str">
            <v>210-2190</v>
          </cell>
          <cell r="C2193" t="str">
            <v>GIL RIVAS VICENTE</v>
          </cell>
        </row>
        <row r="2194">
          <cell r="A2194" t="str">
            <v>LOND450825S61</v>
          </cell>
          <cell r="B2194" t="str">
            <v>210-2191</v>
          </cell>
          <cell r="C2194" t="str">
            <v>LOPEZ NUÑEZ MARIA DINA</v>
          </cell>
        </row>
        <row r="2195">
          <cell r="A2195" t="str">
            <v>VECC730214CZ3</v>
          </cell>
          <cell r="B2195" t="str">
            <v>210-2192</v>
          </cell>
          <cell r="C2195" t="str">
            <v>VEGA CHAVEZ CARLOS ARTURO</v>
          </cell>
        </row>
        <row r="2196">
          <cell r="A2196" t="str">
            <v>PACH8601218M0</v>
          </cell>
          <cell r="B2196" t="str">
            <v>210-2193</v>
          </cell>
          <cell r="C2196" t="str">
            <v>PADILLA CARMONA HECTOR MANUEL</v>
          </cell>
        </row>
        <row r="2197">
          <cell r="A2197" t="str">
            <v>JIN080625629</v>
          </cell>
          <cell r="B2197" t="str">
            <v>210-2194</v>
          </cell>
          <cell r="C2197" t="str">
            <v>JRDF INTERNACIONAL S DE RL DE CV</v>
          </cell>
        </row>
        <row r="2198">
          <cell r="A2198" t="str">
            <v>MAGL810324AZ5</v>
          </cell>
          <cell r="B2198" t="str">
            <v>210-2195</v>
          </cell>
          <cell r="C2198" t="str">
            <v>MANCILLA GUTIERREZ LAURA ANGELICA</v>
          </cell>
        </row>
        <row r="2199">
          <cell r="A2199" t="str">
            <v>MDI080827T28</v>
          </cell>
          <cell r="B2199" t="str">
            <v>210-2196</v>
          </cell>
          <cell r="C2199" t="str">
            <v>MARIANA DISTRIBUCIONES SA DE CV</v>
          </cell>
        </row>
        <row r="2200">
          <cell r="A2200" t="str">
            <v>DRU920601LN6</v>
          </cell>
          <cell r="B2200" t="str">
            <v>210-2197</v>
          </cell>
          <cell r="C2200" t="str">
            <v>DULCES RULY SA DE CV</v>
          </cell>
        </row>
        <row r="2201">
          <cell r="A2201" t="str">
            <v>ALA020712K63</v>
          </cell>
          <cell r="B2201" t="str">
            <v>210-2198</v>
          </cell>
          <cell r="C2201" t="str">
            <v>ANTONIA LARIOS Y ASOCIADOS SA DE CV</v>
          </cell>
        </row>
        <row r="2202">
          <cell r="A2202" t="str">
            <v>TLM050922MA5</v>
          </cell>
          <cell r="B2202" t="str">
            <v>210-2199</v>
          </cell>
          <cell r="C2202" t="str">
            <v>TRESMONTES LUCCHETTI MEXICO SA DE CV</v>
          </cell>
        </row>
        <row r="2203">
          <cell r="A2203" t="str">
            <v>GOGA691118RS9</v>
          </cell>
          <cell r="B2203" t="str">
            <v>210-2200</v>
          </cell>
          <cell r="C2203" t="str">
            <v>GOMEZ GONZALEZ JOSE ALVARO</v>
          </cell>
        </row>
        <row r="2204">
          <cell r="A2204" t="str">
            <v>GUMF721214UL6</v>
          </cell>
          <cell r="B2204" t="str">
            <v>210-2201</v>
          </cell>
          <cell r="C2204" t="str">
            <v>GUTIERREZ MARTINEZ FIDENCIO</v>
          </cell>
        </row>
        <row r="2205">
          <cell r="A2205" t="str">
            <v>CVV951219UM2</v>
          </cell>
          <cell r="B2205" t="str">
            <v>210-2202</v>
          </cell>
          <cell r="C2205" t="str">
            <v>COMERCIALIZADORA VAL VITA SA DE CV</v>
          </cell>
        </row>
        <row r="2206">
          <cell r="A2206" t="str">
            <v>CME000531IT7</v>
          </cell>
          <cell r="B2206" t="str">
            <v>210-2203</v>
          </cell>
          <cell r="C2206" t="str">
            <v>CERVECERA MEXICANA SA DE CV</v>
          </cell>
        </row>
        <row r="2207">
          <cell r="A2207" t="str">
            <v>BSM0509025I4</v>
          </cell>
          <cell r="B2207" t="str">
            <v>210-2204</v>
          </cell>
          <cell r="C2207" t="str">
            <v>BLUE SHOT MEXICO SA DE CV</v>
          </cell>
        </row>
        <row r="2208">
          <cell r="A2208" t="str">
            <v>AUPD8201034S6</v>
          </cell>
          <cell r="B2208" t="str">
            <v>210-2205</v>
          </cell>
          <cell r="C2208" t="str">
            <v>AGUIRRE PRIETO DIRCE VANESSA</v>
          </cell>
        </row>
        <row r="2209">
          <cell r="A2209" t="str">
            <v>TCO9509098G6</v>
          </cell>
          <cell r="B2209" t="str">
            <v>210-2206</v>
          </cell>
          <cell r="C2209" t="str">
            <v>TEQUILERA CORRALEJO SA DE CV</v>
          </cell>
        </row>
        <row r="2210">
          <cell r="A2210" t="str">
            <v>GAR9110176E5</v>
          </cell>
          <cell r="B2210" t="str">
            <v>210-2207</v>
          </cell>
          <cell r="C2210" t="str">
            <v>GARCOMEX SA DE CV</v>
          </cell>
        </row>
        <row r="2211">
          <cell r="A2211" t="str">
            <v>PDV9905266ZA</v>
          </cell>
          <cell r="B2211" t="str">
            <v>210-2208</v>
          </cell>
          <cell r="C2211" t="str">
            <v>PLANTA DA VIDA SA DE CV</v>
          </cell>
        </row>
        <row r="2212">
          <cell r="A2212" t="str">
            <v>PME8411016W6</v>
          </cell>
          <cell r="B2212" t="str">
            <v>210-2209</v>
          </cell>
          <cell r="C2212" t="str">
            <v>PRODUCTOS MEXICANOS SA DE CV</v>
          </cell>
        </row>
        <row r="2213">
          <cell r="A2213" t="str">
            <v>GLA940818997</v>
          </cell>
          <cell r="B2213" t="str">
            <v>210-2210</v>
          </cell>
          <cell r="C2213" t="str">
            <v>GENETICA LABORATORIOS SA DE CV</v>
          </cell>
        </row>
        <row r="2214">
          <cell r="A2214" t="str">
            <v>GARC710617812</v>
          </cell>
          <cell r="B2214" t="str">
            <v>210-2211</v>
          </cell>
          <cell r="C2214" t="str">
            <v>GARCIA RANGEL CARLOS ALBERTO</v>
          </cell>
        </row>
        <row r="2215">
          <cell r="A2215" t="str">
            <v>JFA100202TE1</v>
          </cell>
          <cell r="B2215" t="str">
            <v>210-2212</v>
          </cell>
          <cell r="C2215" t="str">
            <v>JD FARMACEUTICA SA DE CV</v>
          </cell>
        </row>
        <row r="2216">
          <cell r="A2216" t="str">
            <v>GYM0301145M9</v>
          </cell>
          <cell r="B2216" t="str">
            <v>210-2213</v>
          </cell>
          <cell r="C2216" t="str">
            <v>GRUPO YPENSA DE MEXICO SA DE CV</v>
          </cell>
        </row>
        <row r="2217">
          <cell r="A2217" t="str">
            <v>EIMP6611268Q6</v>
          </cell>
          <cell r="B2217" t="str">
            <v>210-2214</v>
          </cell>
          <cell r="C2217" t="str">
            <v>ESPINOSA MEZA PEDRO EVERARDO</v>
          </cell>
        </row>
        <row r="2218">
          <cell r="A2218" t="str">
            <v>LOGC690622KM2</v>
          </cell>
          <cell r="B2218" t="str">
            <v>210-2215</v>
          </cell>
          <cell r="C2218" t="str">
            <v>LOPEZ GOMEZ MARIA DEL CARMEN</v>
          </cell>
        </row>
        <row r="2219">
          <cell r="A2219" t="str">
            <v>CEP0907216P6</v>
          </cell>
          <cell r="B2219" t="str">
            <v>210-2216</v>
          </cell>
          <cell r="C2219" t="str">
            <v>CORPORATIVO EMPRESARIAL PERFUMERO SA DE CV</v>
          </cell>
        </row>
        <row r="2220">
          <cell r="A2220" t="str">
            <v>QUAS800803NN5</v>
          </cell>
          <cell r="B2220" t="str">
            <v>210-2217</v>
          </cell>
          <cell r="C2220" t="str">
            <v>QUEZADA ARAUJO SERGIO ARMANDO</v>
          </cell>
        </row>
        <row r="2221">
          <cell r="A2221" t="str">
            <v>QUFM560722V82</v>
          </cell>
          <cell r="B2221" t="str">
            <v>210-2218</v>
          </cell>
          <cell r="C2221" t="str">
            <v>QUEVEDO FUENTES MARIA MAGDALENA</v>
          </cell>
        </row>
        <row r="2222">
          <cell r="A2222" t="str">
            <v>FASA851111DV8</v>
          </cell>
          <cell r="B2222" t="str">
            <v>210-2219</v>
          </cell>
          <cell r="C2222" t="str">
            <v>FRANCO SANTOS ALEX JOVAN</v>
          </cell>
        </row>
        <row r="2223">
          <cell r="A2223" t="str">
            <v>TEX0208158V6</v>
          </cell>
          <cell r="B2223" t="str">
            <v>210-2220</v>
          </cell>
          <cell r="C2223" t="str">
            <v>TIRE EXPRESS SA DE CV</v>
          </cell>
        </row>
        <row r="2224">
          <cell r="A2224" t="str">
            <v>SAC0108172F4</v>
          </cell>
          <cell r="B2224" t="str">
            <v>210-2221</v>
          </cell>
          <cell r="C2224" t="str">
            <v>SERVICIO ACATIC SA DE CV</v>
          </cell>
        </row>
        <row r="2225">
          <cell r="A2225" t="str">
            <v>AIC961218U96</v>
          </cell>
          <cell r="B2225" t="str">
            <v>210-2222</v>
          </cell>
          <cell r="C2225" t="str">
            <v>APARATOS E INSTRUMENTOS CIENTIFICOS SA DE CV</v>
          </cell>
        </row>
        <row r="2226">
          <cell r="A2226" t="str">
            <v>ABM020204KV1</v>
          </cell>
          <cell r="B2226" t="str">
            <v>210-2223</v>
          </cell>
          <cell r="C2226" t="str">
            <v>ALIMENTOS Y SALSAS DE MEXICO SA DE CV</v>
          </cell>
        </row>
        <row r="2227">
          <cell r="A2227" t="str">
            <v>PAOR5012074F8</v>
          </cell>
          <cell r="B2227" t="str">
            <v>210-2224</v>
          </cell>
          <cell r="C2227" t="str">
            <v>PADILLA OLIVARES ROSA MARIA DE LA ASUNCION</v>
          </cell>
        </row>
        <row r="2228">
          <cell r="A2228" t="str">
            <v>ACR051111I47</v>
          </cell>
          <cell r="B2228" t="str">
            <v>210-2225</v>
          </cell>
          <cell r="C2228" t="str">
            <v>ANALISIS CLINICOS Y RAYOS X DE OCCIDENTE S DE RL DE CV</v>
          </cell>
        </row>
        <row r="2229">
          <cell r="A2229" t="str">
            <v>MIM1011108H6</v>
          </cell>
          <cell r="B2229" t="str">
            <v>210-2226</v>
          </cell>
          <cell r="C2229" t="str">
            <v>MYGRA IMPORT MEXICO S DE RL DE CV</v>
          </cell>
        </row>
        <row r="2230">
          <cell r="A2230" t="str">
            <v>TOHA711102D54</v>
          </cell>
          <cell r="B2230" t="str">
            <v>210-2227</v>
          </cell>
          <cell r="C2230" t="str">
            <v>TORRES HORTA ARTURO</v>
          </cell>
        </row>
        <row r="2231">
          <cell r="A2231" t="str">
            <v>EPE0501192T4</v>
          </cell>
          <cell r="B2231" t="str">
            <v>210-2228</v>
          </cell>
          <cell r="C2231" t="str">
            <v>EVANS POWER EQUIPMENT SA DE CV</v>
          </cell>
        </row>
        <row r="2232">
          <cell r="A2232" t="str">
            <v>GPE081027I38</v>
          </cell>
          <cell r="B2232" t="str">
            <v>210-2229</v>
          </cell>
          <cell r="C2232" t="str">
            <v>GDL PROMOMARKETING ELEMENTAL SERVICES SA DE CV</v>
          </cell>
        </row>
        <row r="2233">
          <cell r="A2233" t="str">
            <v>CUSC700221LX1</v>
          </cell>
          <cell r="B2233" t="str">
            <v>210-2230</v>
          </cell>
          <cell r="C2233" t="str">
            <v>CURIEL SALAZAR CAROLINA</v>
          </cell>
        </row>
        <row r="2234">
          <cell r="A2234" t="str">
            <v>PGC090724C43</v>
          </cell>
          <cell r="B2234" t="str">
            <v>210-2231</v>
          </cell>
          <cell r="C2234" t="str">
            <v>PRODUCTOS DE GRAN CONSUMO SA DE CV</v>
          </cell>
        </row>
        <row r="2235">
          <cell r="A2235" t="str">
            <v>PABD840820K47</v>
          </cell>
          <cell r="B2235" t="str">
            <v>210-2232</v>
          </cell>
          <cell r="C2235" t="str">
            <v>PADILLA BARBA DIANA YAZMIN</v>
          </cell>
        </row>
        <row r="2236">
          <cell r="A2236" t="str">
            <v>JIAJ790904QJ2</v>
          </cell>
          <cell r="B2236" t="str">
            <v>210-2233</v>
          </cell>
          <cell r="C2236" t="str">
            <v>JIMENEZ ALCALA JUVENAL</v>
          </cell>
        </row>
        <row r="2237">
          <cell r="A2237" t="str">
            <v>CQH080901P57</v>
          </cell>
          <cell r="B2237" t="str">
            <v>210-2234</v>
          </cell>
          <cell r="C2237" t="str">
            <v>COMERCIALIZADORA QUALITY HEALTH SA DE CV</v>
          </cell>
        </row>
        <row r="2238">
          <cell r="A2238" t="str">
            <v>REGO781024NU5</v>
          </cell>
          <cell r="B2238" t="str">
            <v>210-2235</v>
          </cell>
          <cell r="C2238" t="str">
            <v>REYNOSO GONZALEZ JOSE ORLANDO</v>
          </cell>
        </row>
        <row r="2239">
          <cell r="A2239" t="str">
            <v>DIM981027CW6</v>
          </cell>
          <cell r="B2239" t="str">
            <v>210-2236</v>
          </cell>
          <cell r="C2239" t="str">
            <v>DIMEJA SA DE CV</v>
          </cell>
        </row>
        <row r="2240">
          <cell r="A2240" t="str">
            <v>GURH840521Q86</v>
          </cell>
          <cell r="B2240" t="str">
            <v>210-2237</v>
          </cell>
          <cell r="C2240" t="str">
            <v>GUERRERO RODRIGUEZ HECTOR IVAN</v>
          </cell>
        </row>
        <row r="2241">
          <cell r="A2241" t="str">
            <v>CGM060220FH7</v>
          </cell>
          <cell r="B2241" t="str">
            <v>210-2238</v>
          </cell>
          <cell r="C2241" t="str">
            <v>COMERCIAL GMA SA DE CV</v>
          </cell>
        </row>
        <row r="2242">
          <cell r="A2242" t="str">
            <v>CPA101130M59</v>
          </cell>
          <cell r="B2242" t="str">
            <v>210-2239</v>
          </cell>
          <cell r="C2242" t="str">
            <v>COMERCIALIZADORA EL PANQUE SA DE CV</v>
          </cell>
        </row>
        <row r="2243">
          <cell r="A2243" t="str">
            <v>AMA011210DY5</v>
          </cell>
          <cell r="B2243" t="str">
            <v>210-2240</v>
          </cell>
          <cell r="C2243" t="str">
            <v>AGROPECUARIA MARROQUIN SA DE CV</v>
          </cell>
        </row>
        <row r="2244">
          <cell r="A2244" t="str">
            <v>CUGL751015U10</v>
          </cell>
          <cell r="B2244" t="str">
            <v>210-2241</v>
          </cell>
          <cell r="C2244" t="str">
            <v>CRUZ GONZALEZ LUIS RODRIGO</v>
          </cell>
        </row>
        <row r="2245">
          <cell r="A2245" t="str">
            <v>GUNO6707141KA</v>
          </cell>
          <cell r="B2245" t="str">
            <v>210-2242</v>
          </cell>
          <cell r="C2245" t="str">
            <v>GUTIERREZ NAVARRO OSCAR ARMANDO</v>
          </cell>
        </row>
        <row r="2246">
          <cell r="A2246" t="str">
            <v>SIAR711126T83</v>
          </cell>
          <cell r="B2246" t="str">
            <v>210-2243</v>
          </cell>
          <cell r="C2246" t="str">
            <v>SIERRA AVILA RODRIGO</v>
          </cell>
        </row>
        <row r="2247">
          <cell r="A2247" t="str">
            <v>HUVR830118DU9</v>
          </cell>
          <cell r="B2247" t="str">
            <v>210-2244</v>
          </cell>
          <cell r="C2247" t="str">
            <v>HUERTA VALLARTA RENE</v>
          </cell>
        </row>
        <row r="2248">
          <cell r="A2248" t="str">
            <v>JMA010621UJ3</v>
          </cell>
          <cell r="B2248" t="str">
            <v>210-2245</v>
          </cell>
          <cell r="C2248" t="str">
            <v>JUGUETIPLASTIC MARQUEZ SA DE CV</v>
          </cell>
        </row>
        <row r="2249">
          <cell r="A2249" t="str">
            <v>GUMM520802QK7</v>
          </cell>
          <cell r="B2249" t="str">
            <v>210-2246</v>
          </cell>
          <cell r="C2249" t="str">
            <v>GUTIERREZ MONTEON MIGUEL ANGEL</v>
          </cell>
        </row>
        <row r="2250">
          <cell r="A2250" t="str">
            <v>SULV6111273AA</v>
          </cell>
          <cell r="B2250" t="str">
            <v>210-2247</v>
          </cell>
          <cell r="C2250" t="str">
            <v>SUEDAN LOZANO VICTOR DAVID</v>
          </cell>
        </row>
        <row r="2251">
          <cell r="A2251" t="str">
            <v>QULR681006NN9</v>
          </cell>
          <cell r="B2251" t="str">
            <v>210-2248</v>
          </cell>
          <cell r="C2251" t="str">
            <v>QUIÑONEZ LOMELI RAFAEL</v>
          </cell>
        </row>
        <row r="2252">
          <cell r="A2252" t="str">
            <v>MPA1012092C7</v>
          </cell>
          <cell r="B2252" t="str">
            <v>210-2249</v>
          </cell>
          <cell r="C2252" t="str">
            <v>MUNDILLANTAS PAREDES SA DE CV</v>
          </cell>
        </row>
        <row r="2253">
          <cell r="A2253" t="str">
            <v>PEFG4309197F8</v>
          </cell>
          <cell r="B2253" t="str">
            <v>210-2250</v>
          </cell>
          <cell r="C2253" t="str">
            <v>PRECIADO FREGOSO GENARO</v>
          </cell>
        </row>
        <row r="2254">
          <cell r="A2254" t="str">
            <v>RAMJ730410ETA</v>
          </cell>
          <cell r="B2254" t="str">
            <v>210-2251</v>
          </cell>
          <cell r="C2254" t="str">
            <v>RAMIREZ MALDONADO JOSE DE JESUS</v>
          </cell>
        </row>
        <row r="2255">
          <cell r="A2255" t="str">
            <v>OOJL810218LM7</v>
          </cell>
          <cell r="B2255" t="str">
            <v>210-2252</v>
          </cell>
          <cell r="C2255" t="str">
            <v>OROZCO JIMENEZ LUIS ARTURO</v>
          </cell>
        </row>
        <row r="2256">
          <cell r="A2256" t="str">
            <v>CMT000530BY5</v>
          </cell>
          <cell r="B2256" t="str">
            <v>210-2253</v>
          </cell>
          <cell r="C2256" t="str">
            <v>COMERCIALIZADORA MEXICANA DE TARIMAS SA DE CV</v>
          </cell>
        </row>
        <row r="2257">
          <cell r="A2257" t="str">
            <v>GOPL870903FQ1</v>
          </cell>
          <cell r="B2257" t="str">
            <v>210-2254</v>
          </cell>
          <cell r="C2257" t="str">
            <v>GONZALEZ PADILLA LORENA GUADALUPE</v>
          </cell>
        </row>
        <row r="2258">
          <cell r="A2258" t="str">
            <v>SAMI520503DB6</v>
          </cell>
          <cell r="B2258" t="str">
            <v>210-2255</v>
          </cell>
          <cell r="C2258" t="str">
            <v>SALAZAR MARQUEZ IRENE GUILLERMINA</v>
          </cell>
        </row>
        <row r="2259">
          <cell r="A2259" t="str">
            <v>GOAH720325RF5</v>
          </cell>
          <cell r="B2259" t="str">
            <v>210-2256</v>
          </cell>
          <cell r="C2259" t="str">
            <v>GOMEZ ARIAS HUMBERTO</v>
          </cell>
        </row>
        <row r="2260">
          <cell r="A2260" t="str">
            <v>LEJ100914FH3</v>
          </cell>
          <cell r="B2260" t="str">
            <v>210-2257</v>
          </cell>
          <cell r="C2260" t="str">
            <v>LOGISTICA EXPRESS DE JALISCO SA DE CV</v>
          </cell>
        </row>
        <row r="2261">
          <cell r="A2261" t="str">
            <v>SIS820115H5A</v>
          </cell>
          <cell r="B2261" t="str">
            <v>210-2258</v>
          </cell>
          <cell r="C2261" t="str">
            <v>SISTEFORMAS SA DE CV</v>
          </cell>
        </row>
        <row r="2262">
          <cell r="A2262" t="str">
            <v>GUCG670514R72</v>
          </cell>
          <cell r="B2262" t="str">
            <v>210-2259</v>
          </cell>
          <cell r="C2262" t="str">
            <v>GUTIERREZ CORTES JOSE GUADALUPE</v>
          </cell>
        </row>
        <row r="2263">
          <cell r="A2263" t="str">
            <v>KJA881108LH1</v>
          </cell>
          <cell r="B2263" t="str">
            <v>210-2260</v>
          </cell>
          <cell r="C2263" t="str">
            <v>KENWORTH DE JALISCO SA DE CV</v>
          </cell>
        </row>
        <row r="2264">
          <cell r="A2264" t="str">
            <v>KAN020417M50</v>
          </cell>
          <cell r="B2264" t="str">
            <v>210-2261</v>
          </cell>
          <cell r="C2264" t="str">
            <v>KANIA Y CO SA DE CV</v>
          </cell>
        </row>
        <row r="2265">
          <cell r="A2265" t="str">
            <v>CC&amp;080820H90</v>
          </cell>
          <cell r="B2265" t="str">
            <v>210-2262</v>
          </cell>
          <cell r="C2265" t="str">
            <v>COMERCIALIZADORA C&amp;R SA DE CV</v>
          </cell>
        </row>
        <row r="2266">
          <cell r="A2266" t="str">
            <v>GNT090220396</v>
          </cell>
          <cell r="B2266" t="str">
            <v>210-2263</v>
          </cell>
          <cell r="C2266" t="str">
            <v>GNT-VAL S DE RL DE CV</v>
          </cell>
        </row>
        <row r="2267">
          <cell r="A2267" t="str">
            <v>CPR101029BD8</v>
          </cell>
          <cell r="B2267" t="str">
            <v>210-2264</v>
          </cell>
          <cell r="C2267" t="str">
            <v>COSMETICA PRINAYAR SA DE CV</v>
          </cell>
        </row>
        <row r="2268">
          <cell r="A2268" t="str">
            <v>TAPN810702F16</v>
          </cell>
          <cell r="B2268" t="str">
            <v>210-2265</v>
          </cell>
          <cell r="C2268" t="str">
            <v>TAPIA PADILLA NANCY FABIOLA</v>
          </cell>
        </row>
        <row r="2269">
          <cell r="A2269" t="str">
            <v>AALS600317381</v>
          </cell>
          <cell r="B2269" t="str">
            <v>210-2266</v>
          </cell>
          <cell r="C2269" t="str">
            <v>ANAYA LARA MA SOCORRO</v>
          </cell>
        </row>
        <row r="2270">
          <cell r="A2270" t="str">
            <v>ITM0908245A2</v>
          </cell>
          <cell r="B2270" t="str">
            <v>210-2267</v>
          </cell>
          <cell r="C2270" t="str">
            <v>INYECCIONES TERMICAS DE MEXICO SA DE CV</v>
          </cell>
        </row>
        <row r="2271">
          <cell r="A2271" t="str">
            <v>SPI070504UD2</v>
          </cell>
          <cell r="B2271" t="str">
            <v>210-2268</v>
          </cell>
          <cell r="C2271" t="str">
            <v>SEDA PURE INTERNACIONAL SA DE CV</v>
          </cell>
        </row>
        <row r="2272">
          <cell r="A2272" t="str">
            <v>MEGC710330EY2</v>
          </cell>
          <cell r="B2272" t="str">
            <v>210-2269</v>
          </cell>
          <cell r="C2272" t="str">
            <v>MEDINA GARCIA JOSE CARLOS</v>
          </cell>
        </row>
        <row r="2273">
          <cell r="A2273" t="str">
            <v>NST101025KS0</v>
          </cell>
          <cell r="B2273" t="str">
            <v>210-2270</v>
          </cell>
          <cell r="C2273" t="str">
            <v>NATURAL STAR SA DE CV</v>
          </cell>
        </row>
        <row r="2274">
          <cell r="A2274" t="str">
            <v>BAL020930EL9</v>
          </cell>
          <cell r="B2274" t="str">
            <v>210-2271</v>
          </cell>
          <cell r="C2274" t="str">
            <v>BOLSAS DE LOS ALTOS S DE RL DE CV</v>
          </cell>
        </row>
        <row r="2275">
          <cell r="A2275" t="str">
            <v>EUPF671004360</v>
          </cell>
          <cell r="B2275" t="str">
            <v>210-2272</v>
          </cell>
          <cell r="C2275" t="str">
            <v>ESQUIVIAS PEREZ FRANCISCO</v>
          </cell>
        </row>
        <row r="2276">
          <cell r="A2276" t="str">
            <v>GASA771212497</v>
          </cell>
          <cell r="B2276" t="str">
            <v>210-2273</v>
          </cell>
          <cell r="C2276" t="str">
            <v>GARCIA SANCHEZ JOSE ANTONIO</v>
          </cell>
        </row>
        <row r="2277">
          <cell r="A2277" t="str">
            <v>SIS110615398</v>
          </cell>
          <cell r="B2277" t="str">
            <v>210-2274</v>
          </cell>
          <cell r="C2277" t="str">
            <v>SISNEL SA DE CV</v>
          </cell>
        </row>
        <row r="2278">
          <cell r="A2278" t="str">
            <v>AOC890914S23</v>
          </cell>
          <cell r="B2278" t="str">
            <v>210-2275</v>
          </cell>
          <cell r="C2278" t="str">
            <v>AVICAR OCCIDENTE SA DE CV</v>
          </cell>
        </row>
        <row r="2279">
          <cell r="A2279" t="str">
            <v>LOMR790113EV5</v>
          </cell>
          <cell r="B2279" t="str">
            <v>210-2276</v>
          </cell>
          <cell r="C2279" t="str">
            <v>LOPEZ MARTINEZ ROCIO</v>
          </cell>
        </row>
        <row r="2280">
          <cell r="A2280" t="str">
            <v>CAMS630719B18</v>
          </cell>
          <cell r="B2280" t="str">
            <v>210-2277</v>
          </cell>
          <cell r="C2280" t="str">
            <v>CASILLAS MUÑOZ SERGIO</v>
          </cell>
        </row>
        <row r="2281">
          <cell r="A2281" t="str">
            <v>CAM020111624</v>
          </cell>
          <cell r="B2281" t="str">
            <v>210-2278</v>
          </cell>
          <cell r="C2281" t="str">
            <v>POR CAMPECHE S DE RL DE CV</v>
          </cell>
        </row>
        <row r="2282">
          <cell r="A2282" t="str">
            <v>CAM8011111M4</v>
          </cell>
          <cell r="B2282" t="str">
            <v>210-2279</v>
          </cell>
          <cell r="C2282" t="str">
            <v>COMERCIAL AUTOMOTRIZ MEZA SA DE CV</v>
          </cell>
        </row>
        <row r="2283">
          <cell r="A2283" t="str">
            <v>MAFF750125FLA</v>
          </cell>
          <cell r="B2283" t="str">
            <v>210-2280</v>
          </cell>
          <cell r="C2283" t="str">
            <v>MARTIN FRANCO FELIPE</v>
          </cell>
        </row>
        <row r="2284">
          <cell r="A2284" t="str">
            <v>GANM810615FJ9</v>
          </cell>
          <cell r="B2284" t="str">
            <v>210-2281</v>
          </cell>
          <cell r="C2284" t="str">
            <v>GARCIA NAVARRO MARIO ALONSO</v>
          </cell>
        </row>
        <row r="2285">
          <cell r="A2285" t="str">
            <v>TPE090728G89</v>
          </cell>
          <cell r="B2285" t="str">
            <v>210-2282</v>
          </cell>
          <cell r="C2285" t="str">
            <v>TECNICOS PROFESIONALES EN LA EVALUACION DE LA CONFORMIDAD SA DE CV</v>
          </cell>
        </row>
        <row r="2286">
          <cell r="A2286" t="str">
            <v>PVV740917JW1</v>
          </cell>
          <cell r="B2286" t="str">
            <v>210-2283</v>
          </cell>
          <cell r="C2286" t="str">
            <v>PRODUCTOS VERDE VALLE SA DE CV</v>
          </cell>
        </row>
        <row r="2287">
          <cell r="A2287" t="str">
            <v>ILA06011363A</v>
          </cell>
          <cell r="B2287" t="str">
            <v>210-2284</v>
          </cell>
          <cell r="C2287" t="str">
            <v>INTERNACIONAL DEL LLANO SA DE CV</v>
          </cell>
        </row>
        <row r="2288">
          <cell r="A2288" t="str">
            <v>CPM110719SG3</v>
          </cell>
          <cell r="B2288" t="str">
            <v>210-2285</v>
          </cell>
          <cell r="C2288" t="str">
            <v>COMERCIALIZADORA PEPSICO MEXICO S DE RL DE CV</v>
          </cell>
        </row>
        <row r="2289">
          <cell r="A2289" t="str">
            <v>ROCH6603244U2</v>
          </cell>
          <cell r="B2289" t="str">
            <v>210-2286</v>
          </cell>
          <cell r="C2289" t="str">
            <v>RODRIGUEZ CORTES HECTOR GUILLERMO DE JESUS</v>
          </cell>
        </row>
        <row r="2290">
          <cell r="A2290" t="str">
            <v>SICV800608372</v>
          </cell>
          <cell r="B2290" t="str">
            <v>210-2287</v>
          </cell>
          <cell r="C2290" t="str">
            <v>SILVA CAMARENA VICTOR MANUEL</v>
          </cell>
        </row>
        <row r="2291">
          <cell r="A2291" t="str">
            <v>JOC080829976</v>
          </cell>
          <cell r="B2291" t="str">
            <v>210-2288</v>
          </cell>
          <cell r="C2291" t="str">
            <v>JUMAR DE OCCIDENTE SA DE CV</v>
          </cell>
        </row>
        <row r="2292">
          <cell r="A2292" t="str">
            <v>BES090525PY5</v>
          </cell>
          <cell r="B2292" t="str">
            <v>210-2289</v>
          </cell>
          <cell r="C2292" t="str">
            <v>BETTER EMPLOYES SUPPLY AND TECHNOLOGY SA DE CV</v>
          </cell>
        </row>
        <row r="2293">
          <cell r="A2293" t="str">
            <v>AAAT381014UB8</v>
          </cell>
          <cell r="B2293" t="str">
            <v>210-2290</v>
          </cell>
          <cell r="C2293" t="str">
            <v>ARANA ALCALA TERESA</v>
          </cell>
        </row>
        <row r="2294">
          <cell r="A2294" t="str">
            <v>BID070612BU3</v>
          </cell>
          <cell r="B2294" t="str">
            <v>210-2291</v>
          </cell>
          <cell r="C2294" t="str">
            <v>BEBIDAS INTERNACIONALES DRAKO S DE RL DE CV</v>
          </cell>
        </row>
        <row r="2295">
          <cell r="A2295" t="str">
            <v>GUEM861210VC3</v>
          </cell>
          <cell r="B2295" t="str">
            <v>210-2292</v>
          </cell>
          <cell r="C2295" t="str">
            <v>GUTIERREZ ESCOTO MARISELA</v>
          </cell>
        </row>
        <row r="2296">
          <cell r="A2296" t="str">
            <v>BBS070606D33</v>
          </cell>
          <cell r="B2296" t="str">
            <v>210-2293</v>
          </cell>
          <cell r="C2296" t="str">
            <v>BEST BUY STORES S DE RL DE CV</v>
          </cell>
        </row>
        <row r="2297">
          <cell r="A2297" t="str">
            <v>GPO071203NZ4</v>
          </cell>
          <cell r="B2297" t="str">
            <v>210-2294</v>
          </cell>
          <cell r="C2297" t="str">
            <v>GRUPO PREMIER DE OCCIDENTE SA DE CV</v>
          </cell>
        </row>
        <row r="2298">
          <cell r="A2298" t="str">
            <v>MAGR6507083H5</v>
          </cell>
          <cell r="B2298" t="str">
            <v>210-2295</v>
          </cell>
          <cell r="C2298" t="str">
            <v>MARTIN DEL CAMPO GOMEZ RICARDO</v>
          </cell>
        </row>
        <row r="2299">
          <cell r="A2299" t="str">
            <v>BAMS831006JRA</v>
          </cell>
          <cell r="B2299" t="str">
            <v>210-2296</v>
          </cell>
          <cell r="C2299" t="str">
            <v>BARRAGAN MENDOZA SERGIO AMBROSIO</v>
          </cell>
        </row>
        <row r="2300">
          <cell r="A2300" t="str">
            <v>IAT051110SJ8</v>
          </cell>
          <cell r="B2300" t="str">
            <v>210-2297</v>
          </cell>
          <cell r="C2300" t="str">
            <v>INDUSTRIALIZADORA DE AGAVE TIERRA BLANCA SA DE CV</v>
          </cell>
        </row>
        <row r="2301">
          <cell r="A2301" t="str">
            <v>PCM0910239T3</v>
          </cell>
          <cell r="B2301" t="str">
            <v>210-2298</v>
          </cell>
          <cell r="C2301" t="str">
            <v>PROMOTORA Y COMERCIALIZADORA MAJO SA DE CV</v>
          </cell>
        </row>
        <row r="2302">
          <cell r="A2302" t="str">
            <v>SJR0702077S3</v>
          </cell>
          <cell r="B2302" t="str">
            <v>210-2299</v>
          </cell>
          <cell r="C2302" t="str">
            <v>SURTIDORA DE JUGUETES Y REGALOS SA DE CV</v>
          </cell>
        </row>
        <row r="2303">
          <cell r="A2303" t="str">
            <v>GUA000815JZ4</v>
          </cell>
          <cell r="B2303" t="str">
            <v>210-2300</v>
          </cell>
          <cell r="C2303" t="str">
            <v>GUATUL SA DE CV</v>
          </cell>
        </row>
        <row r="2304">
          <cell r="A2304" t="str">
            <v>HEHR660711RB7</v>
          </cell>
          <cell r="B2304" t="str">
            <v>210-2301</v>
          </cell>
          <cell r="C2304" t="str">
            <v>HERNANDEZ HUIZAR RICARDO</v>
          </cell>
        </row>
        <row r="2305">
          <cell r="A2305" t="str">
            <v>MAIC730220C51</v>
          </cell>
          <cell r="B2305" t="str">
            <v>210-2302</v>
          </cell>
          <cell r="C2305" t="str">
            <v>MARTINEZ IBARRA CARLOS EDUARDO</v>
          </cell>
        </row>
        <row r="2306">
          <cell r="A2306" t="str">
            <v>DJS900405G35</v>
          </cell>
          <cell r="B2306" t="str">
            <v>210-2303</v>
          </cell>
          <cell r="C2306" t="str">
            <v>DETERGENTES Y JABONES SASIL SAPI DE CV</v>
          </cell>
        </row>
        <row r="2307">
          <cell r="A2307" t="str">
            <v>CFP040517JC6</v>
          </cell>
          <cell r="B2307" t="str">
            <v>210-2304</v>
          </cell>
          <cell r="C2307" t="str">
            <v>COMERCIALIZADORA FINE PLASTIC SA DE CV</v>
          </cell>
        </row>
        <row r="2308">
          <cell r="A2308" t="str">
            <v>TMO0906262Y0</v>
          </cell>
          <cell r="B2308" t="str">
            <v>210-2305</v>
          </cell>
          <cell r="C2308" t="str">
            <v>TRAMPA MOSQUITO S DE RL</v>
          </cell>
        </row>
        <row r="2309">
          <cell r="A2309" t="str">
            <v>PAOJ830815GL6</v>
          </cell>
          <cell r="B2309" t="str">
            <v>210-2306</v>
          </cell>
          <cell r="C2309" t="str">
            <v>PALMA OCAMPO JUAN JOSE</v>
          </cell>
        </row>
        <row r="2310">
          <cell r="A2310" t="str">
            <v>BTA980316CA6</v>
          </cell>
          <cell r="B2310" t="str">
            <v>210-2307</v>
          </cell>
          <cell r="C2310" t="str">
            <v>BESSER TIME &amp; PARKING SA DE CV</v>
          </cell>
        </row>
        <row r="2311">
          <cell r="A2311" t="str">
            <v>GFC080612KG3</v>
          </cell>
          <cell r="B2311" t="str">
            <v>210-2308</v>
          </cell>
          <cell r="C2311" t="str">
            <v>GRUPO FERRETERIA CALZADA SA DE CV</v>
          </cell>
        </row>
        <row r="2312">
          <cell r="A2312" t="str">
            <v>SHE190630V37</v>
          </cell>
          <cell r="B2312" t="str">
            <v>210-2309</v>
          </cell>
          <cell r="C2312" t="str">
            <v>SANBORN HERMANOS SA</v>
          </cell>
        </row>
        <row r="2313">
          <cell r="A2313" t="str">
            <v>GUTJ820923AU8</v>
          </cell>
          <cell r="B2313" t="str">
            <v>210-2310</v>
          </cell>
          <cell r="C2313" t="str">
            <v>GUZMAN DE LA TORRE JUAN MANUEL</v>
          </cell>
        </row>
        <row r="2314">
          <cell r="A2314" t="str">
            <v>AAMJ8710246B8</v>
          </cell>
          <cell r="B2314" t="str">
            <v>210-2311</v>
          </cell>
          <cell r="C2314" t="str">
            <v>ALCALA MAGAÑA JORGE ANTONIO</v>
          </cell>
        </row>
        <row r="2315">
          <cell r="A2315" t="str">
            <v>EUA090807897</v>
          </cell>
          <cell r="B2315" t="str">
            <v>210-2312</v>
          </cell>
          <cell r="C2315" t="str">
            <v>EMPAQUES UNIVERSALES PARA ALIMENTOS SA</v>
          </cell>
        </row>
        <row r="2316">
          <cell r="A2316" t="str">
            <v>MUSE750829KG2</v>
          </cell>
          <cell r="B2316" t="str">
            <v>210-2313</v>
          </cell>
          <cell r="C2316" t="str">
            <v>MUÑOZ SOLORIO ELIZABETH</v>
          </cell>
        </row>
        <row r="2317">
          <cell r="A2317" t="str">
            <v>IND0304118ZA</v>
          </cell>
          <cell r="B2317" t="str">
            <v>210-2314</v>
          </cell>
          <cell r="C2317" t="str">
            <v>INDUFARMA SA DE CV</v>
          </cell>
        </row>
        <row r="2318">
          <cell r="A2318" t="str">
            <v>RFI061116HP9</v>
          </cell>
          <cell r="B2318" t="str">
            <v>210-2315</v>
          </cell>
          <cell r="C2318" t="str">
            <v>ROM FILM SA DE CV</v>
          </cell>
        </row>
        <row r="2319">
          <cell r="A2319" t="str">
            <v>VIDY680712KG7</v>
          </cell>
          <cell r="B2319" t="str">
            <v>210-2316</v>
          </cell>
          <cell r="C2319" t="str">
            <v>VICENTEÑO DIAZ YOLANDA</v>
          </cell>
        </row>
        <row r="2320">
          <cell r="A2320" t="str">
            <v>YOU030709EQA</v>
          </cell>
          <cell r="B2320" t="str">
            <v>210-2317</v>
          </cell>
          <cell r="C2320" t="str">
            <v>YOUNGEST SA DE CV</v>
          </cell>
        </row>
        <row r="2321">
          <cell r="A2321" t="str">
            <v>CMP080613JD4</v>
          </cell>
          <cell r="B2321" t="str">
            <v>210-2318</v>
          </cell>
          <cell r="C2321" t="str">
            <v>COMERCIALIZADORA MOBA PROFESIONAL DE OCCIDENTE S DE RL DE CV</v>
          </cell>
        </row>
        <row r="2322">
          <cell r="A2322" t="str">
            <v>GUPV500511K87</v>
          </cell>
          <cell r="B2322" t="str">
            <v>210-2319</v>
          </cell>
          <cell r="C2322" t="str">
            <v>GUERRERO PONCE VALENTIN</v>
          </cell>
        </row>
        <row r="2323">
          <cell r="A2323" t="str">
            <v>OAU021125H84</v>
          </cell>
          <cell r="B2323" t="str">
            <v>210-2320</v>
          </cell>
          <cell r="C2323" t="str">
            <v>OZ AUTOMOTRIZ S DE RL DE CV</v>
          </cell>
        </row>
        <row r="2324">
          <cell r="A2324" t="str">
            <v>TERN810401C97</v>
          </cell>
          <cell r="B2324" t="str">
            <v>210-2321</v>
          </cell>
          <cell r="C2324" t="str">
            <v>TEJEDA REYES NOE</v>
          </cell>
        </row>
        <row r="2325">
          <cell r="A2325" t="str">
            <v>SIN7505124TA</v>
          </cell>
          <cell r="B2325" t="str">
            <v>210-2322</v>
          </cell>
          <cell r="C2325" t="str">
            <v>SANTOS INDUSTRIAL SA DE CV</v>
          </cell>
        </row>
        <row r="2326">
          <cell r="A2326" t="str">
            <v>CATJ7911113N4</v>
          </cell>
          <cell r="B2326" t="str">
            <v>210-2323</v>
          </cell>
          <cell r="C2326" t="str">
            <v>CAMARGO TORRES JUAN CARLOS</v>
          </cell>
        </row>
        <row r="2327">
          <cell r="A2327" t="str">
            <v>RUMJ500422719</v>
          </cell>
          <cell r="B2327" t="str">
            <v>210-2324</v>
          </cell>
          <cell r="C2327" t="str">
            <v>RUBIO MORALES JORGE JESUS</v>
          </cell>
        </row>
        <row r="2328">
          <cell r="A2328" t="str">
            <v>EICA880429HE9</v>
          </cell>
          <cell r="B2328" t="str">
            <v>210-2325</v>
          </cell>
          <cell r="C2328" t="str">
            <v>ELIAS CASTELLANOS ALDO</v>
          </cell>
        </row>
        <row r="2329">
          <cell r="A2329" t="str">
            <v>CFR101021LG4</v>
          </cell>
          <cell r="B2329" t="str">
            <v>210-2326</v>
          </cell>
          <cell r="C2329" t="str">
            <v>CORPORACION FRAMEN SA DE CV</v>
          </cell>
        </row>
        <row r="2330">
          <cell r="A2330" t="str">
            <v>GDI080313HZ3</v>
          </cell>
          <cell r="B2330" t="str">
            <v>210-2327</v>
          </cell>
          <cell r="C2330" t="str">
            <v>GLOBA DISTRIBUCIONES SA DE CV</v>
          </cell>
        </row>
        <row r="2331">
          <cell r="A2331" t="str">
            <v>DLM081222BN8</v>
          </cell>
          <cell r="B2331" t="str">
            <v>210-2328</v>
          </cell>
          <cell r="C2331" t="str">
            <v>DISTRIBUIDORA LUZ MARIA SA DE CV</v>
          </cell>
        </row>
        <row r="2332">
          <cell r="A2332" t="str">
            <v>FUSG540925FQ3</v>
          </cell>
          <cell r="B2332" t="str">
            <v>210-2329</v>
          </cell>
          <cell r="C2332" t="str">
            <v>DE LA FUENTE SALAZAR GUILLERMO</v>
          </cell>
        </row>
        <row r="2333">
          <cell r="A2333" t="str">
            <v>FAB8412112X2</v>
          </cell>
          <cell r="B2333" t="str">
            <v>210-2330</v>
          </cell>
          <cell r="C2333" t="str">
            <v>FARMACIAS ABC DE MEXICO SA DE CV</v>
          </cell>
        </row>
        <row r="2334">
          <cell r="A2334" t="str">
            <v>ADA960503BB8</v>
          </cell>
          <cell r="B2334" t="str">
            <v>210-2331</v>
          </cell>
          <cell r="C2334" t="str">
            <v>AGRICOLA DASAM SA DE CV</v>
          </cell>
        </row>
        <row r="2335">
          <cell r="A2335" t="str">
            <v>CDD1007026P7</v>
          </cell>
          <cell r="B2335" t="str">
            <v>210-2332</v>
          </cell>
          <cell r="C2335" t="str">
            <v>CONCRETOS Y DESARROLLOS DE TEPA SA DE CV</v>
          </cell>
        </row>
        <row r="2336">
          <cell r="A2336" t="str">
            <v>HSE701218532</v>
          </cell>
          <cell r="B2336" t="str">
            <v>210-2333</v>
          </cell>
          <cell r="C2336" t="str">
            <v>HDI SEGUROS SA DE CV</v>
          </cell>
        </row>
        <row r="2337">
          <cell r="A2337" t="str">
            <v>CSA1106104E2</v>
          </cell>
          <cell r="B2337" t="str">
            <v>210-2334</v>
          </cell>
          <cell r="C2337" t="str">
            <v>CREATIVAS DE SOLUCIONES ARCAS SA DE CV</v>
          </cell>
        </row>
        <row r="2338">
          <cell r="A2338" t="str">
            <v>MXMO680323EI8</v>
          </cell>
          <cell r="B2338" t="str">
            <v>210-2335</v>
          </cell>
          <cell r="C2338" t="str">
            <v>MAYORGA MIRANDA OSCAR</v>
          </cell>
        </row>
        <row r="2339">
          <cell r="A2339" t="str">
            <v>DPH110202NE5</v>
          </cell>
          <cell r="B2339" t="str">
            <v>210-2336</v>
          </cell>
          <cell r="C2339" t="str">
            <v>DISA PHARMA SA DE CV</v>
          </cell>
        </row>
        <row r="2340">
          <cell r="A2340" t="str">
            <v>EESA8501081SA</v>
          </cell>
          <cell r="B2340" t="str">
            <v>210-2337</v>
          </cell>
          <cell r="C2340" t="str">
            <v>ECHEVERRIA SANCHEZ ALMA GUADALUPE</v>
          </cell>
        </row>
        <row r="2341">
          <cell r="A2341" t="str">
            <v>CACM840115UP5</v>
          </cell>
          <cell r="B2341" t="str">
            <v>210-2338</v>
          </cell>
          <cell r="C2341" t="str">
            <v>CARRERO CASTAÑEDA MAURICIO</v>
          </cell>
        </row>
        <row r="2342">
          <cell r="A2342" t="str">
            <v>COFA910814AS1</v>
          </cell>
          <cell r="B2342" t="str">
            <v>210-2339</v>
          </cell>
          <cell r="C2342" t="str">
            <v>CORTES FRANCO ADRIAN</v>
          </cell>
        </row>
        <row r="2343">
          <cell r="A2343" t="str">
            <v>OOGM851217BX4</v>
          </cell>
          <cell r="B2343" t="str">
            <v>210-2340</v>
          </cell>
          <cell r="C2343" t="str">
            <v>OROZCO GONZALEZ MAURICIO</v>
          </cell>
        </row>
        <row r="2344">
          <cell r="A2344" t="str">
            <v>PCI1010287F7</v>
          </cell>
          <cell r="B2344" t="str">
            <v>210-2341</v>
          </cell>
          <cell r="C2344" t="str">
            <v>PC&amp;A CONSULTORIA INTEGRAL S.C.</v>
          </cell>
        </row>
        <row r="2345">
          <cell r="A2345" t="str">
            <v>SCO110120HG4</v>
          </cell>
          <cell r="B2345" t="str">
            <v>210-2342</v>
          </cell>
          <cell r="C2345" t="str">
            <v>SIGURYS COMERCIAL SA DE CV</v>
          </cell>
        </row>
        <row r="2346">
          <cell r="A2346" t="str">
            <v>HURG6710095DA</v>
          </cell>
          <cell r="B2346" t="str">
            <v>210-2343</v>
          </cell>
          <cell r="C2346" t="str">
            <v>HUERTA RIVERA GABRIEL</v>
          </cell>
        </row>
        <row r="2347">
          <cell r="A2347" t="str">
            <v>AVE040526P84</v>
          </cell>
          <cell r="B2347" t="str">
            <v>210-2344</v>
          </cell>
          <cell r="C2347" t="str">
            <v>AC VENTILACION SA DE CV</v>
          </cell>
        </row>
        <row r="2348">
          <cell r="A2348" t="str">
            <v>TRA670207Q71</v>
          </cell>
          <cell r="B2348" t="str">
            <v>210-2345</v>
          </cell>
          <cell r="C2348" t="str">
            <v>TRANE SA DE CV</v>
          </cell>
        </row>
        <row r="2349">
          <cell r="A2349" t="str">
            <v>MOGR6511043X1</v>
          </cell>
          <cell r="B2349" t="str">
            <v>210-2346</v>
          </cell>
          <cell r="C2349" t="str">
            <v>MORALES GALVAN RUBEN</v>
          </cell>
        </row>
        <row r="2350">
          <cell r="A2350" t="str">
            <v>LCO101118HT2</v>
          </cell>
          <cell r="B2350" t="str">
            <v>210-2347</v>
          </cell>
          <cell r="C2350" t="str">
            <v>LABORATORIOS COLIMAN SA DE CV</v>
          </cell>
        </row>
        <row r="2351">
          <cell r="A2351" t="str">
            <v>GOMM630727QM1</v>
          </cell>
          <cell r="B2351" t="str">
            <v>210-2348</v>
          </cell>
          <cell r="C2351" t="str">
            <v>GONZALEZ MARTINEZ MANUEL</v>
          </cell>
        </row>
        <row r="2352">
          <cell r="A2352" t="str">
            <v>DLM110913CL0</v>
          </cell>
          <cell r="B2352" t="str">
            <v>210-2349</v>
          </cell>
          <cell r="C2352" t="str">
            <v>DISTRIBUIDORA LMX S DE RL DE CV</v>
          </cell>
        </row>
        <row r="2353">
          <cell r="A2353" t="str">
            <v>ASM071115MU2</v>
          </cell>
          <cell r="B2353" t="str">
            <v>210-2350</v>
          </cell>
          <cell r="C2353" t="str">
            <v>AGUA Y SANEAMIENTO DEL MUNICIPIO DE TEPATITLAN</v>
          </cell>
        </row>
        <row r="2354">
          <cell r="A2354" t="str">
            <v>MACH740730ET6</v>
          </cell>
          <cell r="B2354" t="str">
            <v>210-2351</v>
          </cell>
          <cell r="C2354" t="str">
            <v>MARTINEZ CASILLAS HECTOR GERARDO</v>
          </cell>
        </row>
        <row r="2355">
          <cell r="A2355" t="str">
            <v>MOAV4404108FA</v>
          </cell>
          <cell r="B2355" t="str">
            <v>210-2352</v>
          </cell>
          <cell r="C2355" t="str">
            <v>MOEL ALVO VICTOR JAIME</v>
          </cell>
        </row>
        <row r="2356">
          <cell r="A2356" t="str">
            <v>HETV820416555</v>
          </cell>
          <cell r="B2356" t="str">
            <v>210-2353</v>
          </cell>
          <cell r="C2356" t="str">
            <v>HERNANDEZ TORRES VIOLETA DE MONTSERRAT</v>
          </cell>
        </row>
        <row r="2357">
          <cell r="A2357" t="str">
            <v>BAFG790513KL8</v>
          </cell>
          <cell r="B2357" t="str">
            <v>210-2354</v>
          </cell>
          <cell r="C2357" t="str">
            <v>BAUTISTA FUERTE GUILLERMO</v>
          </cell>
        </row>
        <row r="2358">
          <cell r="A2358" t="str">
            <v>BEGP871029K88</v>
          </cell>
          <cell r="B2358" t="str">
            <v>210-2355</v>
          </cell>
          <cell r="C2358" t="str">
            <v>BECERRA GONZALEZ PATRICIA</v>
          </cell>
        </row>
        <row r="2359">
          <cell r="A2359" t="str">
            <v>NPA911023IM5</v>
          </cell>
          <cell r="B2359" t="str">
            <v>210-2356</v>
          </cell>
          <cell r="C2359" t="str">
            <v>NOVATEC PAGANI SA DE CV</v>
          </cell>
        </row>
        <row r="2360">
          <cell r="A2360" t="str">
            <v>PCA970220TN0</v>
          </cell>
          <cell r="B2360" t="str">
            <v>210-2357</v>
          </cell>
          <cell r="C2360" t="str">
            <v>PROVEEDORA COMERCIAL ALTEÑA SA DE CV</v>
          </cell>
        </row>
        <row r="2361">
          <cell r="A2361" t="str">
            <v>SWI951207KLA</v>
          </cell>
          <cell r="B2361" t="str">
            <v>210-2358</v>
          </cell>
          <cell r="C2361" t="str">
            <v>SANOFI-AVENTIS WINTHROP SA DE CV</v>
          </cell>
        </row>
        <row r="2362">
          <cell r="A2362" t="str">
            <v>TME110517L41</v>
          </cell>
          <cell r="B2362" t="str">
            <v>210-2359</v>
          </cell>
          <cell r="C2362" t="str">
            <v>TUTOY DE MEXICO SA DE CV</v>
          </cell>
        </row>
        <row r="2363">
          <cell r="A2363" t="str">
            <v>IPM8612177S9</v>
          </cell>
          <cell r="B2363" t="str">
            <v>210-2360</v>
          </cell>
          <cell r="C2363" t="str">
            <v>IVAX PHARMACEUTICALS MEXICO SA DE CV</v>
          </cell>
        </row>
        <row r="2364">
          <cell r="A2364" t="str">
            <v>LEM831109223</v>
          </cell>
          <cell r="B2364" t="str">
            <v>210-2361</v>
          </cell>
          <cell r="C2364" t="str">
            <v>LEMERY SA DE CV</v>
          </cell>
        </row>
        <row r="2365">
          <cell r="A2365" t="str">
            <v>LORE770704IM2</v>
          </cell>
          <cell r="B2365" t="str">
            <v>210-2362</v>
          </cell>
          <cell r="C2365" t="str">
            <v>LOZANO RAMIREZ ERIKA EVA</v>
          </cell>
        </row>
        <row r="2366">
          <cell r="A2366" t="str">
            <v>REOG861221SV5</v>
          </cell>
          <cell r="B2366" t="str">
            <v>210-2363</v>
          </cell>
          <cell r="C2366" t="str">
            <v>RENTERIA ORTIZ GERARDO</v>
          </cell>
        </row>
        <row r="2367">
          <cell r="A2367" t="str">
            <v>AEJ090116QJ6</v>
          </cell>
          <cell r="B2367" t="str">
            <v>210-2364</v>
          </cell>
          <cell r="C2367" t="str">
            <v>ABARROTES ECONOMICOS DE JALISCO SA DE CV</v>
          </cell>
        </row>
        <row r="2368">
          <cell r="A2368" t="str">
            <v>AALD560824SR3</v>
          </cell>
          <cell r="B2368" t="str">
            <v>210-2365</v>
          </cell>
          <cell r="C2368" t="str">
            <v>ALVAREZ LEON DANIEL</v>
          </cell>
        </row>
        <row r="2369">
          <cell r="B2369" t="str">
            <v>210-2366</v>
          </cell>
        </row>
        <row r="2370">
          <cell r="A2370" t="str">
            <v>IAL101117AQA</v>
          </cell>
          <cell r="B2370" t="str">
            <v>210-2367</v>
          </cell>
          <cell r="C2370" t="str">
            <v>IMPERQUIMIA DE LOS ALTOS SA DE CV</v>
          </cell>
        </row>
        <row r="2371">
          <cell r="A2371" t="str">
            <v>CIA111029AL2</v>
          </cell>
          <cell r="B2371" t="str">
            <v>210-2368</v>
          </cell>
          <cell r="C2371" t="str">
            <v>COMERCIALIZADORA INTEGRAL DE LOS ALTOS S DE RL DE CV</v>
          </cell>
        </row>
        <row r="2372">
          <cell r="A2372" t="str">
            <v>RATJ440319R73</v>
          </cell>
          <cell r="B2372" t="str">
            <v>210-2369</v>
          </cell>
          <cell r="C2372" t="str">
            <v>RANGEL TORRES JOSEFINA</v>
          </cell>
        </row>
        <row r="2373">
          <cell r="A2373" t="str">
            <v>NFD8911233A5</v>
          </cell>
          <cell r="B2373" t="str">
            <v>210-2370</v>
          </cell>
          <cell r="C2373" t="str">
            <v>NUEVA FARMACIA Y DROGUERIA TOLEDO SA DE CV</v>
          </cell>
        </row>
        <row r="2374">
          <cell r="A2374" t="str">
            <v>MECR810818K5A</v>
          </cell>
          <cell r="B2374" t="str">
            <v>210-2371</v>
          </cell>
          <cell r="C2374" t="str">
            <v>MELCHOR CENTENO RUTH</v>
          </cell>
        </row>
        <row r="2375">
          <cell r="A2375" t="str">
            <v>GAL100607788</v>
          </cell>
          <cell r="B2375" t="str">
            <v>210-2372</v>
          </cell>
          <cell r="C2375" t="str">
            <v>GRUPO ALAJUELA SA DE CV</v>
          </cell>
        </row>
        <row r="2376">
          <cell r="A2376" t="str">
            <v>PMS080130KF7</v>
          </cell>
          <cell r="B2376" t="str">
            <v>210-2373</v>
          </cell>
          <cell r="C2376" t="str">
            <v>PRODUCTOS Y MAQUILAS SELECTAS SA DE CV</v>
          </cell>
        </row>
        <row r="2377">
          <cell r="A2377" t="str">
            <v>GOCA551201HU7</v>
          </cell>
          <cell r="B2377" t="str">
            <v>210-2374</v>
          </cell>
          <cell r="C2377" t="str">
            <v>GONZALEZ CASTELLANOS ANA ROSA</v>
          </cell>
        </row>
        <row r="2378">
          <cell r="A2378" t="str">
            <v>FMC040819B51</v>
          </cell>
          <cell r="B2378" t="str">
            <v>210-2375</v>
          </cell>
          <cell r="C2378" t="str">
            <v>FABRICA Y MAQUILA DE CREMAS Y COSMETICOS SA DE CV</v>
          </cell>
        </row>
        <row r="2379">
          <cell r="A2379" t="str">
            <v>OEML750319179</v>
          </cell>
          <cell r="B2379" t="str">
            <v>210-2376</v>
          </cell>
          <cell r="C2379" t="str">
            <v>OREGEL MARTINEZ MARIA LILIANA</v>
          </cell>
        </row>
        <row r="2380">
          <cell r="A2380" t="str">
            <v>CAVM800728962</v>
          </cell>
          <cell r="B2380" t="str">
            <v>210-2377</v>
          </cell>
          <cell r="C2380" t="str">
            <v>CABRERA VELAZQUEZ MARCELA</v>
          </cell>
        </row>
        <row r="2381">
          <cell r="A2381" t="str">
            <v>FADJ670208EB3</v>
          </cell>
          <cell r="B2381" t="str">
            <v>210-2378</v>
          </cell>
          <cell r="C2381" t="str">
            <v>FRANCO DELGADILLO JORGE</v>
          </cell>
        </row>
        <row r="2382">
          <cell r="A2382" t="str">
            <v>HEVL861004S58</v>
          </cell>
          <cell r="B2382" t="str">
            <v>210-2379</v>
          </cell>
          <cell r="C2382" t="str">
            <v>HERNANDEZ VERA LISBETH</v>
          </cell>
        </row>
        <row r="2383">
          <cell r="A2383" t="str">
            <v>FRA8701314R8</v>
          </cell>
          <cell r="B2383" t="str">
            <v>210-2380</v>
          </cell>
          <cell r="C2383" t="str">
            <v>FARMACEUTICA RACEL SA DE CV</v>
          </cell>
        </row>
        <row r="2384">
          <cell r="A2384" t="str">
            <v>GDI1908282D0</v>
          </cell>
          <cell r="B2384" t="str">
            <v>210-2381</v>
          </cell>
          <cell r="C2384" t="str">
            <v>GRUPO DIPOMESA SA DE CV</v>
          </cell>
        </row>
        <row r="2385">
          <cell r="A2385" t="str">
            <v>ROHC540810II8</v>
          </cell>
          <cell r="B2385" t="str">
            <v>210-2382</v>
          </cell>
          <cell r="C2385" t="str">
            <v>RODRIGUEZ HERNANDEZ CARMELO</v>
          </cell>
        </row>
        <row r="2386">
          <cell r="A2386" t="str">
            <v>VHE650426TT2</v>
          </cell>
          <cell r="B2386" t="str">
            <v>210-2383</v>
          </cell>
          <cell r="C2386" t="str">
            <v>VAZQUEZ HERMANOS Y COMPAÑIA SA DE CV</v>
          </cell>
        </row>
        <row r="2387">
          <cell r="A2387" t="str">
            <v>GORJ750516I34</v>
          </cell>
          <cell r="B2387" t="str">
            <v>210-2384</v>
          </cell>
          <cell r="C2387" t="str">
            <v>GOMEZ RAMIREZ JUAN CARLOS</v>
          </cell>
        </row>
        <row r="2388">
          <cell r="A2388" t="str">
            <v>JINA780816IL6</v>
          </cell>
          <cell r="B2388" t="str">
            <v>210-2385</v>
          </cell>
          <cell r="C2388" t="str">
            <v>JIMENEZ NIEVES ARACELI</v>
          </cell>
        </row>
        <row r="2389">
          <cell r="A2389" t="str">
            <v>IOC9902226F8</v>
          </cell>
          <cell r="B2389" t="str">
            <v>210-2386</v>
          </cell>
          <cell r="C2389" t="str">
            <v>INTERACABADOS DE OCCIDENTE SA DE CV</v>
          </cell>
        </row>
        <row r="2390">
          <cell r="A2390" t="str">
            <v>GOIM690530JZ6</v>
          </cell>
          <cell r="B2390" t="str">
            <v>210-2387</v>
          </cell>
          <cell r="C2390" t="str">
            <v>GONZALEZ IBARRA MARIO FERNANDO</v>
          </cell>
        </row>
        <row r="2391">
          <cell r="A2391" t="str">
            <v>EME110221TP5</v>
          </cell>
          <cell r="B2391" t="str">
            <v>210-2388</v>
          </cell>
          <cell r="C2391" t="str">
            <v>ECOSISTEMAS MEDICOS SA DE CV</v>
          </cell>
        </row>
        <row r="2392">
          <cell r="A2392" t="str">
            <v>PCP9610015SA</v>
          </cell>
          <cell r="B2392" t="str">
            <v>210-2389</v>
          </cell>
          <cell r="C2392" t="str">
            <v>PROMOTORA Y COMERCIALIZADORA DE PARAFINAS SA DE CV</v>
          </cell>
        </row>
        <row r="2393">
          <cell r="A2393" t="str">
            <v>OTE071219RZ6</v>
          </cell>
          <cell r="B2393" t="str">
            <v>210-2390</v>
          </cell>
          <cell r="C2393" t="str">
            <v>OMETEL SA DE CV</v>
          </cell>
        </row>
        <row r="2394">
          <cell r="A2394" t="str">
            <v>GAPG600917ME3</v>
          </cell>
          <cell r="B2394" t="str">
            <v>210-2391</v>
          </cell>
          <cell r="C2394" t="str">
            <v>GALINDO PEREZ MARIA GUADALUPE</v>
          </cell>
        </row>
        <row r="2395">
          <cell r="A2395" t="str">
            <v>FSE081204FS9</v>
          </cell>
          <cell r="B2395" t="str">
            <v>210-2392</v>
          </cell>
          <cell r="C2395" t="str">
            <v>FLEXI SERVICE SA DE CV</v>
          </cell>
        </row>
        <row r="2396">
          <cell r="A2396" t="str">
            <v>MEB070323138</v>
          </cell>
          <cell r="B2396" t="str">
            <v>210-2393</v>
          </cell>
          <cell r="C2396" t="str">
            <v>MAYOREO ESPECIALIZADO DEL BAJIO SA DE CV</v>
          </cell>
        </row>
        <row r="2397">
          <cell r="A2397" t="str">
            <v>VEHR860227GX5</v>
          </cell>
          <cell r="B2397" t="str">
            <v>210-2394</v>
          </cell>
          <cell r="C2397" t="str">
            <v>VERA HERNANDEZ REINER NAZARET</v>
          </cell>
        </row>
        <row r="2398">
          <cell r="A2398" t="str">
            <v>VDE1006098L3</v>
          </cell>
          <cell r="B2398" t="str">
            <v>210-2395</v>
          </cell>
          <cell r="C2398" t="str">
            <v>VANGUARDIA EN DERMATOLOGICA S DE RL DE CV</v>
          </cell>
        </row>
        <row r="2399">
          <cell r="A2399" t="str">
            <v>CAG110830A23</v>
          </cell>
          <cell r="B2399" t="str">
            <v>210-2396</v>
          </cell>
          <cell r="C2399" t="str">
            <v>CONCESIONARIA AUTOPISTA GUADALAJARA TEPIC SA DE CV</v>
          </cell>
        </row>
        <row r="2400">
          <cell r="A2400" t="str">
            <v>OIL110202EY4</v>
          </cell>
          <cell r="B2400" t="str">
            <v>210-2397</v>
          </cell>
          <cell r="C2400" t="str">
            <v>OUTLET ILUMINACION SA DE CV</v>
          </cell>
        </row>
        <row r="2401">
          <cell r="A2401" t="str">
            <v>PAVJ4701223AA</v>
          </cell>
          <cell r="B2401" t="str">
            <v>210-2398</v>
          </cell>
          <cell r="C2401" t="str">
            <v>PALACIOS Y VERA JESUS</v>
          </cell>
        </row>
        <row r="2402">
          <cell r="A2402" t="str">
            <v>NATA7904058W4</v>
          </cell>
          <cell r="B2402" t="str">
            <v>210-2399</v>
          </cell>
          <cell r="C2402" t="str">
            <v>NAVARRO TORRES ALFONSO</v>
          </cell>
        </row>
        <row r="2403">
          <cell r="A2403" t="str">
            <v>DNA111123J36</v>
          </cell>
          <cell r="B2403" t="str">
            <v>210-2400</v>
          </cell>
          <cell r="C2403" t="str">
            <v>DESARROLLO NATURAL ALESA SA DE CV</v>
          </cell>
        </row>
        <row r="2404">
          <cell r="A2404" t="str">
            <v>GASA6609237M0</v>
          </cell>
          <cell r="B2404" t="str">
            <v>210-2401</v>
          </cell>
          <cell r="C2404" t="str">
            <v>GALVEZ SALCEDO ALEJANDRO</v>
          </cell>
        </row>
        <row r="2405">
          <cell r="A2405" t="str">
            <v>HAVH800707M82</v>
          </cell>
          <cell r="B2405" t="str">
            <v>210-2402</v>
          </cell>
          <cell r="C2405" t="str">
            <v>HAMED VELAZQUEZ HARED YIHAM</v>
          </cell>
        </row>
        <row r="2406">
          <cell r="A2406" t="str">
            <v>GOFV760606FH0</v>
          </cell>
          <cell r="B2406" t="str">
            <v>210-2403</v>
          </cell>
          <cell r="C2406" t="str">
            <v>GONZALEZ FRANCO MARIA VERONICA</v>
          </cell>
        </row>
        <row r="2407">
          <cell r="A2407" t="str">
            <v>MRP190904MY6</v>
          </cell>
          <cell r="B2407" t="str">
            <v>210-2404</v>
          </cell>
          <cell r="C2407" t="str">
            <v>MU RED DE PEDIATRAS CERTIFICADOS SA DE CV</v>
          </cell>
        </row>
        <row r="2408">
          <cell r="A2408" t="str">
            <v>SAAJ450801778</v>
          </cell>
          <cell r="B2408" t="str">
            <v>210-2405</v>
          </cell>
          <cell r="C2408" t="str">
            <v>SANDOVAL ALVARADO JUAN JOSE</v>
          </cell>
        </row>
        <row r="2409">
          <cell r="A2409" t="str">
            <v>VEGD840427MK4</v>
          </cell>
          <cell r="B2409" t="str">
            <v>210-2406</v>
          </cell>
          <cell r="C2409" t="str">
            <v>VEGA GOMEZ DIEGO</v>
          </cell>
        </row>
        <row r="2410">
          <cell r="A2410" t="str">
            <v>OVI800131GQ6</v>
          </cell>
          <cell r="B2410" t="str">
            <v>210-2407</v>
          </cell>
          <cell r="C2410" t="str">
            <v>OPERADORA VIPS S DE RL DE CV</v>
          </cell>
        </row>
        <row r="2411">
          <cell r="A2411" t="str">
            <v>PADE661207265</v>
          </cell>
          <cell r="B2411" t="str">
            <v>210-2408</v>
          </cell>
          <cell r="C2411" t="str">
            <v>PLANCARTE DELGADO ELIAS</v>
          </cell>
        </row>
        <row r="2412">
          <cell r="A2412" t="str">
            <v>ROBR910921DY0</v>
          </cell>
          <cell r="B2412" t="str">
            <v>210-2409</v>
          </cell>
          <cell r="C2412" t="str">
            <v>ROCHA BRAVO RODOLFO</v>
          </cell>
        </row>
        <row r="2413">
          <cell r="A2413" t="str">
            <v>EYP0304227R4</v>
          </cell>
          <cell r="B2413" t="str">
            <v>210-2410</v>
          </cell>
          <cell r="C2413" t="str">
            <v>EYPRO SA DE CV</v>
          </cell>
        </row>
        <row r="2414">
          <cell r="A2414" t="str">
            <v>GME050914N71</v>
          </cell>
          <cell r="B2414" t="str">
            <v>210-2411</v>
          </cell>
          <cell r="C2414" t="str">
            <v>GOLDENSTAR DE MEXICO SA DE CV</v>
          </cell>
        </row>
        <row r="2415">
          <cell r="A2415" t="str">
            <v>AAJO791001I47</v>
          </cell>
          <cell r="B2415" t="str">
            <v>210-2412</v>
          </cell>
          <cell r="C2415" t="str">
            <v>ARAIZA JIMENEZ OSCAR</v>
          </cell>
        </row>
        <row r="2416">
          <cell r="A2416" t="str">
            <v>AAAC851110UM1</v>
          </cell>
          <cell r="B2416" t="str">
            <v>210-2413</v>
          </cell>
          <cell r="C2416" t="str">
            <v>ALVAREZ AYALA CINDY NALLELI</v>
          </cell>
        </row>
        <row r="2417">
          <cell r="A2417" t="str">
            <v>LUVH9209292EA</v>
          </cell>
          <cell r="B2417" t="str">
            <v>210-2414</v>
          </cell>
          <cell r="C2417" t="str">
            <v>LUPERCIO VAZQUEZ HAZIEL</v>
          </cell>
        </row>
        <row r="2418">
          <cell r="A2418" t="str">
            <v>MUS920319AA2</v>
          </cell>
          <cell r="B2418" t="str">
            <v>210-2415</v>
          </cell>
          <cell r="C2418" t="str">
            <v>MADERAS UTILES SUCSRS SA DE CV</v>
          </cell>
        </row>
        <row r="2419">
          <cell r="A2419" t="str">
            <v>IPR070503F10</v>
          </cell>
          <cell r="B2419" t="str">
            <v>210-2416</v>
          </cell>
          <cell r="C2419" t="str">
            <v>INCREDIBLE PRODUCTS SA DE CV</v>
          </cell>
        </row>
        <row r="2420">
          <cell r="A2420" t="str">
            <v>VAGJ790620EQ9</v>
          </cell>
          <cell r="B2420" t="str">
            <v>210-2417</v>
          </cell>
          <cell r="C2420" t="str">
            <v>VALLEJO GONZALEZ JORGE FABIAN</v>
          </cell>
        </row>
        <row r="2421">
          <cell r="A2421" t="str">
            <v>DFH0105161T9</v>
          </cell>
          <cell r="B2421" t="str">
            <v>210-2418</v>
          </cell>
          <cell r="C2421" t="str">
            <v>DISTRIBUIDOR DE FARMACIAS Y HOSPITALES SA DE CV</v>
          </cell>
        </row>
        <row r="2422">
          <cell r="A2422" t="str">
            <v>TOLS5411099I8</v>
          </cell>
          <cell r="B2422" t="str">
            <v>210-2419</v>
          </cell>
          <cell r="C2422" t="str">
            <v>TOLEDO LOPEZ SALOME ALEJANDRO</v>
          </cell>
        </row>
        <row r="2423">
          <cell r="A2423" t="str">
            <v>TOOF680720NK3</v>
          </cell>
          <cell r="B2423" t="str">
            <v>210-2420</v>
          </cell>
          <cell r="C2423" t="str">
            <v>TORRES ORTIZ FERNANDO</v>
          </cell>
        </row>
        <row r="2424">
          <cell r="A2424" t="str">
            <v>DUA111110UB4</v>
          </cell>
          <cell r="B2424" t="str">
            <v>210-2421</v>
          </cell>
          <cell r="C2424" t="str">
            <v>DUADIN S DE RL DE CV</v>
          </cell>
        </row>
        <row r="2425">
          <cell r="A2425" t="str">
            <v>CAAA9301223S0</v>
          </cell>
          <cell r="B2425" t="str">
            <v>210-2422</v>
          </cell>
          <cell r="C2425" t="str">
            <v>CHAVEZ ALEJO ANDREA TERESITA</v>
          </cell>
        </row>
        <row r="2426">
          <cell r="A2426" t="str">
            <v>PRM0001178IA</v>
          </cell>
          <cell r="B2426" t="str">
            <v>210-2423</v>
          </cell>
          <cell r="C2426" t="str">
            <v>PLASTICOS RODOLFO MOJARRO SA DE CV</v>
          </cell>
        </row>
        <row r="2427">
          <cell r="A2427" t="str">
            <v>PAM1007234H1</v>
          </cell>
          <cell r="B2427" t="str">
            <v>210-2424</v>
          </cell>
          <cell r="C2427" t="str">
            <v>PRODUCTOS AMBERES SA DE CV</v>
          </cell>
        </row>
        <row r="2428">
          <cell r="A2428" t="str">
            <v>RDC9901227Y5</v>
          </cell>
          <cell r="B2428" t="str">
            <v>210-2425</v>
          </cell>
          <cell r="C2428" t="str">
            <v>RENO DISTRIBUCIONES COMERCIALES SA DE CV</v>
          </cell>
        </row>
        <row r="2429">
          <cell r="A2429" t="str">
            <v>TOGC7810233M4</v>
          </cell>
          <cell r="B2429" t="str">
            <v>210-2426</v>
          </cell>
          <cell r="C2429" t="str">
            <v>TORRES GUTIERREZ CESAR ALEJANDO</v>
          </cell>
        </row>
        <row r="2430">
          <cell r="A2430" t="str">
            <v>IIAR801112GL6</v>
          </cell>
          <cell r="B2430" t="str">
            <v>210-2427</v>
          </cell>
          <cell r="C2430" t="str">
            <v>IÑIGUEZ ALVARADO RAMIRO</v>
          </cell>
        </row>
        <row r="2431">
          <cell r="A2431" t="str">
            <v>IICL8007103Z9</v>
          </cell>
          <cell r="B2431" t="str">
            <v>210-2428</v>
          </cell>
          <cell r="C2431" t="str">
            <v>IÑIGUEZ CABRERA LORENA</v>
          </cell>
        </row>
        <row r="2432">
          <cell r="A2432" t="str">
            <v>PAL110209PH8</v>
          </cell>
          <cell r="B2432" t="str">
            <v>210-2429</v>
          </cell>
          <cell r="C2432" t="str">
            <v>PC DE LOS ALTOS S DE RL DE CV</v>
          </cell>
        </row>
        <row r="2433">
          <cell r="A2433" t="str">
            <v>DEHE870327AZ7</v>
          </cell>
          <cell r="B2433" t="str">
            <v>210-2430</v>
          </cell>
          <cell r="C2433" t="str">
            <v>DELGADO HURTADO EVERTINA</v>
          </cell>
        </row>
        <row r="2434">
          <cell r="A2434" t="str">
            <v>MEVJ730101IX6</v>
          </cell>
          <cell r="B2434" t="str">
            <v>210-2431</v>
          </cell>
          <cell r="C2434" t="str">
            <v>MEDRANO VALDIVIA JAVIER</v>
          </cell>
        </row>
        <row r="2435">
          <cell r="A2435" t="str">
            <v>OEGR6101063W6</v>
          </cell>
          <cell r="B2435" t="str">
            <v>210-2432</v>
          </cell>
          <cell r="C2435" t="str">
            <v>ORTEGA GONZALEZ JOSE REYES</v>
          </cell>
        </row>
        <row r="2436">
          <cell r="A2436" t="str">
            <v>DJB850527F30</v>
          </cell>
          <cell r="B2436" t="str">
            <v>210-2433</v>
          </cell>
          <cell r="C2436" t="str">
            <v>DISTRIBUIDORA ARCA CONTINENTAL S DE RL DE CV</v>
          </cell>
        </row>
        <row r="2437">
          <cell r="A2437" t="str">
            <v>AMG110323A85</v>
          </cell>
          <cell r="B2437" t="str">
            <v>210-2434</v>
          </cell>
          <cell r="C2437" t="str">
            <v>ACERCANDO MARCAS GDL SA DE CV</v>
          </cell>
        </row>
        <row r="2438">
          <cell r="A2438" t="str">
            <v>CPI101122KVA</v>
          </cell>
          <cell r="B2438" t="str">
            <v>210-2435</v>
          </cell>
          <cell r="C2438" t="str">
            <v>COMERCIALIZADORA PITUCHE SA DE CV</v>
          </cell>
        </row>
        <row r="2439">
          <cell r="A2439" t="str">
            <v>FAS101130EG5</v>
          </cell>
          <cell r="B2439" t="str">
            <v>210-2436</v>
          </cell>
          <cell r="C2439" t="str">
            <v>FURAO ASESORES SC</v>
          </cell>
        </row>
        <row r="2440">
          <cell r="A2440" t="str">
            <v>PAR000125MD9</v>
          </cell>
          <cell r="B2440" t="str">
            <v>210-2437</v>
          </cell>
          <cell r="C2440" t="str">
            <v>PARTEC SA DE CV</v>
          </cell>
        </row>
        <row r="2441">
          <cell r="A2441" t="str">
            <v>CSO100503742</v>
          </cell>
          <cell r="B2441" t="str">
            <v>210-2438</v>
          </cell>
          <cell r="C2441" t="str">
            <v>C&amp;P SOLUTIONS SA DE CV</v>
          </cell>
        </row>
        <row r="2442">
          <cell r="A2442" t="str">
            <v>JOH120507FU9</v>
          </cell>
          <cell r="B2442" t="str">
            <v>210-2439</v>
          </cell>
          <cell r="C2442" t="str">
            <v>SC JOHNSON S DE RL DE CV</v>
          </cell>
        </row>
        <row r="2443">
          <cell r="A2443" t="str">
            <v>JIDE750619RV4</v>
          </cell>
          <cell r="B2443" t="str">
            <v>210-2440</v>
          </cell>
          <cell r="C2443" t="str">
            <v>JIMENEZ DIAZ ELIDA</v>
          </cell>
        </row>
        <row r="2444">
          <cell r="A2444" t="str">
            <v>PARA991120BF6</v>
          </cell>
          <cell r="B2444" t="str">
            <v>210-2441</v>
          </cell>
          <cell r="C2444" t="str">
            <v>PANDURO RIVERA ALEJANDRO</v>
          </cell>
        </row>
        <row r="2445">
          <cell r="A2445" t="str">
            <v>DEJJ480914CH9</v>
          </cell>
          <cell r="B2445" t="str">
            <v>210-2442</v>
          </cell>
          <cell r="C2445" t="str">
            <v>DELGADILLO JIMENEZ JOSE DE JESUS</v>
          </cell>
        </row>
        <row r="2446">
          <cell r="A2446" t="str">
            <v>SIGS810503IF0</v>
          </cell>
          <cell r="B2446" t="str">
            <v>210-2443</v>
          </cell>
          <cell r="C2446" t="str">
            <v>SIGALA GONZALEZ MARIA DEL SOCORRO</v>
          </cell>
        </row>
        <row r="2447">
          <cell r="A2447" t="str">
            <v>SACM591203CCA</v>
          </cell>
          <cell r="B2447" t="str">
            <v>210-2444</v>
          </cell>
          <cell r="C2447" t="str">
            <v>SALGADO CERVANTES MANUEL</v>
          </cell>
        </row>
        <row r="2448">
          <cell r="A2448" t="str">
            <v>CSO110404J36</v>
          </cell>
          <cell r="B2448" t="str">
            <v>210-2445</v>
          </cell>
          <cell r="C2448" t="str">
            <v>COMERCIALIZADORA SOFTNER SA DE CV</v>
          </cell>
        </row>
        <row r="2449">
          <cell r="A2449" t="str">
            <v>SESL8605282K8</v>
          </cell>
          <cell r="B2449" t="str">
            <v>210-2446</v>
          </cell>
          <cell r="C2449" t="str">
            <v>SERVIN DE LA MORA SALADO LAURA LORENA</v>
          </cell>
        </row>
        <row r="2450">
          <cell r="A2450" t="str">
            <v>GACJ590402TB2</v>
          </cell>
          <cell r="B2450" t="str">
            <v>210-2447</v>
          </cell>
          <cell r="C2450" t="str">
            <v>GARCIA CONTRERAS JOSE JAIME</v>
          </cell>
        </row>
        <row r="2451">
          <cell r="A2451" t="str">
            <v>EUJJ500620RU9</v>
          </cell>
          <cell r="B2451" t="str">
            <v>210-2448</v>
          </cell>
          <cell r="C2451" t="str">
            <v>ESQUIVIAS JAUREGUI J ADALBERTO</v>
          </cell>
        </row>
        <row r="2452">
          <cell r="A2452" t="str">
            <v>ALI020509LH8</v>
          </cell>
          <cell r="B2452" t="str">
            <v>210-2449</v>
          </cell>
          <cell r="C2452" t="str">
            <v>ABARROTES LIBERTAD SA DE CV</v>
          </cell>
        </row>
        <row r="2453">
          <cell r="A2453" t="str">
            <v>SIR860711V69</v>
          </cell>
          <cell r="B2453" t="str">
            <v>210-2450</v>
          </cell>
          <cell r="C2453" t="str">
            <v>SAFLOSA INDUSTRIAL REAL SA DE CV</v>
          </cell>
        </row>
        <row r="2454">
          <cell r="A2454" t="str">
            <v>CTM120706IM0</v>
          </cell>
          <cell r="B2454" t="str">
            <v>210-2451</v>
          </cell>
          <cell r="C2454" t="str">
            <v>COMERCIALIZADORA T7 MEXICO SA DE CV</v>
          </cell>
        </row>
        <row r="2455">
          <cell r="A2455" t="str">
            <v>ROGP761229ID8</v>
          </cell>
          <cell r="B2455" t="str">
            <v>210-2452</v>
          </cell>
          <cell r="C2455" t="str">
            <v>DE ROSAS GONZALEZ PATRICIA</v>
          </cell>
        </row>
        <row r="2456">
          <cell r="A2456" t="str">
            <v>DGC910614EV3</v>
          </cell>
          <cell r="B2456" t="str">
            <v>210-2453</v>
          </cell>
          <cell r="C2456" t="str">
            <v>DISTRIBUIDORA GARCI CRESPO S DE RL DE CV</v>
          </cell>
        </row>
        <row r="2457">
          <cell r="A2457" t="str">
            <v>PCO100513LA6</v>
          </cell>
          <cell r="B2457" t="str">
            <v>210-2454</v>
          </cell>
          <cell r="C2457" t="str">
            <v>PLASCENCIA COLONIAS SA DE CV</v>
          </cell>
        </row>
        <row r="2458">
          <cell r="A2458" t="str">
            <v>CAL890719JX1</v>
          </cell>
          <cell r="B2458" t="str">
            <v>210-2455</v>
          </cell>
          <cell r="C2458" t="str">
            <v>FLOCAR AUTOMOTRIZ DE LOS ALTOS SA DE CV</v>
          </cell>
        </row>
        <row r="2459">
          <cell r="A2459" t="str">
            <v>GMS1209101M6</v>
          </cell>
          <cell r="B2459" t="str">
            <v>210-2456</v>
          </cell>
          <cell r="C2459" t="str">
            <v>GRUPO MEDIC SHARK SA DE CV</v>
          </cell>
        </row>
        <row r="2460">
          <cell r="A2460" t="str">
            <v>GOME8708203Y0</v>
          </cell>
          <cell r="B2460" t="str">
            <v>210-2457</v>
          </cell>
          <cell r="C2460" t="str">
            <v>GONZALEZ MARQUEZ EDGAR HORACIO</v>
          </cell>
        </row>
        <row r="2461">
          <cell r="A2461" t="str">
            <v>GMJ120605TD7</v>
          </cell>
          <cell r="B2461" t="str">
            <v>210-2458</v>
          </cell>
          <cell r="C2461" t="str">
            <v>GRUPO MILAN JALISCIENSE SA DE CV</v>
          </cell>
        </row>
        <row r="2462">
          <cell r="A2462" t="str">
            <v>DFM121105I85</v>
          </cell>
          <cell r="B2462" t="str">
            <v>210-2459</v>
          </cell>
          <cell r="C2462" t="str">
            <v>DISTRIBUIDORA FARMACEUTICA MEDISOAL SA DE CV</v>
          </cell>
        </row>
        <row r="2463">
          <cell r="A2463" t="str">
            <v>SOCM930903GM6</v>
          </cell>
          <cell r="B2463" t="str">
            <v>210-2460</v>
          </cell>
          <cell r="C2463" t="str">
            <v>SOSA CHAVEZ MIGUEL ANGEL</v>
          </cell>
        </row>
        <row r="2464">
          <cell r="A2464" t="str">
            <v>PIRA680807P76</v>
          </cell>
          <cell r="B2464" t="str">
            <v>210-2461</v>
          </cell>
          <cell r="C2464" t="str">
            <v>PRIETO ROMO ALBERTO</v>
          </cell>
        </row>
        <row r="2465">
          <cell r="A2465" t="str">
            <v>DQN910312739</v>
          </cell>
          <cell r="B2465" t="str">
            <v>210-2462</v>
          </cell>
          <cell r="C2465" t="str">
            <v>DISTRIBUIDORA QUIRURGICA NACIONAL SA DE CV</v>
          </cell>
        </row>
        <row r="2466">
          <cell r="A2466" t="str">
            <v>RJI061003EB4</v>
          </cell>
          <cell r="B2466" t="str">
            <v>210-2463</v>
          </cell>
          <cell r="C2466" t="str">
            <v>REFRIGERACION JIMENGON SA DE CV</v>
          </cell>
        </row>
        <row r="2467">
          <cell r="A2467" t="str">
            <v>AOAS630220N88</v>
          </cell>
          <cell r="B2467" t="str">
            <v>210-2464</v>
          </cell>
          <cell r="C2467" t="str">
            <v>ALONSO ACEVES SILVIA HERMINIA</v>
          </cell>
        </row>
        <row r="2468">
          <cell r="A2468" t="str">
            <v>PDI970904N56</v>
          </cell>
          <cell r="B2468" t="str">
            <v>210-2465</v>
          </cell>
          <cell r="C2468" t="str">
            <v>PRONAT DISTRIBUIDORA SA DE CV</v>
          </cell>
        </row>
        <row r="2469">
          <cell r="A2469" t="str">
            <v>DME030309FC0</v>
          </cell>
          <cell r="B2469" t="str">
            <v>210-2466</v>
          </cell>
          <cell r="C2469" t="str">
            <v xml:space="preserve">DIOLMEX DE MEXICO SA DE CV </v>
          </cell>
        </row>
        <row r="2470">
          <cell r="A2470" t="str">
            <v>CAGX860722848</v>
          </cell>
          <cell r="B2470" t="str">
            <v>210-2467</v>
          </cell>
          <cell r="C2470" t="str">
            <v>CABRERA GAONA ALEJANDRA YARELY</v>
          </cell>
        </row>
        <row r="2471">
          <cell r="A2471" t="str">
            <v>MAMA5509232X7</v>
          </cell>
          <cell r="B2471" t="str">
            <v>210-2468</v>
          </cell>
          <cell r="C2471" t="str">
            <v>MARTIN MARTIN AURELIO</v>
          </cell>
        </row>
        <row r="2472">
          <cell r="A2472" t="str">
            <v>QUMS790101TM6</v>
          </cell>
          <cell r="B2472" t="str">
            <v>210-2469</v>
          </cell>
          <cell r="C2472" t="str">
            <v>QUIROZ MONTEJANO SONIA PATRICIA</v>
          </cell>
        </row>
        <row r="2473">
          <cell r="A2473" t="str">
            <v>ROO0707255S8</v>
          </cell>
          <cell r="B2473" t="str">
            <v>210-2470</v>
          </cell>
          <cell r="C2473" t="str">
            <v>REPRESENTACIONES OPTICAS DE OCCIDENTE SA DE CV</v>
          </cell>
        </row>
        <row r="2474">
          <cell r="A2474" t="str">
            <v>PPI530226GE2</v>
          </cell>
          <cell r="B2474" t="str">
            <v>210-2471</v>
          </cell>
          <cell r="C2474" t="str">
            <v>PRODUCTOS PIELUX SA DE CV</v>
          </cell>
        </row>
        <row r="2475">
          <cell r="A2475" t="str">
            <v>PCU960209TA7</v>
          </cell>
          <cell r="B2475" t="str">
            <v>210-2472</v>
          </cell>
          <cell r="C2475" t="str">
            <v>POSTA EL CUATRO SA DE CV</v>
          </cell>
        </row>
        <row r="2476">
          <cell r="A2476" t="str">
            <v>MAMA860829IW7</v>
          </cell>
          <cell r="B2476" t="str">
            <v>210-2473</v>
          </cell>
          <cell r="C2476" t="str">
            <v>MADRIGAL MONTES ANA KARINA</v>
          </cell>
        </row>
        <row r="2477">
          <cell r="A2477" t="str">
            <v>VECG591211983</v>
          </cell>
          <cell r="B2477" t="str">
            <v>210-2474</v>
          </cell>
          <cell r="C2477" t="str">
            <v>VENEGAS CARDONA MARIA GUADALUPE</v>
          </cell>
        </row>
        <row r="2478">
          <cell r="A2478" t="str">
            <v>ZOPS830328L42</v>
          </cell>
          <cell r="B2478" t="str">
            <v>210-2475</v>
          </cell>
          <cell r="C2478" t="str">
            <v>ZOMOSA PEREGRINA SONIA IVETTE</v>
          </cell>
        </row>
        <row r="2479">
          <cell r="A2479" t="str">
            <v>CUER680905UM7</v>
          </cell>
          <cell r="B2479" t="str">
            <v>210-2476</v>
          </cell>
          <cell r="C2479" t="str">
            <v>CUEVAS ESTRADA RUBEN</v>
          </cell>
        </row>
        <row r="2480">
          <cell r="A2480" t="str">
            <v>CARC8308298X4</v>
          </cell>
          <cell r="B2480" t="str">
            <v>210-2477</v>
          </cell>
          <cell r="C2480" t="str">
            <v>CARRILLO RUBIO CARLOS ALBERTO</v>
          </cell>
        </row>
        <row r="2481">
          <cell r="A2481" t="str">
            <v>UAL120528BW6</v>
          </cell>
          <cell r="B2481" t="str">
            <v>210-2478</v>
          </cell>
          <cell r="C2481" t="str">
            <v>UNIFERRE DE LOS ALTOS SA DE CV</v>
          </cell>
        </row>
        <row r="2482">
          <cell r="A2482" t="str">
            <v>GOGC9301311I6</v>
          </cell>
          <cell r="B2482" t="str">
            <v>210-2479</v>
          </cell>
          <cell r="C2482" t="str">
            <v>GONZALEZ GUZMAN CRISTIAN</v>
          </cell>
        </row>
        <row r="2483">
          <cell r="A2483" t="str">
            <v>IAGL6008106G5</v>
          </cell>
          <cell r="B2483" t="str">
            <v>210-2480</v>
          </cell>
          <cell r="C2483" t="str">
            <v>IBARRA GUTIERREZ JOSE LORENZO</v>
          </cell>
        </row>
        <row r="2484">
          <cell r="A2484" t="str">
            <v>SAGO890514NW1</v>
          </cell>
          <cell r="B2484" t="str">
            <v>210-2481</v>
          </cell>
          <cell r="C2484" t="str">
            <v>SANDOVAL GUERRERO OLGA MARIA</v>
          </cell>
        </row>
        <row r="2485">
          <cell r="A2485" t="str">
            <v>GOPH710806BL6</v>
          </cell>
          <cell r="B2485" t="str">
            <v>210-2482</v>
          </cell>
          <cell r="C2485" t="str">
            <v>GONZALEZ PEREZ HUGO</v>
          </cell>
        </row>
        <row r="2486">
          <cell r="A2486" t="str">
            <v>CULR6801078S7</v>
          </cell>
          <cell r="B2486" t="str">
            <v>210-2483</v>
          </cell>
          <cell r="C2486" t="str">
            <v>CRUZ ROSALES LUCIA</v>
          </cell>
        </row>
        <row r="2487">
          <cell r="A2487" t="str">
            <v>RAGO6104258Z0</v>
          </cell>
          <cell r="B2487" t="str">
            <v>210-2484</v>
          </cell>
          <cell r="C2487" t="str">
            <v>RANGEL GONZALEZ OCTAVIO</v>
          </cell>
        </row>
        <row r="2488">
          <cell r="A2488" t="str">
            <v>LOUL770413AV8</v>
          </cell>
          <cell r="B2488" t="str">
            <v>210-2485</v>
          </cell>
          <cell r="C2488" t="str">
            <v>LOZANO ULLOA LUIS GERARDO</v>
          </cell>
        </row>
        <row r="2489">
          <cell r="A2489" t="str">
            <v>FFI000908D61</v>
          </cell>
          <cell r="B2489" t="str">
            <v>210-2486</v>
          </cell>
          <cell r="C2489" t="str">
            <v>FIBRAS FIX SA DE CV</v>
          </cell>
        </row>
        <row r="2490">
          <cell r="A2490" t="str">
            <v>FACC790705324</v>
          </cell>
          <cell r="B2490" t="str">
            <v>210-2487</v>
          </cell>
          <cell r="C2490" t="str">
            <v>FRANCO CAMARENA CARLOS ADRIAN</v>
          </cell>
        </row>
        <row r="2491">
          <cell r="A2491" t="str">
            <v>BIOJ8109194V3</v>
          </cell>
          <cell r="B2491" t="str">
            <v>210-2488</v>
          </cell>
          <cell r="C2491" t="str">
            <v>BRITO OCAMPO JORGE</v>
          </cell>
        </row>
        <row r="2492">
          <cell r="A2492" t="str">
            <v>AAFF850926GE6</v>
          </cell>
          <cell r="B2492" t="str">
            <v>210-2489</v>
          </cell>
          <cell r="C2492" t="str">
            <v>ALVAREZ FRANCO MARIA FERNANDA</v>
          </cell>
        </row>
        <row r="2493">
          <cell r="A2493" t="str">
            <v>MPR100617S5A</v>
          </cell>
          <cell r="B2493" t="str">
            <v>210-2490</v>
          </cell>
          <cell r="C2493" t="str">
            <v>MCI PRODUCE S DE RL DE CV</v>
          </cell>
        </row>
        <row r="2494">
          <cell r="A2494" t="str">
            <v>NAH850320159</v>
          </cell>
          <cell r="B2494" t="str">
            <v>210-2491</v>
          </cell>
          <cell r="C2494" t="str">
            <v>NACIONAL DE ALIMENTOS Y HELADOS SA DE CV</v>
          </cell>
        </row>
        <row r="2495">
          <cell r="A2495" t="str">
            <v>BME000124M66</v>
          </cell>
          <cell r="B2495" t="str">
            <v>210-2492</v>
          </cell>
          <cell r="C2495" t="str">
            <v>BSN MEDICAL SA DE CV</v>
          </cell>
        </row>
        <row r="2496">
          <cell r="A2496" t="str">
            <v>FRA961126F59</v>
          </cell>
          <cell r="B2496" t="str">
            <v>210-2493</v>
          </cell>
          <cell r="C2496" t="str">
            <v>FRABEL SA DE CV</v>
          </cell>
        </row>
        <row r="2497">
          <cell r="A2497" t="str">
            <v>MATS7302098V5</v>
          </cell>
          <cell r="B2497" t="str">
            <v>210-2494</v>
          </cell>
          <cell r="C2497" t="str">
            <v>MARTINEZ TRUJILLO MARIA SOCORRO</v>
          </cell>
        </row>
        <row r="2498">
          <cell r="A2498" t="str">
            <v>GDT1010075C0</v>
          </cell>
          <cell r="B2498" t="str">
            <v>210-2495</v>
          </cell>
          <cell r="C2498" t="str">
            <v>COOPERATIVA GANADERA DE TEPA SC DE C DE RL</v>
          </cell>
        </row>
        <row r="2499">
          <cell r="A2499" t="str">
            <v>MAMX640619MJA</v>
          </cell>
          <cell r="B2499" t="str">
            <v>210-2496</v>
          </cell>
          <cell r="C2499" t="str">
            <v>MARTIN MELENDRES ENRIQUE</v>
          </cell>
        </row>
        <row r="2500">
          <cell r="A2500" t="str">
            <v>KLE9604128M5</v>
          </cell>
          <cell r="B2500" t="str">
            <v>210-2497</v>
          </cell>
          <cell r="C2500" t="str">
            <v>KLEBEN SA DE CV</v>
          </cell>
        </row>
        <row r="2501">
          <cell r="A2501" t="str">
            <v>DLE040628S64</v>
          </cell>
          <cell r="B2501" t="str">
            <v>210-2498</v>
          </cell>
          <cell r="C2501" t="str">
            <v>LEVIC SA DE CV</v>
          </cell>
        </row>
        <row r="2502">
          <cell r="A2502" t="str">
            <v>LCO130122F98</v>
          </cell>
          <cell r="B2502" t="str">
            <v>210-2499</v>
          </cell>
          <cell r="C2502" t="str">
            <v>LBM COMERCIALIZADORA SA DE CV</v>
          </cell>
        </row>
        <row r="2503">
          <cell r="A2503" t="str">
            <v>DEM120327PT2</v>
          </cell>
          <cell r="B2503" t="str">
            <v>210-2500</v>
          </cell>
          <cell r="C2503" t="str">
            <v>DM ESTRAGY MLA GRUPO DE DESARROLLO SA DE CV</v>
          </cell>
        </row>
        <row r="2504">
          <cell r="A2504" t="str">
            <v>TOJS681013TB9</v>
          </cell>
          <cell r="B2504" t="str">
            <v>210-2501</v>
          </cell>
          <cell r="C2504" t="str">
            <v>TORRES JACOBO SAMUEL</v>
          </cell>
        </row>
        <row r="2505">
          <cell r="A2505" t="str">
            <v>SPS0904307J9</v>
          </cell>
          <cell r="B2505" t="str">
            <v>210-2502</v>
          </cell>
          <cell r="C2505" t="str">
            <v>SERVICIOS Y PRODUCTOS DE SALUD SA DE CV</v>
          </cell>
        </row>
        <row r="2506">
          <cell r="A2506" t="str">
            <v>FOLM670827UK1</v>
          </cell>
          <cell r="B2506" t="str">
            <v>210-2503</v>
          </cell>
          <cell r="C2506" t="str">
            <v>FLORES LAGUNA MIGUEL ANGEL</v>
          </cell>
        </row>
        <row r="2507">
          <cell r="A2507" t="str">
            <v>AEM870319TJ8</v>
          </cell>
          <cell r="B2507" t="str">
            <v>210-2504</v>
          </cell>
          <cell r="C2507" t="str">
            <v>AISLANTES Y EMPAQUES SA DE CV</v>
          </cell>
        </row>
        <row r="2508">
          <cell r="A2508" t="str">
            <v>HERJ550412AX4</v>
          </cell>
          <cell r="B2508" t="str">
            <v>210-2505</v>
          </cell>
          <cell r="C2508" t="str">
            <v>HERNANDEZ ROBLES JUAN MANUEL</v>
          </cell>
        </row>
        <row r="2509">
          <cell r="A2509" t="str">
            <v>GOZN780819UH8</v>
          </cell>
          <cell r="B2509" t="str">
            <v>210-2506</v>
          </cell>
          <cell r="C2509" t="str">
            <v>GONZALEZ ZAVALA NORMA ADRIANA</v>
          </cell>
        </row>
        <row r="2510">
          <cell r="A2510" t="str">
            <v>GARA87112042A</v>
          </cell>
          <cell r="B2510" t="str">
            <v>210-2507</v>
          </cell>
          <cell r="C2510" t="str">
            <v>GASCON RODRIGUEZ ALFREDO ISAAC</v>
          </cell>
        </row>
        <row r="2511">
          <cell r="A2511" t="str">
            <v>VIRA8511219F7</v>
          </cell>
          <cell r="B2511" t="str">
            <v>210-2508</v>
          </cell>
          <cell r="C2511" t="str">
            <v>VILLALAS RUBIO ADRIANA YANET</v>
          </cell>
        </row>
        <row r="2512">
          <cell r="A2512" t="str">
            <v>NMM9701278N4</v>
          </cell>
          <cell r="B2512" t="str">
            <v>210-2509</v>
          </cell>
          <cell r="C2512" t="str">
            <v>NIPRO MEDICAL DE MEXICO SA DE CV</v>
          </cell>
        </row>
        <row r="2513">
          <cell r="A2513" t="str">
            <v>ZUGM650926SE7</v>
          </cell>
          <cell r="B2513" t="str">
            <v>210-2510</v>
          </cell>
          <cell r="C2513" t="str">
            <v>ZUÑIGA GARCIA MARGARITA</v>
          </cell>
        </row>
        <row r="2514">
          <cell r="A2514" t="str">
            <v>CWO1003279W1</v>
          </cell>
          <cell r="B2514" t="str">
            <v>210-2511</v>
          </cell>
          <cell r="C2514" t="str">
            <v>COPROMEX WORLD SA DE CV</v>
          </cell>
        </row>
        <row r="2515">
          <cell r="A2515" t="str">
            <v>CANA931025FW9</v>
          </cell>
          <cell r="B2515" t="str">
            <v>210-2512</v>
          </cell>
          <cell r="C2515" t="str">
            <v>CASILLAS NAVARRO ALEJANDRA</v>
          </cell>
        </row>
        <row r="2516">
          <cell r="A2516" t="str">
            <v>JCN110404BB5</v>
          </cell>
          <cell r="B2516" t="str">
            <v>210-2513</v>
          </cell>
          <cell r="C2516" t="str">
            <v>JIREH CONCRETOS NACIONALES SA DE CV</v>
          </cell>
        </row>
        <row r="2517">
          <cell r="A2517" t="str">
            <v>MARL7703276L7</v>
          </cell>
          <cell r="B2517" t="str">
            <v>210-2514</v>
          </cell>
          <cell r="C2517" t="str">
            <v>MADRIGAL ROSAS LORENA ISABEL</v>
          </cell>
        </row>
        <row r="2518">
          <cell r="A2518" t="str">
            <v>CEN101122BN5</v>
          </cell>
          <cell r="B2518" t="str">
            <v>210-2515</v>
          </cell>
          <cell r="C2518" t="str">
            <v>CLEAR ENTERPRISES SA DE CV</v>
          </cell>
        </row>
        <row r="2519">
          <cell r="A2519" t="str">
            <v>PPR111122BK5</v>
          </cell>
          <cell r="B2519" t="str">
            <v>210-2516</v>
          </cell>
          <cell r="C2519" t="str">
            <v>PACIFIC PHARMA RETAIL SA DE CV</v>
          </cell>
        </row>
        <row r="2520">
          <cell r="A2520" t="str">
            <v>CAFR581109745</v>
          </cell>
          <cell r="B2520" t="str">
            <v>210-2517</v>
          </cell>
          <cell r="C2520" t="str">
            <v>CASTELLANOS FRANCO RAUL</v>
          </cell>
        </row>
        <row r="2521">
          <cell r="A2521" t="str">
            <v>EUB100226JH8</v>
          </cell>
          <cell r="B2521" t="str">
            <v>210-2518</v>
          </cell>
          <cell r="C2521" t="str">
            <v>EUBI SA DE CV</v>
          </cell>
        </row>
        <row r="2522">
          <cell r="A2522" t="str">
            <v>MME1101084M5</v>
          </cell>
          <cell r="B2522" t="str">
            <v>210-2519</v>
          </cell>
          <cell r="C2522" t="str">
            <v>MCBERRY DE MEXICO S DE RL DE CV</v>
          </cell>
        </row>
        <row r="2523">
          <cell r="A2523" t="str">
            <v>IMP931211NE1</v>
          </cell>
          <cell r="B2523" t="str">
            <v>210-2520</v>
          </cell>
          <cell r="C2523" t="str">
            <v>INSTITUTO MEXICANO DE LA PROPIEDAD INDUSTRIAL</v>
          </cell>
        </row>
        <row r="2524">
          <cell r="A2524" t="str">
            <v>BPU7901018D4</v>
          </cell>
          <cell r="B2524" t="str">
            <v>210-2521</v>
          </cell>
          <cell r="C2524" t="str">
            <v>BEBIDAS PURIFICADAS S DE RL DE CV</v>
          </cell>
        </row>
        <row r="2525">
          <cell r="A2525" t="str">
            <v>AGI990526IH3</v>
          </cell>
          <cell r="B2525" t="str">
            <v>210-2522</v>
          </cell>
          <cell r="C2525" t="str">
            <v>DE ANDA GRUPO INDUSTRIAL SA DE CV</v>
          </cell>
        </row>
        <row r="2526">
          <cell r="A2526" t="str">
            <v>GIP030714NF3</v>
          </cell>
          <cell r="B2526" t="str">
            <v>210-2523</v>
          </cell>
          <cell r="C2526" t="str">
            <v>GRUPO IMPORTADOR DE PAÑAL MERVER SA DE CV</v>
          </cell>
        </row>
        <row r="2527">
          <cell r="A2527" t="str">
            <v>HENL691025R87</v>
          </cell>
          <cell r="B2527" t="str">
            <v>210-2524</v>
          </cell>
          <cell r="C2527" t="str">
            <v>HERRERA NIEBLA LAURA MARITZA</v>
          </cell>
        </row>
        <row r="2528">
          <cell r="A2528" t="str">
            <v>IMM130524111</v>
          </cell>
          <cell r="B2528" t="str">
            <v>210-2525</v>
          </cell>
          <cell r="C2528" t="str">
            <v>INVIVO MIX DE MEXICO SA DE CV</v>
          </cell>
        </row>
        <row r="2529">
          <cell r="A2529" t="str">
            <v>ECF940928GRA</v>
          </cell>
          <cell r="B2529" t="str">
            <v>210-2526</v>
          </cell>
          <cell r="C2529" t="str">
            <v>EMPACADORA DE CARNES FRIAS EL TORITO MEXICANO SA DE CV</v>
          </cell>
        </row>
        <row r="2530">
          <cell r="A2530" t="str">
            <v>SSA0310225VA</v>
          </cell>
          <cell r="B2530" t="str">
            <v>210-2527</v>
          </cell>
          <cell r="C2530" t="str">
            <v>SERVICIOS SAN ALFONSO SA DE CV</v>
          </cell>
        </row>
        <row r="2531">
          <cell r="A2531" t="str">
            <v>GAMA910113UX3</v>
          </cell>
          <cell r="B2531" t="str">
            <v>210-2528</v>
          </cell>
          <cell r="C2531" t="str">
            <v>GARCIA MERCADO ANDRES</v>
          </cell>
        </row>
        <row r="2532">
          <cell r="A2532" t="str">
            <v>GVI901015GC7</v>
          </cell>
          <cell r="B2532" t="str">
            <v>210-2529</v>
          </cell>
          <cell r="C2532" t="str">
            <v>GRUPO VENTA INTERNACIONAL SA DE CV</v>
          </cell>
        </row>
        <row r="2533">
          <cell r="A2533" t="str">
            <v>PNR1204242D8</v>
          </cell>
          <cell r="B2533" t="str">
            <v>210-2530</v>
          </cell>
          <cell r="C2533" t="str">
            <v>PRODUCTOS NUTRICION RENAL S DE RL DE CV</v>
          </cell>
        </row>
        <row r="2534">
          <cell r="A2534" t="str">
            <v>PTM100129J53</v>
          </cell>
          <cell r="B2534" t="str">
            <v>210-2531</v>
          </cell>
          <cell r="C2534" t="str">
            <v>PRODUCTOS DE TRIGO MIRANDA S DE RL DE CV</v>
          </cell>
        </row>
        <row r="2535">
          <cell r="A2535" t="str">
            <v>EIJY789620U33</v>
          </cell>
          <cell r="B2535" t="str">
            <v>210-2532</v>
          </cell>
          <cell r="C2535" t="str">
            <v>ESPINOSA JACQUES YOSELINNE DENISSE</v>
          </cell>
        </row>
        <row r="2536">
          <cell r="A2536" t="str">
            <v>VAVL660509956</v>
          </cell>
          <cell r="B2536" t="str">
            <v>210-2533</v>
          </cell>
          <cell r="C2536" t="str">
            <v>VALENCIA VELAZQUEZ MARIA LETICIA</v>
          </cell>
        </row>
        <row r="2537">
          <cell r="A2537" t="str">
            <v>GOGA721209987</v>
          </cell>
          <cell r="B2537" t="str">
            <v>210-2534</v>
          </cell>
          <cell r="C2537" t="str">
            <v>GONZALEZ GONZALEZ ALEJANDRO</v>
          </cell>
        </row>
        <row r="2538">
          <cell r="A2538" t="str">
            <v>MAPA791110KH6</v>
          </cell>
          <cell r="B2538" t="str">
            <v>210-2535</v>
          </cell>
          <cell r="C2538" t="str">
            <v>MARTIN PADILLA ANA BERTHA</v>
          </cell>
        </row>
        <row r="2539">
          <cell r="A2539" t="str">
            <v>GUBN751213PY3</v>
          </cell>
          <cell r="B2539" t="str">
            <v>210-2536</v>
          </cell>
          <cell r="C2539" t="str">
            <v>GUEVARA BERAUD NANCY ELIZABETH</v>
          </cell>
        </row>
        <row r="2540">
          <cell r="A2540" t="str">
            <v>BOD060112BY0</v>
          </cell>
          <cell r="B2540" t="str">
            <v>210-2537</v>
          </cell>
          <cell r="C2540" t="str">
            <v>SALUCOM SA DE CV</v>
          </cell>
        </row>
        <row r="2541">
          <cell r="A2541" t="str">
            <v>DIVR761008IG1</v>
          </cell>
          <cell r="B2541" t="str">
            <v>210-2538</v>
          </cell>
          <cell r="C2541" t="str">
            <v>DIAZ VAZQUEZ ROSARIO</v>
          </cell>
        </row>
        <row r="2542">
          <cell r="A2542" t="str">
            <v>SPS110211JA9</v>
          </cell>
          <cell r="B2542" t="str">
            <v>210-2539</v>
          </cell>
          <cell r="C2542" t="str">
            <v>SERVICIOS Y PRODUCTOS DE SALUD DE MEXICO SA DE CV</v>
          </cell>
        </row>
        <row r="2543">
          <cell r="A2543" t="str">
            <v>RIA001214FMA</v>
          </cell>
          <cell r="B2543" t="str">
            <v>210-2540</v>
          </cell>
          <cell r="C2543" t="str">
            <v>SELECTROMIN SA DE CV</v>
          </cell>
        </row>
        <row r="2544">
          <cell r="A2544" t="str">
            <v>PJA120423NQ2</v>
          </cell>
          <cell r="B2544" t="str">
            <v>210-2541</v>
          </cell>
          <cell r="C2544" t="str">
            <v>PRODUCTOS JAMEX SA DE CV</v>
          </cell>
        </row>
        <row r="2545">
          <cell r="A2545" t="str">
            <v>AAMS8209219C1</v>
          </cell>
          <cell r="B2545" t="str">
            <v>210-2542</v>
          </cell>
          <cell r="C2545" t="str">
            <v>ALVAREZ MIRANDA SUSANA</v>
          </cell>
        </row>
        <row r="2546">
          <cell r="A2546" t="str">
            <v>OPO980325FR6</v>
          </cell>
          <cell r="B2546" t="str">
            <v>210-2543</v>
          </cell>
          <cell r="C2546" t="str">
            <v>ORGANIZACIÓN PAPELERA OMEGA SA DE CV</v>
          </cell>
        </row>
        <row r="2547">
          <cell r="A2547" t="str">
            <v>LONL881102L68</v>
          </cell>
          <cell r="B2547" t="str">
            <v>210-2544</v>
          </cell>
          <cell r="C2547" t="str">
            <v>LOPEZ NAVARRO LETICIA IDALID</v>
          </cell>
        </row>
        <row r="2548">
          <cell r="A2548" t="str">
            <v>MECI730128745</v>
          </cell>
          <cell r="B2548" t="str">
            <v>210-2545</v>
          </cell>
          <cell r="C2548" t="str">
            <v>MEDINA CORTES IRMA</v>
          </cell>
        </row>
        <row r="2549">
          <cell r="A2549" t="str">
            <v>ASA0911175P5</v>
          </cell>
          <cell r="B2549" t="str">
            <v>210-2546</v>
          </cell>
          <cell r="C2549" t="str">
            <v>AGROALIMENTOS SADHAKA SA DE CV</v>
          </cell>
        </row>
        <row r="2550">
          <cell r="A2550" t="str">
            <v>RAOF610627MRA</v>
          </cell>
          <cell r="B2550" t="str">
            <v>210-2547</v>
          </cell>
          <cell r="C2550" t="str">
            <v xml:space="preserve">RAMOS ORTIZ FLOR DEL SOCORRO </v>
          </cell>
        </row>
        <row r="2551">
          <cell r="B2551" t="str">
            <v>210-2548</v>
          </cell>
        </row>
        <row r="2552">
          <cell r="A2552" t="str">
            <v>MAGE770119DG9</v>
          </cell>
          <cell r="B2552" t="str">
            <v>210-2549</v>
          </cell>
          <cell r="C2552" t="str">
            <v>MARTIN DEL CAMPO GONZALEZ ERIKA JAHAZEL</v>
          </cell>
        </row>
        <row r="2553">
          <cell r="A2553" t="str">
            <v>AESA8410291C1</v>
          </cell>
          <cell r="B2553" t="str">
            <v>210-2550</v>
          </cell>
          <cell r="C2553" t="str">
            <v>ASCENCIO SANCHEZ JOSE ALFREDO</v>
          </cell>
        </row>
        <row r="2554">
          <cell r="A2554" t="str">
            <v>LCO0102196U9</v>
          </cell>
          <cell r="B2554" t="str">
            <v>210-2551</v>
          </cell>
          <cell r="C2554" t="str">
            <v>LOVE CONSULTORES SC</v>
          </cell>
        </row>
        <row r="2555">
          <cell r="A2555" t="str">
            <v>GORR8206278L7</v>
          </cell>
          <cell r="B2555" t="str">
            <v>210-2552</v>
          </cell>
          <cell r="C2555" t="str">
            <v>GOMEZ RODRIGUEZ RODRIGO TRANQUILINO</v>
          </cell>
        </row>
        <row r="2556">
          <cell r="A2556" t="str">
            <v>AIN8002073EA</v>
          </cell>
          <cell r="B2556" t="str">
            <v>210-2553</v>
          </cell>
          <cell r="C2556" t="str">
            <v>ALIMENTOS INTEGRONATURALES SA</v>
          </cell>
        </row>
        <row r="2557">
          <cell r="A2557" t="str">
            <v>MTA101112264</v>
          </cell>
          <cell r="B2557" t="str">
            <v>210-2554</v>
          </cell>
          <cell r="C2557" t="str">
            <v>MONTACARGAS TAPATIOS SA DE CV</v>
          </cell>
        </row>
        <row r="2558">
          <cell r="A2558" t="str">
            <v>NAGM870506LX5</v>
          </cell>
          <cell r="B2558" t="str">
            <v>210-2555</v>
          </cell>
          <cell r="C2558" t="str">
            <v>NAVARRO GONZALEZ MANUEL ALEJANDRO</v>
          </cell>
        </row>
        <row r="2559">
          <cell r="A2559" t="str">
            <v>AATI650912LZ0</v>
          </cell>
          <cell r="B2559" t="str">
            <v>210-2556</v>
          </cell>
          <cell r="C2559" t="str">
            <v>ALVARADO DE LA TORRE ISMAEL</v>
          </cell>
        </row>
        <row r="2560">
          <cell r="A2560" t="str">
            <v>NUSC530610DN4</v>
          </cell>
          <cell r="B2560" t="str">
            <v>210-2557</v>
          </cell>
          <cell r="C2560" t="str">
            <v>NUÑEZ SOTO MA CONZUELO</v>
          </cell>
        </row>
        <row r="2561">
          <cell r="A2561" t="str">
            <v>CIA070709BWA</v>
          </cell>
          <cell r="B2561" t="str">
            <v>210-2558</v>
          </cell>
          <cell r="C2561" t="str">
            <v>CONCESIONARIA INTERNACIONAL ANZALDUAS SA DE CV</v>
          </cell>
        </row>
        <row r="2562">
          <cell r="A2562" t="str">
            <v>HVM97020766A</v>
          </cell>
          <cell r="B2562" t="str">
            <v>210-2559</v>
          </cell>
          <cell r="C2562" t="str">
            <v>HERMANOS VAZQUEZ MEDINA CONTADORES PUBLICOS SC</v>
          </cell>
        </row>
        <row r="2563">
          <cell r="A2563" t="str">
            <v>CDE120322EF4</v>
          </cell>
          <cell r="B2563" t="str">
            <v>210-2560</v>
          </cell>
          <cell r="C2563" t="str">
            <v>CIRCULO DINAMICO EMPRESARIAL Y ASOCIADOS S DE RL DE CV</v>
          </cell>
        </row>
        <row r="2564">
          <cell r="A2564" t="str">
            <v>RUPR600501SX6</v>
          </cell>
          <cell r="B2564" t="str">
            <v>210-2561</v>
          </cell>
          <cell r="C2564" t="str">
            <v>RUAN PARTIDA RAUL</v>
          </cell>
        </row>
        <row r="2565">
          <cell r="A2565" t="str">
            <v>MSM970214N30</v>
          </cell>
          <cell r="B2565" t="str">
            <v>210-2562</v>
          </cell>
          <cell r="C2565" t="str">
            <v>MICRO SYSTEMS DE MEXICO COMPUTADORAS Y PROGRAMACION SA DE CV</v>
          </cell>
        </row>
        <row r="2566">
          <cell r="A2566" t="str">
            <v>LOC120215QA7</v>
          </cell>
          <cell r="B2566" t="str">
            <v>210-2563</v>
          </cell>
          <cell r="C2566" t="str">
            <v>LINK OPERACIONES COMERCIALES SA DE CV</v>
          </cell>
        </row>
        <row r="2567">
          <cell r="A2567" t="str">
            <v>HEVJ830519S62</v>
          </cell>
          <cell r="B2567" t="str">
            <v>210-2564</v>
          </cell>
          <cell r="C2567" t="str">
            <v>HERNANDEZ VARGAS JUAN PABLO</v>
          </cell>
        </row>
        <row r="2568">
          <cell r="A2568" t="str">
            <v>GDM060525IR0</v>
          </cell>
          <cell r="B2568" t="str">
            <v>210-2565</v>
          </cell>
          <cell r="C2568" t="str">
            <v>GRUPO DISTRIBUIDOR MEDICAM SA DE CV</v>
          </cell>
        </row>
        <row r="2569">
          <cell r="A2569" t="str">
            <v>CPA031103KR1</v>
          </cell>
          <cell r="B2569" t="str">
            <v>210-2566</v>
          </cell>
          <cell r="C2569" t="str">
            <v>COMERCIALIZADORA PAO S DE RL DE CV</v>
          </cell>
        </row>
        <row r="2570">
          <cell r="A2570" t="str">
            <v>GUTO500519CW8</v>
          </cell>
          <cell r="B2570" t="str">
            <v>210-2567</v>
          </cell>
          <cell r="C2570" t="str">
            <v>GUERRERO TORRES OLGA</v>
          </cell>
        </row>
        <row r="2571">
          <cell r="A2571" t="str">
            <v>FTE930212AG8</v>
          </cell>
          <cell r="B2571" t="str">
            <v>210-2568</v>
          </cell>
          <cell r="C2571" t="str">
            <v>FARMACIA TEPA SA DE CV</v>
          </cell>
        </row>
        <row r="2572">
          <cell r="A2572" t="str">
            <v>CARJ8112247TA</v>
          </cell>
          <cell r="B2572" t="str">
            <v>210-2569</v>
          </cell>
          <cell r="C2572" t="str">
            <v>CHAVEZ RODRIGUEZ JOSE</v>
          </cell>
        </row>
        <row r="2573">
          <cell r="A2573" t="str">
            <v>MEMM781222PR7</v>
          </cell>
          <cell r="B2573" t="str">
            <v>210-2570</v>
          </cell>
          <cell r="C2573" t="str">
            <v>MERCADO MARTINEZ MICAELA</v>
          </cell>
        </row>
        <row r="2574">
          <cell r="A2574" t="str">
            <v>LOCJ850428GV3</v>
          </cell>
          <cell r="B2574" t="str">
            <v>210-2571</v>
          </cell>
          <cell r="C2574" t="str">
            <v>LOPEZ CERVANTES JOEL</v>
          </cell>
        </row>
        <row r="2575">
          <cell r="A2575" t="str">
            <v>MARC571205RX7</v>
          </cell>
          <cell r="B2575" t="str">
            <v>210-2572</v>
          </cell>
          <cell r="C2575" t="str">
            <v>MARTIN ROMERO CRISTINO</v>
          </cell>
        </row>
        <row r="2576">
          <cell r="A2576" t="str">
            <v>MIRJ600414QK1</v>
          </cell>
          <cell r="B2576" t="str">
            <v>210-2573</v>
          </cell>
          <cell r="C2576" t="str">
            <v>MICHEL RUIZ VELASCO JOSE DE JESUS</v>
          </cell>
        </row>
        <row r="2577">
          <cell r="A2577" t="str">
            <v>EARJ940416QP1</v>
          </cell>
          <cell r="B2577" t="str">
            <v>210-2574</v>
          </cell>
          <cell r="C2577" t="str">
            <v>ESTRADA RODRIGUEZ JUAN DIEGO</v>
          </cell>
        </row>
        <row r="2578">
          <cell r="A2578" t="str">
            <v>TOMA801020HB0</v>
          </cell>
          <cell r="B2578" t="str">
            <v>210-2575</v>
          </cell>
          <cell r="C2578" t="str">
            <v>TOLEDO MORENO ANDRES</v>
          </cell>
        </row>
        <row r="2579">
          <cell r="A2579" t="str">
            <v>GEV121123B10</v>
          </cell>
          <cell r="B2579" t="str">
            <v>210-2576</v>
          </cell>
          <cell r="C2579" t="str">
            <v>GRUPO EVANS SA DE CV</v>
          </cell>
        </row>
        <row r="2580">
          <cell r="A2580" t="str">
            <v>MRM850425G33</v>
          </cell>
          <cell r="B2580" t="str">
            <v>210-2577</v>
          </cell>
          <cell r="C2580" t="str">
            <v>MAQUINARIA Y REFACCIONES MAPSA SA DE CV</v>
          </cell>
        </row>
        <row r="2581">
          <cell r="A2581" t="str">
            <v>BSR0810139R3</v>
          </cell>
          <cell r="B2581" t="str">
            <v>210-2578</v>
          </cell>
          <cell r="C2581" t="str">
            <v>BELSKIN S DE RL DE CV</v>
          </cell>
        </row>
        <row r="2582">
          <cell r="A2582" t="str">
            <v>EMR841117271</v>
          </cell>
          <cell r="B2582" t="str">
            <v>210-2579</v>
          </cell>
          <cell r="C2582" t="str">
            <v>EQUIPOS MAQUINAS Y REFACCIONES SA DE CV</v>
          </cell>
        </row>
        <row r="2583">
          <cell r="A2583" t="str">
            <v>FDM130626Q61</v>
          </cell>
          <cell r="B2583" t="str">
            <v>210-2580</v>
          </cell>
          <cell r="C2583" t="str">
            <v>FARMACIA DERMATOLOGICA MONRAZ SA DE CV</v>
          </cell>
        </row>
        <row r="2584">
          <cell r="A2584" t="str">
            <v>AAFF5710043R5</v>
          </cell>
          <cell r="B2584" t="str">
            <v>210-2581</v>
          </cell>
          <cell r="C2584" t="str">
            <v>ALVAREZ FRANCO FRANCISCO</v>
          </cell>
        </row>
        <row r="2585">
          <cell r="A2585" t="str">
            <v>GUBG630918535</v>
          </cell>
          <cell r="B2585" t="str">
            <v>210-2582</v>
          </cell>
          <cell r="C2585" t="str">
            <v>GUTIERREZ BECERRA GUSTAVO</v>
          </cell>
        </row>
        <row r="2586">
          <cell r="A2586" t="str">
            <v>RIGA660916DJ4</v>
          </cell>
          <cell r="B2586" t="str">
            <v>210-2583</v>
          </cell>
          <cell r="C2586" t="str">
            <v>RIOS GONZALEZ ABEL</v>
          </cell>
        </row>
        <row r="2587">
          <cell r="A2587" t="str">
            <v>MOGP590320BX8</v>
          </cell>
          <cell r="B2587" t="str">
            <v>210-2584</v>
          </cell>
          <cell r="C2587" t="str">
            <v>MORENO GUTIERREZ PATRICIA</v>
          </cell>
        </row>
        <row r="2588">
          <cell r="A2588" t="str">
            <v>GAOE681225585</v>
          </cell>
          <cell r="B2588" t="str">
            <v>210-2585</v>
          </cell>
          <cell r="C2588" t="str">
            <v>GARCIA OROZCO MARIA ELENA</v>
          </cell>
        </row>
        <row r="2589">
          <cell r="A2589" t="str">
            <v>GOMJ730917121</v>
          </cell>
          <cell r="B2589" t="str">
            <v>210-2586</v>
          </cell>
          <cell r="C2589" t="str">
            <v>GOMEZ MUÑOZ JUAN CARLOS</v>
          </cell>
        </row>
        <row r="2590">
          <cell r="A2590" t="str">
            <v>ROFS291211PC3</v>
          </cell>
          <cell r="B2590" t="str">
            <v>210-2587</v>
          </cell>
          <cell r="C2590" t="str">
            <v>ROMERO FARIAS SALVADOR</v>
          </cell>
        </row>
        <row r="2591">
          <cell r="A2591" t="str">
            <v>CYB080602JSA</v>
          </cell>
          <cell r="B2591" t="str">
            <v>210-2588</v>
          </cell>
          <cell r="C2591" t="str">
            <v>CYBERPUERTA SA DE CV</v>
          </cell>
        </row>
        <row r="2592">
          <cell r="A2592" t="str">
            <v>TUT121228G1A</v>
          </cell>
          <cell r="B2592" t="str">
            <v>210-2589</v>
          </cell>
          <cell r="C2592" t="str">
            <v>TRANSPORTES UNIDOS DE TEPA SA DE CV</v>
          </cell>
        </row>
        <row r="2593">
          <cell r="A2593" t="str">
            <v>PISM791213A20</v>
          </cell>
          <cell r="B2593" t="str">
            <v>210-2590</v>
          </cell>
          <cell r="C2593" t="str">
            <v>PIZARRO SANCHEZ MANUEL</v>
          </cell>
        </row>
        <row r="2594">
          <cell r="A2594" t="str">
            <v>RUPS641111T75</v>
          </cell>
          <cell r="B2594" t="str">
            <v>210-2591</v>
          </cell>
          <cell r="C2594" t="str">
            <v>RUVALCABA PEREZ SALVADOR</v>
          </cell>
        </row>
        <row r="2595">
          <cell r="A2595" t="str">
            <v>MMA840229M99</v>
          </cell>
          <cell r="B2595" t="str">
            <v>210-2592</v>
          </cell>
          <cell r="C2595" t="str">
            <v>METALES MARCHINA SA DE CV</v>
          </cell>
        </row>
        <row r="2596">
          <cell r="A2596" t="str">
            <v>CAL1201051V4</v>
          </cell>
          <cell r="B2596" t="str">
            <v>210-2593</v>
          </cell>
          <cell r="C2596" t="str">
            <v>COMERCIALIZADORA ALZATERRA S DE RL DE CV</v>
          </cell>
        </row>
        <row r="2597">
          <cell r="A2597" t="str">
            <v>AMI130725S30</v>
          </cell>
          <cell r="B2597" t="str">
            <v>210-2594</v>
          </cell>
          <cell r="C2597" t="str">
            <v>ALMA MISSION SA DE CV</v>
          </cell>
        </row>
        <row r="2598">
          <cell r="A2598" t="str">
            <v>PERJ6003125B7</v>
          </cell>
          <cell r="B2598" t="str">
            <v>210-2595</v>
          </cell>
          <cell r="C2598" t="str">
            <v>PEREZ RAMIREZ JORGE</v>
          </cell>
        </row>
        <row r="2599">
          <cell r="A2599" t="str">
            <v>ESG810511HT6</v>
          </cell>
          <cell r="B2599" t="str">
            <v>210-2596</v>
          </cell>
          <cell r="C2599" t="str">
            <v>ELECTRONICA STEREN DE GUADALAJARA SA DE CV</v>
          </cell>
        </row>
        <row r="2600">
          <cell r="A2600" t="str">
            <v>TEGM6705256D9</v>
          </cell>
          <cell r="B2600" t="str">
            <v>210-2597</v>
          </cell>
          <cell r="C2600" t="str">
            <v>TEJEDA GUERRERO MARTIN</v>
          </cell>
        </row>
        <row r="2601">
          <cell r="A2601" t="str">
            <v>VAGC750628557</v>
          </cell>
          <cell r="B2601" t="str">
            <v>210-2598</v>
          </cell>
          <cell r="C2601" t="str">
            <v>VARELA GOMEZ CESAR OCTAVIO</v>
          </cell>
        </row>
        <row r="2602">
          <cell r="A2602" t="str">
            <v>RAVJ910712T21</v>
          </cell>
          <cell r="B2602" t="str">
            <v>210-2599</v>
          </cell>
          <cell r="C2602" t="str">
            <v>RAMIREZ VELEZ JACQUELINE JOSEFINA</v>
          </cell>
        </row>
        <row r="2603">
          <cell r="A2603" t="str">
            <v>POBE8901036BA</v>
          </cell>
          <cell r="B2603" t="str">
            <v>210-2600</v>
          </cell>
          <cell r="C2603" t="str">
            <v>PONCE BARBA ELIBORIO</v>
          </cell>
        </row>
        <row r="2604">
          <cell r="A2604" t="str">
            <v>LPL1304162WA</v>
          </cell>
          <cell r="B2604" t="str">
            <v>210-2601</v>
          </cell>
          <cell r="C2604" t="str">
            <v>LOMAR PLASTICS SA DE CV</v>
          </cell>
        </row>
        <row r="2605">
          <cell r="A2605" t="str">
            <v>LAMC541228ANA</v>
          </cell>
          <cell r="B2605" t="str">
            <v>210-2602</v>
          </cell>
          <cell r="C2605" t="str">
            <v>LARA MEDRANO JOSE CARLOS</v>
          </cell>
        </row>
        <row r="2606">
          <cell r="A2606" t="str">
            <v>DAS9603226E6</v>
          </cell>
          <cell r="B2606" t="str">
            <v>210-2603</v>
          </cell>
          <cell r="C2606" t="str">
            <v>DISTRIBUIDORA ABARROTERA SAN JOSE SA DE CV</v>
          </cell>
        </row>
        <row r="2607">
          <cell r="A2607" t="str">
            <v>AETS680101SS8</v>
          </cell>
          <cell r="B2607" t="str">
            <v>210-2604</v>
          </cell>
          <cell r="C2607" t="str">
            <v>ALDRETE DE LA TORRE SERGIO DE JESUS</v>
          </cell>
        </row>
        <row r="2608">
          <cell r="A2608" t="str">
            <v>NAS110927N4A</v>
          </cell>
          <cell r="B2608" t="str">
            <v>210-2605</v>
          </cell>
          <cell r="C2608" t="str">
            <v>NASALUD S DE RL DE CV</v>
          </cell>
        </row>
        <row r="2609">
          <cell r="A2609" t="str">
            <v>PRO12062898A</v>
          </cell>
          <cell r="B2609" t="str">
            <v>210-2606</v>
          </cell>
          <cell r="C2609" t="str">
            <v>PROCHIMEX SA DE CV</v>
          </cell>
        </row>
        <row r="2610">
          <cell r="A2610" t="str">
            <v>DHDD131021922</v>
          </cell>
          <cell r="B2610" t="str">
            <v>210-2607</v>
          </cell>
          <cell r="C2610" t="str">
            <v>HIGIENICOS Y DESECHABLES DE MONTERREY SA DE CV</v>
          </cell>
        </row>
        <row r="2611">
          <cell r="A2611" t="str">
            <v>RNY9510248M8</v>
          </cell>
          <cell r="B2611" t="str">
            <v>210-2608</v>
          </cell>
          <cell r="C2611" t="str">
            <v>REPRESENTACIONES NYJISA SA DE CV</v>
          </cell>
        </row>
        <row r="2612">
          <cell r="A2612" t="str">
            <v>BAGC721109B65</v>
          </cell>
          <cell r="B2612" t="str">
            <v>210-2609</v>
          </cell>
          <cell r="C2612" t="str">
            <v>BARAJAS GONZALEZ CARLOS FRANCISCO</v>
          </cell>
        </row>
        <row r="2613">
          <cell r="A2613" t="str">
            <v>TOHM610723C81</v>
          </cell>
          <cell r="B2613" t="str">
            <v>210-2610</v>
          </cell>
          <cell r="C2613" t="str">
            <v>DE LA TORRE HERNANDEZ MA DE LOS ANGELES</v>
          </cell>
        </row>
        <row r="2614">
          <cell r="A2614" t="str">
            <v>ROBC7110215U4</v>
          </cell>
          <cell r="B2614" t="str">
            <v>210-2611</v>
          </cell>
          <cell r="C2614" t="str">
            <v>RODRIGUEZ BUSTOS CARLOS ERNESTO</v>
          </cell>
        </row>
        <row r="2615">
          <cell r="A2615" t="str">
            <v>ACT6808066SA</v>
          </cell>
          <cell r="B2615" t="str">
            <v>210-2612</v>
          </cell>
          <cell r="C2615" t="str">
            <v>AUTOTRANSPORTES DE CARGA TRESGUERRAS SA DE CV</v>
          </cell>
        </row>
        <row r="2616">
          <cell r="A2616" t="str">
            <v>ROCO900926EQ9</v>
          </cell>
          <cell r="B2616" t="str">
            <v>210-2613</v>
          </cell>
          <cell r="C2616" t="str">
            <v>ROMO CORNEJO OMAR ALEJANDRO</v>
          </cell>
        </row>
        <row r="2617">
          <cell r="A2617" t="str">
            <v>PAYC850214EEA</v>
          </cell>
          <cell r="B2617" t="str">
            <v>210-2614</v>
          </cell>
          <cell r="C2617" t="str">
            <v>PADILLA YAÑEZ CARMEN PATRICIA</v>
          </cell>
        </row>
        <row r="2618">
          <cell r="A2618" t="str">
            <v>FAGD860518R34</v>
          </cell>
          <cell r="B2618" t="str">
            <v>210-2615</v>
          </cell>
          <cell r="C2618" t="str">
            <v>FRANCO GONZALEZ DANIEL</v>
          </cell>
        </row>
        <row r="2619">
          <cell r="A2619" t="str">
            <v>CRA090306P4A</v>
          </cell>
          <cell r="B2619" t="str">
            <v>210-2616</v>
          </cell>
          <cell r="C2619" t="str">
            <v>CONCEP RAMCO SA DE CV</v>
          </cell>
        </row>
        <row r="2620">
          <cell r="A2620" t="str">
            <v>BCS1111042R1</v>
          </cell>
          <cell r="B2620" t="str">
            <v>210-2617</v>
          </cell>
          <cell r="C2620" t="str">
            <v>BOTANAS DE CALIDAD SUPREMA SA DE CV</v>
          </cell>
        </row>
        <row r="2621">
          <cell r="A2621" t="str">
            <v>SCP071010RU6</v>
          </cell>
          <cell r="B2621" t="str">
            <v>210-2618</v>
          </cell>
          <cell r="C2621" t="str">
            <v>SALERM COSMETICA PROFESIONAL DE JALISCO SA DE CV</v>
          </cell>
        </row>
        <row r="2622">
          <cell r="A2622" t="str">
            <v>PTI0002142F3</v>
          </cell>
          <cell r="B2622" t="str">
            <v>210-2619</v>
          </cell>
          <cell r="C2622" t="str">
            <v>PROFESIONALES EN TECNOLOGIAS DE INFORMACION SA DE CV</v>
          </cell>
        </row>
        <row r="2623">
          <cell r="A2623" t="str">
            <v>ANA040414348</v>
          </cell>
          <cell r="B2623" t="str">
            <v>210-2620</v>
          </cell>
          <cell r="C2623" t="str">
            <v>ARROCERA DE NAYARIT SA DE CV</v>
          </cell>
        </row>
        <row r="2624">
          <cell r="A2624" t="str">
            <v>AEPR830627KS3</v>
          </cell>
          <cell r="B2624" t="str">
            <v>210-2621</v>
          </cell>
          <cell r="C2624" t="str">
            <v>ACEVES PADILLA RODRIGO</v>
          </cell>
        </row>
        <row r="2625">
          <cell r="A2625" t="str">
            <v>BJA110221CC9</v>
          </cell>
          <cell r="B2625" t="str">
            <v>210-2622</v>
          </cell>
          <cell r="C2625" t="str">
            <v>BOTANAS EL JAROCHO SA DE CV</v>
          </cell>
        </row>
        <row r="2626">
          <cell r="A2626" t="str">
            <v>SAGM720627LC0</v>
          </cell>
          <cell r="B2626" t="str">
            <v>210-2623</v>
          </cell>
          <cell r="C2626" t="str">
            <v>SANCHEZ GONZALEZ MARTHA PATRICIA</v>
          </cell>
        </row>
        <row r="2627">
          <cell r="A2627" t="str">
            <v>GUFJ450427J38</v>
          </cell>
          <cell r="B2627" t="str">
            <v>210-2624</v>
          </cell>
          <cell r="C2627" t="str">
            <v>GUTIERREZ FRANCO JUVENAL</v>
          </cell>
        </row>
        <row r="2628">
          <cell r="A2628" t="str">
            <v>GOGA3909155U6</v>
          </cell>
          <cell r="B2628" t="str">
            <v>210-2625</v>
          </cell>
          <cell r="C2628" t="str">
            <v>GONZALEZ GONZALEZ ALFONSO</v>
          </cell>
        </row>
        <row r="2629">
          <cell r="A2629" t="str">
            <v>CCO030225G1A</v>
          </cell>
          <cell r="B2629" t="str">
            <v>210-2626</v>
          </cell>
          <cell r="C2629" t="str">
            <v>CITZA COMESTIBLES SA DE CV</v>
          </cell>
        </row>
        <row r="2630">
          <cell r="A2630" t="str">
            <v>TUCE810404761</v>
          </cell>
          <cell r="B2630" t="str">
            <v>210-2627</v>
          </cell>
          <cell r="C2630" t="str">
            <v>TRUJILLO CORONA EDUARDO</v>
          </cell>
        </row>
        <row r="2631">
          <cell r="A2631" t="str">
            <v>MUAA600623SP3</v>
          </cell>
          <cell r="B2631" t="str">
            <v>210-2628</v>
          </cell>
          <cell r="C2631" t="str">
            <v>MURUETA ALDRETE ALEJANDRO</v>
          </cell>
        </row>
        <row r="2632">
          <cell r="A2632" t="str">
            <v>SAMM491221QE1</v>
          </cell>
          <cell r="B2632" t="str">
            <v>210-2629</v>
          </cell>
          <cell r="C2632" t="str">
            <v>SANDOVAL DE LA MORA JOSE MARCOS</v>
          </cell>
        </row>
        <row r="2633">
          <cell r="A2633" t="str">
            <v>DKS120625D42</v>
          </cell>
          <cell r="B2633" t="str">
            <v>210-2630</v>
          </cell>
          <cell r="C2633" t="str">
            <v>DON K SERVICIOS GASTRONOMICOS S DE RL DE CV</v>
          </cell>
        </row>
        <row r="2634">
          <cell r="A2634" t="str">
            <v>HETM8801049B9</v>
          </cell>
          <cell r="B2634" t="str">
            <v>210-2631</v>
          </cell>
          <cell r="C2634" t="str">
            <v>HERNANDEZ TORRES MIGUEL ANGEL</v>
          </cell>
        </row>
        <row r="2635">
          <cell r="A2635" t="str">
            <v>GAMI7304062U4</v>
          </cell>
          <cell r="B2635" t="str">
            <v>210-2632</v>
          </cell>
          <cell r="C2635" t="str">
            <v>GARCIA MORANDO IRINA GIOVANNA</v>
          </cell>
        </row>
        <row r="2636">
          <cell r="A2636" t="str">
            <v>GOPA7801216LA</v>
          </cell>
          <cell r="B2636" t="str">
            <v>210-2633</v>
          </cell>
          <cell r="C2636" t="str">
            <v>GONZALEZ PADILLA ANA CECILIA</v>
          </cell>
        </row>
        <row r="2637">
          <cell r="A2637" t="str">
            <v>AEMI920716575</v>
          </cell>
          <cell r="B2637" t="str">
            <v>210-2634</v>
          </cell>
          <cell r="C2637" t="str">
            <v>AVENDAÑO MELCHOR IRAN</v>
          </cell>
        </row>
        <row r="2638">
          <cell r="A2638" t="str">
            <v>DCC1109018R1</v>
          </cell>
          <cell r="B2638" t="str">
            <v>210-2635</v>
          </cell>
          <cell r="C2638" t="str">
            <v>DISTRIBUCIONES LA CIENEGA DEL CISNE SA DE CV</v>
          </cell>
        </row>
        <row r="2639">
          <cell r="A2639" t="str">
            <v>GACG580406SU9</v>
          </cell>
          <cell r="B2639" t="str">
            <v>210-2636</v>
          </cell>
          <cell r="C2639" t="str">
            <v>GALINDO CORTES GUILLERMINA</v>
          </cell>
        </row>
        <row r="2640">
          <cell r="A2640" t="str">
            <v>BERR270903LGA</v>
          </cell>
          <cell r="B2640" t="str">
            <v>210-2637</v>
          </cell>
          <cell r="C2640" t="str">
            <v>BERRUETA ROMO RAFAEL HIPOLITO</v>
          </cell>
        </row>
        <row r="2641">
          <cell r="A2641" t="str">
            <v>PVS130214U44</v>
          </cell>
          <cell r="B2641" t="str">
            <v>210-2638</v>
          </cell>
          <cell r="C2641" t="str">
            <v>PROVEEDORA VIVA LA SALUD SA DE CV</v>
          </cell>
        </row>
        <row r="2642">
          <cell r="A2642" t="str">
            <v>VICE861226LW4</v>
          </cell>
          <cell r="B2642" t="str">
            <v>210-2639</v>
          </cell>
          <cell r="C2642" t="str">
            <v>VILLASEÑOR CARRANZA EMMANUEL</v>
          </cell>
        </row>
        <row r="2643">
          <cell r="A2643" t="str">
            <v>CUAL7012294K6</v>
          </cell>
          <cell r="B2643" t="str">
            <v>210-2640</v>
          </cell>
          <cell r="C2643" t="str">
            <v>CUEVAS ANDRADE LEONOR</v>
          </cell>
        </row>
        <row r="2644">
          <cell r="A2644" t="str">
            <v>AAAO500918BD9</v>
          </cell>
          <cell r="B2644" t="str">
            <v>210-2641</v>
          </cell>
          <cell r="C2644" t="str">
            <v>DE ANDA ANGULO OSCAR</v>
          </cell>
        </row>
        <row r="2645">
          <cell r="A2645" t="str">
            <v>MASE5612179AA</v>
          </cell>
          <cell r="B2645" t="str">
            <v>210-2642</v>
          </cell>
          <cell r="C2645" t="str">
            <v xml:space="preserve">MACIAS SANCHEZ ERNESTO </v>
          </cell>
        </row>
        <row r="2646">
          <cell r="A2646" t="str">
            <v>MAJS690720HWA</v>
          </cell>
          <cell r="B2646" t="str">
            <v>210-2643</v>
          </cell>
          <cell r="C2646" t="str">
            <v>MANZO JIMENEZ MARIA SELENE</v>
          </cell>
        </row>
        <row r="2647">
          <cell r="A2647" t="str">
            <v>ZEAA7707123A7</v>
          </cell>
          <cell r="B2647" t="str">
            <v>210-2644</v>
          </cell>
          <cell r="C2647" t="str">
            <v>ZEPEDA ARREGUIN ADRIANA</v>
          </cell>
        </row>
        <row r="2648">
          <cell r="A2648" t="str">
            <v>TCB7401303A4</v>
          </cell>
          <cell r="B2648" t="str">
            <v>210-2645</v>
          </cell>
          <cell r="C2648" t="str">
            <v>TRANSPORTES CASTORES DE BAJA CALIFORNIA SA DE CV</v>
          </cell>
        </row>
        <row r="2649">
          <cell r="A2649" t="str">
            <v>ANU990128JG9</v>
          </cell>
          <cell r="B2649" t="str">
            <v>210-2646</v>
          </cell>
          <cell r="C2649" t="str">
            <v>ALLNAT NUTRITION SA DE CV</v>
          </cell>
        </row>
        <row r="2650">
          <cell r="A2650" t="str">
            <v>EMY100818LF2</v>
          </cell>
          <cell r="B2650" t="str">
            <v>210-2647</v>
          </cell>
          <cell r="C2650" t="str">
            <v>ETIQUETAS MYS SA DE CV</v>
          </cell>
        </row>
        <row r="2651">
          <cell r="A2651" t="str">
            <v>RORE920329AX4</v>
          </cell>
          <cell r="B2651" t="str">
            <v>210-2648</v>
          </cell>
          <cell r="C2651" t="str">
            <v>RODRIGUEZ RODRIGUEZ EDUARDO ARMANDO</v>
          </cell>
        </row>
        <row r="2652">
          <cell r="A2652" t="str">
            <v>CARA650130J88</v>
          </cell>
          <cell r="B2652" t="str">
            <v>210-2649</v>
          </cell>
          <cell r="C2652" t="str">
            <v>CASTAÑEDA RIVERA AURORA</v>
          </cell>
        </row>
        <row r="2653">
          <cell r="A2653" t="str">
            <v>MAGR730626H67</v>
          </cell>
          <cell r="B2653" t="str">
            <v>210-2650</v>
          </cell>
          <cell r="C2653" t="str">
            <v>MARTIN GALINDO ROSALBA</v>
          </cell>
        </row>
        <row r="2654">
          <cell r="A2654" t="str">
            <v>DME081107HZ7</v>
          </cell>
          <cell r="B2654" t="str">
            <v>210-2651</v>
          </cell>
          <cell r="C2654" t="str">
            <v>DIMOFI DE MEXICO SA DE CV</v>
          </cell>
        </row>
        <row r="2655">
          <cell r="A2655" t="str">
            <v>MOLJ761025DQ6</v>
          </cell>
          <cell r="B2655" t="str">
            <v>210-2652</v>
          </cell>
          <cell r="C2655" t="str">
            <v>MORELOS LEGASPI JOSE DE JESUS</v>
          </cell>
        </row>
        <row r="2656">
          <cell r="A2656" t="str">
            <v>ROLO721025P89</v>
          </cell>
          <cell r="B2656" t="str">
            <v>210-2653</v>
          </cell>
          <cell r="C2656" t="str">
            <v>ROMERO LOZANO OSWALDO HANS</v>
          </cell>
        </row>
        <row r="2657">
          <cell r="A2657" t="str">
            <v>MEGL820910M11</v>
          </cell>
          <cell r="B2657" t="str">
            <v>210-2654</v>
          </cell>
          <cell r="C2657" t="str">
            <v>MEDEROS GODOY LUIS ALFONSO</v>
          </cell>
        </row>
        <row r="2658">
          <cell r="A2658" t="str">
            <v>MBF061018NRA</v>
          </cell>
          <cell r="B2658" t="str">
            <v>210-2655</v>
          </cell>
          <cell r="C2658" t="str">
            <v>SOCIEDAD MEDICA PARA BIENES FAMILIAR SC</v>
          </cell>
        </row>
        <row r="2659">
          <cell r="A2659" t="str">
            <v>AME900126RZ5</v>
          </cell>
          <cell r="B2659" t="str">
            <v>210-2656</v>
          </cell>
          <cell r="C2659" t="str">
            <v>AMWAY DE MEXICO S DE RL DE CV</v>
          </cell>
        </row>
        <row r="2660">
          <cell r="A2660" t="str">
            <v>GAHM7804087J2</v>
          </cell>
          <cell r="B2660" t="str">
            <v>210-2657</v>
          </cell>
          <cell r="C2660" t="str">
            <v>GAMEZ HERNANDEZ JOSE MARIA</v>
          </cell>
        </row>
        <row r="2661">
          <cell r="A2661" t="str">
            <v>GAPI8204085B4</v>
          </cell>
          <cell r="B2661" t="str">
            <v>210-2658</v>
          </cell>
          <cell r="C2661" t="str">
            <v>GRANADOS PEÑA ISRAEL</v>
          </cell>
        </row>
        <row r="2662">
          <cell r="A2662" t="str">
            <v>CPA120910242</v>
          </cell>
          <cell r="B2662" t="str">
            <v>210-2659</v>
          </cell>
          <cell r="C2662" t="str">
            <v>COMERCIALIZADORA DEL PACIFICO DE ARTICULOS MEDICOS SA DE CV</v>
          </cell>
        </row>
        <row r="2663">
          <cell r="A2663" t="str">
            <v>APN831231I55</v>
          </cell>
          <cell r="B2663" t="str">
            <v>210-2660</v>
          </cell>
          <cell r="C2663" t="str">
            <v>ABASTECEDORA DE PRODUCTOS NATURALES SA DE CV</v>
          </cell>
        </row>
        <row r="2664">
          <cell r="A2664" t="str">
            <v>ECG990316L22</v>
          </cell>
          <cell r="B2664" t="str">
            <v>210-2661</v>
          </cell>
          <cell r="C2664" t="str">
            <v>ENLACE COMERCIAL DE GOLOSINAS SA DE CV</v>
          </cell>
        </row>
        <row r="2665">
          <cell r="A2665" t="str">
            <v>CSS0706111Q5</v>
          </cell>
          <cell r="B2665" t="str">
            <v>210-2662</v>
          </cell>
          <cell r="C2665" t="str">
            <v>COMBUSTIBLES Y SERVICIOS SAMER SA DE CV</v>
          </cell>
        </row>
        <row r="2666">
          <cell r="A2666" t="str">
            <v>CFA841026RB2</v>
          </cell>
          <cell r="B2666" t="str">
            <v>210-2663</v>
          </cell>
          <cell r="C2666" t="str">
            <v>CORPORACION FINANCIERA ATLAS SA DE CV SOFOM ENR</v>
          </cell>
        </row>
        <row r="2667">
          <cell r="A2667" t="str">
            <v>DEOL770123Q71</v>
          </cell>
          <cell r="B2667" t="str">
            <v>210-2664</v>
          </cell>
          <cell r="C2667" t="str">
            <v xml:space="preserve">LUZ GABRIELA DELGADILLO ONTIVEROS </v>
          </cell>
        </row>
        <row r="2668">
          <cell r="A2668" t="str">
            <v>PAB010125LB2</v>
          </cell>
          <cell r="B2668" t="str">
            <v>210-2665</v>
          </cell>
          <cell r="C2668" t="str">
            <v>PLASTICOS ADHERIBLES DEL BAJIO SA DE CV</v>
          </cell>
        </row>
        <row r="2669">
          <cell r="A2669" t="str">
            <v>AEC810901298</v>
          </cell>
          <cell r="B2669" t="str">
            <v>210-2666</v>
          </cell>
          <cell r="C2669" t="str">
            <v>AMERICAN EXPRESS COMPANY SA DE CV</v>
          </cell>
        </row>
        <row r="2670">
          <cell r="A2670" t="str">
            <v>MAR9510193G7</v>
          </cell>
          <cell r="B2670" t="str">
            <v>210-2667</v>
          </cell>
          <cell r="C2670" t="str">
            <v>MILLAN ARELLANO Y CIA SC</v>
          </cell>
        </row>
        <row r="2671">
          <cell r="A2671" t="str">
            <v>VICS540721745</v>
          </cell>
          <cell r="B2671" t="str">
            <v>210-2668</v>
          </cell>
          <cell r="C2671" t="str">
            <v>VILLASEÑOR CORTES SALVADOR</v>
          </cell>
        </row>
        <row r="2672">
          <cell r="A2672" t="str">
            <v>LOGF77081083A</v>
          </cell>
          <cell r="B2672" t="str">
            <v>210-2669</v>
          </cell>
          <cell r="C2672" t="str">
            <v>LOZA GOMEZ FRANCISCO ASCENCION</v>
          </cell>
        </row>
        <row r="2673">
          <cell r="A2673" t="str">
            <v>CLC130909710</v>
          </cell>
          <cell r="B2673" t="str">
            <v>210-2670</v>
          </cell>
          <cell r="C2673" t="str">
            <v>CLINICA LOURDES CONSULTORIO DE IMAGEN S DE RL DE CV</v>
          </cell>
        </row>
        <row r="2674">
          <cell r="A2674" t="str">
            <v>GONN8810012J6</v>
          </cell>
          <cell r="B2674" t="str">
            <v>210-2671</v>
          </cell>
          <cell r="C2674" t="str">
            <v>GONZALEZ NAVARRO NOE</v>
          </cell>
        </row>
        <row r="2675">
          <cell r="A2675" t="str">
            <v>SCO9512047Z3</v>
          </cell>
          <cell r="B2675" t="str">
            <v>210-2672</v>
          </cell>
          <cell r="C2675" t="str">
            <v>SANILOCK COMERCIAL SA DE CV</v>
          </cell>
        </row>
        <row r="2676">
          <cell r="A2676" t="str">
            <v>SASS8110026C0</v>
          </cell>
          <cell r="B2676" t="str">
            <v>210-2673</v>
          </cell>
          <cell r="C2676" t="str">
            <v>SALINAS SANCHEZ SANDRA IVETTE</v>
          </cell>
        </row>
        <row r="2677">
          <cell r="A2677" t="str">
            <v>OOSJ910716MR3</v>
          </cell>
          <cell r="B2677" t="str">
            <v>210-2674</v>
          </cell>
          <cell r="C2677" t="str">
            <v>OROZCO SANCHEZ JOSUE</v>
          </cell>
        </row>
        <row r="2678">
          <cell r="A2678" t="str">
            <v>THV131211SA2</v>
          </cell>
          <cell r="B2678" t="str">
            <v>210-2675</v>
          </cell>
          <cell r="C2678" t="str">
            <v>TECNICA HVAC-R SA DE CV</v>
          </cell>
        </row>
        <row r="2679">
          <cell r="A2679" t="str">
            <v>RAMF800814928</v>
          </cell>
          <cell r="B2679" t="str">
            <v>210-2676</v>
          </cell>
          <cell r="C2679" t="str">
            <v>RAMIREZ MARTIN FELIPE</v>
          </cell>
        </row>
        <row r="2680">
          <cell r="A2680" t="str">
            <v>IEU060502MI4</v>
          </cell>
          <cell r="B2680" t="str">
            <v>210-2677</v>
          </cell>
          <cell r="C2680" t="str">
            <v>IMPULSORA EURO SA DE CV</v>
          </cell>
        </row>
        <row r="2681">
          <cell r="A2681" t="str">
            <v>CRA04012674A</v>
          </cell>
          <cell r="B2681" t="str">
            <v>210-2678</v>
          </cell>
          <cell r="C2681" t="str">
            <v>COMERCIALIZADORA RAPIFRUIT SA DE CV</v>
          </cell>
        </row>
        <row r="2682">
          <cell r="A2682" t="str">
            <v>OOCA880902IQ3</v>
          </cell>
          <cell r="B2682" t="str">
            <v>210-2679</v>
          </cell>
          <cell r="C2682" t="str">
            <v>OROZCO CUEVAS ADRIAN</v>
          </cell>
        </row>
        <row r="2683">
          <cell r="A2683" t="str">
            <v>BMD1404098S9</v>
          </cell>
          <cell r="B2683" t="str">
            <v>210-2680</v>
          </cell>
          <cell r="C2683" t="str">
            <v>BSN MEDICAL DC SA DE CV</v>
          </cell>
        </row>
        <row r="2684">
          <cell r="A2684" t="str">
            <v>FAHA671231P67</v>
          </cell>
          <cell r="B2684" t="str">
            <v>210-2681</v>
          </cell>
          <cell r="C2684" t="str">
            <v>FRANCO HERNANDEZ MARIA ANGELICA</v>
          </cell>
        </row>
        <row r="2685">
          <cell r="A2685" t="str">
            <v>RUJD900901UL4</v>
          </cell>
          <cell r="B2685" t="str">
            <v>210-2682</v>
          </cell>
          <cell r="C2685" t="str">
            <v>RUBALCAVA JIMENEZ JOSE DAVID</v>
          </cell>
        </row>
        <row r="2686">
          <cell r="A2686" t="str">
            <v>CBA770518C26</v>
          </cell>
          <cell r="B2686" t="str">
            <v>210-2683</v>
          </cell>
          <cell r="C2686" t="str">
            <v>LA CASA DE LA BASCULA SA DE CV</v>
          </cell>
        </row>
        <row r="2687">
          <cell r="A2687" t="str">
            <v>DCM1307256BA</v>
          </cell>
          <cell r="B2687" t="str">
            <v>210-2684</v>
          </cell>
          <cell r="C2687" t="str">
            <v>DISTRIBUIDORA CARSA MEDIC SA DE CV</v>
          </cell>
        </row>
        <row r="2688">
          <cell r="A2688" t="str">
            <v>OTE011022GE4</v>
          </cell>
          <cell r="B2688" t="str">
            <v>210-2685</v>
          </cell>
          <cell r="C2688" t="str">
            <v>OMNIBUS DE TEQUILA SA DE CV</v>
          </cell>
        </row>
        <row r="2689">
          <cell r="A2689" t="str">
            <v>MUTE7207156E0</v>
          </cell>
          <cell r="B2689" t="str">
            <v>210-2686</v>
          </cell>
          <cell r="C2689" t="str">
            <v>MUÑOZ TORRES JOSE ENRIQUE</v>
          </cell>
        </row>
        <row r="2690">
          <cell r="A2690" t="str">
            <v>TOMM771012PM6</v>
          </cell>
          <cell r="B2690" t="str">
            <v>210-2687</v>
          </cell>
          <cell r="C2690" t="str">
            <v>TORRES MUÑOZ MARICELA</v>
          </cell>
        </row>
        <row r="2691">
          <cell r="A2691" t="str">
            <v>RAVB7401012V1</v>
          </cell>
          <cell r="B2691" t="str">
            <v>210-2688</v>
          </cell>
          <cell r="C2691" t="str">
            <v>RAMIREZ VALVERDE BARBARA</v>
          </cell>
        </row>
        <row r="2692">
          <cell r="A2692" t="str">
            <v>FETJ640503D22</v>
          </cell>
          <cell r="B2692" t="str">
            <v>210-2689</v>
          </cell>
          <cell r="C2692" t="str">
            <v>FERNANDEZ DE LA TORRE JORGE</v>
          </cell>
        </row>
        <row r="2693">
          <cell r="A2693" t="str">
            <v>SPV1205029X2</v>
          </cell>
          <cell r="B2693" t="str">
            <v>210-2690</v>
          </cell>
          <cell r="C2693" t="str">
            <v>SERVICIOS PUERTA VIEJA SA DE CV</v>
          </cell>
        </row>
        <row r="2694">
          <cell r="A2694" t="str">
            <v>RSP070227EFA</v>
          </cell>
          <cell r="B2694" t="str">
            <v>210-2691</v>
          </cell>
          <cell r="C2694" t="str">
            <v>RAOZ SPORT SA DE CV</v>
          </cell>
        </row>
        <row r="2695">
          <cell r="A2695" t="str">
            <v>ISG060403ST1</v>
          </cell>
          <cell r="B2695" t="str">
            <v>210-2692</v>
          </cell>
          <cell r="C2695" t="str">
            <v>INVERSIONES Y SERVICIOS GLOBALES SA DE CV</v>
          </cell>
        </row>
        <row r="2696">
          <cell r="A2696" t="str">
            <v>ICO921103UD0</v>
          </cell>
          <cell r="B2696" t="str">
            <v>210-2693</v>
          </cell>
          <cell r="C2696" t="str">
            <v>IMPORTACIONES CORTES SA DE CV</v>
          </cell>
        </row>
        <row r="2697">
          <cell r="A2697" t="str">
            <v>DIG0406029B2</v>
          </cell>
          <cell r="B2697" t="str">
            <v>210-2694</v>
          </cell>
          <cell r="C2697" t="str">
            <v>DIGRIFAR SA DE CV</v>
          </cell>
        </row>
        <row r="2698">
          <cell r="A2698" t="str">
            <v>RORO751104QQ7</v>
          </cell>
          <cell r="B2698" t="str">
            <v>210-2695</v>
          </cell>
          <cell r="C2698" t="str">
            <v>RODRIGUEZ RODRIGUEZ OSCAR</v>
          </cell>
        </row>
        <row r="2699">
          <cell r="A2699" t="str">
            <v>NUBE710811VBA</v>
          </cell>
          <cell r="B2699" t="str">
            <v>210-2696</v>
          </cell>
          <cell r="C2699" t="str">
            <v>NUÑEZ BRITO JOSE EFRAIN</v>
          </cell>
        </row>
        <row r="2700">
          <cell r="A2700" t="str">
            <v>GUGF590815AA9</v>
          </cell>
          <cell r="B2700" t="str">
            <v>210-2697</v>
          </cell>
          <cell r="C2700" t="str">
            <v>GUERRERO GONZALEZ FRANCISCO GERARDO</v>
          </cell>
        </row>
        <row r="2701">
          <cell r="A2701" t="str">
            <v>LDD1106307D1</v>
          </cell>
          <cell r="B2701" t="str">
            <v>210-2698</v>
          </cell>
          <cell r="C2701" t="str">
            <v>LAMINADOS DECORATIVOS DE OCCIDENTE SA DE CV</v>
          </cell>
        </row>
        <row r="2702">
          <cell r="A2702" t="str">
            <v>HPA8703315YA</v>
          </cell>
          <cell r="B2702" t="str">
            <v>210-2699</v>
          </cell>
          <cell r="C2702" t="str">
            <v>COMPAÑÍA HARINERA DEL PARAYAS SA DE CV</v>
          </cell>
        </row>
        <row r="2703">
          <cell r="A2703" t="str">
            <v>POL840116AS2</v>
          </cell>
          <cell r="B2703" t="str">
            <v>210-2700</v>
          </cell>
          <cell r="C2703" t="str">
            <v>POLYCHEM SA DE CV</v>
          </cell>
        </row>
        <row r="2704">
          <cell r="A2704" t="str">
            <v>DPL8805186J5</v>
          </cell>
          <cell r="B2704" t="str">
            <v>210-2701</v>
          </cell>
          <cell r="C2704" t="str">
            <v>DIST DE PRODUCTOS LUNA SA DE CV</v>
          </cell>
        </row>
        <row r="2705">
          <cell r="A2705" t="str">
            <v>TOTJ921117KA8</v>
          </cell>
          <cell r="B2705" t="str">
            <v>210-2702</v>
          </cell>
          <cell r="C2705" t="str">
            <v>DE LA TORRE DE LA TORRE JOAQUIN</v>
          </cell>
        </row>
        <row r="2706">
          <cell r="A2706" t="str">
            <v>MCO081120Q19</v>
          </cell>
          <cell r="B2706" t="str">
            <v>210-2703</v>
          </cell>
          <cell r="C2706" t="str">
            <v>MARMOLES CONTINENTALES SA DE CV</v>
          </cell>
        </row>
        <row r="2707">
          <cell r="A2707" t="str">
            <v>BPA100730CZ4</v>
          </cell>
          <cell r="B2707" t="str">
            <v>210-2704</v>
          </cell>
          <cell r="C2707" t="str">
            <v>BOLSAS PLASTICAS DE LOS ALTOS SA DE CV</v>
          </cell>
        </row>
        <row r="2708">
          <cell r="A2708" t="str">
            <v>TOJE710714NK4</v>
          </cell>
          <cell r="B2708" t="str">
            <v>210-2705</v>
          </cell>
          <cell r="C2708" t="str">
            <v>TOSTADO JIMENEZ EFRAIN</v>
          </cell>
        </row>
        <row r="2709">
          <cell r="A2709" t="str">
            <v>LKA110831PI3</v>
          </cell>
          <cell r="B2709" t="str">
            <v>210-2706</v>
          </cell>
          <cell r="C2709" t="str">
            <v>LABORATORIOS KALAN SA DE CV</v>
          </cell>
        </row>
        <row r="2710">
          <cell r="A2710" t="str">
            <v>FAR111010I93</v>
          </cell>
          <cell r="B2710" t="str">
            <v>210-2707</v>
          </cell>
          <cell r="C2710" t="str">
            <v>FARMIRAL SA DE CV</v>
          </cell>
        </row>
        <row r="2711">
          <cell r="A2711" t="str">
            <v>LEER640114CF2</v>
          </cell>
          <cell r="B2711" t="str">
            <v>210-2708</v>
          </cell>
          <cell r="C2711" t="str">
            <v>LEAL ISLA ESTRADA RICARDO</v>
          </cell>
        </row>
        <row r="2712">
          <cell r="A2712" t="str">
            <v>PEAP600309L25</v>
          </cell>
          <cell r="B2712" t="str">
            <v>210-2709</v>
          </cell>
          <cell r="C2712" t="str">
            <v>PEREZ ANAYA PABLO</v>
          </cell>
        </row>
        <row r="2713">
          <cell r="A2713" t="str">
            <v>ROVJ4208156I1</v>
          </cell>
          <cell r="B2713" t="str">
            <v>210-2710</v>
          </cell>
          <cell r="C2713" t="str">
            <v>DE ROSAS VEGA JOSE DE JESUS</v>
          </cell>
        </row>
        <row r="2714">
          <cell r="A2714" t="str">
            <v>APO120820265</v>
          </cell>
          <cell r="B2714" t="str">
            <v>210-2711</v>
          </cell>
          <cell r="C2714" t="str">
            <v>APOFAR SA DE CV</v>
          </cell>
        </row>
        <row r="2715">
          <cell r="A2715" t="str">
            <v>PDC121213SH5</v>
          </cell>
          <cell r="B2715" t="str">
            <v>210-2712</v>
          </cell>
          <cell r="C2715" t="str">
            <v>LA PALMA DORADA COMERCIALIZADORA Y DISTRIBUIDORA SA DE CV</v>
          </cell>
        </row>
        <row r="2716">
          <cell r="A2716" t="str">
            <v>RORD830608JB8</v>
          </cell>
          <cell r="B2716" t="str">
            <v>210-2713</v>
          </cell>
          <cell r="C2716" t="str">
            <v>ROSALES ROJAS DOLORES MAGDALENA</v>
          </cell>
        </row>
        <row r="2717">
          <cell r="A2717" t="str">
            <v>DDN140430522</v>
          </cell>
          <cell r="B2717" t="str">
            <v>210-2714</v>
          </cell>
          <cell r="C2717" t="str">
            <v>DINA DISTRIBUIDORA NATURISTA S DE RL DE CV</v>
          </cell>
        </row>
        <row r="2718">
          <cell r="A2718" t="str">
            <v>GUMB5003191F9</v>
          </cell>
          <cell r="B2718" t="str">
            <v>210-2715</v>
          </cell>
          <cell r="C2718" t="str">
            <v>GUTIERREZ MARTIN BERTHA</v>
          </cell>
        </row>
        <row r="2719">
          <cell r="A2719" t="str">
            <v>LJA870102KE7</v>
          </cell>
          <cell r="B2719" t="str">
            <v>210-2716</v>
          </cell>
          <cell r="C2719" t="str">
            <v>LABORATORIOS JALOMA SA DE CV</v>
          </cell>
        </row>
        <row r="2720">
          <cell r="A2720" t="str">
            <v>COOR680820MP4</v>
          </cell>
          <cell r="B2720" t="str">
            <v>210-2717</v>
          </cell>
          <cell r="C2720" t="str">
            <v>COSS Y LEON OROZCO RENE BERNARDO</v>
          </cell>
        </row>
        <row r="2721">
          <cell r="A2721" t="str">
            <v>TOCM661017CL3</v>
          </cell>
          <cell r="B2721" t="str">
            <v>210-2718</v>
          </cell>
          <cell r="C2721" t="str">
            <v>TORRES CERVANTES MARTINA MARGARITA</v>
          </cell>
        </row>
        <row r="2722">
          <cell r="A2722" t="str">
            <v>RSI840820716</v>
          </cell>
          <cell r="B2722" t="str">
            <v>210-2719</v>
          </cell>
          <cell r="C2722" t="str">
            <v>REFRIGERANTES SINTETICOS SA DE CV</v>
          </cell>
        </row>
        <row r="2723">
          <cell r="A2723" t="str">
            <v>AECJ780915247</v>
          </cell>
          <cell r="B2723" t="str">
            <v>210-2720</v>
          </cell>
          <cell r="C2723" t="str">
            <v>ARREOLA CASTELLANOS JORGE ALBERTO</v>
          </cell>
        </row>
        <row r="2724">
          <cell r="A2724" t="str">
            <v>EAAJ900125PB6</v>
          </cell>
          <cell r="B2724" t="str">
            <v>210-2721</v>
          </cell>
          <cell r="C2724" t="str">
            <v>ESTRADA AGUIRRE JAVIER</v>
          </cell>
        </row>
        <row r="2725">
          <cell r="A2725" t="str">
            <v>NAAF780815TU3</v>
          </cell>
          <cell r="B2725" t="str">
            <v>210-2722</v>
          </cell>
          <cell r="C2725" t="str">
            <v>NAVARRO ALCALA FABIAN ASUNCION</v>
          </cell>
        </row>
        <row r="2726">
          <cell r="A2726" t="str">
            <v>POC850423S24</v>
          </cell>
          <cell r="B2726" t="str">
            <v>210-2723</v>
          </cell>
          <cell r="C2726" t="str">
            <v>PANAMERICANA DE OCCIDENTE SA DE CV</v>
          </cell>
        </row>
        <row r="2727">
          <cell r="A2727" t="str">
            <v>GOMJ5912252I7</v>
          </cell>
          <cell r="B2727" t="str">
            <v>210-2724</v>
          </cell>
          <cell r="C2727" t="str">
            <v>GOMEZ MARTIN JOSE DE JESUS</v>
          </cell>
        </row>
        <row r="2728">
          <cell r="A2728" t="str">
            <v>PARA8005116S3</v>
          </cell>
          <cell r="B2728" t="str">
            <v>210-2725</v>
          </cell>
          <cell r="C2728" t="str">
            <v>PADILLA ROCHA ALAN MISAEL</v>
          </cell>
        </row>
        <row r="2729">
          <cell r="A2729" t="str">
            <v>MSH081017AB7</v>
          </cell>
          <cell r="B2729" t="str">
            <v>210-2726</v>
          </cell>
          <cell r="C2729" t="str">
            <v>MR SHOP S DE RL DE CV</v>
          </cell>
        </row>
        <row r="2730">
          <cell r="A2730" t="str">
            <v>ICG100430QK8</v>
          </cell>
          <cell r="B2730" t="str">
            <v>210-2727</v>
          </cell>
          <cell r="C2730" t="str">
            <v>IMPULSORA COMERCIAL G&amp;S SA DE CV</v>
          </cell>
        </row>
        <row r="2731">
          <cell r="A2731" t="str">
            <v>LOAA690607EQ9</v>
          </cell>
          <cell r="B2731" t="str">
            <v>210-2728</v>
          </cell>
          <cell r="C2731" t="str">
            <v>LOMELI ARCEO ALBERTO ANTONIO</v>
          </cell>
        </row>
        <row r="2732">
          <cell r="A2732" t="str">
            <v>CUMA7308028D4</v>
          </cell>
          <cell r="B2732" t="str">
            <v>210-2729</v>
          </cell>
          <cell r="C2732" t="str">
            <v>CRUZ MERCADO ARACELI</v>
          </cell>
        </row>
        <row r="2733">
          <cell r="A2733" t="str">
            <v>GAPT6710268P3</v>
          </cell>
          <cell r="B2733" t="str">
            <v>210-2730</v>
          </cell>
          <cell r="C2733" t="str">
            <v>GARCIA PLASCENCIA TERESA</v>
          </cell>
        </row>
        <row r="2734">
          <cell r="A2734" t="str">
            <v>EAL130903BG0</v>
          </cell>
          <cell r="B2734" t="str">
            <v>210-2731</v>
          </cell>
          <cell r="C2734" t="str">
            <v>ELECTRONICA ALDI SA DE CV</v>
          </cell>
        </row>
        <row r="2735">
          <cell r="A2735" t="str">
            <v>MAML660214HXA</v>
          </cell>
          <cell r="B2735" t="str">
            <v>210-2732</v>
          </cell>
          <cell r="C2735" t="str">
            <v>MARTIN MARTIN LORENZO</v>
          </cell>
        </row>
        <row r="2736">
          <cell r="A2736" t="str">
            <v>MAMC730121EX5</v>
          </cell>
          <cell r="B2736" t="str">
            <v>210-2733</v>
          </cell>
          <cell r="C2736" t="str">
            <v>MACIAS MACIAS CARLOS ULISES</v>
          </cell>
        </row>
        <row r="2737">
          <cell r="A2737" t="str">
            <v>NUC990310RN5</v>
          </cell>
          <cell r="B2737" t="str">
            <v>210-2734</v>
          </cell>
          <cell r="C2737" t="str">
            <v>NUCITEC SA DE CV</v>
          </cell>
        </row>
        <row r="2738">
          <cell r="A2738" t="str">
            <v>VEPA650508BQ8</v>
          </cell>
          <cell r="B2738" t="str">
            <v>210-2735</v>
          </cell>
          <cell r="C2738" t="str">
            <v>VELAZQUEZ PEREZ ANGEL</v>
          </cell>
        </row>
        <row r="2739">
          <cell r="A2739" t="str">
            <v>NPA0803124V6</v>
          </cell>
          <cell r="B2739" t="str">
            <v>210-2736</v>
          </cell>
          <cell r="C2739" t="str">
            <v>NET PAY SA DE CV</v>
          </cell>
        </row>
        <row r="2740">
          <cell r="A2740" t="str">
            <v>GODR880908IU7</v>
          </cell>
          <cell r="B2740" t="str">
            <v>210-2737</v>
          </cell>
          <cell r="C2740" t="str">
            <v>GONZALEZ DIAZ RAFAEL</v>
          </cell>
        </row>
        <row r="2741">
          <cell r="A2741" t="str">
            <v>GOMN701020GA5</v>
          </cell>
          <cell r="B2741" t="str">
            <v>210-2738</v>
          </cell>
          <cell r="C2741" t="str">
            <v>GOMEZ MUÑOZ NORMA ESPERANZA</v>
          </cell>
        </row>
        <row r="2742">
          <cell r="A2742" t="str">
            <v>CURL7603147H3</v>
          </cell>
          <cell r="B2742" t="str">
            <v>210-2739</v>
          </cell>
          <cell r="C2742" t="str">
            <v>CUENCA RAMOS LUIS JAIME</v>
          </cell>
        </row>
        <row r="2743">
          <cell r="A2743" t="str">
            <v>MED010116I23</v>
          </cell>
          <cell r="B2743" t="str">
            <v>210-2740</v>
          </cell>
          <cell r="C2743" t="str">
            <v>MARCAS ESPECIALIZADAS EN DIAGNOSTICO Y REPRESENTACIONES SA DE CV</v>
          </cell>
        </row>
        <row r="2744">
          <cell r="A2744" t="str">
            <v>CEDR901027NQ5</v>
          </cell>
          <cell r="B2744" t="str">
            <v>210-2741</v>
          </cell>
          <cell r="C2744" t="str">
            <v>CEJA DIAZ RAISA NAILEA</v>
          </cell>
        </row>
        <row r="2745">
          <cell r="A2745" t="str">
            <v>NEB021004T56</v>
          </cell>
          <cell r="B2745" t="str">
            <v>210-2742</v>
          </cell>
          <cell r="C2745" t="str">
            <v>NEB SA DE CV</v>
          </cell>
        </row>
        <row r="2746">
          <cell r="A2746" t="str">
            <v>COLJ731227851</v>
          </cell>
          <cell r="B2746" t="str">
            <v>210-2743</v>
          </cell>
          <cell r="C2746" t="str">
            <v>CORTES LOZA JUAN JOSE</v>
          </cell>
        </row>
        <row r="2747">
          <cell r="A2747" t="str">
            <v>SGH120525V53</v>
          </cell>
          <cell r="B2747" t="str">
            <v>210-2744</v>
          </cell>
          <cell r="C2747" t="str">
            <v>SERVICIOS GENERALES H.G S DE RL DE CV</v>
          </cell>
        </row>
        <row r="2748">
          <cell r="A2748" t="str">
            <v>TTR000515B60</v>
          </cell>
          <cell r="B2748" t="str">
            <v>210-2745</v>
          </cell>
          <cell r="C2748" t="str">
            <v>LA TIA TRINI SA DE CV</v>
          </cell>
        </row>
        <row r="2749">
          <cell r="A2749" t="str">
            <v>OJR1104133N3</v>
          </cell>
          <cell r="B2749" t="str">
            <v>210-2746</v>
          </cell>
          <cell r="C2749" t="str">
            <v>OPERADORA JM ROMO SA DE CV</v>
          </cell>
        </row>
        <row r="2750">
          <cell r="A2750" t="str">
            <v>HEHJ700623829</v>
          </cell>
          <cell r="B2750" t="str">
            <v>210-2747</v>
          </cell>
          <cell r="C2750" t="str">
            <v>HERNANDEZ HERNANDEZ JUAN</v>
          </cell>
        </row>
        <row r="2751">
          <cell r="A2751" t="str">
            <v>GAT9306247G6</v>
          </cell>
          <cell r="B2751" t="str">
            <v>210-2748</v>
          </cell>
          <cell r="C2751" t="str">
            <v>GRUPO AUTOTECH SA DE CV</v>
          </cell>
        </row>
        <row r="2752">
          <cell r="A2752" t="str">
            <v>OOGV7801185G4</v>
          </cell>
          <cell r="B2752" t="str">
            <v>210-2749</v>
          </cell>
          <cell r="C2752" t="str">
            <v>OLMOS GARCIA VICTOR MANUEL</v>
          </cell>
        </row>
        <row r="2753">
          <cell r="A2753" t="str">
            <v>DORA840502NNA</v>
          </cell>
          <cell r="B2753" t="str">
            <v>210-2750</v>
          </cell>
          <cell r="C2753" t="str">
            <v>DOMINGUEZ RODRIGUEZ ALEJANDRA</v>
          </cell>
        </row>
        <row r="2754">
          <cell r="A2754" t="str">
            <v>FST120201D12</v>
          </cell>
          <cell r="B2754" t="str">
            <v>210-2751</v>
          </cell>
          <cell r="C2754" t="str">
            <v>FUSION STORE SA DE CV</v>
          </cell>
        </row>
        <row r="2755">
          <cell r="A2755" t="str">
            <v>TPL9912072B8</v>
          </cell>
          <cell r="B2755" t="str">
            <v>210-2752</v>
          </cell>
          <cell r="C2755" t="str">
            <v>TECNIENVASES PLASTICOS SA DECV</v>
          </cell>
        </row>
        <row r="2756">
          <cell r="A2756" t="str">
            <v>DIPS730807JE1</v>
          </cell>
          <cell r="B2756" t="str">
            <v>210-2753</v>
          </cell>
          <cell r="C2756" t="str">
            <v>DIAZ PIÑA SERGIO</v>
          </cell>
        </row>
        <row r="2757">
          <cell r="A2757" t="str">
            <v>BESR650401VD1</v>
          </cell>
          <cell r="B2757" t="str">
            <v>210-2754</v>
          </cell>
          <cell r="C2757" t="str">
            <v>BERRUETA SORIANO RAFAEL</v>
          </cell>
        </row>
        <row r="2758">
          <cell r="A2758" t="str">
            <v>COAS850212HJ7</v>
          </cell>
          <cell r="B2758" t="str">
            <v>210-2755</v>
          </cell>
          <cell r="C2758" t="str">
            <v>CORNEJO ACEVES SERGIO</v>
          </cell>
        </row>
        <row r="2759">
          <cell r="A2759" t="str">
            <v>UCM100730NX0</v>
          </cell>
          <cell r="B2759" t="str">
            <v>210-2756</v>
          </cell>
          <cell r="C2759" t="str">
            <v>US COTTON MEXICO S DE RL DE CV</v>
          </cell>
        </row>
        <row r="2760">
          <cell r="A2760" t="str">
            <v>LEAJ781216BP0</v>
          </cell>
          <cell r="B2760" t="str">
            <v>210-2757</v>
          </cell>
          <cell r="C2760" t="str">
            <v>LEON AGUAYO JUANA</v>
          </cell>
        </row>
        <row r="2761">
          <cell r="A2761" t="str">
            <v>LOCI731022F97</v>
          </cell>
          <cell r="B2761" t="str">
            <v>210-2758</v>
          </cell>
          <cell r="C2761" t="str">
            <v>LOZANO CRUZ IMELDA</v>
          </cell>
        </row>
        <row r="2762">
          <cell r="A2762" t="str">
            <v>OOCH7312064X7</v>
          </cell>
          <cell r="B2762" t="str">
            <v>210-2759</v>
          </cell>
          <cell r="C2762" t="str">
            <v>OROZCO CASTELLANOS HECTOR RAUL</v>
          </cell>
        </row>
        <row r="2763">
          <cell r="A2763" t="str">
            <v>MPS140820FH8</v>
          </cell>
          <cell r="B2763" t="str">
            <v>210-2760</v>
          </cell>
          <cell r="C2763" t="str">
            <v>MUNDUS PRODUCTS SA DE CV</v>
          </cell>
        </row>
        <row r="2764">
          <cell r="A2764" t="str">
            <v>CIC911023DS8</v>
          </cell>
          <cell r="B2764" t="str">
            <v>210-2761</v>
          </cell>
          <cell r="C2764" t="str">
            <v>CENTRO INTERNACIONAL DE COSMIATRIA SAPI DE CV</v>
          </cell>
        </row>
        <row r="2765">
          <cell r="A2765" t="str">
            <v>FFU130426K86</v>
          </cell>
          <cell r="B2765" t="str">
            <v>210-2762</v>
          </cell>
          <cell r="C2765" t="str">
            <v>FARMACEUTICA FULLE SA DE CV</v>
          </cell>
        </row>
        <row r="2766">
          <cell r="A2766" t="str">
            <v>AEJM850719A72</v>
          </cell>
          <cell r="B2766" t="str">
            <v>210-2763</v>
          </cell>
          <cell r="C2766" t="str">
            <v>ARREOLA JAUREGUI JOSE MANUEL</v>
          </cell>
        </row>
        <row r="2767">
          <cell r="A2767" t="str">
            <v>THE130522GR0</v>
          </cell>
          <cell r="B2767" t="str">
            <v>210-2764</v>
          </cell>
          <cell r="C2767" t="str">
            <v>TEQUILERA LA HERENCIA S DE RL DE CV</v>
          </cell>
        </row>
        <row r="2768">
          <cell r="A2768" t="str">
            <v>LCC920312424</v>
          </cell>
          <cell r="B2768" t="str">
            <v>210-2765</v>
          </cell>
          <cell r="C2768" t="str">
            <v>LABORATORIOS CLINIC SA DE CV</v>
          </cell>
        </row>
        <row r="2769">
          <cell r="A2769" t="str">
            <v>ARO860923TK0</v>
          </cell>
          <cell r="B2769" t="str">
            <v>210-2766</v>
          </cell>
          <cell r="C2769" t="str">
            <v>ALIMENTOS RAPIDOS DE OCCIDENTE S DE RL DE CV</v>
          </cell>
        </row>
        <row r="2770">
          <cell r="A2770" t="str">
            <v>CAZC640331GJ0</v>
          </cell>
          <cell r="B2770" t="str">
            <v>210-2767</v>
          </cell>
          <cell r="C2770" t="str">
            <v>DEL CASTILLO ZAVALA CARLOS ANGEL</v>
          </cell>
        </row>
        <row r="2771">
          <cell r="A2771" t="str">
            <v>B&amp;L8511142P7</v>
          </cell>
          <cell r="B2771" t="str">
            <v>210-2768</v>
          </cell>
          <cell r="C2771" t="str">
            <v>BAUSCH &amp; LOMB MEXICO SA DE CV</v>
          </cell>
        </row>
        <row r="2772">
          <cell r="A2772" t="str">
            <v>MAHF610822UL6</v>
          </cell>
          <cell r="B2772" t="str">
            <v>210-2769</v>
          </cell>
          <cell r="C2772" t="str">
            <v>MARTINEZ FERNANDO</v>
          </cell>
        </row>
        <row r="2773">
          <cell r="A2773" t="str">
            <v>JPC970403R38</v>
          </cell>
          <cell r="B2773" t="str">
            <v>210-2770</v>
          </cell>
          <cell r="C2773" t="str">
            <v>JPLUS COSMETICA SA DE CV</v>
          </cell>
        </row>
        <row r="2774">
          <cell r="A2774" t="str">
            <v>PGC141023JC3</v>
          </cell>
          <cell r="B2774" t="str">
            <v>210-2771</v>
          </cell>
          <cell r="C2774" t="str">
            <v>PRODUCTOS EL GRAN CHAPARRAL SA DE CV</v>
          </cell>
        </row>
        <row r="2775">
          <cell r="A2775" t="str">
            <v>ICB121217J21</v>
          </cell>
          <cell r="B2775" t="str">
            <v>210-2772</v>
          </cell>
          <cell r="C2775" t="str">
            <v>INDUSTRIALIZACION Y COMERCIALIZACION BUEN ROSTRO SA DE CV</v>
          </cell>
        </row>
        <row r="2776">
          <cell r="A2776" t="str">
            <v>BEMA871208BN2</v>
          </cell>
          <cell r="B2776" t="str">
            <v>210-2773</v>
          </cell>
          <cell r="C2776" t="str">
            <v>BENITEZ MARTINEZ JOSE ADAN</v>
          </cell>
        </row>
        <row r="2777">
          <cell r="A2777" t="str">
            <v>FSC920330843</v>
          </cell>
          <cell r="B2777" t="str">
            <v>210-2774</v>
          </cell>
          <cell r="C2777" t="str">
            <v>FABRICA DE SABANA Y COLCHA AMERICA SA DE CV</v>
          </cell>
        </row>
        <row r="2778">
          <cell r="A2778" t="str">
            <v>DNU1306241HA</v>
          </cell>
          <cell r="B2778" t="str">
            <v>210-2775</v>
          </cell>
          <cell r="C2778" t="str">
            <v>DIBAR NUTRICIONAL S DE RL DE CV</v>
          </cell>
        </row>
        <row r="2779">
          <cell r="A2779" t="str">
            <v>DIC0405057K2</v>
          </cell>
          <cell r="B2779" t="str">
            <v>210-2776</v>
          </cell>
          <cell r="C2779" t="str">
            <v>DISTRIBUIDORA INTEGRAL PARA CONSTRUCCION SA DE CV</v>
          </cell>
        </row>
        <row r="2780">
          <cell r="A2780" t="str">
            <v>VEVC7810225V0</v>
          </cell>
          <cell r="B2780" t="str">
            <v>210-2777</v>
          </cell>
          <cell r="C2780" t="str">
            <v>VEGA VERDUZCO CESAR</v>
          </cell>
        </row>
        <row r="2781">
          <cell r="A2781" t="str">
            <v>FGU830930PD3</v>
          </cell>
          <cell r="B2781" t="str">
            <v>210-2778</v>
          </cell>
          <cell r="C2781" t="str">
            <v>FARMACIA GUADALAJARA SA DE CV</v>
          </cell>
        </row>
        <row r="2782">
          <cell r="A2782" t="str">
            <v>IDI090701S66</v>
          </cell>
          <cell r="B2782" t="str">
            <v>210-2779</v>
          </cell>
          <cell r="C2782" t="str">
            <v>ITUPHARMA SA DE CV</v>
          </cell>
        </row>
        <row r="2783">
          <cell r="A2783" t="str">
            <v>HEVI570824UT5</v>
          </cell>
          <cell r="B2783" t="str">
            <v>210-2780</v>
          </cell>
          <cell r="C2783" t="str">
            <v>HERNANDEZ VARGAS IRMA GABRIELA</v>
          </cell>
        </row>
        <row r="2784">
          <cell r="A2784" t="str">
            <v>SPE040130LH3</v>
          </cell>
          <cell r="B2784" t="str">
            <v>210-2781</v>
          </cell>
          <cell r="C2784" t="str">
            <v>SERVICIOS DE PAQUETERIA Y ENVIOS FLECHA AMARILLA SA DE CV</v>
          </cell>
        </row>
        <row r="2785">
          <cell r="A2785" t="str">
            <v>OTA910116FS3</v>
          </cell>
          <cell r="B2785" t="str">
            <v>210-2782</v>
          </cell>
          <cell r="C2785" t="str">
            <v>ORTOPEDIA TAPATIA SA DE CV</v>
          </cell>
        </row>
        <row r="2786">
          <cell r="A2786" t="str">
            <v>BAGG491209KT9</v>
          </cell>
          <cell r="B2786" t="str">
            <v>210-2783</v>
          </cell>
          <cell r="C2786" t="str">
            <v>BARBA GONZALEZ MARIA GUADALUPE</v>
          </cell>
        </row>
        <row r="2787">
          <cell r="A2787" t="str">
            <v>LOGJ471007MW1</v>
          </cell>
          <cell r="B2787" t="str">
            <v>210-2784</v>
          </cell>
          <cell r="C2787" t="str">
            <v>LOZANO GODINEZ MARIA DE JESUS</v>
          </cell>
        </row>
        <row r="2788">
          <cell r="A2788" t="str">
            <v>ISA950810229</v>
          </cell>
          <cell r="B2788" t="str">
            <v>210-2785</v>
          </cell>
          <cell r="C2788" t="str">
            <v>IMPULSORA SAHUAYO SA DE CV</v>
          </cell>
        </row>
        <row r="2789">
          <cell r="A2789" t="str">
            <v>GCE060127FS4</v>
          </cell>
          <cell r="B2789" t="str">
            <v>210-2786</v>
          </cell>
          <cell r="C2789" t="str">
            <v>GRUPO COMERCIALIZADORA LA ESPIGA SA DE CV</v>
          </cell>
        </row>
        <row r="2790">
          <cell r="A2790" t="str">
            <v>MSS100506DR6</v>
          </cell>
          <cell r="B2790" t="str">
            <v>210-2787</v>
          </cell>
          <cell r="C2790" t="str">
            <v>MARGARITA SANAMENTE SA DE CV</v>
          </cell>
        </row>
        <row r="2791">
          <cell r="B2791" t="str">
            <v>210-2788</v>
          </cell>
        </row>
        <row r="2792">
          <cell r="A2792" t="str">
            <v>PAL110617P26</v>
          </cell>
          <cell r="B2792" t="str">
            <v>210-2789</v>
          </cell>
          <cell r="C2792" t="str">
            <v>PANIFICADORA LA ALTEÑA SA DE CV</v>
          </cell>
        </row>
        <row r="2793">
          <cell r="A2793" t="str">
            <v>NUGP870627175</v>
          </cell>
          <cell r="B2793" t="str">
            <v>210-2790</v>
          </cell>
          <cell r="C2793" t="str">
            <v>NUÑO GONZALEZ PEDRO ARMANDO</v>
          </cell>
        </row>
        <row r="2794">
          <cell r="A2794" t="str">
            <v>CEM880726UZA</v>
          </cell>
          <cell r="B2794" t="str">
            <v>210-2791</v>
          </cell>
          <cell r="C2794" t="str">
            <v>CEMEX SAB DE CV</v>
          </cell>
        </row>
        <row r="2795">
          <cell r="A2795" t="str">
            <v>MEMR531218RH2</v>
          </cell>
          <cell r="B2795" t="str">
            <v>210-2792</v>
          </cell>
          <cell r="C2795" t="str">
            <v>MENDOZA MACEDO ROSARIO</v>
          </cell>
        </row>
        <row r="2796">
          <cell r="A2796" t="str">
            <v>MFA101108496</v>
          </cell>
          <cell r="B2796" t="str">
            <v>210-2793</v>
          </cell>
          <cell r="C2796" t="str">
            <v>MACRO FARMACIAS SA DE CV</v>
          </cell>
        </row>
        <row r="2797">
          <cell r="A2797" t="str">
            <v>VINI701107MZ2</v>
          </cell>
          <cell r="B2797" t="str">
            <v>210-2794</v>
          </cell>
          <cell r="C2797" t="str">
            <v>VILLASEÑOR NAVARRO ILIANA GENOVEVA</v>
          </cell>
        </row>
        <row r="2798">
          <cell r="A2798" t="str">
            <v>CLE810525EA1</v>
          </cell>
          <cell r="B2798" t="str">
            <v>210-2795</v>
          </cell>
          <cell r="C2798" t="str">
            <v>CASA LEY SA DE CV</v>
          </cell>
        </row>
        <row r="2799">
          <cell r="A2799" t="str">
            <v>TTE990512QU0</v>
          </cell>
          <cell r="B2799" t="str">
            <v>210-2796</v>
          </cell>
          <cell r="C2799" t="str">
            <v>TIEMPO Y TECNOLOGIA SA DE CV</v>
          </cell>
        </row>
        <row r="2800">
          <cell r="A2800" t="str">
            <v>VIFA730530382</v>
          </cell>
          <cell r="B2800" t="str">
            <v>210-2797</v>
          </cell>
          <cell r="C2800" t="str">
            <v>VILLASEÑOR FERNANDEZ ARTURO</v>
          </cell>
        </row>
        <row r="2801">
          <cell r="A2801" t="str">
            <v>NAGP6306067D5</v>
          </cell>
          <cell r="B2801" t="str">
            <v>210-2798</v>
          </cell>
          <cell r="C2801" t="str">
            <v>NAVARRO GONZALEZ PAZ ANGELICA</v>
          </cell>
        </row>
        <row r="2802">
          <cell r="A2802" t="str">
            <v>KDI990111UQ5</v>
          </cell>
          <cell r="B2802" t="str">
            <v>210-2799</v>
          </cell>
          <cell r="C2802" t="str">
            <v>KAMAJO DISTRIBUCIONES SA DE CV</v>
          </cell>
        </row>
        <row r="2803">
          <cell r="A2803" t="str">
            <v>ELE9012281G2</v>
          </cell>
          <cell r="B2803" t="str">
            <v>210-2800</v>
          </cell>
          <cell r="C2803" t="str">
            <v>ELECTROPURA S DE RL DE CV</v>
          </cell>
        </row>
        <row r="2804">
          <cell r="B2804" t="str">
            <v>210-2801</v>
          </cell>
          <cell r="C2804" t="str">
            <v>ZURICH COMPAÑÍA DE SEGUROS SA</v>
          </cell>
        </row>
        <row r="2805">
          <cell r="A2805" t="str">
            <v>SPO830427DQ1</v>
          </cell>
          <cell r="B2805" t="str">
            <v>210-2802</v>
          </cell>
          <cell r="C2805" t="str">
            <v>SEGUROS EL POTOSI SA</v>
          </cell>
        </row>
        <row r="2806">
          <cell r="A2806" t="str">
            <v>ACI180607AH8</v>
          </cell>
          <cell r="B2806" t="str">
            <v>210-2803</v>
          </cell>
          <cell r="C2806" t="str">
            <v>ALFA COMERCIALIZACION DE INSUMOS SA DE CV</v>
          </cell>
        </row>
        <row r="2807">
          <cell r="A2807" t="str">
            <v>ETE200205DB2</v>
          </cell>
          <cell r="B2807" t="str">
            <v>210-2804</v>
          </cell>
          <cell r="C2807" t="str">
            <v>ESTRADA TEXTIL S DE RL DE CV</v>
          </cell>
        </row>
        <row r="2808">
          <cell r="A2808" t="str">
            <v>NAPK920225MU5</v>
          </cell>
          <cell r="B2808" t="str">
            <v>210-2805</v>
          </cell>
          <cell r="C2808" t="str">
            <v>NAVARRO PADILLA KATHYA MICHELLE</v>
          </cell>
        </row>
        <row r="2809">
          <cell r="A2809" t="str">
            <v>PEGN8809285Z1</v>
          </cell>
          <cell r="B2809" t="str">
            <v>210-2806</v>
          </cell>
          <cell r="C2809" t="str">
            <v>PEREZ GARZA NADIA KARINA</v>
          </cell>
        </row>
        <row r="2810">
          <cell r="A2810" t="str">
            <v>RUFJ510526AV7</v>
          </cell>
          <cell r="B2810" t="str">
            <v>210-2807</v>
          </cell>
          <cell r="C2810" t="str">
            <v>RUIZ FUENTES JOSE DE JESUS</v>
          </cell>
        </row>
        <row r="2811">
          <cell r="A2811" t="str">
            <v>GCG130802FCA</v>
          </cell>
          <cell r="B2811" t="str">
            <v>210-2808</v>
          </cell>
          <cell r="C2811" t="str">
            <v>GRUPO COMERCIAL GLOBAL WORLD RK SA DE CV</v>
          </cell>
        </row>
        <row r="2812">
          <cell r="A2812" t="str">
            <v>LOSG660413QZ5</v>
          </cell>
          <cell r="B2812" t="str">
            <v>210-2809</v>
          </cell>
          <cell r="C2812" t="str">
            <v>LOZA SANCHEZ GILBERTO</v>
          </cell>
        </row>
        <row r="2813">
          <cell r="A2813" t="str">
            <v>GLV1005055E5</v>
          </cell>
          <cell r="B2813" t="str">
            <v>210-2810</v>
          </cell>
          <cell r="C2813" t="str">
            <v>GASOLINERA LV SA DE CV</v>
          </cell>
        </row>
        <row r="2814">
          <cell r="A2814" t="str">
            <v>LPM170731NH6</v>
          </cell>
          <cell r="B2814" t="str">
            <v>210-2811</v>
          </cell>
          <cell r="C2814" t="str">
            <v>LINNE PHARMACEUTICALS DE MEXICO SA DE CV</v>
          </cell>
        </row>
        <row r="2815">
          <cell r="A2815" t="str">
            <v>FME191126T47</v>
          </cell>
          <cell r="B2815" t="str">
            <v>210-2812</v>
          </cell>
          <cell r="C2815" t="str">
            <v>FORTEX MAQUINARIA Y EQUIPOS SA DE CV</v>
          </cell>
        </row>
        <row r="2816">
          <cell r="A2816" t="str">
            <v>SIA071109JU2</v>
          </cell>
          <cell r="B2816" t="str">
            <v>210-2813</v>
          </cell>
          <cell r="C2816" t="str">
            <v>SALUD INTEGRAL DE LOS ALTOS AC</v>
          </cell>
        </row>
        <row r="2817">
          <cell r="A2817" t="str">
            <v>NGM190416HW4</v>
          </cell>
          <cell r="B2817" t="str">
            <v>210-2814</v>
          </cell>
          <cell r="C2817" t="str">
            <v>NUEVA GALICIA MEDICA SA DE CV</v>
          </cell>
        </row>
        <row r="2818">
          <cell r="A2818" t="str">
            <v>AFA040723A17</v>
          </cell>
          <cell r="B2818" t="str">
            <v>210-2815</v>
          </cell>
          <cell r="C2818" t="str">
            <v>AUTOSERVICIO FARMACEUTICO SA DE CV</v>
          </cell>
        </row>
        <row r="2819">
          <cell r="A2819" t="str">
            <v>GDL1705036I1</v>
          </cell>
          <cell r="B2819" t="str">
            <v>210-2816</v>
          </cell>
          <cell r="C2819" t="str">
            <v>GDLDOMAINLEX SC</v>
          </cell>
        </row>
        <row r="2820">
          <cell r="A2820" t="str">
            <v>GUFO621115TG7</v>
          </cell>
          <cell r="B2820" t="str">
            <v>210-2817</v>
          </cell>
          <cell r="C2820" t="str">
            <v>GUTIERREZ FRANCO OLIVIA</v>
          </cell>
        </row>
        <row r="2821">
          <cell r="A2821" t="str">
            <v>CARR641108SW7</v>
          </cell>
          <cell r="B2821" t="str">
            <v>210-2818</v>
          </cell>
          <cell r="C2821" t="str">
            <v>CASILLAS RUIZ RAMIRO</v>
          </cell>
        </row>
        <row r="2822">
          <cell r="A2822" t="str">
            <v>RURS510918IP0</v>
          </cell>
          <cell r="B2822" t="str">
            <v>210-2819</v>
          </cell>
          <cell r="C2822" t="str">
            <v>RUVALCABA RODRIGUEZ SOCORRO</v>
          </cell>
        </row>
        <row r="2823">
          <cell r="A2823" t="str">
            <v>LIZ980130I31</v>
          </cell>
          <cell r="B2823" t="str">
            <v>210-2820</v>
          </cell>
          <cell r="C2823" t="str">
            <v>LIZARDE Y COMPAÑÍA SA DE CV</v>
          </cell>
        </row>
        <row r="2824">
          <cell r="A2824" t="str">
            <v>GTM201130FV8</v>
          </cell>
          <cell r="B2824" t="str">
            <v>210-2821</v>
          </cell>
          <cell r="C2824" t="str">
            <v>GO TO MARKET FUND SA DE CV</v>
          </cell>
        </row>
        <row r="2825">
          <cell r="A2825" t="str">
            <v>MAGJ790815AP5</v>
          </cell>
          <cell r="B2825" t="str">
            <v>210-2822</v>
          </cell>
          <cell r="C2825" t="str">
            <v>MARTINEZ GONZALEZ JUAN RAMON</v>
          </cell>
        </row>
        <row r="2826">
          <cell r="A2826" t="str">
            <v>RCO841101QY3</v>
          </cell>
          <cell r="B2826" t="str">
            <v>210-2823</v>
          </cell>
          <cell r="C2826" t="str">
            <v>REFACCIONARIA CAMIONERA DE OCCIDENTE SA DE CV</v>
          </cell>
        </row>
        <row r="2827">
          <cell r="A2827" t="str">
            <v>SASE750206FA6</v>
          </cell>
          <cell r="B2827" t="str">
            <v>210-2824</v>
          </cell>
          <cell r="C2827" t="str">
            <v>SANCHEZ SALAZAR EMERSON GUALBERTO</v>
          </cell>
        </row>
        <row r="2828">
          <cell r="A2828" t="str">
            <v>AJM1507277Y4</v>
          </cell>
          <cell r="B2828" t="str">
            <v>210-2825</v>
          </cell>
          <cell r="C2828" t="str">
            <v>ASOCIACION JALISCIENSE MAYORISTA SA DE CV</v>
          </cell>
        </row>
        <row r="2829">
          <cell r="A2829" t="str">
            <v>SIB1210056M3</v>
          </cell>
          <cell r="B2829" t="str">
            <v>210-2826</v>
          </cell>
          <cell r="C2829" t="str">
            <v>SOLUCIONES INTEGRALES BTL SA DE CV</v>
          </cell>
        </row>
        <row r="2830">
          <cell r="A2830" t="str">
            <v>GOML860512PD5</v>
          </cell>
          <cell r="B2830" t="str">
            <v>210-2827</v>
          </cell>
          <cell r="C2830" t="str">
            <v>GONZALEZ MARTIN LAURA ALICIA</v>
          </cell>
        </row>
        <row r="2831">
          <cell r="A2831" t="str">
            <v>VAEH940322GT5</v>
          </cell>
          <cell r="B2831" t="str">
            <v>210-2828</v>
          </cell>
          <cell r="C2831" t="str">
            <v>VACA ESTRADA HERNAN</v>
          </cell>
        </row>
        <row r="2832">
          <cell r="A2832" t="str">
            <v>MACL661209KP6</v>
          </cell>
          <cell r="B2832" t="str">
            <v>210-2829</v>
          </cell>
          <cell r="C2832" t="str">
            <v>MARTIN CASTELLANOS MA LETICIA</v>
          </cell>
        </row>
        <row r="2833">
          <cell r="A2833" t="str">
            <v>GCM200928U35</v>
          </cell>
          <cell r="B2833" t="str">
            <v>210-2830</v>
          </cell>
          <cell r="C2833" t="str">
            <v>GRUPO CR DE MEDICAMENTOS SA DE CV</v>
          </cell>
        </row>
        <row r="2834">
          <cell r="A2834" t="str">
            <v>GUAF661007KI5</v>
          </cell>
          <cell r="B2834" t="str">
            <v>210-2831</v>
          </cell>
          <cell r="C2834" t="str">
            <v>GUERRERO AVILA FRANCISCO</v>
          </cell>
        </row>
        <row r="2835">
          <cell r="A2835" t="str">
            <v>GPC080303LB7</v>
          </cell>
          <cell r="B2835" t="str">
            <v>210-2832</v>
          </cell>
          <cell r="C2835" t="str">
            <v>GRUPO PVC CONVINE SA DE CV</v>
          </cell>
        </row>
        <row r="2836">
          <cell r="A2836" t="str">
            <v>CAPM920218L50</v>
          </cell>
          <cell r="B2836" t="str">
            <v>210-2833</v>
          </cell>
          <cell r="C2836" t="str">
            <v>CAMARENA PADILLA MANUEL ABRAHAM</v>
          </cell>
        </row>
        <row r="2837">
          <cell r="A2837" t="str">
            <v>ZAML7210205U8</v>
          </cell>
          <cell r="B2837" t="str">
            <v>210-2834</v>
          </cell>
          <cell r="C2837" t="str">
            <v>ZAMORA MAGAÑA MARIA DE LOURDES</v>
          </cell>
        </row>
        <row r="2838">
          <cell r="A2838" t="str">
            <v>PELJ801220TK0</v>
          </cell>
          <cell r="B2838" t="str">
            <v>210-2835</v>
          </cell>
          <cell r="C2838" t="str">
            <v>PEREZ LOPEZ JULIO CESAR</v>
          </cell>
        </row>
        <row r="2839">
          <cell r="A2839" t="str">
            <v>MAGL9807224B3</v>
          </cell>
          <cell r="B2839" t="str">
            <v>210-2836</v>
          </cell>
          <cell r="C2839" t="str">
            <v>MAYAGOITIA GROSO LUIS</v>
          </cell>
        </row>
        <row r="2840">
          <cell r="A2840" t="str">
            <v>VIL020624QN7</v>
          </cell>
          <cell r="B2840" t="str">
            <v>210-2837</v>
          </cell>
          <cell r="C2840" t="str">
            <v>VILLESPA SPR DE RL</v>
          </cell>
        </row>
        <row r="2841">
          <cell r="A2841" t="str">
            <v>CAL170421M24</v>
          </cell>
          <cell r="B2841" t="str">
            <v>210-2838</v>
          </cell>
          <cell r="C2841" t="str">
            <v>CERAMICAS DE LOS ALTOS SA DE CV</v>
          </cell>
        </row>
        <row r="2842">
          <cell r="A2842" t="str">
            <v>DBS200807R9A</v>
          </cell>
          <cell r="B2842" t="str">
            <v>210-2839</v>
          </cell>
          <cell r="C2842" t="str">
            <v>DERMA BELLEZA Y SALUD SA DE CV</v>
          </cell>
        </row>
        <row r="2843">
          <cell r="A2843" t="str">
            <v>MIGA830318FJ0</v>
          </cell>
          <cell r="B2843" t="str">
            <v>210-2840</v>
          </cell>
          <cell r="C2843" t="str">
            <v>MIRANDA GOMEZ ALEJANDRA</v>
          </cell>
        </row>
        <row r="2844">
          <cell r="A2844" t="str">
            <v>ITT930211C58</v>
          </cell>
          <cell r="B2844" t="str">
            <v>210-2841</v>
          </cell>
          <cell r="C2844" t="str">
            <v>INDUSTRIAS T TAIO SA DE CV</v>
          </cell>
        </row>
        <row r="2845">
          <cell r="A2845" t="str">
            <v>DCC1902139R7</v>
          </cell>
          <cell r="B2845" t="str">
            <v>210-2842</v>
          </cell>
          <cell r="C2845" t="str">
            <v>DISTRIBUIDORA COMERCIAL CIPREZO SA DE CV</v>
          </cell>
        </row>
        <row r="2846">
          <cell r="A2846" t="str">
            <v>IAP140519AA3</v>
          </cell>
          <cell r="B2846" t="str">
            <v>210-2843</v>
          </cell>
          <cell r="C2846" t="str">
            <v>IMPLEMENTOS AVICOLAS Y PORCICOLAS GALLO SA DE CV</v>
          </cell>
        </row>
        <row r="2847">
          <cell r="A2847" t="str">
            <v>AICP951128H11</v>
          </cell>
          <cell r="B2847" t="str">
            <v>210-2844</v>
          </cell>
          <cell r="C2847" t="str">
            <v>AVIÑA CASTRO PAOLA</v>
          </cell>
        </row>
        <row r="2848">
          <cell r="A2848" t="str">
            <v>BELR700429E20</v>
          </cell>
          <cell r="B2848" t="str">
            <v>210-2845</v>
          </cell>
          <cell r="C2848" t="str">
            <v>BERNAL LEON RAFAEL</v>
          </cell>
        </row>
        <row r="2849">
          <cell r="A2849" t="str">
            <v>TER160224G52</v>
          </cell>
          <cell r="B2849" t="str">
            <v>210-2846</v>
          </cell>
          <cell r="C2849" t="str">
            <v>TERMICAST SA DE CV</v>
          </cell>
        </row>
        <row r="2850">
          <cell r="A2850" t="str">
            <v>ZEYD670514962</v>
          </cell>
          <cell r="B2850" t="str">
            <v>210-2847</v>
          </cell>
          <cell r="C2850" t="str">
            <v>ZEIVY YANOUSKY DANIEL</v>
          </cell>
        </row>
        <row r="2851">
          <cell r="A2851" t="str">
            <v>NAGK960830QC8</v>
          </cell>
          <cell r="B2851" t="str">
            <v>210-2848</v>
          </cell>
          <cell r="C2851" t="str">
            <v>NAVARRO GUTIERREZ KARLA LETICIA</v>
          </cell>
        </row>
        <row r="2852">
          <cell r="A2852" t="str">
            <v>PAPH7809015N6</v>
          </cell>
          <cell r="B2852" t="str">
            <v>210-2849</v>
          </cell>
          <cell r="C2852" t="str">
            <v>PADILLA PADILLA HECTOR</v>
          </cell>
        </row>
        <row r="2853">
          <cell r="A2853" t="str">
            <v>NAGO871219M44</v>
          </cell>
          <cell r="B2853" t="str">
            <v>210-2850</v>
          </cell>
          <cell r="C2853" t="str">
            <v>NAVARRO GONZALEZ OSWALDO</v>
          </cell>
        </row>
        <row r="2854">
          <cell r="A2854" t="str">
            <v>GACC801117MA8</v>
          </cell>
          <cell r="B2854" t="str">
            <v>210-2851</v>
          </cell>
          <cell r="C2854" t="str">
            <v>GARCIA CONTRERAS CANUTO</v>
          </cell>
        </row>
        <row r="2855">
          <cell r="A2855" t="str">
            <v>CACS671001N54</v>
          </cell>
          <cell r="B2855" t="str">
            <v>210-2852</v>
          </cell>
          <cell r="C2855" t="str">
            <v>CASILLAS CARDONA SAMUEL</v>
          </cell>
        </row>
        <row r="2856">
          <cell r="A2856" t="str">
            <v>ANE140618P37</v>
          </cell>
          <cell r="B2856" t="str">
            <v>210-2853</v>
          </cell>
          <cell r="C2856" t="str">
            <v>SERVICIOS COMERCIALES AMAZON MEXICO S DE RL DE CV</v>
          </cell>
        </row>
        <row r="2857">
          <cell r="A2857" t="str">
            <v>LORA960226B42</v>
          </cell>
          <cell r="B2857" t="str">
            <v>210-2854</v>
          </cell>
          <cell r="C2857" t="str">
            <v>LOPEZ ROBLES ANGEL ALEJANDRO</v>
          </cell>
        </row>
        <row r="2858">
          <cell r="A2858" t="str">
            <v>AECA911214J50</v>
          </cell>
          <cell r="B2858" t="str">
            <v>210-2855</v>
          </cell>
          <cell r="C2858" t="str">
            <v>ACEVES CASTELLANOS ALAN</v>
          </cell>
        </row>
        <row r="2859">
          <cell r="A2859" t="str">
            <v>SDI1905313U0</v>
          </cell>
          <cell r="B2859" t="str">
            <v>210-2856</v>
          </cell>
          <cell r="C2859" t="str">
            <v>SUPERMEX Y DISTRIBUCIONES S DE RL DE CV</v>
          </cell>
        </row>
        <row r="2860">
          <cell r="A2860" t="str">
            <v>CME120904FJ3</v>
          </cell>
          <cell r="B2860" t="str">
            <v>210-2857</v>
          </cell>
          <cell r="C2860" t="str">
            <v>CHARMED DE MEXICO SA DE CV</v>
          </cell>
        </row>
        <row r="2861">
          <cell r="A2861" t="str">
            <v>RUGI950129NW8</v>
          </cell>
          <cell r="B2861" t="str">
            <v>210-2858</v>
          </cell>
          <cell r="C2861" t="str">
            <v>RUVALCABA GUTIERREZ ILEANA NALLELY</v>
          </cell>
        </row>
        <row r="2862">
          <cell r="A2862" t="str">
            <v>CONS8709113C9</v>
          </cell>
          <cell r="B2862" t="str">
            <v>210-2859</v>
          </cell>
          <cell r="C2862" t="str">
            <v>CORTES NAVARRO SANDRA MARLYN</v>
          </cell>
        </row>
        <row r="2863">
          <cell r="A2863" t="str">
            <v>PAL201023K1A</v>
          </cell>
          <cell r="B2863" t="str">
            <v>210-2860</v>
          </cell>
          <cell r="C2863" t="str">
            <v>PASTOR DE LOS ALTOS SA DE CV</v>
          </cell>
        </row>
        <row r="2864">
          <cell r="A2864" t="str">
            <v>MERS791121910</v>
          </cell>
          <cell r="B2864" t="str">
            <v>210-2861</v>
          </cell>
          <cell r="C2864" t="str">
            <v>MEDINA RODRIGUEZ SARA ERENDIDA</v>
          </cell>
        </row>
        <row r="2865">
          <cell r="A2865" t="str">
            <v>ZAEG6605042M0</v>
          </cell>
          <cell r="B2865" t="str">
            <v>210-2862</v>
          </cell>
          <cell r="C2865" t="str">
            <v>ZAPATA ESPINOZA GRACIELA EUGENIA</v>
          </cell>
        </row>
        <row r="2866">
          <cell r="A2866" t="str">
            <v>AHI210119RQ9</v>
          </cell>
          <cell r="B2866" t="str">
            <v>210-2863</v>
          </cell>
          <cell r="C2866" t="str">
            <v>ALIMENTOS HIMEX SA DE CV</v>
          </cell>
        </row>
        <row r="2867">
          <cell r="A2867" t="str">
            <v>CMA1612128Z3</v>
          </cell>
          <cell r="B2867" t="str">
            <v>210-2864</v>
          </cell>
          <cell r="C2867" t="str">
            <v>CMAGUASCALIENTES SA DE CV</v>
          </cell>
        </row>
        <row r="2868">
          <cell r="A2868" t="str">
            <v>LOGY7412098Q4</v>
          </cell>
          <cell r="B2868" t="str">
            <v>210-2865</v>
          </cell>
          <cell r="C2868" t="str">
            <v>LOZANO GALLEGOS YANIRA DEL CARMEN</v>
          </cell>
        </row>
        <row r="2869">
          <cell r="A2869" t="str">
            <v>ROHL760114TC7</v>
          </cell>
          <cell r="B2869" t="str">
            <v>210-2866</v>
          </cell>
          <cell r="C2869" t="str">
            <v>ROJAS HERNANDEZ LORENA</v>
          </cell>
        </row>
        <row r="2870">
          <cell r="A2870" t="str">
            <v>FES1608317A6</v>
          </cell>
          <cell r="B2870" t="str">
            <v>210-2867</v>
          </cell>
          <cell r="C2870" t="str">
            <v>FARMACIA ESTELAR S DE RL DE CV</v>
          </cell>
        </row>
        <row r="2871">
          <cell r="A2871" t="str">
            <v>NUGG811021JH0</v>
          </cell>
          <cell r="B2871" t="str">
            <v>210-2868</v>
          </cell>
          <cell r="C2871" t="str">
            <v>NUÑO GARCIA JOSE GUADALUPE</v>
          </cell>
        </row>
        <row r="2872">
          <cell r="A2872" t="str">
            <v>OIPH7802224P3</v>
          </cell>
          <cell r="B2872" t="str">
            <v>210-2869</v>
          </cell>
          <cell r="C2872" t="str">
            <v>ORTIZ PEREZ HUGO</v>
          </cell>
        </row>
        <row r="2873">
          <cell r="A2873" t="str">
            <v>METJ740208BB9</v>
          </cell>
          <cell r="B2873" t="str">
            <v>210-2870</v>
          </cell>
          <cell r="C2873" t="str">
            <v>MENDEZ TORRES JAIME</v>
          </cell>
        </row>
        <row r="2874">
          <cell r="A2874" t="str">
            <v>CSL180410F24</v>
          </cell>
          <cell r="B2874" t="str">
            <v>210-2871</v>
          </cell>
          <cell r="C2874" t="str">
            <v>COMERCIALIZADORA SOLUCIONES LUMINICAS PLUS SA DE CV</v>
          </cell>
        </row>
        <row r="2875">
          <cell r="A2875" t="str">
            <v>AOSD510724125</v>
          </cell>
          <cell r="B2875" t="str">
            <v>210-2872</v>
          </cell>
          <cell r="C2875" t="str">
            <v>ALONSO SANCHEZ DANIEL</v>
          </cell>
        </row>
        <row r="2876">
          <cell r="A2876" t="str">
            <v>COGC890706D78</v>
          </cell>
          <cell r="B2876" t="str">
            <v>210-2873</v>
          </cell>
          <cell r="C2876" t="str">
            <v>CORAL GONZALEZ CYNTHIA NAYELI</v>
          </cell>
        </row>
        <row r="2877">
          <cell r="A2877" t="str">
            <v>QUGE8102068P1</v>
          </cell>
          <cell r="B2877" t="str">
            <v>210-2874</v>
          </cell>
          <cell r="C2877" t="str">
            <v>QUIÑONES GRACIAN EDUARDO</v>
          </cell>
        </row>
        <row r="2878">
          <cell r="A2878" t="str">
            <v>BCA180903G7A</v>
          </cell>
          <cell r="B2878" t="str">
            <v>210-2875</v>
          </cell>
          <cell r="C2878" t="str">
            <v>BARCENA CABRERA Y ASOCIADOS SC</v>
          </cell>
        </row>
        <row r="2879">
          <cell r="A2879" t="str">
            <v>ANL210209685</v>
          </cell>
          <cell r="B2879" t="str">
            <v>210-2876</v>
          </cell>
          <cell r="C2879" t="str">
            <v>ALTUS NATURA LABORATORIOS S DE RL DE CV</v>
          </cell>
        </row>
        <row r="2880">
          <cell r="A2880" t="str">
            <v>COP920428Q20</v>
          </cell>
          <cell r="B2880" t="str">
            <v>210-2877</v>
          </cell>
          <cell r="C2880" t="str">
            <v>COPPEL SA DE CV</v>
          </cell>
        </row>
        <row r="2881">
          <cell r="A2881" t="str">
            <v>TDM160810R85</v>
          </cell>
          <cell r="B2881" t="str">
            <v>210-2878</v>
          </cell>
          <cell r="C2881" t="str">
            <v>TECNOLOGIAS Y DISEÑOS METALICOS SAPI DE CV</v>
          </cell>
        </row>
        <row r="2882">
          <cell r="A2882" t="str">
            <v>VAMJ8205134C5</v>
          </cell>
          <cell r="B2882" t="str">
            <v>210-2879</v>
          </cell>
          <cell r="C2882" t="str">
            <v>VARGAS MUÑOZ JORGE</v>
          </cell>
        </row>
        <row r="2883">
          <cell r="A2883" t="str">
            <v>LOVK9507087D8</v>
          </cell>
          <cell r="B2883" t="str">
            <v>210-2880</v>
          </cell>
          <cell r="C2883" t="str">
            <v>LOPEZ VALLEJO KATIA LIZBETH</v>
          </cell>
        </row>
        <row r="2884">
          <cell r="A2884" t="str">
            <v>FOAA9905203B6</v>
          </cell>
          <cell r="B2884" t="str">
            <v>210-2881</v>
          </cell>
          <cell r="C2884" t="str">
            <v>FLORES ALVAREZ ADRIANA GUADALUPE</v>
          </cell>
        </row>
        <row r="2885">
          <cell r="A2885" t="str">
            <v>GUBS990419BY8</v>
          </cell>
          <cell r="B2885" t="str">
            <v>210-2882</v>
          </cell>
          <cell r="C2885" t="str">
            <v>GUTIERREZ BARBA SERGIO</v>
          </cell>
        </row>
        <row r="2886">
          <cell r="A2886" t="str">
            <v>PZM950105391</v>
          </cell>
          <cell r="B2886" t="str">
            <v>210-2883</v>
          </cell>
          <cell r="C2886" t="str">
            <v>PRODUCTOS ZEUS DE MEXICO SA DE CV</v>
          </cell>
        </row>
        <row r="2887">
          <cell r="A2887" t="str">
            <v>CMA200515NK6</v>
          </cell>
          <cell r="B2887" t="str">
            <v>210-2884</v>
          </cell>
          <cell r="C2887" t="str">
            <v>CORPORATIVO MAREJO SA DE CV</v>
          </cell>
        </row>
        <row r="2888">
          <cell r="A2888" t="str">
            <v>RSA1011306T2</v>
          </cell>
          <cell r="B2888" t="str">
            <v>210-2885</v>
          </cell>
          <cell r="C2888" t="str">
            <v>DISTRIBUIDORA DE PAN EL PANQUE SA DE CV</v>
          </cell>
        </row>
        <row r="2889">
          <cell r="A2889" t="str">
            <v>TRA800423S25</v>
          </cell>
          <cell r="B2889" t="str">
            <v>210-2886</v>
          </cell>
          <cell r="C2889" t="str">
            <v>TRACSA SAPI DE CV</v>
          </cell>
        </row>
        <row r="2890">
          <cell r="A2890" t="str">
            <v>ZAMC9312266FA</v>
          </cell>
          <cell r="B2890" t="str">
            <v>210-2887</v>
          </cell>
          <cell r="C2890" t="str">
            <v>ZAVALA MEJIA CESAR</v>
          </cell>
        </row>
        <row r="2891">
          <cell r="A2891" t="str">
            <v>ATC200709K38</v>
          </cell>
          <cell r="B2891" t="str">
            <v>210-2888</v>
          </cell>
          <cell r="C2891" t="str">
            <v>ALCA 35 HOSPITALARIA SA DE CV</v>
          </cell>
        </row>
        <row r="2892">
          <cell r="A2892" t="str">
            <v>VAML7102124F7</v>
          </cell>
          <cell r="B2892" t="str">
            <v>210-2889</v>
          </cell>
          <cell r="C2892" t="str">
            <v>VARGAS MARTINEZ LEOBARDO</v>
          </cell>
        </row>
        <row r="2893">
          <cell r="A2893" t="str">
            <v>ELO2105243S8</v>
          </cell>
          <cell r="B2893" t="str">
            <v>210-2890</v>
          </cell>
          <cell r="C2893" t="str">
            <v>ELEVADORES LOPEZ SA DE CV</v>
          </cell>
        </row>
        <row r="2894">
          <cell r="A2894" t="str">
            <v>GUGY950926H33</v>
          </cell>
          <cell r="B2894" t="str">
            <v>210-2891</v>
          </cell>
          <cell r="C2894" t="str">
            <v>GUTIERREZ GALLO YESENIA</v>
          </cell>
        </row>
        <row r="2895">
          <cell r="A2895" t="str">
            <v>OOHR590123RR9</v>
          </cell>
          <cell r="B2895" t="str">
            <v>210-2892</v>
          </cell>
          <cell r="C2895" t="str">
            <v>OROZCO HERNANDEZ RIGOBERTO</v>
          </cell>
        </row>
        <row r="2896">
          <cell r="A2896" t="str">
            <v>SCA920831JP8</v>
          </cell>
          <cell r="B2896" t="str">
            <v>210-2893</v>
          </cell>
          <cell r="C2896" t="str">
            <v>SERVICIO CASTILLO SA DE CV</v>
          </cell>
        </row>
        <row r="2897">
          <cell r="A2897" t="str">
            <v>ROME960125Q65</v>
          </cell>
          <cell r="B2897" t="str">
            <v>210-2894</v>
          </cell>
          <cell r="C2897" t="str">
            <v>RODRIGUEZ MEDINA JOSE ENRIQUE</v>
          </cell>
        </row>
        <row r="2898">
          <cell r="A2898" t="str">
            <v>OORG670510FQ5</v>
          </cell>
          <cell r="B2898" t="str">
            <v>210-2895</v>
          </cell>
          <cell r="C2898" t="str">
            <v>OROZCO RUVALCABA GUILLERMINA</v>
          </cell>
        </row>
        <row r="2899">
          <cell r="A2899" t="str">
            <v>HEAR530222H22</v>
          </cell>
          <cell r="B2899" t="str">
            <v>210-2896</v>
          </cell>
          <cell r="C2899" t="str">
            <v>HERNANDEZ ANGEL RAMON</v>
          </cell>
        </row>
        <row r="2900">
          <cell r="A2900" t="str">
            <v>NZI1902252Q2</v>
          </cell>
          <cell r="B2900" t="str">
            <v>210-2897</v>
          </cell>
          <cell r="C2900" t="str">
            <v>NATURISTAS ZILOE SA DE CV</v>
          </cell>
        </row>
        <row r="2901">
          <cell r="A2901" t="str">
            <v>AIM180420JV7</v>
          </cell>
          <cell r="B2901" t="str">
            <v>210-2898</v>
          </cell>
          <cell r="C2901" t="str">
            <v>ARCHIVO INTERNACIONAL MARCARIO SAPI</v>
          </cell>
        </row>
        <row r="2902">
          <cell r="A2902" t="str">
            <v>POGE920922743</v>
          </cell>
          <cell r="B2902" t="str">
            <v>210-2899</v>
          </cell>
          <cell r="C2902" t="str">
            <v>PONCE GOMEZ ELVIA MONTSERRAT</v>
          </cell>
        </row>
        <row r="2903">
          <cell r="A2903" t="str">
            <v>XEXX010101000</v>
          </cell>
          <cell r="B2903" t="str">
            <v>210-2900</v>
          </cell>
          <cell r="C2903" t="str">
            <v>PROVEEDOR EXTRANJERO</v>
          </cell>
        </row>
        <row r="2904">
          <cell r="A2904" t="str">
            <v>MAPR760101PB6</v>
          </cell>
          <cell r="B2904" t="str">
            <v>210-2901</v>
          </cell>
          <cell r="C2904" t="str">
            <v>MARTIN PADILLA RAMIRO</v>
          </cell>
        </row>
        <row r="2905">
          <cell r="A2905" t="str">
            <v>MAER890924JQ2</v>
          </cell>
          <cell r="B2905" t="str">
            <v>210-2902</v>
          </cell>
          <cell r="C2905" t="str">
            <v>MARGARITO ESTRADA ROBERTO</v>
          </cell>
        </row>
        <row r="2906">
          <cell r="A2906" t="str">
            <v>ABA960625AC7</v>
          </cell>
          <cell r="B2906" t="str">
            <v>210-2903</v>
          </cell>
          <cell r="C2906" t="str">
            <v>ARROCERA DEL BAJIO SA DE CV</v>
          </cell>
        </row>
        <row r="2907">
          <cell r="A2907" t="str">
            <v>NAIR741105580</v>
          </cell>
          <cell r="B2907" t="str">
            <v>210-2904</v>
          </cell>
          <cell r="C2907" t="str">
            <v>NAVARRO IÑIGUEZ RAUL</v>
          </cell>
        </row>
        <row r="2908">
          <cell r="A2908" t="str">
            <v>SHN571001I66</v>
          </cell>
          <cell r="B2908" t="str">
            <v>210-2905</v>
          </cell>
          <cell r="C2908" t="str">
            <v>SCHETTINO HERMANOS S DE RL DE CV</v>
          </cell>
        </row>
        <row r="2909">
          <cell r="A2909" t="str">
            <v>TRO070301RL3</v>
          </cell>
          <cell r="B2909" t="str">
            <v>210-2906</v>
          </cell>
          <cell r="C2909" t="str">
            <v>TRANSPORTES RUTA OCCIDENTE SA DE CV</v>
          </cell>
        </row>
        <row r="2910">
          <cell r="A2910" t="str">
            <v>MOHL740608KV6</v>
          </cell>
          <cell r="B2910" t="str">
            <v>210-2907</v>
          </cell>
          <cell r="C2910" t="str">
            <v>MORA HUERTA JOSE LUIS</v>
          </cell>
        </row>
        <row r="2911">
          <cell r="A2911" t="str">
            <v>RIGR900720NZA</v>
          </cell>
          <cell r="B2911" t="str">
            <v>210-2908</v>
          </cell>
          <cell r="C2911" t="str">
            <v>RIVAS GOMEZ RUBEN ALEJANDRO</v>
          </cell>
        </row>
        <row r="2912">
          <cell r="A2912" t="str">
            <v>VICG850618Q32</v>
          </cell>
          <cell r="B2912" t="str">
            <v>210-2909</v>
          </cell>
          <cell r="C2912" t="str">
            <v>VILLARRUEL CORONADO JOSE GUADALUPE</v>
          </cell>
        </row>
        <row r="2913">
          <cell r="A2913" t="str">
            <v>VAJG000128QK4</v>
          </cell>
          <cell r="B2913" t="str">
            <v>210-2910</v>
          </cell>
          <cell r="C2913" t="str">
            <v>VAZQUEZ JAUREGUI GERARDO DE JESUS</v>
          </cell>
        </row>
        <row r="2914">
          <cell r="A2914" t="str">
            <v>GBL180529P28</v>
          </cell>
          <cell r="B2914" t="str">
            <v>210-2911</v>
          </cell>
          <cell r="C2914" t="str">
            <v>GRUPO BLANCGENEM SA DE CV</v>
          </cell>
        </row>
        <row r="2915">
          <cell r="A2915" t="str">
            <v>THE791105HP2</v>
          </cell>
          <cell r="B2915" t="str">
            <v>210-2912</v>
          </cell>
          <cell r="C2915" t="str">
            <v>TRUPER SA DE CV</v>
          </cell>
        </row>
        <row r="2916">
          <cell r="A2916" t="str">
            <v>MAIA850930HQ0</v>
          </cell>
          <cell r="B2916" t="str">
            <v>210-2913</v>
          </cell>
          <cell r="C2916" t="str">
            <v>MARTINEZ IÑIGUEZ ADRIANA MARGARITA</v>
          </cell>
        </row>
        <row r="2917">
          <cell r="A2917" t="str">
            <v>RIO140523G29</v>
          </cell>
          <cell r="B2917" t="str">
            <v>210-2914</v>
          </cell>
          <cell r="C2917" t="str">
            <v>RECUBRIMIENTOS INTEGRALES DE OCCIDENTE SA DE CV</v>
          </cell>
        </row>
        <row r="2918">
          <cell r="A2918" t="str">
            <v>JSA1706099N4</v>
          </cell>
          <cell r="B2918" t="str">
            <v>210-2915</v>
          </cell>
          <cell r="C2918" t="str">
            <v>JIMMONT SERVICES AND SOLUTIONS SA DE CV</v>
          </cell>
        </row>
        <row r="2919">
          <cell r="A2919" t="str">
            <v>SACI7609015N6</v>
          </cell>
          <cell r="B2919" t="str">
            <v>210-2916</v>
          </cell>
          <cell r="C2919" t="str">
            <v>SANTAMARIA CABRERA IRWING DE JESUS</v>
          </cell>
        </row>
        <row r="2920">
          <cell r="A2920" t="str">
            <v>MPC2012102V2</v>
          </cell>
          <cell r="B2920" t="str">
            <v>210-2917</v>
          </cell>
          <cell r="C2920" t="str">
            <v>MS PRO COSMETICOS SA DE CV</v>
          </cell>
        </row>
        <row r="2921">
          <cell r="A2921" t="str">
            <v>PATA631224S53</v>
          </cell>
          <cell r="B2921" t="str">
            <v>210-2918</v>
          </cell>
          <cell r="C2921" t="str">
            <v>PAREDES TRIGUEROS MARIA AMALIA</v>
          </cell>
        </row>
        <row r="2922">
          <cell r="A2922" t="str">
            <v>MOGY780305T75</v>
          </cell>
          <cell r="B2922" t="str">
            <v>210-2919</v>
          </cell>
          <cell r="C2922" t="str">
            <v>MORA GARCIA YOLANDA</v>
          </cell>
        </row>
        <row r="2923">
          <cell r="A2923" t="str">
            <v>PEMT9505317Z9</v>
          </cell>
          <cell r="B2923" t="str">
            <v>210-2920</v>
          </cell>
          <cell r="C2923" t="str">
            <v>PRECIADO MAYO THALIA MICHELLE</v>
          </cell>
        </row>
        <row r="2924">
          <cell r="A2924" t="str">
            <v>MEGL6807186CA</v>
          </cell>
          <cell r="B2924" t="str">
            <v>210-2921</v>
          </cell>
          <cell r="C2924" t="str">
            <v>MELGAREJO GONZALEZ LUSANA MARINA</v>
          </cell>
        </row>
        <row r="2925">
          <cell r="A2925" t="str">
            <v>TVC051213QJA</v>
          </cell>
          <cell r="B2925" t="str">
            <v>210-2922</v>
          </cell>
          <cell r="C2925" t="str">
            <v>TUBERIAS VALVULAS Y CONEXIONES DE LOS ALTOS S DE RL DE CV</v>
          </cell>
        </row>
        <row r="2926">
          <cell r="A2926" t="str">
            <v>FETJ630125F2A</v>
          </cell>
          <cell r="B2926" t="str">
            <v>210-2923</v>
          </cell>
          <cell r="C2926" t="str">
            <v>FERNANDEZ DE LA TORRE JAVIER</v>
          </cell>
        </row>
        <row r="2927">
          <cell r="A2927" t="str">
            <v>TOMJ870622PN2</v>
          </cell>
          <cell r="B2927" t="str">
            <v>210-2924</v>
          </cell>
          <cell r="C2927" t="str">
            <v>DE LA TORRE MEDINA JUAN MANUEL</v>
          </cell>
        </row>
        <row r="2928">
          <cell r="A2928" t="str">
            <v>IAFA730529LB2</v>
          </cell>
          <cell r="B2928" t="str">
            <v>210-2925</v>
          </cell>
          <cell r="C2928" t="str">
            <v>ISLAS FIGUEROA ALFREDO</v>
          </cell>
        </row>
        <row r="2929">
          <cell r="A2929" t="str">
            <v>CME210624MU9</v>
          </cell>
          <cell r="B2929" t="str">
            <v>210-2926</v>
          </cell>
          <cell r="C2929" t="str">
            <v>CIMMO MEDICAL SA DE CV</v>
          </cell>
        </row>
        <row r="2930">
          <cell r="A2930" t="str">
            <v>NUGD921123QL0</v>
          </cell>
          <cell r="B2930" t="str">
            <v>210-2927</v>
          </cell>
          <cell r="C2930" t="str">
            <v>NUÑO GONZALEZ DIANA LIZETH</v>
          </cell>
        </row>
        <row r="2931">
          <cell r="A2931" t="str">
            <v>SRO201001N86</v>
          </cell>
          <cell r="B2931" t="str">
            <v>210-2928</v>
          </cell>
          <cell r="C2931" t="str">
            <v>SOMAR ROLF SA DE CV</v>
          </cell>
        </row>
        <row r="2932">
          <cell r="A2932" t="str">
            <v>AOM920820BEA</v>
          </cell>
          <cell r="B2932" t="str">
            <v>210-2929</v>
          </cell>
          <cell r="C2932" t="str">
            <v>APPLE OPERATIONS MEXICO SA DE CV</v>
          </cell>
        </row>
        <row r="2933">
          <cell r="A2933" t="str">
            <v>GHR160822HS3</v>
          </cell>
          <cell r="B2933" t="str">
            <v>210-2930</v>
          </cell>
          <cell r="C2933" t="str">
            <v>GRUPO HERMOSILLO RAMIREZ SA DE CV</v>
          </cell>
        </row>
        <row r="2934">
          <cell r="A2934" t="str">
            <v>LOVJ521217AI2</v>
          </cell>
          <cell r="B2934" t="str">
            <v>210-2931</v>
          </cell>
          <cell r="C2934" t="str">
            <v>LOPEZ VARELA JAVIER</v>
          </cell>
        </row>
        <row r="2935">
          <cell r="A2935" t="str">
            <v>GULG770417UH2</v>
          </cell>
          <cell r="B2935" t="str">
            <v>210-2932</v>
          </cell>
          <cell r="C2935" t="str">
            <v>GUERRERO LARA MARIA GUADALUPE</v>
          </cell>
        </row>
        <row r="2936">
          <cell r="A2936" t="str">
            <v>NURS541117MZA</v>
          </cell>
          <cell r="B2936" t="str">
            <v>210-2933</v>
          </cell>
          <cell r="C2936" t="str">
            <v>NUÑO REYNOSO SALVADOR</v>
          </cell>
        </row>
        <row r="2937">
          <cell r="A2937" t="str">
            <v>TOPK840629RE0</v>
          </cell>
          <cell r="B2937" t="str">
            <v>210-2934</v>
          </cell>
          <cell r="C2937" t="str">
            <v>TORRES PACHECO KARLA PAOLA</v>
          </cell>
        </row>
        <row r="2938">
          <cell r="A2938" t="str">
            <v>NAMC780728GB5</v>
          </cell>
          <cell r="B2938" t="str">
            <v>210-2935</v>
          </cell>
          <cell r="C2938" t="str">
            <v>NAVARRO MARTIN DEL CAMPO CARLOS FABRICIO</v>
          </cell>
        </row>
        <row r="2939">
          <cell r="A2939" t="str">
            <v>MECV601117TW4</v>
          </cell>
          <cell r="B2939" t="str">
            <v>210-2936</v>
          </cell>
          <cell r="C2939" t="str">
            <v>MENDOZA CIBRIAN VICTOR</v>
          </cell>
        </row>
        <row r="2940">
          <cell r="A2940" t="str">
            <v>QUGH741210QM7</v>
          </cell>
          <cell r="B2940" t="str">
            <v>210-2937</v>
          </cell>
          <cell r="C2940" t="str">
            <v>QUIÑONES GRACIAN HECTOR RODRIGO</v>
          </cell>
        </row>
        <row r="2941">
          <cell r="A2941" t="str">
            <v>PERY8807189Q3</v>
          </cell>
          <cell r="B2941" t="str">
            <v>210-2938</v>
          </cell>
          <cell r="C2941" t="str">
            <v>PEREZ RIOS YENNY DANAE</v>
          </cell>
        </row>
        <row r="2942">
          <cell r="A2942" t="str">
            <v>GUMS8608027Z5</v>
          </cell>
          <cell r="B2942" t="str">
            <v>210-2939</v>
          </cell>
          <cell r="C2942" t="str">
            <v>GUTIERREZ MEDINA SILVIA VERONICA</v>
          </cell>
        </row>
        <row r="2943">
          <cell r="A2943" t="str">
            <v>FGE101011QA8</v>
          </cell>
          <cell r="B2943" t="str">
            <v>210-2940</v>
          </cell>
          <cell r="C2943" t="str">
            <v>FARMA GENEX SA DE CV</v>
          </cell>
        </row>
        <row r="2944">
          <cell r="A2944" t="str">
            <v>CEDI740817P36</v>
          </cell>
          <cell r="B2944" t="str">
            <v>210-2941</v>
          </cell>
          <cell r="C2944" t="str">
            <v>CELVERA DIAZ IVAN</v>
          </cell>
        </row>
        <row r="2945">
          <cell r="A2945" t="str">
            <v>MAHD9402258E5</v>
          </cell>
          <cell r="B2945" t="str">
            <v>210-2942</v>
          </cell>
          <cell r="C2945" t="str">
            <v>MARTINEZ HERNANDEZ DIANA IZARETH</v>
          </cell>
        </row>
        <row r="2946">
          <cell r="A2946" t="str">
            <v>BAVJ6812063S1</v>
          </cell>
          <cell r="B2946" t="str">
            <v>210-2943</v>
          </cell>
          <cell r="C2946" t="str">
            <v>BARAJAS VILLASEÑOR JUAN ANTONIO</v>
          </cell>
        </row>
        <row r="2947">
          <cell r="A2947" t="str">
            <v>BEPC920821KX8</v>
          </cell>
          <cell r="B2947" t="str">
            <v>210-2944</v>
          </cell>
          <cell r="C2947" t="str">
            <v>BELTRAN PELAYO CARLOS ALEJANDRO</v>
          </cell>
        </row>
        <row r="2948">
          <cell r="A2948" t="str">
            <v>ACO150523AU1</v>
          </cell>
          <cell r="B2948" t="str">
            <v>210-2945</v>
          </cell>
          <cell r="C2948" t="str">
            <v>ANIC CONCRETOS SA DE CV</v>
          </cell>
        </row>
        <row r="2949">
          <cell r="A2949" t="str">
            <v>RARE9604154Q1</v>
          </cell>
          <cell r="B2949" t="str">
            <v>210-2946</v>
          </cell>
          <cell r="C2949" t="str">
            <v>RAMIREZ ROMO EMMANUEL</v>
          </cell>
        </row>
        <row r="2950">
          <cell r="A2950" t="str">
            <v>GOR120301TQ0</v>
          </cell>
          <cell r="B2950" t="str">
            <v>210-2947</v>
          </cell>
          <cell r="C2950" t="str">
            <v>GP ORTHOPEDICS SA DE CV</v>
          </cell>
        </row>
        <row r="2951">
          <cell r="A2951" t="str">
            <v>CAVF830211C71</v>
          </cell>
          <cell r="B2951" t="str">
            <v>210-2948</v>
          </cell>
          <cell r="C2951" t="str">
            <v>CARRANZA VALLE FELIPE</v>
          </cell>
        </row>
        <row r="2952">
          <cell r="A2952" t="str">
            <v>AIRA7403227Q8</v>
          </cell>
          <cell r="B2952" t="str">
            <v>210-2949</v>
          </cell>
          <cell r="C2952" t="str">
            <v>ARVIZU ROBLES ALDO ROGELIO</v>
          </cell>
        </row>
        <row r="2953">
          <cell r="A2953" t="str">
            <v>LETD710816F65</v>
          </cell>
          <cell r="B2953" t="str">
            <v>210-2950</v>
          </cell>
          <cell r="C2953" t="str">
            <v>LEON TORRES JOSE DAVID</v>
          </cell>
        </row>
        <row r="2954">
          <cell r="A2954" t="str">
            <v>DGU210205FS3</v>
          </cell>
          <cell r="B2954" t="str">
            <v>210-2951</v>
          </cell>
          <cell r="C2954" t="str">
            <v>DISTRIBUCION GUNO SA DE CV</v>
          </cell>
        </row>
        <row r="2955">
          <cell r="A2955" t="str">
            <v>GAAX7311219ZA</v>
          </cell>
          <cell r="B2955" t="str">
            <v>210-2952</v>
          </cell>
          <cell r="C2955" t="str">
            <v>GRANADOS AVITIA XOCHILT YADIRA</v>
          </cell>
        </row>
        <row r="2956">
          <cell r="A2956" t="str">
            <v>MUEG930607B46</v>
          </cell>
          <cell r="B2956" t="str">
            <v>210-2953</v>
          </cell>
          <cell r="C2956" t="str">
            <v>MUÑOZ ESQUIVEL GABRIELA</v>
          </cell>
        </row>
        <row r="2957">
          <cell r="A2957" t="str">
            <v>HERH830726NV5</v>
          </cell>
          <cell r="B2957" t="str">
            <v>210-2954</v>
          </cell>
          <cell r="C2957" t="str">
            <v>HERNANDEZ ROCHA HECTOR DAVID</v>
          </cell>
        </row>
        <row r="2958">
          <cell r="A2958" t="str">
            <v>SNO971210GD6</v>
          </cell>
          <cell r="B2958" t="str">
            <v>210-2955</v>
          </cell>
          <cell r="C2958" t="str">
            <v>SERVICIO NORAMA SA DE CV</v>
          </cell>
        </row>
        <row r="2959">
          <cell r="A2959" t="str">
            <v>RIGG730522F98</v>
          </cell>
          <cell r="B2959" t="str">
            <v>210-2956</v>
          </cell>
          <cell r="C2959" t="str">
            <v>RIOS GARCIA GISELL ALTAGRACIA</v>
          </cell>
        </row>
        <row r="2960">
          <cell r="A2960" t="str">
            <v>EIJJ9510052T1</v>
          </cell>
          <cell r="B2960" t="str">
            <v>210-2957</v>
          </cell>
          <cell r="C2960" t="str">
            <v>ESPINOSA JAIME JULIAN ANDRES</v>
          </cell>
        </row>
        <row r="2961">
          <cell r="A2961" t="str">
            <v>KCC2002259U0</v>
          </cell>
          <cell r="B2961" t="str">
            <v>210-2958</v>
          </cell>
          <cell r="C2961" t="str">
            <v>KING´S CROWN CANDIES S DE RL DE CV</v>
          </cell>
        </row>
        <row r="2962">
          <cell r="A2962" t="str">
            <v>IALM880924M96</v>
          </cell>
          <cell r="B2962" t="str">
            <v>210-2959</v>
          </cell>
          <cell r="C2962" t="str">
            <v>ISAAC LOMELI MELISSA</v>
          </cell>
        </row>
        <row r="2963">
          <cell r="A2963" t="str">
            <v>RASM710308GPA</v>
          </cell>
          <cell r="B2963" t="str">
            <v>210-2960</v>
          </cell>
          <cell r="C2963" t="str">
            <v>RANGEL SUAREZ MARCO ANTONIO</v>
          </cell>
        </row>
        <row r="2964">
          <cell r="A2964" t="str">
            <v>IAHK990815CN7</v>
          </cell>
          <cell r="B2964" t="str">
            <v>210-2961</v>
          </cell>
          <cell r="C2964" t="str">
            <v>IBARRA HERRERA KARLA ANDREA</v>
          </cell>
        </row>
        <row r="2965">
          <cell r="A2965" t="str">
            <v>TOGH740115K34</v>
          </cell>
          <cell r="B2965" t="str">
            <v>210-2962</v>
          </cell>
          <cell r="C2965" t="str">
            <v>TORRES GUTIERREZ HORACIO</v>
          </cell>
        </row>
        <row r="2966">
          <cell r="A2966" t="str">
            <v>SAGJ940225D69</v>
          </cell>
          <cell r="B2966" t="str">
            <v>210-2963</v>
          </cell>
          <cell r="C2966" t="str">
            <v>SANCHEZ GONZALEZ JAZMIN</v>
          </cell>
        </row>
        <row r="2967">
          <cell r="A2967" t="str">
            <v>TOGM8210109I5</v>
          </cell>
          <cell r="B2967" t="str">
            <v>210-2964</v>
          </cell>
          <cell r="C2967" t="str">
            <v>TORRES GONZALEZ MARIA MAGDALENA</v>
          </cell>
        </row>
        <row r="2968">
          <cell r="A2968" t="str">
            <v>ORO140319IP6</v>
          </cell>
          <cell r="B2968" t="str">
            <v>210-2965</v>
          </cell>
          <cell r="C2968" t="str">
            <v>OROVIC S DE RL DE CV</v>
          </cell>
        </row>
        <row r="2969">
          <cell r="A2969" t="str">
            <v>COM1909103Q8</v>
          </cell>
          <cell r="B2969" t="str">
            <v>210-2966</v>
          </cell>
          <cell r="C2969" t="str">
            <v>COMERCANTICO SA DE CV</v>
          </cell>
        </row>
        <row r="2970">
          <cell r="A2970" t="str">
            <v>LOHF760820MF2</v>
          </cell>
          <cell r="B2970" t="str">
            <v>210-2967</v>
          </cell>
          <cell r="C2970" t="str">
            <v>LOZANO HERNANDEZ FERNANDO</v>
          </cell>
        </row>
        <row r="2971">
          <cell r="A2971" t="str">
            <v>JILL740626R45</v>
          </cell>
          <cell r="B2971" t="str">
            <v>210-2968</v>
          </cell>
          <cell r="C2971" t="str">
            <v>JIMENEZ LOPEZ LUZ GRICELDA</v>
          </cell>
        </row>
        <row r="2972">
          <cell r="A2972" t="str">
            <v>CIA201124FF1</v>
          </cell>
          <cell r="B2972" t="str">
            <v>210-2969</v>
          </cell>
          <cell r="C2972" t="str">
            <v>CUSTOMER INSIGHT ACI SAS</v>
          </cell>
        </row>
        <row r="2973">
          <cell r="A2973" t="str">
            <v>VIAS830808C93</v>
          </cell>
          <cell r="B2973" t="str">
            <v>210-2970</v>
          </cell>
          <cell r="C2973" t="str">
            <v>VILLALOBOS ALTAMIRANO SILVIA EDITH</v>
          </cell>
        </row>
        <row r="2974">
          <cell r="A2974" t="str">
            <v>DMA050919HH0</v>
          </cell>
          <cell r="B2974" t="str">
            <v>210-2971</v>
          </cell>
          <cell r="C2974" t="str">
            <v>DAPSA MAYORISTA Y CIA S DE RL DE CV</v>
          </cell>
        </row>
        <row r="2975">
          <cell r="A2975" t="str">
            <v>GOAA830807LW4</v>
          </cell>
          <cell r="B2975" t="str">
            <v>210-2972</v>
          </cell>
          <cell r="C2975" t="str">
            <v>GONZALEZ ALATORRE ALBERTO</v>
          </cell>
        </row>
        <row r="2976">
          <cell r="A2976" t="str">
            <v>IAO060314V89</v>
          </cell>
          <cell r="B2976" t="str">
            <v>210-2973</v>
          </cell>
          <cell r="C2976" t="str">
            <v>INGREDIENTES ALIMENTICIOS DE OCCIDENTE SA DE CV</v>
          </cell>
        </row>
        <row r="2977">
          <cell r="A2977" t="str">
            <v>PAFB7804175T9</v>
          </cell>
          <cell r="B2977" t="str">
            <v>210-2974</v>
          </cell>
          <cell r="C2977" t="str">
            <v>PADILLA FRANCO BENJAMIN</v>
          </cell>
        </row>
        <row r="2978">
          <cell r="A2978" t="str">
            <v>VADL620221IJ1</v>
          </cell>
          <cell r="B2978" t="str">
            <v>210-2975</v>
          </cell>
          <cell r="C2978" t="str">
            <v>VAZQUEZ DILLON JOSE LUIS</v>
          </cell>
        </row>
        <row r="2979">
          <cell r="A2979" t="str">
            <v>FEGM900630C24</v>
          </cell>
          <cell r="B2979" t="str">
            <v>210-2976</v>
          </cell>
          <cell r="C2979" t="str">
            <v>FERNANDEZ GOMEZ MARIO ALBERTO</v>
          </cell>
        </row>
        <row r="2980">
          <cell r="A2980" t="str">
            <v>LEDC691225IR1</v>
          </cell>
          <cell r="B2980" t="str">
            <v>210-2977</v>
          </cell>
          <cell r="C2980" t="str">
            <v>LEAÑEZ DE DI VITO MARIA CAROLINA</v>
          </cell>
        </row>
        <row r="2981">
          <cell r="A2981" t="str">
            <v>AOMA820706173</v>
          </cell>
          <cell r="B2981" t="str">
            <v>210-2978</v>
          </cell>
          <cell r="C2981" t="str">
            <v>ACOSTA MARTINEZ ALEJANDRO</v>
          </cell>
        </row>
        <row r="2982">
          <cell r="A2982" t="str">
            <v>GOMK901105C6A</v>
          </cell>
          <cell r="B2982" t="str">
            <v>210-2979</v>
          </cell>
          <cell r="C2982" t="str">
            <v>GOMEZ DE LA MORA KARINA</v>
          </cell>
        </row>
        <row r="2983">
          <cell r="A2983" t="str">
            <v>GOMN630727QM1</v>
          </cell>
          <cell r="B2983" t="str">
            <v>210-2980</v>
          </cell>
          <cell r="C2983" t="str">
            <v>GONZALEZ MARTIN MANUEL</v>
          </cell>
        </row>
        <row r="2984">
          <cell r="A2984" t="str">
            <v>CELO8910062F7</v>
          </cell>
          <cell r="B2984" t="str">
            <v>210-2981</v>
          </cell>
          <cell r="C2984" t="str">
            <v>CERVANTES LEGASPI OCTAVIO</v>
          </cell>
        </row>
        <row r="2985">
          <cell r="A2985" t="str">
            <v>AUGS860625IQ3</v>
          </cell>
          <cell r="B2985" t="str">
            <v>210-2982</v>
          </cell>
          <cell r="C2985" t="str">
            <v>AGUIRRE GUTIERREZ SHANTI YEDITH</v>
          </cell>
        </row>
        <row r="2986">
          <cell r="A2986" t="str">
            <v>PAGJ601122N44</v>
          </cell>
          <cell r="B2986" t="str">
            <v>210-2983</v>
          </cell>
          <cell r="C2986" t="str">
            <v>PADILLA GUTIERREZ JUAN NABOR</v>
          </cell>
        </row>
        <row r="2987">
          <cell r="A2987" t="str">
            <v>IAML660224MY7</v>
          </cell>
          <cell r="B2987" t="str">
            <v>210-2984</v>
          </cell>
          <cell r="C2987" t="str">
            <v>IBARRA MENDEZ JOSE LUIS</v>
          </cell>
        </row>
        <row r="2988">
          <cell r="A2988" t="str">
            <v>OCI160330J38</v>
          </cell>
          <cell r="B2988" t="str">
            <v>210-2985</v>
          </cell>
          <cell r="C2988" t="str">
            <v>ORVA CITRUS SA DE CV</v>
          </cell>
        </row>
        <row r="2989">
          <cell r="A2989" t="str">
            <v>CVC9802281Z4</v>
          </cell>
          <cell r="B2989" t="str">
            <v>210-2986</v>
          </cell>
          <cell r="C2989" t="str">
            <v>COMERCIAL LOS VOLCANES DE COLIMA SA DE CV</v>
          </cell>
        </row>
        <row r="2990">
          <cell r="A2990" t="str">
            <v>AEA041220KM3</v>
          </cell>
          <cell r="B2990" t="str">
            <v>210-2987</v>
          </cell>
          <cell r="C2990" t="str">
            <v>ANDAMIOS Y EQUIPOS AMARILLOS SA DE CV</v>
          </cell>
        </row>
        <row r="2991">
          <cell r="A2991" t="str">
            <v>NACS9301028B6</v>
          </cell>
          <cell r="B2991" t="str">
            <v>210-2988</v>
          </cell>
          <cell r="C2991" t="str">
            <v>NAVARRO CORNEJO SERGIO</v>
          </cell>
        </row>
        <row r="2992">
          <cell r="A2992" t="str">
            <v>FOF211126GI0</v>
          </cell>
          <cell r="B2992" t="str">
            <v>210-2989</v>
          </cell>
          <cell r="C2992" t="str">
            <v>F O FARMACEUTICOS SA DE CV</v>
          </cell>
        </row>
        <row r="2993">
          <cell r="A2993" t="str">
            <v>CAH000724L17</v>
          </cell>
          <cell r="B2993" t="str">
            <v>210-2990</v>
          </cell>
          <cell r="C2993" t="str">
            <v>COMERCIALIZADORA AGRICOLA HERNANDEZ LOPEZ SPR DE RL DE CV</v>
          </cell>
        </row>
        <row r="2994">
          <cell r="A2994" t="str">
            <v>RAPM730622975</v>
          </cell>
          <cell r="B2994" t="str">
            <v>210-2991</v>
          </cell>
          <cell r="C2994" t="str">
            <v>RAMOS PORTILLO MOISES</v>
          </cell>
        </row>
        <row r="2995">
          <cell r="A2995" t="str">
            <v>NAAJ560816MD9</v>
          </cell>
          <cell r="B2995" t="str">
            <v>210-2992</v>
          </cell>
          <cell r="C2995" t="str">
            <v>NAVARRO ARENAS JUSTINO</v>
          </cell>
        </row>
        <row r="2996">
          <cell r="A2996" t="str">
            <v>CAFC830209B18</v>
          </cell>
          <cell r="B2996" t="str">
            <v>210-2993</v>
          </cell>
          <cell r="C2996" t="str">
            <v>CASTELLANOS FLORES CELESTINO</v>
          </cell>
        </row>
        <row r="2997">
          <cell r="A2997" t="str">
            <v>ECM970211KIA</v>
          </cell>
          <cell r="B2997" t="str">
            <v>210-2994</v>
          </cell>
          <cell r="C2997" t="str">
            <v>ESPECIAS Y CONDIMENTOS DE MEXICO SA DE CV</v>
          </cell>
        </row>
        <row r="2998">
          <cell r="A2998" t="str">
            <v>ABA0909236H1</v>
          </cell>
          <cell r="B2998" t="str">
            <v>210-2995</v>
          </cell>
          <cell r="C2998" t="str">
            <v>ABAF SA DE CV</v>
          </cell>
        </row>
        <row r="2999">
          <cell r="A2999" t="str">
            <v>CAAL721212H36</v>
          </cell>
          <cell r="B2999" t="str">
            <v>210-2996</v>
          </cell>
          <cell r="C2999" t="str">
            <v>CARDENAS ALCARAZ LORENA GUADALUPE</v>
          </cell>
        </row>
        <row r="3000">
          <cell r="A3000" t="str">
            <v>DFA140724DL8</v>
          </cell>
          <cell r="B3000" t="str">
            <v>210-2997</v>
          </cell>
          <cell r="C3000" t="str">
            <v>DISTRIBUIDORA FARMACEUTICA ARPE SA DE CV</v>
          </cell>
        </row>
        <row r="3001">
          <cell r="A3001" t="str">
            <v>LOGA810403SP7</v>
          </cell>
          <cell r="B3001" t="str">
            <v>210-2998</v>
          </cell>
          <cell r="C3001" t="str">
            <v>LOPEZ GALINDO AMANDA</v>
          </cell>
        </row>
        <row r="3002">
          <cell r="A3002" t="str">
            <v>GOHL640813FBA</v>
          </cell>
          <cell r="B3002" t="str">
            <v>210-2999</v>
          </cell>
          <cell r="C3002" t="str">
            <v>GONZALEZ HERNANDEZ LIBORIO</v>
          </cell>
        </row>
        <row r="3003">
          <cell r="A3003" t="str">
            <v>CMG210513DV7</v>
          </cell>
          <cell r="B3003" t="str">
            <v>210-3000</v>
          </cell>
          <cell r="C3003" t="str">
            <v>COMERCIALIZADORA MEDICA GV SA DE CV</v>
          </cell>
        </row>
        <row r="3004">
          <cell r="A3004" t="str">
            <v>BANJ630119EK0</v>
          </cell>
          <cell r="B3004" t="str">
            <v>210-3001</v>
          </cell>
          <cell r="C3004" t="str">
            <v>BARBOZA NAVARRO JAIME</v>
          </cell>
        </row>
        <row r="3005">
          <cell r="A3005" t="str">
            <v>ROGM840324AL7</v>
          </cell>
          <cell r="B3005" t="str">
            <v>210-3002</v>
          </cell>
          <cell r="C3005" t="str">
            <v>RODRIGUEZ GONZALEZ MIGUEL ANGEL</v>
          </cell>
        </row>
        <row r="3006">
          <cell r="A3006" t="str">
            <v>GAMA921007E46</v>
          </cell>
          <cell r="B3006" t="str">
            <v>210-3003</v>
          </cell>
          <cell r="C3006" t="str">
            <v>GARCIA MACIAS ANA LUCIA</v>
          </cell>
        </row>
        <row r="3007">
          <cell r="A3007" t="str">
            <v>AARJ820821AM7</v>
          </cell>
          <cell r="B3007" t="str">
            <v>210-3004</v>
          </cell>
          <cell r="C3007" t="str">
            <v>ALCAZAR RODRIGUEZ JOEL ALEJANDRO</v>
          </cell>
        </row>
        <row r="3008">
          <cell r="A3008" t="str">
            <v>DCO990526N38</v>
          </cell>
          <cell r="B3008" t="str">
            <v>210-3005</v>
          </cell>
          <cell r="C3008" t="str">
            <v>DULCES CHOMPYS SA DE CV</v>
          </cell>
        </row>
        <row r="3009">
          <cell r="A3009" t="str">
            <v>GPO210222AL5</v>
          </cell>
          <cell r="B3009" t="str">
            <v>210-3006</v>
          </cell>
          <cell r="C3009" t="str">
            <v>GRUPO POMELERO SA DE CV</v>
          </cell>
        </row>
        <row r="3010">
          <cell r="A3010" t="str">
            <v>EEL181001JF4</v>
          </cell>
          <cell r="B3010" t="str">
            <v>210-3007</v>
          </cell>
          <cell r="C3010" t="str">
            <v>EK ELECTRICA SA DE CV</v>
          </cell>
        </row>
        <row r="3011">
          <cell r="A3011" t="str">
            <v>PCO030110PN8</v>
          </cell>
          <cell r="B3011" t="str">
            <v>210-3008</v>
          </cell>
          <cell r="C3011" t="str">
            <v>PRODUCTOS LA COLINA SA DE CV</v>
          </cell>
        </row>
        <row r="3012">
          <cell r="A3012" t="str">
            <v>AEEE650906B49</v>
          </cell>
          <cell r="B3012" t="str">
            <v>210-3009</v>
          </cell>
          <cell r="C3012" t="str">
            <v>ACEVES ESQUIVIAS MARIA ELENA</v>
          </cell>
        </row>
        <row r="3013">
          <cell r="A3013" t="str">
            <v>ICD200731S83</v>
          </cell>
          <cell r="B3013" t="str">
            <v>210-3010</v>
          </cell>
          <cell r="C3013" t="str">
            <v>ISBADAL COMERCIALIZADORA Y DISTRIBUCION SA DE CV</v>
          </cell>
        </row>
        <row r="3014">
          <cell r="A3014" t="str">
            <v>OBR210601KS9</v>
          </cell>
          <cell r="B3014" t="str">
            <v>210-3011</v>
          </cell>
          <cell r="C3014" t="str">
            <v>OSTY BRAND SA DE CV</v>
          </cell>
        </row>
        <row r="3015">
          <cell r="A3015" t="str">
            <v>GUPH710310BI0</v>
          </cell>
          <cell r="B3015" t="str">
            <v>210-3012</v>
          </cell>
          <cell r="C3015" t="str">
            <v>GUTIERREZ PEREZ HECTOR SALVADOR</v>
          </cell>
        </row>
        <row r="3016">
          <cell r="A3016" t="str">
            <v>LOIS570614A72</v>
          </cell>
          <cell r="B3016" t="str">
            <v>210-3013</v>
          </cell>
          <cell r="C3016" t="str">
            <v>LOZA IBARRA SALVADOR</v>
          </cell>
        </row>
        <row r="3017">
          <cell r="A3017" t="str">
            <v>BART700616LA7</v>
          </cell>
          <cell r="B3017" t="str">
            <v>210-3014</v>
          </cell>
          <cell r="C3017" t="str">
            <v>BALTAZAR RUIZ TERESA</v>
          </cell>
        </row>
        <row r="3018">
          <cell r="A3018" t="str">
            <v>SSJ970331PM5</v>
          </cell>
          <cell r="B3018" t="str">
            <v>210-3015</v>
          </cell>
          <cell r="C3018" t="str">
            <v>OPD SERVICIOS DE SALUD JALISCO</v>
          </cell>
        </row>
        <row r="3019">
          <cell r="A3019" t="str">
            <v>OEMM840501PD2</v>
          </cell>
          <cell r="B3019" t="str">
            <v>210-3016</v>
          </cell>
          <cell r="C3019" t="str">
            <v>OSEGUERA MONDRAGON JOSE MARIA</v>
          </cell>
        </row>
        <row r="3020">
          <cell r="A3020" t="str">
            <v>ASS141008296</v>
          </cell>
          <cell r="B3020" t="str">
            <v>210-3017</v>
          </cell>
          <cell r="C3020" t="str">
            <v>ALMENA SERVICIOS DE SEGURIDAD PRIVADA SA DE CV</v>
          </cell>
        </row>
        <row r="3021">
          <cell r="A3021" t="str">
            <v>SCC030225F66</v>
          </cell>
          <cell r="B3021" t="str">
            <v>210-3018</v>
          </cell>
          <cell r="C3021" t="str">
            <v>SEMILLAS CEREALES Y CHILES SECOS LUQUIN SA DE CV</v>
          </cell>
        </row>
        <row r="3022">
          <cell r="A3022" t="str">
            <v>TIEF930225581</v>
          </cell>
          <cell r="B3022" t="str">
            <v>210-3019</v>
          </cell>
          <cell r="C3022" t="str">
            <v>TINAJERO ESQUEDA FERMIN</v>
          </cell>
        </row>
        <row r="3023">
          <cell r="A3023" t="str">
            <v>BAGR721208Q99</v>
          </cell>
          <cell r="B3023" t="str">
            <v>210-3020</v>
          </cell>
          <cell r="C3023" t="str">
            <v>BAEZ GONZALEZ RIGOBERTO</v>
          </cell>
        </row>
        <row r="3024">
          <cell r="A3024" t="str">
            <v>JAGL850328EXA</v>
          </cell>
          <cell r="B3024" t="str">
            <v>210-3021</v>
          </cell>
          <cell r="C3024" t="str">
            <v>JAUREGUI GARCIA LUIS ALBERTO</v>
          </cell>
        </row>
        <row r="3025">
          <cell r="A3025" t="str">
            <v>GOAM811205BF3</v>
          </cell>
          <cell r="B3025" t="str">
            <v>210-3022</v>
          </cell>
          <cell r="C3025" t="str">
            <v>GONZALEZ ALCALA MARIANA</v>
          </cell>
        </row>
        <row r="3026">
          <cell r="A3026" t="str">
            <v>PPG0610038B1</v>
          </cell>
          <cell r="B3026" t="str">
            <v>210-3023</v>
          </cell>
          <cell r="C3026" t="str">
            <v>PACIFIC PHARMA GROUP SA DE CV</v>
          </cell>
        </row>
        <row r="3027">
          <cell r="A3027" t="str">
            <v>DAGG690906HS8</v>
          </cell>
          <cell r="B3027" t="str">
            <v>210-3024</v>
          </cell>
          <cell r="C3027" t="str">
            <v>DAVILA GUADALUPE MA GABRIELA</v>
          </cell>
        </row>
        <row r="3028">
          <cell r="A3028" t="str">
            <v>RAMR711006SC2</v>
          </cell>
          <cell r="B3028" t="str">
            <v>210-3025</v>
          </cell>
          <cell r="C3028" t="str">
            <v>RAMIREZ MARTIN ROBERTO</v>
          </cell>
        </row>
        <row r="3029">
          <cell r="A3029" t="str">
            <v>FVE211018PY4</v>
          </cell>
          <cell r="B3029" t="str">
            <v>210-3026</v>
          </cell>
          <cell r="C3029" t="str">
            <v>EL FOGON DE VEVITA SA DE CV</v>
          </cell>
        </row>
        <row r="3030">
          <cell r="A3030" t="str">
            <v>VARL9210276Z1</v>
          </cell>
          <cell r="B3030" t="str">
            <v>210-3027</v>
          </cell>
          <cell r="C3030" t="str">
            <v>VAZQUEZ RAMIREZ LUIS FERNANDO</v>
          </cell>
        </row>
        <row r="3031">
          <cell r="A3031" t="str">
            <v>MAJA99030616A</v>
          </cell>
          <cell r="B3031" t="str">
            <v>210-3028</v>
          </cell>
          <cell r="C3031" t="str">
            <v>MARTINEZ JIMENEZ ALDO GABRIEL</v>
          </cell>
        </row>
        <row r="3032">
          <cell r="A3032" t="str">
            <v>LETL720524BQ7</v>
          </cell>
          <cell r="B3032" t="str">
            <v>210-3029</v>
          </cell>
          <cell r="C3032" t="str">
            <v>LEPE TORRES LUCERO</v>
          </cell>
        </row>
        <row r="3033">
          <cell r="A3033" t="str">
            <v>GOAR780325J2A</v>
          </cell>
          <cell r="B3033" t="str">
            <v>210-3030</v>
          </cell>
          <cell r="C3033" t="str">
            <v>GONZALEZ ARANA RUTH ARACELI</v>
          </cell>
        </row>
        <row r="3034">
          <cell r="A3034" t="str">
            <v>DUDC740502661</v>
          </cell>
          <cell r="B3034" t="str">
            <v>210-3031</v>
          </cell>
          <cell r="C3034" t="str">
            <v>DUEÑAS DIAZ CARLOS OMAR</v>
          </cell>
        </row>
        <row r="3035">
          <cell r="A3035" t="str">
            <v>PTR500920FU9</v>
          </cell>
          <cell r="B3035" t="str">
            <v>210-3032</v>
          </cell>
          <cell r="C3035" t="str">
            <v>PRODUCTOS DE TRIGO SA DE CV</v>
          </cell>
        </row>
        <row r="3036">
          <cell r="A3036" t="str">
            <v>PBA2011175I4</v>
          </cell>
          <cell r="B3036" t="str">
            <v>210-3033</v>
          </cell>
          <cell r="C3036" t="str">
            <v>PULSES DEL BAJIO SA DE CV</v>
          </cell>
        </row>
        <row r="3037">
          <cell r="A3037" t="str">
            <v>DIBD940323615</v>
          </cell>
          <cell r="B3037" t="str">
            <v>210-3034</v>
          </cell>
          <cell r="C3037" t="str">
            <v>DIAZ BARBA DIANA DEL CARMEN</v>
          </cell>
        </row>
        <row r="3038">
          <cell r="A3038" t="str">
            <v>TVI200805D76</v>
          </cell>
          <cell r="B3038" t="str">
            <v>210-3035</v>
          </cell>
          <cell r="C3038" t="str">
            <v>TECNOINDUSTRIAL VIDA SA DE CV</v>
          </cell>
        </row>
        <row r="3039">
          <cell r="A3039" t="str">
            <v>JAPB940819C19</v>
          </cell>
          <cell r="B3039" t="str">
            <v>210-3036</v>
          </cell>
          <cell r="C3039" t="str">
            <v>JAUREGUI PADILLA BRENDA RAMONA</v>
          </cell>
        </row>
        <row r="3040">
          <cell r="A3040" t="str">
            <v>AASE990901QZ5</v>
          </cell>
          <cell r="B3040" t="str">
            <v>210-3037</v>
          </cell>
          <cell r="C3040" t="str">
            <v>ALATORRE SERVIN ESTEBAN</v>
          </cell>
        </row>
        <row r="3041">
          <cell r="A3041" t="str">
            <v>HEVJ741220DR5</v>
          </cell>
          <cell r="B3041" t="str">
            <v>210-3038</v>
          </cell>
          <cell r="C3041" t="str">
            <v>HERNANDEZ VAZQUEZ JOSE DE JESUS</v>
          </cell>
        </row>
        <row r="3042">
          <cell r="A3042" t="str">
            <v>HERM661006839</v>
          </cell>
          <cell r="B3042" t="str">
            <v>210-3039</v>
          </cell>
          <cell r="C3042" t="str">
            <v>HERNANDEZ RODRIGUEZ MARIA</v>
          </cell>
        </row>
        <row r="3043">
          <cell r="A3043" t="str">
            <v>RORO880523N57</v>
          </cell>
          <cell r="B3043" t="str">
            <v>210-3040</v>
          </cell>
          <cell r="C3043" t="str">
            <v>ROMERO RODRIGUEZ OSCAR RENE</v>
          </cell>
        </row>
        <row r="3044">
          <cell r="A3044" t="str">
            <v>TFP1510191E3</v>
          </cell>
          <cell r="B3044" t="str">
            <v>210-3041</v>
          </cell>
          <cell r="C3044" t="str">
            <v>TAXES AND FINANCES PLANNERS SC</v>
          </cell>
        </row>
        <row r="3045">
          <cell r="A3045" t="str">
            <v>TOV220403575</v>
          </cell>
          <cell r="B3045" t="str">
            <v>210-3042</v>
          </cell>
          <cell r="C3045" t="str">
            <v>TOVIK</v>
          </cell>
        </row>
        <row r="3046">
          <cell r="A3046" t="str">
            <v>TME120322EQ6</v>
          </cell>
          <cell r="B3046" t="str">
            <v>210-3043</v>
          </cell>
          <cell r="C3046" t="str">
            <v>TIENDA MERCADAZO SA DE CV</v>
          </cell>
        </row>
        <row r="3047">
          <cell r="A3047" t="str">
            <v>NUDC921106HT9</v>
          </cell>
          <cell r="B3047" t="str">
            <v>210-3044</v>
          </cell>
          <cell r="C3047" t="str">
            <v>NUÑO DIAZ CHRISTIAN ALFONSO</v>
          </cell>
        </row>
        <row r="3048">
          <cell r="A3048" t="str">
            <v>BAAS6712263D8</v>
          </cell>
          <cell r="B3048" t="str">
            <v>210-3045</v>
          </cell>
          <cell r="C3048" t="str">
            <v>BARBA DE ALBA SALVADOR</v>
          </cell>
        </row>
        <row r="3049">
          <cell r="A3049" t="str">
            <v>FRO140221Q67</v>
          </cell>
          <cell r="B3049" t="str">
            <v>210-3046</v>
          </cell>
          <cell r="C3049" t="str">
            <v>FORRAJES EL ROBLE S DE PR DE RL DE CV</v>
          </cell>
        </row>
        <row r="3050">
          <cell r="A3050" t="str">
            <v>AIBB810226B44</v>
          </cell>
          <cell r="B3050" t="str">
            <v>210-3047</v>
          </cell>
          <cell r="C3050" t="str">
            <v>AVILA BAÑUELOS BRENDA JACQUELINE</v>
          </cell>
        </row>
        <row r="3051">
          <cell r="A3051" t="str">
            <v>EOEJ640913554</v>
          </cell>
          <cell r="B3051" t="str">
            <v>210-3048</v>
          </cell>
          <cell r="C3051" t="str">
            <v>ESCOBEDO ESCOTO JORGE</v>
          </cell>
        </row>
        <row r="3052">
          <cell r="A3052" t="str">
            <v>JNG2106087W6</v>
          </cell>
          <cell r="B3052" t="str">
            <v>210-3049</v>
          </cell>
          <cell r="C3052" t="str">
            <v>JABONES NATURALES GARCIA</v>
          </cell>
        </row>
        <row r="3053">
          <cell r="A3053" t="str">
            <v>GUCS7803165AA</v>
          </cell>
          <cell r="B3053" t="str">
            <v>210-3050</v>
          </cell>
          <cell r="C3053" t="str">
            <v>GUERRERO COSS Y LEON SALVADOR</v>
          </cell>
        </row>
        <row r="3054">
          <cell r="A3054" t="str">
            <v>RASA761118RT2</v>
          </cell>
          <cell r="B3054" t="str">
            <v>210-3051</v>
          </cell>
          <cell r="C3054" t="str">
            <v>RAMIREZ SANDOVAL ADRIAN</v>
          </cell>
        </row>
        <row r="3055">
          <cell r="A3055" t="str">
            <v>VINJ681214PA0</v>
          </cell>
          <cell r="B3055" t="str">
            <v>210-3052</v>
          </cell>
          <cell r="C3055" t="str">
            <v>VILLASEÑOR NAVARRO JAIME</v>
          </cell>
        </row>
        <row r="3056">
          <cell r="A3056" t="str">
            <v>SAGS881007HU7</v>
          </cell>
          <cell r="B3056" t="str">
            <v>210-3053</v>
          </cell>
          <cell r="C3056" t="str">
            <v>SANCHEZ GUTIERREZ SILVIA SUSANA</v>
          </cell>
        </row>
        <row r="3057">
          <cell r="A3057" t="str">
            <v>PCA080509MU4</v>
          </cell>
          <cell r="B3057" t="str">
            <v>210-3054</v>
          </cell>
          <cell r="C3057" t="str">
            <v>PORCINADOS CAFETIÑO SA DE CV</v>
          </cell>
        </row>
        <row r="3058">
          <cell r="A3058" t="str">
            <v>PIS830325NG3</v>
          </cell>
          <cell r="B3058" t="str">
            <v>210-3055</v>
          </cell>
          <cell r="C3058" t="str">
            <v>PRODUCTOS INFANTILES SELECTOS SA DE CV</v>
          </cell>
        </row>
        <row r="3059">
          <cell r="A3059" t="str">
            <v>PLA1701246E9</v>
          </cell>
          <cell r="B3059" t="str">
            <v>210-3056</v>
          </cell>
          <cell r="C3059" t="str">
            <v>PLANEACION Y LOGISTICA ADMINISTRATIVA RHT SA DE CV</v>
          </cell>
        </row>
        <row r="3060">
          <cell r="A3060" t="str">
            <v>GOHA840720MH5</v>
          </cell>
          <cell r="B3060" t="str">
            <v>210-3057</v>
          </cell>
          <cell r="C3060" t="str">
            <v>GONZALEZ HERNANDEZ ABRAHAM</v>
          </cell>
        </row>
        <row r="3061">
          <cell r="A3061" t="str">
            <v>SESL930716AR6</v>
          </cell>
          <cell r="B3061" t="str">
            <v>210-3058</v>
          </cell>
          <cell r="C3061" t="str">
            <v>SERNA DE SANTOS LUIS GERARDO</v>
          </cell>
        </row>
        <row r="3062">
          <cell r="A3062" t="str">
            <v>MAGA030418526</v>
          </cell>
          <cell r="B3062" t="str">
            <v>210-3059</v>
          </cell>
          <cell r="C3062" t="str">
            <v>MARTIN GONZALEZ ABRAHAM</v>
          </cell>
        </row>
        <row r="3063">
          <cell r="A3063" t="str">
            <v>GOAA7103076V7</v>
          </cell>
          <cell r="B3063" t="str">
            <v>210-3060</v>
          </cell>
          <cell r="C3063" t="str">
            <v>GONZALEZ ACEVES ANA LORENA</v>
          </cell>
        </row>
        <row r="3064">
          <cell r="A3064" t="str">
            <v>FMA100113AZ7</v>
          </cell>
          <cell r="B3064" t="str">
            <v>210-3061</v>
          </cell>
          <cell r="C3064" t="str">
            <v>FRIGORIFICOS EL MANANTIAL SA DE CV</v>
          </cell>
        </row>
        <row r="3065">
          <cell r="A3065" t="str">
            <v>UUGP9007191E2</v>
          </cell>
          <cell r="B3065" t="str">
            <v>210-3062</v>
          </cell>
          <cell r="C3065" t="str">
            <v>URQUIETA GARCIA PEDRO</v>
          </cell>
        </row>
        <row r="3066">
          <cell r="A3066" t="str">
            <v>SAFM790920F66</v>
          </cell>
          <cell r="B3066" t="str">
            <v>210-3063</v>
          </cell>
          <cell r="C3066" t="str">
            <v>SANCHEZ FLORES MARY CARMEN</v>
          </cell>
        </row>
        <row r="3067">
          <cell r="A3067" t="str">
            <v>GOBJ740908NI6</v>
          </cell>
          <cell r="B3067" t="str">
            <v>210-3064</v>
          </cell>
          <cell r="C3067" t="str">
            <v>GONZALEZ BARBA JUAN MANUEL</v>
          </cell>
        </row>
        <row r="3068">
          <cell r="A3068" t="str">
            <v>GOFJ850720686</v>
          </cell>
          <cell r="B3068" t="str">
            <v>210-3065</v>
          </cell>
          <cell r="C3068" t="str">
            <v>GOMEZ FRANCO JUAN SALVADOR EMMANUEL</v>
          </cell>
        </row>
        <row r="3069">
          <cell r="A3069" t="str">
            <v>VEGC890522863</v>
          </cell>
          <cell r="B3069" t="str">
            <v>210-3066</v>
          </cell>
          <cell r="C3069" t="str">
            <v>VERA GALVAN CESAR</v>
          </cell>
        </row>
        <row r="3070">
          <cell r="A3070" t="str">
            <v>AIRJ8607237G8</v>
          </cell>
          <cell r="B3070" t="str">
            <v>210-3067</v>
          </cell>
          <cell r="C3070" t="str">
            <v>ARIAS ROMERO JORGE LUIS</v>
          </cell>
        </row>
        <row r="3071">
          <cell r="A3071" t="str">
            <v>UCH210607BN7</v>
          </cell>
          <cell r="B3071" t="str">
            <v>210-3068</v>
          </cell>
          <cell r="C3071" t="str">
            <v>ULTRA CUIDADO E HIGIENE SA DE CV</v>
          </cell>
        </row>
        <row r="3072">
          <cell r="A3072" t="str">
            <v>GAG931203GC4</v>
          </cell>
          <cell r="B3072" t="str">
            <v>210-3069</v>
          </cell>
          <cell r="C3072" t="str">
            <v>GENA AGROPECUARIA SA DE CV</v>
          </cell>
        </row>
        <row r="3073">
          <cell r="A3073" t="str">
            <v>HME131017489</v>
          </cell>
          <cell r="B3073" t="str">
            <v>210-3070</v>
          </cell>
          <cell r="C3073" t="str">
            <v>HOJAS LA MEXICANA</v>
          </cell>
        </row>
        <row r="3074">
          <cell r="A3074" t="str">
            <v>IAGA790403SQ4</v>
          </cell>
          <cell r="B3074" t="str">
            <v>210-3071</v>
          </cell>
          <cell r="C3074" t="str">
            <v>ISAAC GONZALEZ ALEJANDRO</v>
          </cell>
        </row>
        <row r="3075">
          <cell r="A3075" t="str">
            <v>GAMR5503247U5</v>
          </cell>
          <cell r="B3075" t="str">
            <v>210-3072</v>
          </cell>
          <cell r="C3075" t="str">
            <v>GAMEZ MURGUIA RAUL</v>
          </cell>
        </row>
        <row r="3076">
          <cell r="A3076" t="str">
            <v>CSE160726M63</v>
          </cell>
          <cell r="B3076" t="str">
            <v>210-3073</v>
          </cell>
          <cell r="C3076" t="str">
            <v>CHILES SECOS ESPECIAS Y GRANOS CASTILLO SA DE CV</v>
          </cell>
        </row>
        <row r="3077">
          <cell r="A3077" t="str">
            <v>MVN220329CT8</v>
          </cell>
          <cell r="B3077" t="str">
            <v>210-3074</v>
          </cell>
          <cell r="C3077" t="str">
            <v>DRES. VAZQUEZ-GUERRERO NUTRICION CRITICA</v>
          </cell>
        </row>
        <row r="3078">
          <cell r="A3078" t="str">
            <v>MRA200128282</v>
          </cell>
          <cell r="B3078" t="str">
            <v>210-3075</v>
          </cell>
          <cell r="C3078" t="str">
            <v>MOTORES RECREATIVOS ALTEÑOS S DE RL DE CV</v>
          </cell>
        </row>
        <row r="3079">
          <cell r="A3079" t="str">
            <v>PVI140327AC9</v>
          </cell>
          <cell r="B3079" t="str">
            <v>210-3076</v>
          </cell>
          <cell r="C3079" t="str">
            <v>PROYECCION VIP SA DE CV</v>
          </cell>
        </row>
        <row r="3080">
          <cell r="A3080" t="str">
            <v>PTE020712342</v>
          </cell>
          <cell r="B3080" t="str">
            <v>210-3077</v>
          </cell>
          <cell r="C3080" t="str">
            <v>PERFORACIONES TEPATITLAN SA DE CV</v>
          </cell>
        </row>
        <row r="3081">
          <cell r="A3081" t="str">
            <v>CRP090420L88</v>
          </cell>
          <cell r="B3081" t="str">
            <v>210-3078</v>
          </cell>
          <cell r="C3081" t="str">
            <v>CORESA RETRO PARTES SA DE CV</v>
          </cell>
        </row>
        <row r="3082">
          <cell r="A3082" t="str">
            <v>DEMJ900523EP5</v>
          </cell>
          <cell r="B3082" t="str">
            <v>210-3079</v>
          </cell>
          <cell r="C3082" t="str">
            <v>DELGADILLO MARTIN DEL CAMPO JUAN BRYAN</v>
          </cell>
        </row>
        <row r="3083">
          <cell r="A3083" t="str">
            <v>TTC100310F74</v>
          </cell>
          <cell r="B3083" t="str">
            <v>210-3080</v>
          </cell>
          <cell r="C3083" t="str">
            <v>TRANSPORTES TURISTICOS CAMAGO S DE RL DE CV</v>
          </cell>
        </row>
        <row r="3084">
          <cell r="A3084" t="str">
            <v>TRA080401DI3</v>
          </cell>
          <cell r="B3084" t="str">
            <v>210-3081</v>
          </cell>
          <cell r="C3084" t="str">
            <v>TRATUMAR SA DE CV</v>
          </cell>
        </row>
        <row r="3085">
          <cell r="A3085" t="str">
            <v>VALJ601204QE0</v>
          </cell>
          <cell r="B3085" t="str">
            <v>210-3082</v>
          </cell>
          <cell r="C3085" t="str">
            <v>VARGAS LARA JUAN</v>
          </cell>
        </row>
        <row r="3086">
          <cell r="A3086" t="str">
            <v>FAEA9005185EA</v>
          </cell>
          <cell r="B3086" t="str">
            <v>210-3083</v>
          </cell>
          <cell r="C3086" t="str">
            <v>FRANCO ESQUIVIAS ALEJANDRA</v>
          </cell>
        </row>
        <row r="3087">
          <cell r="A3087" t="str">
            <v>TOAJ650617KI5</v>
          </cell>
          <cell r="B3087" t="str">
            <v>210-3084</v>
          </cell>
          <cell r="C3087" t="str">
            <v>DE LA TORRE AGUIRRE JUAN MANUEL</v>
          </cell>
        </row>
        <row r="3088">
          <cell r="A3088" t="str">
            <v>MAL2104276UA</v>
          </cell>
          <cell r="B3088" t="str">
            <v>210-3085</v>
          </cell>
          <cell r="C3088" t="str">
            <v>MIRAHER ALIMENTOS S DE RL DE CV</v>
          </cell>
        </row>
        <row r="3089">
          <cell r="A3089" t="str">
            <v>GAOJ960429Q48</v>
          </cell>
          <cell r="B3089" t="str">
            <v>210-3086</v>
          </cell>
          <cell r="C3089" t="str">
            <v>GARCIA OROZCO JUDITH ALEJANDRA</v>
          </cell>
        </row>
        <row r="3090">
          <cell r="A3090" t="str">
            <v>GAN120503CR5</v>
          </cell>
          <cell r="B3090" t="str">
            <v>210-3087</v>
          </cell>
          <cell r="C3090" t="str">
            <v>GANGAFARMA SA DE CV</v>
          </cell>
        </row>
        <row r="3091">
          <cell r="A3091" t="str">
            <v>GOMS951008LL4</v>
          </cell>
          <cell r="B3091" t="str">
            <v>210-3088</v>
          </cell>
          <cell r="C3091" t="str">
            <v>GONZALEZ DE LA MORA SERGIO FARITH</v>
          </cell>
        </row>
        <row r="3092">
          <cell r="A3092" t="str">
            <v>GOLG440903F27</v>
          </cell>
          <cell r="B3092" t="str">
            <v>210-3089</v>
          </cell>
          <cell r="C3092" t="str">
            <v>GONZALEZ LOZANO GABRIEL</v>
          </cell>
        </row>
        <row r="3093">
          <cell r="A3093" t="str">
            <v>VRC211209UV9</v>
          </cell>
          <cell r="B3093" t="str">
            <v>210-3090</v>
          </cell>
          <cell r="C3093" t="str">
            <v>VIO ROCA COMERCIAL S DE RL DE CV</v>
          </cell>
        </row>
        <row r="3094">
          <cell r="A3094" t="str">
            <v>WAL1705173X6</v>
          </cell>
          <cell r="B3094" t="str">
            <v>210-3091</v>
          </cell>
          <cell r="C3094" t="str">
            <v>WALLSLUB S DE RL DE CV</v>
          </cell>
        </row>
        <row r="3095">
          <cell r="A3095" t="str">
            <v>GOGR790823PI4</v>
          </cell>
          <cell r="B3095" t="str">
            <v>210-3092</v>
          </cell>
          <cell r="C3095" t="str">
            <v>GOMEZ GUTIERREZ RAMON</v>
          </cell>
        </row>
        <row r="3096">
          <cell r="A3096" t="str">
            <v>GMC0208091A8</v>
          </cell>
          <cell r="B3096" t="str">
            <v>210-3093</v>
          </cell>
          <cell r="C3096" t="str">
            <v>GRUPO MERCANTIL CEREZA SA DE CV</v>
          </cell>
        </row>
        <row r="3097">
          <cell r="A3097" t="str">
            <v>BAFA840310E66</v>
          </cell>
          <cell r="B3097" t="str">
            <v>210-3094</v>
          </cell>
          <cell r="C3097" t="str">
            <v>BARBA FRANCO ANA LUCIA</v>
          </cell>
        </row>
        <row r="3098">
          <cell r="A3098" t="str">
            <v>MAYO9104256B8</v>
          </cell>
          <cell r="B3098" t="str">
            <v>210-3095</v>
          </cell>
          <cell r="C3098" t="str">
            <v>MAGDALENO YAÑEZ OSCAR EDUARDO</v>
          </cell>
        </row>
        <row r="3099">
          <cell r="A3099" t="str">
            <v>PAUA6909274Z9</v>
          </cell>
          <cell r="B3099" t="str">
            <v>210-3096</v>
          </cell>
          <cell r="C3099" t="str">
            <v>PAREDES URENDA ADOLFO</v>
          </cell>
        </row>
        <row r="3100">
          <cell r="A3100" t="str">
            <v>OOHF861123781</v>
          </cell>
          <cell r="B3100" t="str">
            <v>210-3097</v>
          </cell>
          <cell r="C3100" t="str">
            <v>OCHOA HERNANDEZ FERNANDO</v>
          </cell>
        </row>
        <row r="3101">
          <cell r="A3101" t="str">
            <v>CALP880602UEA</v>
          </cell>
          <cell r="B3101" t="str">
            <v>210-3098</v>
          </cell>
          <cell r="C3101" t="str">
            <v>CASTRO LOPEZ JOSE PEDRO</v>
          </cell>
        </row>
        <row r="3102">
          <cell r="A3102" t="str">
            <v>NAGG800210IE9</v>
          </cell>
          <cell r="B3102" t="str">
            <v>210-3099</v>
          </cell>
          <cell r="C3102" t="str">
            <v>NAVARRO GONZALEZ GUILLERMO</v>
          </cell>
        </row>
        <row r="3103">
          <cell r="A3103" t="str">
            <v>GAHR9612317FA</v>
          </cell>
          <cell r="B3103" t="str">
            <v>210-3100</v>
          </cell>
          <cell r="C3103" t="str">
            <v>GARCIA HURTADO RAUL</v>
          </cell>
        </row>
        <row r="3104">
          <cell r="A3104" t="str">
            <v>GOVA781224C68</v>
          </cell>
          <cell r="B3104" t="str">
            <v>210-3101</v>
          </cell>
          <cell r="C3104" t="str">
            <v>GONZALEZ VELAZQUEZ ANA LILIA</v>
          </cell>
        </row>
        <row r="3105">
          <cell r="A3105" t="str">
            <v>CAZ901231UG3</v>
          </cell>
          <cell r="B3105" t="str">
            <v>210-3102</v>
          </cell>
          <cell r="C3105" t="str">
            <v>COMERCIALIZADORA DE ACEROS ZULA SA DE CV</v>
          </cell>
        </row>
        <row r="3106">
          <cell r="A3106" t="str">
            <v>GURG8207318V2</v>
          </cell>
          <cell r="B3106" t="str">
            <v>210-3103</v>
          </cell>
          <cell r="C3106" t="str">
            <v>GUTIERREZ ROMERO GUILLERMO</v>
          </cell>
        </row>
        <row r="3107">
          <cell r="A3107" t="str">
            <v>MUCJ600509442</v>
          </cell>
          <cell r="B3107" t="str">
            <v>210-3104</v>
          </cell>
          <cell r="C3107" t="str">
            <v>MURILLO CASTAÑEDA MARIA DE JESUS LORENA</v>
          </cell>
        </row>
        <row r="3108">
          <cell r="A3108" t="str">
            <v>JIMH850525PS5</v>
          </cell>
          <cell r="B3108" t="str">
            <v>210-3105</v>
          </cell>
          <cell r="C3108" t="str">
            <v>JIMENEZ MARTINEZ HECTOR ALFONSO</v>
          </cell>
        </row>
        <row r="3109">
          <cell r="A3109" t="str">
            <v>PELL891021UJ0</v>
          </cell>
          <cell r="B3109" t="str">
            <v>210-3106</v>
          </cell>
          <cell r="C3109" t="str">
            <v>PEREZ LEON LUIS MARIO</v>
          </cell>
        </row>
        <row r="3110">
          <cell r="A3110" t="str">
            <v>TOGV7508138N6</v>
          </cell>
          <cell r="B3110" t="str">
            <v>210-3107</v>
          </cell>
          <cell r="C3110" t="str">
            <v>DE LA TORRE GONZALEZ VERONICA</v>
          </cell>
        </row>
        <row r="3111">
          <cell r="A3111" t="str">
            <v>AGR211110166</v>
          </cell>
          <cell r="B3111" t="str">
            <v>210-3108</v>
          </cell>
          <cell r="C3111" t="str">
            <v>AGROSALIX SA DE CV</v>
          </cell>
        </row>
        <row r="3112">
          <cell r="A3112" t="str">
            <v>GOGM780219MEA</v>
          </cell>
          <cell r="B3112" t="str">
            <v>210-3109</v>
          </cell>
          <cell r="C3112" t="str">
            <v>GONZALEZ GARCIA MIGUEL ANGEL</v>
          </cell>
        </row>
        <row r="3113">
          <cell r="A3113" t="str">
            <v>GADR640515PP1</v>
          </cell>
          <cell r="B3113" t="str">
            <v>210-3110</v>
          </cell>
          <cell r="C3113" t="str">
            <v>GARCIA DOMINGUEZ RAUL</v>
          </cell>
        </row>
        <row r="3114">
          <cell r="A3114" t="str">
            <v>GOGM920903NJ3</v>
          </cell>
          <cell r="B3114" t="str">
            <v>210-3111</v>
          </cell>
          <cell r="C3114" t="str">
            <v>GONZALEZ GUTIERREZ MOISES NISAEL</v>
          </cell>
        </row>
        <row r="3115">
          <cell r="A3115" t="str">
            <v>GUDF7612069IA</v>
          </cell>
          <cell r="B3115" t="str">
            <v>210-3112</v>
          </cell>
          <cell r="C3115" t="str">
            <v>GUTIERREZ DIAZ FABIOLA</v>
          </cell>
        </row>
        <row r="3116">
          <cell r="A3116" t="str">
            <v>PAM140314JG6</v>
          </cell>
          <cell r="B3116" t="str">
            <v>210-3113</v>
          </cell>
          <cell r="C3116" t="str">
            <v>PRODUCTOS ALIMENTICIOS LA MANZANA SRL DE CV</v>
          </cell>
        </row>
        <row r="3117">
          <cell r="A3117" t="str">
            <v>IMP170425TP3</v>
          </cell>
          <cell r="B3117" t="str">
            <v>210-3114</v>
          </cell>
          <cell r="C3117" t="str">
            <v>INTEC MEDIOS DE PAGO SA DE CV</v>
          </cell>
        </row>
        <row r="3118">
          <cell r="A3118" t="str">
            <v>DVA210519NX8</v>
          </cell>
          <cell r="B3118" t="str">
            <v>210-3115</v>
          </cell>
          <cell r="C3118" t="str">
            <v>DISTRIBUCIONES VALOP</v>
          </cell>
        </row>
        <row r="3119">
          <cell r="A3119" t="str">
            <v>TONE560603QH3</v>
          </cell>
          <cell r="B3119" t="str">
            <v>210-3116</v>
          </cell>
          <cell r="C3119" t="str">
            <v>DE LA TORRE NAVARRO EVANGELINA</v>
          </cell>
        </row>
        <row r="3120">
          <cell r="A3120" t="str">
            <v>AGU220919E31</v>
          </cell>
          <cell r="B3120" t="str">
            <v>210-3117</v>
          </cell>
          <cell r="C3120" t="str">
            <v>AGURIO SA DE CV</v>
          </cell>
        </row>
        <row r="3121">
          <cell r="A3121" t="str">
            <v>LOHL750110CQ3</v>
          </cell>
          <cell r="B3121" t="str">
            <v>210-3118</v>
          </cell>
          <cell r="C3121" t="str">
            <v>LOZANO HERNANDEZ LORENA</v>
          </cell>
        </row>
        <row r="3122">
          <cell r="A3122" t="str">
            <v>DMG220808355</v>
          </cell>
          <cell r="B3122" t="str">
            <v>210-3119</v>
          </cell>
          <cell r="C3122" t="str">
            <v>DISTRIBUCIONES MDMX GDL SA DE CV</v>
          </cell>
        </row>
        <row r="3123">
          <cell r="A3123" t="str">
            <v>MAQ980814E64</v>
          </cell>
          <cell r="B3123" t="str">
            <v>210-3120</v>
          </cell>
          <cell r="C3123" t="str">
            <v>MAQCEN SA DE CV</v>
          </cell>
        </row>
        <row r="3124">
          <cell r="A3124" t="str">
            <v>GAI220912B38</v>
          </cell>
          <cell r="B3124" t="str">
            <v>210-3121</v>
          </cell>
          <cell r="C3124" t="str">
            <v>GRUPO AGC INTERNACIONAL SA DE CV</v>
          </cell>
        </row>
        <row r="3125">
          <cell r="A3125" t="str">
            <v>MAR8501012Y9</v>
          </cell>
          <cell r="B3125" t="str">
            <v>210-3122</v>
          </cell>
          <cell r="C3125" t="str">
            <v>MUNICIPIO DE ARANDAS</v>
          </cell>
        </row>
        <row r="3126">
          <cell r="A3126" t="str">
            <v>PASV8607052L4</v>
          </cell>
          <cell r="B3126" t="str">
            <v>210-3123</v>
          </cell>
          <cell r="C3126" t="str">
            <v>PLASCENCIA SERRANO VICTOR MANUEL</v>
          </cell>
        </row>
        <row r="3127">
          <cell r="A3127" t="str">
            <v>CALM930709GG0</v>
          </cell>
          <cell r="B3127" t="str">
            <v>210-3124</v>
          </cell>
          <cell r="C3127" t="str">
            <v>CHAVEZ LOPEZ MARTHA ANGELICA</v>
          </cell>
        </row>
        <row r="3128">
          <cell r="A3128" t="str">
            <v>LOBJ9504269U3</v>
          </cell>
          <cell r="B3128" t="str">
            <v>210-3125</v>
          </cell>
          <cell r="C3128" t="str">
            <v>LOPEZ BECERRA JORGE LUIS</v>
          </cell>
        </row>
        <row r="3129">
          <cell r="A3129" t="str">
            <v>AFH200612548</v>
          </cell>
          <cell r="B3129" t="str">
            <v>210-3126</v>
          </cell>
          <cell r="C3129" t="str">
            <v>AGROALIMENTOS FRESH HARVEST SA DE CV</v>
          </cell>
        </row>
        <row r="3130">
          <cell r="A3130" t="str">
            <v>PATE720427BK2</v>
          </cell>
          <cell r="B3130" t="str">
            <v>210-3127</v>
          </cell>
          <cell r="C3130" t="str">
            <v>PLASCENCIA TORRES ERNESTO SANTOS</v>
          </cell>
        </row>
        <row r="3131">
          <cell r="A3131" t="str">
            <v>GABM901201AS8</v>
          </cell>
          <cell r="B3131" t="str">
            <v>210-3128</v>
          </cell>
          <cell r="C3131" t="str">
            <v>GARCIA BARRIOS MAYRA ELIZABETH</v>
          </cell>
        </row>
        <row r="3132">
          <cell r="A3132" t="str">
            <v>LACI6501276K1</v>
          </cell>
          <cell r="B3132" t="str">
            <v>210-3129</v>
          </cell>
          <cell r="C3132" t="str">
            <v>LAZO CORVERA MARIA ISABEL</v>
          </cell>
        </row>
        <row r="3133">
          <cell r="A3133" t="str">
            <v>LUBM750623FT2</v>
          </cell>
          <cell r="B3133" t="str">
            <v>210-3130</v>
          </cell>
          <cell r="C3133" t="str">
            <v>LUPERCIO BECERRA MARTIN EDMUNDO</v>
          </cell>
        </row>
        <row r="3134">
          <cell r="A3134" t="str">
            <v>ALO061219564</v>
          </cell>
          <cell r="B3134" t="str">
            <v>210-3131</v>
          </cell>
          <cell r="C3134" t="str">
            <v>ABASTECEDORA DE LAMINAS DE OCCIDENTE SA DE CV</v>
          </cell>
        </row>
        <row r="3135">
          <cell r="A3135" t="str">
            <v>AIJD490119341</v>
          </cell>
          <cell r="B3135" t="str">
            <v>210-3132</v>
          </cell>
          <cell r="C3135" t="str">
            <v>ARRIAGA JIMENEZ MARIA DOLORES</v>
          </cell>
        </row>
        <row r="3136">
          <cell r="A3136" t="str">
            <v>POK940427I34</v>
          </cell>
          <cell r="B3136" t="str">
            <v>210-3133</v>
          </cell>
          <cell r="C3136" t="str">
            <v>PASTELERIA OK</v>
          </cell>
        </row>
        <row r="3137">
          <cell r="A3137" t="str">
            <v>BESL630902980</v>
          </cell>
          <cell r="B3137" t="str">
            <v>210-3134</v>
          </cell>
          <cell r="C3137" t="str">
            <v>BENITEZ SALAZAR MARIA LUISA</v>
          </cell>
        </row>
        <row r="3138">
          <cell r="A3138" t="str">
            <v>PFR050609CC9</v>
          </cell>
          <cell r="B3138" t="str">
            <v>210-3135</v>
          </cell>
          <cell r="C3138" t="str">
            <v>PROVEEDORA FARMACEUTICA RASE</v>
          </cell>
        </row>
        <row r="3139">
          <cell r="A3139" t="str">
            <v>GUBM7807075RA</v>
          </cell>
          <cell r="B3139" t="str">
            <v>210-3136</v>
          </cell>
          <cell r="C3139" t="str">
            <v>GUTIERREZ BAUTISTA MYRIAM RITA</v>
          </cell>
        </row>
        <row r="3140">
          <cell r="A3140" t="str">
            <v>OIZR950815QI1</v>
          </cell>
          <cell r="B3140" t="str">
            <v>210-3137</v>
          </cell>
          <cell r="C3140" t="str">
            <v>ONTIVEROS ZUÑIGA RODRIGO EDUARDO</v>
          </cell>
        </row>
        <row r="3141">
          <cell r="A3141" t="str">
            <v>GUMR781106RA5</v>
          </cell>
          <cell r="B3141" t="str">
            <v>210-3138</v>
          </cell>
          <cell r="C3141" t="str">
            <v>GUTIERREZ MARTIN RAMON</v>
          </cell>
        </row>
        <row r="3142">
          <cell r="A3142" t="str">
            <v>MAVP840921238</v>
          </cell>
          <cell r="B3142" t="str">
            <v>210-3139</v>
          </cell>
          <cell r="C3142" t="str">
            <v>MACIAS VALDEZ PABLO JESUS</v>
          </cell>
        </row>
        <row r="3143">
          <cell r="A3143" t="str">
            <v>RADD020322CP5</v>
          </cell>
          <cell r="B3143" t="str">
            <v>210-3140</v>
          </cell>
          <cell r="C3143" t="str">
            <v>RAMIREZ DURAN DANIELA SOLEDAD</v>
          </cell>
        </row>
        <row r="3144">
          <cell r="A3144" t="str">
            <v>TLA170309DV3</v>
          </cell>
          <cell r="B3144" t="str">
            <v>210-3141</v>
          </cell>
          <cell r="C3144" t="str">
            <v>TERIANA LABS SA DE CV</v>
          </cell>
        </row>
        <row r="3145">
          <cell r="A3145" t="str">
            <v>GUFJ790621LD1</v>
          </cell>
          <cell r="B3145" t="str">
            <v>210-3142</v>
          </cell>
          <cell r="C3145" t="str">
            <v>GUTIERREZ FLORES JUAN ANTONIO</v>
          </cell>
        </row>
        <row r="3146">
          <cell r="A3146" t="str">
            <v>VARG700222SE9</v>
          </cell>
          <cell r="B3146" t="str">
            <v>210-3143</v>
          </cell>
          <cell r="C3146" t="str">
            <v>VAZQUEZ ROSSI GUILLERMO ARTURO</v>
          </cell>
        </row>
        <row r="3147">
          <cell r="A3147" t="str">
            <v>SOTG810222D39</v>
          </cell>
          <cell r="B3147" t="str">
            <v>210-3144</v>
          </cell>
          <cell r="C3147" t="str">
            <v>SOLIS TADEO GINA LETICIA</v>
          </cell>
        </row>
        <row r="3148">
          <cell r="A3148" t="str">
            <v>JIMM7611162U9</v>
          </cell>
          <cell r="B3148" t="str">
            <v>210-3145</v>
          </cell>
          <cell r="C3148" t="str">
            <v>JIMENEZ MUÑOZ MARISELA</v>
          </cell>
        </row>
        <row r="3149">
          <cell r="A3149" t="str">
            <v>DAA220317FZ7</v>
          </cell>
          <cell r="B3149" t="str">
            <v>210-3146</v>
          </cell>
          <cell r="C3149" t="str">
            <v>DALTON AUTOS ASIATICOS GDL SA DE CV</v>
          </cell>
        </row>
        <row r="3150">
          <cell r="A3150" t="str">
            <v>QUAS780213563</v>
          </cell>
          <cell r="B3150" t="str">
            <v>210-3147</v>
          </cell>
          <cell r="C3150" t="str">
            <v>QUIROZ AGUIRRE SALVADOR</v>
          </cell>
        </row>
        <row r="3151">
          <cell r="A3151" t="str">
            <v>AAPL8503132P6</v>
          </cell>
          <cell r="B3151" t="str">
            <v>210-3148</v>
          </cell>
          <cell r="C3151" t="str">
            <v>ARANA PEREZ LIZETTE PATRICIA</v>
          </cell>
        </row>
        <row r="3152">
          <cell r="A3152" t="str">
            <v>PCG210305GP5</v>
          </cell>
          <cell r="B3152" t="str">
            <v>210-3149</v>
          </cell>
          <cell r="C3152" t="str">
            <v>PROYECCION COMERCIAL GRALVOS SA DE CV</v>
          </cell>
        </row>
        <row r="3153">
          <cell r="A3153" t="str">
            <v>AACJ740628410</v>
          </cell>
          <cell r="B3153" t="str">
            <v>210-3150</v>
          </cell>
          <cell r="C3153" t="str">
            <v>ALVAREZ CASTAÑEDA JAVIER</v>
          </cell>
        </row>
        <row r="3154">
          <cell r="A3154" t="str">
            <v>SOBJ610618E87</v>
          </cell>
          <cell r="B3154" t="str">
            <v>210-3151</v>
          </cell>
          <cell r="C3154" t="str">
            <v>SOSA BASULTO JUAN JOSE</v>
          </cell>
        </row>
        <row r="3155">
          <cell r="A3155" t="str">
            <v>TORM711216L75</v>
          </cell>
          <cell r="B3155" t="str">
            <v>210-3152</v>
          </cell>
          <cell r="C3155" t="str">
            <v>DE LA TORRE REYES MARIA</v>
          </cell>
        </row>
        <row r="3156">
          <cell r="A3156" t="str">
            <v>LAC2005251W1</v>
          </cell>
          <cell r="B3156" t="str">
            <v>210-3153</v>
          </cell>
          <cell r="C3156" t="str">
            <v>LACTOCONDENSED</v>
          </cell>
        </row>
        <row r="3157">
          <cell r="A3157" t="str">
            <v>GOCC960413SUA</v>
          </cell>
          <cell r="B3157" t="str">
            <v>210-3154</v>
          </cell>
          <cell r="C3157" t="str">
            <v>GOMEZ CABRERA CRISTIAN</v>
          </cell>
        </row>
        <row r="3158">
          <cell r="A3158" t="str">
            <v>JAFH841221DG3</v>
          </cell>
          <cell r="B3158" t="str">
            <v>210-3155</v>
          </cell>
          <cell r="C3158" t="str">
            <v>JAUREGUI FERNANDEZ HERIBERTO</v>
          </cell>
        </row>
        <row r="3159">
          <cell r="A3159" t="str">
            <v>DFR210422DH9</v>
          </cell>
          <cell r="B3159" t="str">
            <v>210-3156</v>
          </cell>
          <cell r="C3159" t="str">
            <v>DISTRIBUIDORA FRAJA SA DE CV</v>
          </cell>
        </row>
        <row r="3160">
          <cell r="A3160" t="str">
            <v>MODA840620AG4</v>
          </cell>
          <cell r="B3160" t="str">
            <v>210-3157</v>
          </cell>
          <cell r="C3160" t="str">
            <v>MORENO DIAZ ANDREA BERENICE</v>
          </cell>
        </row>
        <row r="3161">
          <cell r="A3161" t="str">
            <v>DLI931201MI9</v>
          </cell>
          <cell r="B3161" t="str">
            <v>210-3158</v>
          </cell>
          <cell r="C3161" t="str">
            <v>DISTRIBUIDORA LIVERPOOL</v>
          </cell>
        </row>
        <row r="3162">
          <cell r="A3162" t="str">
            <v>GAGR8503046E3</v>
          </cell>
          <cell r="B3162" t="str">
            <v>210-3159</v>
          </cell>
          <cell r="C3162" t="str">
            <v>GAMEZ GIRON RODRIGO</v>
          </cell>
        </row>
        <row r="3163">
          <cell r="A3163" t="str">
            <v>HERF960717P47</v>
          </cell>
          <cell r="B3163" t="str">
            <v>210-3160</v>
          </cell>
          <cell r="C3163" t="str">
            <v>HERNANDEZ RAMIREZ FELIPE ADOLFO</v>
          </cell>
        </row>
        <row r="3164">
          <cell r="A3164" t="str">
            <v>LET950101HD2</v>
          </cell>
          <cell r="B3164" t="str">
            <v>210-3161</v>
          </cell>
          <cell r="C3164" t="str">
            <v>LUZ ETERNA SA DE CV</v>
          </cell>
        </row>
        <row r="3165">
          <cell r="A3165" t="str">
            <v>GAIH790910JA1</v>
          </cell>
          <cell r="B3165" t="str">
            <v>210-3162</v>
          </cell>
          <cell r="C3165" t="str">
            <v>GARCIA IÑIGUEZ HILDA</v>
          </cell>
        </row>
        <row r="3166">
          <cell r="A3166" t="str">
            <v>NAEA541018NM6</v>
          </cell>
          <cell r="B3166" t="str">
            <v>210-3163</v>
          </cell>
          <cell r="C3166" t="str">
            <v>NAVARRO ESTRADA ALBERTO</v>
          </cell>
        </row>
        <row r="3167">
          <cell r="A3167" t="str">
            <v>TONM520610QV9</v>
          </cell>
          <cell r="B3167" t="str">
            <v>210-3164</v>
          </cell>
          <cell r="C3167" t="str">
            <v>DE LA TORRE NAVARRO MARGARITA</v>
          </cell>
        </row>
        <row r="3168">
          <cell r="A3168" t="str">
            <v>VASJ7904099D5</v>
          </cell>
          <cell r="B3168" t="str">
            <v>210-3165</v>
          </cell>
          <cell r="C3168" t="str">
            <v>VAZQUEZ SANCHEZ JUAN PABLO</v>
          </cell>
        </row>
        <row r="3169">
          <cell r="A3169" t="str">
            <v>GMA2109068H0</v>
          </cell>
          <cell r="B3169" t="str">
            <v>210-3166</v>
          </cell>
          <cell r="C3169" t="str">
            <v>GARVEG MAQUINARIA SA DE CV</v>
          </cell>
        </row>
        <row r="3170">
          <cell r="A3170" t="str">
            <v>TORO961024MH8</v>
          </cell>
          <cell r="B3170" t="str">
            <v>210-3167</v>
          </cell>
          <cell r="C3170" t="str">
            <v>DE LA TORRE RUVALCABA OSCAR</v>
          </cell>
        </row>
        <row r="3171">
          <cell r="A3171" t="str">
            <v>TMJ2305302A0</v>
          </cell>
          <cell r="B3171" t="str">
            <v>210-3168</v>
          </cell>
          <cell r="C3171" t="str">
            <v>TRANSPORTES Y MAQUINARIA JCE SA DE CV</v>
          </cell>
        </row>
        <row r="3172">
          <cell r="A3172" t="str">
            <v>CES04081273A</v>
          </cell>
          <cell r="B3172" t="str">
            <v>210-3169</v>
          </cell>
          <cell r="C3172" t="str">
            <v>CENTRO DE ESTUDIOS SUPERIORES TEPATITLAN SC</v>
          </cell>
        </row>
        <row r="3173">
          <cell r="A3173" t="str">
            <v>BASO4905238T2</v>
          </cell>
          <cell r="B3173" t="str">
            <v>210-3170</v>
          </cell>
          <cell r="C3173" t="str">
            <v>BARAJAS SALCEDO OFELIA</v>
          </cell>
        </row>
        <row r="3174">
          <cell r="A3174" t="str">
            <v>UPM920630QN5</v>
          </cell>
          <cell r="B3174" t="str">
            <v>210-3171</v>
          </cell>
          <cell r="C3174" t="str">
            <v>UNIVERSIDAD PONTIFICIA DE MEXICO AC</v>
          </cell>
        </row>
        <row r="3175">
          <cell r="A3175" t="str">
            <v>SURJ8202153J0</v>
          </cell>
          <cell r="B3175" t="str">
            <v>210-3172</v>
          </cell>
          <cell r="C3175" t="str">
            <v>SUAREZ ROSAS JESSICA FABIOLA</v>
          </cell>
        </row>
        <row r="3176">
          <cell r="A3176" t="str">
            <v>ARE1011187N2</v>
          </cell>
          <cell r="B3176" t="str">
            <v>210-3173</v>
          </cell>
          <cell r="C3176" t="str">
            <v>SICAR SOLUTIONS SA DE CV</v>
          </cell>
        </row>
        <row r="3177">
          <cell r="A3177" t="str">
            <v>YAS2206064K5</v>
          </cell>
          <cell r="B3177" t="str">
            <v>210-3174</v>
          </cell>
          <cell r="C3177" t="str">
            <v>YGEIA ASESORIA Y SERVICIOS PARA LA SALUD SC</v>
          </cell>
        </row>
        <row r="3178">
          <cell r="A3178" t="str">
            <v>ZUC100723VB8</v>
          </cell>
          <cell r="B3178" t="str">
            <v>210-3175</v>
          </cell>
          <cell r="C3178" t="str">
            <v>ZUCARMEX SA DE CV</v>
          </cell>
        </row>
        <row r="3179">
          <cell r="A3179" t="str">
            <v>DMO870708IT7</v>
          </cell>
          <cell r="B3179" t="str">
            <v>210-3176</v>
          </cell>
          <cell r="C3179" t="str">
            <v>DISTRIBUCIONES MOLINA SA DE CV</v>
          </cell>
        </row>
        <row r="3180">
          <cell r="A3180" t="str">
            <v>UUAP660313IT1</v>
          </cell>
          <cell r="B3180" t="str">
            <v>210-3177</v>
          </cell>
          <cell r="C3180" t="str">
            <v>URRUTIA AGUILAR PATRICIA</v>
          </cell>
        </row>
        <row r="3181">
          <cell r="A3181" t="str">
            <v>CAGG9511165Z7</v>
          </cell>
          <cell r="B3181" t="str">
            <v>210-3178</v>
          </cell>
          <cell r="C3181" t="str">
            <v>CASILLAS GONZALEZ GUSTAVO ADOLFO</v>
          </cell>
        </row>
        <row r="3182">
          <cell r="A3182" t="str">
            <v>COC861209489</v>
          </cell>
          <cell r="B3182" t="str">
            <v>210-3179</v>
          </cell>
          <cell r="C3182" t="str">
            <v>LA COCULENSE SA DE CV</v>
          </cell>
        </row>
        <row r="3183">
          <cell r="A3183" t="str">
            <v>MCP220527TE7</v>
          </cell>
          <cell r="B3183" t="str">
            <v>210-3180</v>
          </cell>
          <cell r="C3183" t="str">
            <v>MAQUILADORA COMERCIAL PALMISTE SA DE CV</v>
          </cell>
        </row>
        <row r="3184">
          <cell r="A3184" t="str">
            <v>VECJ910902B77</v>
          </cell>
          <cell r="B3184" t="str">
            <v>210-3181</v>
          </cell>
          <cell r="C3184" t="str">
            <v>VELAZQUEZ CASTILLO JUAN ANTONIO</v>
          </cell>
        </row>
        <row r="3185">
          <cell r="A3185" t="str">
            <v>MANJ780914NF5</v>
          </cell>
          <cell r="B3185" t="str">
            <v>210-3182</v>
          </cell>
          <cell r="C3185" t="str">
            <v>MARTIN NAVARRO JORGE HERMILIO</v>
          </cell>
        </row>
        <row r="3186">
          <cell r="A3186" t="str">
            <v>EANL830816RU5</v>
          </cell>
          <cell r="B3186" t="str">
            <v>210-3183</v>
          </cell>
          <cell r="C3186" t="str">
            <v>ESTRADA NAVARRO LUIS FERNANDO</v>
          </cell>
        </row>
        <row r="3187">
          <cell r="A3187" t="str">
            <v>BEY990622HI8</v>
          </cell>
          <cell r="B3187" t="str">
            <v>210-3184</v>
          </cell>
          <cell r="C3187" t="str">
            <v>BEYEN SA DE CV</v>
          </cell>
        </row>
        <row r="3188">
          <cell r="A3188" t="str">
            <v>DMM220405UX4</v>
          </cell>
          <cell r="B3188" t="str">
            <v>210-3185</v>
          </cell>
          <cell r="C3188" t="str">
            <v>DISTRIBUIDORA DE MOTOCICLETAS DE LA MORA</v>
          </cell>
        </row>
        <row r="3189">
          <cell r="A3189" t="str">
            <v>RET971126LK4</v>
          </cell>
          <cell r="B3189" t="str">
            <v>210-3186</v>
          </cell>
          <cell r="C3189" t="str">
            <v>RETTO SA DE CV</v>
          </cell>
        </row>
        <row r="3190">
          <cell r="A3190" t="str">
            <v>DCO1912112WA</v>
          </cell>
          <cell r="B3190" t="str">
            <v>210-3187</v>
          </cell>
          <cell r="C3190" t="str">
            <v>DISTRIBUIDORA COYUL SA DE CV</v>
          </cell>
        </row>
        <row r="3191">
          <cell r="A3191" t="str">
            <v>SAFJ9412163A3</v>
          </cell>
          <cell r="B3191" t="str">
            <v>210-3188</v>
          </cell>
          <cell r="C3191" t="str">
            <v>SANCHEZ FLORES JESSICA ROSARIO</v>
          </cell>
        </row>
        <row r="3192">
          <cell r="A3192" t="str">
            <v>GIB971002MZ5</v>
          </cell>
          <cell r="B3192" t="str">
            <v>210-3189</v>
          </cell>
          <cell r="C3192" t="str">
            <v>GRUPO INDUSTRIAL BETHA SA DE CV</v>
          </cell>
        </row>
        <row r="3193">
          <cell r="A3193" t="str">
            <v>RAGA920407AW7</v>
          </cell>
          <cell r="B3193" t="str">
            <v>210-3190</v>
          </cell>
          <cell r="C3193" t="str">
            <v>RAMOS GUTIERREZ ANDREA MONSERRAT</v>
          </cell>
        </row>
        <row r="3194">
          <cell r="A3194" t="str">
            <v>PIBP7906297W4</v>
          </cell>
          <cell r="B3194" t="str">
            <v>210-3191</v>
          </cell>
          <cell r="C3194" t="str">
            <v>PIEPOLI BELLUSCIO PAULA VIOLETTA</v>
          </cell>
        </row>
        <row r="3195">
          <cell r="A3195" t="str">
            <v>MAGR791112TB9</v>
          </cell>
          <cell r="B3195" t="str">
            <v>210-3192</v>
          </cell>
          <cell r="C3195" t="str">
            <v>MARTIN DEL CAMPO GUTIERREZ MARIA DEL ROSARIO</v>
          </cell>
        </row>
        <row r="3196">
          <cell r="A3196" t="str">
            <v>TCA200805K29</v>
          </cell>
          <cell r="B3196" t="str">
            <v>210-3193</v>
          </cell>
          <cell r="C3196" t="str">
            <v>TECNOINDUSTRIAS DE CALIDAD SA DE CV</v>
          </cell>
        </row>
        <row r="3197">
          <cell r="A3197" t="str">
            <v>MABP041106FCA</v>
          </cell>
          <cell r="B3197" t="str">
            <v>210-3194</v>
          </cell>
          <cell r="C3197" t="str">
            <v>MARTIN BARBA PATRICIO</v>
          </cell>
        </row>
        <row r="3198">
          <cell r="A3198" t="str">
            <v>GOAR871009SL1</v>
          </cell>
          <cell r="B3198" t="str">
            <v>210-3195</v>
          </cell>
          <cell r="C3198" t="str">
            <v>GONZALEZ ALCALA RODOLFO</v>
          </cell>
        </row>
        <row r="3199">
          <cell r="A3199" t="str">
            <v>DCO230328E46</v>
          </cell>
          <cell r="B3199" t="str">
            <v>210-3196</v>
          </cell>
          <cell r="C3199" t="str">
            <v>DIPROSKIN COMERCIALIZADORA SA DE CV</v>
          </cell>
        </row>
        <row r="3200">
          <cell r="A3200" t="str">
            <v>GUMA860318291</v>
          </cell>
          <cell r="B3200" t="str">
            <v>210-3197</v>
          </cell>
          <cell r="C3200" t="str">
            <v>GUTIERREZ MORALES ADRIAN ALEJANDRO</v>
          </cell>
        </row>
        <row r="3201">
          <cell r="A3201" t="str">
            <v>VETS850213SA0</v>
          </cell>
          <cell r="B3201" t="str">
            <v>210-3198</v>
          </cell>
          <cell r="C3201" t="str">
            <v>VENEGAS TORRES SERGIO</v>
          </cell>
        </row>
        <row r="3202">
          <cell r="A3202" t="str">
            <v>HEJC740626SF1</v>
          </cell>
          <cell r="B3202" t="str">
            <v>210-3199</v>
          </cell>
          <cell r="C3202" t="str">
            <v>HERRERA JIMENEZ CESAR</v>
          </cell>
        </row>
        <row r="3203">
          <cell r="A3203" t="str">
            <v>TOHM700725LI0</v>
          </cell>
          <cell r="B3203" t="str">
            <v>210-3200</v>
          </cell>
          <cell r="C3203" t="str">
            <v>DE LA TORRE HERNANDEZ MIGUEL</v>
          </cell>
        </row>
        <row r="3204">
          <cell r="A3204" t="str">
            <v>MTG170615C6A</v>
          </cell>
          <cell r="B3204" t="str">
            <v>210-3201</v>
          </cell>
          <cell r="C3204" t="str">
            <v>MARCHE TRADE GLOBAL SA DE CV</v>
          </cell>
        </row>
        <row r="3205">
          <cell r="A3205" t="str">
            <v>FER230626291</v>
          </cell>
          <cell r="B3205" t="str">
            <v>210-3202</v>
          </cell>
          <cell r="C3205" t="str">
            <v>LA FERRUNO SA DE CV</v>
          </cell>
        </row>
        <row r="3206">
          <cell r="A3206" t="str">
            <v>CIF2310306P4</v>
          </cell>
          <cell r="B3206" t="str">
            <v>210-3203</v>
          </cell>
          <cell r="C3206" t="str">
            <v>CUSTOMER INSIGHT FOODS SA DE CV</v>
          </cell>
        </row>
        <row r="3207">
          <cell r="A3207" t="str">
            <v>SRS1912053Z0</v>
          </cell>
          <cell r="B3207" t="str">
            <v>210-3204</v>
          </cell>
          <cell r="C3207" t="str">
            <v>SAUDE RS SA DE CV</v>
          </cell>
        </row>
        <row r="3208">
          <cell r="A3208" t="str">
            <v>TES900403QX0</v>
          </cell>
          <cell r="B3208" t="str">
            <v>210-3205</v>
          </cell>
          <cell r="C3208" t="str">
            <v>TLAQUEPAQUE ESCOLAR SA DE CV</v>
          </cell>
        </row>
        <row r="3209">
          <cell r="A3209" t="str">
            <v>FAOC0010139K2</v>
          </cell>
          <cell r="B3209" t="str">
            <v>210-3206</v>
          </cell>
          <cell r="C3209" t="str">
            <v>FRANCO OROZCO CAROLINA</v>
          </cell>
        </row>
        <row r="3210">
          <cell r="A3210" t="str">
            <v>MAL230228LX6</v>
          </cell>
          <cell r="B3210" t="str">
            <v>210-3207</v>
          </cell>
          <cell r="C3210" t="str">
            <v>ME DE LOS ALTOS SA DE CV</v>
          </cell>
        </row>
        <row r="3211">
          <cell r="A3211" t="str">
            <v>MUVJ800725P91</v>
          </cell>
          <cell r="B3211" t="str">
            <v>210-3208</v>
          </cell>
          <cell r="C3211" t="str">
            <v>MUÑOZ VAZQUEZ JUAN CARLOS</v>
          </cell>
        </row>
        <row r="3212">
          <cell r="A3212" t="str">
            <v>FOOR9305015C4</v>
          </cell>
          <cell r="B3212" t="str">
            <v>210-3209</v>
          </cell>
          <cell r="C3212" t="str">
            <v>FLORES OCHOA RUBEN ISMAEL</v>
          </cell>
        </row>
        <row r="3213">
          <cell r="A3213" t="str">
            <v>DEMA901003NY6</v>
          </cell>
          <cell r="B3213" t="str">
            <v>210-3210</v>
          </cell>
          <cell r="C3213" t="str">
            <v>DELGADILLO MARTIN ALAN RAUL</v>
          </cell>
        </row>
        <row r="3214">
          <cell r="A3214" t="str">
            <v>MMX190201G45</v>
          </cell>
          <cell r="B3214" t="str">
            <v>210-3211</v>
          </cell>
          <cell r="C3214" t="str">
            <v>MEDICA MXT SA DE CV</v>
          </cell>
        </row>
        <row r="3215">
          <cell r="A3215" t="str">
            <v>TAL130226DJ3</v>
          </cell>
          <cell r="B3215" t="str">
            <v>210-3212</v>
          </cell>
          <cell r="C3215" t="str">
            <v>TURBOS ALIANZA SA DE CV</v>
          </cell>
        </row>
        <row r="3216">
          <cell r="A3216" t="str">
            <v>DDS200616NV1</v>
          </cell>
          <cell r="B3216" t="str">
            <v>210-3213</v>
          </cell>
          <cell r="C3216" t="str">
            <v>DISTRIBUCIONES DERMATOLOGICAS SKIN DERMA</v>
          </cell>
        </row>
        <row r="3217">
          <cell r="A3217" t="str">
            <v>MOLE910305LU1</v>
          </cell>
          <cell r="B3217" t="str">
            <v>210-3214</v>
          </cell>
          <cell r="C3217" t="str">
            <v>MORENO LEPE EDGAR</v>
          </cell>
        </row>
        <row r="3218">
          <cell r="A3218" t="str">
            <v>OVSA861206P49</v>
          </cell>
          <cell r="B3218" t="str">
            <v>210-3215</v>
          </cell>
          <cell r="C3218" t="str">
            <v>DE LA O VIGIL SALVADOR</v>
          </cell>
        </row>
        <row r="3219">
          <cell r="A3219" t="str">
            <v>GOCA840115U35</v>
          </cell>
          <cell r="B3219" t="str">
            <v>210-3216</v>
          </cell>
          <cell r="C3219" t="str">
            <v>GOMEZ CASTELLANOS ALBERTO</v>
          </cell>
        </row>
        <row r="3220">
          <cell r="A3220" t="str">
            <v>DMV230927V52</v>
          </cell>
          <cell r="B3220" t="str">
            <v>210-3217</v>
          </cell>
          <cell r="C3220" t="str">
            <v>DISTRIBUIDORA DE MEDICAMENTOS VIHGO SA DE CV</v>
          </cell>
        </row>
        <row r="3221">
          <cell r="A3221" t="str">
            <v>PEVF740628IS5</v>
          </cell>
          <cell r="B3221" t="str">
            <v>210-3218</v>
          </cell>
          <cell r="C3221" t="str">
            <v>PEREZ VIEYRA FRANCISCO JAVIER</v>
          </cell>
        </row>
        <row r="3222">
          <cell r="A3222" t="str">
            <v>CWA200624S26</v>
          </cell>
          <cell r="B3222" t="str">
            <v>210-3219</v>
          </cell>
          <cell r="C3222" t="str">
            <v>COMERCIALIZADORA WATUSHIES SRL DE CV</v>
          </cell>
        </row>
        <row r="3223">
          <cell r="A3223" t="str">
            <v>TBO1203142Q6</v>
          </cell>
          <cell r="B3223" t="str">
            <v>210-3220</v>
          </cell>
          <cell r="C3223" t="str">
            <v>EXPINS SA DE CV</v>
          </cell>
        </row>
        <row r="3224">
          <cell r="A3224" t="str">
            <v>GAL040716BTA</v>
          </cell>
          <cell r="B3224" t="str">
            <v>210-3221</v>
          </cell>
          <cell r="C3224" t="str">
            <v>GALOJAL S DE RL DE CV</v>
          </cell>
        </row>
        <row r="3225">
          <cell r="A3225" t="str">
            <v>NGC140304GI9</v>
          </cell>
          <cell r="B3225" t="str">
            <v>210-3222</v>
          </cell>
          <cell r="C3225" t="str">
            <v>3NP GRUPO CONSTRUCTOR S DE RL DE CV</v>
          </cell>
        </row>
        <row r="3226">
          <cell r="A3226" t="str">
            <v>GOAL771104GR9</v>
          </cell>
          <cell r="B3226" t="str">
            <v>210-3223</v>
          </cell>
          <cell r="C3226" t="str">
            <v>GONZALEZ ACEVES LIZETTE ALEJANDRA</v>
          </cell>
        </row>
        <row r="3227">
          <cell r="A3227" t="str">
            <v>CME200707H33</v>
          </cell>
          <cell r="B3227" t="str">
            <v>210-3224</v>
          </cell>
          <cell r="C3227" t="str">
            <v>CHEPA MEDICAL</v>
          </cell>
        </row>
        <row r="3228">
          <cell r="A3228" t="str">
            <v>ECI160108FX8</v>
          </cell>
          <cell r="B3228" t="str">
            <v>210-3225</v>
          </cell>
          <cell r="C3228" t="str">
            <v>EMBUTIDOS LA CHICHARRONERA</v>
          </cell>
        </row>
        <row r="3229">
          <cell r="A3229" t="str">
            <v>MLE231013D43</v>
          </cell>
          <cell r="B3229" t="str">
            <v>210-3226</v>
          </cell>
          <cell r="C3229" t="str">
            <v>MEDICINA Y LOGISTICA ESTRUCTURAL</v>
          </cell>
        </row>
        <row r="3230">
          <cell r="A3230" t="str">
            <v>LETA820526BW0</v>
          </cell>
          <cell r="B3230" t="str">
            <v>210-3227</v>
          </cell>
          <cell r="C3230" t="str">
            <v>LEOS DE LA TORRE ALVARO</v>
          </cell>
        </row>
        <row r="3231">
          <cell r="A3231" t="str">
            <v>XME9308041Z9</v>
          </cell>
          <cell r="B3231" t="str">
            <v>210-3228</v>
          </cell>
          <cell r="C3231" t="str">
            <v>LITECRETE SA DE CV</v>
          </cell>
        </row>
        <row r="3232">
          <cell r="A3232" t="str">
            <v>CACJ710904EB0</v>
          </cell>
          <cell r="B3232" t="str">
            <v>210-3229</v>
          </cell>
          <cell r="C3232" t="str">
            <v>CASTAÑEDA CORTES JOSE DE JESUS</v>
          </cell>
        </row>
        <row r="3233">
          <cell r="A3233" t="str">
            <v>VEHJ8407063W4</v>
          </cell>
          <cell r="B3233" t="str">
            <v>210-3230</v>
          </cell>
          <cell r="C3233" t="str">
            <v>VERA HERNANDEZ JACOB</v>
          </cell>
        </row>
        <row r="3234">
          <cell r="A3234" t="str">
            <v>DVI181115112</v>
          </cell>
          <cell r="B3234" t="str">
            <v>210-3231</v>
          </cell>
          <cell r="C3234" t="str">
            <v>DISTRIBUCIONES VIMENA S DE RL DE CV</v>
          </cell>
        </row>
        <row r="3235">
          <cell r="A3235" t="str">
            <v>FATF971205PM7</v>
          </cell>
          <cell r="B3235" t="str">
            <v>210-3232</v>
          </cell>
          <cell r="C3235" t="str">
            <v>FRANCO TOSTADO FRANCISCO JAVIER</v>
          </cell>
        </row>
        <row r="3236">
          <cell r="A3236" t="str">
            <v>OMU180831745</v>
          </cell>
          <cell r="B3236" t="str">
            <v>210-3233</v>
          </cell>
          <cell r="C3236" t="str">
            <v>OPERADORA MUNIER SA DE CV</v>
          </cell>
        </row>
        <row r="3237">
          <cell r="A3237" t="str">
            <v>VAGM7712213H6</v>
          </cell>
          <cell r="B3237" t="str">
            <v>210-3234</v>
          </cell>
          <cell r="C3237" t="str">
            <v>VAZQUEZ GONZALEZ MARIO</v>
          </cell>
        </row>
        <row r="3238">
          <cell r="A3238" t="str">
            <v>ZAMA960320FCA</v>
          </cell>
          <cell r="B3238" t="str">
            <v>210-3235</v>
          </cell>
          <cell r="C3238" t="str">
            <v>ZAMORA MUÑOZ ADRIAN</v>
          </cell>
        </row>
        <row r="3239">
          <cell r="A3239" t="str">
            <v>ROGR7001114W0</v>
          </cell>
          <cell r="B3239" t="str">
            <v>210-3236</v>
          </cell>
          <cell r="C3239" t="str">
            <v>RODRIGUEZ GARCIA ROSA MARIA</v>
          </cell>
        </row>
        <row r="3240">
          <cell r="A3240" t="str">
            <v>CLE190701P68</v>
          </cell>
          <cell r="B3240" t="str">
            <v>210-3237</v>
          </cell>
          <cell r="C3240" t="str">
            <v>COMERCIALIZADORA LEBAR SA DE CV</v>
          </cell>
        </row>
        <row r="3241">
          <cell r="A3241" t="str">
            <v>DUR2301268W0</v>
          </cell>
          <cell r="B3241" t="str">
            <v>210-3238</v>
          </cell>
          <cell r="C3241" t="str">
            <v>DISTRIBUIDORA URQUI SA DE CV</v>
          </cell>
        </row>
        <row r="3242">
          <cell r="A3242" t="str">
            <v>ZEDJ810910EC3</v>
          </cell>
          <cell r="B3242" t="str">
            <v>210-3239</v>
          </cell>
          <cell r="C3242" t="str">
            <v>ZEPEDA DELGADILLO JUAN FERNANDO</v>
          </cell>
        </row>
        <row r="3243">
          <cell r="A3243" t="str">
            <v>KBS231130HV3</v>
          </cell>
          <cell r="B3243" t="str">
            <v>210-3240</v>
          </cell>
          <cell r="C3243" t="str">
            <v>KUKAMONGA BIENESTAR Y SALUD SA DE CV</v>
          </cell>
        </row>
        <row r="3244">
          <cell r="A3244" t="str">
            <v>BME181001RP6</v>
          </cell>
          <cell r="B3244" t="str">
            <v>210-3241</v>
          </cell>
          <cell r="C3244" t="str">
            <v>BON DE MEXICO SA DE CV</v>
          </cell>
        </row>
        <row r="3245">
          <cell r="A3245" t="str">
            <v>GMC1907152R9</v>
          </cell>
          <cell r="B3245" t="str">
            <v>210-3242</v>
          </cell>
          <cell r="C3245" t="str">
            <v>GRUPO MUEBLERO CORESA SA DE CV</v>
          </cell>
        </row>
        <row r="3246">
          <cell r="A3246" t="str">
            <v>GOAA850827M59</v>
          </cell>
          <cell r="B3246" t="str">
            <v>210-3243</v>
          </cell>
          <cell r="C3246" t="str">
            <v>GONZALEZ ALCANTAR JOSE ANA</v>
          </cell>
        </row>
        <row r="3247">
          <cell r="A3247" t="str">
            <v>IIN0311052X9</v>
          </cell>
          <cell r="B3247" t="str">
            <v>210-3244</v>
          </cell>
          <cell r="C3247" t="str">
            <v>INTELEQ INSTITUTE SA DE CV</v>
          </cell>
        </row>
        <row r="3248">
          <cell r="A3248" t="str">
            <v>GURM580929MV5</v>
          </cell>
          <cell r="B3248" t="str">
            <v>210-3245</v>
          </cell>
          <cell r="C3248" t="str">
            <v>GUZMAN RUANO MIGUEL</v>
          </cell>
        </row>
        <row r="3249">
          <cell r="A3249" t="str">
            <v>MAP110322II7</v>
          </cell>
          <cell r="B3249" t="str">
            <v>210-3246</v>
          </cell>
          <cell r="C3249" t="str">
            <v>MYN ASESORIA PROFESIONAL SC DE CV</v>
          </cell>
        </row>
        <row r="3250">
          <cell r="A3250" t="str">
            <v>COCE810526UV5</v>
          </cell>
          <cell r="B3250" t="str">
            <v>210-3247</v>
          </cell>
          <cell r="C3250" t="str">
            <v>CORTEZ CESAR ELIAS</v>
          </cell>
        </row>
        <row r="3251">
          <cell r="A3251" t="str">
            <v>FAR990518K78</v>
          </cell>
          <cell r="B3251" t="str">
            <v>210-3248</v>
          </cell>
          <cell r="C3251" t="str">
            <v>FARMACIAS ARMO</v>
          </cell>
        </row>
        <row r="3252">
          <cell r="A3252" t="str">
            <v>DHU110929RFA</v>
          </cell>
          <cell r="B3252" t="str">
            <v>210-3249</v>
          </cell>
          <cell r="C3252" t="str">
            <v>GAMAHUBIN</v>
          </cell>
        </row>
        <row r="3253">
          <cell r="A3253" t="str">
            <v>GOCJ7204106F4</v>
          </cell>
          <cell r="B3253" t="str">
            <v>210-3250</v>
          </cell>
          <cell r="C3253" t="str">
            <v>GONZALEZ CORDERO JULIO CESAR</v>
          </cell>
        </row>
        <row r="3254">
          <cell r="A3254" t="str">
            <v>AELC931017SU3</v>
          </cell>
          <cell r="B3254" t="str">
            <v>210-3251</v>
          </cell>
          <cell r="C3254" t="str">
            <v>ARELLANO LOMELI CARLOS ARTURO</v>
          </cell>
        </row>
        <row r="3255">
          <cell r="A3255" t="str">
            <v>FARR7204127W5</v>
          </cell>
          <cell r="B3255" t="str">
            <v>210-3252</v>
          </cell>
          <cell r="C3255" t="str">
            <v>FRANCO RAMIREZ RICARDO</v>
          </cell>
        </row>
        <row r="3256">
          <cell r="A3256" t="str">
            <v>CCS231122BQ3</v>
          </cell>
          <cell r="B3256" t="str">
            <v>210-3253</v>
          </cell>
          <cell r="C3256" t="str">
            <v>CARGUSS CADENA DE SUMINISTRO SAPI DE CV</v>
          </cell>
        </row>
        <row r="3257">
          <cell r="A3257" t="str">
            <v>LOAA941129FP4</v>
          </cell>
          <cell r="B3257" t="str">
            <v>210-3254</v>
          </cell>
          <cell r="C3257" t="str">
            <v>LOPEZ ARECHIGA ARNOLD DANIEL</v>
          </cell>
        </row>
        <row r="3258">
          <cell r="A3258" t="str">
            <v>DEHR920126L67</v>
          </cell>
          <cell r="B3258" t="str">
            <v>210-3255</v>
          </cell>
          <cell r="C3258" t="str">
            <v>DELGADILLO HINOJOSA ROGELIO</v>
          </cell>
        </row>
        <row r="3259">
          <cell r="A3259" t="str">
            <v>ROGS4703062S3</v>
          </cell>
          <cell r="B3259" t="str">
            <v>210-3256</v>
          </cell>
          <cell r="C3259" t="str">
            <v>RODRIGUEZ GONZALEZ SILVIA PATRICIA</v>
          </cell>
        </row>
        <row r="3260">
          <cell r="A3260" t="str">
            <v>GAM180118771</v>
          </cell>
          <cell r="B3260" t="str">
            <v>210-3257</v>
          </cell>
          <cell r="C3260" t="str">
            <v>GRUPO AMAREA SA DE CV</v>
          </cell>
        </row>
        <row r="3261">
          <cell r="A3261" t="str">
            <v>COSA8007155G6</v>
          </cell>
          <cell r="B3261" t="str">
            <v>210-3258</v>
          </cell>
          <cell r="C3261" t="str">
            <v>COMPARAN SANCHEZ ARTURO</v>
          </cell>
        </row>
        <row r="3262">
          <cell r="A3262" t="str">
            <v>AMA0512139J5</v>
          </cell>
          <cell r="B3262" t="str">
            <v>210-3259</v>
          </cell>
          <cell r="C3262" t="str">
            <v>ABASTECEDORA MAXIMO SA DE CV</v>
          </cell>
        </row>
        <row r="3263">
          <cell r="A3263" t="str">
            <v>BMA891023RV0</v>
          </cell>
          <cell r="B3263" t="str">
            <v>210-3260</v>
          </cell>
          <cell r="C3263" t="str">
            <v>BAP MAQUINARIA SA DE CV</v>
          </cell>
        </row>
        <row r="3264">
          <cell r="A3264" t="str">
            <v>AASG871230EX0</v>
          </cell>
          <cell r="B3264" t="str">
            <v>210-3261</v>
          </cell>
          <cell r="C3264" t="str">
            <v>ALMARAZ SANCHEZ MARIA GUADALUPE</v>
          </cell>
        </row>
        <row r="3265">
          <cell r="A3265" t="str">
            <v>GOBL810416SD4</v>
          </cell>
          <cell r="B3265" t="str">
            <v>210-3262</v>
          </cell>
          <cell r="C3265" t="str">
            <v>GONZALEZ BARBA JOSE LUIS</v>
          </cell>
        </row>
        <row r="3266">
          <cell r="A3266" t="str">
            <v>HME790831MFA</v>
          </cell>
          <cell r="B3266" t="str">
            <v>210-3263</v>
          </cell>
          <cell r="C3266" t="str">
            <v>HILTI MEXICANA SA DE CV</v>
          </cell>
        </row>
        <row r="3267">
          <cell r="A3267" t="str">
            <v>GALE740803N79</v>
          </cell>
          <cell r="B3267" t="str">
            <v>210-3264</v>
          </cell>
          <cell r="C3267" t="str">
            <v>GARCIA LOPEZ ERICA MARGARITA</v>
          </cell>
        </row>
        <row r="3268">
          <cell r="A3268" t="str">
            <v>BAS211210FR2</v>
          </cell>
          <cell r="B3268" t="str">
            <v>210-3265</v>
          </cell>
          <cell r="C3268" t="str">
            <v>BUKA ALIMENTOS Y SERVICIOS</v>
          </cell>
        </row>
        <row r="3269">
          <cell r="A3269" t="str">
            <v>MADE860530EUA</v>
          </cell>
          <cell r="B3269" t="str">
            <v>210-3266</v>
          </cell>
          <cell r="C3269" t="str">
            <v>MARTINEZ DIAZ ELIZABETH</v>
          </cell>
        </row>
        <row r="3270">
          <cell r="A3270" t="str">
            <v>HEVM731222EI3</v>
          </cell>
          <cell r="B3270" t="str">
            <v>210-3267</v>
          </cell>
          <cell r="C3270" t="str">
            <v>HERNANDEZ VAZQUEZ JOSE MARIA ALFREDO</v>
          </cell>
        </row>
        <row r="3271">
          <cell r="A3271" t="str">
            <v>MAR200902294</v>
          </cell>
          <cell r="B3271" t="str">
            <v>210-3268</v>
          </cell>
          <cell r="C3271" t="str">
            <v>MATRIZ ABEJA REYNA</v>
          </cell>
        </row>
        <row r="3272">
          <cell r="A3272" t="str">
            <v>NAGO711129FV5</v>
          </cell>
          <cell r="B3272" t="str">
            <v>210-3269</v>
          </cell>
          <cell r="C3272" t="str">
            <v>NAVARRO GUTIERREZ OLGA ISELA</v>
          </cell>
        </row>
        <row r="3273">
          <cell r="A3273" t="str">
            <v>ESK130514EG5</v>
          </cell>
          <cell r="B3273" t="str">
            <v>210-3270</v>
          </cell>
          <cell r="C3273" t="str">
            <v>ESTACION DE SERVICIO K2</v>
          </cell>
        </row>
        <row r="3274">
          <cell r="A3274" t="str">
            <v>MAHE910507LL5</v>
          </cell>
          <cell r="B3274" t="str">
            <v>210-3271</v>
          </cell>
          <cell r="C3274" t="str">
            <v>MACIAS HERNANDEZ EDUARDO</v>
          </cell>
        </row>
        <row r="3275">
          <cell r="A3275" t="str">
            <v>PAPE8201035V9</v>
          </cell>
          <cell r="B3275" t="str">
            <v>210-3272</v>
          </cell>
          <cell r="C3275" t="str">
            <v>PADILLA PADILLA EFRAIN</v>
          </cell>
        </row>
        <row r="3276">
          <cell r="A3276" t="str">
            <v>DLA141126GD3</v>
          </cell>
          <cell r="B3276" t="str">
            <v>210-3273</v>
          </cell>
          <cell r="C3276" t="str">
            <v>DISTRIBUCION Y LOGISTICA DE ALIMENTOS SA DE CV</v>
          </cell>
        </row>
        <row r="3277">
          <cell r="A3277" t="str">
            <v>SDE230328E76</v>
          </cell>
          <cell r="B3277" t="str">
            <v>210-3274</v>
          </cell>
          <cell r="C3277" t="str">
            <v>SANAPIEL DERMATOLOGICAS</v>
          </cell>
        </row>
        <row r="3278">
          <cell r="A3278" t="str">
            <v>EPE181120JA6</v>
          </cell>
          <cell r="B3278" t="str">
            <v>210-3275</v>
          </cell>
          <cell r="C3278" t="str">
            <v>ESTACION PETRO3 SA DE CV</v>
          </cell>
        </row>
        <row r="3279">
          <cell r="A3279" t="str">
            <v>CPR120723SX6</v>
          </cell>
          <cell r="B3279" t="str">
            <v>210-3276</v>
          </cell>
          <cell r="C3279" t="str">
            <v>C&amp;P PROMOS SA DE CV</v>
          </cell>
        </row>
        <row r="3280">
          <cell r="A3280" t="str">
            <v>MIN150304UH3</v>
          </cell>
          <cell r="B3280" t="str">
            <v>210-3277</v>
          </cell>
          <cell r="C3280" t="str">
            <v>METRILAB INTERNACIONAL S DE RL DE CV</v>
          </cell>
        </row>
        <row r="3281">
          <cell r="A3281" t="str">
            <v>MIUG8606295R0</v>
          </cell>
          <cell r="B3281" t="str">
            <v>210-3278</v>
          </cell>
          <cell r="C3281" t="str">
            <v>MIRANDA URRUTIA GERMAN</v>
          </cell>
        </row>
        <row r="3282">
          <cell r="A3282" t="str">
            <v>AONE980516J56</v>
          </cell>
          <cell r="B3282" t="str">
            <v>210-3279</v>
          </cell>
          <cell r="C3282" t="str">
            <v>ACOSTA NAVA ESTEFANY</v>
          </cell>
        </row>
        <row r="3283">
          <cell r="A3283" t="str">
            <v>VEMJ6703187X6</v>
          </cell>
          <cell r="B3283" t="str">
            <v>210-3280</v>
          </cell>
          <cell r="C3283" t="str">
            <v>VELASCO MORA JOSE JORGE</v>
          </cell>
        </row>
        <row r="3284">
          <cell r="A3284" t="str">
            <v>MAGJ750612CX6</v>
          </cell>
          <cell r="B3284" t="str">
            <v>210-3281</v>
          </cell>
          <cell r="C3284" t="str">
            <v>DEL CAMPO GUTIERREZ JUAN MARTIN</v>
          </cell>
        </row>
        <row r="3285">
          <cell r="A3285" t="str">
            <v>GOAT810102132</v>
          </cell>
          <cell r="B3285" t="str">
            <v>210-3282</v>
          </cell>
          <cell r="C3285" t="str">
            <v>GONZALEZ ANGEL TERECITA DE JESUS</v>
          </cell>
        </row>
        <row r="3286">
          <cell r="A3286" t="str">
            <v>FADA850717P96</v>
          </cell>
          <cell r="B3286" t="str">
            <v>210-3283</v>
          </cell>
          <cell r="C3286" t="str">
            <v>FRANCO DIAZ JOSE ALDO</v>
          </cell>
        </row>
        <row r="3287">
          <cell r="A3287" t="str">
            <v>VEHT760210AR2</v>
          </cell>
          <cell r="B3287" t="str">
            <v>210-3284</v>
          </cell>
          <cell r="C3287" t="str">
            <v>VELGIS HERNANDEZ THEMIS</v>
          </cell>
        </row>
        <row r="3288">
          <cell r="A3288" t="str">
            <v>BADM620308U59</v>
          </cell>
          <cell r="B3288" t="str">
            <v>210-3285</v>
          </cell>
          <cell r="C3288" t="str">
            <v>BARAJAS DELGADO MERCEDES DE LA ESPERANZA</v>
          </cell>
        </row>
        <row r="3289">
          <cell r="A3289" t="str">
            <v>GLI961030TU5</v>
          </cell>
          <cell r="B3289" t="str">
            <v>210-3286</v>
          </cell>
          <cell r="C3289" t="str">
            <v>GENOMMA LAB INTERNACIONAL</v>
          </cell>
        </row>
        <row r="3290">
          <cell r="A3290" t="str">
            <v>CTE200430K17</v>
          </cell>
          <cell r="B3290" t="str">
            <v>210-3287</v>
          </cell>
          <cell r="C3290" t="str">
            <v>CF TECH SA DE CV</v>
          </cell>
        </row>
        <row r="3291">
          <cell r="B3291" t="str">
            <v>210-3288</v>
          </cell>
        </row>
        <row r="3292">
          <cell r="B3292" t="str">
            <v>210-3289</v>
          </cell>
        </row>
        <row r="3293">
          <cell r="B3293" t="str">
            <v>210-3290</v>
          </cell>
        </row>
        <row r="3294">
          <cell r="B3294" t="str">
            <v>210-3291</v>
          </cell>
        </row>
        <row r="3295">
          <cell r="B3295" t="str">
            <v>210-3292</v>
          </cell>
        </row>
        <row r="3296">
          <cell r="B3296" t="str">
            <v>210-3293</v>
          </cell>
        </row>
        <row r="3297">
          <cell r="B3297" t="str">
            <v>210-3294</v>
          </cell>
        </row>
        <row r="3298">
          <cell r="B3298" t="str">
            <v>210-3295</v>
          </cell>
        </row>
        <row r="3299">
          <cell r="B3299" t="str">
            <v>210-3296</v>
          </cell>
        </row>
        <row r="3300">
          <cell r="B3300" t="str">
            <v>210-3297</v>
          </cell>
        </row>
        <row r="3301">
          <cell r="B3301" t="str">
            <v>210-3298</v>
          </cell>
        </row>
        <row r="3302">
          <cell r="B3302" t="str">
            <v>210-3299</v>
          </cell>
        </row>
        <row r="3303">
          <cell r="B3303" t="str">
            <v>210-3300</v>
          </cell>
        </row>
        <row r="3304">
          <cell r="B3304" t="str">
            <v>210-3301</v>
          </cell>
        </row>
        <row r="3305">
          <cell r="B3305" t="str">
            <v>210-3302</v>
          </cell>
        </row>
        <row r="3306">
          <cell r="B3306" t="str">
            <v>210-3303</v>
          </cell>
        </row>
        <row r="3307">
          <cell r="B3307" t="str">
            <v>210-3304</v>
          </cell>
        </row>
        <row r="3308">
          <cell r="B3308" t="str">
            <v>210-3305</v>
          </cell>
        </row>
        <row r="3309">
          <cell r="B3309" t="str">
            <v>210-3306</v>
          </cell>
        </row>
        <row r="3310">
          <cell r="B3310" t="str">
            <v>210-3307</v>
          </cell>
        </row>
        <row r="3311">
          <cell r="B3311" t="str">
            <v>210-3308</v>
          </cell>
        </row>
        <row r="3312">
          <cell r="B3312" t="str">
            <v>210-3309</v>
          </cell>
        </row>
        <row r="3313">
          <cell r="B3313" t="str">
            <v>210-3310</v>
          </cell>
        </row>
        <row r="3314">
          <cell r="B3314" t="str">
            <v>210-3311</v>
          </cell>
        </row>
        <row r="3315">
          <cell r="B3315" t="str">
            <v>210-3312</v>
          </cell>
        </row>
        <row r="3316">
          <cell r="B3316" t="str">
            <v>210-3313</v>
          </cell>
        </row>
        <row r="3317">
          <cell r="B3317" t="str">
            <v>210-3314</v>
          </cell>
        </row>
        <row r="3318">
          <cell r="B3318" t="str">
            <v>210-3315</v>
          </cell>
        </row>
        <row r="3319">
          <cell r="B3319" t="str">
            <v>210-3316</v>
          </cell>
        </row>
        <row r="3320">
          <cell r="B3320" t="str">
            <v>210-3317</v>
          </cell>
        </row>
        <row r="3321">
          <cell r="B3321" t="str">
            <v>210-3318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a16" displayName="Tabla16" ref="A1:X1233" totalsRowShown="0" headerRowDxfId="53" dataDxfId="51" headerRowBorderDxfId="52" tableBorderDxfId="50" totalsRowBorderDxfId="49">
  <autoFilter ref="A1:X1233" xr:uid="{00000000-0009-0000-0100-000005000000}"/>
  <sortState xmlns:xlrd2="http://schemas.microsoft.com/office/spreadsheetml/2017/richdata2" ref="A2:Y3961">
    <sortCondition ref="S2"/>
  </sortState>
  <tableColumns count="24">
    <tableColumn id="1" xr3:uid="{00000000-0010-0000-0000-000001000000}" name="PAGO" dataDxfId="48"/>
    <tableColumn id="17" xr3:uid="{00000000-0010-0000-0000-000011000000}" name="Poliza" dataDxfId="47"/>
    <tableColumn id="2" xr3:uid="{00000000-0010-0000-0000-000002000000}" name="ELAB" dataDxfId="46"/>
    <tableColumn id="3" xr3:uid="{00000000-0010-0000-0000-000003000000}" name="TASA EX." dataDxfId="45"/>
    <tableColumn id="16" xr3:uid="{00000000-0010-0000-0000-000010000000}" name="TASA 0%" dataDxfId="44"/>
    <tableColumn id="13" xr3:uid="{00000000-0010-0000-0000-00000D000000}" name="TASA 16%" dataDxfId="43"/>
    <tableColumn id="20" xr3:uid="{00000000-0010-0000-0000-000014000000}" name="IVA RET." dataDxfId="42"/>
    <tableColumn id="18" xr3:uid="{00000000-0010-0000-0000-000012000000}" name="ISR RET." dataDxfId="41"/>
    <tableColumn id="21" xr3:uid="{00000000-0010-0000-0000-000015000000}" name="IEPS 26.5%" dataDxfId="40"/>
    <tableColumn id="23" xr3:uid="{00000000-0010-0000-0000-000017000000}" name="IEPS53%" dataDxfId="39"/>
    <tableColumn id="24" xr3:uid="{00000000-0010-0000-0000-000018000000}" name="IEPS30%" dataDxfId="38"/>
    <tableColumn id="4" xr3:uid="{00000000-0010-0000-0000-000004000000}" name="IEPS 6%" dataDxfId="37"/>
    <tableColumn id="5" xr3:uid="{00000000-0010-0000-0000-000005000000}" name="IEPS 8 %" dataDxfId="36"/>
    <tableColumn id="6" xr3:uid="{00000000-0010-0000-0000-000006000000}" name="IVA" dataDxfId="35"/>
    <tableColumn id="7" xr3:uid="{00000000-0010-0000-0000-000007000000}" name="TOTAL" dataDxfId="34"/>
    <tableColumn id="19" xr3:uid="{00000000-0010-0000-0000-000013000000}" name="EXENTO " dataDxfId="33">
      <calculatedColumnFormula>Tabla16[[#This Row],[TASA EX.]]+Tabla16[[#This Row],[IEPS 8 %]]</calculatedColumnFormula>
    </tableColumn>
    <tableColumn id="22" xr3:uid="{00000000-0010-0000-0000-000016000000}" name="TASA 16" dataDxfId="32">
      <calculatedColumnFormula>Tabla16[[#This Row],[TASA 16%]]+Tabla16[[#This Row],[IEPS 6%]]+Tabla16[[#This Row],[IEPS30%]]+Tabla16[[#This Row],[IEPS53%]]+Tabla16[[#This Row],[IEPS 26.5%]]</calculatedColumnFormula>
    </tableColumn>
    <tableColumn id="8" xr3:uid="{00000000-0010-0000-0000-000008000000}" name="COBRO" dataDxfId="31"/>
    <tableColumn id="9" xr3:uid="{00000000-0010-0000-0000-000009000000}" name="NOM. DE PROVEEDOR" dataDxfId="30"/>
    <tableColumn id="10" xr3:uid="{00000000-0010-0000-0000-00000A000000}" name="NUM" dataDxfId="29"/>
    <tableColumn id="11" xr3:uid="{00000000-0010-0000-0000-00000B000000}" name="MARCA" dataDxfId="28"/>
    <tableColumn id="12" xr3:uid="{00000000-0010-0000-0000-00000C000000}" name="REBAJAS" dataDxfId="27"/>
    <tableColumn id="14" xr3:uid="{00000000-0010-0000-0000-00000E000000}" name="TIPO DE PAGO" dataDxfId="26"/>
    <tableColumn id="15" xr3:uid="{00000000-0010-0000-0000-00000F000000}" name="FACTURAS" dataDxfId="25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B2:P3321" totalsRowShown="0" headerRowDxfId="24" headerRowBorderDxfId="23" tableBorderDxfId="22">
  <autoFilter ref="B2:P3321" xr:uid="{00000000-0009-0000-0100-000001000000}"/>
  <sortState xmlns:xlrd2="http://schemas.microsoft.com/office/spreadsheetml/2017/richdata2" ref="B3:P3321">
    <sortCondition ref="C2:C3321"/>
  </sortState>
  <tableColumns count="15">
    <tableColumn id="1" xr3:uid="{00000000-0010-0000-0100-000001000000}" name="RFC" dataDxfId="21">
      <calculatedColumnFormula>'[1]210 Y RFC'!A3</calculatedColumnFormula>
    </tableColumn>
    <tableColumn id="2" xr3:uid="{00000000-0010-0000-0100-000002000000}" name="CODIGO" dataDxfId="20">
      <calculatedColumnFormula>'[1]210 Y RFC'!B3</calculatedColumnFormula>
    </tableColumn>
    <tableColumn id="3" xr3:uid="{00000000-0010-0000-0100-000003000000}" name="PROVEEDOR" dataDxfId="19">
      <calculatedColumnFormula>'[1]210 Y RFC'!C3</calculatedColumnFormula>
    </tableColumn>
    <tableColumn id="4" xr3:uid="{00000000-0010-0000-0100-000004000000}" name="TASA 16%" dataDxfId="18">
      <calculatedColumnFormula>SUMIFS(Tabla16[TASA 16],Tabla16[NUM],Tabla1[[#This Row],[CODIGO]])</calculatedColumnFormula>
    </tableColumn>
    <tableColumn id="5" xr3:uid="{00000000-0010-0000-0100-000005000000}" name="TASA 0%" dataDxfId="17">
      <calculatedColumnFormula>SUMIFS(Tabla16[TASA 0%],Tabla16[NUM],Tabla1[[#This Row],[CODIGO]])</calculatedColumnFormula>
    </tableColumn>
    <tableColumn id="6" xr3:uid="{00000000-0010-0000-0100-000006000000}" name="TASA EXE." dataDxfId="16">
      <calculatedColumnFormula>SUMIFS(Tabla16[[EXENTO ]],Tabla16[NUM],Tabla1[[#This Row],[CODIGO]])</calculatedColumnFormula>
    </tableColumn>
    <tableColumn id="7" xr3:uid="{00000000-0010-0000-0100-000007000000}" name="IVA" dataDxfId="15">
      <calculatedColumnFormula>SUMIFS(Tabla16[IVA],Tabla16[NUM],Tabla1[[#This Row],[CODIGO]])</calculatedColumnFormula>
    </tableColumn>
    <tableColumn id="8" xr3:uid="{00000000-0010-0000-0100-000008000000}" name="ISR RET" dataDxfId="14">
      <calculatedColumnFormula>SUMIFS(Tabla16[ISR RET.],Tabla16[NUM],Tabla1[[#This Row],[CODIGO]])</calculatedColumnFormula>
    </tableColumn>
    <tableColumn id="9" xr3:uid="{00000000-0010-0000-0100-000009000000}" name="IVA RET" dataDxfId="13">
      <calculatedColumnFormula>SUMIFS(Tabla16[IVA RET.],Tabla16[NUM],Tabla1[[#This Row],[CODIGO]])</calculatedColumnFormula>
    </tableColumn>
    <tableColumn id="10" xr3:uid="{00000000-0010-0000-0100-00000A000000}" name="TASA 16" dataDxfId="12">
      <calculatedColumnFormula>FIXED(Tabla1[[#This Row],[TASA 16%]],0)</calculatedColumnFormula>
    </tableColumn>
    <tableColumn id="11" xr3:uid="{00000000-0010-0000-0100-00000B000000}" name="TASA 0" dataDxfId="11">
      <calculatedColumnFormula>FIXED(Tabla1[[#This Row],[TASA 0%]],0)</calculatedColumnFormula>
    </tableColumn>
    <tableColumn id="12" xr3:uid="{00000000-0010-0000-0100-00000C000000}" name="TASA EXE" dataDxfId="10">
      <calculatedColumnFormula>FIXED(Tabla1[[#This Row],[TASA EXE.]],0)</calculatedColumnFormula>
    </tableColumn>
    <tableColumn id="13" xr3:uid="{00000000-0010-0000-0100-00000D000000}" name="IVA'" dataDxfId="9">
      <calculatedColumnFormula>FIXED(Tabla1[[#This Row],[IVA]],0)</calculatedColumnFormula>
    </tableColumn>
    <tableColumn id="14" xr3:uid="{00000000-0010-0000-0100-00000E000000}" name="ISR RET'" dataDxfId="8">
      <calculatedColumnFormula>FIXED(Tabla1[[#This Row],[ISR RET]],0)</calculatedColumnFormula>
    </tableColumn>
    <tableColumn id="15" xr3:uid="{00000000-0010-0000-0100-00000F000000}" name="IVA RET'" dataDxfId="7">
      <calculatedColumnFormula>FIXED(Tabla1[[#This Row],[IVA RET]],0)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Z3965"/>
  <sheetViews>
    <sheetView tabSelected="1" topLeftCell="K1" zoomScale="80" zoomScaleNormal="80" workbookViewId="0">
      <pane ySplit="1" topLeftCell="A970" activePane="bottomLeft" state="frozen"/>
      <selection activeCell="C17" sqref="C17"/>
      <selection pane="bottomLeft" activeCell="X992" sqref="X992"/>
    </sheetView>
  </sheetViews>
  <sheetFormatPr defaultColWidth="11.42578125" defaultRowHeight="15" x14ac:dyDescent="0.25"/>
  <cols>
    <col min="1" max="1" width="12.28515625" style="1" customWidth="1"/>
    <col min="2" max="2" width="7.85546875" style="3" bestFit="1" customWidth="1"/>
    <col min="3" max="3" width="8.85546875" style="4" customWidth="1"/>
    <col min="4" max="4" width="16.42578125" style="21" bestFit="1" customWidth="1"/>
    <col min="5" max="5" width="16" style="5" bestFit="1" customWidth="1"/>
    <col min="6" max="6" width="17.7109375" style="5" bestFit="1" customWidth="1"/>
    <col min="7" max="8" width="11.7109375" style="25" bestFit="1" customWidth="1"/>
    <col min="9" max="11" width="11.7109375" style="25" customWidth="1"/>
    <col min="12" max="12" width="15.5703125" style="5" bestFit="1" customWidth="1"/>
    <col min="13" max="13" width="16" style="5" customWidth="1"/>
    <col min="14" max="15" width="15" style="5" bestFit="1" customWidth="1"/>
    <col min="16" max="16" width="16.28515625" style="5" bestFit="1" customWidth="1"/>
    <col min="17" max="17" width="14.85546875" style="5" bestFit="1" customWidth="1"/>
    <col min="18" max="18" width="8.140625" style="6" bestFit="1" customWidth="1"/>
    <col min="19" max="19" width="30.28515625" style="2" customWidth="1"/>
    <col min="20" max="20" width="9.42578125" style="7" bestFit="1" customWidth="1"/>
    <col min="21" max="21" width="8.42578125" style="8" bestFit="1" customWidth="1"/>
    <col min="22" max="22" width="14.85546875" style="5" bestFit="1" customWidth="1"/>
    <col min="23" max="23" width="15" style="8" bestFit="1" customWidth="1"/>
    <col min="24" max="24" width="20.85546875" style="2" customWidth="1"/>
    <col min="25" max="25" width="11.42578125" style="107"/>
    <col min="26" max="16384" width="11.42578125" style="2"/>
  </cols>
  <sheetData>
    <row r="1" spans="1:26" x14ac:dyDescent="0.25">
      <c r="A1" s="22" t="s">
        <v>0</v>
      </c>
      <c r="B1" s="14" t="s">
        <v>14</v>
      </c>
      <c r="C1" s="15" t="s">
        <v>13</v>
      </c>
      <c r="D1" s="16" t="s">
        <v>15</v>
      </c>
      <c r="E1" s="16" t="s">
        <v>1</v>
      </c>
      <c r="F1" s="16" t="s">
        <v>16</v>
      </c>
      <c r="G1" s="23" t="s">
        <v>17</v>
      </c>
      <c r="H1" s="23" t="s">
        <v>18</v>
      </c>
      <c r="I1" s="23" t="s">
        <v>34</v>
      </c>
      <c r="J1" s="23" t="s">
        <v>35</v>
      </c>
      <c r="K1" s="23" t="s">
        <v>36</v>
      </c>
      <c r="L1" s="16" t="s">
        <v>2</v>
      </c>
      <c r="M1" s="16" t="s">
        <v>3</v>
      </c>
      <c r="N1" s="16" t="s">
        <v>4</v>
      </c>
      <c r="O1" s="16" t="s">
        <v>5</v>
      </c>
      <c r="P1" s="16" t="s">
        <v>25</v>
      </c>
      <c r="Q1" s="16" t="s">
        <v>26</v>
      </c>
      <c r="R1" s="14" t="s">
        <v>11</v>
      </c>
      <c r="S1" s="17" t="s">
        <v>6</v>
      </c>
      <c r="T1" s="18" t="s">
        <v>10</v>
      </c>
      <c r="U1" s="15" t="s">
        <v>12</v>
      </c>
      <c r="V1" s="19" t="s">
        <v>7</v>
      </c>
      <c r="W1" s="19" t="s">
        <v>8</v>
      </c>
      <c r="X1" s="20" t="s">
        <v>9</v>
      </c>
      <c r="Y1" s="125" t="s">
        <v>2182</v>
      </c>
    </row>
    <row r="2" spans="1:26" x14ac:dyDescent="0.25">
      <c r="A2" s="36" t="s">
        <v>1035</v>
      </c>
      <c r="B2" s="66">
        <v>2148</v>
      </c>
      <c r="C2" s="10">
        <v>45497</v>
      </c>
      <c r="D2" s="11"/>
      <c r="E2" s="11">
        <v>2.4999999950523488E-3</v>
      </c>
      <c r="F2" s="11">
        <v>159516.9375</v>
      </c>
      <c r="G2" s="24"/>
      <c r="H2" s="24"/>
      <c r="I2" s="94"/>
      <c r="J2" s="94"/>
      <c r="K2" s="94"/>
      <c r="L2" s="93"/>
      <c r="M2" s="11"/>
      <c r="N2" s="11">
        <v>25522.71</v>
      </c>
      <c r="O2" s="11">
        <v>185039.65</v>
      </c>
      <c r="P2" s="56">
        <f>Tabla16[[#This Row],[TASA EX.]]+Tabla16[[#This Row],[IEPS 8 %]]</f>
        <v>0</v>
      </c>
      <c r="Q2" s="62">
        <f>Tabla16[[#This Row],[TASA 16%]]+Tabla16[[#This Row],[IEPS 6%]]+Tabla16[[#This Row],[IEPS30%]]+Tabla16[[#This Row],[IEPS53%]]+Tabla16[[#This Row],[IEPS 26.5%]]</f>
        <v>159516.9375</v>
      </c>
      <c r="R2" s="104">
        <v>45497</v>
      </c>
      <c r="S2" s="12" t="s">
        <v>123</v>
      </c>
      <c r="T2" s="34" t="s">
        <v>124</v>
      </c>
      <c r="U2" s="9" t="s">
        <v>39</v>
      </c>
      <c r="V2" s="11"/>
      <c r="W2" s="13" t="s">
        <v>40</v>
      </c>
      <c r="X2" s="12" t="s">
        <v>1210</v>
      </c>
      <c r="Y2" s="124"/>
      <c r="Z2" s="68"/>
    </row>
    <row r="3" spans="1:26" x14ac:dyDescent="0.25">
      <c r="A3" s="57" t="s">
        <v>1060</v>
      </c>
      <c r="B3" s="65">
        <v>2175</v>
      </c>
      <c r="C3" s="10">
        <v>45503</v>
      </c>
      <c r="D3" s="60"/>
      <c r="E3" s="60">
        <v>4.9999999999727152E-2</v>
      </c>
      <c r="F3" s="60">
        <v>16878.25</v>
      </c>
      <c r="G3" s="61"/>
      <c r="H3" s="61"/>
      <c r="I3" s="84"/>
      <c r="J3" s="84"/>
      <c r="K3" s="84"/>
      <c r="L3" s="76"/>
      <c r="M3" s="60"/>
      <c r="N3" s="60">
        <v>2700.52</v>
      </c>
      <c r="O3" s="60">
        <v>19578.82</v>
      </c>
      <c r="P3" s="56">
        <f>Tabla16[[#This Row],[TASA EX.]]+Tabla16[[#This Row],[IEPS 8 %]]</f>
        <v>0</v>
      </c>
      <c r="Q3" s="62">
        <f>Tabla16[[#This Row],[TASA 16%]]+Tabla16[[#This Row],[IEPS 6%]]+Tabla16[[#This Row],[IEPS30%]]+Tabla16[[#This Row],[IEPS53%]]+Tabla16[[#This Row],[IEPS 26.5%]]</f>
        <v>16878.25</v>
      </c>
      <c r="R3" s="33">
        <v>45503</v>
      </c>
      <c r="S3" s="59" t="s">
        <v>123</v>
      </c>
      <c r="T3" s="63" t="s">
        <v>124</v>
      </c>
      <c r="U3" s="58" t="s">
        <v>39</v>
      </c>
      <c r="V3" s="60"/>
      <c r="W3" s="64" t="s">
        <v>40</v>
      </c>
      <c r="X3" s="59" t="s">
        <v>1230</v>
      </c>
      <c r="Y3" s="124"/>
      <c r="Z3" s="68"/>
    </row>
    <row r="4" spans="1:26" x14ac:dyDescent="0.25">
      <c r="A4" s="57" t="s">
        <v>981</v>
      </c>
      <c r="B4" s="65">
        <v>2091</v>
      </c>
      <c r="C4" s="10">
        <v>45489</v>
      </c>
      <c r="D4" s="60"/>
      <c r="E4" s="60">
        <v>-2.5000000001909939E-2</v>
      </c>
      <c r="F4" s="60">
        <v>22167.625</v>
      </c>
      <c r="G4" s="61"/>
      <c r="H4" s="61"/>
      <c r="I4" s="84"/>
      <c r="J4" s="84"/>
      <c r="K4" s="84"/>
      <c r="L4" s="76"/>
      <c r="M4" s="60"/>
      <c r="N4" s="60">
        <v>3546.82</v>
      </c>
      <c r="O4" s="60">
        <v>25714.42</v>
      </c>
      <c r="P4" s="56">
        <f>Tabla16[[#This Row],[TASA EX.]]+Tabla16[[#This Row],[IEPS 8 %]]</f>
        <v>0</v>
      </c>
      <c r="Q4" s="62">
        <f>Tabla16[[#This Row],[TASA 16%]]+Tabla16[[#This Row],[IEPS 6%]]+Tabla16[[#This Row],[IEPS30%]]+Tabla16[[#This Row],[IEPS53%]]+Tabla16[[#This Row],[IEPS 26.5%]]</f>
        <v>22167.625</v>
      </c>
      <c r="R4" s="33">
        <v>45489</v>
      </c>
      <c r="S4" s="59" t="s">
        <v>523</v>
      </c>
      <c r="T4" s="63" t="s">
        <v>524</v>
      </c>
      <c r="U4" s="58" t="s">
        <v>51</v>
      </c>
      <c r="V4" s="60"/>
      <c r="W4" s="64" t="s">
        <v>52</v>
      </c>
      <c r="X4" s="59" t="s">
        <v>1158</v>
      </c>
      <c r="Y4" s="124"/>
      <c r="Z4" s="68"/>
    </row>
    <row r="5" spans="1:26" x14ac:dyDescent="0.25">
      <c r="A5" s="57" t="s">
        <v>1033</v>
      </c>
      <c r="B5" s="65">
        <v>2146</v>
      </c>
      <c r="C5" s="10">
        <v>45497</v>
      </c>
      <c r="D5" s="60"/>
      <c r="E5" s="60">
        <v>-2.5000000001000444E-2</v>
      </c>
      <c r="F5" s="60">
        <v>17388.625</v>
      </c>
      <c r="G5" s="61"/>
      <c r="H5" s="61"/>
      <c r="I5" s="84"/>
      <c r="J5" s="84"/>
      <c r="K5" s="84"/>
      <c r="L5" s="76"/>
      <c r="M5" s="60"/>
      <c r="N5" s="60">
        <v>2782.18</v>
      </c>
      <c r="O5" s="60">
        <v>20170.78</v>
      </c>
      <c r="P5" s="56">
        <f>Tabla16[[#This Row],[TASA EX.]]+Tabla16[[#This Row],[IEPS 8 %]]</f>
        <v>0</v>
      </c>
      <c r="Q5" s="62">
        <f>Tabla16[[#This Row],[TASA 16%]]+Tabla16[[#This Row],[IEPS 6%]]+Tabla16[[#This Row],[IEPS30%]]+Tabla16[[#This Row],[IEPS53%]]+Tabla16[[#This Row],[IEPS 26.5%]]</f>
        <v>17388.625</v>
      </c>
      <c r="R5" s="33">
        <v>45497</v>
      </c>
      <c r="S5" s="59" t="s">
        <v>523</v>
      </c>
      <c r="T5" s="63" t="s">
        <v>524</v>
      </c>
      <c r="U5" s="58" t="s">
        <v>51</v>
      </c>
      <c r="V5" s="60"/>
      <c r="W5" s="64" t="s">
        <v>52</v>
      </c>
      <c r="X5" s="59" t="s">
        <v>1208</v>
      </c>
      <c r="Y5" s="124"/>
      <c r="Z5" s="68"/>
    </row>
    <row r="6" spans="1:26" x14ac:dyDescent="0.25">
      <c r="A6" s="57" t="s">
        <v>1053</v>
      </c>
      <c r="B6" s="65">
        <v>2168</v>
      </c>
      <c r="C6" s="10">
        <v>45503</v>
      </c>
      <c r="D6" s="60"/>
      <c r="E6" s="60">
        <v>1.2499999982537702E-2</v>
      </c>
      <c r="F6" s="60">
        <v>112980.18750000001</v>
      </c>
      <c r="G6" s="61"/>
      <c r="H6" s="61"/>
      <c r="I6" s="84"/>
      <c r="J6" s="84"/>
      <c r="K6" s="84"/>
      <c r="L6" s="76"/>
      <c r="M6" s="60"/>
      <c r="N6" s="60">
        <v>18076.830000000002</v>
      </c>
      <c r="O6" s="60">
        <v>131057.03</v>
      </c>
      <c r="P6" s="56">
        <f>Tabla16[[#This Row],[TASA EX.]]+Tabla16[[#This Row],[IEPS 8 %]]</f>
        <v>0</v>
      </c>
      <c r="Q6" s="62">
        <f>Tabla16[[#This Row],[TASA 16%]]+Tabla16[[#This Row],[IEPS 6%]]+Tabla16[[#This Row],[IEPS30%]]+Tabla16[[#This Row],[IEPS53%]]+Tabla16[[#This Row],[IEPS 26.5%]]</f>
        <v>112980.18750000001</v>
      </c>
      <c r="R6" s="33">
        <v>45503</v>
      </c>
      <c r="S6" s="59" t="s">
        <v>523</v>
      </c>
      <c r="T6" s="63" t="s">
        <v>524</v>
      </c>
      <c r="U6" s="58" t="s">
        <v>51</v>
      </c>
      <c r="V6" s="60"/>
      <c r="W6" s="64" t="s">
        <v>52</v>
      </c>
      <c r="X6" s="59" t="s">
        <v>1227</v>
      </c>
      <c r="Y6" s="124"/>
      <c r="Z6" s="68"/>
    </row>
    <row r="7" spans="1:26" x14ac:dyDescent="0.25">
      <c r="A7" s="69" t="s">
        <v>905</v>
      </c>
      <c r="B7" s="111">
        <v>2012</v>
      </c>
      <c r="C7" s="10">
        <v>45475</v>
      </c>
      <c r="D7" s="72"/>
      <c r="E7" s="72">
        <v>-2.5000000003274181E-2</v>
      </c>
      <c r="F7" s="72">
        <v>34227.625</v>
      </c>
      <c r="G7" s="73"/>
      <c r="H7" s="73"/>
      <c r="I7" s="113"/>
      <c r="J7" s="113"/>
      <c r="K7" s="113"/>
      <c r="L7" s="112"/>
      <c r="M7" s="72"/>
      <c r="N7" s="72">
        <v>5476.42</v>
      </c>
      <c r="O7" s="72">
        <v>39704.019999999997</v>
      </c>
      <c r="P7" s="56">
        <f>Tabla16[[#This Row],[TASA EX.]]+Tabla16[[#This Row],[IEPS 8 %]]</f>
        <v>0</v>
      </c>
      <c r="Q7" s="62">
        <f>Tabla16[[#This Row],[TASA 16%]]+Tabla16[[#This Row],[IEPS 6%]]+Tabla16[[#This Row],[IEPS30%]]+Tabla16[[#This Row],[IEPS53%]]+Tabla16[[#This Row],[IEPS 26.5%]]</f>
        <v>34227.625</v>
      </c>
      <c r="R7" s="33">
        <v>45475</v>
      </c>
      <c r="S7" s="71" t="s">
        <v>523</v>
      </c>
      <c r="T7" s="74" t="s">
        <v>524</v>
      </c>
      <c r="U7" s="70" t="s">
        <v>51</v>
      </c>
      <c r="V7" s="72"/>
      <c r="W7" s="75" t="s">
        <v>52</v>
      </c>
      <c r="X7" s="71" t="s">
        <v>1082</v>
      </c>
      <c r="Y7" s="124"/>
      <c r="Z7" s="68"/>
    </row>
    <row r="8" spans="1:26" x14ac:dyDescent="0.25">
      <c r="A8" s="57" t="s">
        <v>936</v>
      </c>
      <c r="B8" s="65">
        <v>2045</v>
      </c>
      <c r="C8" s="10">
        <v>45481</v>
      </c>
      <c r="D8" s="60"/>
      <c r="E8" s="60">
        <v>2.499999999827196E-2</v>
      </c>
      <c r="F8" s="60">
        <v>14606.375</v>
      </c>
      <c r="G8" s="61"/>
      <c r="H8" s="61"/>
      <c r="I8" s="84"/>
      <c r="J8" s="84"/>
      <c r="K8" s="84"/>
      <c r="L8" s="76"/>
      <c r="M8" s="60"/>
      <c r="N8" s="60">
        <v>2337.02</v>
      </c>
      <c r="O8" s="60">
        <v>16943.419999999998</v>
      </c>
      <c r="P8" s="56">
        <f>Tabla16[[#This Row],[TASA EX.]]+Tabla16[[#This Row],[IEPS 8 %]]</f>
        <v>0</v>
      </c>
      <c r="Q8" s="62">
        <f>Tabla16[[#This Row],[TASA 16%]]+Tabla16[[#This Row],[IEPS 6%]]+Tabla16[[#This Row],[IEPS30%]]+Tabla16[[#This Row],[IEPS53%]]+Tabla16[[#This Row],[IEPS 26.5%]]</f>
        <v>14606.375</v>
      </c>
      <c r="R8" s="33">
        <v>45481</v>
      </c>
      <c r="S8" s="59" t="s">
        <v>523</v>
      </c>
      <c r="T8" s="63" t="s">
        <v>524</v>
      </c>
      <c r="U8" s="58" t="s">
        <v>51</v>
      </c>
      <c r="V8" s="60"/>
      <c r="W8" s="64" t="s">
        <v>52</v>
      </c>
      <c r="X8" s="85" t="s">
        <v>1111</v>
      </c>
      <c r="Y8" s="124"/>
      <c r="Z8" s="68"/>
    </row>
    <row r="9" spans="1:26" x14ac:dyDescent="0.25">
      <c r="A9" s="36">
        <v>195225</v>
      </c>
      <c r="B9" s="66">
        <v>275</v>
      </c>
      <c r="C9" s="10">
        <v>45454</v>
      </c>
      <c r="D9" s="11"/>
      <c r="E9" s="11">
        <v>5730.91</v>
      </c>
      <c r="F9" s="11">
        <v>20411.5</v>
      </c>
      <c r="G9" s="24"/>
      <c r="H9" s="24"/>
      <c r="I9" s="94"/>
      <c r="J9" s="94"/>
      <c r="K9" s="94"/>
      <c r="L9" s="93"/>
      <c r="M9" s="11"/>
      <c r="N9" s="11">
        <v>3265.84</v>
      </c>
      <c r="O9" s="11">
        <v>29408.25</v>
      </c>
      <c r="P9" s="106">
        <f>Tabla16[[#This Row],[TASA EX.]]+Tabla16[[#This Row],[IEPS 8 %]]</f>
        <v>0</v>
      </c>
      <c r="Q9" s="62">
        <f>Tabla16[[#This Row],[TASA 16%]]+Tabla16[[#This Row],[IEPS 6%]]+Tabla16[[#This Row],[IEPS30%]]+Tabla16[[#This Row],[IEPS53%]]+Tabla16[[#This Row],[IEPS 26.5%]]</f>
        <v>20411.5</v>
      </c>
      <c r="R9" s="33">
        <v>45477</v>
      </c>
      <c r="S9" t="s">
        <v>2217</v>
      </c>
      <c r="T9" s="34" t="s">
        <v>102</v>
      </c>
      <c r="U9" s="9" t="s">
        <v>39</v>
      </c>
      <c r="V9" s="11">
        <v>9939.52</v>
      </c>
      <c r="W9" s="13" t="s">
        <v>40</v>
      </c>
      <c r="X9" s="12" t="s">
        <v>1253</v>
      </c>
      <c r="Y9" s="124"/>
      <c r="Z9" s="68"/>
    </row>
    <row r="10" spans="1:26" x14ac:dyDescent="0.25">
      <c r="A10" s="57">
        <v>195447</v>
      </c>
      <c r="B10" s="65">
        <v>497</v>
      </c>
      <c r="C10" s="10">
        <v>45461</v>
      </c>
      <c r="D10" s="60"/>
      <c r="E10" s="60">
        <v>167202.86000000002</v>
      </c>
      <c r="F10" s="60">
        <v>0</v>
      </c>
      <c r="G10" s="61"/>
      <c r="H10" s="61"/>
      <c r="I10" s="84"/>
      <c r="J10" s="84"/>
      <c r="K10" s="84"/>
      <c r="L10" s="76"/>
      <c r="M10" s="60">
        <v>3641.9</v>
      </c>
      <c r="N10" s="60"/>
      <c r="O10" s="60">
        <v>170844.76</v>
      </c>
      <c r="P10" s="56">
        <f>Tabla16[[#This Row],[TASA EX.]]+Tabla16[[#This Row],[IEPS 8 %]]</f>
        <v>3641.9</v>
      </c>
      <c r="Q10" s="62">
        <f>Tabla16[[#This Row],[TASA 16%]]+Tabla16[[#This Row],[IEPS 6%]]+Tabla16[[#This Row],[IEPS30%]]+Tabla16[[#This Row],[IEPS53%]]+Tabla16[[#This Row],[IEPS 26.5%]]</f>
        <v>0</v>
      </c>
      <c r="R10" s="33">
        <v>45478</v>
      </c>
      <c r="S10" t="s">
        <v>2217</v>
      </c>
      <c r="T10" s="63" t="s">
        <v>102</v>
      </c>
      <c r="U10" s="58" t="s">
        <v>39</v>
      </c>
      <c r="V10" s="60">
        <v>6078.84</v>
      </c>
      <c r="W10" s="64" t="s">
        <v>40</v>
      </c>
      <c r="X10" s="59" t="s">
        <v>1337</v>
      </c>
      <c r="Y10" s="124"/>
      <c r="Z10" s="68"/>
    </row>
    <row r="11" spans="1:26" x14ac:dyDescent="0.25">
      <c r="A11" s="36">
        <v>195448</v>
      </c>
      <c r="B11" s="66">
        <v>498</v>
      </c>
      <c r="C11" s="10">
        <v>45461</v>
      </c>
      <c r="D11" s="11"/>
      <c r="E11" s="11">
        <v>7.2500000002037268E-2</v>
      </c>
      <c r="F11" s="11">
        <v>276075.15750000003</v>
      </c>
      <c r="G11" s="24"/>
      <c r="H11" s="24"/>
      <c r="I11" s="94">
        <v>844.97</v>
      </c>
      <c r="J11" s="94">
        <v>2137.81</v>
      </c>
      <c r="K11" s="94"/>
      <c r="L11" s="93"/>
      <c r="M11" s="11"/>
      <c r="N11" s="11">
        <v>44649.27</v>
      </c>
      <c r="O11" s="11">
        <v>323707.28000000003</v>
      </c>
      <c r="P11" s="106">
        <f>Tabla16[[#This Row],[TASA EX.]]+Tabla16[[#This Row],[IEPS 8 %]]</f>
        <v>0</v>
      </c>
      <c r="Q11" s="62">
        <f>Tabla16[[#This Row],[TASA 16%]]+Tabla16[[#This Row],[IEPS 6%]]+Tabla16[[#This Row],[IEPS30%]]+Tabla16[[#This Row],[IEPS53%]]+Tabla16[[#This Row],[IEPS 26.5%]]</f>
        <v>279057.9375</v>
      </c>
      <c r="R11" s="33">
        <v>45478</v>
      </c>
      <c r="S11" t="s">
        <v>2217</v>
      </c>
      <c r="T11" s="34" t="s">
        <v>102</v>
      </c>
      <c r="U11" s="9" t="s">
        <v>39</v>
      </c>
      <c r="V11" s="11">
        <v>1185.6099999999999</v>
      </c>
      <c r="W11" s="13" t="s">
        <v>40</v>
      </c>
      <c r="X11" s="12" t="s">
        <v>1338</v>
      </c>
      <c r="Y11" s="124"/>
      <c r="Z11" s="68"/>
    </row>
    <row r="12" spans="1:26" x14ac:dyDescent="0.25">
      <c r="A12" s="36">
        <v>195449</v>
      </c>
      <c r="B12" s="66">
        <v>499</v>
      </c>
      <c r="C12" s="10">
        <v>45461</v>
      </c>
      <c r="D12" s="11"/>
      <c r="E12" s="11">
        <v>-1.2500000011641532E-2</v>
      </c>
      <c r="F12" s="11">
        <v>172614.0625</v>
      </c>
      <c r="G12" s="24"/>
      <c r="H12" s="24"/>
      <c r="I12" s="24"/>
      <c r="J12" s="24"/>
      <c r="K12" s="24"/>
      <c r="L12" s="11"/>
      <c r="M12" s="11"/>
      <c r="N12" s="11">
        <v>27618.25</v>
      </c>
      <c r="O12" s="11">
        <v>200232.3</v>
      </c>
      <c r="P12" s="106">
        <f>Tabla16[[#This Row],[TASA EX.]]+Tabla16[[#This Row],[IEPS 8 %]]</f>
        <v>0</v>
      </c>
      <c r="Q12" s="62">
        <f>Tabla16[[#This Row],[TASA 16%]]+Tabla16[[#This Row],[IEPS 6%]]+Tabla16[[#This Row],[IEPS30%]]+Tabla16[[#This Row],[IEPS53%]]+Tabla16[[#This Row],[IEPS 26.5%]]</f>
        <v>172614.0625</v>
      </c>
      <c r="R12" s="33">
        <v>45475</v>
      </c>
      <c r="S12" t="s">
        <v>2217</v>
      </c>
      <c r="T12" s="34" t="s">
        <v>102</v>
      </c>
      <c r="U12" s="9" t="s">
        <v>39</v>
      </c>
      <c r="V12" s="11">
        <v>14529.89</v>
      </c>
      <c r="W12" s="13" t="s">
        <v>40</v>
      </c>
      <c r="X12" s="12" t="s">
        <v>1339</v>
      </c>
      <c r="Y12" s="124"/>
      <c r="Z12" s="68"/>
    </row>
    <row r="13" spans="1:26" x14ac:dyDescent="0.25">
      <c r="A13" s="36">
        <v>195450</v>
      </c>
      <c r="B13" s="66">
        <v>500</v>
      </c>
      <c r="C13" s="10">
        <v>45461</v>
      </c>
      <c r="D13" s="11"/>
      <c r="E13" s="11">
        <v>-5.5000000051222742E-2</v>
      </c>
      <c r="F13" s="11">
        <v>510164.875</v>
      </c>
      <c r="G13" s="24"/>
      <c r="H13" s="24"/>
      <c r="I13" s="24"/>
      <c r="J13" s="24"/>
      <c r="K13" s="24"/>
      <c r="L13" s="11"/>
      <c r="M13" s="11"/>
      <c r="N13" s="11">
        <v>81626.38</v>
      </c>
      <c r="O13" s="11">
        <v>591791.19999999995</v>
      </c>
      <c r="P13" s="56">
        <f>Tabla16[[#This Row],[TASA EX.]]+Tabla16[[#This Row],[IEPS 8 %]]</f>
        <v>0</v>
      </c>
      <c r="Q13" s="62">
        <f>Tabla16[[#This Row],[TASA 16%]]+Tabla16[[#This Row],[IEPS 6%]]+Tabla16[[#This Row],[IEPS30%]]+Tabla16[[#This Row],[IEPS53%]]+Tabla16[[#This Row],[IEPS 26.5%]]</f>
        <v>510164.875</v>
      </c>
      <c r="R13" s="33">
        <v>45475</v>
      </c>
      <c r="S13" t="s">
        <v>2217</v>
      </c>
      <c r="T13" s="34" t="s">
        <v>102</v>
      </c>
      <c r="U13" s="9" t="s">
        <v>39</v>
      </c>
      <c r="V13" s="11">
        <v>24575.040000000001</v>
      </c>
      <c r="W13" s="13" t="s">
        <v>40</v>
      </c>
      <c r="X13" s="12" t="s">
        <v>1340</v>
      </c>
      <c r="Y13" s="124"/>
      <c r="Z13" s="68"/>
    </row>
    <row r="14" spans="1:26" x14ac:dyDescent="0.25">
      <c r="A14" s="51">
        <v>195451</v>
      </c>
      <c r="B14" s="128">
        <v>501</v>
      </c>
      <c r="C14" s="10">
        <v>45461</v>
      </c>
      <c r="D14" s="52"/>
      <c r="E14" s="52">
        <v>1687.7400000000926</v>
      </c>
      <c r="F14" s="52">
        <v>436443.99999999994</v>
      </c>
      <c r="G14" s="53"/>
      <c r="H14" s="53"/>
      <c r="I14" s="53"/>
      <c r="J14" s="53"/>
      <c r="K14" s="53"/>
      <c r="L14" s="52"/>
      <c r="M14" s="52"/>
      <c r="N14" s="52">
        <v>69831.039999999994</v>
      </c>
      <c r="O14" s="52">
        <v>507962.78</v>
      </c>
      <c r="P14" s="56">
        <f>Tabla16[[#This Row],[TASA EX.]]+Tabla16[[#This Row],[IEPS 8 %]]</f>
        <v>0</v>
      </c>
      <c r="Q14" s="62">
        <f>Tabla16[[#This Row],[TASA 16%]]+Tabla16[[#This Row],[IEPS 6%]]+Tabla16[[#This Row],[IEPS30%]]+Tabla16[[#This Row],[IEPS53%]]+Tabla16[[#This Row],[IEPS 26.5%]]</f>
        <v>436443.99999999994</v>
      </c>
      <c r="R14" s="33">
        <v>45475</v>
      </c>
      <c r="S14" t="s">
        <v>2217</v>
      </c>
      <c r="T14" s="49" t="s">
        <v>102</v>
      </c>
      <c r="U14" s="45" t="s">
        <v>39</v>
      </c>
      <c r="V14" s="55">
        <v>22394.1</v>
      </c>
      <c r="W14" s="50" t="s">
        <v>40</v>
      </c>
      <c r="X14" s="48" t="s">
        <v>1341</v>
      </c>
      <c r="Y14" s="124"/>
      <c r="Z14" s="68"/>
    </row>
    <row r="15" spans="1:26" x14ac:dyDescent="0.25">
      <c r="A15" s="57">
        <v>195683</v>
      </c>
      <c r="B15" s="65">
        <v>733</v>
      </c>
      <c r="C15" s="10">
        <v>45468</v>
      </c>
      <c r="D15" s="60"/>
      <c r="E15" s="60">
        <v>-3.0000000000654836E-2</v>
      </c>
      <c r="F15" s="60">
        <v>84801.75</v>
      </c>
      <c r="G15" s="61"/>
      <c r="H15" s="61"/>
      <c r="I15" s="61"/>
      <c r="J15" s="61"/>
      <c r="K15" s="61"/>
      <c r="L15" s="60"/>
      <c r="M15" s="60"/>
      <c r="N15" s="60">
        <v>13568.28</v>
      </c>
      <c r="O15" s="60">
        <v>98370</v>
      </c>
      <c r="P15" s="56">
        <f>Tabla16[[#This Row],[TASA EX.]]+Tabla16[[#This Row],[IEPS 8 %]]</f>
        <v>0</v>
      </c>
      <c r="Q15" s="62">
        <f>Tabla16[[#This Row],[TASA 16%]]+Tabla16[[#This Row],[IEPS 6%]]+Tabla16[[#This Row],[IEPS30%]]+Tabla16[[#This Row],[IEPS53%]]+Tabla16[[#This Row],[IEPS 26.5%]]</f>
        <v>84801.75</v>
      </c>
      <c r="R15" s="33">
        <v>45482</v>
      </c>
      <c r="S15" t="s">
        <v>2217</v>
      </c>
      <c r="T15" s="63" t="s">
        <v>102</v>
      </c>
      <c r="U15" s="58" t="s">
        <v>39</v>
      </c>
      <c r="V15" s="60">
        <v>7210.18</v>
      </c>
      <c r="W15" s="64" t="s">
        <v>40</v>
      </c>
      <c r="X15" s="59" t="s">
        <v>1467</v>
      </c>
      <c r="Y15" s="124"/>
      <c r="Z15" s="68"/>
    </row>
    <row r="16" spans="1:26" x14ac:dyDescent="0.25">
      <c r="A16" s="36">
        <v>195684</v>
      </c>
      <c r="B16" s="9">
        <v>734</v>
      </c>
      <c r="C16" s="10">
        <v>45468</v>
      </c>
      <c r="D16" s="11"/>
      <c r="E16" s="11">
        <v>1.4999999999417923E-2</v>
      </c>
      <c r="F16" s="11">
        <v>144005.375</v>
      </c>
      <c r="G16" s="24"/>
      <c r="H16" s="24"/>
      <c r="I16" s="24"/>
      <c r="J16" s="24"/>
      <c r="K16" s="24"/>
      <c r="L16" s="11"/>
      <c r="M16" s="11"/>
      <c r="N16" s="11">
        <v>23040.86</v>
      </c>
      <c r="O16" s="11">
        <v>167046.25</v>
      </c>
      <c r="P16" s="106">
        <f>Tabla16[[#This Row],[TASA EX.]]+Tabla16[[#This Row],[IEPS 8 %]]</f>
        <v>0</v>
      </c>
      <c r="Q16" s="62">
        <f>Tabla16[[#This Row],[TASA 16%]]+Tabla16[[#This Row],[IEPS 6%]]+Tabla16[[#This Row],[IEPS30%]]+Tabla16[[#This Row],[IEPS53%]]+Tabla16[[#This Row],[IEPS 26.5%]]</f>
        <v>144005.375</v>
      </c>
      <c r="R16" s="33">
        <v>45486</v>
      </c>
      <c r="S16" t="s">
        <v>2217</v>
      </c>
      <c r="T16" s="34" t="s">
        <v>102</v>
      </c>
      <c r="U16" s="9" t="s">
        <v>39</v>
      </c>
      <c r="V16" s="11">
        <v>2542.2399999999998</v>
      </c>
      <c r="W16" s="13" t="s">
        <v>40</v>
      </c>
      <c r="X16" s="12" t="s">
        <v>1468</v>
      </c>
      <c r="Y16" s="124"/>
      <c r="Z16" s="68"/>
    </row>
    <row r="17" spans="1:26" x14ac:dyDescent="0.25">
      <c r="A17" s="36">
        <v>195685</v>
      </c>
      <c r="B17" s="9">
        <v>735</v>
      </c>
      <c r="C17" s="10">
        <v>45468</v>
      </c>
      <c r="D17" s="11"/>
      <c r="E17" s="11">
        <v>-1.0000000009313226E-2</v>
      </c>
      <c r="F17" s="11">
        <v>151950</v>
      </c>
      <c r="G17" s="24"/>
      <c r="H17" s="24"/>
      <c r="I17" s="24"/>
      <c r="J17" s="24"/>
      <c r="K17" s="24"/>
      <c r="L17" s="11"/>
      <c r="M17" s="11"/>
      <c r="N17" s="11">
        <v>24312</v>
      </c>
      <c r="O17" s="11">
        <v>176261.99</v>
      </c>
      <c r="P17" s="106">
        <f>Tabla16[[#This Row],[TASA EX.]]+Tabla16[[#This Row],[IEPS 8 %]]</f>
        <v>0</v>
      </c>
      <c r="Q17" s="62">
        <f>Tabla16[[#This Row],[TASA 16%]]+Tabla16[[#This Row],[IEPS 6%]]+Tabla16[[#This Row],[IEPS30%]]+Tabla16[[#This Row],[IEPS53%]]+Tabla16[[#This Row],[IEPS 26.5%]]</f>
        <v>151950</v>
      </c>
      <c r="R17" s="33">
        <v>45486</v>
      </c>
      <c r="S17" t="s">
        <v>2217</v>
      </c>
      <c r="T17" s="34" t="s">
        <v>102</v>
      </c>
      <c r="U17" s="9" t="s">
        <v>39</v>
      </c>
      <c r="V17" s="11">
        <v>6825.56</v>
      </c>
      <c r="W17" s="13" t="s">
        <v>40</v>
      </c>
      <c r="X17" s="12" t="s">
        <v>1469</v>
      </c>
      <c r="Y17" s="124"/>
      <c r="Z17" s="68"/>
    </row>
    <row r="18" spans="1:26" x14ac:dyDescent="0.25">
      <c r="A18" s="36">
        <v>195686</v>
      </c>
      <c r="B18" s="9">
        <v>736</v>
      </c>
      <c r="C18" s="10">
        <v>45468</v>
      </c>
      <c r="D18" s="11"/>
      <c r="E18" s="11">
        <v>585469.43000000005</v>
      </c>
      <c r="F18" s="11">
        <v>0</v>
      </c>
      <c r="G18" s="24"/>
      <c r="H18" s="24"/>
      <c r="I18" s="24"/>
      <c r="J18" s="24"/>
      <c r="K18" s="24"/>
      <c r="L18" s="11"/>
      <c r="M18" s="11">
        <v>13342.45</v>
      </c>
      <c r="N18" s="11"/>
      <c r="O18" s="11">
        <v>598811.88</v>
      </c>
      <c r="P18" s="56">
        <f>Tabla16[[#This Row],[TASA EX.]]+Tabla16[[#This Row],[IEPS 8 %]]</f>
        <v>13342.45</v>
      </c>
      <c r="Q18" s="62">
        <f>Tabla16[[#This Row],[TASA 16%]]+Tabla16[[#This Row],[IEPS 6%]]+Tabla16[[#This Row],[IEPS30%]]+Tabla16[[#This Row],[IEPS53%]]+Tabla16[[#This Row],[IEPS 26.5%]]</f>
        <v>0</v>
      </c>
      <c r="R18" s="33">
        <v>45485</v>
      </c>
      <c r="S18" t="s">
        <v>2217</v>
      </c>
      <c r="T18" s="34" t="s">
        <v>102</v>
      </c>
      <c r="U18" s="9" t="s">
        <v>39</v>
      </c>
      <c r="V18" s="11">
        <v>13749.46</v>
      </c>
      <c r="W18" s="13" t="s">
        <v>40</v>
      </c>
      <c r="X18" s="12" t="s">
        <v>1470</v>
      </c>
      <c r="Y18" s="124"/>
      <c r="Z18" s="68"/>
    </row>
    <row r="19" spans="1:26" x14ac:dyDescent="0.25">
      <c r="A19" s="57">
        <v>195687</v>
      </c>
      <c r="B19" s="58">
        <v>737</v>
      </c>
      <c r="C19" s="10">
        <v>45468</v>
      </c>
      <c r="D19" s="60"/>
      <c r="E19" s="60">
        <v>-8.4999999991850927E-2</v>
      </c>
      <c r="F19" s="60">
        <v>256448.76499999998</v>
      </c>
      <c r="G19" s="61"/>
      <c r="H19" s="61"/>
      <c r="I19" s="61"/>
      <c r="J19" s="61">
        <v>2305.61</v>
      </c>
      <c r="K19" s="61"/>
      <c r="L19" s="60"/>
      <c r="M19" s="60"/>
      <c r="N19" s="60">
        <v>41400.699999999997</v>
      </c>
      <c r="O19" s="60">
        <v>300154.99</v>
      </c>
      <c r="P19" s="56">
        <f>Tabla16[[#This Row],[TASA EX.]]+Tabla16[[#This Row],[IEPS 8 %]]</f>
        <v>0</v>
      </c>
      <c r="Q19" s="62">
        <f>Tabla16[[#This Row],[TASA 16%]]+Tabla16[[#This Row],[IEPS 6%]]+Tabla16[[#This Row],[IEPS30%]]+Tabla16[[#This Row],[IEPS53%]]+Tabla16[[#This Row],[IEPS 26.5%]]</f>
        <v>258754.37499999997</v>
      </c>
      <c r="R19" s="33">
        <v>45485</v>
      </c>
      <c r="S19" t="s">
        <v>2217</v>
      </c>
      <c r="T19" s="63" t="s">
        <v>102</v>
      </c>
      <c r="U19" s="58" t="s">
        <v>39</v>
      </c>
      <c r="V19" s="60">
        <v>510.61</v>
      </c>
      <c r="W19" s="64" t="s">
        <v>40</v>
      </c>
      <c r="X19" s="12" t="s">
        <v>2218</v>
      </c>
      <c r="Y19" s="124"/>
      <c r="Z19" s="68"/>
    </row>
    <row r="20" spans="1:26" x14ac:dyDescent="0.25">
      <c r="A20" s="57">
        <v>195881</v>
      </c>
      <c r="B20" s="58">
        <v>41</v>
      </c>
      <c r="C20" s="10">
        <v>45474</v>
      </c>
      <c r="D20" s="60"/>
      <c r="E20" s="60">
        <v>110898</v>
      </c>
      <c r="F20" s="60">
        <v>0</v>
      </c>
      <c r="G20" s="61"/>
      <c r="H20" s="61"/>
      <c r="I20" s="61"/>
      <c r="J20" s="61"/>
      <c r="K20" s="61"/>
      <c r="L20" s="60"/>
      <c r="M20" s="60"/>
      <c r="N20" s="60"/>
      <c r="O20" s="60">
        <v>110898</v>
      </c>
      <c r="P20" s="56">
        <f>Tabla16[[#This Row],[TASA EX.]]+Tabla16[[#This Row],[IEPS 8 %]]</f>
        <v>0</v>
      </c>
      <c r="Q20" s="62">
        <f>Tabla16[[#This Row],[TASA 16%]]+Tabla16[[#This Row],[IEPS 6%]]+Tabla16[[#This Row],[IEPS30%]]+Tabla16[[#This Row],[IEPS53%]]+Tabla16[[#This Row],[IEPS 26.5%]]</f>
        <v>0</v>
      </c>
      <c r="R20" s="33">
        <v>45489</v>
      </c>
      <c r="S20" t="s">
        <v>2217</v>
      </c>
      <c r="T20" s="63" t="s">
        <v>102</v>
      </c>
      <c r="U20" s="58" t="s">
        <v>39</v>
      </c>
      <c r="V20" s="60">
        <v>202</v>
      </c>
      <c r="W20" s="64" t="s">
        <v>40</v>
      </c>
      <c r="X20" s="59" t="s">
        <v>1644</v>
      </c>
      <c r="Y20" s="124"/>
      <c r="Z20" s="68"/>
    </row>
    <row r="21" spans="1:26" x14ac:dyDescent="0.25">
      <c r="A21" s="36">
        <v>195882</v>
      </c>
      <c r="B21" s="9">
        <v>42</v>
      </c>
      <c r="C21" s="10">
        <v>45475</v>
      </c>
      <c r="D21" s="11"/>
      <c r="E21" s="11">
        <v>15750.945000000051</v>
      </c>
      <c r="F21" s="11">
        <v>543449.875</v>
      </c>
      <c r="G21" s="24"/>
      <c r="H21" s="24"/>
      <c r="I21" s="24"/>
      <c r="J21" s="24"/>
      <c r="K21" s="24"/>
      <c r="L21" s="11"/>
      <c r="M21" s="11"/>
      <c r="N21" s="11">
        <v>86951.98</v>
      </c>
      <c r="O21" s="11">
        <v>646152.80000000005</v>
      </c>
      <c r="P21" s="56">
        <f>Tabla16[[#This Row],[TASA EX.]]+Tabla16[[#This Row],[IEPS 8 %]]</f>
        <v>0</v>
      </c>
      <c r="Q21" s="62">
        <f>Tabla16[[#This Row],[TASA 16%]]+Tabla16[[#This Row],[IEPS 6%]]+Tabla16[[#This Row],[IEPS30%]]+Tabla16[[#This Row],[IEPS53%]]+Tabla16[[#This Row],[IEPS 26.5%]]</f>
        <v>543449.875</v>
      </c>
      <c r="R21" s="33">
        <v>45489</v>
      </c>
      <c r="S21" t="s">
        <v>2217</v>
      </c>
      <c r="T21" s="34" t="s">
        <v>102</v>
      </c>
      <c r="U21" s="9" t="s">
        <v>39</v>
      </c>
      <c r="V21" s="11">
        <v>36761.949999999997</v>
      </c>
      <c r="W21" s="13" t="s">
        <v>40</v>
      </c>
      <c r="X21" s="12" t="s">
        <v>2219</v>
      </c>
      <c r="Y21" s="124"/>
      <c r="Z21" s="68"/>
    </row>
    <row r="22" spans="1:26" x14ac:dyDescent="0.25">
      <c r="A22" s="57">
        <v>195883</v>
      </c>
      <c r="B22" s="58">
        <v>43</v>
      </c>
      <c r="C22" s="10">
        <v>45475</v>
      </c>
      <c r="D22" s="60"/>
      <c r="E22" s="60">
        <v>2.4999999968713382E-3</v>
      </c>
      <c r="F22" s="60">
        <v>32496.9375</v>
      </c>
      <c r="G22" s="61"/>
      <c r="H22" s="61"/>
      <c r="I22" s="61"/>
      <c r="J22" s="61"/>
      <c r="K22" s="61"/>
      <c r="L22" s="60"/>
      <c r="M22" s="60"/>
      <c r="N22" s="60">
        <v>5199.51</v>
      </c>
      <c r="O22" s="60">
        <v>37696.449999999997</v>
      </c>
      <c r="P22" s="56">
        <f>Tabla16[[#This Row],[TASA EX.]]+Tabla16[[#This Row],[IEPS 8 %]]</f>
        <v>0</v>
      </c>
      <c r="Q22" s="62">
        <f>Tabla16[[#This Row],[TASA 16%]]+Tabla16[[#This Row],[IEPS 6%]]+Tabla16[[#This Row],[IEPS30%]]+Tabla16[[#This Row],[IEPS53%]]+Tabla16[[#This Row],[IEPS 26.5%]]</f>
        <v>32496.9375</v>
      </c>
      <c r="R22" s="33">
        <v>45489</v>
      </c>
      <c r="S22" t="s">
        <v>2217</v>
      </c>
      <c r="T22" s="63" t="s">
        <v>102</v>
      </c>
      <c r="U22" s="58" t="s">
        <v>39</v>
      </c>
      <c r="V22" s="60">
        <v>68.97</v>
      </c>
      <c r="W22" s="64" t="s">
        <v>40</v>
      </c>
      <c r="X22" s="59" t="s">
        <v>1645</v>
      </c>
      <c r="Y22" s="124"/>
      <c r="Z22" s="68"/>
    </row>
    <row r="23" spans="1:26" x14ac:dyDescent="0.25">
      <c r="A23" s="57">
        <v>195884</v>
      </c>
      <c r="B23" s="58">
        <v>44</v>
      </c>
      <c r="C23" s="10">
        <v>45475</v>
      </c>
      <c r="D23" s="60"/>
      <c r="E23" s="60">
        <v>331738.91000000003</v>
      </c>
      <c r="F23" s="60">
        <v>0</v>
      </c>
      <c r="G23" s="61"/>
      <c r="H23" s="61"/>
      <c r="I23" s="61"/>
      <c r="J23" s="61"/>
      <c r="K23" s="61"/>
      <c r="L23" s="60"/>
      <c r="M23" s="60">
        <v>3862.8</v>
      </c>
      <c r="N23" s="60"/>
      <c r="O23" s="60">
        <v>335601.71</v>
      </c>
      <c r="P23" s="56">
        <f>Tabla16[[#This Row],[TASA EX.]]+Tabla16[[#This Row],[IEPS 8 %]]</f>
        <v>3862.8</v>
      </c>
      <c r="Q23" s="62">
        <f>Tabla16[[#This Row],[TASA 16%]]+Tabla16[[#This Row],[IEPS 6%]]+Tabla16[[#This Row],[IEPS30%]]+Tabla16[[#This Row],[IEPS53%]]+Tabla16[[#This Row],[IEPS 26.5%]]</f>
        <v>0</v>
      </c>
      <c r="R23" s="33">
        <v>45492</v>
      </c>
      <c r="S23" t="s">
        <v>2217</v>
      </c>
      <c r="T23" s="63" t="s">
        <v>102</v>
      </c>
      <c r="U23" s="58" t="s">
        <v>39</v>
      </c>
      <c r="V23" s="60">
        <v>9253.5499999999993</v>
      </c>
      <c r="W23" s="64" t="s">
        <v>40</v>
      </c>
      <c r="X23" s="12" t="s">
        <v>2260</v>
      </c>
      <c r="Y23" s="124"/>
      <c r="Z23" s="68"/>
    </row>
    <row r="24" spans="1:26" x14ac:dyDescent="0.25">
      <c r="A24" s="57">
        <v>195885</v>
      </c>
      <c r="B24" s="58">
        <v>45</v>
      </c>
      <c r="C24" s="10">
        <v>45475</v>
      </c>
      <c r="D24" s="60"/>
      <c r="E24" s="60">
        <v>1.5000000003055902E-2</v>
      </c>
      <c r="F24" s="60">
        <v>99343.604999999996</v>
      </c>
      <c r="G24" s="61"/>
      <c r="H24" s="61"/>
      <c r="I24" s="61"/>
      <c r="J24" s="61">
        <v>2228.27</v>
      </c>
      <c r="K24" s="61"/>
      <c r="L24" s="60"/>
      <c r="M24" s="60"/>
      <c r="N24" s="60">
        <v>16251.5</v>
      </c>
      <c r="O24" s="60">
        <v>117823.39</v>
      </c>
      <c r="P24" s="56">
        <f>Tabla16[[#This Row],[TASA EX.]]+Tabla16[[#This Row],[IEPS 8 %]]</f>
        <v>0</v>
      </c>
      <c r="Q24" s="62">
        <f>Tabla16[[#This Row],[TASA 16%]]+Tabla16[[#This Row],[IEPS 6%]]+Tabla16[[#This Row],[IEPS30%]]+Tabla16[[#This Row],[IEPS53%]]+Tabla16[[#This Row],[IEPS 26.5%]]</f>
        <v>101571.875</v>
      </c>
      <c r="R24" s="33">
        <v>45492</v>
      </c>
      <c r="S24" t="s">
        <v>2217</v>
      </c>
      <c r="T24" s="63" t="s">
        <v>102</v>
      </c>
      <c r="U24" s="58" t="s">
        <v>39</v>
      </c>
      <c r="V24" s="60"/>
      <c r="W24" s="64" t="s">
        <v>40</v>
      </c>
      <c r="X24" s="59" t="s">
        <v>1646</v>
      </c>
      <c r="Y24" s="124"/>
      <c r="Z24" s="68"/>
    </row>
    <row r="25" spans="1:26" x14ac:dyDescent="0.25">
      <c r="A25" s="36">
        <v>196120</v>
      </c>
      <c r="B25" s="9">
        <v>280</v>
      </c>
      <c r="C25" s="10">
        <v>45482</v>
      </c>
      <c r="D25" s="11"/>
      <c r="E25" s="11">
        <v>-3.2499999997526174E-2</v>
      </c>
      <c r="F25" s="11">
        <v>97571.3125</v>
      </c>
      <c r="G25" s="24"/>
      <c r="H25" s="24"/>
      <c r="I25" s="24"/>
      <c r="J25" s="24"/>
      <c r="K25" s="24"/>
      <c r="L25" s="11"/>
      <c r="M25" s="11"/>
      <c r="N25" s="11">
        <v>15611.41</v>
      </c>
      <c r="O25" s="11">
        <v>113182.69</v>
      </c>
      <c r="P25" s="56">
        <f>Tabla16[[#This Row],[TASA EX.]]+Tabla16[[#This Row],[IEPS 8 %]]</f>
        <v>0</v>
      </c>
      <c r="Q25" s="62">
        <f>Tabla16[[#This Row],[TASA 16%]]+Tabla16[[#This Row],[IEPS 6%]]+Tabla16[[#This Row],[IEPS30%]]+Tabla16[[#This Row],[IEPS53%]]+Tabla16[[#This Row],[IEPS 26.5%]]</f>
        <v>97571.3125</v>
      </c>
      <c r="R25" s="33">
        <v>45493</v>
      </c>
      <c r="S25" t="s">
        <v>2217</v>
      </c>
      <c r="T25" s="34" t="s">
        <v>102</v>
      </c>
      <c r="U25" s="9" t="s">
        <v>39</v>
      </c>
      <c r="V25" s="11">
        <v>3638.79</v>
      </c>
      <c r="W25" s="13" t="s">
        <v>40</v>
      </c>
      <c r="X25" s="12" t="s">
        <v>1842</v>
      </c>
      <c r="Y25" s="124"/>
      <c r="Z25" s="68"/>
    </row>
    <row r="26" spans="1:26" x14ac:dyDescent="0.25">
      <c r="A26" s="36">
        <v>196121</v>
      </c>
      <c r="B26" s="9">
        <v>281</v>
      </c>
      <c r="C26" s="10">
        <v>45482</v>
      </c>
      <c r="D26" s="11"/>
      <c r="E26" s="11">
        <v>26568.415000000008</v>
      </c>
      <c r="F26" s="11">
        <v>103115.625</v>
      </c>
      <c r="G26" s="24"/>
      <c r="H26" s="24"/>
      <c r="I26" s="24"/>
      <c r="J26" s="24"/>
      <c r="K26" s="24"/>
      <c r="L26" s="11"/>
      <c r="M26" s="11"/>
      <c r="N26" s="11">
        <v>16498.5</v>
      </c>
      <c r="O26" s="11">
        <v>146182.54</v>
      </c>
      <c r="P26" s="56">
        <f>Tabla16[[#This Row],[TASA EX.]]+Tabla16[[#This Row],[IEPS 8 %]]</f>
        <v>0</v>
      </c>
      <c r="Q26" s="62">
        <f>Tabla16[[#This Row],[TASA 16%]]+Tabla16[[#This Row],[IEPS 6%]]+Tabla16[[#This Row],[IEPS30%]]+Tabla16[[#This Row],[IEPS53%]]+Tabla16[[#This Row],[IEPS 26.5%]]</f>
        <v>103115.625</v>
      </c>
      <c r="R26" s="104">
        <v>45500</v>
      </c>
      <c r="S26" t="s">
        <v>2217</v>
      </c>
      <c r="T26" s="34" t="s">
        <v>102</v>
      </c>
      <c r="U26" s="9" t="s">
        <v>39</v>
      </c>
      <c r="V26" s="11">
        <v>661.64</v>
      </c>
      <c r="W26" s="13" t="s">
        <v>40</v>
      </c>
      <c r="X26" s="12" t="s">
        <v>1843</v>
      </c>
      <c r="Y26" s="124"/>
      <c r="Z26" s="68"/>
    </row>
    <row r="27" spans="1:26" x14ac:dyDescent="0.25">
      <c r="A27" s="36">
        <v>196122</v>
      </c>
      <c r="B27" s="9">
        <v>282</v>
      </c>
      <c r="C27" s="10">
        <v>45482</v>
      </c>
      <c r="D27" s="11"/>
      <c r="E27" s="11">
        <v>-5.9999999910360202E-2</v>
      </c>
      <c r="F27" s="11">
        <v>467142.74999999994</v>
      </c>
      <c r="G27" s="24"/>
      <c r="H27" s="24"/>
      <c r="I27" s="24"/>
      <c r="J27" s="24"/>
      <c r="K27" s="24"/>
      <c r="L27" s="11"/>
      <c r="M27" s="11"/>
      <c r="N27" s="11">
        <v>74742.84</v>
      </c>
      <c r="O27" s="11">
        <v>541885.53</v>
      </c>
      <c r="P27" s="56">
        <f>Tabla16[[#This Row],[TASA EX.]]+Tabla16[[#This Row],[IEPS 8 %]]</f>
        <v>0</v>
      </c>
      <c r="Q27" s="62">
        <f>Tabla16[[#This Row],[TASA 16%]]+Tabla16[[#This Row],[IEPS 6%]]+Tabla16[[#This Row],[IEPS30%]]+Tabla16[[#This Row],[IEPS53%]]+Tabla16[[#This Row],[IEPS 26.5%]]</f>
        <v>467142.74999999994</v>
      </c>
      <c r="R27" s="33">
        <v>45500</v>
      </c>
      <c r="S27" t="s">
        <v>2217</v>
      </c>
      <c r="T27" s="34" t="s">
        <v>102</v>
      </c>
      <c r="U27" s="9" t="s">
        <v>39</v>
      </c>
      <c r="V27" s="11">
        <v>21296.34</v>
      </c>
      <c r="W27" s="13" t="s">
        <v>40</v>
      </c>
      <c r="X27" s="12" t="s">
        <v>2220</v>
      </c>
      <c r="Y27" s="124"/>
      <c r="Z27" s="68"/>
    </row>
    <row r="28" spans="1:26" x14ac:dyDescent="0.25">
      <c r="A28" s="36">
        <v>196271</v>
      </c>
      <c r="B28" s="9">
        <v>431</v>
      </c>
      <c r="C28" s="10">
        <v>45489</v>
      </c>
      <c r="D28" s="11"/>
      <c r="E28" s="11">
        <v>0</v>
      </c>
      <c r="F28" s="11">
        <v>451408.5</v>
      </c>
      <c r="G28" s="24"/>
      <c r="H28" s="24"/>
      <c r="I28" s="24"/>
      <c r="J28" s="24"/>
      <c r="K28" s="24"/>
      <c r="L28" s="11"/>
      <c r="M28" s="11"/>
      <c r="N28" s="11">
        <v>72225.36</v>
      </c>
      <c r="O28" s="11">
        <v>523633.86</v>
      </c>
      <c r="P28" s="106">
        <f>Tabla16[[#This Row],[TASA EX.]]+Tabla16[[#This Row],[IEPS 8 %]]</f>
        <v>0</v>
      </c>
      <c r="Q28" s="62">
        <f>Tabla16[[#This Row],[TASA 16%]]+Tabla16[[#This Row],[IEPS 6%]]+Tabla16[[#This Row],[IEPS30%]]+Tabla16[[#This Row],[IEPS53%]]+Tabla16[[#This Row],[IEPS 26.5%]]</f>
        <v>451408.5</v>
      </c>
      <c r="R28" s="33">
        <v>45504</v>
      </c>
      <c r="S28" t="s">
        <v>2217</v>
      </c>
      <c r="T28" s="34" t="s">
        <v>102</v>
      </c>
      <c r="U28" s="9" t="s">
        <v>39</v>
      </c>
      <c r="V28" s="11">
        <v>26958.41</v>
      </c>
      <c r="W28" s="13" t="s">
        <v>40</v>
      </c>
      <c r="X28" s="12" t="s">
        <v>1968</v>
      </c>
      <c r="Y28" s="124"/>
      <c r="Z28" s="68"/>
    </row>
    <row r="29" spans="1:26" x14ac:dyDescent="0.25">
      <c r="A29" s="57">
        <v>196272</v>
      </c>
      <c r="B29" s="58">
        <v>432</v>
      </c>
      <c r="C29" s="10">
        <v>45489</v>
      </c>
      <c r="D29" s="60"/>
      <c r="E29" s="60">
        <v>2.7500000003783498E-2</v>
      </c>
      <c r="F29" s="60">
        <v>217727.17249999999</v>
      </c>
      <c r="G29" s="61"/>
      <c r="H29" s="61"/>
      <c r="I29" s="61"/>
      <c r="J29" s="61">
        <v>2603.64</v>
      </c>
      <c r="K29" s="61"/>
      <c r="L29" s="60"/>
      <c r="M29" s="60"/>
      <c r="N29" s="60">
        <v>35252.93</v>
      </c>
      <c r="O29" s="60">
        <v>255583.77</v>
      </c>
      <c r="P29" s="56">
        <f>Tabla16[[#This Row],[TASA EX.]]+Tabla16[[#This Row],[IEPS 8 %]]</f>
        <v>0</v>
      </c>
      <c r="Q29" s="62">
        <f>Tabla16[[#This Row],[TASA 16%]]+Tabla16[[#This Row],[IEPS 6%]]+Tabla16[[#This Row],[IEPS30%]]+Tabla16[[#This Row],[IEPS53%]]+Tabla16[[#This Row],[IEPS 26.5%]]</f>
        <v>220330.8125</v>
      </c>
      <c r="R29" s="33">
        <v>45499</v>
      </c>
      <c r="S29" t="s">
        <v>2217</v>
      </c>
      <c r="T29" s="63" t="s">
        <v>102</v>
      </c>
      <c r="U29" s="9" t="s">
        <v>39</v>
      </c>
      <c r="V29" s="60">
        <v>769.05</v>
      </c>
      <c r="W29" s="13" t="s">
        <v>40</v>
      </c>
      <c r="X29" s="12" t="s">
        <v>2221</v>
      </c>
      <c r="Y29" s="124"/>
      <c r="Z29" s="68"/>
    </row>
    <row r="30" spans="1:26" x14ac:dyDescent="0.25">
      <c r="A30" s="57">
        <v>196407</v>
      </c>
      <c r="B30" s="58">
        <v>567</v>
      </c>
      <c r="C30" s="10">
        <v>45492</v>
      </c>
      <c r="D30" s="60"/>
      <c r="E30" s="60">
        <v>481712.13250000001</v>
      </c>
      <c r="F30" s="60">
        <v>2648.4375</v>
      </c>
      <c r="G30" s="61"/>
      <c r="H30" s="61"/>
      <c r="I30" s="61"/>
      <c r="J30" s="61"/>
      <c r="K30" s="61"/>
      <c r="L30" s="60"/>
      <c r="M30" s="60">
        <v>13222.89</v>
      </c>
      <c r="N30" s="60">
        <v>423.75</v>
      </c>
      <c r="O30" s="60">
        <v>498007.21</v>
      </c>
      <c r="P30" s="56">
        <f>Tabla16[[#This Row],[TASA EX.]]+Tabla16[[#This Row],[IEPS 8 %]]</f>
        <v>13222.89</v>
      </c>
      <c r="Q30" s="62">
        <f>Tabla16[[#This Row],[TASA 16%]]+Tabla16[[#This Row],[IEPS 6%]]+Tabla16[[#This Row],[IEPS30%]]+Tabla16[[#This Row],[IEPS53%]]+Tabla16[[#This Row],[IEPS 26.5%]]</f>
        <v>2648.4375</v>
      </c>
      <c r="R30" s="33">
        <v>45499</v>
      </c>
      <c r="S30" t="s">
        <v>2217</v>
      </c>
      <c r="T30" s="63" t="s">
        <v>102</v>
      </c>
      <c r="U30" s="58" t="s">
        <v>39</v>
      </c>
      <c r="V30" s="60">
        <v>30104.73</v>
      </c>
      <c r="W30" s="64" t="s">
        <v>40</v>
      </c>
      <c r="X30" s="59" t="s">
        <v>2048</v>
      </c>
      <c r="Y30" s="124"/>
      <c r="Z30" s="68"/>
    </row>
    <row r="31" spans="1:26" x14ac:dyDescent="0.25">
      <c r="A31" s="36">
        <v>195918</v>
      </c>
      <c r="B31" s="9">
        <v>78</v>
      </c>
      <c r="C31" s="10">
        <v>45475</v>
      </c>
      <c r="D31" s="11"/>
      <c r="E31" s="11">
        <v>37026.01</v>
      </c>
      <c r="F31" s="11">
        <v>0</v>
      </c>
      <c r="G31" s="24"/>
      <c r="H31" s="24"/>
      <c r="I31" s="24"/>
      <c r="J31" s="24"/>
      <c r="K31" s="24"/>
      <c r="L31" s="11"/>
      <c r="M31" s="11"/>
      <c r="N31" s="11"/>
      <c r="O31" s="11">
        <v>37026.01</v>
      </c>
      <c r="P31" s="56">
        <f>Tabla16[[#This Row],[TASA EX.]]+Tabla16[[#This Row],[IEPS 8 %]]</f>
        <v>0</v>
      </c>
      <c r="Q31" s="62">
        <f>Tabla16[[#This Row],[TASA 16%]]+Tabla16[[#This Row],[IEPS 6%]]+Tabla16[[#This Row],[IEPS30%]]+Tabla16[[#This Row],[IEPS53%]]+Tabla16[[#This Row],[IEPS 26.5%]]</f>
        <v>0</v>
      </c>
      <c r="R31" s="33">
        <v>45478</v>
      </c>
      <c r="S31" s="12" t="s">
        <v>278</v>
      </c>
      <c r="T31" s="34" t="s">
        <v>279</v>
      </c>
      <c r="U31" s="9" t="s">
        <v>39</v>
      </c>
      <c r="V31" s="11">
        <v>2789.49</v>
      </c>
      <c r="W31" s="13" t="s">
        <v>40</v>
      </c>
      <c r="X31" s="12" t="s">
        <v>1670</v>
      </c>
      <c r="Y31" s="124"/>
      <c r="Z31" s="68"/>
    </row>
    <row r="32" spans="1:26" x14ac:dyDescent="0.25">
      <c r="A32" s="44">
        <v>195919</v>
      </c>
      <c r="B32" s="45">
        <v>79</v>
      </c>
      <c r="C32" s="10">
        <v>45475</v>
      </c>
      <c r="D32" s="46"/>
      <c r="E32" s="46">
        <v>17741.46</v>
      </c>
      <c r="F32" s="46">
        <v>43777</v>
      </c>
      <c r="G32" s="47"/>
      <c r="H32" s="47"/>
      <c r="I32" s="47"/>
      <c r="J32" s="47"/>
      <c r="K32" s="47"/>
      <c r="L32" s="46"/>
      <c r="M32" s="46"/>
      <c r="N32" s="46">
        <v>7004.32</v>
      </c>
      <c r="O32" s="46">
        <v>68522.78</v>
      </c>
      <c r="P32" s="56">
        <f>Tabla16[[#This Row],[TASA EX.]]+Tabla16[[#This Row],[IEPS 8 %]]</f>
        <v>0</v>
      </c>
      <c r="Q32" s="62">
        <f>Tabla16[[#This Row],[TASA 16%]]+Tabla16[[#This Row],[IEPS 6%]]+Tabla16[[#This Row],[IEPS30%]]+Tabla16[[#This Row],[IEPS53%]]+Tabla16[[#This Row],[IEPS 26.5%]]</f>
        <v>43777</v>
      </c>
      <c r="R32" s="33">
        <v>45478</v>
      </c>
      <c r="S32" s="48" t="s">
        <v>278</v>
      </c>
      <c r="T32" s="49" t="s">
        <v>279</v>
      </c>
      <c r="U32" s="45" t="s">
        <v>39</v>
      </c>
      <c r="V32" s="46">
        <v>13802.86</v>
      </c>
      <c r="W32" s="50" t="s">
        <v>40</v>
      </c>
      <c r="X32" s="48" t="s">
        <v>1671</v>
      </c>
      <c r="Y32" s="124"/>
      <c r="Z32" s="68"/>
    </row>
    <row r="33" spans="1:26" x14ac:dyDescent="0.25">
      <c r="A33" s="36">
        <v>195920</v>
      </c>
      <c r="B33" s="9">
        <v>80</v>
      </c>
      <c r="C33" s="10">
        <v>45475</v>
      </c>
      <c r="D33" s="11"/>
      <c r="E33" s="11">
        <v>54103.85</v>
      </c>
      <c r="F33" s="11">
        <v>0</v>
      </c>
      <c r="G33" s="24"/>
      <c r="H33" s="24"/>
      <c r="I33" s="24"/>
      <c r="J33" s="24"/>
      <c r="K33" s="24"/>
      <c r="L33" s="11"/>
      <c r="M33" s="11">
        <v>333.55</v>
      </c>
      <c r="N33" s="11"/>
      <c r="O33" s="11">
        <v>54437.4</v>
      </c>
      <c r="P33" s="106">
        <f>Tabla16[[#This Row],[TASA EX.]]+Tabla16[[#This Row],[IEPS 8 %]]</f>
        <v>333.55</v>
      </c>
      <c r="Q33" s="62">
        <f>Tabla16[[#This Row],[TASA 16%]]+Tabla16[[#This Row],[IEPS 6%]]+Tabla16[[#This Row],[IEPS30%]]+Tabla16[[#This Row],[IEPS53%]]+Tabla16[[#This Row],[IEPS 26.5%]]</f>
        <v>0</v>
      </c>
      <c r="R33" s="33">
        <v>45483</v>
      </c>
      <c r="S33" s="12" t="s">
        <v>278</v>
      </c>
      <c r="T33" s="34" t="s">
        <v>279</v>
      </c>
      <c r="U33" s="9" t="s">
        <v>39</v>
      </c>
      <c r="V33" s="11">
        <v>2819.91</v>
      </c>
      <c r="W33" s="13" t="s">
        <v>40</v>
      </c>
      <c r="X33" s="12" t="s">
        <v>1672</v>
      </c>
      <c r="Y33" s="124"/>
      <c r="Z33" s="68"/>
    </row>
    <row r="34" spans="1:26" x14ac:dyDescent="0.25">
      <c r="A34" s="36">
        <v>195921</v>
      </c>
      <c r="B34" s="9">
        <v>81</v>
      </c>
      <c r="C34" s="10">
        <v>45475</v>
      </c>
      <c r="D34" s="11"/>
      <c r="E34" s="11">
        <v>6071.7024999999885</v>
      </c>
      <c r="F34" s="11">
        <v>114430.6875</v>
      </c>
      <c r="G34" s="24"/>
      <c r="H34" s="24"/>
      <c r="I34" s="24"/>
      <c r="J34" s="24"/>
      <c r="K34" s="24"/>
      <c r="L34" s="11"/>
      <c r="M34" s="11"/>
      <c r="N34" s="11">
        <v>18308.91</v>
      </c>
      <c r="O34" s="11">
        <v>138811.29999999999</v>
      </c>
      <c r="P34" s="56">
        <f>Tabla16[[#This Row],[TASA EX.]]+Tabla16[[#This Row],[IEPS 8 %]]</f>
        <v>0</v>
      </c>
      <c r="Q34" s="62">
        <f>Tabla16[[#This Row],[TASA 16%]]+Tabla16[[#This Row],[IEPS 6%]]+Tabla16[[#This Row],[IEPS30%]]+Tabla16[[#This Row],[IEPS53%]]+Tabla16[[#This Row],[IEPS 26.5%]]</f>
        <v>114430.6875</v>
      </c>
      <c r="R34" s="33">
        <v>45483</v>
      </c>
      <c r="S34" s="12" t="s">
        <v>278</v>
      </c>
      <c r="T34" s="34" t="s">
        <v>279</v>
      </c>
      <c r="U34" s="9" t="s">
        <v>39</v>
      </c>
      <c r="V34" s="11">
        <v>972.55</v>
      </c>
      <c r="W34" s="13" t="s">
        <v>40</v>
      </c>
      <c r="X34" s="12" t="s">
        <v>1673</v>
      </c>
      <c r="Y34" s="124"/>
      <c r="Z34" s="68"/>
    </row>
    <row r="35" spans="1:26" x14ac:dyDescent="0.25">
      <c r="A35" s="69">
        <v>196405</v>
      </c>
      <c r="B35" s="70">
        <v>565</v>
      </c>
      <c r="C35" s="10">
        <v>45492</v>
      </c>
      <c r="D35" s="72"/>
      <c r="E35" s="72">
        <v>136258.59249999997</v>
      </c>
      <c r="F35" s="72">
        <v>215744.9375</v>
      </c>
      <c r="G35" s="73"/>
      <c r="H35" s="73"/>
      <c r="I35" s="73"/>
      <c r="J35" s="73"/>
      <c r="K35" s="73"/>
      <c r="L35" s="72"/>
      <c r="M35" s="72"/>
      <c r="N35" s="72">
        <v>34519.19</v>
      </c>
      <c r="O35" s="72">
        <v>386522.72</v>
      </c>
      <c r="P35" s="56">
        <f>Tabla16[[#This Row],[TASA EX.]]+Tabla16[[#This Row],[IEPS 8 %]]</f>
        <v>0</v>
      </c>
      <c r="Q35" s="62">
        <f>Tabla16[[#This Row],[TASA 16%]]+Tabla16[[#This Row],[IEPS 6%]]+Tabla16[[#This Row],[IEPS30%]]+Tabla16[[#This Row],[IEPS53%]]+Tabla16[[#This Row],[IEPS 26.5%]]</f>
        <v>215744.9375</v>
      </c>
      <c r="R35" s="33">
        <v>45498</v>
      </c>
      <c r="S35" s="71" t="s">
        <v>278</v>
      </c>
      <c r="T35" s="74" t="s">
        <v>279</v>
      </c>
      <c r="U35" s="70" t="s">
        <v>39</v>
      </c>
      <c r="V35" s="72">
        <v>40133.730000000003</v>
      </c>
      <c r="W35" s="75" t="s">
        <v>40</v>
      </c>
      <c r="X35" s="71" t="s">
        <v>2046</v>
      </c>
      <c r="Y35" s="124"/>
      <c r="Z35" s="68"/>
    </row>
    <row r="36" spans="1:26" x14ac:dyDescent="0.25">
      <c r="A36" s="36">
        <v>196406</v>
      </c>
      <c r="B36" s="9">
        <v>566</v>
      </c>
      <c r="C36" s="10">
        <v>45492</v>
      </c>
      <c r="D36" s="11"/>
      <c r="E36" s="11">
        <v>22713.955000000005</v>
      </c>
      <c r="F36" s="11">
        <v>123955.87499999999</v>
      </c>
      <c r="G36" s="24"/>
      <c r="H36" s="24"/>
      <c r="I36" s="24"/>
      <c r="J36" s="24"/>
      <c r="K36" s="24"/>
      <c r="L36" s="11"/>
      <c r="M36" s="11"/>
      <c r="N36" s="11">
        <v>19832.939999999999</v>
      </c>
      <c r="O36" s="11">
        <v>166502.76999999999</v>
      </c>
      <c r="P36" s="106">
        <f>Tabla16[[#This Row],[TASA EX.]]+Tabla16[[#This Row],[IEPS 8 %]]</f>
        <v>0</v>
      </c>
      <c r="Q36" s="62">
        <f>Tabla16[[#This Row],[TASA 16%]]+Tabla16[[#This Row],[IEPS 6%]]+Tabla16[[#This Row],[IEPS30%]]+Tabla16[[#This Row],[IEPS53%]]+Tabla16[[#This Row],[IEPS 26.5%]]</f>
        <v>123955.87499999999</v>
      </c>
      <c r="R36" s="33">
        <v>45498</v>
      </c>
      <c r="S36" s="12" t="s">
        <v>278</v>
      </c>
      <c r="T36" s="34" t="s">
        <v>279</v>
      </c>
      <c r="U36" s="9" t="s">
        <v>39</v>
      </c>
      <c r="V36" s="11">
        <v>1950.43</v>
      </c>
      <c r="W36" s="13" t="s">
        <v>40</v>
      </c>
      <c r="X36" s="12" t="s">
        <v>2047</v>
      </c>
      <c r="Y36" s="124"/>
      <c r="Z36" s="68"/>
    </row>
    <row r="37" spans="1:26" x14ac:dyDescent="0.25">
      <c r="A37" s="36">
        <v>196229</v>
      </c>
      <c r="B37" s="9">
        <v>389</v>
      </c>
      <c r="C37" s="10">
        <v>45485</v>
      </c>
      <c r="D37" s="11"/>
      <c r="E37" s="11">
        <v>57424.5</v>
      </c>
      <c r="F37" s="11">
        <v>0</v>
      </c>
      <c r="G37" s="24"/>
      <c r="H37" s="24"/>
      <c r="I37" s="24"/>
      <c r="J37" s="24"/>
      <c r="K37" s="24"/>
      <c r="L37" s="11"/>
      <c r="M37" s="11"/>
      <c r="N37" s="11"/>
      <c r="O37" s="11">
        <v>57424.5</v>
      </c>
      <c r="P37" s="56">
        <f>Tabla16[[#This Row],[TASA EX.]]+Tabla16[[#This Row],[IEPS 8 %]]</f>
        <v>0</v>
      </c>
      <c r="Q37" s="62">
        <f>Tabla16[[#This Row],[TASA 16%]]+Tabla16[[#This Row],[IEPS 6%]]+Tabla16[[#This Row],[IEPS30%]]+Tabla16[[#This Row],[IEPS53%]]+Tabla16[[#This Row],[IEPS 26.5%]]</f>
        <v>0</v>
      </c>
      <c r="R37" s="33">
        <v>45497</v>
      </c>
      <c r="S37" s="12" t="s">
        <v>335</v>
      </c>
      <c r="T37" s="34" t="s">
        <v>336</v>
      </c>
      <c r="U37" s="9" t="s">
        <v>39</v>
      </c>
      <c r="V37" s="11"/>
      <c r="W37" s="13" t="s">
        <v>40</v>
      </c>
      <c r="X37" s="12" t="s">
        <v>1944</v>
      </c>
      <c r="Y37" s="124"/>
      <c r="Z37" s="68"/>
    </row>
    <row r="38" spans="1:26" x14ac:dyDescent="0.25">
      <c r="A38" s="57">
        <v>196440</v>
      </c>
      <c r="B38" s="58">
        <v>600</v>
      </c>
      <c r="C38" s="10">
        <v>45492</v>
      </c>
      <c r="D38" s="60"/>
      <c r="E38" s="60">
        <v>67554</v>
      </c>
      <c r="F38" s="60">
        <v>0</v>
      </c>
      <c r="G38" s="61"/>
      <c r="H38" s="61"/>
      <c r="I38" s="61"/>
      <c r="J38" s="61"/>
      <c r="K38" s="61"/>
      <c r="L38" s="60"/>
      <c r="M38" s="60">
        <v>3333.28</v>
      </c>
      <c r="N38" s="60"/>
      <c r="O38" s="60">
        <v>70887.28</v>
      </c>
      <c r="P38" s="56">
        <f>Tabla16[[#This Row],[TASA EX.]]+Tabla16[[#This Row],[IEPS 8 %]]</f>
        <v>3333.28</v>
      </c>
      <c r="Q38" s="62">
        <f>Tabla16[[#This Row],[TASA 16%]]+Tabla16[[#This Row],[IEPS 6%]]+Tabla16[[#This Row],[IEPS30%]]+Tabla16[[#This Row],[IEPS53%]]+Tabla16[[#This Row],[IEPS 26.5%]]</f>
        <v>0</v>
      </c>
      <c r="R38" s="33">
        <v>45500</v>
      </c>
      <c r="S38" s="59" t="s">
        <v>335</v>
      </c>
      <c r="T38" s="63" t="s">
        <v>336</v>
      </c>
      <c r="U38" s="58" t="s">
        <v>39</v>
      </c>
      <c r="V38" s="60"/>
      <c r="W38" s="64" t="s">
        <v>40</v>
      </c>
      <c r="X38" s="59" t="s">
        <v>2062</v>
      </c>
      <c r="Y38" s="124"/>
      <c r="Z38" s="68"/>
    </row>
    <row r="39" spans="1:26" x14ac:dyDescent="0.25">
      <c r="A39" s="57">
        <v>195502</v>
      </c>
      <c r="B39" s="58">
        <v>552</v>
      </c>
      <c r="C39" s="10">
        <v>45463</v>
      </c>
      <c r="D39" s="60"/>
      <c r="E39" s="60">
        <v>0</v>
      </c>
      <c r="F39" s="60">
        <v>13604.249999999998</v>
      </c>
      <c r="G39" s="61"/>
      <c r="H39" s="61"/>
      <c r="I39" s="61"/>
      <c r="J39" s="61"/>
      <c r="K39" s="61"/>
      <c r="L39" s="60"/>
      <c r="M39" s="60"/>
      <c r="N39" s="60">
        <v>2176.6799999999998</v>
      </c>
      <c r="O39" s="60">
        <v>15780.93</v>
      </c>
      <c r="P39" s="56">
        <f>Tabla16[[#This Row],[TASA EX.]]+Tabla16[[#This Row],[IEPS 8 %]]</f>
        <v>0</v>
      </c>
      <c r="Q39" s="62">
        <f>Tabla16[[#This Row],[TASA 16%]]+Tabla16[[#This Row],[IEPS 6%]]+Tabla16[[#This Row],[IEPS30%]]+Tabla16[[#This Row],[IEPS53%]]+Tabla16[[#This Row],[IEPS 26.5%]]</f>
        <v>13604.249999999998</v>
      </c>
      <c r="R39" s="33">
        <v>45478</v>
      </c>
      <c r="S39" s="59" t="s">
        <v>1356</v>
      </c>
      <c r="T39" s="63" t="s">
        <v>1357</v>
      </c>
      <c r="U39" s="58" t="s">
        <v>39</v>
      </c>
      <c r="V39" s="60"/>
      <c r="W39" s="64" t="s">
        <v>40</v>
      </c>
      <c r="X39" s="59" t="s">
        <v>1358</v>
      </c>
      <c r="Y39" s="124"/>
      <c r="Z39" s="68"/>
    </row>
    <row r="40" spans="1:26" x14ac:dyDescent="0.25">
      <c r="A40" s="36">
        <v>195750</v>
      </c>
      <c r="B40" s="9">
        <v>800</v>
      </c>
      <c r="C40" s="10">
        <v>45470</v>
      </c>
      <c r="D40" s="11"/>
      <c r="E40" s="11">
        <v>1.2499999999874944E-2</v>
      </c>
      <c r="F40" s="11">
        <v>3104.1875</v>
      </c>
      <c r="G40" s="24"/>
      <c r="H40" s="24"/>
      <c r="I40" s="24"/>
      <c r="J40" s="24"/>
      <c r="K40" s="24"/>
      <c r="L40" s="11"/>
      <c r="M40" s="11"/>
      <c r="N40" s="11">
        <v>496.67</v>
      </c>
      <c r="O40" s="11">
        <v>3600.87</v>
      </c>
      <c r="P40" s="106">
        <f>Tabla16[[#This Row],[TASA EX.]]+Tabla16[[#This Row],[IEPS 8 %]]</f>
        <v>0</v>
      </c>
      <c r="Q40" s="62">
        <f>Tabla16[[#This Row],[TASA 16%]]+Tabla16[[#This Row],[IEPS 6%]]+Tabla16[[#This Row],[IEPS30%]]+Tabla16[[#This Row],[IEPS53%]]+Tabla16[[#This Row],[IEPS 26.5%]]</f>
        <v>3104.1875</v>
      </c>
      <c r="R40" s="33">
        <v>45485</v>
      </c>
      <c r="S40" s="12" t="s">
        <v>1356</v>
      </c>
      <c r="T40" s="34" t="s">
        <v>1357</v>
      </c>
      <c r="U40" s="9" t="s">
        <v>39</v>
      </c>
      <c r="V40" s="11"/>
      <c r="W40" s="13" t="s">
        <v>40</v>
      </c>
      <c r="X40" s="12" t="s">
        <v>1507</v>
      </c>
      <c r="Y40" s="124"/>
      <c r="Z40" s="68"/>
    </row>
    <row r="41" spans="1:26" x14ac:dyDescent="0.25">
      <c r="A41" s="57" t="s">
        <v>947</v>
      </c>
      <c r="B41" s="58">
        <v>2061</v>
      </c>
      <c r="C41" s="10">
        <v>45482</v>
      </c>
      <c r="D41" s="60"/>
      <c r="E41" s="60">
        <v>-1.0000000000218279E-2</v>
      </c>
      <c r="F41" s="60">
        <v>4494</v>
      </c>
      <c r="G41" s="61"/>
      <c r="H41" s="61"/>
      <c r="I41" s="61"/>
      <c r="J41" s="61"/>
      <c r="K41" s="61"/>
      <c r="L41" s="60"/>
      <c r="M41" s="60"/>
      <c r="N41" s="60">
        <v>719.04</v>
      </c>
      <c r="O41" s="60">
        <v>5213.03</v>
      </c>
      <c r="P41" s="56">
        <f>Tabla16[[#This Row],[TASA EX.]]+Tabla16[[#This Row],[IEPS 8 %]]</f>
        <v>0</v>
      </c>
      <c r="Q41" s="62">
        <f>Tabla16[[#This Row],[TASA 16%]]+Tabla16[[#This Row],[IEPS 6%]]+Tabla16[[#This Row],[IEPS30%]]+Tabla16[[#This Row],[IEPS53%]]+Tabla16[[#This Row],[IEPS 26.5%]]</f>
        <v>4494</v>
      </c>
      <c r="R41" s="33">
        <v>45482</v>
      </c>
      <c r="S41" s="59" t="s">
        <v>629</v>
      </c>
      <c r="T41" s="63" t="s">
        <v>630</v>
      </c>
      <c r="U41" s="58" t="s">
        <v>51</v>
      </c>
      <c r="V41" s="60"/>
      <c r="W41" s="64" t="s">
        <v>52</v>
      </c>
      <c r="X41" s="59" t="s">
        <v>1124</v>
      </c>
      <c r="Y41" s="124"/>
      <c r="Z41" s="68"/>
    </row>
    <row r="42" spans="1:26" x14ac:dyDescent="0.25">
      <c r="A42" s="57">
        <v>196127</v>
      </c>
      <c r="B42" s="58">
        <v>287</v>
      </c>
      <c r="C42" s="10">
        <v>45482</v>
      </c>
      <c r="D42" s="60"/>
      <c r="E42" s="60">
        <v>402654</v>
      </c>
      <c r="F42" s="60">
        <v>0</v>
      </c>
      <c r="G42" s="61"/>
      <c r="H42" s="61"/>
      <c r="I42" s="61"/>
      <c r="J42" s="61"/>
      <c r="K42" s="61"/>
      <c r="L42" s="60"/>
      <c r="M42" s="60"/>
      <c r="N42" s="60"/>
      <c r="O42" s="60">
        <v>402654</v>
      </c>
      <c r="P42" s="56">
        <f>Tabla16[[#This Row],[TASA EX.]]+Tabla16[[#This Row],[IEPS 8 %]]</f>
        <v>0</v>
      </c>
      <c r="Q42" s="62">
        <f>Tabla16[[#This Row],[TASA 16%]]+Tabla16[[#This Row],[IEPS 6%]]+Tabla16[[#This Row],[IEPS30%]]+Tabla16[[#This Row],[IEPS53%]]+Tabla16[[#This Row],[IEPS 26.5%]]</f>
        <v>0</v>
      </c>
      <c r="R42" s="33">
        <v>45493</v>
      </c>
      <c r="S42" s="59" t="s">
        <v>402</v>
      </c>
      <c r="T42" s="63" t="s">
        <v>403</v>
      </c>
      <c r="U42" s="58" t="s">
        <v>39</v>
      </c>
      <c r="V42" s="60"/>
      <c r="W42" s="64" t="s">
        <v>40</v>
      </c>
      <c r="X42" s="59" t="s">
        <v>1848</v>
      </c>
      <c r="Y42" s="124"/>
      <c r="Z42" s="68"/>
    </row>
    <row r="43" spans="1:26" x14ac:dyDescent="0.25">
      <c r="A43" s="36">
        <v>195488</v>
      </c>
      <c r="B43" s="9">
        <v>538</v>
      </c>
      <c r="C43" s="10">
        <v>45463</v>
      </c>
      <c r="D43" s="11"/>
      <c r="E43" s="11">
        <v>89704.26</v>
      </c>
      <c r="F43" s="11">
        <v>0</v>
      </c>
      <c r="G43" s="24"/>
      <c r="H43" s="24"/>
      <c r="I43" s="24"/>
      <c r="J43" s="24"/>
      <c r="K43" s="24"/>
      <c r="L43" s="11"/>
      <c r="M43" s="11"/>
      <c r="N43" s="11"/>
      <c r="O43" s="11">
        <v>89704.26</v>
      </c>
      <c r="P43" s="106">
        <f>Tabla16[[#This Row],[TASA EX.]]+Tabla16[[#This Row],[IEPS 8 %]]</f>
        <v>0</v>
      </c>
      <c r="Q43" s="62">
        <f>Tabla16[[#This Row],[TASA 16%]]+Tabla16[[#This Row],[IEPS 6%]]+Tabla16[[#This Row],[IEPS30%]]+Tabla16[[#This Row],[IEPS53%]]+Tabla16[[#This Row],[IEPS 26.5%]]</f>
        <v>0</v>
      </c>
      <c r="R43" s="33">
        <v>45475</v>
      </c>
      <c r="S43" s="12" t="s">
        <v>164</v>
      </c>
      <c r="T43" s="34" t="s">
        <v>165</v>
      </c>
      <c r="U43" s="9" t="s">
        <v>39</v>
      </c>
      <c r="V43" s="11"/>
      <c r="W43" s="13" t="s">
        <v>40</v>
      </c>
      <c r="X43" s="12" t="s">
        <v>60</v>
      </c>
      <c r="Y43" s="124"/>
      <c r="Z43" s="68"/>
    </row>
    <row r="44" spans="1:26" x14ac:dyDescent="0.25">
      <c r="A44" s="57">
        <v>195630</v>
      </c>
      <c r="B44" s="58">
        <v>680</v>
      </c>
      <c r="C44" s="10">
        <v>45467</v>
      </c>
      <c r="D44" s="60"/>
      <c r="E44" s="60">
        <v>130862.3</v>
      </c>
      <c r="F44" s="60">
        <v>0</v>
      </c>
      <c r="G44" s="61"/>
      <c r="H44" s="61"/>
      <c r="I44" s="61"/>
      <c r="J44" s="61"/>
      <c r="K44" s="61"/>
      <c r="L44" s="60"/>
      <c r="M44" s="60"/>
      <c r="N44" s="60"/>
      <c r="O44" s="60">
        <v>130862.3</v>
      </c>
      <c r="P44" s="56">
        <f>Tabla16[[#This Row],[TASA EX.]]+Tabla16[[#This Row],[IEPS 8 %]]</f>
        <v>0</v>
      </c>
      <c r="Q44" s="62">
        <f>Tabla16[[#This Row],[TASA 16%]]+Tabla16[[#This Row],[IEPS 6%]]+Tabla16[[#This Row],[IEPS30%]]+Tabla16[[#This Row],[IEPS53%]]+Tabla16[[#This Row],[IEPS 26.5%]]</f>
        <v>0</v>
      </c>
      <c r="R44" s="33">
        <v>45475</v>
      </c>
      <c r="S44" s="59" t="s">
        <v>164</v>
      </c>
      <c r="T44" s="63" t="s">
        <v>165</v>
      </c>
      <c r="U44" s="58" t="s">
        <v>39</v>
      </c>
      <c r="V44" s="60"/>
      <c r="W44" s="64" t="s">
        <v>40</v>
      </c>
      <c r="X44" s="59" t="s">
        <v>60</v>
      </c>
      <c r="Y44" s="124"/>
      <c r="Z44" s="68"/>
    </row>
    <row r="45" spans="1:26" x14ac:dyDescent="0.25">
      <c r="A45" s="36">
        <v>195853</v>
      </c>
      <c r="B45" s="9">
        <v>13</v>
      </c>
      <c r="C45" s="10">
        <v>45474</v>
      </c>
      <c r="D45" s="11"/>
      <c r="E45" s="11">
        <v>81878.81</v>
      </c>
      <c r="F45" s="11">
        <v>0</v>
      </c>
      <c r="G45" s="24"/>
      <c r="H45" s="24"/>
      <c r="I45" s="24"/>
      <c r="J45" s="24"/>
      <c r="K45" s="24"/>
      <c r="L45" s="11"/>
      <c r="M45" s="11"/>
      <c r="N45" s="11"/>
      <c r="O45" s="11">
        <v>81878.81</v>
      </c>
      <c r="P45" s="56">
        <f>Tabla16[[#This Row],[TASA EX.]]+Tabla16[[#This Row],[IEPS 8 %]]</f>
        <v>0</v>
      </c>
      <c r="Q45" s="62">
        <f>Tabla16[[#This Row],[TASA 16%]]+Tabla16[[#This Row],[IEPS 6%]]+Tabla16[[#This Row],[IEPS30%]]+Tabla16[[#This Row],[IEPS53%]]+Tabla16[[#This Row],[IEPS 26.5%]]</f>
        <v>0</v>
      </c>
      <c r="R45" s="33">
        <v>45482</v>
      </c>
      <c r="S45" s="54" t="s">
        <v>164</v>
      </c>
      <c r="T45" s="49" t="s">
        <v>165</v>
      </c>
      <c r="U45" s="45" t="s">
        <v>39</v>
      </c>
      <c r="V45" s="55"/>
      <c r="W45" s="50" t="s">
        <v>40</v>
      </c>
      <c r="X45" s="12" t="s">
        <v>60</v>
      </c>
      <c r="Y45" s="124"/>
      <c r="Z45" s="68"/>
    </row>
    <row r="46" spans="1:26" x14ac:dyDescent="0.25">
      <c r="A46" s="36">
        <v>195854</v>
      </c>
      <c r="B46" s="9">
        <v>14</v>
      </c>
      <c r="C46" s="10">
        <v>45474</v>
      </c>
      <c r="D46" s="11"/>
      <c r="E46" s="11">
        <v>112113.2</v>
      </c>
      <c r="F46" s="11">
        <v>0</v>
      </c>
      <c r="G46" s="24"/>
      <c r="H46" s="24"/>
      <c r="I46" s="24"/>
      <c r="J46" s="24"/>
      <c r="K46" s="24"/>
      <c r="L46" s="11"/>
      <c r="M46" s="11"/>
      <c r="N46" s="11"/>
      <c r="O46" s="11">
        <v>112113.2</v>
      </c>
      <c r="P46" s="106">
        <f>Tabla16[[#This Row],[TASA EX.]]+Tabla16[[#This Row],[IEPS 8 %]]</f>
        <v>0</v>
      </c>
      <c r="Q46" s="62">
        <f>Tabla16[[#This Row],[TASA 16%]]+Tabla16[[#This Row],[IEPS 6%]]+Tabla16[[#This Row],[IEPS30%]]+Tabla16[[#This Row],[IEPS53%]]+Tabla16[[#This Row],[IEPS 26.5%]]</f>
        <v>0</v>
      </c>
      <c r="R46" s="33">
        <v>45482</v>
      </c>
      <c r="S46" s="12" t="s">
        <v>164</v>
      </c>
      <c r="T46" s="34" t="s">
        <v>165</v>
      </c>
      <c r="U46" s="9" t="s">
        <v>39</v>
      </c>
      <c r="V46" s="11"/>
      <c r="W46" s="13" t="s">
        <v>40</v>
      </c>
      <c r="X46" s="12" t="s">
        <v>60</v>
      </c>
      <c r="Y46" s="124"/>
      <c r="Z46" s="68"/>
    </row>
    <row r="47" spans="1:26" x14ac:dyDescent="0.25">
      <c r="A47" s="36">
        <v>195990</v>
      </c>
      <c r="B47" s="9">
        <v>150</v>
      </c>
      <c r="C47" s="10">
        <v>45477</v>
      </c>
      <c r="D47" s="11"/>
      <c r="E47" s="11">
        <v>125437.08</v>
      </c>
      <c r="F47" s="11">
        <v>0</v>
      </c>
      <c r="G47" s="24"/>
      <c r="H47" s="24"/>
      <c r="I47" s="24"/>
      <c r="J47" s="24"/>
      <c r="K47" s="24"/>
      <c r="L47" s="11"/>
      <c r="M47" s="11"/>
      <c r="N47" s="11"/>
      <c r="O47" s="11">
        <v>125437.08</v>
      </c>
      <c r="P47" s="56">
        <f>Tabla16[[#This Row],[TASA EX.]]+Tabla16[[#This Row],[IEPS 8 %]]</f>
        <v>0</v>
      </c>
      <c r="Q47" s="62">
        <f>Tabla16[[#This Row],[TASA 16%]]+Tabla16[[#This Row],[IEPS 6%]]+Tabla16[[#This Row],[IEPS30%]]+Tabla16[[#This Row],[IEPS53%]]+Tabla16[[#This Row],[IEPS 26.5%]]</f>
        <v>0</v>
      </c>
      <c r="R47" s="104">
        <v>45485</v>
      </c>
      <c r="S47" s="12" t="s">
        <v>164</v>
      </c>
      <c r="T47" s="34" t="s">
        <v>165</v>
      </c>
      <c r="U47" s="9" t="s">
        <v>39</v>
      </c>
      <c r="V47" s="11"/>
      <c r="W47" s="13" t="s">
        <v>40</v>
      </c>
      <c r="X47" s="12" t="s">
        <v>60</v>
      </c>
      <c r="Y47" s="124"/>
      <c r="Z47" s="68"/>
    </row>
    <row r="48" spans="1:26" x14ac:dyDescent="0.25">
      <c r="A48" s="57">
        <v>196068</v>
      </c>
      <c r="B48" s="58">
        <v>228</v>
      </c>
      <c r="C48" s="10">
        <v>45481</v>
      </c>
      <c r="D48" s="60"/>
      <c r="E48" s="60">
        <v>117803.87</v>
      </c>
      <c r="F48" s="60">
        <v>0</v>
      </c>
      <c r="G48" s="61"/>
      <c r="H48" s="61"/>
      <c r="I48" s="61"/>
      <c r="J48" s="61"/>
      <c r="K48" s="61"/>
      <c r="L48" s="60"/>
      <c r="M48" s="60"/>
      <c r="N48" s="60"/>
      <c r="O48" s="60">
        <v>117803.87</v>
      </c>
      <c r="P48" s="56">
        <f>Tabla16[[#This Row],[TASA EX.]]+Tabla16[[#This Row],[IEPS 8 %]]</f>
        <v>0</v>
      </c>
      <c r="Q48" s="62">
        <f>Tabla16[[#This Row],[TASA 16%]]+Tabla16[[#This Row],[IEPS 6%]]+Tabla16[[#This Row],[IEPS30%]]+Tabla16[[#This Row],[IEPS53%]]+Tabla16[[#This Row],[IEPS 26.5%]]</f>
        <v>0</v>
      </c>
      <c r="R48" s="33">
        <v>45489</v>
      </c>
      <c r="S48" s="59" t="s">
        <v>164</v>
      </c>
      <c r="T48" s="63" t="s">
        <v>165</v>
      </c>
      <c r="U48" s="58" t="s">
        <v>39</v>
      </c>
      <c r="V48" s="60"/>
      <c r="W48" s="64" t="s">
        <v>40</v>
      </c>
      <c r="X48" s="59" t="s">
        <v>60</v>
      </c>
      <c r="Y48" s="124"/>
      <c r="Z48" s="68"/>
    </row>
    <row r="49" spans="1:26" x14ac:dyDescent="0.25">
      <c r="A49" s="57">
        <v>196198</v>
      </c>
      <c r="B49" s="58">
        <v>358</v>
      </c>
      <c r="C49" s="10">
        <v>45485</v>
      </c>
      <c r="D49" s="60"/>
      <c r="E49" s="60">
        <v>77581.070000000007</v>
      </c>
      <c r="F49" s="60">
        <v>0</v>
      </c>
      <c r="G49" s="61"/>
      <c r="H49" s="61"/>
      <c r="I49" s="61"/>
      <c r="J49" s="61"/>
      <c r="K49" s="61"/>
      <c r="L49" s="60"/>
      <c r="M49" s="60"/>
      <c r="N49" s="60"/>
      <c r="O49" s="60">
        <v>77581.070000000007</v>
      </c>
      <c r="P49" s="56">
        <f>Tabla16[[#This Row],[TASA EX.]]+Tabla16[[#This Row],[IEPS 8 %]]</f>
        <v>0</v>
      </c>
      <c r="Q49" s="62">
        <f>Tabla16[[#This Row],[TASA 16%]]+Tabla16[[#This Row],[IEPS 6%]]+Tabla16[[#This Row],[IEPS30%]]+Tabla16[[#This Row],[IEPS53%]]+Tabla16[[#This Row],[IEPS 26.5%]]</f>
        <v>0</v>
      </c>
      <c r="R49" s="33">
        <v>45498</v>
      </c>
      <c r="S49" s="59" t="s">
        <v>164</v>
      </c>
      <c r="T49" s="63" t="s">
        <v>165</v>
      </c>
      <c r="U49" s="58" t="s">
        <v>39</v>
      </c>
      <c r="V49" s="60"/>
      <c r="W49" s="64" t="s">
        <v>40</v>
      </c>
      <c r="X49" s="59" t="s">
        <v>60</v>
      </c>
      <c r="Y49" s="124"/>
      <c r="Z49" s="68"/>
    </row>
    <row r="50" spans="1:26" x14ac:dyDescent="0.25">
      <c r="A50" s="36">
        <v>196240</v>
      </c>
      <c r="B50" s="9">
        <v>400</v>
      </c>
      <c r="C50" s="10">
        <v>45488</v>
      </c>
      <c r="D50" s="11"/>
      <c r="E50" s="11">
        <v>109935.21</v>
      </c>
      <c r="F50" s="11">
        <v>0</v>
      </c>
      <c r="G50" s="24"/>
      <c r="H50" s="24"/>
      <c r="I50" s="24"/>
      <c r="J50" s="24"/>
      <c r="K50" s="24"/>
      <c r="L50" s="11"/>
      <c r="M50" s="11"/>
      <c r="N50" s="11"/>
      <c r="O50" s="11">
        <v>109935.21</v>
      </c>
      <c r="P50" s="56">
        <f>Tabla16[[#This Row],[TASA EX.]]+Tabla16[[#This Row],[IEPS 8 %]]</f>
        <v>0</v>
      </c>
      <c r="Q50" s="62">
        <f>Tabla16[[#This Row],[TASA 16%]]+Tabla16[[#This Row],[IEPS 6%]]+Tabla16[[#This Row],[IEPS30%]]+Tabla16[[#This Row],[IEPS53%]]+Tabla16[[#This Row],[IEPS 26.5%]]</f>
        <v>0</v>
      </c>
      <c r="R50" s="33">
        <v>45498</v>
      </c>
      <c r="S50" s="12" t="s">
        <v>164</v>
      </c>
      <c r="T50" s="34" t="s">
        <v>165</v>
      </c>
      <c r="U50" s="9" t="s">
        <v>39</v>
      </c>
      <c r="V50" s="11">
        <v>0.3</v>
      </c>
      <c r="W50" s="13" t="s">
        <v>40</v>
      </c>
      <c r="X50" s="12" t="s">
        <v>60</v>
      </c>
      <c r="Y50" s="124"/>
      <c r="Z50" s="68"/>
    </row>
    <row r="51" spans="1:26" x14ac:dyDescent="0.25">
      <c r="A51" s="57">
        <v>196350</v>
      </c>
      <c r="B51" s="58">
        <v>510</v>
      </c>
      <c r="C51" s="10">
        <v>45491</v>
      </c>
      <c r="D51" s="60"/>
      <c r="E51" s="60">
        <v>101714.38</v>
      </c>
      <c r="F51" s="60">
        <v>0</v>
      </c>
      <c r="G51" s="61"/>
      <c r="H51" s="61"/>
      <c r="I51" s="61"/>
      <c r="J51" s="61"/>
      <c r="K51" s="61"/>
      <c r="L51" s="60"/>
      <c r="M51" s="60"/>
      <c r="N51" s="60"/>
      <c r="O51" s="60">
        <v>101714.38</v>
      </c>
      <c r="P51" s="56">
        <f>Tabla16[[#This Row],[TASA EX.]]+Tabla16[[#This Row],[IEPS 8 %]]</f>
        <v>0</v>
      </c>
      <c r="Q51" s="62">
        <f>Tabla16[[#This Row],[TASA 16%]]+Tabla16[[#This Row],[IEPS 6%]]+Tabla16[[#This Row],[IEPS30%]]+Tabla16[[#This Row],[IEPS53%]]+Tabla16[[#This Row],[IEPS 26.5%]]</f>
        <v>0</v>
      </c>
      <c r="R51" s="33">
        <v>45499</v>
      </c>
      <c r="S51" s="59" t="s">
        <v>164</v>
      </c>
      <c r="T51" s="63" t="s">
        <v>165</v>
      </c>
      <c r="U51" s="58" t="s">
        <v>39</v>
      </c>
      <c r="V51" s="60"/>
      <c r="W51" s="64" t="s">
        <v>40</v>
      </c>
      <c r="X51" s="59" t="s">
        <v>60</v>
      </c>
      <c r="Y51" s="124"/>
      <c r="Z51" s="68"/>
    </row>
    <row r="52" spans="1:26" x14ac:dyDescent="0.25">
      <c r="A52" s="57">
        <v>196455</v>
      </c>
      <c r="B52" s="58">
        <v>615</v>
      </c>
      <c r="C52" s="10">
        <v>45495</v>
      </c>
      <c r="D52" s="60"/>
      <c r="E52" s="60">
        <v>134643.6</v>
      </c>
      <c r="F52" s="60">
        <v>0</v>
      </c>
      <c r="G52" s="61"/>
      <c r="H52" s="61"/>
      <c r="I52" s="61"/>
      <c r="J52" s="61"/>
      <c r="K52" s="61"/>
      <c r="L52" s="60"/>
      <c r="M52" s="60"/>
      <c r="N52" s="60"/>
      <c r="O52" s="60">
        <v>134643.6</v>
      </c>
      <c r="P52" s="56">
        <f>Tabla16[[#This Row],[TASA EX.]]+Tabla16[[#This Row],[IEPS 8 %]]</f>
        <v>0</v>
      </c>
      <c r="Q52" s="62">
        <f>Tabla16[[#This Row],[TASA 16%]]+Tabla16[[#This Row],[IEPS 6%]]+Tabla16[[#This Row],[IEPS30%]]+Tabla16[[#This Row],[IEPS53%]]+Tabla16[[#This Row],[IEPS 26.5%]]</f>
        <v>0</v>
      </c>
      <c r="R52" s="33">
        <v>45499</v>
      </c>
      <c r="S52" s="59" t="s">
        <v>164</v>
      </c>
      <c r="T52" s="63" t="s">
        <v>165</v>
      </c>
      <c r="U52" s="58" t="s">
        <v>39</v>
      </c>
      <c r="V52" s="60"/>
      <c r="W52" s="64" t="s">
        <v>40</v>
      </c>
      <c r="X52" s="59" t="s">
        <v>60</v>
      </c>
      <c r="Y52" s="124"/>
      <c r="Z52" s="68"/>
    </row>
    <row r="53" spans="1:26" x14ac:dyDescent="0.25">
      <c r="A53" s="57">
        <v>196456</v>
      </c>
      <c r="B53" s="58">
        <v>616</v>
      </c>
      <c r="C53" s="10">
        <v>45495</v>
      </c>
      <c r="D53" s="60"/>
      <c r="E53" s="60">
        <v>2.7500000000003411E-2</v>
      </c>
      <c r="F53" s="60">
        <v>1497.8125</v>
      </c>
      <c r="G53" s="61"/>
      <c r="H53" s="61"/>
      <c r="I53" s="61"/>
      <c r="J53" s="61"/>
      <c r="K53" s="61"/>
      <c r="L53" s="60"/>
      <c r="M53" s="60"/>
      <c r="N53" s="60">
        <v>239.65</v>
      </c>
      <c r="O53" s="60">
        <v>1737.49</v>
      </c>
      <c r="P53" s="56">
        <f>Tabla16[[#This Row],[TASA EX.]]+Tabla16[[#This Row],[IEPS 8 %]]</f>
        <v>0</v>
      </c>
      <c r="Q53" s="62">
        <f>Tabla16[[#This Row],[TASA 16%]]+Tabla16[[#This Row],[IEPS 6%]]+Tabla16[[#This Row],[IEPS30%]]+Tabla16[[#This Row],[IEPS53%]]+Tabla16[[#This Row],[IEPS 26.5%]]</f>
        <v>1497.8125</v>
      </c>
      <c r="R53" s="33">
        <v>45499</v>
      </c>
      <c r="S53" s="59" t="s">
        <v>2068</v>
      </c>
      <c r="T53" s="63" t="s">
        <v>2069</v>
      </c>
      <c r="U53" s="58" t="s">
        <v>39</v>
      </c>
      <c r="V53" s="60"/>
      <c r="W53" s="64" t="s">
        <v>40</v>
      </c>
      <c r="X53" s="59" t="s">
        <v>1093</v>
      </c>
      <c r="Y53" s="124"/>
      <c r="Z53" s="68"/>
    </row>
    <row r="54" spans="1:26" x14ac:dyDescent="0.25">
      <c r="A54" s="57">
        <v>195578</v>
      </c>
      <c r="B54" s="58">
        <v>628</v>
      </c>
      <c r="C54" s="10">
        <v>45464</v>
      </c>
      <c r="D54" s="60"/>
      <c r="E54" s="60">
        <v>7710</v>
      </c>
      <c r="F54" s="60">
        <v>0</v>
      </c>
      <c r="G54" s="61"/>
      <c r="H54" s="61"/>
      <c r="I54" s="61"/>
      <c r="J54" s="61"/>
      <c r="K54" s="61"/>
      <c r="L54" s="60"/>
      <c r="M54" s="60"/>
      <c r="N54" s="60"/>
      <c r="O54" s="60">
        <v>7710</v>
      </c>
      <c r="P54" s="56">
        <f>Tabla16[[#This Row],[TASA EX.]]+Tabla16[[#This Row],[IEPS 8 %]]</f>
        <v>0</v>
      </c>
      <c r="Q54" s="62">
        <f>Tabla16[[#This Row],[TASA 16%]]+Tabla16[[#This Row],[IEPS 6%]]+Tabla16[[#This Row],[IEPS30%]]+Tabla16[[#This Row],[IEPS53%]]+Tabla16[[#This Row],[IEPS 26.5%]]</f>
        <v>0</v>
      </c>
      <c r="R54" s="33">
        <v>45477</v>
      </c>
      <c r="S54" s="59" t="s">
        <v>732</v>
      </c>
      <c r="T54" s="63" t="s">
        <v>733</v>
      </c>
      <c r="U54" s="58" t="s">
        <v>39</v>
      </c>
      <c r="V54" s="60">
        <v>540</v>
      </c>
      <c r="W54" s="64" t="s">
        <v>40</v>
      </c>
      <c r="X54" s="59" t="s">
        <v>1405</v>
      </c>
      <c r="Y54" s="124"/>
      <c r="Z54" s="68"/>
    </row>
    <row r="55" spans="1:26" x14ac:dyDescent="0.25">
      <c r="A55" s="36">
        <v>196130</v>
      </c>
      <c r="B55" s="9">
        <v>290</v>
      </c>
      <c r="C55" s="10">
        <v>45482</v>
      </c>
      <c r="D55" s="11"/>
      <c r="E55" s="11">
        <v>3765.84</v>
      </c>
      <c r="F55" s="11">
        <v>0</v>
      </c>
      <c r="G55" s="24"/>
      <c r="H55" s="24"/>
      <c r="I55" s="24"/>
      <c r="J55" s="24"/>
      <c r="K55" s="24"/>
      <c r="L55" s="11"/>
      <c r="M55" s="11"/>
      <c r="N55" s="11"/>
      <c r="O55" s="11">
        <v>3765.84</v>
      </c>
      <c r="P55" s="56">
        <f>Tabla16[[#This Row],[TASA EX.]]+Tabla16[[#This Row],[IEPS 8 %]]</f>
        <v>0</v>
      </c>
      <c r="Q55" s="62">
        <f>Tabla16[[#This Row],[TASA 16%]]+Tabla16[[#This Row],[IEPS 6%]]+Tabla16[[#This Row],[IEPS30%]]+Tabla16[[#This Row],[IEPS53%]]+Tabla16[[#This Row],[IEPS 26.5%]]</f>
        <v>0</v>
      </c>
      <c r="R55" s="33">
        <v>45493</v>
      </c>
      <c r="S55" s="12" t="s">
        <v>738</v>
      </c>
      <c r="T55" s="34" t="s">
        <v>739</v>
      </c>
      <c r="U55" s="9" t="s">
        <v>39</v>
      </c>
      <c r="V55" s="11"/>
      <c r="W55" s="13" t="s">
        <v>40</v>
      </c>
      <c r="X55" s="12" t="s">
        <v>1437</v>
      </c>
      <c r="Y55" s="124"/>
      <c r="Z55" s="68"/>
    </row>
    <row r="56" spans="1:26" x14ac:dyDescent="0.25">
      <c r="A56" s="57">
        <v>196040</v>
      </c>
      <c r="B56" s="58">
        <v>200</v>
      </c>
      <c r="C56" s="10">
        <v>45478</v>
      </c>
      <c r="D56" s="60"/>
      <c r="E56" s="60">
        <v>-4.2499999999961346E-2</v>
      </c>
      <c r="F56" s="60">
        <v>2498.0625</v>
      </c>
      <c r="G56" s="61"/>
      <c r="H56" s="61"/>
      <c r="I56" s="61"/>
      <c r="J56" s="61"/>
      <c r="K56" s="61"/>
      <c r="L56" s="60"/>
      <c r="M56" s="60"/>
      <c r="N56" s="60">
        <v>399.69</v>
      </c>
      <c r="O56" s="60">
        <v>2897.71</v>
      </c>
      <c r="P56" s="56">
        <f>Tabla16[[#This Row],[TASA EX.]]+Tabla16[[#This Row],[IEPS 8 %]]</f>
        <v>0</v>
      </c>
      <c r="Q56" s="62">
        <f>Tabla16[[#This Row],[TASA 16%]]+Tabla16[[#This Row],[IEPS 6%]]+Tabla16[[#This Row],[IEPS30%]]+Tabla16[[#This Row],[IEPS53%]]+Tabla16[[#This Row],[IEPS 26.5%]]</f>
        <v>2498.0625</v>
      </c>
      <c r="R56" s="33">
        <v>45482</v>
      </c>
      <c r="S56" s="59" t="s">
        <v>430</v>
      </c>
      <c r="T56" s="63" t="s">
        <v>431</v>
      </c>
      <c r="U56" s="58" t="s">
        <v>362</v>
      </c>
      <c r="V56" s="60"/>
      <c r="W56" s="64" t="s">
        <v>363</v>
      </c>
      <c r="X56" s="59" t="s">
        <v>1784</v>
      </c>
      <c r="Y56" s="124"/>
      <c r="Z56" s="68"/>
    </row>
    <row r="57" spans="1:26" x14ac:dyDescent="0.25">
      <c r="A57" s="44">
        <v>195813</v>
      </c>
      <c r="B57" s="45">
        <v>863</v>
      </c>
      <c r="C57" s="10">
        <v>45471</v>
      </c>
      <c r="D57" s="46"/>
      <c r="E57" s="46">
        <v>4.999999999654392E-3</v>
      </c>
      <c r="F57" s="46">
        <v>4898.375</v>
      </c>
      <c r="G57" s="47"/>
      <c r="H57" s="47">
        <v>-61.22</v>
      </c>
      <c r="I57" s="47"/>
      <c r="J57" s="47"/>
      <c r="K57" s="47"/>
      <c r="L57" s="46"/>
      <c r="M57" s="46"/>
      <c r="N57" s="46">
        <v>783.74</v>
      </c>
      <c r="O57" s="46">
        <v>5620.9</v>
      </c>
      <c r="P57" s="56">
        <f>Tabla16[[#This Row],[TASA EX.]]+Tabla16[[#This Row],[IEPS 8 %]]</f>
        <v>0</v>
      </c>
      <c r="Q57" s="62">
        <f>Tabla16[[#This Row],[TASA 16%]]+Tabla16[[#This Row],[IEPS 6%]]+Tabla16[[#This Row],[IEPS30%]]+Tabla16[[#This Row],[IEPS53%]]+Tabla16[[#This Row],[IEPS 26.5%]]</f>
        <v>4898.375</v>
      </c>
      <c r="R57" s="33">
        <v>45493</v>
      </c>
      <c r="S57" s="48" t="s">
        <v>1576</v>
      </c>
      <c r="T57" s="49" t="s">
        <v>1577</v>
      </c>
      <c r="U57" s="45" t="s">
        <v>39</v>
      </c>
      <c r="V57" s="46"/>
      <c r="W57" s="50" t="s">
        <v>40</v>
      </c>
      <c r="X57" s="48" t="s">
        <v>1578</v>
      </c>
      <c r="Y57" s="124"/>
      <c r="Z57" s="68"/>
    </row>
    <row r="58" spans="1:26" x14ac:dyDescent="0.25">
      <c r="A58" s="36">
        <v>195879</v>
      </c>
      <c r="B58" s="9">
        <v>39</v>
      </c>
      <c r="C58" s="10">
        <v>45474</v>
      </c>
      <c r="D58" s="11"/>
      <c r="E58" s="11">
        <v>0</v>
      </c>
      <c r="F58" s="11">
        <v>3840</v>
      </c>
      <c r="G58" s="24"/>
      <c r="H58" s="24">
        <v>-48</v>
      </c>
      <c r="I58" s="24"/>
      <c r="J58" s="24"/>
      <c r="K58" s="24"/>
      <c r="L58" s="11"/>
      <c r="M58" s="11"/>
      <c r="N58" s="11">
        <v>614.4</v>
      </c>
      <c r="O58" s="11">
        <v>4406.3999999999996</v>
      </c>
      <c r="P58" s="56">
        <f>Tabla16[[#This Row],[TASA EX.]]+Tabla16[[#This Row],[IEPS 8 %]]</f>
        <v>0</v>
      </c>
      <c r="Q58" s="62">
        <f>Tabla16[[#This Row],[TASA 16%]]+Tabla16[[#This Row],[IEPS 6%]]+Tabla16[[#This Row],[IEPS30%]]+Tabla16[[#This Row],[IEPS53%]]+Tabla16[[#This Row],[IEPS 26.5%]]</f>
        <v>3840</v>
      </c>
      <c r="R58" s="33">
        <v>45489</v>
      </c>
      <c r="S58" s="12" t="s">
        <v>1576</v>
      </c>
      <c r="T58" s="34" t="s">
        <v>1577</v>
      </c>
      <c r="U58" s="9" t="s">
        <v>39</v>
      </c>
      <c r="V58" s="11"/>
      <c r="W58" s="13" t="s">
        <v>40</v>
      </c>
      <c r="X58" s="12" t="s">
        <v>1643</v>
      </c>
      <c r="Y58" s="124"/>
      <c r="Z58" s="68"/>
    </row>
    <row r="59" spans="1:26" x14ac:dyDescent="0.25">
      <c r="A59" s="57">
        <v>195732</v>
      </c>
      <c r="B59" s="58">
        <v>782</v>
      </c>
      <c r="C59" s="10">
        <v>45470</v>
      </c>
      <c r="D59" s="60"/>
      <c r="E59" s="60">
        <v>12792.6</v>
      </c>
      <c r="F59" s="60">
        <v>0</v>
      </c>
      <c r="G59" s="61"/>
      <c r="H59" s="61"/>
      <c r="I59" s="61"/>
      <c r="J59" s="61"/>
      <c r="K59" s="61"/>
      <c r="L59" s="60"/>
      <c r="M59" s="60">
        <v>1023.41</v>
      </c>
      <c r="N59" s="60"/>
      <c r="O59" s="60">
        <v>13816.01</v>
      </c>
      <c r="P59" s="56">
        <f>Tabla16[[#This Row],[TASA EX.]]+Tabla16[[#This Row],[IEPS 8 %]]</f>
        <v>1023.41</v>
      </c>
      <c r="Q59" s="62">
        <f>Tabla16[[#This Row],[TASA 16%]]+Tabla16[[#This Row],[IEPS 6%]]+Tabla16[[#This Row],[IEPS30%]]+Tabla16[[#This Row],[IEPS53%]]+Tabla16[[#This Row],[IEPS 26.5%]]</f>
        <v>0</v>
      </c>
      <c r="R59" s="33">
        <v>45476</v>
      </c>
      <c r="S59" s="59" t="s">
        <v>180</v>
      </c>
      <c r="T59" s="63" t="s">
        <v>181</v>
      </c>
      <c r="U59" s="58" t="s">
        <v>39</v>
      </c>
      <c r="V59" s="60"/>
      <c r="W59" s="64" t="s">
        <v>40</v>
      </c>
      <c r="X59" s="59" t="s">
        <v>1489</v>
      </c>
      <c r="Y59" s="124"/>
      <c r="Z59" s="68"/>
    </row>
    <row r="60" spans="1:26" x14ac:dyDescent="0.25">
      <c r="A60" s="36">
        <v>195967</v>
      </c>
      <c r="B60" s="9">
        <v>127</v>
      </c>
      <c r="C60" s="10">
        <v>45477</v>
      </c>
      <c r="D60" s="11"/>
      <c r="E60" s="11">
        <v>8500</v>
      </c>
      <c r="F60" s="11">
        <v>0</v>
      </c>
      <c r="G60" s="24"/>
      <c r="H60" s="24"/>
      <c r="I60" s="24"/>
      <c r="J60" s="24"/>
      <c r="K60" s="24"/>
      <c r="L60" s="11"/>
      <c r="M60" s="11">
        <v>680</v>
      </c>
      <c r="N60" s="11"/>
      <c r="O60" s="11">
        <v>9180</v>
      </c>
      <c r="P60" s="56">
        <f>Tabla16[[#This Row],[TASA EX.]]+Tabla16[[#This Row],[IEPS 8 %]]</f>
        <v>680</v>
      </c>
      <c r="Q60" s="62">
        <f>Tabla16[[#This Row],[TASA 16%]]+Tabla16[[#This Row],[IEPS 6%]]+Tabla16[[#This Row],[IEPS30%]]+Tabla16[[#This Row],[IEPS53%]]+Tabla16[[#This Row],[IEPS 26.5%]]</f>
        <v>0</v>
      </c>
      <c r="R60" s="33">
        <v>45483</v>
      </c>
      <c r="S60" s="12" t="s">
        <v>180</v>
      </c>
      <c r="T60" s="34" t="s">
        <v>181</v>
      </c>
      <c r="U60" s="9" t="s">
        <v>39</v>
      </c>
      <c r="V60" s="11"/>
      <c r="W60" s="13" t="s">
        <v>40</v>
      </c>
      <c r="X60" s="12" t="s">
        <v>1720</v>
      </c>
      <c r="Y60" s="124"/>
      <c r="Z60" s="68"/>
    </row>
    <row r="61" spans="1:26" x14ac:dyDescent="0.25">
      <c r="A61" s="69">
        <v>196163</v>
      </c>
      <c r="B61" s="70">
        <v>323</v>
      </c>
      <c r="C61" s="10">
        <v>45484</v>
      </c>
      <c r="D61" s="72"/>
      <c r="E61" s="72">
        <v>8855.5499999999993</v>
      </c>
      <c r="F61" s="72">
        <v>0</v>
      </c>
      <c r="G61" s="73"/>
      <c r="H61" s="73"/>
      <c r="I61" s="73"/>
      <c r="J61" s="73"/>
      <c r="K61" s="73"/>
      <c r="L61" s="72"/>
      <c r="M61" s="72">
        <v>708.44</v>
      </c>
      <c r="N61" s="72"/>
      <c r="O61" s="72">
        <v>9563.99</v>
      </c>
      <c r="P61" s="56">
        <f>Tabla16[[#This Row],[TASA EX.]]+Tabla16[[#This Row],[IEPS 8 %]]</f>
        <v>708.44</v>
      </c>
      <c r="Q61" s="62">
        <f>Tabla16[[#This Row],[TASA 16%]]+Tabla16[[#This Row],[IEPS 6%]]+Tabla16[[#This Row],[IEPS30%]]+Tabla16[[#This Row],[IEPS53%]]+Tabla16[[#This Row],[IEPS 26.5%]]</f>
        <v>0</v>
      </c>
      <c r="R61" s="33">
        <v>45490</v>
      </c>
      <c r="S61" s="71" t="s">
        <v>180</v>
      </c>
      <c r="T61" s="74" t="s">
        <v>181</v>
      </c>
      <c r="U61" s="70" t="s">
        <v>39</v>
      </c>
      <c r="V61" s="72"/>
      <c r="W61" s="75" t="s">
        <v>40</v>
      </c>
      <c r="X61" s="71" t="s">
        <v>1884</v>
      </c>
      <c r="Y61" s="124"/>
      <c r="Z61" s="68"/>
    </row>
    <row r="62" spans="1:26" x14ac:dyDescent="0.25">
      <c r="A62" s="57">
        <v>196339</v>
      </c>
      <c r="B62" s="58">
        <v>499</v>
      </c>
      <c r="C62" s="10">
        <v>45491</v>
      </c>
      <c r="D62" s="60"/>
      <c r="E62" s="60">
        <v>9755.5499999999993</v>
      </c>
      <c r="F62" s="60">
        <v>0</v>
      </c>
      <c r="G62" s="61"/>
      <c r="H62" s="61"/>
      <c r="I62" s="61"/>
      <c r="J62" s="61"/>
      <c r="K62" s="61"/>
      <c r="L62" s="60"/>
      <c r="M62" s="60">
        <v>780.44</v>
      </c>
      <c r="N62" s="60"/>
      <c r="O62" s="60">
        <v>10535.99</v>
      </c>
      <c r="P62" s="56">
        <f>Tabla16[[#This Row],[TASA EX.]]+Tabla16[[#This Row],[IEPS 8 %]]</f>
        <v>780.44</v>
      </c>
      <c r="Q62" s="62">
        <f>Tabla16[[#This Row],[TASA 16%]]+Tabla16[[#This Row],[IEPS 6%]]+Tabla16[[#This Row],[IEPS30%]]+Tabla16[[#This Row],[IEPS53%]]+Tabla16[[#This Row],[IEPS 26.5%]]</f>
        <v>0</v>
      </c>
      <c r="R62" s="33">
        <v>45497</v>
      </c>
      <c r="S62" s="59" t="s">
        <v>180</v>
      </c>
      <c r="T62" s="63" t="s">
        <v>181</v>
      </c>
      <c r="U62" s="58" t="s">
        <v>39</v>
      </c>
      <c r="V62" s="60"/>
      <c r="W62" s="64" t="s">
        <v>40</v>
      </c>
      <c r="X62" s="59" t="s">
        <v>2006</v>
      </c>
      <c r="Y62" s="124"/>
      <c r="Z62" s="68"/>
    </row>
    <row r="63" spans="1:26" x14ac:dyDescent="0.25">
      <c r="A63" s="57">
        <v>195741</v>
      </c>
      <c r="B63" s="58">
        <v>791</v>
      </c>
      <c r="C63" s="10">
        <v>45470</v>
      </c>
      <c r="D63" s="60"/>
      <c r="E63" s="60">
        <v>0</v>
      </c>
      <c r="F63" s="60">
        <v>1250</v>
      </c>
      <c r="G63" s="61"/>
      <c r="H63" s="61"/>
      <c r="I63" s="61"/>
      <c r="J63" s="61"/>
      <c r="K63" s="61"/>
      <c r="L63" s="60"/>
      <c r="M63" s="60"/>
      <c r="N63" s="60">
        <v>200</v>
      </c>
      <c r="O63" s="60">
        <v>1450</v>
      </c>
      <c r="P63" s="56">
        <f>Tabla16[[#This Row],[TASA EX.]]+Tabla16[[#This Row],[IEPS 8 %]]</f>
        <v>0</v>
      </c>
      <c r="Q63" s="62">
        <f>Tabla16[[#This Row],[TASA 16%]]+Tabla16[[#This Row],[IEPS 6%]]+Tabla16[[#This Row],[IEPS30%]]+Tabla16[[#This Row],[IEPS53%]]+Tabla16[[#This Row],[IEPS 26.5%]]</f>
        <v>1250</v>
      </c>
      <c r="R63" s="33">
        <v>45475</v>
      </c>
      <c r="S63" s="59" t="s">
        <v>1492</v>
      </c>
      <c r="T63" s="63" t="s">
        <v>1493</v>
      </c>
      <c r="U63" s="58" t="s">
        <v>51</v>
      </c>
      <c r="V63" s="60"/>
      <c r="W63" s="64" t="s">
        <v>52</v>
      </c>
      <c r="X63" s="59" t="s">
        <v>1494</v>
      </c>
      <c r="Y63" s="124"/>
      <c r="Z63" s="68"/>
    </row>
    <row r="64" spans="1:26" x14ac:dyDescent="0.25">
      <c r="A64" s="57">
        <v>195872</v>
      </c>
      <c r="B64" s="58">
        <v>32</v>
      </c>
      <c r="C64" s="10">
        <v>45474</v>
      </c>
      <c r="D64" s="60"/>
      <c r="E64" s="60">
        <v>-1.2500000000017053E-2</v>
      </c>
      <c r="F64" s="60">
        <v>1213.8125</v>
      </c>
      <c r="G64" s="61"/>
      <c r="H64" s="61"/>
      <c r="I64" s="61"/>
      <c r="J64" s="61"/>
      <c r="K64" s="61"/>
      <c r="L64" s="60"/>
      <c r="M64" s="60"/>
      <c r="N64" s="60">
        <v>194.21</v>
      </c>
      <c r="O64" s="60">
        <v>1408.01</v>
      </c>
      <c r="P64" s="56">
        <f>Tabla16[[#This Row],[TASA EX.]]+Tabla16[[#This Row],[IEPS 8 %]]</f>
        <v>0</v>
      </c>
      <c r="Q64" s="62">
        <f>Tabla16[[#This Row],[TASA 16%]]+Tabla16[[#This Row],[IEPS 6%]]+Tabla16[[#This Row],[IEPS30%]]+Tabla16[[#This Row],[IEPS53%]]+Tabla16[[#This Row],[IEPS 26.5%]]</f>
        <v>1213.8125</v>
      </c>
      <c r="R64" s="33">
        <v>45482</v>
      </c>
      <c r="S64" s="59" t="s">
        <v>1492</v>
      </c>
      <c r="T64" s="63" t="s">
        <v>1493</v>
      </c>
      <c r="U64" s="58" t="s">
        <v>51</v>
      </c>
      <c r="V64" s="60"/>
      <c r="W64" s="64" t="s">
        <v>52</v>
      </c>
      <c r="X64" s="59" t="s">
        <v>1640</v>
      </c>
      <c r="Y64" s="124"/>
      <c r="Z64" s="68"/>
    </row>
    <row r="65" spans="1:26" x14ac:dyDescent="0.25">
      <c r="A65" s="69">
        <v>195417</v>
      </c>
      <c r="B65" s="70">
        <v>467</v>
      </c>
      <c r="C65" s="10">
        <v>45461</v>
      </c>
      <c r="D65" s="72"/>
      <c r="E65" s="72">
        <v>0</v>
      </c>
      <c r="F65" s="72">
        <v>20040</v>
      </c>
      <c r="G65" s="73"/>
      <c r="H65" s="73"/>
      <c r="I65" s="73"/>
      <c r="J65" s="73"/>
      <c r="K65" s="73"/>
      <c r="L65" s="72"/>
      <c r="M65" s="72"/>
      <c r="N65" s="72">
        <v>3206.4</v>
      </c>
      <c r="O65" s="72">
        <v>23246.400000000001</v>
      </c>
      <c r="P65" s="56">
        <f>Tabla16[[#This Row],[TASA EX.]]+Tabla16[[#This Row],[IEPS 8 %]]</f>
        <v>0</v>
      </c>
      <c r="Q65" s="62">
        <f>Tabla16[[#This Row],[TASA 16%]]+Tabla16[[#This Row],[IEPS 6%]]+Tabla16[[#This Row],[IEPS30%]]+Tabla16[[#This Row],[IEPS53%]]+Tabla16[[#This Row],[IEPS 26.5%]]</f>
        <v>20040</v>
      </c>
      <c r="R65" s="33">
        <v>45484</v>
      </c>
      <c r="S65" s="71" t="s">
        <v>596</v>
      </c>
      <c r="T65" s="74" t="s">
        <v>597</v>
      </c>
      <c r="U65" s="70" t="s">
        <v>39</v>
      </c>
      <c r="V65" s="72"/>
      <c r="W65" s="75" t="s">
        <v>40</v>
      </c>
      <c r="X65" s="71" t="s">
        <v>1320</v>
      </c>
      <c r="Y65" s="124"/>
      <c r="Z65" s="68"/>
    </row>
    <row r="66" spans="1:26" x14ac:dyDescent="0.25">
      <c r="A66" s="57">
        <v>195911</v>
      </c>
      <c r="B66" s="58">
        <v>71</v>
      </c>
      <c r="C66" s="10">
        <v>45475</v>
      </c>
      <c r="D66" s="60"/>
      <c r="E66" s="60">
        <v>60481.89</v>
      </c>
      <c r="F66" s="60">
        <v>2220.25</v>
      </c>
      <c r="G66" s="61"/>
      <c r="H66" s="61"/>
      <c r="I66" s="61"/>
      <c r="J66" s="61"/>
      <c r="K66" s="61"/>
      <c r="L66" s="60"/>
      <c r="M66" s="60">
        <v>384.16</v>
      </c>
      <c r="N66" s="60">
        <v>355.24</v>
      </c>
      <c r="O66" s="60">
        <v>63441.54</v>
      </c>
      <c r="P66" s="56">
        <f>Tabla16[[#This Row],[TASA EX.]]+Tabla16[[#This Row],[IEPS 8 %]]</f>
        <v>384.16</v>
      </c>
      <c r="Q66" s="62">
        <f>Tabla16[[#This Row],[TASA 16%]]+Tabla16[[#This Row],[IEPS 6%]]+Tabla16[[#This Row],[IEPS30%]]+Tabla16[[#This Row],[IEPS53%]]+Tabla16[[#This Row],[IEPS 26.5%]]</f>
        <v>2220.25</v>
      </c>
      <c r="R66" s="33">
        <v>45482</v>
      </c>
      <c r="S66" s="59" t="s">
        <v>682</v>
      </c>
      <c r="T66" s="63" t="s">
        <v>683</v>
      </c>
      <c r="U66" s="58" t="s">
        <v>39</v>
      </c>
      <c r="V66" s="60">
        <v>3957.86</v>
      </c>
      <c r="W66" s="64" t="s">
        <v>40</v>
      </c>
      <c r="X66" s="59" t="s">
        <v>1663</v>
      </c>
      <c r="Y66" s="124"/>
      <c r="Z66" s="68"/>
    </row>
    <row r="67" spans="1:26" x14ac:dyDescent="0.25">
      <c r="A67" s="57">
        <v>195740</v>
      </c>
      <c r="B67" s="58">
        <v>790</v>
      </c>
      <c r="C67" s="10">
        <v>45470</v>
      </c>
      <c r="D67" s="60"/>
      <c r="E67" s="60">
        <v>205835</v>
      </c>
      <c r="F67" s="60">
        <v>0</v>
      </c>
      <c r="G67" s="61"/>
      <c r="H67" s="61"/>
      <c r="I67" s="61"/>
      <c r="J67" s="61"/>
      <c r="K67" s="61"/>
      <c r="L67" s="60"/>
      <c r="M67" s="60"/>
      <c r="N67" s="60"/>
      <c r="O67" s="60">
        <v>205835</v>
      </c>
      <c r="P67" s="56">
        <f>Tabla16[[#This Row],[TASA EX.]]+Tabla16[[#This Row],[IEPS 8 %]]</f>
        <v>0</v>
      </c>
      <c r="Q67" s="62">
        <f>Tabla16[[#This Row],[TASA 16%]]+Tabla16[[#This Row],[IEPS 6%]]+Tabla16[[#This Row],[IEPS30%]]+Tabla16[[#This Row],[IEPS53%]]+Tabla16[[#This Row],[IEPS 26.5%]]</f>
        <v>0</v>
      </c>
      <c r="R67" s="33">
        <v>45476</v>
      </c>
      <c r="S67" s="59" t="s">
        <v>450</v>
      </c>
      <c r="T67" s="63" t="s">
        <v>451</v>
      </c>
      <c r="U67" s="58" t="s">
        <v>39</v>
      </c>
      <c r="V67" s="60"/>
      <c r="W67" s="64" t="s">
        <v>40</v>
      </c>
      <c r="X67" s="59" t="s">
        <v>1491</v>
      </c>
      <c r="Y67" s="124"/>
      <c r="Z67" s="68"/>
    </row>
    <row r="68" spans="1:26" x14ac:dyDescent="0.25">
      <c r="A68" s="57">
        <v>196011</v>
      </c>
      <c r="B68" s="58">
        <v>171</v>
      </c>
      <c r="C68" s="10">
        <v>45478</v>
      </c>
      <c r="D68" s="60"/>
      <c r="E68" s="60">
        <v>4335.8999999999996</v>
      </c>
      <c r="F68" s="60">
        <v>0</v>
      </c>
      <c r="G68" s="61"/>
      <c r="H68" s="61"/>
      <c r="I68" s="61"/>
      <c r="J68" s="61"/>
      <c r="K68" s="61"/>
      <c r="L68" s="60"/>
      <c r="M68" s="60">
        <v>64.8</v>
      </c>
      <c r="N68" s="60"/>
      <c r="O68" s="60">
        <v>4400.7</v>
      </c>
      <c r="P68" s="56">
        <f>Tabla16[[#This Row],[TASA EX.]]+Tabla16[[#This Row],[IEPS 8 %]]</f>
        <v>64.8</v>
      </c>
      <c r="Q68" s="62">
        <f>Tabla16[[#This Row],[TASA 16%]]+Tabla16[[#This Row],[IEPS 6%]]+Tabla16[[#This Row],[IEPS30%]]+Tabla16[[#This Row],[IEPS53%]]+Tabla16[[#This Row],[IEPS 26.5%]]</f>
        <v>0</v>
      </c>
      <c r="R68" s="33">
        <v>45482</v>
      </c>
      <c r="S68" s="59" t="s">
        <v>442</v>
      </c>
      <c r="T68" s="63" t="s">
        <v>443</v>
      </c>
      <c r="U68" s="58" t="s">
        <v>39</v>
      </c>
      <c r="V68" s="60"/>
      <c r="W68" s="64" t="s">
        <v>40</v>
      </c>
      <c r="X68" s="59" t="s">
        <v>1758</v>
      </c>
      <c r="Y68" s="124"/>
      <c r="Z68" s="68"/>
    </row>
    <row r="69" spans="1:26" x14ac:dyDescent="0.25">
      <c r="A69" s="36">
        <v>196155</v>
      </c>
      <c r="B69" s="9">
        <v>315</v>
      </c>
      <c r="C69" s="10">
        <v>45484</v>
      </c>
      <c r="D69" s="11"/>
      <c r="E69" s="11">
        <v>2336.5</v>
      </c>
      <c r="F69" s="11">
        <v>0</v>
      </c>
      <c r="G69" s="24"/>
      <c r="H69" s="24"/>
      <c r="I69" s="24"/>
      <c r="J69" s="24"/>
      <c r="K69" s="24"/>
      <c r="L69" s="11"/>
      <c r="M69" s="11">
        <v>95.92</v>
      </c>
      <c r="N69" s="11"/>
      <c r="O69" s="11">
        <v>2432.42</v>
      </c>
      <c r="P69" s="56">
        <f>Tabla16[[#This Row],[TASA EX.]]+Tabla16[[#This Row],[IEPS 8 %]]</f>
        <v>95.92</v>
      </c>
      <c r="Q69" s="62">
        <f>Tabla16[[#This Row],[TASA 16%]]+Tabla16[[#This Row],[IEPS 6%]]+Tabla16[[#This Row],[IEPS30%]]+Tabla16[[#This Row],[IEPS53%]]+Tabla16[[#This Row],[IEPS 26.5%]]</f>
        <v>0</v>
      </c>
      <c r="R69" s="33">
        <v>45486</v>
      </c>
      <c r="S69" s="12" t="s">
        <v>442</v>
      </c>
      <c r="T69" s="34" t="s">
        <v>443</v>
      </c>
      <c r="U69" s="9" t="s">
        <v>39</v>
      </c>
      <c r="V69" s="11"/>
      <c r="W69" s="13" t="s">
        <v>40</v>
      </c>
      <c r="X69" s="12" t="s">
        <v>1876</v>
      </c>
      <c r="Y69" s="124"/>
      <c r="Z69" s="68"/>
    </row>
    <row r="70" spans="1:26" x14ac:dyDescent="0.25">
      <c r="A70" s="57">
        <v>196331</v>
      </c>
      <c r="B70" s="58">
        <v>491</v>
      </c>
      <c r="C70" s="10">
        <v>45491</v>
      </c>
      <c r="D70" s="60"/>
      <c r="E70" s="60">
        <v>3294.1</v>
      </c>
      <c r="F70" s="60">
        <v>0</v>
      </c>
      <c r="G70" s="61"/>
      <c r="H70" s="61"/>
      <c r="I70" s="61"/>
      <c r="J70" s="61"/>
      <c r="K70" s="61"/>
      <c r="L70" s="60"/>
      <c r="M70" s="60">
        <v>95.92</v>
      </c>
      <c r="N70" s="60"/>
      <c r="O70" s="60">
        <v>3390.02</v>
      </c>
      <c r="P70" s="56">
        <f>Tabla16[[#This Row],[TASA EX.]]+Tabla16[[#This Row],[IEPS 8 %]]</f>
        <v>95.92</v>
      </c>
      <c r="Q70" s="62">
        <f>Tabla16[[#This Row],[TASA 16%]]+Tabla16[[#This Row],[IEPS 6%]]+Tabla16[[#This Row],[IEPS30%]]+Tabla16[[#This Row],[IEPS53%]]+Tabla16[[#This Row],[IEPS 26.5%]]</f>
        <v>0</v>
      </c>
      <c r="R70" s="33">
        <v>45496</v>
      </c>
      <c r="S70" s="59" t="s">
        <v>442</v>
      </c>
      <c r="T70" s="63" t="s">
        <v>443</v>
      </c>
      <c r="U70" s="58" t="s">
        <v>39</v>
      </c>
      <c r="V70" s="60"/>
      <c r="W70" s="64" t="s">
        <v>40</v>
      </c>
      <c r="X70" s="59" t="s">
        <v>1999</v>
      </c>
      <c r="Y70" s="124"/>
      <c r="Z70" s="68"/>
    </row>
    <row r="71" spans="1:26" x14ac:dyDescent="0.25">
      <c r="A71" s="36">
        <v>196557</v>
      </c>
      <c r="B71" s="9">
        <v>717</v>
      </c>
      <c r="C71" s="10">
        <v>45497</v>
      </c>
      <c r="D71" s="11"/>
      <c r="E71" s="11">
        <v>2883.2</v>
      </c>
      <c r="F71" s="11">
        <v>0</v>
      </c>
      <c r="G71" s="24"/>
      <c r="H71" s="24"/>
      <c r="I71" s="24"/>
      <c r="J71" s="24"/>
      <c r="K71" s="24"/>
      <c r="L71" s="11"/>
      <c r="M71" s="11">
        <v>95.92</v>
      </c>
      <c r="N71" s="11"/>
      <c r="O71" s="11">
        <v>2979.12</v>
      </c>
      <c r="P71" s="56">
        <f>Tabla16[[#This Row],[TASA EX.]]+Tabla16[[#This Row],[IEPS 8 %]]</f>
        <v>95.92</v>
      </c>
      <c r="Q71" s="62">
        <f>Tabla16[[#This Row],[TASA 16%]]+Tabla16[[#This Row],[IEPS 6%]]+Tabla16[[#This Row],[IEPS30%]]+Tabla16[[#This Row],[IEPS53%]]+Tabla16[[#This Row],[IEPS 26.5%]]</f>
        <v>0</v>
      </c>
      <c r="R71" s="104">
        <v>45499</v>
      </c>
      <c r="S71" s="12" t="s">
        <v>442</v>
      </c>
      <c r="T71" s="34" t="s">
        <v>443</v>
      </c>
      <c r="U71" s="9" t="s">
        <v>39</v>
      </c>
      <c r="V71" s="11"/>
      <c r="W71" s="13" t="s">
        <v>40</v>
      </c>
      <c r="X71" s="12" t="s">
        <v>2095</v>
      </c>
      <c r="Y71" s="124"/>
      <c r="Z71" s="68"/>
    </row>
    <row r="72" spans="1:26" x14ac:dyDescent="0.25">
      <c r="A72" s="57">
        <v>195635</v>
      </c>
      <c r="B72" s="58">
        <v>685</v>
      </c>
      <c r="C72" s="10">
        <v>45467</v>
      </c>
      <c r="D72" s="60"/>
      <c r="E72" s="60">
        <v>84560.07</v>
      </c>
      <c r="F72" s="60">
        <v>0</v>
      </c>
      <c r="G72" s="61"/>
      <c r="H72" s="61"/>
      <c r="I72" s="61"/>
      <c r="J72" s="61"/>
      <c r="K72" s="61"/>
      <c r="L72" s="60"/>
      <c r="M72" s="60"/>
      <c r="N72" s="60"/>
      <c r="O72" s="60">
        <v>84560.07</v>
      </c>
      <c r="P72" s="56">
        <f>Tabla16[[#This Row],[TASA EX.]]+Tabla16[[#This Row],[IEPS 8 %]]</f>
        <v>0</v>
      </c>
      <c r="Q72" s="62">
        <f>Tabla16[[#This Row],[TASA 16%]]+Tabla16[[#This Row],[IEPS 6%]]+Tabla16[[#This Row],[IEPS30%]]+Tabla16[[#This Row],[IEPS53%]]+Tabla16[[#This Row],[IEPS 26.5%]]</f>
        <v>0</v>
      </c>
      <c r="R72" s="33">
        <v>45476</v>
      </c>
      <c r="S72" s="59" t="s">
        <v>244</v>
      </c>
      <c r="T72" s="63" t="s">
        <v>245</v>
      </c>
      <c r="U72" s="58" t="s">
        <v>39</v>
      </c>
      <c r="V72" s="60" t="s">
        <v>39</v>
      </c>
      <c r="W72" s="64" t="s">
        <v>40</v>
      </c>
      <c r="X72" s="59" t="s">
        <v>60</v>
      </c>
      <c r="Y72" s="124"/>
      <c r="Z72" s="68"/>
    </row>
    <row r="73" spans="1:26" x14ac:dyDescent="0.25">
      <c r="A73" s="57">
        <v>195870</v>
      </c>
      <c r="B73" s="58">
        <v>30</v>
      </c>
      <c r="C73" s="10">
        <v>45474</v>
      </c>
      <c r="D73" s="60"/>
      <c r="E73" s="60">
        <v>87018.34</v>
      </c>
      <c r="F73" s="60">
        <v>0</v>
      </c>
      <c r="G73" s="61"/>
      <c r="H73" s="61"/>
      <c r="I73" s="61"/>
      <c r="J73" s="61"/>
      <c r="K73" s="61"/>
      <c r="L73" s="60"/>
      <c r="M73" s="60"/>
      <c r="N73" s="60"/>
      <c r="O73" s="60">
        <v>87018.34</v>
      </c>
      <c r="P73" s="56">
        <f>Tabla16[[#This Row],[TASA EX.]]+Tabla16[[#This Row],[IEPS 8 %]]</f>
        <v>0</v>
      </c>
      <c r="Q73" s="62">
        <f>Tabla16[[#This Row],[TASA 16%]]+Tabla16[[#This Row],[IEPS 6%]]+Tabla16[[#This Row],[IEPS30%]]+Tabla16[[#This Row],[IEPS53%]]+Tabla16[[#This Row],[IEPS 26.5%]]</f>
        <v>0</v>
      </c>
      <c r="R73" s="33">
        <v>45483</v>
      </c>
      <c r="S73" s="59" t="s">
        <v>244</v>
      </c>
      <c r="T73" s="63" t="s">
        <v>245</v>
      </c>
      <c r="U73" s="58" t="s">
        <v>39</v>
      </c>
      <c r="V73" s="60"/>
      <c r="W73" s="64" t="s">
        <v>40</v>
      </c>
      <c r="X73" s="59" t="s">
        <v>60</v>
      </c>
      <c r="Y73" s="124"/>
      <c r="Z73" s="68"/>
    </row>
    <row r="74" spans="1:26" x14ac:dyDescent="0.25">
      <c r="A74" s="57">
        <v>196087</v>
      </c>
      <c r="B74" s="58">
        <v>247</v>
      </c>
      <c r="C74" s="10">
        <v>45481</v>
      </c>
      <c r="D74" s="60"/>
      <c r="E74" s="60">
        <v>38372.81</v>
      </c>
      <c r="F74" s="60">
        <v>0</v>
      </c>
      <c r="G74" s="61"/>
      <c r="H74" s="61"/>
      <c r="I74" s="61"/>
      <c r="J74" s="61"/>
      <c r="K74" s="61"/>
      <c r="L74" s="60"/>
      <c r="M74" s="60"/>
      <c r="N74" s="60"/>
      <c r="O74" s="60">
        <v>38372.81</v>
      </c>
      <c r="P74" s="56">
        <f>Tabla16[[#This Row],[TASA EX.]]+Tabla16[[#This Row],[IEPS 8 %]]</f>
        <v>0</v>
      </c>
      <c r="Q74" s="62">
        <f>Tabla16[[#This Row],[TASA 16%]]+Tabla16[[#This Row],[IEPS 6%]]+Tabla16[[#This Row],[IEPS30%]]+Tabla16[[#This Row],[IEPS53%]]+Tabla16[[#This Row],[IEPS 26.5%]]</f>
        <v>0</v>
      </c>
      <c r="R74" s="33">
        <v>45489</v>
      </c>
      <c r="S74" s="59" t="s">
        <v>244</v>
      </c>
      <c r="T74" s="63" t="s">
        <v>245</v>
      </c>
      <c r="U74" s="58" t="s">
        <v>39</v>
      </c>
      <c r="V74" s="60"/>
      <c r="W74" s="64" t="s">
        <v>40</v>
      </c>
      <c r="X74" s="59" t="s">
        <v>60</v>
      </c>
      <c r="Y74" s="124"/>
      <c r="Z74" s="68"/>
    </row>
    <row r="75" spans="1:26" x14ac:dyDescent="0.25">
      <c r="A75" s="36">
        <v>196088</v>
      </c>
      <c r="B75" s="9">
        <v>248</v>
      </c>
      <c r="C75" s="10">
        <v>45481</v>
      </c>
      <c r="D75" s="11"/>
      <c r="E75" s="11">
        <v>12751.58</v>
      </c>
      <c r="F75" s="11">
        <v>0</v>
      </c>
      <c r="G75" s="24"/>
      <c r="H75" s="24"/>
      <c r="I75" s="24"/>
      <c r="J75" s="24"/>
      <c r="K75" s="24"/>
      <c r="L75" s="11"/>
      <c r="M75" s="11"/>
      <c r="N75" s="11"/>
      <c r="O75" s="11">
        <v>12751.58</v>
      </c>
      <c r="P75" s="56">
        <f>Tabla16[[#This Row],[TASA EX.]]+Tabla16[[#This Row],[IEPS 8 %]]</f>
        <v>0</v>
      </c>
      <c r="Q75" s="62">
        <f>Tabla16[[#This Row],[TASA 16%]]+Tabla16[[#This Row],[IEPS 6%]]+Tabla16[[#This Row],[IEPS30%]]+Tabla16[[#This Row],[IEPS53%]]+Tabla16[[#This Row],[IEPS 26.5%]]</f>
        <v>0</v>
      </c>
      <c r="R75" s="33">
        <v>45489</v>
      </c>
      <c r="S75" s="12" t="s">
        <v>244</v>
      </c>
      <c r="T75" s="34" t="s">
        <v>245</v>
      </c>
      <c r="U75" s="9" t="s">
        <v>39</v>
      </c>
      <c r="V75" s="11"/>
      <c r="W75" s="13" t="s">
        <v>40</v>
      </c>
      <c r="X75" s="12" t="s">
        <v>60</v>
      </c>
      <c r="Y75" s="124"/>
      <c r="Z75" s="68"/>
    </row>
    <row r="76" spans="1:26" x14ac:dyDescent="0.25">
      <c r="A76" s="36">
        <v>196089</v>
      </c>
      <c r="B76" s="9">
        <v>249</v>
      </c>
      <c r="C76" s="10">
        <v>45481</v>
      </c>
      <c r="D76" s="11"/>
      <c r="E76" s="11">
        <v>84207.92</v>
      </c>
      <c r="F76" s="11">
        <v>0</v>
      </c>
      <c r="G76" s="24"/>
      <c r="H76" s="24"/>
      <c r="I76" s="24"/>
      <c r="J76" s="24"/>
      <c r="K76" s="24"/>
      <c r="L76" s="11"/>
      <c r="M76" s="11"/>
      <c r="N76" s="11"/>
      <c r="O76" s="11">
        <v>84207.92</v>
      </c>
      <c r="P76" s="106">
        <f>Tabla16[[#This Row],[TASA EX.]]+Tabla16[[#This Row],[IEPS 8 %]]</f>
        <v>0</v>
      </c>
      <c r="Q76" s="62">
        <f>Tabla16[[#This Row],[TASA 16%]]+Tabla16[[#This Row],[IEPS 6%]]+Tabla16[[#This Row],[IEPS30%]]+Tabla16[[#This Row],[IEPS53%]]+Tabla16[[#This Row],[IEPS 26.5%]]</f>
        <v>0</v>
      </c>
      <c r="R76" s="33">
        <v>45489</v>
      </c>
      <c r="S76" s="12" t="s">
        <v>244</v>
      </c>
      <c r="T76" s="34" t="s">
        <v>245</v>
      </c>
      <c r="U76" s="9" t="s">
        <v>39</v>
      </c>
      <c r="V76" s="11"/>
      <c r="W76" s="13" t="s">
        <v>40</v>
      </c>
      <c r="X76" s="12" t="s">
        <v>60</v>
      </c>
      <c r="Y76" s="124"/>
      <c r="Z76" s="68"/>
    </row>
    <row r="77" spans="1:26" x14ac:dyDescent="0.25">
      <c r="A77" s="36">
        <v>196453</v>
      </c>
      <c r="B77" s="9">
        <v>613</v>
      </c>
      <c r="C77" s="10">
        <v>45495</v>
      </c>
      <c r="D77" s="11"/>
      <c r="E77" s="11">
        <v>36481.410000000003</v>
      </c>
      <c r="F77" s="11">
        <v>0</v>
      </c>
      <c r="G77" s="24"/>
      <c r="H77" s="24"/>
      <c r="I77" s="24"/>
      <c r="J77" s="24"/>
      <c r="K77" s="24"/>
      <c r="L77" s="11"/>
      <c r="M77" s="11"/>
      <c r="N77" s="11"/>
      <c r="O77" s="11">
        <v>36481.410000000003</v>
      </c>
      <c r="P77" s="56">
        <f>Tabla16[[#This Row],[TASA EX.]]+Tabla16[[#This Row],[IEPS 8 %]]</f>
        <v>0</v>
      </c>
      <c r="Q77" s="62">
        <f>Tabla16[[#This Row],[TASA 16%]]+Tabla16[[#This Row],[IEPS 6%]]+Tabla16[[#This Row],[IEPS30%]]+Tabla16[[#This Row],[IEPS53%]]+Tabla16[[#This Row],[IEPS 26.5%]]</f>
        <v>0</v>
      </c>
      <c r="R77" s="33">
        <v>45500</v>
      </c>
      <c r="S77" s="12" t="s">
        <v>244</v>
      </c>
      <c r="T77" s="34" t="s">
        <v>245</v>
      </c>
      <c r="U77" s="9" t="s">
        <v>39</v>
      </c>
      <c r="V77" s="11"/>
      <c r="W77" s="13" t="s">
        <v>40</v>
      </c>
      <c r="X77" s="12" t="s">
        <v>60</v>
      </c>
      <c r="Y77" s="124"/>
      <c r="Z77" s="68"/>
    </row>
    <row r="78" spans="1:26" x14ac:dyDescent="0.25">
      <c r="A78" s="57">
        <v>196454</v>
      </c>
      <c r="B78" s="58">
        <v>614</v>
      </c>
      <c r="C78" s="10">
        <v>45495</v>
      </c>
      <c r="D78" s="60"/>
      <c r="E78" s="60">
        <v>90917.94</v>
      </c>
      <c r="F78" s="60">
        <v>0</v>
      </c>
      <c r="G78" s="61"/>
      <c r="H78" s="61"/>
      <c r="I78" s="61"/>
      <c r="J78" s="61"/>
      <c r="K78" s="61"/>
      <c r="L78" s="60"/>
      <c r="M78" s="60"/>
      <c r="N78" s="60"/>
      <c r="O78" s="60">
        <v>90917.94</v>
      </c>
      <c r="P78" s="56">
        <f>Tabla16[[#This Row],[TASA EX.]]+Tabla16[[#This Row],[IEPS 8 %]]</f>
        <v>0</v>
      </c>
      <c r="Q78" s="62">
        <f>Tabla16[[#This Row],[TASA 16%]]+Tabla16[[#This Row],[IEPS 6%]]+Tabla16[[#This Row],[IEPS30%]]+Tabla16[[#This Row],[IEPS53%]]+Tabla16[[#This Row],[IEPS 26.5%]]</f>
        <v>0</v>
      </c>
      <c r="R78" s="33">
        <v>45500</v>
      </c>
      <c r="S78" s="59" t="s">
        <v>244</v>
      </c>
      <c r="T78" s="63" t="s">
        <v>245</v>
      </c>
      <c r="U78" s="58" t="s">
        <v>39</v>
      </c>
      <c r="V78" s="60"/>
      <c r="W78" s="64" t="s">
        <v>40</v>
      </c>
      <c r="X78" s="59" t="s">
        <v>60</v>
      </c>
      <c r="Y78" s="124"/>
      <c r="Z78" s="68"/>
    </row>
    <row r="79" spans="1:26" x14ac:dyDescent="0.25">
      <c r="A79" s="36">
        <v>195807</v>
      </c>
      <c r="B79" s="9">
        <v>857</v>
      </c>
      <c r="C79" s="10">
        <v>45471</v>
      </c>
      <c r="D79" s="11"/>
      <c r="E79" s="11">
        <v>1600</v>
      </c>
      <c r="F79" s="11">
        <v>0</v>
      </c>
      <c r="G79" s="24"/>
      <c r="H79" s="24"/>
      <c r="I79" s="24"/>
      <c r="J79" s="24"/>
      <c r="K79" s="24"/>
      <c r="L79" s="11"/>
      <c r="M79" s="11"/>
      <c r="N79" s="11"/>
      <c r="O79" s="11">
        <v>1600</v>
      </c>
      <c r="P79" s="56">
        <f>Tabla16[[#This Row],[TASA EX.]]+Tabla16[[#This Row],[IEPS 8 %]]</f>
        <v>0</v>
      </c>
      <c r="Q79" s="62">
        <f>Tabla16[[#This Row],[TASA 16%]]+Tabla16[[#This Row],[IEPS 6%]]+Tabla16[[#This Row],[IEPS30%]]+Tabla16[[#This Row],[IEPS53%]]+Tabla16[[#This Row],[IEPS 26.5%]]</f>
        <v>0</v>
      </c>
      <c r="R79" s="33">
        <v>45482</v>
      </c>
      <c r="S79" s="12" t="s">
        <v>356</v>
      </c>
      <c r="T79" s="34" t="s">
        <v>357</v>
      </c>
      <c r="U79" s="9" t="s">
        <v>358</v>
      </c>
      <c r="V79" s="11"/>
      <c r="W79" s="13" t="s">
        <v>359</v>
      </c>
      <c r="X79" s="12" t="s">
        <v>1557</v>
      </c>
      <c r="Y79" s="124"/>
      <c r="Z79" s="68"/>
    </row>
    <row r="80" spans="1:26" x14ac:dyDescent="0.25">
      <c r="A80" s="36">
        <v>195412</v>
      </c>
      <c r="B80" s="9">
        <v>462</v>
      </c>
      <c r="C80" s="10">
        <v>45461</v>
      </c>
      <c r="D80" s="11"/>
      <c r="E80" s="11">
        <v>33208.080000000002</v>
      </c>
      <c r="F80" s="11">
        <v>0</v>
      </c>
      <c r="G80" s="24"/>
      <c r="H80" s="24"/>
      <c r="I80" s="24"/>
      <c r="J80" s="24"/>
      <c r="K80" s="24"/>
      <c r="L80" s="11"/>
      <c r="M80" s="11"/>
      <c r="N80" s="11"/>
      <c r="O80" s="11">
        <v>33208.080000000002</v>
      </c>
      <c r="P80" s="106">
        <f>Tabla16[[#This Row],[TASA EX.]]+Tabla16[[#This Row],[IEPS 8 %]]</f>
        <v>0</v>
      </c>
      <c r="Q80" s="62">
        <f>Tabla16[[#This Row],[TASA 16%]]+Tabla16[[#This Row],[IEPS 6%]]+Tabla16[[#This Row],[IEPS30%]]+Tabla16[[#This Row],[IEPS53%]]+Tabla16[[#This Row],[IEPS 26.5%]]</f>
        <v>0</v>
      </c>
      <c r="R80" s="33">
        <v>45477</v>
      </c>
      <c r="S80" s="12" t="s">
        <v>571</v>
      </c>
      <c r="T80" s="34" t="s">
        <v>572</v>
      </c>
      <c r="U80" s="9" t="s">
        <v>39</v>
      </c>
      <c r="V80" s="11"/>
      <c r="W80" s="13" t="s">
        <v>40</v>
      </c>
      <c r="X80" s="12" t="s">
        <v>1315</v>
      </c>
      <c r="Y80" s="124"/>
      <c r="Z80" s="68"/>
    </row>
    <row r="81" spans="1:26" x14ac:dyDescent="0.25">
      <c r="A81" s="97">
        <v>195428</v>
      </c>
      <c r="B81" s="98">
        <v>478</v>
      </c>
      <c r="C81" s="10">
        <v>45461</v>
      </c>
      <c r="D81" s="100"/>
      <c r="E81" s="100">
        <v>19000</v>
      </c>
      <c r="F81" s="100">
        <v>0</v>
      </c>
      <c r="G81" s="101"/>
      <c r="H81" s="101"/>
      <c r="I81" s="101"/>
      <c r="J81" s="101"/>
      <c r="K81" s="101"/>
      <c r="L81" s="100"/>
      <c r="M81" s="100"/>
      <c r="N81" s="100"/>
      <c r="O81" s="100">
        <v>19000</v>
      </c>
      <c r="P81" s="56">
        <f>Tabla16[[#This Row],[TASA EX.]]+Tabla16[[#This Row],[IEPS 8 %]]</f>
        <v>0</v>
      </c>
      <c r="Q81" s="62">
        <f>Tabla16[[#This Row],[TASA 16%]]+Tabla16[[#This Row],[IEPS 6%]]+Tabla16[[#This Row],[IEPS30%]]+Tabla16[[#This Row],[IEPS53%]]+Tabla16[[#This Row],[IEPS 26.5%]]</f>
        <v>0</v>
      </c>
      <c r="R81" s="33">
        <v>45482</v>
      </c>
      <c r="S81" s="99" t="s">
        <v>571</v>
      </c>
      <c r="T81" s="102" t="s">
        <v>572</v>
      </c>
      <c r="U81" s="98" t="s">
        <v>39</v>
      </c>
      <c r="V81" s="100"/>
      <c r="W81" s="103" t="s">
        <v>40</v>
      </c>
      <c r="X81" s="99" t="s">
        <v>1327</v>
      </c>
      <c r="Y81" s="124"/>
      <c r="Z81" s="68"/>
    </row>
    <row r="82" spans="1:26" x14ac:dyDescent="0.25">
      <c r="A82" s="36">
        <v>195755</v>
      </c>
      <c r="B82" s="9">
        <v>805</v>
      </c>
      <c r="C82" s="10">
        <v>45470</v>
      </c>
      <c r="D82" s="11"/>
      <c r="E82" s="11">
        <v>22952.1</v>
      </c>
      <c r="F82" s="11">
        <v>0</v>
      </c>
      <c r="G82" s="24"/>
      <c r="H82" s="24"/>
      <c r="I82" s="24"/>
      <c r="J82" s="24"/>
      <c r="K82" s="24"/>
      <c r="L82" s="11"/>
      <c r="M82" s="11"/>
      <c r="N82" s="11"/>
      <c r="O82" s="11">
        <v>22952.1</v>
      </c>
      <c r="P82" s="56">
        <f>Tabla16[[#This Row],[TASA EX.]]+Tabla16[[#This Row],[IEPS 8 %]]</f>
        <v>0</v>
      </c>
      <c r="Q82" s="62">
        <f>Tabla16[[#This Row],[TASA 16%]]+Tabla16[[#This Row],[IEPS 6%]]+Tabla16[[#This Row],[IEPS30%]]+Tabla16[[#This Row],[IEPS53%]]+Tabla16[[#This Row],[IEPS 26.5%]]</f>
        <v>0</v>
      </c>
      <c r="R82" s="104">
        <v>45489</v>
      </c>
      <c r="S82" s="12" t="s">
        <v>571</v>
      </c>
      <c r="T82" s="34" t="s">
        <v>572</v>
      </c>
      <c r="U82" s="9" t="s">
        <v>39</v>
      </c>
      <c r="V82" s="11"/>
      <c r="W82" s="13" t="s">
        <v>40</v>
      </c>
      <c r="X82" s="12" t="s">
        <v>1512</v>
      </c>
      <c r="Y82" s="124"/>
      <c r="Z82" s="68"/>
    </row>
    <row r="83" spans="1:26" x14ac:dyDescent="0.25">
      <c r="A83" s="57">
        <v>196069</v>
      </c>
      <c r="B83" s="58">
        <v>229</v>
      </c>
      <c r="C83" s="10">
        <v>45481</v>
      </c>
      <c r="D83" s="60"/>
      <c r="E83" s="60">
        <v>135835.79999999999</v>
      </c>
      <c r="F83" s="60">
        <v>0</v>
      </c>
      <c r="G83" s="61"/>
      <c r="H83" s="61"/>
      <c r="I83" s="61"/>
      <c r="J83" s="61"/>
      <c r="K83" s="61"/>
      <c r="L83" s="60"/>
      <c r="M83" s="60"/>
      <c r="N83" s="60"/>
      <c r="O83" s="60">
        <v>135835.79999999999</v>
      </c>
      <c r="P83" s="56">
        <f>Tabla16[[#This Row],[TASA EX.]]+Tabla16[[#This Row],[IEPS 8 %]]</f>
        <v>0</v>
      </c>
      <c r="Q83" s="62">
        <f>Tabla16[[#This Row],[TASA 16%]]+Tabla16[[#This Row],[IEPS 6%]]+Tabla16[[#This Row],[IEPS30%]]+Tabla16[[#This Row],[IEPS53%]]+Tabla16[[#This Row],[IEPS 26.5%]]</f>
        <v>0</v>
      </c>
      <c r="R83" s="33">
        <v>45490</v>
      </c>
      <c r="S83" s="59" t="s">
        <v>418</v>
      </c>
      <c r="T83" s="63" t="s">
        <v>419</v>
      </c>
      <c r="U83" s="58" t="s">
        <v>39</v>
      </c>
      <c r="V83" s="60"/>
      <c r="W83" s="64" t="s">
        <v>40</v>
      </c>
      <c r="X83" s="59" t="s">
        <v>1800</v>
      </c>
      <c r="Y83" s="124"/>
      <c r="Z83" s="68"/>
    </row>
    <row r="84" spans="1:26" x14ac:dyDescent="0.25">
      <c r="A84" s="57">
        <v>195726</v>
      </c>
      <c r="B84" s="58">
        <v>776</v>
      </c>
      <c r="C84" s="10">
        <v>45470</v>
      </c>
      <c r="D84" s="60"/>
      <c r="E84" s="60">
        <v>6539.72</v>
      </c>
      <c r="F84" s="60">
        <v>0</v>
      </c>
      <c r="G84" s="61"/>
      <c r="H84" s="61"/>
      <c r="I84" s="61"/>
      <c r="J84" s="61"/>
      <c r="K84" s="61"/>
      <c r="L84" s="60"/>
      <c r="M84" s="60">
        <v>523.16999999999996</v>
      </c>
      <c r="N84" s="60"/>
      <c r="O84" s="60">
        <v>7062.89</v>
      </c>
      <c r="P84" s="56">
        <f>Tabla16[[#This Row],[TASA EX.]]+Tabla16[[#This Row],[IEPS 8 %]]</f>
        <v>523.16999999999996</v>
      </c>
      <c r="Q84" s="62">
        <f>Tabla16[[#This Row],[TASA 16%]]+Tabla16[[#This Row],[IEPS 6%]]+Tabla16[[#This Row],[IEPS30%]]+Tabla16[[#This Row],[IEPS53%]]+Tabla16[[#This Row],[IEPS 26.5%]]</f>
        <v>0</v>
      </c>
      <c r="R84" s="33">
        <v>45481</v>
      </c>
      <c r="S84" s="59" t="s">
        <v>303</v>
      </c>
      <c r="T84" s="63" t="s">
        <v>304</v>
      </c>
      <c r="U84" s="58" t="s">
        <v>39</v>
      </c>
      <c r="V84" s="60"/>
      <c r="W84" s="64" t="s">
        <v>40</v>
      </c>
      <c r="X84" s="59" t="s">
        <v>60</v>
      </c>
      <c r="Y84" s="124"/>
      <c r="Z84" s="68"/>
    </row>
    <row r="85" spans="1:26" x14ac:dyDescent="0.25">
      <c r="A85" s="36">
        <v>196196</v>
      </c>
      <c r="B85" s="9">
        <v>356</v>
      </c>
      <c r="C85" s="10">
        <v>45485</v>
      </c>
      <c r="D85" s="11"/>
      <c r="E85" s="11">
        <v>6669.38</v>
      </c>
      <c r="F85" s="11">
        <v>0</v>
      </c>
      <c r="G85" s="24"/>
      <c r="H85" s="24"/>
      <c r="I85" s="24"/>
      <c r="J85" s="24"/>
      <c r="K85" s="24"/>
      <c r="L85" s="11"/>
      <c r="M85" s="11">
        <v>533.58000000000004</v>
      </c>
      <c r="N85" s="11"/>
      <c r="O85" s="11">
        <v>7202.96</v>
      </c>
      <c r="P85" s="56">
        <f>Tabla16[[#This Row],[TASA EX.]]+Tabla16[[#This Row],[IEPS 8 %]]</f>
        <v>533.58000000000004</v>
      </c>
      <c r="Q85" s="62">
        <f>Tabla16[[#This Row],[TASA 16%]]+Tabla16[[#This Row],[IEPS 6%]]+Tabla16[[#This Row],[IEPS30%]]+Tabla16[[#This Row],[IEPS53%]]+Tabla16[[#This Row],[IEPS 26.5%]]</f>
        <v>0</v>
      </c>
      <c r="R85" s="33">
        <v>45495</v>
      </c>
      <c r="S85" s="12" t="s">
        <v>303</v>
      </c>
      <c r="T85" s="34" t="s">
        <v>304</v>
      </c>
      <c r="U85" s="9" t="s">
        <v>39</v>
      </c>
      <c r="V85" s="11"/>
      <c r="W85" s="13" t="s">
        <v>40</v>
      </c>
      <c r="X85" s="12" t="s">
        <v>60</v>
      </c>
      <c r="Y85" s="124"/>
      <c r="Z85" s="68"/>
    </row>
    <row r="86" spans="1:26" x14ac:dyDescent="0.25">
      <c r="A86" s="51">
        <v>196145</v>
      </c>
      <c r="B86" s="50">
        <v>305</v>
      </c>
      <c r="C86" s="10">
        <v>45483</v>
      </c>
      <c r="D86" s="52"/>
      <c r="E86" s="52">
        <v>0</v>
      </c>
      <c r="F86" s="52">
        <v>8000</v>
      </c>
      <c r="G86" s="53"/>
      <c r="H86" s="53"/>
      <c r="I86" s="53"/>
      <c r="J86" s="53"/>
      <c r="K86" s="53"/>
      <c r="L86" s="52"/>
      <c r="M86" s="52"/>
      <c r="N86" s="52">
        <v>1280</v>
      </c>
      <c r="O86" s="52">
        <v>9280</v>
      </c>
      <c r="P86" s="56">
        <f>Tabla16[[#This Row],[TASA EX.]]+Tabla16[[#This Row],[IEPS 8 %]]</f>
        <v>0</v>
      </c>
      <c r="Q86" s="62">
        <f>Tabla16[[#This Row],[TASA 16%]]+Tabla16[[#This Row],[IEPS 6%]]+Tabla16[[#This Row],[IEPS30%]]+Tabla16[[#This Row],[IEPS53%]]+Tabla16[[#This Row],[IEPS 26.5%]]</f>
        <v>8000</v>
      </c>
      <c r="R86" s="33">
        <v>45490</v>
      </c>
      <c r="S86" s="54" t="s">
        <v>525</v>
      </c>
      <c r="T86" s="49" t="s">
        <v>526</v>
      </c>
      <c r="U86" s="45" t="s">
        <v>51</v>
      </c>
      <c r="V86" s="55"/>
      <c r="W86" s="50" t="s">
        <v>52</v>
      </c>
      <c r="X86" s="48" t="s">
        <v>1872</v>
      </c>
      <c r="Y86" s="124"/>
      <c r="Z86" s="68"/>
    </row>
    <row r="87" spans="1:26" x14ac:dyDescent="0.25">
      <c r="A87" s="57">
        <v>196478</v>
      </c>
      <c r="B87" s="58">
        <v>638</v>
      </c>
      <c r="C87" s="10">
        <v>45496</v>
      </c>
      <c r="D87" s="60"/>
      <c r="E87" s="60">
        <v>0</v>
      </c>
      <c r="F87" s="60">
        <v>15000</v>
      </c>
      <c r="G87" s="61"/>
      <c r="H87" s="61"/>
      <c r="I87" s="61"/>
      <c r="J87" s="61"/>
      <c r="K87" s="61"/>
      <c r="L87" s="60"/>
      <c r="M87" s="60"/>
      <c r="N87" s="60">
        <v>2400</v>
      </c>
      <c r="O87" s="60">
        <v>17400</v>
      </c>
      <c r="P87" s="56">
        <f>Tabla16[[#This Row],[TASA EX.]]+Tabla16[[#This Row],[IEPS 8 %]]</f>
        <v>0</v>
      </c>
      <c r="Q87" s="62">
        <f>Tabla16[[#This Row],[TASA 16%]]+Tabla16[[#This Row],[IEPS 6%]]+Tabla16[[#This Row],[IEPS30%]]+Tabla16[[#This Row],[IEPS53%]]+Tabla16[[#This Row],[IEPS 26.5%]]</f>
        <v>15000</v>
      </c>
      <c r="R87" s="33">
        <v>45497</v>
      </c>
      <c r="S87" s="59" t="s">
        <v>2076</v>
      </c>
      <c r="T87" s="63" t="s">
        <v>2077</v>
      </c>
      <c r="U87" s="58" t="s">
        <v>51</v>
      </c>
      <c r="V87" s="60"/>
      <c r="W87" s="64" t="s">
        <v>52</v>
      </c>
      <c r="X87" s="59" t="s">
        <v>2078</v>
      </c>
      <c r="Y87" s="124"/>
      <c r="Z87" s="68"/>
    </row>
    <row r="88" spans="1:26" x14ac:dyDescent="0.25">
      <c r="A88" s="57">
        <v>196017</v>
      </c>
      <c r="B88" s="58">
        <v>177</v>
      </c>
      <c r="C88" s="10">
        <v>45478</v>
      </c>
      <c r="D88" s="60"/>
      <c r="E88" s="60">
        <v>1.749999999992724E-2</v>
      </c>
      <c r="F88" s="60">
        <v>45396.3125</v>
      </c>
      <c r="G88" s="61">
        <v>-4842.29</v>
      </c>
      <c r="H88" s="61">
        <v>-567.45000000000005</v>
      </c>
      <c r="I88" s="61"/>
      <c r="J88" s="61"/>
      <c r="K88" s="61"/>
      <c r="L88" s="60"/>
      <c r="M88" s="60"/>
      <c r="N88" s="60">
        <v>7263.41</v>
      </c>
      <c r="O88" s="60">
        <v>47250</v>
      </c>
      <c r="P88" s="56">
        <f>Tabla16[[#This Row],[TASA EX.]]+Tabla16[[#This Row],[IEPS 8 %]]</f>
        <v>0</v>
      </c>
      <c r="Q88" s="62">
        <f>Tabla16[[#This Row],[TASA 16%]]+Tabla16[[#This Row],[IEPS 6%]]+Tabla16[[#This Row],[IEPS30%]]+Tabla16[[#This Row],[IEPS53%]]+Tabla16[[#This Row],[IEPS 26.5%]]</f>
        <v>45396.3125</v>
      </c>
      <c r="R88" s="33">
        <v>45484</v>
      </c>
      <c r="S88" s="59" t="s">
        <v>426</v>
      </c>
      <c r="T88" s="63" t="s">
        <v>427</v>
      </c>
      <c r="U88" s="58" t="s">
        <v>81</v>
      </c>
      <c r="V88" s="60"/>
      <c r="W88" s="64" t="s">
        <v>82</v>
      </c>
      <c r="X88" s="59" t="s">
        <v>1763</v>
      </c>
      <c r="Y88" s="124"/>
      <c r="Z88" s="68"/>
    </row>
    <row r="89" spans="1:26" x14ac:dyDescent="0.25">
      <c r="A89" s="36" t="s">
        <v>974</v>
      </c>
      <c r="B89" s="9">
        <v>2084</v>
      </c>
      <c r="C89" s="10">
        <v>45488</v>
      </c>
      <c r="D89" s="11"/>
      <c r="E89" s="11">
        <v>5.9999999997671694E-2</v>
      </c>
      <c r="F89" s="11">
        <v>48075</v>
      </c>
      <c r="G89" s="24"/>
      <c r="H89" s="24"/>
      <c r="I89" s="24"/>
      <c r="J89" s="24"/>
      <c r="K89" s="24"/>
      <c r="L89" s="11"/>
      <c r="M89" s="11"/>
      <c r="N89" s="11">
        <v>7692</v>
      </c>
      <c r="O89" s="11">
        <v>55767.06</v>
      </c>
      <c r="P89" s="56">
        <f>Tabla16[[#This Row],[TASA EX.]]+Tabla16[[#This Row],[IEPS 8 %]]</f>
        <v>0</v>
      </c>
      <c r="Q89" s="62">
        <f>Tabla16[[#This Row],[TASA 16%]]+Tabla16[[#This Row],[IEPS 6%]]+Tabla16[[#This Row],[IEPS30%]]+Tabla16[[#This Row],[IEPS53%]]+Tabla16[[#This Row],[IEPS 26.5%]]</f>
        <v>48075</v>
      </c>
      <c r="R89" s="33">
        <v>45488</v>
      </c>
      <c r="S89" s="12" t="s">
        <v>1150</v>
      </c>
      <c r="T89" s="34" t="s">
        <v>1151</v>
      </c>
      <c r="U89" s="9" t="s">
        <v>39</v>
      </c>
      <c r="V89" s="11">
        <v>1486.85</v>
      </c>
      <c r="W89" s="13" t="s">
        <v>40</v>
      </c>
      <c r="X89" s="12" t="s">
        <v>1152</v>
      </c>
      <c r="Y89" s="124"/>
      <c r="Z89" s="68"/>
    </row>
    <row r="90" spans="1:26" x14ac:dyDescent="0.25">
      <c r="A90" s="57" t="s">
        <v>990</v>
      </c>
      <c r="B90" s="58">
        <v>2100</v>
      </c>
      <c r="C90" s="10">
        <v>45490</v>
      </c>
      <c r="D90" s="60"/>
      <c r="E90" s="60">
        <v>2.4999999986903276E-3</v>
      </c>
      <c r="F90" s="60">
        <v>23709.9375</v>
      </c>
      <c r="G90" s="61"/>
      <c r="H90" s="61"/>
      <c r="I90" s="61"/>
      <c r="J90" s="61"/>
      <c r="K90" s="61"/>
      <c r="L90" s="60"/>
      <c r="M90" s="60"/>
      <c r="N90" s="60">
        <v>3793.59</v>
      </c>
      <c r="O90" s="60">
        <v>27503.53</v>
      </c>
      <c r="P90" s="56">
        <f>Tabla16[[#This Row],[TASA EX.]]+Tabla16[[#This Row],[IEPS 8 %]]</f>
        <v>0</v>
      </c>
      <c r="Q90" s="62">
        <f>Tabla16[[#This Row],[TASA 16%]]+Tabla16[[#This Row],[IEPS 6%]]+Tabla16[[#This Row],[IEPS30%]]+Tabla16[[#This Row],[IEPS53%]]+Tabla16[[#This Row],[IEPS 26.5%]]</f>
        <v>23709.9375</v>
      </c>
      <c r="R90" s="33">
        <v>45490</v>
      </c>
      <c r="S90" s="59" t="s">
        <v>91</v>
      </c>
      <c r="T90" s="63" t="s">
        <v>92</v>
      </c>
      <c r="U90" s="58" t="s">
        <v>51</v>
      </c>
      <c r="V90" s="60"/>
      <c r="W90" s="64" t="s">
        <v>52</v>
      </c>
      <c r="X90" s="59" t="s">
        <v>1166</v>
      </c>
      <c r="Y90" s="124"/>
      <c r="Z90" s="68"/>
    </row>
    <row r="91" spans="1:26" x14ac:dyDescent="0.25">
      <c r="A91" s="57" t="s">
        <v>909</v>
      </c>
      <c r="B91" s="58">
        <v>2017</v>
      </c>
      <c r="C91" s="10">
        <v>45475</v>
      </c>
      <c r="D91" s="60"/>
      <c r="E91" s="60">
        <v>2.4999999986903276E-3</v>
      </c>
      <c r="F91" s="60">
        <v>23709.9375</v>
      </c>
      <c r="G91" s="61"/>
      <c r="H91" s="61"/>
      <c r="I91" s="61"/>
      <c r="J91" s="61"/>
      <c r="K91" s="61"/>
      <c r="L91" s="60"/>
      <c r="M91" s="60"/>
      <c r="N91" s="60">
        <v>3793.59</v>
      </c>
      <c r="O91" s="60">
        <v>27503.53</v>
      </c>
      <c r="P91" s="56">
        <f>Tabla16[[#This Row],[TASA EX.]]+Tabla16[[#This Row],[IEPS 8 %]]</f>
        <v>0</v>
      </c>
      <c r="Q91" s="62">
        <f>Tabla16[[#This Row],[TASA 16%]]+Tabla16[[#This Row],[IEPS 6%]]+Tabla16[[#This Row],[IEPS30%]]+Tabla16[[#This Row],[IEPS53%]]+Tabla16[[#This Row],[IEPS 26.5%]]</f>
        <v>23709.9375</v>
      </c>
      <c r="R91" s="33">
        <v>45475</v>
      </c>
      <c r="S91" s="59" t="s">
        <v>91</v>
      </c>
      <c r="T91" s="63" t="s">
        <v>92</v>
      </c>
      <c r="U91" s="58" t="s">
        <v>51</v>
      </c>
      <c r="V91" s="60"/>
      <c r="W91" s="64" t="s">
        <v>52</v>
      </c>
      <c r="X91" s="59" t="s">
        <v>1085</v>
      </c>
      <c r="Y91" s="124"/>
      <c r="Z91" s="68"/>
    </row>
    <row r="92" spans="1:26" x14ac:dyDescent="0.25">
      <c r="A92" s="36">
        <v>195551</v>
      </c>
      <c r="B92" s="9">
        <v>601</v>
      </c>
      <c r="C92" s="10">
        <v>45464</v>
      </c>
      <c r="D92" s="11"/>
      <c r="E92" s="11">
        <v>-7.4999999999931788E-3</v>
      </c>
      <c r="F92" s="11">
        <v>2803.6875</v>
      </c>
      <c r="G92" s="24"/>
      <c r="H92" s="24"/>
      <c r="I92" s="24"/>
      <c r="J92" s="24"/>
      <c r="K92" s="24"/>
      <c r="L92" s="11"/>
      <c r="M92" s="11"/>
      <c r="N92" s="11">
        <v>448.59</v>
      </c>
      <c r="O92" s="11">
        <v>3252.27</v>
      </c>
      <c r="P92" s="56">
        <f>Tabla16[[#This Row],[TASA EX.]]+Tabla16[[#This Row],[IEPS 8 %]]</f>
        <v>0</v>
      </c>
      <c r="Q92" s="62">
        <f>Tabla16[[#This Row],[TASA 16%]]+Tabla16[[#This Row],[IEPS 6%]]+Tabla16[[#This Row],[IEPS30%]]+Tabla16[[#This Row],[IEPS53%]]+Tabla16[[#This Row],[IEPS 26.5%]]</f>
        <v>2803.6875</v>
      </c>
      <c r="R92" s="33">
        <v>45482</v>
      </c>
      <c r="S92" s="12" t="s">
        <v>295</v>
      </c>
      <c r="T92" s="34" t="s">
        <v>296</v>
      </c>
      <c r="U92" s="9" t="s">
        <v>39</v>
      </c>
      <c r="V92" s="11"/>
      <c r="W92" s="13" t="s">
        <v>40</v>
      </c>
      <c r="X92" s="12" t="s">
        <v>1385</v>
      </c>
      <c r="Y92" s="124"/>
      <c r="Z92" s="68"/>
    </row>
    <row r="93" spans="1:26" x14ac:dyDescent="0.25">
      <c r="A93" s="36" t="s">
        <v>951</v>
      </c>
      <c r="B93" s="9">
        <v>2057</v>
      </c>
      <c r="C93" s="10">
        <v>45482</v>
      </c>
      <c r="D93" s="11"/>
      <c r="E93" s="11">
        <v>0</v>
      </c>
      <c r="F93" s="11">
        <v>2400</v>
      </c>
      <c r="G93" s="24"/>
      <c r="H93" s="24"/>
      <c r="I93" s="24"/>
      <c r="J93" s="24"/>
      <c r="K93" s="24"/>
      <c r="L93" s="11"/>
      <c r="M93" s="11"/>
      <c r="N93" s="11">
        <v>384</v>
      </c>
      <c r="O93" s="11">
        <v>2784</v>
      </c>
      <c r="P93" s="56">
        <f>Tabla16[[#This Row],[TASA EX.]]+Tabla16[[#This Row],[IEPS 8 %]]</f>
        <v>0</v>
      </c>
      <c r="Q93" s="62">
        <f>Tabla16[[#This Row],[TASA 16%]]+Tabla16[[#This Row],[IEPS 6%]]+Tabla16[[#This Row],[IEPS30%]]+Tabla16[[#This Row],[IEPS53%]]+Tabla16[[#This Row],[IEPS 26.5%]]</f>
        <v>2400</v>
      </c>
      <c r="R93" s="33">
        <v>45482</v>
      </c>
      <c r="S93" s="12" t="s">
        <v>698</v>
      </c>
      <c r="T93" s="34" t="s">
        <v>699</v>
      </c>
      <c r="U93" s="9" t="s">
        <v>51</v>
      </c>
      <c r="V93" s="11"/>
      <c r="W93" s="13" t="s">
        <v>52</v>
      </c>
      <c r="X93" s="12" t="s">
        <v>1127</v>
      </c>
      <c r="Y93" s="124"/>
      <c r="Z93" s="68"/>
    </row>
    <row r="94" spans="1:26" x14ac:dyDescent="0.25">
      <c r="A94" s="44">
        <v>196324</v>
      </c>
      <c r="B94" s="45">
        <v>484</v>
      </c>
      <c r="C94" s="10">
        <v>45491</v>
      </c>
      <c r="D94" s="46"/>
      <c r="E94" s="46">
        <v>156897.65</v>
      </c>
      <c r="F94" s="46">
        <v>0</v>
      </c>
      <c r="G94" s="47"/>
      <c r="H94" s="47"/>
      <c r="I94" s="47"/>
      <c r="J94" s="47"/>
      <c r="K94" s="47"/>
      <c r="L94" s="46"/>
      <c r="M94" s="46"/>
      <c r="N94" s="46"/>
      <c r="O94" s="46">
        <v>156897.65</v>
      </c>
      <c r="P94" s="56">
        <f>Tabla16[[#This Row],[TASA EX.]]+Tabla16[[#This Row],[IEPS 8 %]]</f>
        <v>0</v>
      </c>
      <c r="Q94" s="62">
        <f>Tabla16[[#This Row],[TASA 16%]]+Tabla16[[#This Row],[IEPS 6%]]+Tabla16[[#This Row],[IEPS30%]]+Tabla16[[#This Row],[IEPS53%]]+Tabla16[[#This Row],[IEPS 26.5%]]</f>
        <v>0</v>
      </c>
      <c r="R94" s="33">
        <v>45496</v>
      </c>
      <c r="S94" s="48" t="s">
        <v>1986</v>
      </c>
      <c r="T94" s="49" t="s">
        <v>1987</v>
      </c>
      <c r="U94" s="45" t="s">
        <v>39</v>
      </c>
      <c r="V94" s="46">
        <v>2573.19</v>
      </c>
      <c r="W94" s="50" t="s">
        <v>40</v>
      </c>
      <c r="X94" s="48" t="s">
        <v>1988</v>
      </c>
      <c r="Y94" s="124"/>
      <c r="Z94" s="68"/>
    </row>
    <row r="95" spans="1:26" x14ac:dyDescent="0.25">
      <c r="A95" s="57">
        <v>196674</v>
      </c>
      <c r="B95" s="58">
        <v>834</v>
      </c>
      <c r="C95" s="10">
        <v>45499</v>
      </c>
      <c r="D95" s="60"/>
      <c r="E95" s="60">
        <v>3.2500000000000639E-2</v>
      </c>
      <c r="F95" s="60">
        <v>93.9375</v>
      </c>
      <c r="G95" s="61"/>
      <c r="H95" s="61"/>
      <c r="I95" s="61"/>
      <c r="J95" s="61"/>
      <c r="K95" s="61"/>
      <c r="L95" s="60"/>
      <c r="M95" s="60"/>
      <c r="N95" s="60">
        <v>15.03</v>
      </c>
      <c r="O95" s="60">
        <v>109</v>
      </c>
      <c r="P95" s="56">
        <f>Tabla16[[#This Row],[TASA EX.]]+Tabla16[[#This Row],[IEPS 8 %]]</f>
        <v>0</v>
      </c>
      <c r="Q95" s="62">
        <f>Tabla16[[#This Row],[TASA 16%]]+Tabla16[[#This Row],[IEPS 6%]]+Tabla16[[#This Row],[IEPS30%]]+Tabla16[[#This Row],[IEPS53%]]+Tabla16[[#This Row],[IEPS 26.5%]]</f>
        <v>93.9375</v>
      </c>
      <c r="R95" s="33">
        <v>45503</v>
      </c>
      <c r="S95" s="59" t="s">
        <v>690</v>
      </c>
      <c r="T95" s="63" t="s">
        <v>691</v>
      </c>
      <c r="U95" s="58" t="s">
        <v>362</v>
      </c>
      <c r="V95" s="60"/>
      <c r="W95" s="64" t="s">
        <v>363</v>
      </c>
      <c r="X95" s="59" t="s">
        <v>2103</v>
      </c>
      <c r="Y95" s="124"/>
      <c r="Z95" s="68"/>
    </row>
    <row r="96" spans="1:26" x14ac:dyDescent="0.25">
      <c r="A96" s="69">
        <v>195408</v>
      </c>
      <c r="B96" s="70">
        <v>458</v>
      </c>
      <c r="C96" s="10">
        <v>45461</v>
      </c>
      <c r="D96" s="72"/>
      <c r="E96" s="72">
        <v>-2.2499999996853148E-2</v>
      </c>
      <c r="F96" s="72">
        <v>16024.562499999998</v>
      </c>
      <c r="G96" s="73"/>
      <c r="H96" s="73"/>
      <c r="I96" s="73"/>
      <c r="J96" s="73"/>
      <c r="K96" s="73"/>
      <c r="L96" s="72"/>
      <c r="M96" s="72"/>
      <c r="N96" s="72">
        <v>2563.9299999999998</v>
      </c>
      <c r="O96" s="72">
        <v>18588.47</v>
      </c>
      <c r="P96" s="56">
        <f>Tabla16[[#This Row],[TASA EX.]]+Tabla16[[#This Row],[IEPS 8 %]]</f>
        <v>0</v>
      </c>
      <c r="Q96" s="62">
        <f>Tabla16[[#This Row],[TASA 16%]]+Tabla16[[#This Row],[IEPS 6%]]+Tabla16[[#This Row],[IEPS30%]]+Tabla16[[#This Row],[IEPS53%]]+Tabla16[[#This Row],[IEPS 26.5%]]</f>
        <v>16024.562499999998</v>
      </c>
      <c r="R96" s="33">
        <v>45478</v>
      </c>
      <c r="S96" s="71" t="s">
        <v>1307</v>
      </c>
      <c r="T96" s="74" t="s">
        <v>1308</v>
      </c>
      <c r="U96" s="70" t="s">
        <v>39</v>
      </c>
      <c r="V96" s="72"/>
      <c r="W96" s="75" t="s">
        <v>40</v>
      </c>
      <c r="X96" s="71" t="s">
        <v>1309</v>
      </c>
      <c r="Y96" s="124"/>
      <c r="Z96" s="68"/>
    </row>
    <row r="97" spans="1:26" x14ac:dyDescent="0.25">
      <c r="A97" s="57">
        <v>195500</v>
      </c>
      <c r="B97" s="58">
        <v>550</v>
      </c>
      <c r="C97" s="10">
        <v>45463</v>
      </c>
      <c r="D97" s="60"/>
      <c r="E97" s="60">
        <v>4.0000000000418368E-2</v>
      </c>
      <c r="F97" s="60">
        <v>10303.5</v>
      </c>
      <c r="G97" s="61"/>
      <c r="H97" s="61"/>
      <c r="I97" s="61"/>
      <c r="J97" s="61"/>
      <c r="K97" s="61"/>
      <c r="L97" s="60"/>
      <c r="M97" s="60"/>
      <c r="N97" s="60">
        <v>1648.56</v>
      </c>
      <c r="O97" s="60">
        <v>11952.1</v>
      </c>
      <c r="P97" s="56">
        <f>Tabla16[[#This Row],[TASA EX.]]+Tabla16[[#This Row],[IEPS 8 %]]</f>
        <v>0</v>
      </c>
      <c r="Q97" s="62">
        <f>Tabla16[[#This Row],[TASA 16%]]+Tabla16[[#This Row],[IEPS 6%]]+Tabla16[[#This Row],[IEPS30%]]+Tabla16[[#This Row],[IEPS53%]]+Tabla16[[#This Row],[IEPS 26.5%]]</f>
        <v>10303.5</v>
      </c>
      <c r="R97" s="33">
        <v>45482</v>
      </c>
      <c r="S97" s="59" t="s">
        <v>346</v>
      </c>
      <c r="T97" s="63" t="s">
        <v>347</v>
      </c>
      <c r="U97" s="58" t="s">
        <v>39</v>
      </c>
      <c r="V97" s="60"/>
      <c r="W97" s="64" t="s">
        <v>40</v>
      </c>
      <c r="X97" s="59" t="s">
        <v>1298</v>
      </c>
      <c r="Y97" s="124"/>
      <c r="Z97" s="68"/>
    </row>
    <row r="98" spans="1:26" x14ac:dyDescent="0.25">
      <c r="A98" s="36">
        <v>195942</v>
      </c>
      <c r="B98" s="9">
        <v>102</v>
      </c>
      <c r="C98" s="10">
        <v>45476</v>
      </c>
      <c r="D98" s="11"/>
      <c r="E98" s="11">
        <v>0</v>
      </c>
      <c r="F98" s="11">
        <v>2568.75</v>
      </c>
      <c r="G98" s="24"/>
      <c r="H98" s="24"/>
      <c r="I98" s="24"/>
      <c r="J98" s="24"/>
      <c r="K98" s="24"/>
      <c r="L98" s="11"/>
      <c r="M98" s="11"/>
      <c r="N98" s="11">
        <v>411</v>
      </c>
      <c r="O98" s="11">
        <v>2979.75</v>
      </c>
      <c r="P98" s="56">
        <f>Tabla16[[#This Row],[TASA EX.]]+Tabla16[[#This Row],[IEPS 8 %]]</f>
        <v>0</v>
      </c>
      <c r="Q98" s="62">
        <f>Tabla16[[#This Row],[TASA 16%]]+Tabla16[[#This Row],[IEPS 6%]]+Tabla16[[#This Row],[IEPS30%]]+Tabla16[[#This Row],[IEPS53%]]+Tabla16[[#This Row],[IEPS 26.5%]]</f>
        <v>2568.75</v>
      </c>
      <c r="R98" s="33">
        <v>45486</v>
      </c>
      <c r="S98" s="12" t="s">
        <v>188</v>
      </c>
      <c r="T98" s="34" t="s">
        <v>189</v>
      </c>
      <c r="U98" s="9" t="s">
        <v>51</v>
      </c>
      <c r="V98" s="11"/>
      <c r="W98" s="13" t="s">
        <v>52</v>
      </c>
      <c r="X98" s="12" t="s">
        <v>1689</v>
      </c>
      <c r="Y98" s="124"/>
      <c r="Z98" s="68"/>
    </row>
    <row r="99" spans="1:26" x14ac:dyDescent="0.25">
      <c r="A99" s="36">
        <v>196070</v>
      </c>
      <c r="B99" s="9">
        <v>230</v>
      </c>
      <c r="C99" s="10">
        <v>45481</v>
      </c>
      <c r="D99" s="11"/>
      <c r="E99" s="11">
        <v>-6.4999999999940883E-2</v>
      </c>
      <c r="F99" s="11">
        <v>1313.375</v>
      </c>
      <c r="G99" s="24"/>
      <c r="H99" s="24"/>
      <c r="I99" s="24"/>
      <c r="J99" s="24"/>
      <c r="K99" s="24"/>
      <c r="L99" s="11"/>
      <c r="M99" s="11"/>
      <c r="N99" s="11">
        <v>210.14</v>
      </c>
      <c r="O99" s="11">
        <v>1523.45</v>
      </c>
      <c r="P99" s="56">
        <f>Tabla16[[#This Row],[TASA EX.]]+Tabla16[[#This Row],[IEPS 8 %]]</f>
        <v>0</v>
      </c>
      <c r="Q99" s="62">
        <f>Tabla16[[#This Row],[TASA 16%]]+Tabla16[[#This Row],[IEPS 6%]]+Tabla16[[#This Row],[IEPS30%]]+Tabla16[[#This Row],[IEPS53%]]+Tabla16[[#This Row],[IEPS 26.5%]]</f>
        <v>1313.375</v>
      </c>
      <c r="R99" s="33">
        <v>45485</v>
      </c>
      <c r="S99" s="12" t="s">
        <v>188</v>
      </c>
      <c r="T99" s="34" t="s">
        <v>189</v>
      </c>
      <c r="U99" s="9" t="s">
        <v>51</v>
      </c>
      <c r="V99" s="11"/>
      <c r="W99" s="13" t="s">
        <v>52</v>
      </c>
      <c r="X99" s="12" t="s">
        <v>1801</v>
      </c>
      <c r="Y99" s="124"/>
      <c r="Z99" s="68"/>
    </row>
    <row r="100" spans="1:26" x14ac:dyDescent="0.25">
      <c r="A100" s="36">
        <v>196246</v>
      </c>
      <c r="B100" s="9">
        <v>406</v>
      </c>
      <c r="C100" s="10">
        <v>45488</v>
      </c>
      <c r="D100" s="11"/>
      <c r="E100" s="11">
        <v>0</v>
      </c>
      <c r="F100" s="11">
        <v>4322.25</v>
      </c>
      <c r="G100" s="24"/>
      <c r="H100" s="24"/>
      <c r="I100" s="24"/>
      <c r="J100" s="24"/>
      <c r="K100" s="24"/>
      <c r="L100" s="11"/>
      <c r="M100" s="11"/>
      <c r="N100" s="11">
        <v>691.56</v>
      </c>
      <c r="O100" s="11">
        <v>5013.8100000000004</v>
      </c>
      <c r="P100" s="56">
        <f>Tabla16[[#This Row],[TASA EX.]]+Tabla16[[#This Row],[IEPS 8 %]]</f>
        <v>0</v>
      </c>
      <c r="Q100" s="62">
        <f>Tabla16[[#This Row],[TASA 16%]]+Tabla16[[#This Row],[IEPS 6%]]+Tabla16[[#This Row],[IEPS30%]]+Tabla16[[#This Row],[IEPS53%]]+Tabla16[[#This Row],[IEPS 26.5%]]</f>
        <v>4322.25</v>
      </c>
      <c r="R100" s="33">
        <v>45492</v>
      </c>
      <c r="S100" s="12" t="s">
        <v>188</v>
      </c>
      <c r="T100" s="34" t="s">
        <v>189</v>
      </c>
      <c r="U100" s="9" t="s">
        <v>51</v>
      </c>
      <c r="V100" s="11"/>
      <c r="W100" s="13" t="s">
        <v>52</v>
      </c>
      <c r="X100" s="12" t="s">
        <v>1953</v>
      </c>
      <c r="Y100" s="124"/>
      <c r="Z100" s="68"/>
    </row>
    <row r="101" spans="1:26" x14ac:dyDescent="0.25">
      <c r="A101" s="57">
        <v>196362</v>
      </c>
      <c r="B101" s="58">
        <v>522</v>
      </c>
      <c r="C101" s="10">
        <v>45491</v>
      </c>
      <c r="D101" s="60"/>
      <c r="E101" s="60">
        <v>0</v>
      </c>
      <c r="F101" s="60">
        <v>870.74999999999989</v>
      </c>
      <c r="G101" s="61"/>
      <c r="H101" s="61"/>
      <c r="I101" s="61"/>
      <c r="J101" s="61"/>
      <c r="K101" s="61"/>
      <c r="L101" s="60"/>
      <c r="M101" s="60"/>
      <c r="N101" s="60">
        <v>139.32</v>
      </c>
      <c r="O101" s="60">
        <v>1010.07</v>
      </c>
      <c r="P101" s="56">
        <f>Tabla16[[#This Row],[TASA EX.]]+Tabla16[[#This Row],[IEPS 8 %]]</f>
        <v>0</v>
      </c>
      <c r="Q101" s="62">
        <f>Tabla16[[#This Row],[TASA 16%]]+Tabla16[[#This Row],[IEPS 6%]]+Tabla16[[#This Row],[IEPS30%]]+Tabla16[[#This Row],[IEPS53%]]+Tabla16[[#This Row],[IEPS 26.5%]]</f>
        <v>870.74999999999989</v>
      </c>
      <c r="R101" s="33">
        <v>45498</v>
      </c>
      <c r="S101" s="59" t="s">
        <v>188</v>
      </c>
      <c r="T101" s="63" t="s">
        <v>189</v>
      </c>
      <c r="U101" s="58" t="s">
        <v>51</v>
      </c>
      <c r="V101" s="60"/>
      <c r="W101" s="64" t="s">
        <v>52</v>
      </c>
      <c r="X101" s="59" t="s">
        <v>2016</v>
      </c>
      <c r="Y101" s="124"/>
      <c r="Z101" s="68"/>
    </row>
    <row r="102" spans="1:26" x14ac:dyDescent="0.25">
      <c r="A102" s="57">
        <v>195944</v>
      </c>
      <c r="B102" s="58">
        <v>104</v>
      </c>
      <c r="C102" s="10">
        <v>45476</v>
      </c>
      <c r="D102" s="60"/>
      <c r="E102" s="60">
        <v>-1.2499999999477041E-2</v>
      </c>
      <c r="F102" s="60">
        <v>3990.0624999999995</v>
      </c>
      <c r="G102" s="61"/>
      <c r="H102" s="61"/>
      <c r="I102" s="61"/>
      <c r="J102" s="61"/>
      <c r="K102" s="61"/>
      <c r="L102" s="60"/>
      <c r="M102" s="60"/>
      <c r="N102" s="60">
        <v>638.41</v>
      </c>
      <c r="O102" s="60">
        <v>4628.46</v>
      </c>
      <c r="P102" s="56">
        <f>Tabla16[[#This Row],[TASA EX.]]+Tabla16[[#This Row],[IEPS 8 %]]</f>
        <v>0</v>
      </c>
      <c r="Q102" s="62">
        <f>Tabla16[[#This Row],[TASA 16%]]+Tabla16[[#This Row],[IEPS 6%]]+Tabla16[[#This Row],[IEPS30%]]+Tabla16[[#This Row],[IEPS53%]]+Tabla16[[#This Row],[IEPS 26.5%]]</f>
        <v>3990.0624999999995</v>
      </c>
      <c r="R102" s="33">
        <v>45486</v>
      </c>
      <c r="S102" s="59" t="s">
        <v>198</v>
      </c>
      <c r="T102" s="63" t="s">
        <v>199</v>
      </c>
      <c r="U102" s="58" t="s">
        <v>51</v>
      </c>
      <c r="V102" s="60"/>
      <c r="W102" s="64" t="s">
        <v>52</v>
      </c>
      <c r="X102" s="59" t="s">
        <v>1691</v>
      </c>
      <c r="Y102" s="124"/>
      <c r="Z102" s="68"/>
    </row>
    <row r="103" spans="1:26" x14ac:dyDescent="0.25">
      <c r="A103" s="57">
        <v>196204</v>
      </c>
      <c r="B103" s="58">
        <v>364</v>
      </c>
      <c r="C103" s="10">
        <v>45485</v>
      </c>
      <c r="D103" s="60"/>
      <c r="E103" s="60">
        <v>-1.0000000000104592E-2</v>
      </c>
      <c r="F103" s="60">
        <v>441.75000000000006</v>
      </c>
      <c r="G103" s="61"/>
      <c r="H103" s="61"/>
      <c r="I103" s="61"/>
      <c r="J103" s="61"/>
      <c r="K103" s="61"/>
      <c r="L103" s="60"/>
      <c r="M103" s="60"/>
      <c r="N103" s="60">
        <v>70.680000000000007</v>
      </c>
      <c r="O103" s="60">
        <v>512.41999999999996</v>
      </c>
      <c r="P103" s="56">
        <f>Tabla16[[#This Row],[TASA EX.]]+Tabla16[[#This Row],[IEPS 8 %]]</f>
        <v>0</v>
      </c>
      <c r="Q103" s="62">
        <f>Tabla16[[#This Row],[TASA 16%]]+Tabla16[[#This Row],[IEPS 6%]]+Tabla16[[#This Row],[IEPS30%]]+Tabla16[[#This Row],[IEPS53%]]+Tabla16[[#This Row],[IEPS 26.5%]]</f>
        <v>441.75000000000006</v>
      </c>
      <c r="R103" s="33">
        <v>45496</v>
      </c>
      <c r="S103" s="59" t="s">
        <v>198</v>
      </c>
      <c r="T103" s="63" t="s">
        <v>199</v>
      </c>
      <c r="U103" s="58" t="s">
        <v>51</v>
      </c>
      <c r="V103" s="60"/>
      <c r="W103" s="64" t="s">
        <v>52</v>
      </c>
      <c r="X103" s="59" t="s">
        <v>1918</v>
      </c>
      <c r="Y103" s="124"/>
      <c r="Z103" s="68"/>
    </row>
    <row r="104" spans="1:26" x14ac:dyDescent="0.25">
      <c r="A104" s="57">
        <v>196363</v>
      </c>
      <c r="B104" s="58">
        <v>523</v>
      </c>
      <c r="C104" s="10">
        <v>45491</v>
      </c>
      <c r="D104" s="60"/>
      <c r="E104" s="60">
        <v>2.7499999999889724E-2</v>
      </c>
      <c r="F104" s="60">
        <v>1515.8125</v>
      </c>
      <c r="G104" s="61"/>
      <c r="H104" s="61"/>
      <c r="I104" s="61"/>
      <c r="J104" s="61"/>
      <c r="K104" s="61"/>
      <c r="L104" s="60"/>
      <c r="M104" s="60"/>
      <c r="N104" s="60">
        <v>242.53</v>
      </c>
      <c r="O104" s="60">
        <v>1758.37</v>
      </c>
      <c r="P104" s="56">
        <f>Tabla16[[#This Row],[TASA EX.]]+Tabla16[[#This Row],[IEPS 8 %]]</f>
        <v>0</v>
      </c>
      <c r="Q104" s="62">
        <f>Tabla16[[#This Row],[TASA 16%]]+Tabla16[[#This Row],[IEPS 6%]]+Tabla16[[#This Row],[IEPS30%]]+Tabla16[[#This Row],[IEPS53%]]+Tabla16[[#This Row],[IEPS 26.5%]]</f>
        <v>1515.8125</v>
      </c>
      <c r="R104" s="33">
        <v>45500</v>
      </c>
      <c r="S104" s="59" t="s">
        <v>198</v>
      </c>
      <c r="T104" s="63" t="s">
        <v>199</v>
      </c>
      <c r="U104" s="58" t="s">
        <v>51</v>
      </c>
      <c r="V104" s="60"/>
      <c r="W104" s="64" t="s">
        <v>52</v>
      </c>
      <c r="X104" s="12" t="s">
        <v>2017</v>
      </c>
      <c r="Y104" s="124"/>
      <c r="Z104" s="68"/>
    </row>
    <row r="105" spans="1:26" x14ac:dyDescent="0.25">
      <c r="A105" s="57" t="s">
        <v>962</v>
      </c>
      <c r="B105" s="58">
        <v>2072</v>
      </c>
      <c r="C105" s="10">
        <v>45485</v>
      </c>
      <c r="D105" s="60"/>
      <c r="E105" s="60">
        <v>14200.83</v>
      </c>
      <c r="F105" s="60">
        <v>0</v>
      </c>
      <c r="G105" s="61"/>
      <c r="H105" s="61"/>
      <c r="I105" s="61"/>
      <c r="J105" s="61"/>
      <c r="K105" s="61"/>
      <c r="L105" s="60"/>
      <c r="M105" s="60">
        <v>1132</v>
      </c>
      <c r="N105" s="60"/>
      <c r="O105" s="60">
        <v>15332.83</v>
      </c>
      <c r="P105" s="56">
        <f>Tabla16[[#This Row],[TASA EX.]]+Tabla16[[#This Row],[IEPS 8 %]]</f>
        <v>1132</v>
      </c>
      <c r="Q105" s="62">
        <f>Tabla16[[#This Row],[TASA 16%]]+Tabla16[[#This Row],[IEPS 6%]]+Tabla16[[#This Row],[IEPS30%]]+Tabla16[[#This Row],[IEPS53%]]+Tabla16[[#This Row],[IEPS 26.5%]]</f>
        <v>0</v>
      </c>
      <c r="R105" s="33">
        <v>45485</v>
      </c>
      <c r="S105" s="59" t="s">
        <v>85</v>
      </c>
      <c r="T105" s="63" t="s">
        <v>86</v>
      </c>
      <c r="U105" s="58" t="s">
        <v>39</v>
      </c>
      <c r="V105" s="60"/>
      <c r="W105" s="64" t="s">
        <v>40</v>
      </c>
      <c r="X105" s="59" t="s">
        <v>60</v>
      </c>
      <c r="Y105" s="124"/>
      <c r="Z105" s="68"/>
    </row>
    <row r="106" spans="1:26" x14ac:dyDescent="0.25">
      <c r="A106" s="57" t="s">
        <v>1005</v>
      </c>
      <c r="B106" s="58">
        <v>2116</v>
      </c>
      <c r="C106" s="10">
        <v>45492</v>
      </c>
      <c r="D106" s="60"/>
      <c r="E106" s="60">
        <v>18169.28</v>
      </c>
      <c r="F106" s="60">
        <v>0</v>
      </c>
      <c r="G106" s="61"/>
      <c r="H106" s="61"/>
      <c r="I106" s="61"/>
      <c r="J106" s="61"/>
      <c r="K106" s="61"/>
      <c r="L106" s="60"/>
      <c r="M106" s="60">
        <v>1449.5</v>
      </c>
      <c r="N106" s="60"/>
      <c r="O106" s="60">
        <v>19618.78</v>
      </c>
      <c r="P106" s="56">
        <f>Tabla16[[#This Row],[TASA EX.]]+Tabla16[[#This Row],[IEPS 8 %]]</f>
        <v>1449.5</v>
      </c>
      <c r="Q106" s="62">
        <f>Tabla16[[#This Row],[TASA 16%]]+Tabla16[[#This Row],[IEPS 6%]]+Tabla16[[#This Row],[IEPS30%]]+Tabla16[[#This Row],[IEPS53%]]+Tabla16[[#This Row],[IEPS 26.5%]]</f>
        <v>0</v>
      </c>
      <c r="R106" s="33">
        <v>45492</v>
      </c>
      <c r="S106" s="59" t="s">
        <v>85</v>
      </c>
      <c r="T106" s="63" t="s">
        <v>86</v>
      </c>
      <c r="U106" s="58" t="s">
        <v>39</v>
      </c>
      <c r="V106" s="60"/>
      <c r="W106" s="64" t="s">
        <v>40</v>
      </c>
      <c r="X106" s="59" t="s">
        <v>60</v>
      </c>
      <c r="Y106" s="124"/>
      <c r="Z106" s="68"/>
    </row>
    <row r="107" spans="1:26" x14ac:dyDescent="0.25">
      <c r="A107" s="57" t="s">
        <v>1040</v>
      </c>
      <c r="B107" s="58">
        <v>2154</v>
      </c>
      <c r="C107" s="10">
        <v>45499</v>
      </c>
      <c r="D107" s="60"/>
      <c r="E107" s="60">
        <v>18022.68</v>
      </c>
      <c r="F107" s="60">
        <v>0</v>
      </c>
      <c r="G107" s="61"/>
      <c r="H107" s="61"/>
      <c r="I107" s="61"/>
      <c r="J107" s="61"/>
      <c r="K107" s="61"/>
      <c r="L107" s="60"/>
      <c r="M107" s="60">
        <v>1437.77</v>
      </c>
      <c r="N107" s="60"/>
      <c r="O107" s="60">
        <v>19460.45</v>
      </c>
      <c r="P107" s="56">
        <f>Tabla16[[#This Row],[TASA EX.]]+Tabla16[[#This Row],[IEPS 8 %]]</f>
        <v>1437.77</v>
      </c>
      <c r="Q107" s="62">
        <f>Tabla16[[#This Row],[TASA 16%]]+Tabla16[[#This Row],[IEPS 6%]]+Tabla16[[#This Row],[IEPS30%]]+Tabla16[[#This Row],[IEPS53%]]+Tabla16[[#This Row],[IEPS 26.5%]]</f>
        <v>0</v>
      </c>
      <c r="R107" s="33">
        <v>45499</v>
      </c>
      <c r="S107" s="59" t="s">
        <v>85</v>
      </c>
      <c r="T107" s="63" t="s">
        <v>86</v>
      </c>
      <c r="U107" s="58" t="s">
        <v>39</v>
      </c>
      <c r="V107" s="60"/>
      <c r="W107" s="64" t="s">
        <v>40</v>
      </c>
      <c r="X107" s="59" t="s">
        <v>60</v>
      </c>
      <c r="Y107" s="124"/>
      <c r="Z107" s="68"/>
    </row>
    <row r="108" spans="1:26" x14ac:dyDescent="0.25">
      <c r="A108" s="57" t="s">
        <v>926</v>
      </c>
      <c r="B108" s="58">
        <v>2034</v>
      </c>
      <c r="C108" s="10">
        <v>45478</v>
      </c>
      <c r="D108" s="60"/>
      <c r="E108" s="60">
        <v>17564.21</v>
      </c>
      <c r="F108" s="60">
        <v>0</v>
      </c>
      <c r="G108" s="61"/>
      <c r="H108" s="61"/>
      <c r="I108" s="61"/>
      <c r="J108" s="61"/>
      <c r="K108" s="61"/>
      <c r="L108" s="60"/>
      <c r="M108" s="60">
        <v>1394.96</v>
      </c>
      <c r="N108" s="60"/>
      <c r="O108" s="60">
        <v>18959.169999999998</v>
      </c>
      <c r="P108" s="56">
        <f>Tabla16[[#This Row],[TASA EX.]]+Tabla16[[#This Row],[IEPS 8 %]]</f>
        <v>1394.96</v>
      </c>
      <c r="Q108" s="62">
        <f>Tabla16[[#This Row],[TASA 16%]]+Tabla16[[#This Row],[IEPS 6%]]+Tabla16[[#This Row],[IEPS30%]]+Tabla16[[#This Row],[IEPS53%]]+Tabla16[[#This Row],[IEPS 26.5%]]</f>
        <v>0</v>
      </c>
      <c r="R108" s="33">
        <v>45478</v>
      </c>
      <c r="S108" s="59" t="s">
        <v>85</v>
      </c>
      <c r="T108" s="63" t="s">
        <v>86</v>
      </c>
      <c r="U108" s="58" t="s">
        <v>39</v>
      </c>
      <c r="V108" s="60"/>
      <c r="W108" s="64" t="s">
        <v>40</v>
      </c>
      <c r="X108" s="59" t="s">
        <v>60</v>
      </c>
      <c r="Y108" s="124"/>
      <c r="Z108" s="68"/>
    </row>
    <row r="109" spans="1:26" x14ac:dyDescent="0.25">
      <c r="A109" s="57">
        <v>195505</v>
      </c>
      <c r="B109" s="58">
        <v>555</v>
      </c>
      <c r="C109" s="10">
        <v>45463</v>
      </c>
      <c r="D109" s="60"/>
      <c r="E109" s="60">
        <v>33300</v>
      </c>
      <c r="F109" s="60">
        <v>0</v>
      </c>
      <c r="G109" s="61"/>
      <c r="H109" s="61"/>
      <c r="I109" s="61"/>
      <c r="J109" s="61"/>
      <c r="K109" s="61"/>
      <c r="L109" s="60"/>
      <c r="M109" s="60"/>
      <c r="N109" s="60"/>
      <c r="O109" s="60">
        <v>33300</v>
      </c>
      <c r="P109" s="56">
        <f>Tabla16[[#This Row],[TASA EX.]]+Tabla16[[#This Row],[IEPS 8 %]]</f>
        <v>0</v>
      </c>
      <c r="Q109" s="62">
        <f>Tabla16[[#This Row],[TASA 16%]]+Tabla16[[#This Row],[IEPS 6%]]+Tabla16[[#This Row],[IEPS30%]]+Tabla16[[#This Row],[IEPS53%]]+Tabla16[[#This Row],[IEPS 26.5%]]</f>
        <v>0</v>
      </c>
      <c r="R109" s="33">
        <v>45482</v>
      </c>
      <c r="S109" s="59" t="s">
        <v>1362</v>
      </c>
      <c r="T109" s="63" t="s">
        <v>1363</v>
      </c>
      <c r="U109" s="58" t="s">
        <v>39</v>
      </c>
      <c r="V109" s="60"/>
      <c r="W109" s="64" t="s">
        <v>40</v>
      </c>
      <c r="X109" s="59" t="s">
        <v>1364</v>
      </c>
      <c r="Y109" s="124"/>
      <c r="Z109" s="68"/>
    </row>
    <row r="110" spans="1:26" x14ac:dyDescent="0.25">
      <c r="A110" s="57" t="s">
        <v>965</v>
      </c>
      <c r="B110" s="58">
        <v>2075</v>
      </c>
      <c r="C110" s="10">
        <v>45485</v>
      </c>
      <c r="D110" s="60"/>
      <c r="E110" s="60">
        <v>17154.327500000003</v>
      </c>
      <c r="F110" s="60">
        <v>14054.5625</v>
      </c>
      <c r="G110" s="61"/>
      <c r="H110" s="61"/>
      <c r="I110" s="61"/>
      <c r="J110" s="61"/>
      <c r="K110" s="61"/>
      <c r="L110" s="60"/>
      <c r="M110" s="60"/>
      <c r="N110" s="60">
        <v>2248.73</v>
      </c>
      <c r="O110" s="60">
        <v>33457.620000000003</v>
      </c>
      <c r="P110" s="56">
        <f>Tabla16[[#This Row],[TASA EX.]]+Tabla16[[#This Row],[IEPS 8 %]]</f>
        <v>0</v>
      </c>
      <c r="Q110" s="62">
        <f>Tabla16[[#This Row],[TASA 16%]]+Tabla16[[#This Row],[IEPS 6%]]+Tabla16[[#This Row],[IEPS30%]]+Tabla16[[#This Row],[IEPS53%]]+Tabla16[[#This Row],[IEPS 26.5%]]</f>
        <v>14054.5625</v>
      </c>
      <c r="R110" s="33">
        <v>45485</v>
      </c>
      <c r="S110" s="59" t="s">
        <v>107</v>
      </c>
      <c r="T110" s="63" t="s">
        <v>108</v>
      </c>
      <c r="U110" s="58" t="s">
        <v>39</v>
      </c>
      <c r="V110" s="60"/>
      <c r="W110" s="64" t="s">
        <v>40</v>
      </c>
      <c r="X110" s="59" t="s">
        <v>60</v>
      </c>
      <c r="Y110" s="124"/>
      <c r="Z110" s="68"/>
    </row>
    <row r="111" spans="1:26" x14ac:dyDescent="0.25">
      <c r="A111" s="36" t="s">
        <v>993</v>
      </c>
      <c r="B111" s="9">
        <v>2104</v>
      </c>
      <c r="C111" s="10">
        <v>45491</v>
      </c>
      <c r="D111" s="11"/>
      <c r="E111" s="11">
        <v>22310.1325</v>
      </c>
      <c r="F111" s="11">
        <v>20219.4375</v>
      </c>
      <c r="G111" s="24"/>
      <c r="H111" s="24"/>
      <c r="I111" s="24"/>
      <c r="J111" s="24"/>
      <c r="K111" s="24"/>
      <c r="L111" s="11"/>
      <c r="M111" s="11"/>
      <c r="N111" s="11">
        <v>3235.11</v>
      </c>
      <c r="O111" s="11">
        <v>45764.68</v>
      </c>
      <c r="P111" s="56">
        <f>Tabla16[[#This Row],[TASA EX.]]+Tabla16[[#This Row],[IEPS 8 %]]</f>
        <v>0</v>
      </c>
      <c r="Q111" s="62">
        <f>Tabla16[[#This Row],[TASA 16%]]+Tabla16[[#This Row],[IEPS 6%]]+Tabla16[[#This Row],[IEPS30%]]+Tabla16[[#This Row],[IEPS53%]]+Tabla16[[#This Row],[IEPS 26.5%]]</f>
        <v>20219.4375</v>
      </c>
      <c r="R111" s="33">
        <v>45491</v>
      </c>
      <c r="S111" s="12" t="s">
        <v>107</v>
      </c>
      <c r="T111" s="34" t="s">
        <v>108</v>
      </c>
      <c r="U111" s="9" t="s">
        <v>39</v>
      </c>
      <c r="V111" s="11"/>
      <c r="W111" s="13" t="s">
        <v>40</v>
      </c>
      <c r="X111" s="12" t="s">
        <v>60</v>
      </c>
      <c r="Y111" s="124"/>
      <c r="Z111" s="68"/>
    </row>
    <row r="112" spans="1:26" x14ac:dyDescent="0.25">
      <c r="A112" s="57" t="s">
        <v>1044</v>
      </c>
      <c r="B112" s="65">
        <v>2158</v>
      </c>
      <c r="C112" s="10">
        <v>45499</v>
      </c>
      <c r="D112" s="60"/>
      <c r="E112" s="60">
        <v>17171.684999999998</v>
      </c>
      <c r="F112" s="60">
        <v>17315.875</v>
      </c>
      <c r="G112" s="61"/>
      <c r="H112" s="61"/>
      <c r="I112" s="61"/>
      <c r="J112" s="61"/>
      <c r="K112" s="61"/>
      <c r="L112" s="60"/>
      <c r="M112" s="60"/>
      <c r="N112" s="60">
        <v>2770.54</v>
      </c>
      <c r="O112" s="60">
        <v>37258.1</v>
      </c>
      <c r="P112" s="56">
        <f>Tabla16[[#This Row],[TASA EX.]]+Tabla16[[#This Row],[IEPS 8 %]]</f>
        <v>0</v>
      </c>
      <c r="Q112" s="62">
        <f>Tabla16[[#This Row],[TASA 16%]]+Tabla16[[#This Row],[IEPS 6%]]+Tabla16[[#This Row],[IEPS30%]]+Tabla16[[#This Row],[IEPS53%]]+Tabla16[[#This Row],[IEPS 26.5%]]</f>
        <v>17315.875</v>
      </c>
      <c r="R112" s="33">
        <v>45499</v>
      </c>
      <c r="S112" s="59" t="s">
        <v>107</v>
      </c>
      <c r="T112" s="63" t="s">
        <v>108</v>
      </c>
      <c r="U112" s="58" t="s">
        <v>39</v>
      </c>
      <c r="V112" s="60"/>
      <c r="W112" s="64" t="s">
        <v>40</v>
      </c>
      <c r="X112" s="59" t="s">
        <v>60</v>
      </c>
      <c r="Y112" s="124"/>
      <c r="Z112" s="68"/>
    </row>
    <row r="113" spans="1:26" x14ac:dyDescent="0.25">
      <c r="A113" s="36" t="s">
        <v>933</v>
      </c>
      <c r="B113" s="66">
        <v>2041</v>
      </c>
      <c r="C113" s="10">
        <v>45478</v>
      </c>
      <c r="D113" s="11"/>
      <c r="E113" s="11">
        <v>24310.589999999997</v>
      </c>
      <c r="F113" s="11">
        <v>23571.25</v>
      </c>
      <c r="G113" s="24"/>
      <c r="H113" s="24"/>
      <c r="I113" s="24"/>
      <c r="J113" s="24"/>
      <c r="K113" s="24"/>
      <c r="L113" s="11"/>
      <c r="M113" s="11"/>
      <c r="N113" s="11">
        <v>3771.4</v>
      </c>
      <c r="O113" s="11">
        <v>51653.24</v>
      </c>
      <c r="P113" s="56">
        <f>Tabla16[[#This Row],[TASA EX.]]+Tabla16[[#This Row],[IEPS 8 %]]</f>
        <v>0</v>
      </c>
      <c r="Q113" s="62">
        <f>Tabla16[[#This Row],[TASA 16%]]+Tabla16[[#This Row],[IEPS 6%]]+Tabla16[[#This Row],[IEPS30%]]+Tabla16[[#This Row],[IEPS53%]]+Tabla16[[#This Row],[IEPS 26.5%]]</f>
        <v>23571.25</v>
      </c>
      <c r="R113" s="33">
        <v>45478</v>
      </c>
      <c r="S113" s="12" t="s">
        <v>107</v>
      </c>
      <c r="T113" s="34" t="s">
        <v>108</v>
      </c>
      <c r="U113" s="9" t="s">
        <v>39</v>
      </c>
      <c r="V113" s="11"/>
      <c r="W113" s="13" t="s">
        <v>40</v>
      </c>
      <c r="X113" s="12" t="s">
        <v>60</v>
      </c>
      <c r="Y113" s="124"/>
      <c r="Z113" s="68"/>
    </row>
    <row r="114" spans="1:26" x14ac:dyDescent="0.25">
      <c r="A114" s="57">
        <v>195733</v>
      </c>
      <c r="B114" s="58">
        <v>783</v>
      </c>
      <c r="C114" s="10">
        <v>45470</v>
      </c>
      <c r="D114" s="60"/>
      <c r="E114" s="60">
        <v>15560</v>
      </c>
      <c r="F114" s="60">
        <v>0</v>
      </c>
      <c r="G114" s="61"/>
      <c r="H114" s="61"/>
      <c r="I114" s="61"/>
      <c r="J114" s="61"/>
      <c r="K114" s="61"/>
      <c r="L114" s="60"/>
      <c r="M114" s="60"/>
      <c r="N114" s="60"/>
      <c r="O114" s="60">
        <v>15560</v>
      </c>
      <c r="P114" s="56">
        <f>Tabla16[[#This Row],[TASA EX.]]+Tabla16[[#This Row],[IEPS 8 %]]</f>
        <v>0</v>
      </c>
      <c r="Q114" s="62">
        <f>Tabla16[[#This Row],[TASA 16%]]+Tabla16[[#This Row],[IEPS 6%]]+Tabla16[[#This Row],[IEPS30%]]+Tabla16[[#This Row],[IEPS53%]]+Tabla16[[#This Row],[IEPS 26.5%]]</f>
        <v>0</v>
      </c>
      <c r="R114" s="33">
        <v>45475</v>
      </c>
      <c r="S114" s="59" t="s">
        <v>254</v>
      </c>
      <c r="T114" s="63" t="s">
        <v>255</v>
      </c>
      <c r="U114" s="58" t="s">
        <v>39</v>
      </c>
      <c r="V114" s="60"/>
      <c r="W114" s="64" t="s">
        <v>40</v>
      </c>
      <c r="X114" s="59" t="s">
        <v>1490</v>
      </c>
      <c r="Y114" s="124"/>
      <c r="Z114" s="68"/>
    </row>
    <row r="115" spans="1:26" x14ac:dyDescent="0.25">
      <c r="A115" s="57">
        <v>196013</v>
      </c>
      <c r="B115" s="58">
        <v>173</v>
      </c>
      <c r="C115" s="10">
        <v>45478</v>
      </c>
      <c r="D115" s="60"/>
      <c r="E115" s="60">
        <v>88670.5</v>
      </c>
      <c r="F115" s="60">
        <v>0</v>
      </c>
      <c r="G115" s="61"/>
      <c r="H115" s="61"/>
      <c r="I115" s="61"/>
      <c r="J115" s="61"/>
      <c r="K115" s="61"/>
      <c r="L115" s="60"/>
      <c r="M115" s="60"/>
      <c r="N115" s="60"/>
      <c r="O115" s="60">
        <v>88670.5</v>
      </c>
      <c r="P115" s="56">
        <f>Tabla16[[#This Row],[TASA EX.]]+Tabla16[[#This Row],[IEPS 8 %]]</f>
        <v>0</v>
      </c>
      <c r="Q115" s="62">
        <f>Tabla16[[#This Row],[TASA 16%]]+Tabla16[[#This Row],[IEPS 6%]]+Tabla16[[#This Row],[IEPS30%]]+Tabla16[[#This Row],[IEPS53%]]+Tabla16[[#This Row],[IEPS 26.5%]]</f>
        <v>0</v>
      </c>
      <c r="R115" s="33">
        <v>45481</v>
      </c>
      <c r="S115" s="59" t="s">
        <v>378</v>
      </c>
      <c r="T115" s="63" t="s">
        <v>379</v>
      </c>
      <c r="U115" s="58" t="s">
        <v>39</v>
      </c>
      <c r="V115" s="60"/>
      <c r="W115" s="64" t="s">
        <v>40</v>
      </c>
      <c r="X115" s="59" t="s">
        <v>1760</v>
      </c>
      <c r="Y115" s="124"/>
      <c r="Z115" s="68"/>
    </row>
    <row r="116" spans="1:26" x14ac:dyDescent="0.25">
      <c r="A116" s="36">
        <v>196332</v>
      </c>
      <c r="B116" s="9">
        <v>492</v>
      </c>
      <c r="C116" s="10">
        <v>45491</v>
      </c>
      <c r="D116" s="11"/>
      <c r="E116" s="11">
        <v>73298.100000000006</v>
      </c>
      <c r="F116" s="11">
        <v>0</v>
      </c>
      <c r="G116" s="24"/>
      <c r="H116" s="24"/>
      <c r="I116" s="24"/>
      <c r="J116" s="24"/>
      <c r="K116" s="24"/>
      <c r="L116" s="11"/>
      <c r="M116" s="11"/>
      <c r="N116" s="11"/>
      <c r="O116" s="11">
        <v>73298.100000000006</v>
      </c>
      <c r="P116" s="56">
        <f>Tabla16[[#This Row],[TASA EX.]]+Tabla16[[#This Row],[IEPS 8 %]]</f>
        <v>0</v>
      </c>
      <c r="Q116" s="62">
        <f>Tabla16[[#This Row],[TASA 16%]]+Tabla16[[#This Row],[IEPS 6%]]+Tabla16[[#This Row],[IEPS30%]]+Tabla16[[#This Row],[IEPS53%]]+Tabla16[[#This Row],[IEPS 26.5%]]</f>
        <v>0</v>
      </c>
      <c r="R116" s="33">
        <v>45495</v>
      </c>
      <c r="S116" s="12" t="s">
        <v>378</v>
      </c>
      <c r="T116" s="34" t="s">
        <v>379</v>
      </c>
      <c r="U116" s="9" t="s">
        <v>39</v>
      </c>
      <c r="V116" s="11"/>
      <c r="W116" s="13" t="s">
        <v>40</v>
      </c>
      <c r="X116" s="12" t="s">
        <v>2000</v>
      </c>
      <c r="Y116" s="124"/>
      <c r="Z116" s="68"/>
    </row>
    <row r="117" spans="1:26" x14ac:dyDescent="0.25">
      <c r="A117" s="57" t="s">
        <v>961</v>
      </c>
      <c r="B117" s="58">
        <v>2071</v>
      </c>
      <c r="C117" s="10">
        <v>45485</v>
      </c>
      <c r="D117" s="60"/>
      <c r="E117" s="60">
        <v>41693.910000000003</v>
      </c>
      <c r="F117" s="60">
        <v>0</v>
      </c>
      <c r="G117" s="61"/>
      <c r="H117" s="61"/>
      <c r="I117" s="61"/>
      <c r="J117" s="61"/>
      <c r="K117" s="61"/>
      <c r="L117" s="60"/>
      <c r="M117" s="60">
        <v>654.39</v>
      </c>
      <c r="N117" s="60"/>
      <c r="O117" s="60">
        <v>42348.3</v>
      </c>
      <c r="P117" s="56">
        <f>Tabla16[[#This Row],[TASA EX.]]+Tabla16[[#This Row],[IEPS 8 %]]</f>
        <v>654.39</v>
      </c>
      <c r="Q117" s="62">
        <f>Tabla16[[#This Row],[TASA 16%]]+Tabla16[[#This Row],[IEPS 6%]]+Tabla16[[#This Row],[IEPS30%]]+Tabla16[[#This Row],[IEPS53%]]+Tabla16[[#This Row],[IEPS 26.5%]]</f>
        <v>0</v>
      </c>
      <c r="R117" s="33">
        <v>45485</v>
      </c>
      <c r="S117" s="59" t="s">
        <v>83</v>
      </c>
      <c r="T117" s="63" t="s">
        <v>84</v>
      </c>
      <c r="U117" s="58" t="s">
        <v>39</v>
      </c>
      <c r="V117" s="60"/>
      <c r="W117" s="64" t="s">
        <v>40</v>
      </c>
      <c r="X117" s="59" t="s">
        <v>60</v>
      </c>
      <c r="Y117" s="124"/>
      <c r="Z117" s="68"/>
    </row>
    <row r="118" spans="1:26" x14ac:dyDescent="0.25">
      <c r="A118" s="36" t="s">
        <v>1004</v>
      </c>
      <c r="B118" s="9">
        <v>2115</v>
      </c>
      <c r="C118" s="10">
        <v>45492</v>
      </c>
      <c r="D118" s="11"/>
      <c r="E118" s="11">
        <v>765285.09</v>
      </c>
      <c r="F118" s="11">
        <v>0</v>
      </c>
      <c r="G118" s="24"/>
      <c r="H118" s="24"/>
      <c r="I118" s="24"/>
      <c r="J118" s="24"/>
      <c r="K118" s="24"/>
      <c r="L118" s="11"/>
      <c r="M118" s="11">
        <v>15779.6</v>
      </c>
      <c r="N118" s="11"/>
      <c r="O118" s="11">
        <v>781064.69</v>
      </c>
      <c r="P118" s="56">
        <f>Tabla16[[#This Row],[TASA EX.]]+Tabla16[[#This Row],[IEPS 8 %]]</f>
        <v>15779.6</v>
      </c>
      <c r="Q118" s="62">
        <f>Tabla16[[#This Row],[TASA 16%]]+Tabla16[[#This Row],[IEPS 6%]]+Tabla16[[#This Row],[IEPS30%]]+Tabla16[[#This Row],[IEPS53%]]+Tabla16[[#This Row],[IEPS 26.5%]]</f>
        <v>0</v>
      </c>
      <c r="R118" s="33">
        <v>45492</v>
      </c>
      <c r="S118" s="12" t="s">
        <v>83</v>
      </c>
      <c r="T118" s="34" t="s">
        <v>84</v>
      </c>
      <c r="U118" s="9" t="s">
        <v>39</v>
      </c>
      <c r="V118" s="11"/>
      <c r="W118" s="13" t="s">
        <v>40</v>
      </c>
      <c r="X118" s="12" t="s">
        <v>60</v>
      </c>
      <c r="Y118" s="124"/>
      <c r="Z118" s="68"/>
    </row>
    <row r="119" spans="1:26" x14ac:dyDescent="0.25">
      <c r="A119" s="51" t="s">
        <v>1039</v>
      </c>
      <c r="B119" s="50">
        <v>2153</v>
      </c>
      <c r="C119" s="10">
        <v>45499</v>
      </c>
      <c r="D119" s="52"/>
      <c r="E119" s="52">
        <v>46565.73</v>
      </c>
      <c r="F119" s="52">
        <v>0</v>
      </c>
      <c r="G119" s="53"/>
      <c r="H119" s="53"/>
      <c r="I119" s="53"/>
      <c r="J119" s="53"/>
      <c r="K119" s="53"/>
      <c r="L119" s="52"/>
      <c r="M119" s="52">
        <v>674.56</v>
      </c>
      <c r="N119" s="52"/>
      <c r="O119" s="52">
        <v>47240.29</v>
      </c>
      <c r="P119" s="56">
        <f>Tabla16[[#This Row],[TASA EX.]]+Tabla16[[#This Row],[IEPS 8 %]]</f>
        <v>674.56</v>
      </c>
      <c r="Q119" s="62">
        <f>Tabla16[[#This Row],[TASA 16%]]+Tabla16[[#This Row],[IEPS 6%]]+Tabla16[[#This Row],[IEPS30%]]+Tabla16[[#This Row],[IEPS53%]]+Tabla16[[#This Row],[IEPS 26.5%]]</f>
        <v>0</v>
      </c>
      <c r="R119" s="33">
        <v>45499</v>
      </c>
      <c r="S119" s="54" t="s">
        <v>83</v>
      </c>
      <c r="T119" s="49" t="s">
        <v>84</v>
      </c>
      <c r="U119" s="45" t="s">
        <v>39</v>
      </c>
      <c r="V119" s="55"/>
      <c r="W119" s="50" t="s">
        <v>40</v>
      </c>
      <c r="X119" s="48" t="s">
        <v>1214</v>
      </c>
      <c r="Y119" s="124"/>
      <c r="Z119" s="68"/>
    </row>
    <row r="120" spans="1:26" x14ac:dyDescent="0.25">
      <c r="A120" s="36" t="s">
        <v>912</v>
      </c>
      <c r="B120" s="9">
        <v>2020</v>
      </c>
      <c r="C120" s="10">
        <v>45476</v>
      </c>
      <c r="D120" s="11"/>
      <c r="E120" s="11">
        <v>20695.5</v>
      </c>
      <c r="F120" s="11">
        <v>0</v>
      </c>
      <c r="G120" s="24"/>
      <c r="H120" s="24"/>
      <c r="I120" s="24"/>
      <c r="J120" s="24"/>
      <c r="K120" s="24"/>
      <c r="L120" s="11"/>
      <c r="M120" s="11"/>
      <c r="N120" s="11"/>
      <c r="O120" s="11">
        <v>20695.5</v>
      </c>
      <c r="P120" s="106">
        <f>Tabla16[[#This Row],[TASA EX.]]+Tabla16[[#This Row],[IEPS 8 %]]</f>
        <v>0</v>
      </c>
      <c r="Q120" s="62">
        <f>Tabla16[[#This Row],[TASA 16%]]+Tabla16[[#This Row],[IEPS 6%]]+Tabla16[[#This Row],[IEPS30%]]+Tabla16[[#This Row],[IEPS53%]]+Tabla16[[#This Row],[IEPS 26.5%]]</f>
        <v>0</v>
      </c>
      <c r="R120" s="33">
        <v>45476</v>
      </c>
      <c r="S120" s="12" t="s">
        <v>83</v>
      </c>
      <c r="T120" s="34" t="s">
        <v>84</v>
      </c>
      <c r="U120" s="9" t="s">
        <v>39</v>
      </c>
      <c r="V120" s="11"/>
      <c r="W120" s="13" t="s">
        <v>40</v>
      </c>
      <c r="X120" s="12" t="s">
        <v>60</v>
      </c>
      <c r="Y120" s="124"/>
      <c r="Z120" s="68"/>
    </row>
    <row r="121" spans="1:26" x14ac:dyDescent="0.25">
      <c r="A121" s="36" t="s">
        <v>925</v>
      </c>
      <c r="B121" s="9">
        <v>2033</v>
      </c>
      <c r="C121" s="10">
        <v>45478</v>
      </c>
      <c r="D121" s="11"/>
      <c r="E121" s="11">
        <v>724314.22</v>
      </c>
      <c r="F121" s="11">
        <v>0</v>
      </c>
      <c r="G121" s="24"/>
      <c r="H121" s="24"/>
      <c r="I121" s="24"/>
      <c r="J121" s="24"/>
      <c r="K121" s="24"/>
      <c r="L121" s="11"/>
      <c r="M121" s="11">
        <v>13766.72</v>
      </c>
      <c r="N121" s="11"/>
      <c r="O121" s="11">
        <v>738080.94</v>
      </c>
      <c r="P121" s="106">
        <f>Tabla16[[#This Row],[TASA EX.]]+Tabla16[[#This Row],[IEPS 8 %]]</f>
        <v>13766.72</v>
      </c>
      <c r="Q121" s="62">
        <f>Tabla16[[#This Row],[TASA 16%]]+Tabla16[[#This Row],[IEPS 6%]]+Tabla16[[#This Row],[IEPS30%]]+Tabla16[[#This Row],[IEPS53%]]+Tabla16[[#This Row],[IEPS 26.5%]]</f>
        <v>0</v>
      </c>
      <c r="R121" s="33">
        <v>45478</v>
      </c>
      <c r="S121" s="12" t="s">
        <v>83</v>
      </c>
      <c r="T121" s="34" t="s">
        <v>84</v>
      </c>
      <c r="U121" s="9" t="s">
        <v>39</v>
      </c>
      <c r="V121" s="11"/>
      <c r="W121" s="13" t="s">
        <v>40</v>
      </c>
      <c r="X121" s="12" t="s">
        <v>60</v>
      </c>
      <c r="Y121" s="124"/>
      <c r="Z121" s="68"/>
    </row>
    <row r="122" spans="1:26" x14ac:dyDescent="0.25">
      <c r="A122" s="57">
        <v>195839</v>
      </c>
      <c r="B122" s="58">
        <v>889</v>
      </c>
      <c r="C122" s="10">
        <v>45471</v>
      </c>
      <c r="D122" s="60"/>
      <c r="E122" s="60">
        <v>0.11999999999943611</v>
      </c>
      <c r="F122" s="60">
        <v>17748</v>
      </c>
      <c r="G122" s="61"/>
      <c r="H122" s="61"/>
      <c r="I122" s="61"/>
      <c r="J122" s="61"/>
      <c r="K122" s="61"/>
      <c r="L122" s="60"/>
      <c r="M122" s="60"/>
      <c r="N122" s="60">
        <v>2839.68</v>
      </c>
      <c r="O122" s="60">
        <v>20587.8</v>
      </c>
      <c r="P122" s="56">
        <f>Tabla16[[#This Row],[TASA EX.]]+Tabla16[[#This Row],[IEPS 8 %]]</f>
        <v>0</v>
      </c>
      <c r="Q122" s="62">
        <f>Tabla16[[#This Row],[TASA 16%]]+Tabla16[[#This Row],[IEPS 6%]]+Tabla16[[#This Row],[IEPS30%]]+Tabla16[[#This Row],[IEPS53%]]+Tabla16[[#This Row],[IEPS 26.5%]]</f>
        <v>17748</v>
      </c>
      <c r="R122" s="33">
        <v>45476</v>
      </c>
      <c r="S122" s="59" t="s">
        <v>1601</v>
      </c>
      <c r="T122" s="63" t="s">
        <v>1602</v>
      </c>
      <c r="U122" s="58" t="s">
        <v>39</v>
      </c>
      <c r="V122" s="60"/>
      <c r="W122" s="64" t="s">
        <v>40</v>
      </c>
      <c r="X122" s="59" t="s">
        <v>1603</v>
      </c>
      <c r="Y122" s="124"/>
      <c r="Z122" s="68"/>
    </row>
    <row r="123" spans="1:26" x14ac:dyDescent="0.25">
      <c r="A123" s="36">
        <v>195771</v>
      </c>
      <c r="B123" s="9">
        <v>821</v>
      </c>
      <c r="C123" s="10">
        <v>45470</v>
      </c>
      <c r="D123" s="11"/>
      <c r="E123" s="11">
        <v>7164.0249999999996</v>
      </c>
      <c r="F123" s="11">
        <v>206.875</v>
      </c>
      <c r="G123" s="24"/>
      <c r="H123" s="24"/>
      <c r="I123" s="24"/>
      <c r="J123" s="24"/>
      <c r="K123" s="24"/>
      <c r="L123" s="11"/>
      <c r="M123" s="11"/>
      <c r="N123" s="11">
        <v>33.1</v>
      </c>
      <c r="O123" s="11">
        <v>7404</v>
      </c>
      <c r="P123" s="106">
        <f>Tabla16[[#This Row],[TASA EX.]]+Tabla16[[#This Row],[IEPS 8 %]]</f>
        <v>0</v>
      </c>
      <c r="Q123" s="62">
        <f>Tabla16[[#This Row],[TASA 16%]]+Tabla16[[#This Row],[IEPS 6%]]+Tabla16[[#This Row],[IEPS30%]]+Tabla16[[#This Row],[IEPS53%]]+Tabla16[[#This Row],[IEPS 26.5%]]</f>
        <v>206.875</v>
      </c>
      <c r="R123" s="33">
        <v>45481</v>
      </c>
      <c r="S123" s="12" t="s">
        <v>325</v>
      </c>
      <c r="T123" s="34" t="s">
        <v>326</v>
      </c>
      <c r="U123" s="9" t="s">
        <v>39</v>
      </c>
      <c r="V123" s="11"/>
      <c r="W123" s="13" t="s">
        <v>40</v>
      </c>
      <c r="X123" s="12" t="s">
        <v>1527</v>
      </c>
      <c r="Y123" s="124"/>
      <c r="Z123" s="68"/>
    </row>
    <row r="124" spans="1:26" x14ac:dyDescent="0.25">
      <c r="A124" s="57">
        <v>196138</v>
      </c>
      <c r="B124" s="58">
        <v>298</v>
      </c>
      <c r="C124" s="10">
        <v>45482</v>
      </c>
      <c r="D124" s="60"/>
      <c r="E124" s="60">
        <v>2898</v>
      </c>
      <c r="F124" s="60">
        <v>0</v>
      </c>
      <c r="G124" s="61"/>
      <c r="H124" s="61"/>
      <c r="I124" s="61"/>
      <c r="J124" s="61"/>
      <c r="K124" s="61"/>
      <c r="L124" s="60"/>
      <c r="M124" s="60"/>
      <c r="N124" s="60"/>
      <c r="O124" s="60">
        <v>2898</v>
      </c>
      <c r="P124" s="56">
        <f>Tabla16[[#This Row],[TASA EX.]]+Tabla16[[#This Row],[IEPS 8 %]]</f>
        <v>0</v>
      </c>
      <c r="Q124" s="62">
        <f>Tabla16[[#This Row],[TASA 16%]]+Tabla16[[#This Row],[IEPS 6%]]+Tabla16[[#This Row],[IEPS30%]]+Tabla16[[#This Row],[IEPS53%]]+Tabla16[[#This Row],[IEPS 26.5%]]</f>
        <v>0</v>
      </c>
      <c r="R124" s="33">
        <v>45484</v>
      </c>
      <c r="S124" s="59" t="s">
        <v>325</v>
      </c>
      <c r="T124" s="63" t="s">
        <v>326</v>
      </c>
      <c r="U124" s="58" t="s">
        <v>39</v>
      </c>
      <c r="V124" s="60"/>
      <c r="W124" s="64" t="s">
        <v>40</v>
      </c>
      <c r="X124" s="59" t="s">
        <v>1863</v>
      </c>
      <c r="Y124" s="124"/>
      <c r="Z124" s="68"/>
    </row>
    <row r="125" spans="1:26" x14ac:dyDescent="0.25">
      <c r="A125" s="97">
        <v>196159</v>
      </c>
      <c r="B125" s="98">
        <v>319</v>
      </c>
      <c r="C125" s="10">
        <v>45484</v>
      </c>
      <c r="D125" s="100"/>
      <c r="E125" s="100">
        <v>3306.0324999999998</v>
      </c>
      <c r="F125" s="100">
        <v>68.9375</v>
      </c>
      <c r="G125" s="101"/>
      <c r="H125" s="101"/>
      <c r="I125" s="101"/>
      <c r="J125" s="101"/>
      <c r="K125" s="101"/>
      <c r="L125" s="100"/>
      <c r="M125" s="100"/>
      <c r="N125" s="100">
        <v>11.03</v>
      </c>
      <c r="O125" s="100">
        <v>3386</v>
      </c>
      <c r="P125" s="56">
        <f>Tabla16[[#This Row],[TASA EX.]]+Tabla16[[#This Row],[IEPS 8 %]]</f>
        <v>0</v>
      </c>
      <c r="Q125" s="62">
        <f>Tabla16[[#This Row],[TASA 16%]]+Tabla16[[#This Row],[IEPS 6%]]+Tabla16[[#This Row],[IEPS30%]]+Tabla16[[#This Row],[IEPS53%]]+Tabla16[[#This Row],[IEPS 26.5%]]</f>
        <v>68.9375</v>
      </c>
      <c r="R125" s="33">
        <v>45490</v>
      </c>
      <c r="S125" s="99" t="s">
        <v>325</v>
      </c>
      <c r="T125" s="102" t="s">
        <v>326</v>
      </c>
      <c r="U125" s="98" t="s">
        <v>39</v>
      </c>
      <c r="V125" s="100"/>
      <c r="W125" s="103" t="s">
        <v>40</v>
      </c>
      <c r="X125" s="99" t="s">
        <v>1191</v>
      </c>
      <c r="Y125" s="124"/>
      <c r="Z125" s="68"/>
    </row>
    <row r="126" spans="1:26" x14ac:dyDescent="0.25">
      <c r="A126" s="57">
        <v>195322</v>
      </c>
      <c r="B126" s="58">
        <v>372</v>
      </c>
      <c r="C126" s="10">
        <v>45457</v>
      </c>
      <c r="D126" s="60"/>
      <c r="E126" s="60">
        <v>0</v>
      </c>
      <c r="F126" s="60">
        <v>52500</v>
      </c>
      <c r="G126" s="61"/>
      <c r="H126" s="61"/>
      <c r="I126" s="61"/>
      <c r="J126" s="61"/>
      <c r="K126" s="61"/>
      <c r="L126" s="60"/>
      <c r="M126" s="60"/>
      <c r="N126" s="60">
        <v>8400</v>
      </c>
      <c r="O126" s="60">
        <v>60900</v>
      </c>
      <c r="P126" s="56">
        <f>Tabla16[[#This Row],[TASA EX.]]+Tabla16[[#This Row],[IEPS 8 %]]</f>
        <v>0</v>
      </c>
      <c r="Q126" s="62">
        <f>Tabla16[[#This Row],[TASA 16%]]+Tabla16[[#This Row],[IEPS 6%]]+Tabla16[[#This Row],[IEPS30%]]+Tabla16[[#This Row],[IEPS53%]]+Tabla16[[#This Row],[IEPS 26.5%]]</f>
        <v>52500</v>
      </c>
      <c r="R126" s="33">
        <v>45475</v>
      </c>
      <c r="S126" s="59" t="s">
        <v>200</v>
      </c>
      <c r="T126" s="63" t="s">
        <v>201</v>
      </c>
      <c r="U126" s="58" t="s">
        <v>51</v>
      </c>
      <c r="V126" s="60"/>
      <c r="W126" s="64" t="s">
        <v>52</v>
      </c>
      <c r="X126" s="59" t="s">
        <v>1214</v>
      </c>
      <c r="Y126" s="124"/>
      <c r="Z126" s="68"/>
    </row>
    <row r="127" spans="1:26" x14ac:dyDescent="0.25">
      <c r="A127" s="57">
        <v>195492</v>
      </c>
      <c r="B127" s="58">
        <v>542</v>
      </c>
      <c r="C127" s="10">
        <v>45463</v>
      </c>
      <c r="D127" s="60"/>
      <c r="E127" s="60">
        <v>0</v>
      </c>
      <c r="F127" s="60">
        <v>52500</v>
      </c>
      <c r="G127" s="61"/>
      <c r="H127" s="61"/>
      <c r="I127" s="61"/>
      <c r="J127" s="61"/>
      <c r="K127" s="61"/>
      <c r="L127" s="60"/>
      <c r="M127" s="60"/>
      <c r="N127" s="60">
        <v>8400</v>
      </c>
      <c r="O127" s="60">
        <v>60900</v>
      </c>
      <c r="P127" s="56">
        <f>Tabla16[[#This Row],[TASA EX.]]+Tabla16[[#This Row],[IEPS 8 %]]</f>
        <v>0</v>
      </c>
      <c r="Q127" s="62">
        <f>Tabla16[[#This Row],[TASA 16%]]+Tabla16[[#This Row],[IEPS 6%]]+Tabla16[[#This Row],[IEPS30%]]+Tabla16[[#This Row],[IEPS53%]]+Tabla16[[#This Row],[IEPS 26.5%]]</f>
        <v>52500</v>
      </c>
      <c r="R127" s="33">
        <v>45475</v>
      </c>
      <c r="S127" s="59" t="s">
        <v>200</v>
      </c>
      <c r="T127" s="63" t="s">
        <v>201</v>
      </c>
      <c r="U127" s="58" t="s">
        <v>51</v>
      </c>
      <c r="V127" s="60"/>
      <c r="W127" s="64" t="s">
        <v>52</v>
      </c>
      <c r="X127" s="59" t="s">
        <v>1352</v>
      </c>
      <c r="Y127" s="124"/>
      <c r="Z127" s="68"/>
    </row>
    <row r="128" spans="1:26" x14ac:dyDescent="0.25">
      <c r="A128" s="36">
        <v>195625</v>
      </c>
      <c r="B128" s="9">
        <v>675</v>
      </c>
      <c r="C128" s="10">
        <v>45467</v>
      </c>
      <c r="D128" s="11"/>
      <c r="E128" s="11">
        <v>0</v>
      </c>
      <c r="F128" s="11">
        <v>39375</v>
      </c>
      <c r="G128" s="24"/>
      <c r="H128" s="24"/>
      <c r="I128" s="24"/>
      <c r="J128" s="24"/>
      <c r="K128" s="24"/>
      <c r="L128" s="11"/>
      <c r="M128" s="11"/>
      <c r="N128" s="11">
        <v>6300</v>
      </c>
      <c r="O128" s="11">
        <v>45675</v>
      </c>
      <c r="P128" s="56">
        <f>Tabla16[[#This Row],[TASA EX.]]+Tabla16[[#This Row],[IEPS 8 %]]</f>
        <v>0</v>
      </c>
      <c r="Q128" s="62">
        <f>Tabla16[[#This Row],[TASA 16%]]+Tabla16[[#This Row],[IEPS 6%]]+Tabla16[[#This Row],[IEPS30%]]+Tabla16[[#This Row],[IEPS53%]]+Tabla16[[#This Row],[IEPS 26.5%]]</f>
        <v>39375</v>
      </c>
      <c r="R128" s="33">
        <v>45483</v>
      </c>
      <c r="S128" s="12" t="s">
        <v>200</v>
      </c>
      <c r="T128" s="34" t="s">
        <v>201</v>
      </c>
      <c r="U128" s="9" t="s">
        <v>51</v>
      </c>
      <c r="V128" s="11"/>
      <c r="W128" s="13" t="s">
        <v>52</v>
      </c>
      <c r="X128" s="12" t="s">
        <v>1425</v>
      </c>
      <c r="Y128" s="124"/>
      <c r="Z128" s="68"/>
    </row>
    <row r="129" spans="1:26" x14ac:dyDescent="0.25">
      <c r="A129" s="36">
        <v>195749</v>
      </c>
      <c r="B129" s="9">
        <v>799</v>
      </c>
      <c r="C129" s="10">
        <v>45470</v>
      </c>
      <c r="D129" s="11"/>
      <c r="E129" s="11">
        <v>0</v>
      </c>
      <c r="F129" s="11">
        <v>56875</v>
      </c>
      <c r="G129" s="24"/>
      <c r="H129" s="24"/>
      <c r="I129" s="24"/>
      <c r="J129" s="24"/>
      <c r="K129" s="24"/>
      <c r="L129" s="11"/>
      <c r="M129" s="11"/>
      <c r="N129" s="11">
        <v>9100</v>
      </c>
      <c r="O129" s="11">
        <v>65975</v>
      </c>
      <c r="P129" s="106">
        <f>Tabla16[[#This Row],[TASA EX.]]+Tabla16[[#This Row],[IEPS 8 %]]</f>
        <v>0</v>
      </c>
      <c r="Q129" s="62">
        <f>Tabla16[[#This Row],[TASA 16%]]+Tabla16[[#This Row],[IEPS 6%]]+Tabla16[[#This Row],[IEPS30%]]+Tabla16[[#This Row],[IEPS53%]]+Tabla16[[#This Row],[IEPS 26.5%]]</f>
        <v>56875</v>
      </c>
      <c r="R129" s="33">
        <v>45483</v>
      </c>
      <c r="S129" s="12" t="s">
        <v>200</v>
      </c>
      <c r="T129" s="34" t="s">
        <v>201</v>
      </c>
      <c r="U129" s="9" t="s">
        <v>51</v>
      </c>
      <c r="V129" s="11"/>
      <c r="W129" s="13" t="s">
        <v>52</v>
      </c>
      <c r="X129" s="12" t="s">
        <v>1506</v>
      </c>
      <c r="Y129" s="124"/>
      <c r="Z129" s="68"/>
    </row>
    <row r="130" spans="1:26" x14ac:dyDescent="0.25">
      <c r="A130" s="57">
        <v>195948</v>
      </c>
      <c r="B130" s="58">
        <v>108</v>
      </c>
      <c r="C130" s="10">
        <v>45476</v>
      </c>
      <c r="D130" s="60"/>
      <c r="E130" s="60">
        <v>0</v>
      </c>
      <c r="F130" s="60">
        <v>56875</v>
      </c>
      <c r="G130" s="61"/>
      <c r="H130" s="61"/>
      <c r="I130" s="61"/>
      <c r="J130" s="61"/>
      <c r="K130" s="61"/>
      <c r="L130" s="60"/>
      <c r="M130" s="60"/>
      <c r="N130" s="60">
        <v>9100</v>
      </c>
      <c r="O130" s="60">
        <v>65975</v>
      </c>
      <c r="P130" s="56">
        <f>Tabla16[[#This Row],[TASA EX.]]+Tabla16[[#This Row],[IEPS 8 %]]</f>
        <v>0</v>
      </c>
      <c r="Q130" s="62">
        <f>Tabla16[[#This Row],[TASA 16%]]+Tabla16[[#This Row],[IEPS 6%]]+Tabla16[[#This Row],[IEPS30%]]+Tabla16[[#This Row],[IEPS53%]]+Tabla16[[#This Row],[IEPS 26.5%]]</f>
        <v>56875</v>
      </c>
      <c r="R130" s="33">
        <v>45491</v>
      </c>
      <c r="S130" s="59" t="s">
        <v>200</v>
      </c>
      <c r="T130" s="63" t="s">
        <v>201</v>
      </c>
      <c r="U130" s="58" t="s">
        <v>51</v>
      </c>
      <c r="V130" s="60"/>
      <c r="W130" s="64" t="s">
        <v>52</v>
      </c>
      <c r="X130" s="59" t="s">
        <v>1696</v>
      </c>
      <c r="Y130" s="124"/>
      <c r="Z130" s="68"/>
    </row>
    <row r="131" spans="1:26" x14ac:dyDescent="0.25">
      <c r="A131" s="51">
        <v>196174</v>
      </c>
      <c r="B131" s="50">
        <v>334</v>
      </c>
      <c r="C131" s="10">
        <v>45484</v>
      </c>
      <c r="D131" s="52"/>
      <c r="E131" s="52">
        <v>0</v>
      </c>
      <c r="F131" s="52">
        <v>60375</v>
      </c>
      <c r="G131" s="53"/>
      <c r="H131" s="53"/>
      <c r="I131" s="53"/>
      <c r="J131" s="53"/>
      <c r="K131" s="53"/>
      <c r="L131" s="52"/>
      <c r="M131" s="52"/>
      <c r="N131" s="52">
        <v>9660</v>
      </c>
      <c r="O131" s="52">
        <v>70035</v>
      </c>
      <c r="P131" s="56">
        <f>Tabla16[[#This Row],[TASA EX.]]+Tabla16[[#This Row],[IEPS 8 %]]</f>
        <v>0</v>
      </c>
      <c r="Q131" s="62">
        <f>Tabla16[[#This Row],[TASA 16%]]+Tabla16[[#This Row],[IEPS 6%]]+Tabla16[[#This Row],[IEPS30%]]+Tabla16[[#This Row],[IEPS53%]]+Tabla16[[#This Row],[IEPS 26.5%]]</f>
        <v>60375</v>
      </c>
      <c r="R131" s="33">
        <v>45502</v>
      </c>
      <c r="S131" s="54" t="s">
        <v>200</v>
      </c>
      <c r="T131" s="49" t="s">
        <v>201</v>
      </c>
      <c r="U131" s="45" t="s">
        <v>51</v>
      </c>
      <c r="V131" s="55"/>
      <c r="W131" s="50" t="s">
        <v>52</v>
      </c>
      <c r="X131" s="48" t="s">
        <v>1892</v>
      </c>
      <c r="Y131" s="124"/>
      <c r="Z131" s="68"/>
    </row>
    <row r="132" spans="1:26" x14ac:dyDescent="0.25">
      <c r="A132" s="36">
        <v>195420</v>
      </c>
      <c r="B132" s="9">
        <v>470</v>
      </c>
      <c r="C132" s="10">
        <v>45461</v>
      </c>
      <c r="D132" s="11"/>
      <c r="E132" s="11">
        <v>20135</v>
      </c>
      <c r="F132" s="11">
        <v>15811.000000000002</v>
      </c>
      <c r="G132" s="24"/>
      <c r="H132" s="24"/>
      <c r="I132" s="24"/>
      <c r="J132" s="24"/>
      <c r="K132" s="24"/>
      <c r="L132" s="11"/>
      <c r="M132" s="11"/>
      <c r="N132" s="11">
        <v>2529.7600000000002</v>
      </c>
      <c r="O132" s="11">
        <v>38475.760000000002</v>
      </c>
      <c r="P132" s="106">
        <f>Tabla16[[#This Row],[TASA EX.]]+Tabla16[[#This Row],[IEPS 8 %]]</f>
        <v>0</v>
      </c>
      <c r="Q132" s="62">
        <f>Tabla16[[#This Row],[TASA 16%]]+Tabla16[[#This Row],[IEPS 6%]]+Tabla16[[#This Row],[IEPS30%]]+Tabla16[[#This Row],[IEPS53%]]+Tabla16[[#This Row],[IEPS 26.5%]]</f>
        <v>15811.000000000002</v>
      </c>
      <c r="R132" s="33">
        <v>45485</v>
      </c>
      <c r="S132" s="12" t="s">
        <v>604</v>
      </c>
      <c r="T132" s="34" t="s">
        <v>605</v>
      </c>
      <c r="U132" s="9" t="s">
        <v>39</v>
      </c>
      <c r="V132" s="11">
        <v>2000</v>
      </c>
      <c r="W132" s="13" t="s">
        <v>40</v>
      </c>
      <c r="X132" s="12" t="s">
        <v>1321</v>
      </c>
      <c r="Y132" s="124"/>
      <c r="Z132" s="68"/>
    </row>
    <row r="133" spans="1:26" x14ac:dyDescent="0.25">
      <c r="A133" s="57">
        <v>196079</v>
      </c>
      <c r="B133" s="58">
        <v>239</v>
      </c>
      <c r="C133" s="10">
        <v>45481</v>
      </c>
      <c r="D133" s="60"/>
      <c r="E133" s="60">
        <v>-2.9999999999972715E-2</v>
      </c>
      <c r="F133" s="60">
        <v>6407.25</v>
      </c>
      <c r="G133" s="61"/>
      <c r="H133" s="61"/>
      <c r="I133" s="61"/>
      <c r="J133" s="61"/>
      <c r="K133" s="61"/>
      <c r="L133" s="60"/>
      <c r="M133" s="60"/>
      <c r="N133" s="60">
        <v>1025.1600000000001</v>
      </c>
      <c r="O133" s="60">
        <v>7432.38</v>
      </c>
      <c r="P133" s="56">
        <f>Tabla16[[#This Row],[TASA EX.]]+Tabla16[[#This Row],[IEPS 8 %]]</f>
        <v>0</v>
      </c>
      <c r="Q133" s="62">
        <f>Tabla16[[#This Row],[TASA 16%]]+Tabla16[[#This Row],[IEPS 6%]]+Tabla16[[#This Row],[IEPS30%]]+Tabla16[[#This Row],[IEPS53%]]+Tabla16[[#This Row],[IEPS 26.5%]]</f>
        <v>6407.25</v>
      </c>
      <c r="R133" s="33">
        <v>45488</v>
      </c>
      <c r="S133" s="59" t="s">
        <v>1809</v>
      </c>
      <c r="T133" s="63" t="s">
        <v>1810</v>
      </c>
      <c r="U133" s="58" t="s">
        <v>39</v>
      </c>
      <c r="V133" s="60"/>
      <c r="W133" s="64" t="s">
        <v>40</v>
      </c>
      <c r="X133" s="59" t="s">
        <v>1811</v>
      </c>
      <c r="Y133" s="124"/>
      <c r="Z133" s="68"/>
    </row>
    <row r="134" spans="1:26" x14ac:dyDescent="0.25">
      <c r="A134" s="69" t="s">
        <v>1041</v>
      </c>
      <c r="B134" s="70">
        <v>2155</v>
      </c>
      <c r="C134" s="10">
        <v>45499</v>
      </c>
      <c r="D134" s="72"/>
      <c r="E134" s="72">
        <v>3.2500000008440111E-2</v>
      </c>
      <c r="F134" s="72">
        <v>138281.6875</v>
      </c>
      <c r="G134" s="73"/>
      <c r="H134" s="73"/>
      <c r="I134" s="73"/>
      <c r="J134" s="73"/>
      <c r="K134" s="73"/>
      <c r="L134" s="72"/>
      <c r="M134" s="72"/>
      <c r="N134" s="72">
        <v>22125.07</v>
      </c>
      <c r="O134" s="72">
        <v>160406.79</v>
      </c>
      <c r="P134" s="56">
        <f>Tabla16[[#This Row],[TASA EX.]]+Tabla16[[#This Row],[IEPS 8 %]]</f>
        <v>0</v>
      </c>
      <c r="Q134" s="62">
        <f>Tabla16[[#This Row],[TASA 16%]]+Tabla16[[#This Row],[IEPS 6%]]+Tabla16[[#This Row],[IEPS30%]]+Tabla16[[#This Row],[IEPS53%]]+Tabla16[[#This Row],[IEPS 26.5%]]</f>
        <v>138281.6875</v>
      </c>
      <c r="R134" s="33">
        <v>45499</v>
      </c>
      <c r="S134" s="71" t="s">
        <v>121</v>
      </c>
      <c r="T134" s="74" t="s">
        <v>122</v>
      </c>
      <c r="U134" s="70" t="s">
        <v>39</v>
      </c>
      <c r="V134" s="72"/>
      <c r="W134" s="75" t="s">
        <v>40</v>
      </c>
      <c r="X134" s="71" t="s">
        <v>1215</v>
      </c>
      <c r="Y134" s="124"/>
      <c r="Z134" s="68"/>
    </row>
    <row r="135" spans="1:26" x14ac:dyDescent="0.25">
      <c r="A135" s="57">
        <v>195456</v>
      </c>
      <c r="B135" s="58">
        <v>506</v>
      </c>
      <c r="C135" s="10">
        <v>45461</v>
      </c>
      <c r="D135" s="60"/>
      <c r="E135" s="60">
        <v>64292.130000000005</v>
      </c>
      <c r="F135" s="60">
        <v>0</v>
      </c>
      <c r="G135" s="61"/>
      <c r="H135" s="61"/>
      <c r="I135" s="61"/>
      <c r="J135" s="61"/>
      <c r="K135" s="61"/>
      <c r="L135" s="60"/>
      <c r="M135" s="60">
        <v>4007.59</v>
      </c>
      <c r="N135" s="60"/>
      <c r="O135" s="60">
        <v>68299.72</v>
      </c>
      <c r="P135" s="56">
        <f>Tabla16[[#This Row],[TASA EX.]]+Tabla16[[#This Row],[IEPS 8 %]]</f>
        <v>4007.59</v>
      </c>
      <c r="Q135" s="62">
        <f>Tabla16[[#This Row],[TASA 16%]]+Tabla16[[#This Row],[IEPS 6%]]+Tabla16[[#This Row],[IEPS30%]]+Tabla16[[#This Row],[IEPS53%]]+Tabla16[[#This Row],[IEPS 26.5%]]</f>
        <v>0</v>
      </c>
      <c r="R135" s="33">
        <v>45479</v>
      </c>
      <c r="S135" s="59" t="s">
        <v>222</v>
      </c>
      <c r="T135" s="63" t="s">
        <v>223</v>
      </c>
      <c r="U135" s="58" t="s">
        <v>39</v>
      </c>
      <c r="V135" s="60"/>
      <c r="W135" s="64" t="s">
        <v>40</v>
      </c>
      <c r="X135" s="59" t="s">
        <v>1345</v>
      </c>
      <c r="Y135" s="124"/>
      <c r="Z135" s="68"/>
    </row>
    <row r="136" spans="1:26" x14ac:dyDescent="0.25">
      <c r="A136" s="57">
        <v>196031</v>
      </c>
      <c r="B136" s="58">
        <v>191</v>
      </c>
      <c r="C136" s="10">
        <v>45478</v>
      </c>
      <c r="D136" s="60"/>
      <c r="E136" s="60">
        <v>10888.25</v>
      </c>
      <c r="F136" s="60">
        <v>0</v>
      </c>
      <c r="G136" s="61"/>
      <c r="H136" s="61"/>
      <c r="I136" s="61"/>
      <c r="J136" s="61"/>
      <c r="K136" s="61"/>
      <c r="L136" s="60"/>
      <c r="M136" s="60"/>
      <c r="N136" s="60"/>
      <c r="O136" s="60">
        <v>10888.25</v>
      </c>
      <c r="P136" s="56">
        <f>Tabla16[[#This Row],[TASA EX.]]+Tabla16[[#This Row],[IEPS 8 %]]</f>
        <v>0</v>
      </c>
      <c r="Q136" s="62">
        <f>Tabla16[[#This Row],[TASA 16%]]+Tabla16[[#This Row],[IEPS 6%]]+Tabla16[[#This Row],[IEPS30%]]+Tabla16[[#This Row],[IEPS53%]]+Tabla16[[#This Row],[IEPS 26.5%]]</f>
        <v>0</v>
      </c>
      <c r="R136" s="33">
        <v>45489</v>
      </c>
      <c r="S136" s="59" t="s">
        <v>736</v>
      </c>
      <c r="T136" s="63" t="s">
        <v>737</v>
      </c>
      <c r="U136" s="58" t="s">
        <v>39</v>
      </c>
      <c r="V136" s="60"/>
      <c r="W136" s="64" t="s">
        <v>40</v>
      </c>
      <c r="X136" s="59" t="s">
        <v>1772</v>
      </c>
      <c r="Y136" s="124"/>
      <c r="Z136" s="68"/>
    </row>
    <row r="137" spans="1:26" x14ac:dyDescent="0.25">
      <c r="A137" s="36">
        <v>195807</v>
      </c>
      <c r="B137" s="9">
        <v>857</v>
      </c>
      <c r="C137" s="10">
        <v>45471</v>
      </c>
      <c r="D137" s="11"/>
      <c r="E137" s="11">
        <v>7.4999999999363354E-3</v>
      </c>
      <c r="F137" s="11">
        <v>487.06250000000006</v>
      </c>
      <c r="G137" s="24"/>
      <c r="H137" s="24"/>
      <c r="I137" s="24"/>
      <c r="J137" s="24"/>
      <c r="K137" s="24"/>
      <c r="L137" s="11"/>
      <c r="M137" s="11"/>
      <c r="N137" s="11">
        <v>77.930000000000007</v>
      </c>
      <c r="O137" s="11">
        <v>565</v>
      </c>
      <c r="P137" s="56">
        <f>Tabla16[[#This Row],[TASA EX.]]+Tabla16[[#This Row],[IEPS 8 %]]</f>
        <v>0</v>
      </c>
      <c r="Q137" s="62">
        <f>Tabla16[[#This Row],[TASA 16%]]+Tabla16[[#This Row],[IEPS 6%]]+Tabla16[[#This Row],[IEPS30%]]+Tabla16[[#This Row],[IEPS53%]]+Tabla16[[#This Row],[IEPS 26.5%]]</f>
        <v>487.06250000000006</v>
      </c>
      <c r="R137" s="33">
        <v>45482</v>
      </c>
      <c r="S137" s="12" t="s">
        <v>360</v>
      </c>
      <c r="T137" s="34" t="s">
        <v>361</v>
      </c>
      <c r="U137" s="9" t="s">
        <v>362</v>
      </c>
      <c r="V137" s="11"/>
      <c r="W137" s="13" t="s">
        <v>363</v>
      </c>
      <c r="X137" s="12" t="s">
        <v>1558</v>
      </c>
      <c r="Y137" s="124"/>
      <c r="Z137" s="68"/>
    </row>
    <row r="138" spans="1:26" x14ac:dyDescent="0.25">
      <c r="A138" s="57">
        <v>196206</v>
      </c>
      <c r="B138" s="58">
        <v>366</v>
      </c>
      <c r="C138" s="10">
        <v>45485</v>
      </c>
      <c r="D138" s="60"/>
      <c r="E138" s="60">
        <v>7.4999999999363354E-3</v>
      </c>
      <c r="F138" s="60">
        <v>487.06250000000006</v>
      </c>
      <c r="G138" s="61"/>
      <c r="H138" s="61"/>
      <c r="I138" s="61"/>
      <c r="J138" s="61"/>
      <c r="K138" s="61"/>
      <c r="L138" s="60"/>
      <c r="M138" s="60"/>
      <c r="N138" s="60">
        <v>77.930000000000007</v>
      </c>
      <c r="O138" s="60">
        <v>565</v>
      </c>
      <c r="P138" s="56">
        <f>Tabla16[[#This Row],[TASA EX.]]+Tabla16[[#This Row],[IEPS 8 %]]</f>
        <v>0</v>
      </c>
      <c r="Q138" s="62">
        <f>Tabla16[[#This Row],[TASA 16%]]+Tabla16[[#This Row],[IEPS 6%]]+Tabla16[[#This Row],[IEPS30%]]+Tabla16[[#This Row],[IEPS53%]]+Tabla16[[#This Row],[IEPS 26.5%]]</f>
        <v>487.06250000000006</v>
      </c>
      <c r="R138" s="33">
        <v>45489</v>
      </c>
      <c r="S138" s="59" t="s">
        <v>360</v>
      </c>
      <c r="T138" s="63" t="s">
        <v>361</v>
      </c>
      <c r="U138" s="58" t="s">
        <v>362</v>
      </c>
      <c r="V138" s="60"/>
      <c r="W138" s="64" t="s">
        <v>363</v>
      </c>
      <c r="X138" s="59" t="s">
        <v>1919</v>
      </c>
      <c r="Y138" s="124"/>
      <c r="Z138" s="68"/>
    </row>
    <row r="139" spans="1:26" x14ac:dyDescent="0.25">
      <c r="A139" s="57">
        <v>196404</v>
      </c>
      <c r="B139" s="58">
        <v>564</v>
      </c>
      <c r="C139" s="10">
        <v>45492</v>
      </c>
      <c r="D139" s="60"/>
      <c r="E139" s="60">
        <v>7.4999999999363354E-3</v>
      </c>
      <c r="F139" s="60">
        <v>487.06250000000006</v>
      </c>
      <c r="G139" s="61"/>
      <c r="H139" s="61"/>
      <c r="I139" s="61"/>
      <c r="J139" s="61"/>
      <c r="K139" s="61"/>
      <c r="L139" s="60"/>
      <c r="M139" s="60"/>
      <c r="N139" s="60">
        <v>77.930000000000007</v>
      </c>
      <c r="O139" s="60">
        <v>565</v>
      </c>
      <c r="P139" s="56">
        <f>Tabla16[[#This Row],[TASA EX.]]+Tabla16[[#This Row],[IEPS 8 %]]</f>
        <v>0</v>
      </c>
      <c r="Q139" s="62">
        <f>Tabla16[[#This Row],[TASA 16%]]+Tabla16[[#This Row],[IEPS 6%]]+Tabla16[[#This Row],[IEPS30%]]+Tabla16[[#This Row],[IEPS53%]]+Tabla16[[#This Row],[IEPS 26.5%]]</f>
        <v>487.06250000000006</v>
      </c>
      <c r="R139" s="33">
        <v>45495</v>
      </c>
      <c r="S139" s="59" t="s">
        <v>360</v>
      </c>
      <c r="T139" s="63" t="s">
        <v>361</v>
      </c>
      <c r="U139" s="58" t="s">
        <v>362</v>
      </c>
      <c r="V139" s="60"/>
      <c r="W139" s="64" t="s">
        <v>363</v>
      </c>
      <c r="X139" s="59" t="s">
        <v>2034</v>
      </c>
      <c r="Y139" s="124"/>
      <c r="Z139" s="68"/>
    </row>
    <row r="140" spans="1:26" x14ac:dyDescent="0.25">
      <c r="A140" s="57">
        <v>196674</v>
      </c>
      <c r="B140" s="58">
        <v>834</v>
      </c>
      <c r="C140" s="10">
        <v>45499</v>
      </c>
      <c r="D140" s="60"/>
      <c r="E140" s="60">
        <v>7.4999999999363354E-3</v>
      </c>
      <c r="F140" s="60">
        <v>487.06250000000006</v>
      </c>
      <c r="G140" s="61"/>
      <c r="H140" s="61"/>
      <c r="I140" s="61"/>
      <c r="J140" s="61"/>
      <c r="K140" s="61"/>
      <c r="L140" s="60"/>
      <c r="M140" s="60"/>
      <c r="N140" s="60">
        <v>77.930000000000007</v>
      </c>
      <c r="O140" s="60">
        <v>565</v>
      </c>
      <c r="P140" s="56">
        <f>Tabla16[[#This Row],[TASA EX.]]+Tabla16[[#This Row],[IEPS 8 %]]</f>
        <v>0</v>
      </c>
      <c r="Q140" s="62">
        <f>Tabla16[[#This Row],[TASA 16%]]+Tabla16[[#This Row],[IEPS 6%]]+Tabla16[[#This Row],[IEPS30%]]+Tabla16[[#This Row],[IEPS53%]]+Tabla16[[#This Row],[IEPS 26.5%]]</f>
        <v>487.06250000000006</v>
      </c>
      <c r="R140" s="33">
        <v>45503</v>
      </c>
      <c r="S140" s="59" t="s">
        <v>360</v>
      </c>
      <c r="T140" s="63" t="s">
        <v>361</v>
      </c>
      <c r="U140" s="58" t="s">
        <v>362</v>
      </c>
      <c r="V140" s="60"/>
      <c r="W140" s="64" t="s">
        <v>363</v>
      </c>
      <c r="X140" s="59" t="s">
        <v>2104</v>
      </c>
      <c r="Y140" s="124"/>
      <c r="Z140" s="68"/>
    </row>
    <row r="141" spans="1:26" x14ac:dyDescent="0.25">
      <c r="A141" s="36">
        <v>196314</v>
      </c>
      <c r="B141" s="9">
        <v>474</v>
      </c>
      <c r="C141" s="10">
        <v>45490</v>
      </c>
      <c r="D141" s="11"/>
      <c r="E141" s="11">
        <v>0</v>
      </c>
      <c r="F141" s="11">
        <v>3017.25</v>
      </c>
      <c r="G141" s="24"/>
      <c r="H141" s="24"/>
      <c r="I141" s="24"/>
      <c r="J141" s="24"/>
      <c r="K141" s="24"/>
      <c r="L141" s="11"/>
      <c r="M141" s="11"/>
      <c r="N141" s="11">
        <v>482.76</v>
      </c>
      <c r="O141" s="11">
        <v>3500.01</v>
      </c>
      <c r="P141" s="56">
        <f>Tabla16[[#This Row],[TASA EX.]]+Tabla16[[#This Row],[IEPS 8 %]]</f>
        <v>0</v>
      </c>
      <c r="Q141" s="62">
        <f>Tabla16[[#This Row],[TASA 16%]]+Tabla16[[#This Row],[IEPS 6%]]+Tabla16[[#This Row],[IEPS30%]]+Tabla16[[#This Row],[IEPS53%]]+Tabla16[[#This Row],[IEPS 26.5%]]</f>
        <v>3017.25</v>
      </c>
      <c r="R141" s="33">
        <v>45495</v>
      </c>
      <c r="S141" s="12" t="s">
        <v>612</v>
      </c>
      <c r="T141" s="34" t="s">
        <v>613</v>
      </c>
      <c r="U141" s="9" t="s">
        <v>51</v>
      </c>
      <c r="V141" s="11"/>
      <c r="W141" s="13" t="s">
        <v>52</v>
      </c>
      <c r="X141" s="12" t="s">
        <v>1978</v>
      </c>
      <c r="Y141" s="124"/>
      <c r="Z141" s="68"/>
    </row>
    <row r="142" spans="1:26" x14ac:dyDescent="0.25">
      <c r="A142" s="36">
        <v>196315</v>
      </c>
      <c r="B142" s="9">
        <v>475</v>
      </c>
      <c r="C142" s="10">
        <v>45490</v>
      </c>
      <c r="D142" s="11"/>
      <c r="E142" s="11">
        <v>2.4999999999806732E-2</v>
      </c>
      <c r="F142" s="11">
        <v>2680.125</v>
      </c>
      <c r="G142" s="24"/>
      <c r="H142" s="24"/>
      <c r="I142" s="24"/>
      <c r="J142" s="24"/>
      <c r="K142" s="24"/>
      <c r="L142" s="11"/>
      <c r="M142" s="11"/>
      <c r="N142" s="11">
        <v>428.82</v>
      </c>
      <c r="O142" s="11">
        <v>3108.97</v>
      </c>
      <c r="P142" s="56">
        <f>Tabla16[[#This Row],[TASA EX.]]+Tabla16[[#This Row],[IEPS 8 %]]</f>
        <v>0</v>
      </c>
      <c r="Q142" s="62">
        <f>Tabla16[[#This Row],[TASA 16%]]+Tabla16[[#This Row],[IEPS 6%]]+Tabla16[[#This Row],[IEPS30%]]+Tabla16[[#This Row],[IEPS53%]]+Tabla16[[#This Row],[IEPS 26.5%]]</f>
        <v>2680.125</v>
      </c>
      <c r="R142" s="33">
        <v>45495</v>
      </c>
      <c r="S142" s="12" t="s">
        <v>612</v>
      </c>
      <c r="T142" s="34" t="s">
        <v>613</v>
      </c>
      <c r="U142" s="9" t="s">
        <v>51</v>
      </c>
      <c r="V142" s="11"/>
      <c r="W142" s="13" t="s">
        <v>52</v>
      </c>
      <c r="X142" s="12" t="s">
        <v>1979</v>
      </c>
      <c r="Y142" s="124"/>
      <c r="Z142" s="68"/>
    </row>
    <row r="143" spans="1:26" x14ac:dyDescent="0.25">
      <c r="A143" s="57">
        <v>196318</v>
      </c>
      <c r="B143" s="58">
        <v>478</v>
      </c>
      <c r="C143" s="10">
        <v>45490</v>
      </c>
      <c r="D143" s="60"/>
      <c r="E143" s="60">
        <v>2.0000000000209184E-2</v>
      </c>
      <c r="F143" s="60">
        <v>5701.75</v>
      </c>
      <c r="G143" s="61"/>
      <c r="H143" s="61"/>
      <c r="I143" s="61"/>
      <c r="J143" s="61"/>
      <c r="K143" s="61"/>
      <c r="L143" s="60"/>
      <c r="M143" s="60"/>
      <c r="N143" s="60">
        <v>912.28</v>
      </c>
      <c r="O143" s="60">
        <v>6614.05</v>
      </c>
      <c r="P143" s="56">
        <f>Tabla16[[#This Row],[TASA EX.]]+Tabla16[[#This Row],[IEPS 8 %]]</f>
        <v>0</v>
      </c>
      <c r="Q143" s="62">
        <f>Tabla16[[#This Row],[TASA 16%]]+Tabla16[[#This Row],[IEPS 6%]]+Tabla16[[#This Row],[IEPS30%]]+Tabla16[[#This Row],[IEPS53%]]+Tabla16[[#This Row],[IEPS 26.5%]]</f>
        <v>5701.75</v>
      </c>
      <c r="R143" s="33">
        <v>45495</v>
      </c>
      <c r="S143" s="59" t="s">
        <v>612</v>
      </c>
      <c r="T143" s="63" t="s">
        <v>613</v>
      </c>
      <c r="U143" s="58" t="s">
        <v>51</v>
      </c>
      <c r="V143" s="60"/>
      <c r="W143" s="64" t="s">
        <v>52</v>
      </c>
      <c r="X143" s="59" t="s">
        <v>1982</v>
      </c>
      <c r="Y143" s="124"/>
      <c r="Z143" s="68"/>
    </row>
    <row r="144" spans="1:26" x14ac:dyDescent="0.25">
      <c r="A144" s="44">
        <v>196554</v>
      </c>
      <c r="B144" s="45">
        <v>714</v>
      </c>
      <c r="C144" s="10">
        <v>45496</v>
      </c>
      <c r="D144" s="46"/>
      <c r="E144" s="46">
        <v>-1.0000000000218279E-2</v>
      </c>
      <c r="F144" s="46">
        <v>5075</v>
      </c>
      <c r="G144" s="47"/>
      <c r="H144" s="47"/>
      <c r="I144" s="47"/>
      <c r="J144" s="47"/>
      <c r="K144" s="47"/>
      <c r="L144" s="46"/>
      <c r="M144" s="46"/>
      <c r="N144" s="46">
        <v>812</v>
      </c>
      <c r="O144" s="46">
        <v>5886.99</v>
      </c>
      <c r="P144" s="56">
        <f>Tabla16[[#This Row],[TASA EX.]]+Tabla16[[#This Row],[IEPS 8 %]]</f>
        <v>0</v>
      </c>
      <c r="Q144" s="62">
        <f>Tabla16[[#This Row],[TASA 16%]]+Tabla16[[#This Row],[IEPS 6%]]+Tabla16[[#This Row],[IEPS30%]]+Tabla16[[#This Row],[IEPS53%]]+Tabla16[[#This Row],[IEPS 26.5%]]</f>
        <v>5075</v>
      </c>
      <c r="R144" s="33">
        <v>45499</v>
      </c>
      <c r="S144" s="48" t="s">
        <v>612</v>
      </c>
      <c r="T144" s="49" t="s">
        <v>613</v>
      </c>
      <c r="U144" s="45" t="s">
        <v>51</v>
      </c>
      <c r="V144" s="46"/>
      <c r="W144" s="50" t="s">
        <v>52</v>
      </c>
      <c r="X144" s="48" t="s">
        <v>2092</v>
      </c>
      <c r="Y144" s="124"/>
      <c r="Z144" s="68"/>
    </row>
    <row r="145" spans="1:26" x14ac:dyDescent="0.25">
      <c r="A145" s="57">
        <v>195893</v>
      </c>
      <c r="B145" s="58">
        <v>53</v>
      </c>
      <c r="C145" s="10">
        <v>45475</v>
      </c>
      <c r="D145" s="60"/>
      <c r="E145" s="60">
        <v>0</v>
      </c>
      <c r="F145" s="60">
        <v>8925</v>
      </c>
      <c r="G145" s="61"/>
      <c r="H145" s="61"/>
      <c r="I145" s="61"/>
      <c r="J145" s="61"/>
      <c r="K145" s="61"/>
      <c r="L145" s="60"/>
      <c r="M145" s="60"/>
      <c r="N145" s="60">
        <v>1428</v>
      </c>
      <c r="O145" s="60">
        <v>10353</v>
      </c>
      <c r="P145" s="56">
        <f>Tabla16[[#This Row],[TASA EX.]]+Tabla16[[#This Row],[IEPS 8 %]]</f>
        <v>0</v>
      </c>
      <c r="Q145" s="62">
        <f>Tabla16[[#This Row],[TASA 16%]]+Tabla16[[#This Row],[IEPS 6%]]+Tabla16[[#This Row],[IEPS30%]]+Tabla16[[#This Row],[IEPS53%]]+Tabla16[[#This Row],[IEPS 26.5%]]</f>
        <v>8925</v>
      </c>
      <c r="R145" s="33">
        <v>45481</v>
      </c>
      <c r="S145" s="59" t="s">
        <v>785</v>
      </c>
      <c r="T145" s="63" t="s">
        <v>786</v>
      </c>
      <c r="U145" s="58" t="s">
        <v>51</v>
      </c>
      <c r="V145" s="60"/>
      <c r="W145" s="64" t="s">
        <v>52</v>
      </c>
      <c r="X145" s="59" t="s">
        <v>1651</v>
      </c>
      <c r="Y145" s="124"/>
      <c r="Z145" s="68"/>
    </row>
    <row r="146" spans="1:26" x14ac:dyDescent="0.25">
      <c r="A146" s="57">
        <v>195868</v>
      </c>
      <c r="B146" s="58">
        <v>28</v>
      </c>
      <c r="C146" s="10">
        <v>45474</v>
      </c>
      <c r="D146" s="60"/>
      <c r="E146" s="60">
        <v>0.39249999999447027</v>
      </c>
      <c r="F146" s="60">
        <v>71558.9375</v>
      </c>
      <c r="G146" s="61"/>
      <c r="H146" s="61"/>
      <c r="I146" s="61"/>
      <c r="J146" s="61"/>
      <c r="K146" s="61"/>
      <c r="L146" s="60"/>
      <c r="M146" s="60"/>
      <c r="N146" s="60">
        <v>11449.43</v>
      </c>
      <c r="O146" s="60">
        <v>83008.759999999995</v>
      </c>
      <c r="P146" s="56">
        <f>Tabla16[[#This Row],[TASA EX.]]+Tabla16[[#This Row],[IEPS 8 %]]</f>
        <v>0</v>
      </c>
      <c r="Q146" s="62">
        <f>Tabla16[[#This Row],[TASA 16%]]+Tabla16[[#This Row],[IEPS 6%]]+Tabla16[[#This Row],[IEPS30%]]+Tabla16[[#This Row],[IEPS53%]]+Tabla16[[#This Row],[IEPS 26.5%]]</f>
        <v>71558.9375</v>
      </c>
      <c r="R146" s="33">
        <v>45476</v>
      </c>
      <c r="S146" s="59" t="s">
        <v>498</v>
      </c>
      <c r="T146" s="63" t="s">
        <v>499</v>
      </c>
      <c r="U146" s="58" t="s">
        <v>39</v>
      </c>
      <c r="V146" s="60">
        <v>2606.29</v>
      </c>
      <c r="W146" s="64" t="s">
        <v>40</v>
      </c>
      <c r="X146" s="59" t="s">
        <v>1632</v>
      </c>
      <c r="Y146" s="124"/>
      <c r="Z146" s="68"/>
    </row>
    <row r="147" spans="1:26" x14ac:dyDescent="0.25">
      <c r="A147" s="69">
        <v>196190</v>
      </c>
      <c r="B147" s="70">
        <v>350</v>
      </c>
      <c r="C147" s="10">
        <v>45485</v>
      </c>
      <c r="D147" s="72"/>
      <c r="E147" s="72">
        <v>1.7500000000040927E-2</v>
      </c>
      <c r="F147" s="72">
        <v>2107.0625</v>
      </c>
      <c r="G147" s="73"/>
      <c r="H147" s="73"/>
      <c r="I147" s="73"/>
      <c r="J147" s="73"/>
      <c r="K147" s="73"/>
      <c r="L147" s="72"/>
      <c r="M147" s="72"/>
      <c r="N147" s="72">
        <v>337.13</v>
      </c>
      <c r="O147" s="72">
        <v>2444.21</v>
      </c>
      <c r="P147" s="56">
        <f>Tabla16[[#This Row],[TASA EX.]]+Tabla16[[#This Row],[IEPS 8 %]]</f>
        <v>0</v>
      </c>
      <c r="Q147" s="62">
        <f>Tabla16[[#This Row],[TASA 16%]]+Tabla16[[#This Row],[IEPS 6%]]+Tabla16[[#This Row],[IEPS30%]]+Tabla16[[#This Row],[IEPS53%]]+Tabla16[[#This Row],[IEPS 26.5%]]</f>
        <v>2107.0625</v>
      </c>
      <c r="R147" s="33">
        <v>45489</v>
      </c>
      <c r="S147" s="71" t="s">
        <v>498</v>
      </c>
      <c r="T147" s="74" t="s">
        <v>499</v>
      </c>
      <c r="U147" s="70" t="s">
        <v>39</v>
      </c>
      <c r="V147" s="72">
        <v>65.16</v>
      </c>
      <c r="W147" s="75" t="s">
        <v>40</v>
      </c>
      <c r="X147" s="71" t="s">
        <v>1911</v>
      </c>
      <c r="Y147" s="124"/>
      <c r="Z147" s="68"/>
    </row>
    <row r="148" spans="1:26" x14ac:dyDescent="0.25">
      <c r="A148" s="69">
        <v>196681</v>
      </c>
      <c r="B148" s="70">
        <v>841</v>
      </c>
      <c r="C148" s="10">
        <v>45502</v>
      </c>
      <c r="D148" s="72"/>
      <c r="E148" s="72">
        <v>2.49999999141437E-3</v>
      </c>
      <c r="F148" s="72">
        <v>136753.4375</v>
      </c>
      <c r="G148" s="73"/>
      <c r="H148" s="73"/>
      <c r="I148" s="73"/>
      <c r="J148" s="73"/>
      <c r="K148" s="73"/>
      <c r="L148" s="72"/>
      <c r="M148" s="72"/>
      <c r="N148" s="72">
        <v>21880.55</v>
      </c>
      <c r="O148" s="72">
        <v>158633.99</v>
      </c>
      <c r="P148" s="56">
        <f>Tabla16[[#This Row],[TASA EX.]]+Tabla16[[#This Row],[IEPS 8 %]]</f>
        <v>0</v>
      </c>
      <c r="Q148" s="62">
        <f>Tabla16[[#This Row],[TASA 16%]]+Tabla16[[#This Row],[IEPS 6%]]+Tabla16[[#This Row],[IEPS30%]]+Tabla16[[#This Row],[IEPS53%]]+Tabla16[[#This Row],[IEPS 26.5%]]</f>
        <v>136753.4375</v>
      </c>
      <c r="R148" s="33">
        <v>45504</v>
      </c>
      <c r="S148" s="71" t="s">
        <v>498</v>
      </c>
      <c r="T148" s="74" t="s">
        <v>499</v>
      </c>
      <c r="U148" s="70" t="s">
        <v>39</v>
      </c>
      <c r="V148" s="72">
        <v>5222.62</v>
      </c>
      <c r="W148" s="75" t="s">
        <v>40</v>
      </c>
      <c r="X148" s="71" t="s">
        <v>2121</v>
      </c>
      <c r="Y148" s="124"/>
      <c r="Z148" s="68"/>
    </row>
    <row r="149" spans="1:26" x14ac:dyDescent="0.25">
      <c r="A149" s="51">
        <v>195807</v>
      </c>
      <c r="B149" s="50">
        <v>857</v>
      </c>
      <c r="C149" s="10">
        <v>45471</v>
      </c>
      <c r="D149" s="52"/>
      <c r="E149" s="52">
        <v>0.11500000000023647</v>
      </c>
      <c r="F149" s="52">
        <v>11562.125</v>
      </c>
      <c r="G149" s="53"/>
      <c r="H149" s="53"/>
      <c r="I149" s="53"/>
      <c r="J149" s="53"/>
      <c r="K149" s="53"/>
      <c r="L149" s="52"/>
      <c r="M149" s="52"/>
      <c r="N149" s="52">
        <v>1849.94</v>
      </c>
      <c r="O149" s="52">
        <v>13412.18</v>
      </c>
      <c r="P149" s="56">
        <f>Tabla16[[#This Row],[TASA EX.]]+Tabla16[[#This Row],[IEPS 8 %]]</f>
        <v>0</v>
      </c>
      <c r="Q149" s="62">
        <f>Tabla16[[#This Row],[TASA 16%]]+Tabla16[[#This Row],[IEPS 6%]]+Tabla16[[#This Row],[IEPS30%]]+Tabla16[[#This Row],[IEPS53%]]+Tabla16[[#This Row],[IEPS 26.5%]]</f>
        <v>11562.125</v>
      </c>
      <c r="R149" s="33">
        <v>45482</v>
      </c>
      <c r="S149" s="54" t="s">
        <v>109</v>
      </c>
      <c r="T149" s="49" t="s">
        <v>110</v>
      </c>
      <c r="U149" s="45" t="s">
        <v>358</v>
      </c>
      <c r="V149" s="55"/>
      <c r="W149" s="50" t="s">
        <v>359</v>
      </c>
      <c r="X149" s="48" t="s">
        <v>1559</v>
      </c>
      <c r="Y149" s="124"/>
      <c r="Z149" s="68"/>
    </row>
    <row r="150" spans="1:26" x14ac:dyDescent="0.25">
      <c r="A150" s="97">
        <v>196206</v>
      </c>
      <c r="B150" s="98">
        <v>366</v>
      </c>
      <c r="C150" s="10">
        <v>45485</v>
      </c>
      <c r="D150" s="100"/>
      <c r="E150" s="100">
        <v>-5.5000000001200533E-2</v>
      </c>
      <c r="F150" s="100">
        <v>25819.625</v>
      </c>
      <c r="G150" s="101"/>
      <c r="H150" s="101"/>
      <c r="I150" s="101"/>
      <c r="J150" s="101"/>
      <c r="K150" s="101"/>
      <c r="L150" s="100"/>
      <c r="M150" s="100"/>
      <c r="N150" s="100">
        <v>4131.1400000000003</v>
      </c>
      <c r="O150" s="100">
        <v>29950.71</v>
      </c>
      <c r="P150" s="56">
        <f>Tabla16[[#This Row],[TASA EX.]]+Tabla16[[#This Row],[IEPS 8 %]]</f>
        <v>0</v>
      </c>
      <c r="Q150" s="62">
        <f>Tabla16[[#This Row],[TASA 16%]]+Tabla16[[#This Row],[IEPS 6%]]+Tabla16[[#This Row],[IEPS30%]]+Tabla16[[#This Row],[IEPS53%]]+Tabla16[[#This Row],[IEPS 26.5%]]</f>
        <v>25819.625</v>
      </c>
      <c r="R150" s="33">
        <v>45489</v>
      </c>
      <c r="S150" s="99" t="s">
        <v>109</v>
      </c>
      <c r="T150" s="102" t="s">
        <v>110</v>
      </c>
      <c r="U150" s="98" t="s">
        <v>358</v>
      </c>
      <c r="V150" s="100"/>
      <c r="W150" s="103" t="s">
        <v>359</v>
      </c>
      <c r="X150" s="99" t="s">
        <v>1920</v>
      </c>
      <c r="Y150" s="124"/>
      <c r="Z150" s="68"/>
    </row>
    <row r="151" spans="1:26" x14ac:dyDescent="0.25">
      <c r="A151" s="36">
        <v>196404</v>
      </c>
      <c r="B151" s="9">
        <v>564</v>
      </c>
      <c r="C151" s="10">
        <v>45492</v>
      </c>
      <c r="D151" s="11"/>
      <c r="E151" s="11">
        <v>5.2499999998872227E-2</v>
      </c>
      <c r="F151" s="11">
        <v>16830.9375</v>
      </c>
      <c r="G151" s="24"/>
      <c r="H151" s="24"/>
      <c r="I151" s="24"/>
      <c r="J151" s="24"/>
      <c r="K151" s="24"/>
      <c r="L151" s="11"/>
      <c r="M151" s="11"/>
      <c r="N151" s="11">
        <v>2692.95</v>
      </c>
      <c r="O151" s="11">
        <v>19523.939999999999</v>
      </c>
      <c r="P151" s="56">
        <f>Tabla16[[#This Row],[TASA EX.]]+Tabla16[[#This Row],[IEPS 8 %]]</f>
        <v>0</v>
      </c>
      <c r="Q151" s="62">
        <f>Tabla16[[#This Row],[TASA 16%]]+Tabla16[[#This Row],[IEPS 6%]]+Tabla16[[#This Row],[IEPS30%]]+Tabla16[[#This Row],[IEPS53%]]+Tabla16[[#This Row],[IEPS 26.5%]]</f>
        <v>16830.9375</v>
      </c>
      <c r="R151" s="33">
        <v>45495</v>
      </c>
      <c r="S151" s="12" t="s">
        <v>109</v>
      </c>
      <c r="T151" s="34" t="s">
        <v>110</v>
      </c>
      <c r="U151" s="9" t="s">
        <v>358</v>
      </c>
      <c r="V151" s="11"/>
      <c r="W151" s="13" t="s">
        <v>359</v>
      </c>
      <c r="X151" s="12" t="s">
        <v>2035</v>
      </c>
      <c r="Y151" s="124"/>
      <c r="Z151" s="68"/>
    </row>
    <row r="152" spans="1:26" x14ac:dyDescent="0.25">
      <c r="A152" s="57">
        <v>196674</v>
      </c>
      <c r="B152" s="58">
        <v>834</v>
      </c>
      <c r="C152" s="10">
        <v>45499</v>
      </c>
      <c r="D152" s="60"/>
      <c r="E152" s="60">
        <v>-2.4999999995998223E-3</v>
      </c>
      <c r="F152" s="60">
        <v>9302.3125</v>
      </c>
      <c r="G152" s="61"/>
      <c r="H152" s="61"/>
      <c r="I152" s="61"/>
      <c r="J152" s="61"/>
      <c r="K152" s="61"/>
      <c r="L152" s="60"/>
      <c r="M152" s="60"/>
      <c r="N152" s="60">
        <v>1488.37</v>
      </c>
      <c r="O152" s="60">
        <v>10790.68</v>
      </c>
      <c r="P152" s="56">
        <f>Tabla16[[#This Row],[TASA EX.]]+Tabla16[[#This Row],[IEPS 8 %]]</f>
        <v>0</v>
      </c>
      <c r="Q152" s="62">
        <f>Tabla16[[#This Row],[TASA 16%]]+Tabla16[[#This Row],[IEPS 6%]]+Tabla16[[#This Row],[IEPS30%]]+Tabla16[[#This Row],[IEPS53%]]+Tabla16[[#This Row],[IEPS 26.5%]]</f>
        <v>9302.3125</v>
      </c>
      <c r="R152" s="33">
        <v>45503</v>
      </c>
      <c r="S152" s="59" t="s">
        <v>109</v>
      </c>
      <c r="T152" s="63" t="s">
        <v>110</v>
      </c>
      <c r="U152" s="58" t="s">
        <v>358</v>
      </c>
      <c r="V152" s="60"/>
      <c r="W152" s="64" t="s">
        <v>359</v>
      </c>
      <c r="X152" s="59" t="s">
        <v>2105</v>
      </c>
      <c r="Y152" s="124"/>
      <c r="Z152" s="68"/>
    </row>
    <row r="153" spans="1:26" x14ac:dyDescent="0.25">
      <c r="A153" s="57">
        <v>3039</v>
      </c>
      <c r="B153" s="58">
        <v>1502</v>
      </c>
      <c r="C153" s="10">
        <v>45503</v>
      </c>
      <c r="D153" s="60"/>
      <c r="E153" s="60">
        <v>5012072.3325000005</v>
      </c>
      <c r="F153" s="60">
        <v>180485.43749999997</v>
      </c>
      <c r="G153" s="61"/>
      <c r="H153" s="61"/>
      <c r="I153" s="61"/>
      <c r="J153" s="61"/>
      <c r="K153" s="61"/>
      <c r="L153" s="60"/>
      <c r="M153" s="60"/>
      <c r="N153" s="60">
        <v>28877.67</v>
      </c>
      <c r="O153" s="60">
        <v>5221435.4400000004</v>
      </c>
      <c r="P153" s="56">
        <f>Tabla16[[#This Row],[TASA EX.]]+Tabla16[[#This Row],[IEPS 8 %]]</f>
        <v>0</v>
      </c>
      <c r="Q153" s="62">
        <f>Tabla16[[#This Row],[TASA 16%]]+Tabla16[[#This Row],[IEPS 6%]]+Tabla16[[#This Row],[IEPS30%]]+Tabla16[[#This Row],[IEPS53%]]+Tabla16[[#This Row],[IEPS 26.5%]]</f>
        <v>180485.43749999997</v>
      </c>
      <c r="R153" s="33">
        <v>45503</v>
      </c>
      <c r="S153" s="59" t="s">
        <v>507</v>
      </c>
      <c r="T153" s="63" t="s">
        <v>508</v>
      </c>
      <c r="U153" s="58" t="s">
        <v>39</v>
      </c>
      <c r="V153" s="60">
        <v>330857.45</v>
      </c>
      <c r="W153" s="64" t="s">
        <v>40</v>
      </c>
      <c r="X153" s="59" t="s">
        <v>60</v>
      </c>
      <c r="Y153" s="124"/>
      <c r="Z153" s="68"/>
    </row>
    <row r="154" spans="1:26" x14ac:dyDescent="0.25">
      <c r="A154" s="57">
        <v>195569</v>
      </c>
      <c r="B154" s="58">
        <v>619</v>
      </c>
      <c r="C154" s="10">
        <v>45464</v>
      </c>
      <c r="D154" s="60"/>
      <c r="E154" s="60">
        <v>9690</v>
      </c>
      <c r="F154" s="60">
        <v>0</v>
      </c>
      <c r="G154" s="61"/>
      <c r="H154" s="61"/>
      <c r="I154" s="61"/>
      <c r="J154" s="61"/>
      <c r="K154" s="61"/>
      <c r="L154" s="60"/>
      <c r="M154" s="60">
        <v>775.2</v>
      </c>
      <c r="N154" s="60"/>
      <c r="O154" s="60">
        <v>10465.200000000001</v>
      </c>
      <c r="P154" s="56">
        <f>Tabla16[[#This Row],[TASA EX.]]+Tabla16[[#This Row],[IEPS 8 %]]</f>
        <v>775.2</v>
      </c>
      <c r="Q154" s="62">
        <f>Tabla16[[#This Row],[TASA 16%]]+Tabla16[[#This Row],[IEPS 6%]]+Tabla16[[#This Row],[IEPS30%]]+Tabla16[[#This Row],[IEPS53%]]+Tabla16[[#This Row],[IEPS 26.5%]]</f>
        <v>0</v>
      </c>
      <c r="R154" s="33">
        <v>45475</v>
      </c>
      <c r="S154" s="59" t="s">
        <v>462</v>
      </c>
      <c r="T154" s="63" t="s">
        <v>463</v>
      </c>
      <c r="U154" s="58" t="s">
        <v>39</v>
      </c>
      <c r="V154" s="60"/>
      <c r="W154" s="64" t="s">
        <v>40</v>
      </c>
      <c r="X154" s="59" t="s">
        <v>1400</v>
      </c>
      <c r="Y154" s="124"/>
      <c r="Z154" s="68"/>
    </row>
    <row r="155" spans="1:26" x14ac:dyDescent="0.25">
      <c r="A155" s="36">
        <v>196437</v>
      </c>
      <c r="B155" s="9">
        <v>597</v>
      </c>
      <c r="C155" s="10">
        <v>45492</v>
      </c>
      <c r="D155" s="11"/>
      <c r="E155" s="11">
        <v>13660</v>
      </c>
      <c r="F155" s="11">
        <v>0</v>
      </c>
      <c r="G155" s="24"/>
      <c r="H155" s="24"/>
      <c r="I155" s="24"/>
      <c r="J155" s="24"/>
      <c r="K155" s="24"/>
      <c r="L155" s="11"/>
      <c r="M155" s="11">
        <v>1092.8</v>
      </c>
      <c r="N155" s="11"/>
      <c r="O155" s="11">
        <v>14752.8</v>
      </c>
      <c r="P155" s="56">
        <f>Tabla16[[#This Row],[TASA EX.]]+Tabla16[[#This Row],[IEPS 8 %]]</f>
        <v>1092.8</v>
      </c>
      <c r="Q155" s="62">
        <f>Tabla16[[#This Row],[TASA 16%]]+Tabla16[[#This Row],[IEPS 6%]]+Tabla16[[#This Row],[IEPS30%]]+Tabla16[[#This Row],[IEPS53%]]+Tabla16[[#This Row],[IEPS 26.5%]]</f>
        <v>0</v>
      </c>
      <c r="R155" s="33">
        <v>45504</v>
      </c>
      <c r="S155" s="12" t="s">
        <v>462</v>
      </c>
      <c r="T155" s="34" t="s">
        <v>463</v>
      </c>
      <c r="U155" s="9" t="s">
        <v>39</v>
      </c>
      <c r="V155" s="11"/>
      <c r="W155" s="13" t="s">
        <v>40</v>
      </c>
      <c r="X155" s="12" t="s">
        <v>2059</v>
      </c>
      <c r="Y155" s="124"/>
      <c r="Z155" s="68"/>
    </row>
    <row r="156" spans="1:26" x14ac:dyDescent="0.25">
      <c r="A156" s="57">
        <v>195835</v>
      </c>
      <c r="B156" s="58">
        <v>885</v>
      </c>
      <c r="C156" s="10">
        <v>45471</v>
      </c>
      <c r="D156" s="60">
        <v>11111.11</v>
      </c>
      <c r="E156" s="60">
        <v>-6.8212102632969618E-13</v>
      </c>
      <c r="F156" s="60">
        <v>0</v>
      </c>
      <c r="G156" s="61"/>
      <c r="H156" s="61">
        <v>-1111.1099999999999</v>
      </c>
      <c r="I156" s="61"/>
      <c r="J156" s="61"/>
      <c r="K156" s="61"/>
      <c r="L156" s="60"/>
      <c r="M156" s="60"/>
      <c r="N156" s="60"/>
      <c r="O156" s="60">
        <v>10000</v>
      </c>
      <c r="P156" s="56">
        <f>Tabla16[[#This Row],[TASA EX.]]+Tabla16[[#This Row],[IEPS 8 %]]</f>
        <v>11111.11</v>
      </c>
      <c r="Q156" s="62">
        <f>Tabla16[[#This Row],[TASA 16%]]+Tabla16[[#This Row],[IEPS 6%]]+Tabla16[[#This Row],[IEPS30%]]+Tabla16[[#This Row],[IEPS53%]]+Tabla16[[#This Row],[IEPS 26.5%]]</f>
        <v>0</v>
      </c>
      <c r="R156" s="33">
        <v>45475</v>
      </c>
      <c r="S156" s="59" t="s">
        <v>317</v>
      </c>
      <c r="T156" s="63" t="s">
        <v>318</v>
      </c>
      <c r="U156" s="58" t="s">
        <v>81</v>
      </c>
      <c r="V156" s="60"/>
      <c r="W156" s="64" t="s">
        <v>82</v>
      </c>
      <c r="X156" s="59" t="s">
        <v>113</v>
      </c>
      <c r="Y156" s="124"/>
      <c r="Z156" s="68"/>
    </row>
    <row r="157" spans="1:26" x14ac:dyDescent="0.25">
      <c r="A157" s="97">
        <v>195314</v>
      </c>
      <c r="B157" s="98">
        <v>364</v>
      </c>
      <c r="C157" s="10">
        <v>45456</v>
      </c>
      <c r="D157" s="100"/>
      <c r="E157" s="100">
        <v>7.5000000051659299E-3</v>
      </c>
      <c r="F157" s="100">
        <v>71680.0625</v>
      </c>
      <c r="G157" s="101"/>
      <c r="H157" s="101"/>
      <c r="I157" s="101"/>
      <c r="J157" s="101"/>
      <c r="K157" s="101"/>
      <c r="L157" s="100"/>
      <c r="M157" s="100"/>
      <c r="N157" s="100">
        <v>11468.81</v>
      </c>
      <c r="O157" s="100">
        <v>83148.88</v>
      </c>
      <c r="P157" s="56">
        <f>Tabla16[[#This Row],[TASA EX.]]+Tabla16[[#This Row],[IEPS 8 %]]</f>
        <v>0</v>
      </c>
      <c r="Q157" s="62">
        <f>Tabla16[[#This Row],[TASA 16%]]+Tabla16[[#This Row],[IEPS 6%]]+Tabla16[[#This Row],[IEPS30%]]+Tabla16[[#This Row],[IEPS53%]]+Tabla16[[#This Row],[IEPS 26.5%]]</f>
        <v>71680.0625</v>
      </c>
      <c r="R157" s="33">
        <v>45478</v>
      </c>
      <c r="S157" s="99" t="s">
        <v>206</v>
      </c>
      <c r="T157" s="102" t="s">
        <v>207</v>
      </c>
      <c r="U157" s="98" t="s">
        <v>39</v>
      </c>
      <c r="V157" s="100"/>
      <c r="W157" s="103" t="s">
        <v>40</v>
      </c>
      <c r="X157" s="99" t="s">
        <v>1273</v>
      </c>
      <c r="Y157" s="124"/>
      <c r="Z157" s="68"/>
    </row>
    <row r="158" spans="1:26" x14ac:dyDescent="0.25">
      <c r="A158" s="57">
        <v>195759</v>
      </c>
      <c r="B158" s="58">
        <v>809</v>
      </c>
      <c r="C158" s="10">
        <v>45470</v>
      </c>
      <c r="D158" s="60"/>
      <c r="E158" s="60">
        <v>1614.5174999999999</v>
      </c>
      <c r="F158" s="60">
        <v>29105.3125</v>
      </c>
      <c r="G158" s="61"/>
      <c r="H158" s="61"/>
      <c r="I158" s="61"/>
      <c r="J158" s="61"/>
      <c r="K158" s="61"/>
      <c r="L158" s="60"/>
      <c r="M158" s="60"/>
      <c r="N158" s="60">
        <v>4656.8500000000004</v>
      </c>
      <c r="O158" s="60">
        <v>35376.68</v>
      </c>
      <c r="P158" s="56">
        <f>Tabla16[[#This Row],[TASA EX.]]+Tabla16[[#This Row],[IEPS 8 %]]</f>
        <v>0</v>
      </c>
      <c r="Q158" s="62">
        <f>Tabla16[[#This Row],[TASA 16%]]+Tabla16[[#This Row],[IEPS 6%]]+Tabla16[[#This Row],[IEPS30%]]+Tabla16[[#This Row],[IEPS53%]]+Tabla16[[#This Row],[IEPS 26.5%]]</f>
        <v>29105.3125</v>
      </c>
      <c r="R158" s="33">
        <v>45490</v>
      </c>
      <c r="S158" s="59" t="s">
        <v>206</v>
      </c>
      <c r="T158" s="63" t="s">
        <v>207</v>
      </c>
      <c r="U158" s="58" t="s">
        <v>39</v>
      </c>
      <c r="V158" s="60"/>
      <c r="W158" s="64" t="s">
        <v>40</v>
      </c>
      <c r="X158" s="59" t="s">
        <v>1516</v>
      </c>
      <c r="Y158" s="124"/>
      <c r="Z158" s="68"/>
    </row>
    <row r="159" spans="1:26" x14ac:dyDescent="0.25">
      <c r="A159" s="57">
        <v>195979</v>
      </c>
      <c r="B159" s="58">
        <v>139</v>
      </c>
      <c r="C159" s="10">
        <v>45477</v>
      </c>
      <c r="D159" s="60"/>
      <c r="E159" s="60">
        <v>4799.3374999999996</v>
      </c>
      <c r="F159" s="60">
        <v>32953.0625</v>
      </c>
      <c r="G159" s="61"/>
      <c r="H159" s="61"/>
      <c r="I159" s="61"/>
      <c r="J159" s="61"/>
      <c r="K159" s="61"/>
      <c r="L159" s="60"/>
      <c r="M159" s="60"/>
      <c r="N159" s="60">
        <v>5272.49</v>
      </c>
      <c r="O159" s="60">
        <v>43024.89</v>
      </c>
      <c r="P159" s="56">
        <f>Tabla16[[#This Row],[TASA EX.]]+Tabla16[[#This Row],[IEPS 8 %]]</f>
        <v>0</v>
      </c>
      <c r="Q159" s="62">
        <f>Tabla16[[#This Row],[TASA 16%]]+Tabla16[[#This Row],[IEPS 6%]]+Tabla16[[#This Row],[IEPS30%]]+Tabla16[[#This Row],[IEPS53%]]+Tabla16[[#This Row],[IEPS 26.5%]]</f>
        <v>32953.0625</v>
      </c>
      <c r="R159" s="33">
        <v>45491</v>
      </c>
      <c r="S159" s="59" t="s">
        <v>206</v>
      </c>
      <c r="T159" s="63" t="s">
        <v>207</v>
      </c>
      <c r="U159" s="58" t="s">
        <v>39</v>
      </c>
      <c r="V159" s="60"/>
      <c r="W159" s="64" t="s">
        <v>40</v>
      </c>
      <c r="X159" s="59" t="s">
        <v>1730</v>
      </c>
      <c r="Y159" s="124"/>
      <c r="Z159" s="68"/>
    </row>
    <row r="160" spans="1:26" x14ac:dyDescent="0.25">
      <c r="A160" s="69">
        <v>196213</v>
      </c>
      <c r="B160" s="70">
        <v>373</v>
      </c>
      <c r="C160" s="10">
        <v>45485</v>
      </c>
      <c r="D160" s="72"/>
      <c r="E160" s="72">
        <v>0</v>
      </c>
      <c r="F160" s="72">
        <v>31671.499999999996</v>
      </c>
      <c r="G160" s="73"/>
      <c r="H160" s="73"/>
      <c r="I160" s="73"/>
      <c r="J160" s="73"/>
      <c r="K160" s="73"/>
      <c r="L160" s="72"/>
      <c r="M160" s="72"/>
      <c r="N160" s="72">
        <v>5067.4399999999996</v>
      </c>
      <c r="O160" s="72">
        <v>36738.94</v>
      </c>
      <c r="P160" s="56">
        <f>Tabla16[[#This Row],[TASA EX.]]+Tabla16[[#This Row],[IEPS 8 %]]</f>
        <v>0</v>
      </c>
      <c r="Q160" s="62">
        <f>Tabla16[[#This Row],[TASA 16%]]+Tabla16[[#This Row],[IEPS 6%]]+Tabla16[[#This Row],[IEPS30%]]+Tabla16[[#This Row],[IEPS53%]]+Tabla16[[#This Row],[IEPS 26.5%]]</f>
        <v>31671.499999999996</v>
      </c>
      <c r="R160" s="33">
        <v>45499</v>
      </c>
      <c r="S160" s="71" t="s">
        <v>206</v>
      </c>
      <c r="T160" s="108" t="s">
        <v>207</v>
      </c>
      <c r="U160" s="70" t="s">
        <v>39</v>
      </c>
      <c r="V160" s="72">
        <v>136.52000000000001</v>
      </c>
      <c r="W160" s="75" t="s">
        <v>40</v>
      </c>
      <c r="X160" s="71" t="s">
        <v>1934</v>
      </c>
      <c r="Y160" s="124"/>
      <c r="Z160" s="68"/>
    </row>
    <row r="161" spans="1:26" x14ac:dyDescent="0.25">
      <c r="A161" s="57">
        <v>195961</v>
      </c>
      <c r="B161" s="58">
        <v>121</v>
      </c>
      <c r="C161" s="10">
        <v>45476</v>
      </c>
      <c r="D161" s="60"/>
      <c r="E161" s="60">
        <v>48483.6</v>
      </c>
      <c r="F161" s="60">
        <v>0</v>
      </c>
      <c r="G161" s="61"/>
      <c r="H161" s="61"/>
      <c r="I161" s="61"/>
      <c r="J161" s="61"/>
      <c r="K161" s="61"/>
      <c r="L161" s="60"/>
      <c r="M161" s="60"/>
      <c r="N161" s="60"/>
      <c r="O161" s="60">
        <v>48483.6</v>
      </c>
      <c r="P161" s="56">
        <f>Tabla16[[#This Row],[TASA EX.]]+Tabla16[[#This Row],[IEPS 8 %]]</f>
        <v>0</v>
      </c>
      <c r="Q161" s="62">
        <f>Tabla16[[#This Row],[TASA 16%]]+Tabla16[[#This Row],[IEPS 6%]]+Tabla16[[#This Row],[IEPS30%]]+Tabla16[[#This Row],[IEPS53%]]+Tabla16[[#This Row],[IEPS 26.5%]]</f>
        <v>0</v>
      </c>
      <c r="R161" s="33">
        <v>45495</v>
      </c>
      <c r="S161" s="59" t="s">
        <v>678</v>
      </c>
      <c r="T161" s="63" t="s">
        <v>679</v>
      </c>
      <c r="U161" s="58" t="s">
        <v>39</v>
      </c>
      <c r="V161" s="60">
        <v>1092.82</v>
      </c>
      <c r="W161" s="64" t="s">
        <v>40</v>
      </c>
      <c r="X161" s="59" t="s">
        <v>1713</v>
      </c>
      <c r="Y161" s="124"/>
      <c r="Z161" s="68"/>
    </row>
    <row r="162" spans="1:26" x14ac:dyDescent="0.25">
      <c r="A162" s="57">
        <v>195820</v>
      </c>
      <c r="B162" s="58">
        <v>870</v>
      </c>
      <c r="C162" s="10">
        <v>45471</v>
      </c>
      <c r="D162" s="60"/>
      <c r="E162" s="60">
        <v>3.9999999998144631E-2</v>
      </c>
      <c r="F162" s="60">
        <v>23374.25</v>
      </c>
      <c r="G162" s="61"/>
      <c r="H162" s="61"/>
      <c r="I162" s="61"/>
      <c r="J162" s="61"/>
      <c r="K162" s="61"/>
      <c r="L162" s="60"/>
      <c r="M162" s="60"/>
      <c r="N162" s="60">
        <v>3739.88</v>
      </c>
      <c r="O162" s="60">
        <v>27114.17</v>
      </c>
      <c r="P162" s="56">
        <f>Tabla16[[#This Row],[TASA EX.]]+Tabla16[[#This Row],[IEPS 8 %]]</f>
        <v>0</v>
      </c>
      <c r="Q162" s="62">
        <f>Tabla16[[#This Row],[TASA 16%]]+Tabla16[[#This Row],[IEPS 6%]]+Tabla16[[#This Row],[IEPS30%]]+Tabla16[[#This Row],[IEPS53%]]+Tabla16[[#This Row],[IEPS 26.5%]]</f>
        <v>23374.25</v>
      </c>
      <c r="R162" s="33">
        <v>45475</v>
      </c>
      <c r="S162" s="59" t="s">
        <v>424</v>
      </c>
      <c r="T162" s="63" t="s">
        <v>425</v>
      </c>
      <c r="U162" s="58" t="s">
        <v>51</v>
      </c>
      <c r="V162" s="60"/>
      <c r="W162" s="64" t="s">
        <v>52</v>
      </c>
      <c r="X162" s="59" t="s">
        <v>1583</v>
      </c>
      <c r="Y162" s="124"/>
      <c r="Z162" s="68"/>
    </row>
    <row r="163" spans="1:26" x14ac:dyDescent="0.25">
      <c r="A163" s="57">
        <v>196074</v>
      </c>
      <c r="B163" s="58">
        <v>234</v>
      </c>
      <c r="C163" s="10">
        <v>45481</v>
      </c>
      <c r="D163" s="60"/>
      <c r="E163" s="60">
        <v>-1.5000000000327418E-2</v>
      </c>
      <c r="F163" s="60">
        <v>27509.125</v>
      </c>
      <c r="G163" s="61"/>
      <c r="H163" s="61"/>
      <c r="I163" s="61"/>
      <c r="J163" s="61"/>
      <c r="K163" s="61"/>
      <c r="L163" s="60"/>
      <c r="M163" s="60"/>
      <c r="N163" s="60">
        <v>4401.46</v>
      </c>
      <c r="O163" s="60">
        <v>31910.57</v>
      </c>
      <c r="P163" s="56">
        <f>Tabla16[[#This Row],[TASA EX.]]+Tabla16[[#This Row],[IEPS 8 %]]</f>
        <v>0</v>
      </c>
      <c r="Q163" s="62">
        <f>Tabla16[[#This Row],[TASA 16%]]+Tabla16[[#This Row],[IEPS 6%]]+Tabla16[[#This Row],[IEPS30%]]+Tabla16[[#This Row],[IEPS53%]]+Tabla16[[#This Row],[IEPS 26.5%]]</f>
        <v>27509.125</v>
      </c>
      <c r="R163" s="33">
        <v>45484</v>
      </c>
      <c r="S163" s="59" t="s">
        <v>424</v>
      </c>
      <c r="T163" s="63" t="s">
        <v>425</v>
      </c>
      <c r="U163" s="58" t="s">
        <v>51</v>
      </c>
      <c r="V163" s="60"/>
      <c r="W163" s="64" t="s">
        <v>52</v>
      </c>
      <c r="X163" s="59" t="s">
        <v>1807</v>
      </c>
      <c r="Y163" s="124"/>
      <c r="Z163" s="68"/>
    </row>
    <row r="164" spans="1:26" x14ac:dyDescent="0.25">
      <c r="A164" s="36">
        <v>196367</v>
      </c>
      <c r="B164" s="9">
        <v>527</v>
      </c>
      <c r="C164" s="10">
        <v>45491</v>
      </c>
      <c r="D164" s="11"/>
      <c r="E164" s="11">
        <v>0</v>
      </c>
      <c r="F164" s="11">
        <v>7500</v>
      </c>
      <c r="G164" s="24"/>
      <c r="H164" s="24"/>
      <c r="I164" s="24"/>
      <c r="J164" s="24"/>
      <c r="K164" s="24"/>
      <c r="L164" s="11"/>
      <c r="M164" s="11"/>
      <c r="N164" s="11">
        <v>1200</v>
      </c>
      <c r="O164" s="11">
        <v>8700</v>
      </c>
      <c r="P164" s="56">
        <f>Tabla16[[#This Row],[TASA EX.]]+Tabla16[[#This Row],[IEPS 8 %]]</f>
        <v>0</v>
      </c>
      <c r="Q164" s="62">
        <f>Tabla16[[#This Row],[TASA 16%]]+Tabla16[[#This Row],[IEPS 6%]]+Tabla16[[#This Row],[IEPS30%]]+Tabla16[[#This Row],[IEPS53%]]+Tabla16[[#This Row],[IEPS 26.5%]]</f>
        <v>7500</v>
      </c>
      <c r="R164" s="33">
        <v>45497</v>
      </c>
      <c r="S164" s="12" t="s">
        <v>424</v>
      </c>
      <c r="T164" s="34" t="s">
        <v>425</v>
      </c>
      <c r="U164" s="9" t="s">
        <v>51</v>
      </c>
      <c r="V164" s="11"/>
      <c r="W164" s="13" t="s">
        <v>52</v>
      </c>
      <c r="X164" s="12" t="s">
        <v>2022</v>
      </c>
      <c r="Y164" s="124"/>
      <c r="Z164" s="68"/>
    </row>
    <row r="165" spans="1:26" x14ac:dyDescent="0.25">
      <c r="A165" s="36">
        <v>196460</v>
      </c>
      <c r="B165" s="9">
        <v>620</v>
      </c>
      <c r="C165" s="10">
        <v>45495</v>
      </c>
      <c r="D165" s="11"/>
      <c r="E165" s="11">
        <v>1.2500000000272848E-2</v>
      </c>
      <c r="F165" s="11">
        <v>18183.6875</v>
      </c>
      <c r="G165" s="24"/>
      <c r="H165" s="24"/>
      <c r="I165" s="24"/>
      <c r="J165" s="24"/>
      <c r="K165" s="24"/>
      <c r="L165" s="11"/>
      <c r="M165" s="11"/>
      <c r="N165" s="11">
        <v>2909.39</v>
      </c>
      <c r="O165" s="11">
        <v>21093.09</v>
      </c>
      <c r="P165" s="56">
        <f>Tabla16[[#This Row],[TASA EX.]]+Tabla16[[#This Row],[IEPS 8 %]]</f>
        <v>0</v>
      </c>
      <c r="Q165" s="62">
        <f>Tabla16[[#This Row],[TASA 16%]]+Tabla16[[#This Row],[IEPS 6%]]+Tabla16[[#This Row],[IEPS30%]]+Tabla16[[#This Row],[IEPS53%]]+Tabla16[[#This Row],[IEPS 26.5%]]</f>
        <v>18183.6875</v>
      </c>
      <c r="R165" s="104">
        <v>45498</v>
      </c>
      <c r="S165" s="12" t="s">
        <v>424</v>
      </c>
      <c r="T165" s="34" t="s">
        <v>425</v>
      </c>
      <c r="U165" s="9" t="s">
        <v>51</v>
      </c>
      <c r="V165" s="11"/>
      <c r="W165" s="13" t="s">
        <v>52</v>
      </c>
      <c r="X165" s="12" t="s">
        <v>2073</v>
      </c>
      <c r="Y165" s="124"/>
      <c r="Z165" s="68"/>
    </row>
    <row r="166" spans="1:26" x14ac:dyDescent="0.25">
      <c r="A166" s="36">
        <v>195694</v>
      </c>
      <c r="B166" s="9">
        <v>744</v>
      </c>
      <c r="C166" s="10">
        <v>45468</v>
      </c>
      <c r="D166" s="11"/>
      <c r="E166" s="11">
        <v>0.16249999999672582</v>
      </c>
      <c r="F166" s="11">
        <v>48039.6875</v>
      </c>
      <c r="G166" s="24"/>
      <c r="H166" s="24"/>
      <c r="I166" s="24"/>
      <c r="J166" s="24"/>
      <c r="K166" s="24"/>
      <c r="L166" s="11"/>
      <c r="M166" s="11"/>
      <c r="N166" s="11">
        <v>7686.35</v>
      </c>
      <c r="O166" s="11">
        <v>55726.2</v>
      </c>
      <c r="P166" s="56">
        <f>Tabla16[[#This Row],[TASA EX.]]+Tabla16[[#This Row],[IEPS 8 %]]</f>
        <v>0</v>
      </c>
      <c r="Q166" s="62">
        <f>Tabla16[[#This Row],[TASA 16%]]+Tabla16[[#This Row],[IEPS 6%]]+Tabla16[[#This Row],[IEPS30%]]+Tabla16[[#This Row],[IEPS53%]]+Tabla16[[#This Row],[IEPS 26.5%]]</f>
        <v>48039.6875</v>
      </c>
      <c r="R166" s="33">
        <v>45477</v>
      </c>
      <c r="S166" s="12" t="s">
        <v>777</v>
      </c>
      <c r="T166" s="34" t="s">
        <v>778</v>
      </c>
      <c r="U166" s="9" t="s">
        <v>39</v>
      </c>
      <c r="V166" s="11"/>
      <c r="W166" s="13" t="s">
        <v>40</v>
      </c>
      <c r="X166" s="12" t="s">
        <v>1474</v>
      </c>
      <c r="Y166" s="124"/>
      <c r="Z166" s="68"/>
    </row>
    <row r="167" spans="1:26" x14ac:dyDescent="0.25">
      <c r="A167" s="57" t="s">
        <v>958</v>
      </c>
      <c r="B167" s="58">
        <v>2068</v>
      </c>
      <c r="C167" s="10">
        <v>45484</v>
      </c>
      <c r="D167" s="60"/>
      <c r="E167" s="60">
        <v>3.2499999999913598E-2</v>
      </c>
      <c r="F167" s="60">
        <v>5344.1875</v>
      </c>
      <c r="G167" s="61"/>
      <c r="H167" s="61"/>
      <c r="I167" s="61"/>
      <c r="J167" s="61"/>
      <c r="K167" s="61"/>
      <c r="L167" s="60"/>
      <c r="M167" s="60"/>
      <c r="N167" s="60">
        <v>855.07</v>
      </c>
      <c r="O167" s="60">
        <v>6199.29</v>
      </c>
      <c r="P167" s="56">
        <f>Tabla16[[#This Row],[TASA EX.]]+Tabla16[[#This Row],[IEPS 8 %]]</f>
        <v>0</v>
      </c>
      <c r="Q167" s="62">
        <f>Tabla16[[#This Row],[TASA 16%]]+Tabla16[[#This Row],[IEPS 6%]]+Tabla16[[#This Row],[IEPS30%]]+Tabla16[[#This Row],[IEPS53%]]+Tabla16[[#This Row],[IEPS 26.5%]]</f>
        <v>5344.1875</v>
      </c>
      <c r="R167" s="33">
        <v>45484</v>
      </c>
      <c r="S167" s="59" t="s">
        <v>71</v>
      </c>
      <c r="T167" s="63" t="s">
        <v>72</v>
      </c>
      <c r="U167" s="58" t="s">
        <v>39</v>
      </c>
      <c r="V167" s="60"/>
      <c r="W167" s="64" t="s">
        <v>40</v>
      </c>
      <c r="X167" s="59" t="s">
        <v>1136</v>
      </c>
      <c r="Y167" s="124"/>
      <c r="Z167" s="68"/>
    </row>
    <row r="168" spans="1:26" x14ac:dyDescent="0.25">
      <c r="A168" s="57" t="s">
        <v>971</v>
      </c>
      <c r="B168" s="58">
        <v>2081</v>
      </c>
      <c r="C168" s="10">
        <v>45488</v>
      </c>
      <c r="D168" s="60"/>
      <c r="E168" s="60">
        <v>5.000000000086402E-2</v>
      </c>
      <c r="F168" s="60">
        <v>7339.7499999999991</v>
      </c>
      <c r="G168" s="61"/>
      <c r="H168" s="61"/>
      <c r="I168" s="61"/>
      <c r="J168" s="61"/>
      <c r="K168" s="61"/>
      <c r="L168" s="60"/>
      <c r="M168" s="60"/>
      <c r="N168" s="60">
        <v>1174.3599999999999</v>
      </c>
      <c r="O168" s="60">
        <v>8514.16</v>
      </c>
      <c r="P168" s="56">
        <f>Tabla16[[#This Row],[TASA EX.]]+Tabla16[[#This Row],[IEPS 8 %]]</f>
        <v>0</v>
      </c>
      <c r="Q168" s="62">
        <f>Tabla16[[#This Row],[TASA 16%]]+Tabla16[[#This Row],[IEPS 6%]]+Tabla16[[#This Row],[IEPS30%]]+Tabla16[[#This Row],[IEPS53%]]+Tabla16[[#This Row],[IEPS 26.5%]]</f>
        <v>7339.7499999999991</v>
      </c>
      <c r="R168" s="33">
        <v>45488</v>
      </c>
      <c r="S168" s="59" t="s">
        <v>71</v>
      </c>
      <c r="T168" s="63" t="s">
        <v>72</v>
      </c>
      <c r="U168" s="58" t="s">
        <v>39</v>
      </c>
      <c r="V168" s="60"/>
      <c r="W168" s="64" t="s">
        <v>40</v>
      </c>
      <c r="X168" s="59" t="s">
        <v>1148</v>
      </c>
      <c r="Y168" s="124"/>
      <c r="Z168" s="68"/>
    </row>
    <row r="169" spans="1:26" x14ac:dyDescent="0.25">
      <c r="A169" s="36" t="s">
        <v>1024</v>
      </c>
      <c r="B169" s="9">
        <v>2137</v>
      </c>
      <c r="C169" s="10">
        <v>45495</v>
      </c>
      <c r="D169" s="11"/>
      <c r="E169" s="11">
        <v>-3.0000000001109584E-2</v>
      </c>
      <c r="F169" s="11">
        <v>14328.5</v>
      </c>
      <c r="G169" s="24"/>
      <c r="H169" s="24"/>
      <c r="I169" s="24"/>
      <c r="J169" s="24"/>
      <c r="K169" s="24"/>
      <c r="L169" s="11"/>
      <c r="M169" s="11"/>
      <c r="N169" s="11">
        <v>2292.56</v>
      </c>
      <c r="O169" s="11">
        <v>16621.03</v>
      </c>
      <c r="P169" s="56">
        <f>Tabla16[[#This Row],[TASA EX.]]+Tabla16[[#This Row],[IEPS 8 %]]</f>
        <v>0</v>
      </c>
      <c r="Q169" s="62">
        <f>Tabla16[[#This Row],[TASA 16%]]+Tabla16[[#This Row],[IEPS 6%]]+Tabla16[[#This Row],[IEPS30%]]+Tabla16[[#This Row],[IEPS53%]]+Tabla16[[#This Row],[IEPS 26.5%]]</f>
        <v>14328.5</v>
      </c>
      <c r="R169" s="33">
        <v>45495</v>
      </c>
      <c r="S169" s="12" t="s">
        <v>71</v>
      </c>
      <c r="T169" s="34" t="s">
        <v>72</v>
      </c>
      <c r="U169" s="9" t="s">
        <v>39</v>
      </c>
      <c r="V169" s="11"/>
      <c r="W169" s="13" t="s">
        <v>40</v>
      </c>
      <c r="X169" s="12" t="s">
        <v>1200</v>
      </c>
      <c r="Y169" s="124"/>
      <c r="Z169" s="68"/>
    </row>
    <row r="170" spans="1:26" x14ac:dyDescent="0.25">
      <c r="A170" s="57" t="s">
        <v>1043</v>
      </c>
      <c r="B170" s="58">
        <v>2157</v>
      </c>
      <c r="C170" s="10">
        <v>45499</v>
      </c>
      <c r="D170" s="60"/>
      <c r="E170" s="60">
        <v>-3.2499999999913598E-2</v>
      </c>
      <c r="F170" s="60">
        <v>1447.5625</v>
      </c>
      <c r="G170" s="61"/>
      <c r="H170" s="61"/>
      <c r="I170" s="61"/>
      <c r="J170" s="61"/>
      <c r="K170" s="61"/>
      <c r="L170" s="60"/>
      <c r="M170" s="60"/>
      <c r="N170" s="60">
        <v>231.61</v>
      </c>
      <c r="O170" s="60">
        <v>1679.14</v>
      </c>
      <c r="P170" s="56">
        <f>Tabla16[[#This Row],[TASA EX.]]+Tabla16[[#This Row],[IEPS 8 %]]</f>
        <v>0</v>
      </c>
      <c r="Q170" s="62">
        <f>Tabla16[[#This Row],[TASA 16%]]+Tabla16[[#This Row],[IEPS 6%]]+Tabla16[[#This Row],[IEPS30%]]+Tabla16[[#This Row],[IEPS53%]]+Tabla16[[#This Row],[IEPS 26.5%]]</f>
        <v>1447.5625</v>
      </c>
      <c r="R170" s="33">
        <v>45499</v>
      </c>
      <c r="S170" s="59" t="s">
        <v>71</v>
      </c>
      <c r="T170" s="63" t="s">
        <v>72</v>
      </c>
      <c r="U170" s="58" t="s">
        <v>39</v>
      </c>
      <c r="V170" s="60"/>
      <c r="W170" s="64" t="s">
        <v>40</v>
      </c>
      <c r="X170" s="59" t="s">
        <v>1217</v>
      </c>
      <c r="Y170" s="124"/>
      <c r="Z170" s="68"/>
    </row>
    <row r="171" spans="1:26" x14ac:dyDescent="0.25">
      <c r="A171" s="57" t="s">
        <v>1050</v>
      </c>
      <c r="B171" s="58">
        <v>2165</v>
      </c>
      <c r="C171" s="10">
        <v>45502</v>
      </c>
      <c r="D171" s="60"/>
      <c r="E171" s="60">
        <v>9.999999999308784E-3</v>
      </c>
      <c r="F171" s="60">
        <v>10394</v>
      </c>
      <c r="G171" s="61"/>
      <c r="H171" s="61"/>
      <c r="I171" s="61"/>
      <c r="J171" s="61"/>
      <c r="K171" s="61"/>
      <c r="L171" s="60"/>
      <c r="M171" s="60"/>
      <c r="N171" s="60">
        <v>1663.04</v>
      </c>
      <c r="O171" s="60">
        <v>12057.05</v>
      </c>
      <c r="P171" s="56">
        <f>Tabla16[[#This Row],[TASA EX.]]+Tabla16[[#This Row],[IEPS 8 %]]</f>
        <v>0</v>
      </c>
      <c r="Q171" s="62">
        <f>Tabla16[[#This Row],[TASA 16%]]+Tabla16[[#This Row],[IEPS 6%]]+Tabla16[[#This Row],[IEPS30%]]+Tabla16[[#This Row],[IEPS53%]]+Tabla16[[#This Row],[IEPS 26.5%]]</f>
        <v>10394</v>
      </c>
      <c r="R171" s="33">
        <v>45502</v>
      </c>
      <c r="S171" s="59" t="s">
        <v>71</v>
      </c>
      <c r="T171" s="63" t="s">
        <v>72</v>
      </c>
      <c r="U171" s="58" t="s">
        <v>39</v>
      </c>
      <c r="V171" s="60"/>
      <c r="W171" s="64" t="s">
        <v>40</v>
      </c>
      <c r="X171" s="59" t="s">
        <v>1222</v>
      </c>
      <c r="Y171" s="124"/>
      <c r="Z171" s="68"/>
    </row>
    <row r="172" spans="1:26" x14ac:dyDescent="0.25">
      <c r="A172" s="36" t="s">
        <v>900</v>
      </c>
      <c r="B172" s="9">
        <v>2007</v>
      </c>
      <c r="C172" s="10">
        <v>45474</v>
      </c>
      <c r="D172" s="11"/>
      <c r="E172" s="11">
        <v>2.4999999999863576E-2</v>
      </c>
      <c r="F172" s="11">
        <v>10845.875</v>
      </c>
      <c r="G172" s="24"/>
      <c r="H172" s="24"/>
      <c r="I172" s="24"/>
      <c r="J172" s="24"/>
      <c r="K172" s="24"/>
      <c r="L172" s="11"/>
      <c r="M172" s="11"/>
      <c r="N172" s="11">
        <v>1735.34</v>
      </c>
      <c r="O172" s="11">
        <v>12581.24</v>
      </c>
      <c r="P172" s="56">
        <f>Tabla16[[#This Row],[TASA EX.]]+Tabla16[[#This Row],[IEPS 8 %]]</f>
        <v>0</v>
      </c>
      <c r="Q172" s="62">
        <f>Tabla16[[#This Row],[TASA 16%]]+Tabla16[[#This Row],[IEPS 6%]]+Tabla16[[#This Row],[IEPS30%]]+Tabla16[[#This Row],[IEPS53%]]+Tabla16[[#This Row],[IEPS 26.5%]]</f>
        <v>10845.875</v>
      </c>
      <c r="R172" s="33">
        <v>45474</v>
      </c>
      <c r="S172" s="12" t="s">
        <v>71</v>
      </c>
      <c r="T172" s="34" t="s">
        <v>72</v>
      </c>
      <c r="U172" s="9" t="s">
        <v>39</v>
      </c>
      <c r="V172" s="11"/>
      <c r="W172" s="13" t="s">
        <v>40</v>
      </c>
      <c r="X172" s="12" t="s">
        <v>1075</v>
      </c>
      <c r="Y172" s="124"/>
      <c r="Z172" s="68"/>
    </row>
    <row r="173" spans="1:26" x14ac:dyDescent="0.25">
      <c r="A173" s="57" t="s">
        <v>923</v>
      </c>
      <c r="B173" s="58">
        <v>2031</v>
      </c>
      <c r="C173" s="10">
        <v>45477</v>
      </c>
      <c r="D173" s="60"/>
      <c r="E173" s="60">
        <v>-4.7500000000582077E-2</v>
      </c>
      <c r="F173" s="60">
        <v>10298.9375</v>
      </c>
      <c r="G173" s="61"/>
      <c r="H173" s="61"/>
      <c r="I173" s="61"/>
      <c r="J173" s="61"/>
      <c r="K173" s="61"/>
      <c r="L173" s="60"/>
      <c r="M173" s="60"/>
      <c r="N173" s="60">
        <v>1647.83</v>
      </c>
      <c r="O173" s="60">
        <v>11946.72</v>
      </c>
      <c r="P173" s="56">
        <f>Tabla16[[#This Row],[TASA EX.]]+Tabla16[[#This Row],[IEPS 8 %]]</f>
        <v>0</v>
      </c>
      <c r="Q173" s="62">
        <f>Tabla16[[#This Row],[TASA 16%]]+Tabla16[[#This Row],[IEPS 6%]]+Tabla16[[#This Row],[IEPS30%]]+Tabla16[[#This Row],[IEPS53%]]+Tabla16[[#This Row],[IEPS 26.5%]]</f>
        <v>10298.9375</v>
      </c>
      <c r="R173" s="33">
        <v>45477</v>
      </c>
      <c r="S173" s="59" t="s">
        <v>71</v>
      </c>
      <c r="T173" s="63" t="s">
        <v>72</v>
      </c>
      <c r="U173" s="58" t="s">
        <v>39</v>
      </c>
      <c r="V173" s="60"/>
      <c r="W173" s="64" t="s">
        <v>40</v>
      </c>
      <c r="X173" s="59" t="s">
        <v>1101</v>
      </c>
      <c r="Y173" s="124"/>
      <c r="Z173" s="68"/>
    </row>
    <row r="174" spans="1:26" x14ac:dyDescent="0.25">
      <c r="A174" s="36" t="s">
        <v>943</v>
      </c>
      <c r="B174" s="9">
        <v>2052</v>
      </c>
      <c r="C174" s="10">
        <v>45481</v>
      </c>
      <c r="D174" s="11">
        <v>0.01</v>
      </c>
      <c r="E174" s="11">
        <v>-4.7500000001036824E-2</v>
      </c>
      <c r="F174" s="11">
        <v>11044.6875</v>
      </c>
      <c r="G174" s="24"/>
      <c r="H174" s="24"/>
      <c r="I174" s="24"/>
      <c r="J174" s="24"/>
      <c r="K174" s="24"/>
      <c r="L174" s="11"/>
      <c r="M174" s="11"/>
      <c r="N174" s="11">
        <v>1767.15</v>
      </c>
      <c r="O174" s="11">
        <v>12811.8</v>
      </c>
      <c r="P174" s="106">
        <f>Tabla16[[#This Row],[TASA EX.]]+Tabla16[[#This Row],[IEPS 8 %]]</f>
        <v>0.01</v>
      </c>
      <c r="Q174" s="62">
        <f>Tabla16[[#This Row],[TASA 16%]]+Tabla16[[#This Row],[IEPS 6%]]+Tabla16[[#This Row],[IEPS30%]]+Tabla16[[#This Row],[IEPS53%]]+Tabla16[[#This Row],[IEPS 26.5%]]</f>
        <v>11044.6875</v>
      </c>
      <c r="R174" s="33">
        <v>45481</v>
      </c>
      <c r="S174" s="12" t="s">
        <v>71</v>
      </c>
      <c r="T174" s="34" t="s">
        <v>72</v>
      </c>
      <c r="U174" s="9" t="s">
        <v>39</v>
      </c>
      <c r="V174" s="11"/>
      <c r="W174" s="13" t="s">
        <v>40</v>
      </c>
      <c r="X174" s="12" t="s">
        <v>1118</v>
      </c>
      <c r="Y174" s="124"/>
      <c r="Z174" s="68"/>
    </row>
    <row r="175" spans="1:26" x14ac:dyDescent="0.25">
      <c r="A175" s="57" t="s">
        <v>1012</v>
      </c>
      <c r="B175" s="58">
        <v>2123</v>
      </c>
      <c r="C175" s="10">
        <v>45492</v>
      </c>
      <c r="D175" s="60"/>
      <c r="E175" s="60">
        <v>0</v>
      </c>
      <c r="F175" s="60">
        <v>9475</v>
      </c>
      <c r="G175" s="61"/>
      <c r="H175" s="61"/>
      <c r="I175" s="61"/>
      <c r="J175" s="61"/>
      <c r="K175" s="61"/>
      <c r="L175" s="60"/>
      <c r="M175" s="60"/>
      <c r="N175" s="60">
        <v>1516</v>
      </c>
      <c r="O175" s="60">
        <v>10991</v>
      </c>
      <c r="P175" s="56">
        <f>Tabla16[[#This Row],[TASA EX.]]+Tabla16[[#This Row],[IEPS 8 %]]</f>
        <v>0</v>
      </c>
      <c r="Q175" s="62">
        <f>Tabla16[[#This Row],[TASA 16%]]+Tabla16[[#This Row],[IEPS 6%]]+Tabla16[[#This Row],[IEPS30%]]+Tabla16[[#This Row],[IEPS53%]]+Tabla16[[#This Row],[IEPS 26.5%]]</f>
        <v>9475</v>
      </c>
      <c r="R175" s="33">
        <v>45492</v>
      </c>
      <c r="S175" s="59" t="s">
        <v>758</v>
      </c>
      <c r="T175" s="63" t="s">
        <v>759</v>
      </c>
      <c r="U175" s="58" t="s">
        <v>51</v>
      </c>
      <c r="V175" s="60"/>
      <c r="W175" s="64" t="s">
        <v>52</v>
      </c>
      <c r="X175" s="59" t="s">
        <v>1189</v>
      </c>
      <c r="Y175" s="124"/>
      <c r="Z175" s="68"/>
    </row>
    <row r="176" spans="1:26" x14ac:dyDescent="0.25">
      <c r="A176" s="57" t="s">
        <v>1013</v>
      </c>
      <c r="B176" s="58">
        <v>2124</v>
      </c>
      <c r="C176" s="10">
        <v>45492</v>
      </c>
      <c r="D176" s="60"/>
      <c r="E176" s="60">
        <v>-2.4999999999863576E-2</v>
      </c>
      <c r="F176" s="60">
        <v>5204.375</v>
      </c>
      <c r="G176" s="61"/>
      <c r="H176" s="61"/>
      <c r="I176" s="61"/>
      <c r="J176" s="61"/>
      <c r="K176" s="61"/>
      <c r="L176" s="60"/>
      <c r="M176" s="60"/>
      <c r="N176" s="60">
        <v>832.7</v>
      </c>
      <c r="O176" s="60">
        <v>6037.05</v>
      </c>
      <c r="P176" s="56">
        <f>Tabla16[[#This Row],[TASA EX.]]+Tabla16[[#This Row],[IEPS 8 %]]</f>
        <v>0</v>
      </c>
      <c r="Q176" s="62">
        <f>Tabla16[[#This Row],[TASA 16%]]+Tabla16[[#This Row],[IEPS 6%]]+Tabla16[[#This Row],[IEPS30%]]+Tabla16[[#This Row],[IEPS53%]]+Tabla16[[#This Row],[IEPS 26.5%]]</f>
        <v>5204.375</v>
      </c>
      <c r="R176" s="33">
        <v>45492</v>
      </c>
      <c r="S176" s="59" t="s">
        <v>758</v>
      </c>
      <c r="T176" s="63" t="s">
        <v>759</v>
      </c>
      <c r="U176" s="58" t="s">
        <v>51</v>
      </c>
      <c r="V176" s="60"/>
      <c r="W176" s="64" t="s">
        <v>52</v>
      </c>
      <c r="X176" s="59" t="s">
        <v>1190</v>
      </c>
      <c r="Y176" s="124"/>
      <c r="Z176" s="68"/>
    </row>
    <row r="177" spans="1:26" x14ac:dyDescent="0.25">
      <c r="A177" s="57" t="s">
        <v>867</v>
      </c>
      <c r="B177" s="58">
        <v>4002</v>
      </c>
      <c r="C177" s="10">
        <v>45474</v>
      </c>
      <c r="D177" s="60"/>
      <c r="E177" s="60">
        <v>4.7499999999899956E-2</v>
      </c>
      <c r="F177" s="60">
        <v>11268.0625</v>
      </c>
      <c r="G177" s="61"/>
      <c r="H177" s="61"/>
      <c r="I177" s="61"/>
      <c r="J177" s="61"/>
      <c r="K177" s="61"/>
      <c r="L177" s="60"/>
      <c r="M177" s="60"/>
      <c r="N177" s="60">
        <v>1802.89</v>
      </c>
      <c r="O177" s="60">
        <v>13071</v>
      </c>
      <c r="P177" s="56">
        <f>Tabla16[[#This Row],[TASA EX.]]+Tabla16[[#This Row],[IEPS 8 %]]</f>
        <v>0</v>
      </c>
      <c r="Q177" s="62">
        <f>Tabla16[[#This Row],[TASA 16%]]+Tabla16[[#This Row],[IEPS 6%]]+Tabla16[[#This Row],[IEPS30%]]+Tabla16[[#This Row],[IEPS53%]]+Tabla16[[#This Row],[IEPS 26.5%]]</f>
        <v>11268.0625</v>
      </c>
      <c r="R177" s="33">
        <v>45474</v>
      </c>
      <c r="S177" s="59" t="s">
        <v>49</v>
      </c>
      <c r="T177" s="63" t="s">
        <v>50</v>
      </c>
      <c r="U177" s="58" t="s">
        <v>51</v>
      </c>
      <c r="V177" s="60"/>
      <c r="W177" s="64" t="s">
        <v>52</v>
      </c>
      <c r="X177" s="59" t="s">
        <v>53</v>
      </c>
      <c r="Y177" s="124"/>
      <c r="Z177" s="68"/>
    </row>
    <row r="178" spans="1:26" x14ac:dyDescent="0.25">
      <c r="A178" s="57" t="s">
        <v>868</v>
      </c>
      <c r="B178" s="58">
        <v>4003</v>
      </c>
      <c r="C178" s="10">
        <v>45474</v>
      </c>
      <c r="D178" s="60"/>
      <c r="E178" s="60">
        <v>1.2500000008003553E-2</v>
      </c>
      <c r="F178" s="60">
        <v>58628.437499999993</v>
      </c>
      <c r="G178" s="61"/>
      <c r="H178" s="61"/>
      <c r="I178" s="61"/>
      <c r="J178" s="61"/>
      <c r="K178" s="61"/>
      <c r="L178" s="60"/>
      <c r="M178" s="60"/>
      <c r="N178" s="60">
        <v>9380.5499999999993</v>
      </c>
      <c r="O178" s="60">
        <v>68009</v>
      </c>
      <c r="P178" s="56">
        <f>Tabla16[[#This Row],[TASA EX.]]+Tabla16[[#This Row],[IEPS 8 %]]</f>
        <v>0</v>
      </c>
      <c r="Q178" s="62">
        <f>Tabla16[[#This Row],[TASA 16%]]+Tabla16[[#This Row],[IEPS 6%]]+Tabla16[[#This Row],[IEPS30%]]+Tabla16[[#This Row],[IEPS53%]]+Tabla16[[#This Row],[IEPS 26.5%]]</f>
        <v>58628.437499999993</v>
      </c>
      <c r="R178" s="33">
        <v>45474</v>
      </c>
      <c r="S178" s="59" t="s">
        <v>49</v>
      </c>
      <c r="T178" s="63" t="s">
        <v>50</v>
      </c>
      <c r="U178" s="58" t="s">
        <v>51</v>
      </c>
      <c r="V178" s="60"/>
      <c r="W178" s="64" t="s">
        <v>52</v>
      </c>
      <c r="X178" s="59" t="s">
        <v>513</v>
      </c>
      <c r="Y178" s="124"/>
      <c r="Z178" s="68"/>
    </row>
    <row r="179" spans="1:26" x14ac:dyDescent="0.25">
      <c r="A179" s="36" t="s">
        <v>869</v>
      </c>
      <c r="B179" s="9">
        <v>4004</v>
      </c>
      <c r="C179" s="10">
        <v>45474</v>
      </c>
      <c r="D179" s="11"/>
      <c r="E179" s="11">
        <v>5.999999999994543E-2</v>
      </c>
      <c r="F179" s="11">
        <v>9496.5</v>
      </c>
      <c r="G179" s="24"/>
      <c r="H179" s="24"/>
      <c r="I179" s="24"/>
      <c r="J179" s="24"/>
      <c r="K179" s="24"/>
      <c r="L179" s="11"/>
      <c r="M179" s="11"/>
      <c r="N179" s="11">
        <v>1519.44</v>
      </c>
      <c r="O179" s="11">
        <v>11016</v>
      </c>
      <c r="P179" s="106">
        <f>Tabla16[[#This Row],[TASA EX.]]+Tabla16[[#This Row],[IEPS 8 %]]</f>
        <v>0</v>
      </c>
      <c r="Q179" s="62">
        <f>Tabla16[[#This Row],[TASA 16%]]+Tabla16[[#This Row],[IEPS 6%]]+Tabla16[[#This Row],[IEPS30%]]+Tabla16[[#This Row],[IEPS53%]]+Tabla16[[#This Row],[IEPS 26.5%]]</f>
        <v>9496.5</v>
      </c>
      <c r="R179" s="33">
        <v>45474</v>
      </c>
      <c r="S179" s="12" t="s">
        <v>49</v>
      </c>
      <c r="T179" s="34" t="s">
        <v>50</v>
      </c>
      <c r="U179" s="9" t="s">
        <v>51</v>
      </c>
      <c r="V179" s="11"/>
      <c r="W179" s="13" t="s">
        <v>52</v>
      </c>
      <c r="X179" s="12" t="s">
        <v>885</v>
      </c>
      <c r="Y179" s="124"/>
      <c r="Z179" s="68"/>
    </row>
    <row r="180" spans="1:26" x14ac:dyDescent="0.25">
      <c r="A180" s="36" t="s">
        <v>870</v>
      </c>
      <c r="B180" s="9">
        <v>4005</v>
      </c>
      <c r="C180" s="10">
        <v>45474</v>
      </c>
      <c r="D180" s="11">
        <v>0.02</v>
      </c>
      <c r="E180" s="11">
        <v>1.2499999997544364E-2</v>
      </c>
      <c r="F180" s="11">
        <v>15493.937500000002</v>
      </c>
      <c r="G180" s="24"/>
      <c r="H180" s="24"/>
      <c r="I180" s="24"/>
      <c r="J180" s="24"/>
      <c r="K180" s="24"/>
      <c r="L180" s="11"/>
      <c r="M180" s="11"/>
      <c r="N180" s="11">
        <v>2479.0300000000002</v>
      </c>
      <c r="O180" s="11">
        <v>17973</v>
      </c>
      <c r="P180" s="56">
        <f>Tabla16[[#This Row],[TASA EX.]]+Tabla16[[#This Row],[IEPS 8 %]]</f>
        <v>0.02</v>
      </c>
      <c r="Q180" s="62">
        <f>Tabla16[[#This Row],[TASA 16%]]+Tabla16[[#This Row],[IEPS 6%]]+Tabla16[[#This Row],[IEPS30%]]+Tabla16[[#This Row],[IEPS53%]]+Tabla16[[#This Row],[IEPS 26.5%]]</f>
        <v>15493.937500000002</v>
      </c>
      <c r="R180" s="33">
        <v>45474</v>
      </c>
      <c r="S180" s="12" t="s">
        <v>49</v>
      </c>
      <c r="T180" s="34" t="s">
        <v>50</v>
      </c>
      <c r="U180" s="9" t="s">
        <v>51</v>
      </c>
      <c r="V180" s="11"/>
      <c r="W180" s="13" t="s">
        <v>52</v>
      </c>
      <c r="X180" s="12" t="s">
        <v>55</v>
      </c>
      <c r="Y180" s="124"/>
      <c r="Z180" s="68"/>
    </row>
    <row r="181" spans="1:26" x14ac:dyDescent="0.25">
      <c r="A181" s="57" t="s">
        <v>871</v>
      </c>
      <c r="B181" s="58">
        <v>4006</v>
      </c>
      <c r="C181" s="10">
        <v>45474</v>
      </c>
      <c r="D181" s="60">
        <v>0.85</v>
      </c>
      <c r="E181" s="60">
        <v>2.0000000001346052E-2</v>
      </c>
      <c r="F181" s="60">
        <v>21199.25</v>
      </c>
      <c r="G181" s="61"/>
      <c r="H181" s="61"/>
      <c r="I181" s="61"/>
      <c r="J181" s="61"/>
      <c r="K181" s="61"/>
      <c r="L181" s="60"/>
      <c r="M181" s="60"/>
      <c r="N181" s="60">
        <v>3391.88</v>
      </c>
      <c r="O181" s="60">
        <v>24592</v>
      </c>
      <c r="P181" s="56">
        <f>Tabla16[[#This Row],[TASA EX.]]+Tabla16[[#This Row],[IEPS 8 %]]</f>
        <v>0.85</v>
      </c>
      <c r="Q181" s="62">
        <f>Tabla16[[#This Row],[TASA 16%]]+Tabla16[[#This Row],[IEPS 6%]]+Tabla16[[#This Row],[IEPS30%]]+Tabla16[[#This Row],[IEPS53%]]+Tabla16[[#This Row],[IEPS 26.5%]]</f>
        <v>21199.25</v>
      </c>
      <c r="R181" s="33">
        <v>45474</v>
      </c>
      <c r="S181" s="59" t="s">
        <v>49</v>
      </c>
      <c r="T181" s="63" t="s">
        <v>50</v>
      </c>
      <c r="U181" s="58" t="s">
        <v>51</v>
      </c>
      <c r="V181" s="60"/>
      <c r="W181" s="64" t="s">
        <v>52</v>
      </c>
      <c r="X181" s="59" t="s">
        <v>886</v>
      </c>
      <c r="Y181" s="124"/>
      <c r="Z181" s="68"/>
    </row>
    <row r="182" spans="1:26" x14ac:dyDescent="0.25">
      <c r="A182" s="57" t="s">
        <v>872</v>
      </c>
      <c r="B182" s="58">
        <v>4007</v>
      </c>
      <c r="C182" s="10">
        <v>45474</v>
      </c>
      <c r="D182" s="60"/>
      <c r="E182" s="60">
        <v>6.500000000005457E-2</v>
      </c>
      <c r="F182" s="60">
        <v>25437.875</v>
      </c>
      <c r="G182" s="61"/>
      <c r="H182" s="61"/>
      <c r="I182" s="61"/>
      <c r="J182" s="61"/>
      <c r="K182" s="61"/>
      <c r="L182" s="60"/>
      <c r="M182" s="60"/>
      <c r="N182" s="60">
        <v>4070.06</v>
      </c>
      <c r="O182" s="60">
        <v>29508</v>
      </c>
      <c r="P182" s="56">
        <f>Tabla16[[#This Row],[TASA EX.]]+Tabla16[[#This Row],[IEPS 8 %]]</f>
        <v>0</v>
      </c>
      <c r="Q182" s="62">
        <f>Tabla16[[#This Row],[TASA 16%]]+Tabla16[[#This Row],[IEPS 6%]]+Tabla16[[#This Row],[IEPS30%]]+Tabla16[[#This Row],[IEPS53%]]+Tabla16[[#This Row],[IEPS 26.5%]]</f>
        <v>25437.875</v>
      </c>
      <c r="R182" s="33">
        <v>45474</v>
      </c>
      <c r="S182" s="59" t="s">
        <v>49</v>
      </c>
      <c r="T182" s="63" t="s">
        <v>50</v>
      </c>
      <c r="U182" s="58" t="s">
        <v>51</v>
      </c>
      <c r="V182" s="60"/>
      <c r="W182" s="64" t="s">
        <v>52</v>
      </c>
      <c r="X182" s="59" t="s">
        <v>514</v>
      </c>
      <c r="Y182" s="124"/>
      <c r="Z182" s="68"/>
    </row>
    <row r="183" spans="1:26" x14ac:dyDescent="0.25">
      <c r="A183" s="57" t="s">
        <v>873</v>
      </c>
      <c r="B183" s="58">
        <v>4008</v>
      </c>
      <c r="C183" s="10">
        <v>45474</v>
      </c>
      <c r="D183" s="60"/>
      <c r="E183" s="60">
        <v>5.5000000000063665E-2</v>
      </c>
      <c r="F183" s="60">
        <v>10905.125</v>
      </c>
      <c r="G183" s="61"/>
      <c r="H183" s="61"/>
      <c r="I183" s="61"/>
      <c r="J183" s="61"/>
      <c r="K183" s="61"/>
      <c r="L183" s="60"/>
      <c r="M183" s="60"/>
      <c r="N183" s="60">
        <v>1744.82</v>
      </c>
      <c r="O183" s="60">
        <v>12650</v>
      </c>
      <c r="P183" s="56">
        <f>Tabla16[[#This Row],[TASA EX.]]+Tabla16[[#This Row],[IEPS 8 %]]</f>
        <v>0</v>
      </c>
      <c r="Q183" s="62">
        <f>Tabla16[[#This Row],[TASA 16%]]+Tabla16[[#This Row],[IEPS 6%]]+Tabla16[[#This Row],[IEPS30%]]+Tabla16[[#This Row],[IEPS53%]]+Tabla16[[#This Row],[IEPS 26.5%]]</f>
        <v>10905.125</v>
      </c>
      <c r="R183" s="33">
        <v>45474</v>
      </c>
      <c r="S183" s="59" t="s">
        <v>49</v>
      </c>
      <c r="T183" s="63" t="s">
        <v>50</v>
      </c>
      <c r="U183" s="58" t="s">
        <v>51</v>
      </c>
      <c r="V183" s="60"/>
      <c r="W183" s="64" t="s">
        <v>52</v>
      </c>
      <c r="X183" s="59" t="s">
        <v>54</v>
      </c>
      <c r="Y183" s="124"/>
      <c r="Z183" s="68"/>
    </row>
    <row r="184" spans="1:26" x14ac:dyDescent="0.25">
      <c r="A184" s="57" t="s">
        <v>874</v>
      </c>
      <c r="B184" s="58">
        <v>4009</v>
      </c>
      <c r="C184" s="10">
        <v>45474</v>
      </c>
      <c r="D184" s="60"/>
      <c r="E184" s="60">
        <v>5.2499999999781721E-2</v>
      </c>
      <c r="F184" s="60">
        <v>31584.4375</v>
      </c>
      <c r="G184" s="61"/>
      <c r="H184" s="61"/>
      <c r="I184" s="61"/>
      <c r="J184" s="61"/>
      <c r="K184" s="61"/>
      <c r="L184" s="60"/>
      <c r="M184" s="60"/>
      <c r="N184" s="60">
        <v>5053.51</v>
      </c>
      <c r="O184" s="60">
        <v>36638</v>
      </c>
      <c r="P184" s="56">
        <f>Tabla16[[#This Row],[TASA EX.]]+Tabla16[[#This Row],[IEPS 8 %]]</f>
        <v>0</v>
      </c>
      <c r="Q184" s="62">
        <f>Tabla16[[#This Row],[TASA 16%]]+Tabla16[[#This Row],[IEPS 6%]]+Tabla16[[#This Row],[IEPS30%]]+Tabla16[[#This Row],[IEPS53%]]+Tabla16[[#This Row],[IEPS 26.5%]]</f>
        <v>31584.4375</v>
      </c>
      <c r="R184" s="33">
        <v>45474</v>
      </c>
      <c r="S184" s="59" t="s">
        <v>49</v>
      </c>
      <c r="T184" s="63" t="s">
        <v>50</v>
      </c>
      <c r="U184" s="58" t="s">
        <v>51</v>
      </c>
      <c r="V184" s="60"/>
      <c r="W184" s="64" t="s">
        <v>52</v>
      </c>
      <c r="X184" s="59" t="s">
        <v>887</v>
      </c>
      <c r="Y184" s="124"/>
      <c r="Z184" s="68"/>
    </row>
    <row r="185" spans="1:26" x14ac:dyDescent="0.25">
      <c r="A185" s="69" t="s">
        <v>875</v>
      </c>
      <c r="B185" s="70">
        <v>4010</v>
      </c>
      <c r="C185" s="10">
        <v>45482</v>
      </c>
      <c r="D185" s="72">
        <v>0.41</v>
      </c>
      <c r="E185" s="72">
        <v>-9.9999999998772182E-3</v>
      </c>
      <c r="F185" s="72">
        <v>4585</v>
      </c>
      <c r="G185" s="73"/>
      <c r="H185" s="73"/>
      <c r="I185" s="73"/>
      <c r="J185" s="73"/>
      <c r="K185" s="73"/>
      <c r="L185" s="72"/>
      <c r="M185" s="72"/>
      <c r="N185" s="72">
        <v>733.6</v>
      </c>
      <c r="O185" s="72">
        <v>5319</v>
      </c>
      <c r="P185" s="56">
        <f>Tabla16[[#This Row],[TASA EX.]]+Tabla16[[#This Row],[IEPS 8 %]]</f>
        <v>0.41</v>
      </c>
      <c r="Q185" s="62">
        <f>Tabla16[[#This Row],[TASA 16%]]+Tabla16[[#This Row],[IEPS 6%]]+Tabla16[[#This Row],[IEPS30%]]+Tabla16[[#This Row],[IEPS53%]]+Tabla16[[#This Row],[IEPS 26.5%]]</f>
        <v>4585</v>
      </c>
      <c r="R185" s="33">
        <v>45482</v>
      </c>
      <c r="S185" s="71" t="s">
        <v>49</v>
      </c>
      <c r="T185" s="74" t="s">
        <v>50</v>
      </c>
      <c r="U185" s="70" t="s">
        <v>51</v>
      </c>
      <c r="V185" s="72"/>
      <c r="W185" s="75" t="s">
        <v>52</v>
      </c>
      <c r="X185" s="71" t="s">
        <v>582</v>
      </c>
      <c r="Y185" s="124"/>
      <c r="Z185" s="68"/>
    </row>
    <row r="186" spans="1:26" x14ac:dyDescent="0.25">
      <c r="A186" s="36" t="s">
        <v>876</v>
      </c>
      <c r="B186" s="9">
        <v>4011</v>
      </c>
      <c r="C186" s="10">
        <v>45482</v>
      </c>
      <c r="D186" s="11">
        <v>0.2</v>
      </c>
      <c r="E186" s="11">
        <v>-2.4999999999991473E-2</v>
      </c>
      <c r="F186" s="11">
        <v>323.125</v>
      </c>
      <c r="G186" s="24"/>
      <c r="H186" s="24"/>
      <c r="I186" s="24"/>
      <c r="J186" s="24"/>
      <c r="K186" s="24"/>
      <c r="L186" s="11"/>
      <c r="M186" s="11"/>
      <c r="N186" s="11">
        <v>51.7</v>
      </c>
      <c r="O186" s="11">
        <v>375</v>
      </c>
      <c r="P186" s="56">
        <f>Tabla16[[#This Row],[TASA EX.]]+Tabla16[[#This Row],[IEPS 8 %]]</f>
        <v>0.2</v>
      </c>
      <c r="Q186" s="62">
        <f>Tabla16[[#This Row],[TASA 16%]]+Tabla16[[#This Row],[IEPS 6%]]+Tabla16[[#This Row],[IEPS30%]]+Tabla16[[#This Row],[IEPS53%]]+Tabla16[[#This Row],[IEPS 26.5%]]</f>
        <v>323.125</v>
      </c>
      <c r="R186" s="33">
        <v>45482</v>
      </c>
      <c r="S186" s="12" t="s">
        <v>49</v>
      </c>
      <c r="T186" s="34" t="s">
        <v>50</v>
      </c>
      <c r="U186" s="9" t="s">
        <v>51</v>
      </c>
      <c r="V186" s="11"/>
      <c r="W186" s="13" t="s">
        <v>52</v>
      </c>
      <c r="X186" s="12" t="s">
        <v>582</v>
      </c>
      <c r="Y186" s="124"/>
      <c r="Z186" s="68"/>
    </row>
    <row r="187" spans="1:26" x14ac:dyDescent="0.25">
      <c r="A187" s="36" t="s">
        <v>877</v>
      </c>
      <c r="B187" s="9">
        <v>4012</v>
      </c>
      <c r="C187" s="10">
        <v>45483</v>
      </c>
      <c r="D187" s="11">
        <v>0.37</v>
      </c>
      <c r="E187" s="11">
        <v>-2.2500000000004405E-2</v>
      </c>
      <c r="F187" s="11">
        <v>75.5625</v>
      </c>
      <c r="G187" s="24"/>
      <c r="H187" s="24"/>
      <c r="I187" s="24"/>
      <c r="J187" s="24"/>
      <c r="K187" s="24"/>
      <c r="L187" s="11"/>
      <c r="M187" s="11"/>
      <c r="N187" s="11">
        <v>12.09</v>
      </c>
      <c r="O187" s="11">
        <v>88</v>
      </c>
      <c r="P187" s="56">
        <f>Tabla16[[#This Row],[TASA EX.]]+Tabla16[[#This Row],[IEPS 8 %]]</f>
        <v>0.37</v>
      </c>
      <c r="Q187" s="62">
        <f>Tabla16[[#This Row],[TASA 16%]]+Tabla16[[#This Row],[IEPS 6%]]+Tabla16[[#This Row],[IEPS30%]]+Tabla16[[#This Row],[IEPS53%]]+Tabla16[[#This Row],[IEPS 26.5%]]</f>
        <v>75.5625</v>
      </c>
      <c r="R187" s="33">
        <v>45483</v>
      </c>
      <c r="S187" s="12" t="s">
        <v>49</v>
      </c>
      <c r="T187" s="34" t="s">
        <v>50</v>
      </c>
      <c r="U187" s="9" t="s">
        <v>51</v>
      </c>
      <c r="V187" s="11"/>
      <c r="W187" s="13" t="s">
        <v>52</v>
      </c>
      <c r="X187" s="12" t="s">
        <v>514</v>
      </c>
      <c r="Y187" s="124"/>
      <c r="Z187" s="68"/>
    </row>
    <row r="188" spans="1:26" x14ac:dyDescent="0.25">
      <c r="A188" s="69" t="s">
        <v>878</v>
      </c>
      <c r="B188" s="70">
        <v>4013</v>
      </c>
      <c r="C188" s="10">
        <v>45491</v>
      </c>
      <c r="D188" s="72">
        <v>0.06</v>
      </c>
      <c r="E188" s="72">
        <v>2.7500000001964509E-2</v>
      </c>
      <c r="F188" s="72">
        <v>35724.0625</v>
      </c>
      <c r="G188" s="73"/>
      <c r="H188" s="73"/>
      <c r="I188" s="73"/>
      <c r="J188" s="73"/>
      <c r="K188" s="73"/>
      <c r="L188" s="72"/>
      <c r="M188" s="72"/>
      <c r="N188" s="72">
        <v>5715.85</v>
      </c>
      <c r="O188" s="72">
        <v>41440</v>
      </c>
      <c r="P188" s="56">
        <f>Tabla16[[#This Row],[TASA EX.]]+Tabla16[[#This Row],[IEPS 8 %]]</f>
        <v>0.06</v>
      </c>
      <c r="Q188" s="62">
        <f>Tabla16[[#This Row],[TASA 16%]]+Tabla16[[#This Row],[IEPS 6%]]+Tabla16[[#This Row],[IEPS30%]]+Tabla16[[#This Row],[IEPS53%]]+Tabla16[[#This Row],[IEPS 26.5%]]</f>
        <v>35724.0625</v>
      </c>
      <c r="R188" s="33">
        <v>45491</v>
      </c>
      <c r="S188" s="71" t="s">
        <v>49</v>
      </c>
      <c r="T188" s="74" t="s">
        <v>50</v>
      </c>
      <c r="U188" s="70" t="s">
        <v>51</v>
      </c>
      <c r="V188" s="72"/>
      <c r="W188" s="75" t="s">
        <v>52</v>
      </c>
      <c r="X188" s="71" t="s">
        <v>888</v>
      </c>
      <c r="Y188" s="124"/>
      <c r="Z188" s="68"/>
    </row>
    <row r="189" spans="1:26" x14ac:dyDescent="0.25">
      <c r="A189" s="36" t="s">
        <v>879</v>
      </c>
      <c r="B189" s="9">
        <v>4014</v>
      </c>
      <c r="C189" s="10">
        <v>45496</v>
      </c>
      <c r="D189" s="11"/>
      <c r="E189" s="11">
        <v>1.2499999999818101E-2</v>
      </c>
      <c r="F189" s="11">
        <v>22978.4375</v>
      </c>
      <c r="G189" s="24"/>
      <c r="H189" s="24"/>
      <c r="I189" s="24"/>
      <c r="J189" s="24"/>
      <c r="K189" s="24"/>
      <c r="L189" s="11"/>
      <c r="M189" s="11"/>
      <c r="N189" s="11">
        <v>3676.55</v>
      </c>
      <c r="O189" s="11">
        <v>26655</v>
      </c>
      <c r="P189" s="56">
        <f>Tabla16[[#This Row],[TASA EX.]]+Tabla16[[#This Row],[IEPS 8 %]]</f>
        <v>0</v>
      </c>
      <c r="Q189" s="62">
        <f>Tabla16[[#This Row],[TASA 16%]]+Tabla16[[#This Row],[IEPS 6%]]+Tabla16[[#This Row],[IEPS30%]]+Tabla16[[#This Row],[IEPS53%]]+Tabla16[[#This Row],[IEPS 26.5%]]</f>
        <v>22978.4375</v>
      </c>
      <c r="R189" s="33">
        <v>45496</v>
      </c>
      <c r="S189" s="12" t="s">
        <v>49</v>
      </c>
      <c r="T189" s="34" t="s">
        <v>50</v>
      </c>
      <c r="U189" s="9" t="s">
        <v>51</v>
      </c>
      <c r="V189" s="11"/>
      <c r="W189" s="13" t="s">
        <v>52</v>
      </c>
      <c r="X189" s="12" t="s">
        <v>889</v>
      </c>
      <c r="Y189" s="124"/>
      <c r="Z189" s="68"/>
    </row>
    <row r="190" spans="1:26" x14ac:dyDescent="0.25">
      <c r="A190" s="57" t="s">
        <v>880</v>
      </c>
      <c r="B190" s="58">
        <v>4015</v>
      </c>
      <c r="C190" s="10">
        <v>45496</v>
      </c>
      <c r="D190" s="60"/>
      <c r="E190" s="60">
        <v>4.7499999999672582E-2</v>
      </c>
      <c r="F190" s="60">
        <v>26643.0625</v>
      </c>
      <c r="G190" s="61"/>
      <c r="H190" s="61"/>
      <c r="I190" s="61"/>
      <c r="J190" s="61"/>
      <c r="K190" s="61"/>
      <c r="L190" s="60"/>
      <c r="M190" s="60"/>
      <c r="N190" s="60">
        <v>4262.8900000000003</v>
      </c>
      <c r="O190" s="60">
        <v>30906</v>
      </c>
      <c r="P190" s="56">
        <f>Tabla16[[#This Row],[TASA EX.]]+Tabla16[[#This Row],[IEPS 8 %]]</f>
        <v>0</v>
      </c>
      <c r="Q190" s="62">
        <f>Tabla16[[#This Row],[TASA 16%]]+Tabla16[[#This Row],[IEPS 6%]]+Tabla16[[#This Row],[IEPS30%]]+Tabla16[[#This Row],[IEPS53%]]+Tabla16[[#This Row],[IEPS 26.5%]]</f>
        <v>26643.0625</v>
      </c>
      <c r="R190" s="33">
        <v>45496</v>
      </c>
      <c r="S190" s="59" t="s">
        <v>49</v>
      </c>
      <c r="T190" s="63" t="s">
        <v>50</v>
      </c>
      <c r="U190" s="58" t="s">
        <v>51</v>
      </c>
      <c r="V190" s="60"/>
      <c r="W190" s="64" t="s">
        <v>52</v>
      </c>
      <c r="X190" s="59" t="s">
        <v>890</v>
      </c>
      <c r="Y190" s="124"/>
      <c r="Z190" s="68"/>
    </row>
    <row r="191" spans="1:26" x14ac:dyDescent="0.25">
      <c r="A191" s="57" t="s">
        <v>881</v>
      </c>
      <c r="B191" s="58">
        <v>4016</v>
      </c>
      <c r="C191" s="10">
        <v>45496</v>
      </c>
      <c r="D191" s="60"/>
      <c r="E191" s="60">
        <v>4.2500000000007532E-2</v>
      </c>
      <c r="F191" s="60">
        <v>51.687499999999993</v>
      </c>
      <c r="G191" s="61"/>
      <c r="H191" s="61"/>
      <c r="I191" s="61"/>
      <c r="J191" s="61"/>
      <c r="K191" s="61"/>
      <c r="L191" s="60"/>
      <c r="M191" s="60"/>
      <c r="N191" s="60">
        <v>8.27</v>
      </c>
      <c r="O191" s="60">
        <v>60</v>
      </c>
      <c r="P191" s="56">
        <f>Tabla16[[#This Row],[TASA EX.]]+Tabla16[[#This Row],[IEPS 8 %]]</f>
        <v>0</v>
      </c>
      <c r="Q191" s="62">
        <f>Tabla16[[#This Row],[TASA 16%]]+Tabla16[[#This Row],[IEPS 6%]]+Tabla16[[#This Row],[IEPS30%]]+Tabla16[[#This Row],[IEPS53%]]+Tabla16[[#This Row],[IEPS 26.5%]]</f>
        <v>51.687499999999993</v>
      </c>
      <c r="R191" s="33">
        <v>45496</v>
      </c>
      <c r="S191" s="59" t="s">
        <v>49</v>
      </c>
      <c r="T191" s="63" t="s">
        <v>50</v>
      </c>
      <c r="U191" s="58" t="s">
        <v>51</v>
      </c>
      <c r="V191" s="60"/>
      <c r="W191" s="64" t="s">
        <v>52</v>
      </c>
      <c r="X191" s="59" t="s">
        <v>891</v>
      </c>
      <c r="Y191" s="124"/>
      <c r="Z191" s="68"/>
    </row>
    <row r="192" spans="1:26" x14ac:dyDescent="0.25">
      <c r="A192" s="57" t="s">
        <v>882</v>
      </c>
      <c r="B192" s="58">
        <v>4017</v>
      </c>
      <c r="C192" s="10">
        <v>45496</v>
      </c>
      <c r="D192" s="60">
        <v>0.65</v>
      </c>
      <c r="E192" s="60">
        <v>2.749999999832653E-2</v>
      </c>
      <c r="F192" s="60">
        <v>36231.3125</v>
      </c>
      <c r="G192" s="61"/>
      <c r="H192" s="61"/>
      <c r="I192" s="61"/>
      <c r="J192" s="61"/>
      <c r="K192" s="61"/>
      <c r="L192" s="60"/>
      <c r="M192" s="60"/>
      <c r="N192" s="60">
        <v>5797.01</v>
      </c>
      <c r="O192" s="60">
        <v>42029</v>
      </c>
      <c r="P192" s="56">
        <f>Tabla16[[#This Row],[TASA EX.]]+Tabla16[[#This Row],[IEPS 8 %]]</f>
        <v>0.65</v>
      </c>
      <c r="Q192" s="62">
        <f>Tabla16[[#This Row],[TASA 16%]]+Tabla16[[#This Row],[IEPS 6%]]+Tabla16[[#This Row],[IEPS30%]]+Tabla16[[#This Row],[IEPS53%]]+Tabla16[[#This Row],[IEPS 26.5%]]</f>
        <v>36231.3125</v>
      </c>
      <c r="R192" s="33">
        <v>45496</v>
      </c>
      <c r="S192" s="59" t="s">
        <v>49</v>
      </c>
      <c r="T192" s="63" t="s">
        <v>50</v>
      </c>
      <c r="U192" s="58" t="s">
        <v>51</v>
      </c>
      <c r="V192" s="60"/>
      <c r="W192" s="64" t="s">
        <v>52</v>
      </c>
      <c r="X192" s="59" t="s">
        <v>892</v>
      </c>
      <c r="Y192" s="124"/>
      <c r="Z192" s="68"/>
    </row>
    <row r="193" spans="1:26" x14ac:dyDescent="0.25">
      <c r="A193" s="57" t="s">
        <v>883</v>
      </c>
      <c r="B193" s="58">
        <v>4018</v>
      </c>
      <c r="C193" s="10">
        <v>45496</v>
      </c>
      <c r="D193" s="60">
        <v>0.34</v>
      </c>
      <c r="E193" s="60">
        <v>-2.5000000000545697E-3</v>
      </c>
      <c r="F193" s="60">
        <v>8517.8125</v>
      </c>
      <c r="G193" s="61"/>
      <c r="H193" s="61"/>
      <c r="I193" s="61"/>
      <c r="J193" s="61"/>
      <c r="K193" s="61"/>
      <c r="L193" s="60"/>
      <c r="M193" s="60"/>
      <c r="N193" s="60">
        <v>1362.85</v>
      </c>
      <c r="O193" s="60">
        <v>9881</v>
      </c>
      <c r="P193" s="56">
        <f>Tabla16[[#This Row],[TASA EX.]]+Tabla16[[#This Row],[IEPS 8 %]]</f>
        <v>0.34</v>
      </c>
      <c r="Q193" s="62">
        <f>Tabla16[[#This Row],[TASA 16%]]+Tabla16[[#This Row],[IEPS 6%]]+Tabla16[[#This Row],[IEPS30%]]+Tabla16[[#This Row],[IEPS53%]]+Tabla16[[#This Row],[IEPS 26.5%]]</f>
        <v>8517.8125</v>
      </c>
      <c r="R193" s="33">
        <v>45496</v>
      </c>
      <c r="S193" s="59" t="s">
        <v>49</v>
      </c>
      <c r="T193" s="63" t="s">
        <v>50</v>
      </c>
      <c r="U193" s="58" t="s">
        <v>51</v>
      </c>
      <c r="V193" s="60"/>
      <c r="W193" s="64" t="s">
        <v>52</v>
      </c>
      <c r="X193" s="59" t="s">
        <v>893</v>
      </c>
      <c r="Y193" s="124"/>
      <c r="Z193" s="68"/>
    </row>
    <row r="194" spans="1:26" x14ac:dyDescent="0.25">
      <c r="A194" s="36" t="s">
        <v>884</v>
      </c>
      <c r="B194" s="9">
        <v>4019</v>
      </c>
      <c r="C194" s="10">
        <v>45496</v>
      </c>
      <c r="D194" s="11">
        <v>0.56000000000000005</v>
      </c>
      <c r="E194" s="11">
        <v>-1.0000000001127773E-2</v>
      </c>
      <c r="F194" s="11">
        <v>18801.25</v>
      </c>
      <c r="G194" s="24"/>
      <c r="H194" s="24"/>
      <c r="I194" s="24"/>
      <c r="J194" s="24"/>
      <c r="K194" s="24"/>
      <c r="L194" s="11"/>
      <c r="M194" s="11"/>
      <c r="N194" s="11">
        <v>3008.2</v>
      </c>
      <c r="O194" s="11">
        <v>21810</v>
      </c>
      <c r="P194" s="56">
        <f>Tabla16[[#This Row],[TASA EX.]]+Tabla16[[#This Row],[IEPS 8 %]]</f>
        <v>0.56000000000000005</v>
      </c>
      <c r="Q194" s="62">
        <f>Tabla16[[#This Row],[TASA 16%]]+Tabla16[[#This Row],[IEPS 6%]]+Tabla16[[#This Row],[IEPS30%]]+Tabla16[[#This Row],[IEPS53%]]+Tabla16[[#This Row],[IEPS 26.5%]]</f>
        <v>18801.25</v>
      </c>
      <c r="R194" s="33">
        <v>45496</v>
      </c>
      <c r="S194" s="12" t="s">
        <v>49</v>
      </c>
      <c r="T194" s="34" t="s">
        <v>50</v>
      </c>
      <c r="U194" s="9" t="s">
        <v>51</v>
      </c>
      <c r="V194" s="11"/>
      <c r="W194" s="13" t="s">
        <v>52</v>
      </c>
      <c r="X194" s="12" t="s">
        <v>583</v>
      </c>
      <c r="Y194" s="124"/>
      <c r="Z194" s="68"/>
    </row>
    <row r="195" spans="1:26" x14ac:dyDescent="0.25">
      <c r="A195" s="57">
        <v>195416</v>
      </c>
      <c r="B195" s="58">
        <v>466</v>
      </c>
      <c r="C195" s="10">
        <v>45461</v>
      </c>
      <c r="D195" s="60"/>
      <c r="E195" s="60">
        <v>254039.1</v>
      </c>
      <c r="F195" s="60">
        <v>0</v>
      </c>
      <c r="G195" s="61"/>
      <c r="H195" s="61"/>
      <c r="I195" s="61"/>
      <c r="J195" s="61"/>
      <c r="K195" s="61"/>
      <c r="L195" s="60"/>
      <c r="M195" s="60"/>
      <c r="N195" s="60"/>
      <c r="O195" s="60">
        <v>254039.1</v>
      </c>
      <c r="P195" s="56">
        <f>Tabla16[[#This Row],[TASA EX.]]+Tabla16[[#This Row],[IEPS 8 %]]</f>
        <v>0</v>
      </c>
      <c r="Q195" s="62">
        <f>Tabla16[[#This Row],[TASA 16%]]+Tabla16[[#This Row],[IEPS 6%]]+Tabla16[[#This Row],[IEPS30%]]+Tabla16[[#This Row],[IEPS53%]]+Tabla16[[#This Row],[IEPS 26.5%]]</f>
        <v>0</v>
      </c>
      <c r="R195" s="33">
        <v>45478</v>
      </c>
      <c r="S195" s="59" t="s">
        <v>588</v>
      </c>
      <c r="T195" s="63" t="s">
        <v>589</v>
      </c>
      <c r="U195" s="58" t="s">
        <v>39</v>
      </c>
      <c r="V195" s="60"/>
      <c r="W195" s="64" t="s">
        <v>40</v>
      </c>
      <c r="X195" s="59" t="s">
        <v>1319</v>
      </c>
      <c r="Y195" s="124"/>
      <c r="Z195" s="68"/>
    </row>
    <row r="196" spans="1:26" x14ac:dyDescent="0.25">
      <c r="A196" s="57">
        <v>1151</v>
      </c>
      <c r="B196" s="58">
        <v>5008</v>
      </c>
      <c r="C196" s="10">
        <v>45477</v>
      </c>
      <c r="D196" s="60"/>
      <c r="E196" s="60">
        <v>12548.050000000001</v>
      </c>
      <c r="F196" s="60">
        <v>0</v>
      </c>
      <c r="G196" s="61"/>
      <c r="H196" s="61"/>
      <c r="I196" s="61"/>
      <c r="J196" s="61"/>
      <c r="K196" s="61"/>
      <c r="L196" s="60"/>
      <c r="M196" s="60">
        <v>155.56</v>
      </c>
      <c r="N196" s="60"/>
      <c r="O196" s="60">
        <v>12703.61</v>
      </c>
      <c r="P196" s="56">
        <f>Tabla16[[#This Row],[TASA EX.]]+Tabla16[[#This Row],[IEPS 8 %]]</f>
        <v>155.56</v>
      </c>
      <c r="Q196" s="62">
        <f>Tabla16[[#This Row],[TASA 16%]]+Tabla16[[#This Row],[IEPS 6%]]+Tabla16[[#This Row],[IEPS30%]]+Tabla16[[#This Row],[IEPS53%]]+Tabla16[[#This Row],[IEPS 26.5%]]</f>
        <v>0</v>
      </c>
      <c r="R196" s="33">
        <v>45482</v>
      </c>
      <c r="S196" s="59" t="s">
        <v>820</v>
      </c>
      <c r="T196" s="63" t="s">
        <v>821</v>
      </c>
      <c r="U196" s="58" t="s">
        <v>39</v>
      </c>
      <c r="V196" s="60"/>
      <c r="W196" s="64" t="s">
        <v>40</v>
      </c>
      <c r="X196" s="59" t="s">
        <v>822</v>
      </c>
      <c r="Y196" s="124"/>
      <c r="Z196" s="68"/>
    </row>
    <row r="197" spans="1:26" x14ac:dyDescent="0.25">
      <c r="A197" s="36">
        <v>1152</v>
      </c>
      <c r="B197" s="9">
        <v>5009</v>
      </c>
      <c r="C197" s="10">
        <v>45477</v>
      </c>
      <c r="D197" s="11"/>
      <c r="E197" s="11">
        <v>9992.8900000000012</v>
      </c>
      <c r="F197" s="11">
        <v>0</v>
      </c>
      <c r="G197" s="24"/>
      <c r="H197" s="24"/>
      <c r="I197" s="24"/>
      <c r="J197" s="24"/>
      <c r="K197" s="24"/>
      <c r="L197" s="11"/>
      <c r="M197" s="11">
        <v>148.15</v>
      </c>
      <c r="N197" s="11"/>
      <c r="O197" s="11">
        <v>10141.040000000001</v>
      </c>
      <c r="P197" s="106">
        <f>Tabla16[[#This Row],[TASA EX.]]+Tabla16[[#This Row],[IEPS 8 %]]</f>
        <v>148.15</v>
      </c>
      <c r="Q197" s="62">
        <f>Tabla16[[#This Row],[TASA 16%]]+Tabla16[[#This Row],[IEPS 6%]]+Tabla16[[#This Row],[IEPS30%]]+Tabla16[[#This Row],[IEPS53%]]+Tabla16[[#This Row],[IEPS 26.5%]]</f>
        <v>0</v>
      </c>
      <c r="R197" s="33">
        <v>45479</v>
      </c>
      <c r="S197" s="12" t="s">
        <v>820</v>
      </c>
      <c r="T197" s="34" t="s">
        <v>821</v>
      </c>
      <c r="U197" s="9" t="s">
        <v>39</v>
      </c>
      <c r="V197" s="11"/>
      <c r="W197" s="13" t="s">
        <v>40</v>
      </c>
      <c r="X197" s="12" t="s">
        <v>823</v>
      </c>
      <c r="Y197" s="124"/>
      <c r="Z197" s="68"/>
    </row>
    <row r="198" spans="1:26" x14ac:dyDescent="0.25">
      <c r="A198" s="36">
        <v>195252</v>
      </c>
      <c r="B198" s="9">
        <v>302</v>
      </c>
      <c r="C198" s="10">
        <v>45454</v>
      </c>
      <c r="D198" s="11"/>
      <c r="E198" s="11">
        <v>7152</v>
      </c>
      <c r="F198" s="11">
        <v>0</v>
      </c>
      <c r="G198" s="24"/>
      <c r="H198" s="24"/>
      <c r="I198" s="24"/>
      <c r="J198" s="24"/>
      <c r="K198" s="24"/>
      <c r="L198" s="11"/>
      <c r="M198" s="11">
        <v>278.39999999999998</v>
      </c>
      <c r="N198" s="11"/>
      <c r="O198" s="11">
        <v>7430.4</v>
      </c>
      <c r="P198" s="56">
        <f>Tabla16[[#This Row],[TASA EX.]]+Tabla16[[#This Row],[IEPS 8 %]]</f>
        <v>278.39999999999998</v>
      </c>
      <c r="Q198" s="62">
        <f>Tabla16[[#This Row],[TASA 16%]]+Tabla16[[#This Row],[IEPS 6%]]+Tabla16[[#This Row],[IEPS30%]]+Tabla16[[#This Row],[IEPS53%]]+Tabla16[[#This Row],[IEPS 26.5%]]</f>
        <v>0</v>
      </c>
      <c r="R198" s="33">
        <v>45475</v>
      </c>
      <c r="S198" s="12" t="s">
        <v>1263</v>
      </c>
      <c r="T198" s="34" t="s">
        <v>1264</v>
      </c>
      <c r="U198" s="9" t="s">
        <v>39</v>
      </c>
      <c r="V198" s="11"/>
      <c r="W198" s="13" t="s">
        <v>40</v>
      </c>
      <c r="X198" s="12" t="s">
        <v>1265</v>
      </c>
      <c r="Y198" s="124"/>
      <c r="Z198" s="68"/>
    </row>
    <row r="199" spans="1:26" x14ac:dyDescent="0.25">
      <c r="A199" s="36">
        <v>195341</v>
      </c>
      <c r="B199" s="9">
        <v>391</v>
      </c>
      <c r="C199" s="10">
        <v>45457</v>
      </c>
      <c r="D199" s="11"/>
      <c r="E199" s="11">
        <v>0</v>
      </c>
      <c r="F199" s="11">
        <v>8500</v>
      </c>
      <c r="G199" s="24"/>
      <c r="H199" s="24"/>
      <c r="I199" s="24"/>
      <c r="J199" s="24"/>
      <c r="K199" s="24"/>
      <c r="L199" s="11"/>
      <c r="M199" s="11"/>
      <c r="N199" s="11">
        <v>1360</v>
      </c>
      <c r="O199" s="11">
        <v>9860</v>
      </c>
      <c r="P199" s="56">
        <f>Tabla16[[#This Row],[TASA EX.]]+Tabla16[[#This Row],[IEPS 8 %]]</f>
        <v>0</v>
      </c>
      <c r="Q199" s="62">
        <f>Tabla16[[#This Row],[TASA 16%]]+Tabla16[[#This Row],[IEPS 6%]]+Tabla16[[#This Row],[IEPS30%]]+Tabla16[[#This Row],[IEPS53%]]+Tabla16[[#This Row],[IEPS 26.5%]]</f>
        <v>8500</v>
      </c>
      <c r="R199" s="33">
        <v>45475</v>
      </c>
      <c r="S199" s="12" t="s">
        <v>1287</v>
      </c>
      <c r="T199" s="34" t="s">
        <v>1288</v>
      </c>
      <c r="U199" s="9" t="s">
        <v>39</v>
      </c>
      <c r="V199" s="11"/>
      <c r="W199" s="13" t="s">
        <v>40</v>
      </c>
      <c r="X199" s="12" t="s">
        <v>1289</v>
      </c>
      <c r="Y199" s="124"/>
      <c r="Z199" s="68"/>
    </row>
    <row r="200" spans="1:26" x14ac:dyDescent="0.25">
      <c r="A200" s="57">
        <v>196176</v>
      </c>
      <c r="B200" s="58">
        <v>336</v>
      </c>
      <c r="C200" s="10">
        <v>45484</v>
      </c>
      <c r="D200" s="60"/>
      <c r="E200" s="60">
        <v>9.0949470177292824E-13</v>
      </c>
      <c r="F200" s="60">
        <v>3590.9999999999995</v>
      </c>
      <c r="G200" s="61"/>
      <c r="H200" s="61"/>
      <c r="I200" s="61"/>
      <c r="J200" s="61"/>
      <c r="K200" s="61"/>
      <c r="L200" s="60"/>
      <c r="M200" s="60"/>
      <c r="N200" s="60">
        <v>574.55999999999995</v>
      </c>
      <c r="O200" s="60">
        <v>4165.5600000000004</v>
      </c>
      <c r="P200" s="56">
        <f>Tabla16[[#This Row],[TASA EX.]]+Tabla16[[#This Row],[IEPS 8 %]]</f>
        <v>0</v>
      </c>
      <c r="Q200" s="62">
        <f>Tabla16[[#This Row],[TASA 16%]]+Tabla16[[#This Row],[IEPS 6%]]+Tabla16[[#This Row],[IEPS30%]]+Tabla16[[#This Row],[IEPS53%]]+Tabla16[[#This Row],[IEPS 26.5%]]</f>
        <v>3590.9999999999995</v>
      </c>
      <c r="R200" s="33">
        <v>45498</v>
      </c>
      <c r="S200" s="59" t="s">
        <v>1287</v>
      </c>
      <c r="T200" s="63" t="s">
        <v>1288</v>
      </c>
      <c r="U200" s="58" t="s">
        <v>39</v>
      </c>
      <c r="V200" s="60"/>
      <c r="W200" s="64" t="s">
        <v>40</v>
      </c>
      <c r="X200" s="59" t="s">
        <v>1894</v>
      </c>
      <c r="Y200" s="124"/>
      <c r="Z200" s="68"/>
    </row>
    <row r="201" spans="1:26" x14ac:dyDescent="0.25">
      <c r="A201" s="57" t="s">
        <v>999</v>
      </c>
      <c r="B201" s="58">
        <v>2110</v>
      </c>
      <c r="C201" s="10">
        <v>45491</v>
      </c>
      <c r="D201" s="60"/>
      <c r="E201" s="60">
        <v>-1.5000000000782165E-2</v>
      </c>
      <c r="F201" s="60">
        <v>17030.875</v>
      </c>
      <c r="G201" s="61"/>
      <c r="H201" s="61"/>
      <c r="I201" s="61"/>
      <c r="J201" s="61"/>
      <c r="K201" s="61"/>
      <c r="L201" s="60"/>
      <c r="M201" s="60"/>
      <c r="N201" s="60">
        <v>2724.94</v>
      </c>
      <c r="O201" s="60">
        <v>19755.8</v>
      </c>
      <c r="P201" s="56">
        <f>Tabla16[[#This Row],[TASA EX.]]+Tabla16[[#This Row],[IEPS 8 %]]</f>
        <v>0</v>
      </c>
      <c r="Q201" s="62">
        <f>Tabla16[[#This Row],[TASA 16%]]+Tabla16[[#This Row],[IEPS 6%]]+Tabla16[[#This Row],[IEPS30%]]+Tabla16[[#This Row],[IEPS53%]]+Tabla16[[#This Row],[IEPS 26.5%]]</f>
        <v>17030.875</v>
      </c>
      <c r="R201" s="33">
        <v>45491</v>
      </c>
      <c r="S201" s="59" t="s">
        <v>517</v>
      </c>
      <c r="T201" s="63" t="s">
        <v>518</v>
      </c>
      <c r="U201" s="58" t="s">
        <v>51</v>
      </c>
      <c r="V201" s="60"/>
      <c r="W201" s="64" t="s">
        <v>52</v>
      </c>
      <c r="X201" s="59" t="s">
        <v>1175</v>
      </c>
      <c r="Y201" s="124"/>
      <c r="Z201" s="68"/>
    </row>
    <row r="202" spans="1:26" x14ac:dyDescent="0.25">
      <c r="A202" s="57">
        <v>195335</v>
      </c>
      <c r="B202" s="58">
        <v>385</v>
      </c>
      <c r="C202" s="10">
        <v>45457</v>
      </c>
      <c r="D202" s="60"/>
      <c r="E202" s="60">
        <v>-4.9999999991996447E-3</v>
      </c>
      <c r="F202" s="60">
        <v>57238.125</v>
      </c>
      <c r="G202" s="61"/>
      <c r="H202" s="61"/>
      <c r="I202" s="61"/>
      <c r="J202" s="61"/>
      <c r="K202" s="61"/>
      <c r="L202" s="60"/>
      <c r="M202" s="60"/>
      <c r="N202" s="60">
        <v>9158.1</v>
      </c>
      <c r="O202" s="60">
        <v>66396.22</v>
      </c>
      <c r="P202" s="56">
        <f>Tabla16[[#This Row],[TASA EX.]]+Tabla16[[#This Row],[IEPS 8 %]]</f>
        <v>0</v>
      </c>
      <c r="Q202" s="62">
        <f>Tabla16[[#This Row],[TASA 16%]]+Tabla16[[#This Row],[IEPS 6%]]+Tabla16[[#This Row],[IEPS30%]]+Tabla16[[#This Row],[IEPS53%]]+Tabla16[[#This Row],[IEPS 26.5%]]</f>
        <v>57238.125</v>
      </c>
      <c r="R202" s="33">
        <v>45477</v>
      </c>
      <c r="S202" s="59" t="s">
        <v>592</v>
      </c>
      <c r="T202" s="63" t="s">
        <v>593</v>
      </c>
      <c r="U202" s="58" t="s">
        <v>39</v>
      </c>
      <c r="V202" s="60"/>
      <c r="W202" s="64" t="s">
        <v>40</v>
      </c>
      <c r="X202" s="59" t="s">
        <v>1280</v>
      </c>
      <c r="Y202" s="124"/>
      <c r="Z202" s="68"/>
    </row>
    <row r="203" spans="1:26" x14ac:dyDescent="0.25">
      <c r="A203" s="36">
        <v>195773</v>
      </c>
      <c r="B203" s="9">
        <v>823</v>
      </c>
      <c r="C203" s="10">
        <v>45470</v>
      </c>
      <c r="D203" s="11"/>
      <c r="E203" s="11">
        <v>140364.37999999998</v>
      </c>
      <c r="F203" s="11">
        <v>67902.11</v>
      </c>
      <c r="G203" s="24"/>
      <c r="H203" s="24"/>
      <c r="I203" s="24"/>
      <c r="J203" s="24"/>
      <c r="K203" s="24"/>
      <c r="L203" s="11">
        <v>182.14</v>
      </c>
      <c r="M203" s="11">
        <v>2419.5100000000002</v>
      </c>
      <c r="N203" s="11">
        <v>10893.48</v>
      </c>
      <c r="O203" s="11">
        <v>221761.62</v>
      </c>
      <c r="P203" s="56">
        <f>Tabla16[[#This Row],[TASA EX.]]+Tabla16[[#This Row],[IEPS 8 %]]</f>
        <v>2419.5100000000002</v>
      </c>
      <c r="Q203" s="62">
        <f>Tabla16[[#This Row],[TASA 16%]]+Tabla16[[#This Row],[IEPS 6%]]+Tabla16[[#This Row],[IEPS30%]]+Tabla16[[#This Row],[IEPS53%]]+Tabla16[[#This Row],[IEPS 26.5%]]</f>
        <v>68084.25</v>
      </c>
      <c r="R203" s="33">
        <v>45482</v>
      </c>
      <c r="S203" s="12" t="s">
        <v>329</v>
      </c>
      <c r="T203" s="34" t="s">
        <v>330</v>
      </c>
      <c r="U203" s="9" t="s">
        <v>39</v>
      </c>
      <c r="V203" s="11">
        <v>36435.24</v>
      </c>
      <c r="W203" s="13" t="s">
        <v>40</v>
      </c>
      <c r="X203" s="12" t="s">
        <v>1528</v>
      </c>
      <c r="Y203" s="124"/>
      <c r="Z203" s="68"/>
    </row>
    <row r="204" spans="1:26" x14ac:dyDescent="0.25">
      <c r="A204" s="57">
        <v>195984</v>
      </c>
      <c r="B204" s="58">
        <v>144</v>
      </c>
      <c r="C204" s="10">
        <v>45477</v>
      </c>
      <c r="D204" s="60"/>
      <c r="E204" s="60">
        <v>58498.239999999991</v>
      </c>
      <c r="F204" s="60">
        <v>136108.5</v>
      </c>
      <c r="G204" s="61"/>
      <c r="H204" s="61"/>
      <c r="I204" s="61"/>
      <c r="J204" s="61"/>
      <c r="K204" s="61"/>
      <c r="L204" s="60"/>
      <c r="M204" s="60">
        <v>785.55</v>
      </c>
      <c r="N204" s="60">
        <v>21777.360000000001</v>
      </c>
      <c r="O204" s="60">
        <v>217169.65</v>
      </c>
      <c r="P204" s="56">
        <f>Tabla16[[#This Row],[TASA EX.]]+Tabla16[[#This Row],[IEPS 8 %]]</f>
        <v>785.55</v>
      </c>
      <c r="Q204" s="62">
        <f>Tabla16[[#This Row],[TASA 16%]]+Tabla16[[#This Row],[IEPS 6%]]+Tabla16[[#This Row],[IEPS30%]]+Tabla16[[#This Row],[IEPS53%]]+Tabla16[[#This Row],[IEPS 26.5%]]</f>
        <v>136108.5</v>
      </c>
      <c r="R204" s="33">
        <v>45485</v>
      </c>
      <c r="S204" s="59" t="s">
        <v>329</v>
      </c>
      <c r="T204" s="63" t="s">
        <v>330</v>
      </c>
      <c r="U204" s="58" t="s">
        <v>39</v>
      </c>
      <c r="V204" s="60">
        <v>4839.96</v>
      </c>
      <c r="W204" s="64" t="s">
        <v>40</v>
      </c>
      <c r="X204" s="59" t="s">
        <v>1737</v>
      </c>
      <c r="Y204" s="124"/>
      <c r="Z204" s="68"/>
    </row>
    <row r="205" spans="1:26" x14ac:dyDescent="0.25">
      <c r="A205" s="36">
        <v>196215</v>
      </c>
      <c r="B205" s="9">
        <v>375</v>
      </c>
      <c r="C205" s="10">
        <v>45485</v>
      </c>
      <c r="D205" s="11"/>
      <c r="E205" s="11">
        <v>223618.25</v>
      </c>
      <c r="F205" s="11">
        <v>0</v>
      </c>
      <c r="G205" s="24"/>
      <c r="H205" s="24"/>
      <c r="I205" s="24"/>
      <c r="J205" s="24"/>
      <c r="K205" s="24"/>
      <c r="L205" s="11"/>
      <c r="M205" s="11">
        <v>7601.3</v>
      </c>
      <c r="N205" s="11"/>
      <c r="O205" s="11">
        <v>231219.55</v>
      </c>
      <c r="P205" s="56">
        <f>Tabla16[[#This Row],[TASA EX.]]+Tabla16[[#This Row],[IEPS 8 %]]</f>
        <v>7601.3</v>
      </c>
      <c r="Q205" s="62">
        <f>Tabla16[[#This Row],[TASA 16%]]+Tabla16[[#This Row],[IEPS 6%]]+Tabla16[[#This Row],[IEPS30%]]+Tabla16[[#This Row],[IEPS53%]]+Tabla16[[#This Row],[IEPS 26.5%]]</f>
        <v>0</v>
      </c>
      <c r="R205" s="33">
        <v>45492</v>
      </c>
      <c r="S205" s="12" t="s">
        <v>329</v>
      </c>
      <c r="T205" s="34" t="s">
        <v>330</v>
      </c>
      <c r="U205" s="9" t="s">
        <v>39</v>
      </c>
      <c r="V205" s="11">
        <v>15805.71</v>
      </c>
      <c r="W205" s="13" t="s">
        <v>40</v>
      </c>
      <c r="X205" s="12" t="s">
        <v>1935</v>
      </c>
      <c r="Y205" s="124"/>
      <c r="Z205" s="68"/>
    </row>
    <row r="206" spans="1:26" x14ac:dyDescent="0.25">
      <c r="A206" s="57">
        <v>196216</v>
      </c>
      <c r="B206" s="58">
        <v>376</v>
      </c>
      <c r="C206" s="10">
        <v>45485</v>
      </c>
      <c r="D206" s="60"/>
      <c r="E206" s="60">
        <v>3541.2075000000041</v>
      </c>
      <c r="F206" s="60">
        <v>57627.532500000001</v>
      </c>
      <c r="G206" s="61"/>
      <c r="H206" s="61"/>
      <c r="I206" s="61"/>
      <c r="J206" s="61"/>
      <c r="K206" s="61"/>
      <c r="L206" s="60">
        <v>151.78</v>
      </c>
      <c r="M206" s="60"/>
      <c r="N206" s="60">
        <v>9244.69</v>
      </c>
      <c r="O206" s="60">
        <v>70565.210000000006</v>
      </c>
      <c r="P206" s="56">
        <f>Tabla16[[#This Row],[TASA EX.]]+Tabla16[[#This Row],[IEPS 8 %]]</f>
        <v>0</v>
      </c>
      <c r="Q206" s="62">
        <f>Tabla16[[#This Row],[TASA 16%]]+Tabla16[[#This Row],[IEPS 6%]]+Tabla16[[#This Row],[IEPS30%]]+Tabla16[[#This Row],[IEPS53%]]+Tabla16[[#This Row],[IEPS 26.5%]]</f>
        <v>57779.3125</v>
      </c>
      <c r="R206" s="33">
        <v>45492</v>
      </c>
      <c r="S206" s="59" t="s">
        <v>329</v>
      </c>
      <c r="T206" s="63" t="s">
        <v>330</v>
      </c>
      <c r="U206" s="58" t="s">
        <v>39</v>
      </c>
      <c r="V206" s="60">
        <v>1517.76</v>
      </c>
      <c r="W206" s="64" t="s">
        <v>40</v>
      </c>
      <c r="X206" s="59" t="s">
        <v>1936</v>
      </c>
      <c r="Y206" s="124"/>
      <c r="Z206" s="68"/>
    </row>
    <row r="207" spans="1:26" x14ac:dyDescent="0.25">
      <c r="A207" s="44">
        <v>196417</v>
      </c>
      <c r="B207" s="45">
        <v>577</v>
      </c>
      <c r="C207" s="10">
        <v>45492</v>
      </c>
      <c r="D207" s="46"/>
      <c r="E207" s="46">
        <v>42820.895000000004</v>
      </c>
      <c r="F207" s="46">
        <v>33926.875</v>
      </c>
      <c r="G207" s="47"/>
      <c r="H207" s="47"/>
      <c r="I207" s="47"/>
      <c r="J207" s="47"/>
      <c r="K207" s="47"/>
      <c r="L207" s="46"/>
      <c r="M207" s="46">
        <v>2620.34</v>
      </c>
      <c r="N207" s="46">
        <v>5428.3</v>
      </c>
      <c r="O207" s="46">
        <v>84796.41</v>
      </c>
      <c r="P207" s="56">
        <f>Tabla16[[#This Row],[TASA EX.]]+Tabla16[[#This Row],[IEPS 8 %]]</f>
        <v>2620.34</v>
      </c>
      <c r="Q207" s="62">
        <f>Tabla16[[#This Row],[TASA 16%]]+Tabla16[[#This Row],[IEPS 6%]]+Tabla16[[#This Row],[IEPS30%]]+Tabla16[[#This Row],[IEPS53%]]+Tabla16[[#This Row],[IEPS 26.5%]]</f>
        <v>33926.875</v>
      </c>
      <c r="R207" s="33">
        <v>45500</v>
      </c>
      <c r="S207" s="48" t="s">
        <v>329</v>
      </c>
      <c r="T207" s="49" t="s">
        <v>330</v>
      </c>
      <c r="U207" s="45" t="s">
        <v>39</v>
      </c>
      <c r="V207" s="46">
        <v>2095.1999999999998</v>
      </c>
      <c r="W207" s="50" t="s">
        <v>40</v>
      </c>
      <c r="X207" s="48" t="s">
        <v>2051</v>
      </c>
      <c r="Y207" s="124"/>
      <c r="Z207" s="68"/>
    </row>
    <row r="208" spans="1:26" x14ac:dyDescent="0.25">
      <c r="A208" s="36">
        <v>195540</v>
      </c>
      <c r="B208" s="9">
        <v>590</v>
      </c>
      <c r="C208" s="10">
        <v>45464</v>
      </c>
      <c r="D208" s="11"/>
      <c r="E208" s="11">
        <v>459380.17249999999</v>
      </c>
      <c r="F208" s="11">
        <v>4970.4375</v>
      </c>
      <c r="G208" s="24"/>
      <c r="H208" s="24"/>
      <c r="I208" s="24"/>
      <c r="J208" s="24"/>
      <c r="K208" s="24"/>
      <c r="L208" s="11"/>
      <c r="M208" s="11"/>
      <c r="N208" s="11">
        <v>795.27</v>
      </c>
      <c r="O208" s="11">
        <v>465145.88</v>
      </c>
      <c r="P208" s="56">
        <f>Tabla16[[#This Row],[TASA EX.]]+Tabla16[[#This Row],[IEPS 8 %]]</f>
        <v>0</v>
      </c>
      <c r="Q208" s="62">
        <f>Tabla16[[#This Row],[TASA 16%]]+Tabla16[[#This Row],[IEPS 6%]]+Tabla16[[#This Row],[IEPS30%]]+Tabla16[[#This Row],[IEPS53%]]+Tabla16[[#This Row],[IEPS 26.5%]]</f>
        <v>4970.4375</v>
      </c>
      <c r="R208" s="33">
        <v>45482</v>
      </c>
      <c r="S208" s="12" t="s">
        <v>135</v>
      </c>
      <c r="T208" s="34" t="s">
        <v>136</v>
      </c>
      <c r="U208" s="9" t="s">
        <v>39</v>
      </c>
      <c r="V208" s="11">
        <v>9375.07</v>
      </c>
      <c r="W208" s="13" t="s">
        <v>40</v>
      </c>
      <c r="X208" s="12" t="s">
        <v>1380</v>
      </c>
      <c r="Y208" s="124"/>
      <c r="Z208" s="68"/>
    </row>
    <row r="209" spans="1:26" x14ac:dyDescent="0.25">
      <c r="A209" s="57">
        <v>195553</v>
      </c>
      <c r="B209" s="58">
        <v>603</v>
      </c>
      <c r="C209" s="10">
        <v>45464</v>
      </c>
      <c r="D209" s="60"/>
      <c r="E209" s="60">
        <v>179194.255</v>
      </c>
      <c r="F209" s="60">
        <v>3963.875</v>
      </c>
      <c r="G209" s="61"/>
      <c r="H209" s="61"/>
      <c r="I209" s="61"/>
      <c r="J209" s="61"/>
      <c r="K209" s="61"/>
      <c r="L209" s="60"/>
      <c r="M209" s="60"/>
      <c r="N209" s="60">
        <v>634.22</v>
      </c>
      <c r="O209" s="60">
        <v>183792.35</v>
      </c>
      <c r="P209" s="56">
        <f>Tabla16[[#This Row],[TASA EX.]]+Tabla16[[#This Row],[IEPS 8 %]]</f>
        <v>0</v>
      </c>
      <c r="Q209" s="62">
        <f>Tabla16[[#This Row],[TASA 16%]]+Tabla16[[#This Row],[IEPS 6%]]+Tabla16[[#This Row],[IEPS30%]]+Tabla16[[#This Row],[IEPS53%]]+Tabla16[[#This Row],[IEPS 26.5%]]</f>
        <v>3963.875</v>
      </c>
      <c r="R209" s="33">
        <v>45483</v>
      </c>
      <c r="S209" s="59" t="s">
        <v>135</v>
      </c>
      <c r="T209" s="63" t="s">
        <v>136</v>
      </c>
      <c r="U209" s="58" t="s">
        <v>39</v>
      </c>
      <c r="V209" s="60">
        <v>3925.97</v>
      </c>
      <c r="W209" s="64" t="s">
        <v>40</v>
      </c>
      <c r="X209" s="59" t="s">
        <v>1386</v>
      </c>
      <c r="Y209" s="124"/>
      <c r="Z209" s="68"/>
    </row>
    <row r="210" spans="1:26" x14ac:dyDescent="0.25">
      <c r="A210" s="36">
        <v>195663</v>
      </c>
      <c r="B210" s="9">
        <v>713</v>
      </c>
      <c r="C210" s="10">
        <v>45468</v>
      </c>
      <c r="D210" s="11"/>
      <c r="E210" s="11">
        <v>243857.03</v>
      </c>
      <c r="F210" s="11">
        <v>0</v>
      </c>
      <c r="G210" s="24"/>
      <c r="H210" s="24"/>
      <c r="I210" s="24"/>
      <c r="J210" s="24"/>
      <c r="K210" s="24"/>
      <c r="L210" s="11"/>
      <c r="M210" s="11"/>
      <c r="N210" s="11"/>
      <c r="O210" s="11">
        <v>243857.03</v>
      </c>
      <c r="P210" s="56">
        <f>Tabla16[[#This Row],[TASA EX.]]+Tabla16[[#This Row],[IEPS 8 %]]</f>
        <v>0</v>
      </c>
      <c r="Q210" s="62">
        <f>Tabla16[[#This Row],[TASA 16%]]+Tabla16[[#This Row],[IEPS 6%]]+Tabla16[[#This Row],[IEPS30%]]+Tabla16[[#This Row],[IEPS53%]]+Tabla16[[#This Row],[IEPS 26.5%]]</f>
        <v>0</v>
      </c>
      <c r="R210" s="33">
        <v>45486</v>
      </c>
      <c r="S210" s="12" t="s">
        <v>135</v>
      </c>
      <c r="T210" s="34" t="s">
        <v>136</v>
      </c>
      <c r="U210" s="9" t="s">
        <v>39</v>
      </c>
      <c r="V210" s="11">
        <v>4976.67</v>
      </c>
      <c r="W210" s="13" t="s">
        <v>40</v>
      </c>
      <c r="X210" s="12" t="s">
        <v>1459</v>
      </c>
      <c r="Y210" s="124"/>
      <c r="Z210" s="68"/>
    </row>
    <row r="211" spans="1:26" x14ac:dyDescent="0.25">
      <c r="A211" s="57">
        <v>195664</v>
      </c>
      <c r="B211" s="58">
        <v>714</v>
      </c>
      <c r="C211" s="10">
        <v>45468</v>
      </c>
      <c r="D211" s="60"/>
      <c r="E211" s="60">
        <v>182497.79500000001</v>
      </c>
      <c r="F211" s="60">
        <v>14022.375</v>
      </c>
      <c r="G211" s="61"/>
      <c r="H211" s="61"/>
      <c r="I211" s="61"/>
      <c r="J211" s="61"/>
      <c r="K211" s="61"/>
      <c r="L211" s="60"/>
      <c r="M211" s="60"/>
      <c r="N211" s="60">
        <v>2243.58</v>
      </c>
      <c r="O211" s="60">
        <v>198763.75</v>
      </c>
      <c r="P211" s="56">
        <f>Tabla16[[#This Row],[TASA EX.]]+Tabla16[[#This Row],[IEPS 8 %]]</f>
        <v>0</v>
      </c>
      <c r="Q211" s="62">
        <f>Tabla16[[#This Row],[TASA 16%]]+Tabla16[[#This Row],[IEPS 6%]]+Tabla16[[#This Row],[IEPS30%]]+Tabla16[[#This Row],[IEPS53%]]+Tabla16[[#This Row],[IEPS 26.5%]]</f>
        <v>14022.375</v>
      </c>
      <c r="R211" s="33">
        <v>45490</v>
      </c>
      <c r="S211" s="59" t="s">
        <v>135</v>
      </c>
      <c r="T211" s="63" t="s">
        <v>136</v>
      </c>
      <c r="U211" s="58" t="s">
        <v>39</v>
      </c>
      <c r="V211" s="60">
        <v>7599.73</v>
      </c>
      <c r="W211" s="64" t="s">
        <v>40</v>
      </c>
      <c r="X211" s="59" t="s">
        <v>1460</v>
      </c>
      <c r="Y211" s="124"/>
      <c r="Z211" s="68"/>
    </row>
    <row r="212" spans="1:26" x14ac:dyDescent="0.25">
      <c r="A212" s="57">
        <v>195665</v>
      </c>
      <c r="B212" s="58">
        <v>715</v>
      </c>
      <c r="C212" s="10">
        <v>45468</v>
      </c>
      <c r="D212" s="60"/>
      <c r="E212" s="60">
        <v>228410.09</v>
      </c>
      <c r="F212" s="60">
        <v>2403.75</v>
      </c>
      <c r="G212" s="61"/>
      <c r="H212" s="61"/>
      <c r="I212" s="61"/>
      <c r="J212" s="61"/>
      <c r="K212" s="61"/>
      <c r="L212" s="60"/>
      <c r="M212" s="60"/>
      <c r="N212" s="60">
        <v>384.6</v>
      </c>
      <c r="O212" s="60">
        <v>231198.44</v>
      </c>
      <c r="P212" s="56">
        <f>Tabla16[[#This Row],[TASA EX.]]+Tabla16[[#This Row],[IEPS 8 %]]</f>
        <v>0</v>
      </c>
      <c r="Q212" s="62">
        <f>Tabla16[[#This Row],[TASA 16%]]+Tabla16[[#This Row],[IEPS 6%]]+Tabla16[[#This Row],[IEPS30%]]+Tabla16[[#This Row],[IEPS53%]]+Tabla16[[#This Row],[IEPS 26.5%]]</f>
        <v>2403.75</v>
      </c>
      <c r="R212" s="33">
        <v>45504</v>
      </c>
      <c r="S212" s="59" t="s">
        <v>135</v>
      </c>
      <c r="T212" s="63" t="s">
        <v>136</v>
      </c>
      <c r="U212" s="58" t="s">
        <v>39</v>
      </c>
      <c r="V212" s="60">
        <v>4661.42</v>
      </c>
      <c r="W212" s="64" t="s">
        <v>40</v>
      </c>
      <c r="X212" s="59" t="s">
        <v>1461</v>
      </c>
      <c r="Y212" s="124"/>
      <c r="Z212" s="68"/>
    </row>
    <row r="213" spans="1:26" x14ac:dyDescent="0.25">
      <c r="A213" s="57">
        <v>1138</v>
      </c>
      <c r="B213" s="58">
        <v>5056</v>
      </c>
      <c r="C213" s="10">
        <v>45470</v>
      </c>
      <c r="D213" s="60"/>
      <c r="E213" s="60">
        <v>10279</v>
      </c>
      <c r="F213" s="60">
        <v>0</v>
      </c>
      <c r="G213" s="61"/>
      <c r="H213" s="61"/>
      <c r="I213" s="61"/>
      <c r="J213" s="61"/>
      <c r="K213" s="61"/>
      <c r="L213" s="60"/>
      <c r="M213" s="60"/>
      <c r="N213" s="60"/>
      <c r="O213" s="60">
        <v>10279</v>
      </c>
      <c r="P213" s="56">
        <f>Tabla16[[#This Row],[TASA EX.]]+Tabla16[[#This Row],[IEPS 8 %]]</f>
        <v>0</v>
      </c>
      <c r="Q213" s="62">
        <f>Tabla16[[#This Row],[TASA 16%]]+Tabla16[[#This Row],[IEPS 6%]]+Tabla16[[#This Row],[IEPS30%]]+Tabla16[[#This Row],[IEPS53%]]+Tabla16[[#This Row],[IEPS 26.5%]]</f>
        <v>0</v>
      </c>
      <c r="R213" s="33">
        <v>45475</v>
      </c>
      <c r="S213" s="59" t="s">
        <v>45</v>
      </c>
      <c r="T213" s="63" t="s">
        <v>46</v>
      </c>
      <c r="U213" s="58" t="s">
        <v>39</v>
      </c>
      <c r="V213" s="60"/>
      <c r="W213" s="64" t="s">
        <v>40</v>
      </c>
      <c r="X213" s="59" t="s">
        <v>809</v>
      </c>
      <c r="Y213" s="124"/>
      <c r="Z213" s="68"/>
    </row>
    <row r="214" spans="1:26" x14ac:dyDescent="0.25">
      <c r="A214" s="69">
        <v>1143</v>
      </c>
      <c r="B214" s="70">
        <v>5061</v>
      </c>
      <c r="C214" s="10">
        <v>45472</v>
      </c>
      <c r="D214" s="72"/>
      <c r="E214" s="72">
        <v>9546</v>
      </c>
      <c r="F214" s="72">
        <v>0</v>
      </c>
      <c r="G214" s="73"/>
      <c r="H214" s="73"/>
      <c r="I214" s="73"/>
      <c r="J214" s="73"/>
      <c r="K214" s="73"/>
      <c r="L214" s="72"/>
      <c r="M214" s="72"/>
      <c r="N214" s="72"/>
      <c r="O214" s="72">
        <v>9546</v>
      </c>
      <c r="P214" s="56">
        <f>Tabla16[[#This Row],[TASA EX.]]+Tabla16[[#This Row],[IEPS 8 %]]</f>
        <v>0</v>
      </c>
      <c r="Q214" s="62">
        <f>Tabla16[[#This Row],[TASA 16%]]+Tabla16[[#This Row],[IEPS 6%]]+Tabla16[[#This Row],[IEPS30%]]+Tabla16[[#This Row],[IEPS53%]]+Tabla16[[#This Row],[IEPS 26.5%]]</f>
        <v>0</v>
      </c>
      <c r="R214" s="33">
        <v>45475</v>
      </c>
      <c r="S214" s="71" t="s">
        <v>45</v>
      </c>
      <c r="T214" s="74" t="s">
        <v>46</v>
      </c>
      <c r="U214" s="70" t="s">
        <v>39</v>
      </c>
      <c r="V214" s="72"/>
      <c r="W214" s="75" t="s">
        <v>40</v>
      </c>
      <c r="X214" s="71" t="s">
        <v>813</v>
      </c>
      <c r="Y214" s="124"/>
      <c r="Z214" s="68"/>
    </row>
    <row r="215" spans="1:26" x14ac:dyDescent="0.25">
      <c r="A215" s="57">
        <v>1147</v>
      </c>
      <c r="B215" s="58">
        <v>5004</v>
      </c>
      <c r="C215" s="10">
        <v>45475</v>
      </c>
      <c r="D215" s="60"/>
      <c r="E215" s="60">
        <v>10680</v>
      </c>
      <c r="F215" s="60">
        <v>0</v>
      </c>
      <c r="G215" s="61"/>
      <c r="H215" s="61"/>
      <c r="I215" s="61"/>
      <c r="J215" s="61"/>
      <c r="K215" s="61"/>
      <c r="L215" s="60"/>
      <c r="M215" s="60"/>
      <c r="N215" s="60"/>
      <c r="O215" s="60">
        <v>10680</v>
      </c>
      <c r="P215" s="56">
        <f>Tabla16[[#This Row],[TASA EX.]]+Tabla16[[#This Row],[IEPS 8 %]]</f>
        <v>0</v>
      </c>
      <c r="Q215" s="62">
        <f>Tabla16[[#This Row],[TASA 16%]]+Tabla16[[#This Row],[IEPS 6%]]+Tabla16[[#This Row],[IEPS30%]]+Tabla16[[#This Row],[IEPS53%]]+Tabla16[[#This Row],[IEPS 26.5%]]</f>
        <v>0</v>
      </c>
      <c r="R215" s="33">
        <v>45475</v>
      </c>
      <c r="S215" s="59" t="s">
        <v>45</v>
      </c>
      <c r="T215" s="63" t="s">
        <v>46</v>
      </c>
      <c r="U215" s="58" t="s">
        <v>39</v>
      </c>
      <c r="V215" s="60"/>
      <c r="W215" s="64" t="s">
        <v>40</v>
      </c>
      <c r="X215" s="59" t="s">
        <v>697</v>
      </c>
      <c r="Y215" s="124"/>
      <c r="Z215" s="68"/>
    </row>
    <row r="216" spans="1:26" x14ac:dyDescent="0.25">
      <c r="A216" s="36">
        <v>1154</v>
      </c>
      <c r="B216" s="9">
        <v>5011</v>
      </c>
      <c r="C216" s="10">
        <v>45477</v>
      </c>
      <c r="D216" s="11"/>
      <c r="E216" s="11">
        <v>10058</v>
      </c>
      <c r="F216" s="11">
        <v>0</v>
      </c>
      <c r="G216" s="24"/>
      <c r="H216" s="24"/>
      <c r="I216" s="24"/>
      <c r="J216" s="24"/>
      <c r="K216" s="24"/>
      <c r="L216" s="11"/>
      <c r="M216" s="11"/>
      <c r="N216" s="11"/>
      <c r="O216" s="11">
        <v>10058</v>
      </c>
      <c r="P216" s="106">
        <f>Tabla16[[#This Row],[TASA EX.]]+Tabla16[[#This Row],[IEPS 8 %]]</f>
        <v>0</v>
      </c>
      <c r="Q216" s="62">
        <f>Tabla16[[#This Row],[TASA 16%]]+Tabla16[[#This Row],[IEPS 6%]]+Tabla16[[#This Row],[IEPS30%]]+Tabla16[[#This Row],[IEPS53%]]+Tabla16[[#This Row],[IEPS 26.5%]]</f>
        <v>0</v>
      </c>
      <c r="R216" s="33">
        <v>45481</v>
      </c>
      <c r="S216" s="12" t="s">
        <v>45</v>
      </c>
      <c r="T216" s="34" t="s">
        <v>46</v>
      </c>
      <c r="U216" s="9" t="s">
        <v>39</v>
      </c>
      <c r="V216" s="11"/>
      <c r="W216" s="13" t="s">
        <v>40</v>
      </c>
      <c r="X216" s="12" t="s">
        <v>825</v>
      </c>
      <c r="Y216" s="124"/>
      <c r="Z216" s="68"/>
    </row>
    <row r="217" spans="1:26" x14ac:dyDescent="0.25">
      <c r="A217" s="57">
        <v>1159</v>
      </c>
      <c r="B217" s="58">
        <v>5016</v>
      </c>
      <c r="C217" s="10">
        <v>45479</v>
      </c>
      <c r="D217" s="60"/>
      <c r="E217" s="60">
        <v>9710</v>
      </c>
      <c r="F217" s="60">
        <v>0</v>
      </c>
      <c r="G217" s="61"/>
      <c r="H217" s="61"/>
      <c r="I217" s="61"/>
      <c r="J217" s="61"/>
      <c r="K217" s="61"/>
      <c r="L217" s="60"/>
      <c r="M217" s="60"/>
      <c r="N217" s="60"/>
      <c r="O217" s="60">
        <v>9710</v>
      </c>
      <c r="P217" s="56">
        <f>Tabla16[[#This Row],[TASA EX.]]+Tabla16[[#This Row],[IEPS 8 %]]</f>
        <v>0</v>
      </c>
      <c r="Q217" s="62">
        <f>Tabla16[[#This Row],[TASA 16%]]+Tabla16[[#This Row],[IEPS 6%]]+Tabla16[[#This Row],[IEPS30%]]+Tabla16[[#This Row],[IEPS53%]]+Tabla16[[#This Row],[IEPS 26.5%]]</f>
        <v>0</v>
      </c>
      <c r="R217" s="33">
        <v>45482</v>
      </c>
      <c r="S217" s="59" t="s">
        <v>45</v>
      </c>
      <c r="T217" s="63" t="s">
        <v>46</v>
      </c>
      <c r="U217" s="58" t="s">
        <v>39</v>
      </c>
      <c r="V217" s="60"/>
      <c r="W217" s="64" t="s">
        <v>40</v>
      </c>
      <c r="X217" s="59" t="s">
        <v>830</v>
      </c>
      <c r="Y217" s="124"/>
      <c r="Z217" s="68"/>
    </row>
    <row r="218" spans="1:26" x14ac:dyDescent="0.25">
      <c r="A218" s="36">
        <v>1163</v>
      </c>
      <c r="B218" s="9">
        <v>5020</v>
      </c>
      <c r="C218" s="10">
        <v>45482</v>
      </c>
      <c r="D218" s="11"/>
      <c r="E218" s="11">
        <v>8552</v>
      </c>
      <c r="F218" s="11">
        <v>0</v>
      </c>
      <c r="G218" s="24"/>
      <c r="H218" s="24"/>
      <c r="I218" s="24"/>
      <c r="J218" s="24"/>
      <c r="K218" s="24"/>
      <c r="L218" s="11"/>
      <c r="M218" s="11"/>
      <c r="N218" s="11"/>
      <c r="O218" s="11">
        <v>8552</v>
      </c>
      <c r="P218" s="106">
        <f>Tabla16[[#This Row],[TASA EX.]]+Tabla16[[#This Row],[IEPS 8 %]]</f>
        <v>0</v>
      </c>
      <c r="Q218" s="62">
        <f>Tabla16[[#This Row],[TASA 16%]]+Tabla16[[#This Row],[IEPS 6%]]+Tabla16[[#This Row],[IEPS30%]]+Tabla16[[#This Row],[IEPS53%]]+Tabla16[[#This Row],[IEPS 26.5%]]</f>
        <v>0</v>
      </c>
      <c r="R218" s="33">
        <v>45482</v>
      </c>
      <c r="S218" s="12" t="s">
        <v>45</v>
      </c>
      <c r="T218" s="34" t="s">
        <v>46</v>
      </c>
      <c r="U218" s="9" t="s">
        <v>39</v>
      </c>
      <c r="V218" s="11"/>
      <c r="W218" s="13" t="s">
        <v>40</v>
      </c>
      <c r="X218" s="12" t="s">
        <v>834</v>
      </c>
      <c r="Y218" s="124"/>
      <c r="Z218" s="68"/>
    </row>
    <row r="219" spans="1:26" x14ac:dyDescent="0.25">
      <c r="A219" s="36">
        <v>1169</v>
      </c>
      <c r="B219" s="9">
        <v>5026</v>
      </c>
      <c r="C219" s="10">
        <v>45484</v>
      </c>
      <c r="D219" s="11"/>
      <c r="E219" s="11">
        <v>9142.5</v>
      </c>
      <c r="F219" s="11">
        <v>0</v>
      </c>
      <c r="G219" s="24"/>
      <c r="H219" s="24"/>
      <c r="I219" s="24"/>
      <c r="J219" s="24"/>
      <c r="K219" s="24"/>
      <c r="L219" s="11"/>
      <c r="M219" s="11"/>
      <c r="N219" s="11"/>
      <c r="O219" s="11">
        <v>9142.5</v>
      </c>
      <c r="P219" s="106">
        <f>Tabla16[[#This Row],[TASA EX.]]+Tabla16[[#This Row],[IEPS 8 %]]</f>
        <v>0</v>
      </c>
      <c r="Q219" s="62">
        <f>Tabla16[[#This Row],[TASA 16%]]+Tabla16[[#This Row],[IEPS 6%]]+Tabla16[[#This Row],[IEPS30%]]+Tabla16[[#This Row],[IEPS53%]]+Tabla16[[#This Row],[IEPS 26.5%]]</f>
        <v>0</v>
      </c>
      <c r="R219" s="33">
        <v>45485</v>
      </c>
      <c r="S219" s="12" t="s">
        <v>45</v>
      </c>
      <c r="T219" s="34" t="s">
        <v>46</v>
      </c>
      <c r="U219" s="9" t="s">
        <v>39</v>
      </c>
      <c r="V219" s="11"/>
      <c r="W219" s="13" t="s">
        <v>40</v>
      </c>
      <c r="X219" s="12" t="s">
        <v>838</v>
      </c>
      <c r="Y219" s="124"/>
      <c r="Z219" s="68"/>
    </row>
    <row r="220" spans="1:26" x14ac:dyDescent="0.25">
      <c r="A220" s="36">
        <v>1174</v>
      </c>
      <c r="B220" s="9">
        <v>5031</v>
      </c>
      <c r="C220" s="10">
        <v>45486</v>
      </c>
      <c r="D220" s="11"/>
      <c r="E220" s="11">
        <v>8836</v>
      </c>
      <c r="F220" s="11">
        <v>0</v>
      </c>
      <c r="G220" s="24"/>
      <c r="H220" s="24"/>
      <c r="I220" s="24"/>
      <c r="J220" s="24"/>
      <c r="K220" s="24"/>
      <c r="L220" s="11"/>
      <c r="M220" s="11"/>
      <c r="N220" s="11"/>
      <c r="O220" s="11">
        <v>8836</v>
      </c>
      <c r="P220" s="56">
        <f>Tabla16[[#This Row],[TASA EX.]]+Tabla16[[#This Row],[IEPS 8 %]]</f>
        <v>0</v>
      </c>
      <c r="Q220" s="62">
        <f>Tabla16[[#This Row],[TASA 16%]]+Tabla16[[#This Row],[IEPS 6%]]+Tabla16[[#This Row],[IEPS30%]]+Tabla16[[#This Row],[IEPS53%]]+Tabla16[[#This Row],[IEPS 26.5%]]</f>
        <v>0</v>
      </c>
      <c r="R220" s="33">
        <v>45491</v>
      </c>
      <c r="S220" s="12" t="s">
        <v>45</v>
      </c>
      <c r="T220" s="34" t="s">
        <v>46</v>
      </c>
      <c r="U220" s="9" t="s">
        <v>39</v>
      </c>
      <c r="V220" s="11"/>
      <c r="W220" s="13" t="s">
        <v>40</v>
      </c>
      <c r="X220" s="12" t="s">
        <v>843</v>
      </c>
      <c r="Y220" s="124"/>
      <c r="Z220" s="68"/>
    </row>
    <row r="221" spans="1:26" x14ac:dyDescent="0.25">
      <c r="A221" s="36">
        <v>1178</v>
      </c>
      <c r="B221" s="9">
        <v>5035</v>
      </c>
      <c r="C221" s="10">
        <v>45489</v>
      </c>
      <c r="D221" s="11"/>
      <c r="E221" s="11">
        <v>8058</v>
      </c>
      <c r="F221" s="11">
        <v>0</v>
      </c>
      <c r="G221" s="24"/>
      <c r="H221" s="24"/>
      <c r="I221" s="24"/>
      <c r="J221" s="24"/>
      <c r="K221" s="24"/>
      <c r="L221" s="11"/>
      <c r="M221" s="11"/>
      <c r="N221" s="11"/>
      <c r="O221" s="11">
        <v>8058</v>
      </c>
      <c r="P221" s="56">
        <f>Tabla16[[#This Row],[TASA EX.]]+Tabla16[[#This Row],[IEPS 8 %]]</f>
        <v>0</v>
      </c>
      <c r="Q221" s="62">
        <f>Tabla16[[#This Row],[TASA 16%]]+Tabla16[[#This Row],[IEPS 6%]]+Tabla16[[#This Row],[IEPS30%]]+Tabla16[[#This Row],[IEPS53%]]+Tabla16[[#This Row],[IEPS 26.5%]]</f>
        <v>0</v>
      </c>
      <c r="R221" s="33">
        <v>45491</v>
      </c>
      <c r="S221" s="12" t="s">
        <v>45</v>
      </c>
      <c r="T221" s="34" t="s">
        <v>46</v>
      </c>
      <c r="U221" s="9" t="s">
        <v>39</v>
      </c>
      <c r="V221" s="11"/>
      <c r="W221" s="13" t="s">
        <v>40</v>
      </c>
      <c r="X221" s="12" t="s">
        <v>847</v>
      </c>
      <c r="Y221" s="124"/>
      <c r="Z221" s="68"/>
    </row>
    <row r="222" spans="1:26" x14ac:dyDescent="0.25">
      <c r="A222" s="36">
        <v>1182</v>
      </c>
      <c r="B222" s="9">
        <v>5039</v>
      </c>
      <c r="C222" s="10">
        <v>45491</v>
      </c>
      <c r="D222" s="11"/>
      <c r="E222" s="11">
        <v>8636</v>
      </c>
      <c r="F222" s="11">
        <v>0</v>
      </c>
      <c r="G222" s="24"/>
      <c r="H222" s="24"/>
      <c r="I222" s="24"/>
      <c r="J222" s="24"/>
      <c r="K222" s="24"/>
      <c r="L222" s="11"/>
      <c r="M222" s="11"/>
      <c r="N222" s="11"/>
      <c r="O222" s="11">
        <v>8636</v>
      </c>
      <c r="P222" s="106">
        <f>Tabla16[[#This Row],[TASA EX.]]+Tabla16[[#This Row],[IEPS 8 %]]</f>
        <v>0</v>
      </c>
      <c r="Q222" s="62">
        <f>Tabla16[[#This Row],[TASA 16%]]+Tabla16[[#This Row],[IEPS 6%]]+Tabla16[[#This Row],[IEPS30%]]+Tabla16[[#This Row],[IEPS53%]]+Tabla16[[#This Row],[IEPS 26.5%]]</f>
        <v>0</v>
      </c>
      <c r="R222" s="33">
        <v>45491</v>
      </c>
      <c r="S222" s="12" t="s">
        <v>45</v>
      </c>
      <c r="T222" s="34" t="s">
        <v>46</v>
      </c>
      <c r="U222" s="9" t="s">
        <v>39</v>
      </c>
      <c r="V222" s="11"/>
      <c r="W222" s="13" t="s">
        <v>40</v>
      </c>
      <c r="X222" s="12" t="s">
        <v>851</v>
      </c>
      <c r="Y222" s="124"/>
      <c r="Z222" s="68"/>
    </row>
    <row r="223" spans="1:26" x14ac:dyDescent="0.25">
      <c r="A223" s="57">
        <v>1187</v>
      </c>
      <c r="B223" s="58">
        <v>5044</v>
      </c>
      <c r="C223" s="10">
        <v>45493</v>
      </c>
      <c r="D223" s="60"/>
      <c r="E223" s="60">
        <v>9066</v>
      </c>
      <c r="F223" s="60">
        <v>0</v>
      </c>
      <c r="G223" s="61"/>
      <c r="H223" s="61"/>
      <c r="I223" s="61"/>
      <c r="J223" s="61"/>
      <c r="K223" s="61"/>
      <c r="L223" s="60"/>
      <c r="M223" s="60"/>
      <c r="N223" s="60"/>
      <c r="O223" s="60">
        <v>9066</v>
      </c>
      <c r="P223" s="56">
        <f>Tabla16[[#This Row],[TASA EX.]]+Tabla16[[#This Row],[IEPS 8 %]]</f>
        <v>0</v>
      </c>
      <c r="Q223" s="62">
        <f>Tabla16[[#This Row],[TASA 16%]]+Tabla16[[#This Row],[IEPS 6%]]+Tabla16[[#This Row],[IEPS30%]]+Tabla16[[#This Row],[IEPS53%]]+Tabla16[[#This Row],[IEPS 26.5%]]</f>
        <v>0</v>
      </c>
      <c r="R223" s="33">
        <v>45495</v>
      </c>
      <c r="S223" s="59" t="s">
        <v>45</v>
      </c>
      <c r="T223" s="63" t="s">
        <v>46</v>
      </c>
      <c r="U223" s="58" t="s">
        <v>39</v>
      </c>
      <c r="V223" s="60"/>
      <c r="W223" s="64" t="s">
        <v>40</v>
      </c>
      <c r="X223" s="59" t="s">
        <v>856</v>
      </c>
      <c r="Y223" s="124"/>
      <c r="Z223" s="68"/>
    </row>
    <row r="224" spans="1:26" x14ac:dyDescent="0.25">
      <c r="A224" s="36">
        <v>1191</v>
      </c>
      <c r="B224" s="9">
        <v>5048</v>
      </c>
      <c r="C224" s="10">
        <v>45496</v>
      </c>
      <c r="D224" s="11"/>
      <c r="E224" s="11">
        <v>8825</v>
      </c>
      <c r="F224" s="11">
        <v>0</v>
      </c>
      <c r="G224" s="24"/>
      <c r="H224" s="24"/>
      <c r="I224" s="24"/>
      <c r="J224" s="24"/>
      <c r="K224" s="24"/>
      <c r="L224" s="11"/>
      <c r="M224" s="11"/>
      <c r="N224" s="11"/>
      <c r="O224" s="11">
        <v>8825</v>
      </c>
      <c r="P224" s="106">
        <f>Tabla16[[#This Row],[TASA EX.]]+Tabla16[[#This Row],[IEPS 8 %]]</f>
        <v>0</v>
      </c>
      <c r="Q224" s="62">
        <f>Tabla16[[#This Row],[TASA 16%]]+Tabla16[[#This Row],[IEPS 6%]]+Tabla16[[#This Row],[IEPS30%]]+Tabla16[[#This Row],[IEPS53%]]+Tabla16[[#This Row],[IEPS 26.5%]]</f>
        <v>0</v>
      </c>
      <c r="R224" s="33">
        <v>45499</v>
      </c>
      <c r="S224" s="12" t="s">
        <v>45</v>
      </c>
      <c r="T224" s="34" t="s">
        <v>46</v>
      </c>
      <c r="U224" s="9" t="s">
        <v>39</v>
      </c>
      <c r="V224" s="11"/>
      <c r="W224" s="13" t="s">
        <v>40</v>
      </c>
      <c r="X224" s="12" t="s">
        <v>859</v>
      </c>
      <c r="Y224" s="124"/>
      <c r="Z224" s="68"/>
    </row>
    <row r="225" spans="1:26" x14ac:dyDescent="0.25">
      <c r="A225" s="36">
        <v>1194</v>
      </c>
      <c r="B225" s="9">
        <v>5051</v>
      </c>
      <c r="C225" s="10">
        <v>45498</v>
      </c>
      <c r="D225" s="11"/>
      <c r="E225" s="11">
        <v>7136</v>
      </c>
      <c r="F225" s="11">
        <v>0</v>
      </c>
      <c r="G225" s="24"/>
      <c r="H225" s="24"/>
      <c r="I225" s="24"/>
      <c r="J225" s="24"/>
      <c r="K225" s="24"/>
      <c r="L225" s="11"/>
      <c r="M225" s="11"/>
      <c r="N225" s="11"/>
      <c r="O225" s="11">
        <v>7136</v>
      </c>
      <c r="P225" s="106">
        <f>Tabla16[[#This Row],[TASA EX.]]+Tabla16[[#This Row],[IEPS 8 %]]</f>
        <v>0</v>
      </c>
      <c r="Q225" s="62">
        <f>Tabla16[[#This Row],[TASA 16%]]+Tabla16[[#This Row],[IEPS 6%]]+Tabla16[[#This Row],[IEPS30%]]+Tabla16[[#This Row],[IEPS53%]]+Tabla16[[#This Row],[IEPS 26.5%]]</f>
        <v>0</v>
      </c>
      <c r="R225" s="33">
        <v>45499</v>
      </c>
      <c r="S225" s="12" t="s">
        <v>45</v>
      </c>
      <c r="T225" s="34" t="s">
        <v>46</v>
      </c>
      <c r="U225" s="9" t="s">
        <v>39</v>
      </c>
      <c r="V225" s="11"/>
      <c r="W225" s="13" t="s">
        <v>40</v>
      </c>
      <c r="X225" s="12" t="s">
        <v>862</v>
      </c>
      <c r="Y225" s="124"/>
      <c r="Z225" s="68"/>
    </row>
    <row r="226" spans="1:26" x14ac:dyDescent="0.25">
      <c r="A226" s="57">
        <v>1198</v>
      </c>
      <c r="B226" s="58">
        <v>5055</v>
      </c>
      <c r="C226" s="10">
        <v>45500</v>
      </c>
      <c r="D226" s="60"/>
      <c r="E226" s="60">
        <v>8692</v>
      </c>
      <c r="F226" s="60">
        <v>0</v>
      </c>
      <c r="G226" s="61"/>
      <c r="H226" s="61"/>
      <c r="I226" s="61"/>
      <c r="J226" s="61"/>
      <c r="K226" s="61"/>
      <c r="L226" s="60"/>
      <c r="M226" s="60"/>
      <c r="N226" s="60"/>
      <c r="O226" s="60">
        <v>8692</v>
      </c>
      <c r="P226" s="56">
        <f>Tabla16[[#This Row],[TASA EX.]]+Tabla16[[#This Row],[IEPS 8 %]]</f>
        <v>0</v>
      </c>
      <c r="Q226" s="62">
        <f>Tabla16[[#This Row],[TASA 16%]]+Tabla16[[#This Row],[IEPS 6%]]+Tabla16[[#This Row],[IEPS30%]]+Tabla16[[#This Row],[IEPS53%]]+Tabla16[[#This Row],[IEPS 26.5%]]</f>
        <v>0</v>
      </c>
      <c r="R226" s="33">
        <v>45504</v>
      </c>
      <c r="S226" s="59" t="s">
        <v>45</v>
      </c>
      <c r="T226" s="63" t="s">
        <v>46</v>
      </c>
      <c r="U226" s="58" t="s">
        <v>39</v>
      </c>
      <c r="V226" s="60"/>
      <c r="W226" s="64" t="s">
        <v>40</v>
      </c>
      <c r="X226" s="59" t="s">
        <v>864</v>
      </c>
      <c r="Y226" s="124"/>
      <c r="Z226" s="68"/>
    </row>
    <row r="227" spans="1:26" x14ac:dyDescent="0.25">
      <c r="A227" s="36">
        <v>1201</v>
      </c>
      <c r="B227" s="9">
        <v>5058</v>
      </c>
      <c r="C227" s="10">
        <v>45503</v>
      </c>
      <c r="D227" s="11"/>
      <c r="E227" s="11">
        <v>8937</v>
      </c>
      <c r="F227" s="11">
        <v>0</v>
      </c>
      <c r="G227" s="24"/>
      <c r="H227" s="24"/>
      <c r="I227" s="24"/>
      <c r="J227" s="24"/>
      <c r="K227" s="24"/>
      <c r="L227" s="11"/>
      <c r="M227" s="11"/>
      <c r="N227" s="11"/>
      <c r="O227" s="11">
        <v>8937</v>
      </c>
      <c r="P227" s="56">
        <f>Tabla16[[#This Row],[TASA EX.]]+Tabla16[[#This Row],[IEPS 8 %]]</f>
        <v>0</v>
      </c>
      <c r="Q227" s="62">
        <f>Tabla16[[#This Row],[TASA 16%]]+Tabla16[[#This Row],[IEPS 6%]]+Tabla16[[#This Row],[IEPS30%]]+Tabla16[[#This Row],[IEPS53%]]+Tabla16[[#This Row],[IEPS 26.5%]]</f>
        <v>0</v>
      </c>
      <c r="R227" s="33">
        <v>45504</v>
      </c>
      <c r="S227" s="12" t="s">
        <v>45</v>
      </c>
      <c r="T227" s="34" t="s">
        <v>46</v>
      </c>
      <c r="U227" s="9" t="s">
        <v>39</v>
      </c>
      <c r="V227" s="11"/>
      <c r="W227" s="13" t="s">
        <v>40</v>
      </c>
      <c r="X227" s="12" t="s">
        <v>866</v>
      </c>
      <c r="Y227" s="124"/>
      <c r="Z227" s="68"/>
    </row>
    <row r="228" spans="1:26" x14ac:dyDescent="0.25">
      <c r="A228" s="36">
        <v>195354</v>
      </c>
      <c r="B228" s="9">
        <v>404</v>
      </c>
      <c r="C228" s="10">
        <v>45457</v>
      </c>
      <c r="D228" s="11"/>
      <c r="E228" s="11">
        <v>2.7500000011059456E-2</v>
      </c>
      <c r="F228" s="11">
        <v>108878.31249999999</v>
      </c>
      <c r="G228" s="24"/>
      <c r="H228" s="24"/>
      <c r="I228" s="24"/>
      <c r="J228" s="24"/>
      <c r="K228" s="24"/>
      <c r="L228" s="11"/>
      <c r="M228" s="11"/>
      <c r="N228" s="11">
        <v>17420.53</v>
      </c>
      <c r="O228" s="11">
        <v>126298.87</v>
      </c>
      <c r="P228" s="56">
        <f>Tabla16[[#This Row],[TASA EX.]]+Tabla16[[#This Row],[IEPS 8 %]]</f>
        <v>0</v>
      </c>
      <c r="Q228" s="62">
        <f>Tabla16[[#This Row],[TASA 16%]]+Tabla16[[#This Row],[IEPS 6%]]+Tabla16[[#This Row],[IEPS30%]]+Tabla16[[#This Row],[IEPS53%]]+Tabla16[[#This Row],[IEPS 26.5%]]</f>
        <v>108878.31249999999</v>
      </c>
      <c r="R228" s="33">
        <v>45482</v>
      </c>
      <c r="S228" s="12" t="s">
        <v>129</v>
      </c>
      <c r="T228" s="34" t="s">
        <v>130</v>
      </c>
      <c r="U228" s="9" t="s">
        <v>51</v>
      </c>
      <c r="V228" s="11"/>
      <c r="W228" s="13" t="s">
        <v>52</v>
      </c>
      <c r="X228" s="12" t="s">
        <v>1293</v>
      </c>
      <c r="Y228" s="124"/>
      <c r="Z228" s="68"/>
    </row>
    <row r="229" spans="1:26" x14ac:dyDescent="0.25">
      <c r="A229" s="57">
        <v>195810</v>
      </c>
      <c r="B229" s="58">
        <v>860</v>
      </c>
      <c r="C229" s="10">
        <v>45471</v>
      </c>
      <c r="D229" s="60"/>
      <c r="E229" s="60">
        <v>-3.5000000000536602E-2</v>
      </c>
      <c r="F229" s="60">
        <v>12170.125</v>
      </c>
      <c r="G229" s="61"/>
      <c r="H229" s="61"/>
      <c r="I229" s="61"/>
      <c r="J229" s="61"/>
      <c r="K229" s="61"/>
      <c r="L229" s="60"/>
      <c r="M229" s="60"/>
      <c r="N229" s="60">
        <v>1947.22</v>
      </c>
      <c r="O229" s="60">
        <v>14117.31</v>
      </c>
      <c r="P229" s="56">
        <f>Tabla16[[#This Row],[TASA EX.]]+Tabla16[[#This Row],[IEPS 8 %]]</f>
        <v>0</v>
      </c>
      <c r="Q229" s="62">
        <f>Tabla16[[#This Row],[TASA 16%]]+Tabla16[[#This Row],[IEPS 6%]]+Tabla16[[#This Row],[IEPS30%]]+Tabla16[[#This Row],[IEPS53%]]+Tabla16[[#This Row],[IEPS 26.5%]]</f>
        <v>12170.125</v>
      </c>
      <c r="R229" s="33">
        <v>45486</v>
      </c>
      <c r="S229" s="59" t="s">
        <v>129</v>
      </c>
      <c r="T229" s="63" t="s">
        <v>130</v>
      </c>
      <c r="U229" s="58" t="s">
        <v>51</v>
      </c>
      <c r="V229" s="60"/>
      <c r="W229" s="64" t="s">
        <v>52</v>
      </c>
      <c r="X229" s="59" t="s">
        <v>1573</v>
      </c>
      <c r="Y229" s="124"/>
      <c r="Z229" s="68"/>
    </row>
    <row r="230" spans="1:26" x14ac:dyDescent="0.25">
      <c r="A230" s="57">
        <v>196185</v>
      </c>
      <c r="B230" s="58">
        <v>345</v>
      </c>
      <c r="C230" s="10">
        <v>45484</v>
      </c>
      <c r="D230" s="60"/>
      <c r="E230" s="60">
        <v>2.5000000012369128E-2</v>
      </c>
      <c r="F230" s="60">
        <v>202693.875</v>
      </c>
      <c r="G230" s="61"/>
      <c r="H230" s="61"/>
      <c r="I230" s="61"/>
      <c r="J230" s="61"/>
      <c r="K230" s="61"/>
      <c r="L230" s="60"/>
      <c r="M230" s="60"/>
      <c r="N230" s="60">
        <v>32431.02</v>
      </c>
      <c r="O230" s="60">
        <v>235124.92</v>
      </c>
      <c r="P230" s="56">
        <f>Tabla16[[#This Row],[TASA EX.]]+Tabla16[[#This Row],[IEPS 8 %]]</f>
        <v>0</v>
      </c>
      <c r="Q230" s="62">
        <f>Tabla16[[#This Row],[TASA 16%]]+Tabla16[[#This Row],[IEPS 6%]]+Tabla16[[#This Row],[IEPS30%]]+Tabla16[[#This Row],[IEPS53%]]+Tabla16[[#This Row],[IEPS 26.5%]]</f>
        <v>202693.875</v>
      </c>
      <c r="R230" s="33">
        <v>45500</v>
      </c>
      <c r="S230" s="59" t="s">
        <v>129</v>
      </c>
      <c r="T230" s="63" t="s">
        <v>130</v>
      </c>
      <c r="U230" s="58" t="s">
        <v>51</v>
      </c>
      <c r="V230" s="60"/>
      <c r="W230" s="64" t="s">
        <v>52</v>
      </c>
      <c r="X230" s="59" t="s">
        <v>1905</v>
      </c>
      <c r="Y230" s="124"/>
      <c r="Z230" s="68"/>
    </row>
    <row r="231" spans="1:26" x14ac:dyDescent="0.25">
      <c r="A231" s="36">
        <v>196186</v>
      </c>
      <c r="B231" s="9">
        <v>346</v>
      </c>
      <c r="C231" s="10">
        <v>45484</v>
      </c>
      <c r="D231" s="11">
        <v>0.01</v>
      </c>
      <c r="E231" s="11">
        <v>2.499999973224476E-3</v>
      </c>
      <c r="F231" s="11">
        <v>384418.9375</v>
      </c>
      <c r="G231" s="24"/>
      <c r="H231" s="24"/>
      <c r="I231" s="24"/>
      <c r="J231" s="24"/>
      <c r="K231" s="24"/>
      <c r="L231" s="11"/>
      <c r="M231" s="11"/>
      <c r="N231" s="11">
        <v>61507.03</v>
      </c>
      <c r="O231" s="11">
        <v>445925.98</v>
      </c>
      <c r="P231" s="56">
        <f>Tabla16[[#This Row],[TASA EX.]]+Tabla16[[#This Row],[IEPS 8 %]]</f>
        <v>0.01</v>
      </c>
      <c r="Q231" s="62">
        <f>Tabla16[[#This Row],[TASA 16%]]+Tabla16[[#This Row],[IEPS 6%]]+Tabla16[[#This Row],[IEPS30%]]+Tabla16[[#This Row],[IEPS53%]]+Tabla16[[#This Row],[IEPS 26.5%]]</f>
        <v>384418.9375</v>
      </c>
      <c r="R231" s="33">
        <v>45504</v>
      </c>
      <c r="S231" s="12" t="s">
        <v>129</v>
      </c>
      <c r="T231" s="34" t="s">
        <v>130</v>
      </c>
      <c r="U231" s="9" t="s">
        <v>51</v>
      </c>
      <c r="V231" s="11"/>
      <c r="W231" s="13" t="s">
        <v>52</v>
      </c>
      <c r="X231" s="12" t="s">
        <v>1906</v>
      </c>
      <c r="Y231" s="124"/>
      <c r="Z231" s="68"/>
    </row>
    <row r="232" spans="1:26" x14ac:dyDescent="0.25">
      <c r="A232" s="36">
        <v>195527</v>
      </c>
      <c r="B232" s="9">
        <v>577</v>
      </c>
      <c r="C232" s="10">
        <v>45463</v>
      </c>
      <c r="D232" s="11"/>
      <c r="E232" s="11">
        <v>126571.1</v>
      </c>
      <c r="F232" s="11">
        <v>0</v>
      </c>
      <c r="G232" s="24"/>
      <c r="H232" s="24"/>
      <c r="I232" s="24"/>
      <c r="J232" s="24"/>
      <c r="K232" s="24"/>
      <c r="L232" s="11"/>
      <c r="M232" s="11"/>
      <c r="N232" s="11"/>
      <c r="O232" s="11">
        <v>126571.1</v>
      </c>
      <c r="P232" s="56">
        <f>Tabla16[[#This Row],[TASA EX.]]+Tabla16[[#This Row],[IEPS 8 %]]</f>
        <v>0</v>
      </c>
      <c r="Q232" s="62">
        <f>Tabla16[[#This Row],[TASA 16%]]+Tabla16[[#This Row],[IEPS 6%]]+Tabla16[[#This Row],[IEPS30%]]+Tabla16[[#This Row],[IEPS53%]]+Tabla16[[#This Row],[IEPS 26.5%]]</f>
        <v>0</v>
      </c>
      <c r="R232" s="33">
        <v>45475</v>
      </c>
      <c r="S232" s="12" t="s">
        <v>323</v>
      </c>
      <c r="T232" s="34" t="s">
        <v>324</v>
      </c>
      <c r="U232" s="9" t="s">
        <v>39</v>
      </c>
      <c r="V232" s="11"/>
      <c r="W232" s="13" t="s">
        <v>40</v>
      </c>
      <c r="X232" s="12" t="s">
        <v>60</v>
      </c>
      <c r="Y232" s="124"/>
      <c r="Z232" s="68"/>
    </row>
    <row r="233" spans="1:26" x14ac:dyDescent="0.25">
      <c r="A233" s="97">
        <v>195528</v>
      </c>
      <c r="B233" s="98">
        <v>578</v>
      </c>
      <c r="C233" s="10">
        <v>45463</v>
      </c>
      <c r="D233" s="100"/>
      <c r="E233" s="100">
        <v>23918</v>
      </c>
      <c r="F233" s="100">
        <v>0</v>
      </c>
      <c r="G233" s="101"/>
      <c r="H233" s="101"/>
      <c r="I233" s="101"/>
      <c r="J233" s="101"/>
      <c r="K233" s="101"/>
      <c r="L233" s="100"/>
      <c r="M233" s="100"/>
      <c r="N233" s="100"/>
      <c r="O233" s="100">
        <v>23918</v>
      </c>
      <c r="P233" s="56">
        <f>Tabla16[[#This Row],[TASA EX.]]+Tabla16[[#This Row],[IEPS 8 %]]</f>
        <v>0</v>
      </c>
      <c r="Q233" s="62">
        <f>Tabla16[[#This Row],[TASA 16%]]+Tabla16[[#This Row],[IEPS 6%]]+Tabla16[[#This Row],[IEPS30%]]+Tabla16[[#This Row],[IEPS53%]]+Tabla16[[#This Row],[IEPS 26.5%]]</f>
        <v>0</v>
      </c>
      <c r="R233" s="33">
        <v>45475</v>
      </c>
      <c r="S233" s="99" t="s">
        <v>323</v>
      </c>
      <c r="T233" s="102" t="s">
        <v>324</v>
      </c>
      <c r="U233" s="98" t="s">
        <v>39</v>
      </c>
      <c r="V233" s="100"/>
      <c r="W233" s="103" t="s">
        <v>40</v>
      </c>
      <c r="X233" s="99" t="s">
        <v>60</v>
      </c>
      <c r="Y233" s="124"/>
      <c r="Z233" s="68"/>
    </row>
    <row r="234" spans="1:26" x14ac:dyDescent="0.25">
      <c r="A234" s="57">
        <v>195622</v>
      </c>
      <c r="B234" s="58">
        <v>672</v>
      </c>
      <c r="C234" s="10">
        <v>45467</v>
      </c>
      <c r="D234" s="60"/>
      <c r="E234" s="60">
        <v>142505.79999999999</v>
      </c>
      <c r="F234" s="60">
        <v>0</v>
      </c>
      <c r="G234" s="61"/>
      <c r="H234" s="61"/>
      <c r="I234" s="61"/>
      <c r="J234" s="61"/>
      <c r="K234" s="61"/>
      <c r="L234" s="60"/>
      <c r="M234" s="60"/>
      <c r="N234" s="60"/>
      <c r="O234" s="60">
        <v>142505.79999999999</v>
      </c>
      <c r="P234" s="56">
        <f>Tabla16[[#This Row],[TASA EX.]]+Tabla16[[#This Row],[IEPS 8 %]]</f>
        <v>0</v>
      </c>
      <c r="Q234" s="62">
        <f>Tabla16[[#This Row],[TASA 16%]]+Tabla16[[#This Row],[IEPS 6%]]+Tabla16[[#This Row],[IEPS30%]]+Tabla16[[#This Row],[IEPS53%]]+Tabla16[[#This Row],[IEPS 26.5%]]</f>
        <v>0</v>
      </c>
      <c r="R234" s="33">
        <v>45476</v>
      </c>
      <c r="S234" s="59" t="s">
        <v>323</v>
      </c>
      <c r="T234" s="63" t="s">
        <v>324</v>
      </c>
      <c r="U234" s="58" t="s">
        <v>39</v>
      </c>
      <c r="V234" s="60"/>
      <c r="W234" s="64" t="s">
        <v>40</v>
      </c>
      <c r="X234" s="59" t="s">
        <v>60</v>
      </c>
      <c r="Y234" s="124"/>
      <c r="Z234" s="68"/>
    </row>
    <row r="235" spans="1:26" x14ac:dyDescent="0.25">
      <c r="A235" s="36">
        <v>195786</v>
      </c>
      <c r="B235" s="9">
        <v>836</v>
      </c>
      <c r="C235" s="10">
        <v>45470</v>
      </c>
      <c r="D235" s="11"/>
      <c r="E235" s="11">
        <v>139389.29999999999</v>
      </c>
      <c r="F235" s="11">
        <v>0</v>
      </c>
      <c r="G235" s="24"/>
      <c r="H235" s="24"/>
      <c r="I235" s="24"/>
      <c r="J235" s="24"/>
      <c r="K235" s="24"/>
      <c r="L235" s="11"/>
      <c r="M235" s="11"/>
      <c r="N235" s="11"/>
      <c r="O235" s="11">
        <v>139389.29999999999</v>
      </c>
      <c r="P235" s="56">
        <f>Tabla16[[#This Row],[TASA EX.]]+Tabla16[[#This Row],[IEPS 8 %]]</f>
        <v>0</v>
      </c>
      <c r="Q235" s="62">
        <f>Tabla16[[#This Row],[TASA 16%]]+Tabla16[[#This Row],[IEPS 6%]]+Tabla16[[#This Row],[IEPS30%]]+Tabla16[[#This Row],[IEPS53%]]+Tabla16[[#This Row],[IEPS 26.5%]]</f>
        <v>0</v>
      </c>
      <c r="R235" s="33">
        <v>45483</v>
      </c>
      <c r="S235" s="12" t="s">
        <v>323</v>
      </c>
      <c r="T235" s="34" t="s">
        <v>324</v>
      </c>
      <c r="U235" s="9" t="s">
        <v>39</v>
      </c>
      <c r="V235" s="11"/>
      <c r="W235" s="13" t="s">
        <v>40</v>
      </c>
      <c r="X235" s="12" t="s">
        <v>60</v>
      </c>
      <c r="Y235" s="124"/>
      <c r="Z235" s="68"/>
    </row>
    <row r="236" spans="1:26" x14ac:dyDescent="0.25">
      <c r="A236" s="57">
        <v>195991</v>
      </c>
      <c r="B236" s="58">
        <v>151</v>
      </c>
      <c r="C236" s="10">
        <v>45477</v>
      </c>
      <c r="D236" s="60"/>
      <c r="E236" s="60">
        <v>19342.599999999999</v>
      </c>
      <c r="F236" s="60">
        <v>0</v>
      </c>
      <c r="G236" s="61"/>
      <c r="H236" s="61"/>
      <c r="I236" s="61"/>
      <c r="J236" s="61"/>
      <c r="K236" s="61"/>
      <c r="L236" s="60"/>
      <c r="M236" s="60"/>
      <c r="N236" s="60"/>
      <c r="O236" s="60">
        <v>19342.599999999999</v>
      </c>
      <c r="P236" s="56">
        <f>Tabla16[[#This Row],[TASA EX.]]+Tabla16[[#This Row],[IEPS 8 %]]</f>
        <v>0</v>
      </c>
      <c r="Q236" s="62">
        <f>Tabla16[[#This Row],[TASA 16%]]+Tabla16[[#This Row],[IEPS 6%]]+Tabla16[[#This Row],[IEPS30%]]+Tabla16[[#This Row],[IEPS53%]]+Tabla16[[#This Row],[IEPS 26.5%]]</f>
        <v>0</v>
      </c>
      <c r="R236" s="33">
        <v>45486</v>
      </c>
      <c r="S236" s="59" t="s">
        <v>323</v>
      </c>
      <c r="T236" s="63" t="s">
        <v>324</v>
      </c>
      <c r="U236" s="58" t="s">
        <v>39</v>
      </c>
      <c r="V236" s="60"/>
      <c r="W236" s="64" t="s">
        <v>40</v>
      </c>
      <c r="X236" s="59" t="s">
        <v>60</v>
      </c>
      <c r="Y236" s="124"/>
      <c r="Z236" s="68"/>
    </row>
    <row r="237" spans="1:26" x14ac:dyDescent="0.25">
      <c r="A237" s="36">
        <v>195992</v>
      </c>
      <c r="B237" s="9">
        <v>152</v>
      </c>
      <c r="C237" s="10">
        <v>45477</v>
      </c>
      <c r="D237" s="11"/>
      <c r="E237" s="11">
        <v>57267.199999999997</v>
      </c>
      <c r="F237" s="11">
        <v>0</v>
      </c>
      <c r="G237" s="24"/>
      <c r="H237" s="24"/>
      <c r="I237" s="24"/>
      <c r="J237" s="24"/>
      <c r="K237" s="24"/>
      <c r="L237" s="11"/>
      <c r="M237" s="11"/>
      <c r="N237" s="11"/>
      <c r="O237" s="11">
        <v>57267.199999999997</v>
      </c>
      <c r="P237" s="106">
        <f>Tabla16[[#This Row],[TASA EX.]]+Tabla16[[#This Row],[IEPS 8 %]]</f>
        <v>0</v>
      </c>
      <c r="Q237" s="62">
        <f>Tabla16[[#This Row],[TASA 16%]]+Tabla16[[#This Row],[IEPS 6%]]+Tabla16[[#This Row],[IEPS30%]]+Tabla16[[#This Row],[IEPS53%]]+Tabla16[[#This Row],[IEPS 26.5%]]</f>
        <v>0</v>
      </c>
      <c r="R237" s="33">
        <v>45486</v>
      </c>
      <c r="S237" s="12" t="s">
        <v>323</v>
      </c>
      <c r="T237" s="34" t="s">
        <v>324</v>
      </c>
      <c r="U237" s="9" t="s">
        <v>39</v>
      </c>
      <c r="V237" s="11"/>
      <c r="W237" s="13" t="s">
        <v>40</v>
      </c>
      <c r="X237" s="12" t="s">
        <v>60</v>
      </c>
      <c r="Y237" s="124"/>
      <c r="Z237" s="68"/>
    </row>
    <row r="238" spans="1:26" x14ac:dyDescent="0.25">
      <c r="A238" s="36">
        <v>195993</v>
      </c>
      <c r="B238" s="9">
        <v>153</v>
      </c>
      <c r="C238" s="10">
        <v>45477</v>
      </c>
      <c r="D238" s="11"/>
      <c r="E238" s="11">
        <v>170558.99</v>
      </c>
      <c r="F238" s="11">
        <v>0</v>
      </c>
      <c r="G238" s="24"/>
      <c r="H238" s="24"/>
      <c r="I238" s="24"/>
      <c r="J238" s="24"/>
      <c r="K238" s="24"/>
      <c r="L238" s="11"/>
      <c r="M238" s="11"/>
      <c r="N238" s="11"/>
      <c r="O238" s="11">
        <v>170558.99</v>
      </c>
      <c r="P238" s="56">
        <f>Tabla16[[#This Row],[TASA EX.]]+Tabla16[[#This Row],[IEPS 8 %]]</f>
        <v>0</v>
      </c>
      <c r="Q238" s="62">
        <f>Tabla16[[#This Row],[TASA 16%]]+Tabla16[[#This Row],[IEPS 6%]]+Tabla16[[#This Row],[IEPS30%]]+Tabla16[[#This Row],[IEPS53%]]+Tabla16[[#This Row],[IEPS 26.5%]]</f>
        <v>0</v>
      </c>
      <c r="R238" s="33">
        <v>45486</v>
      </c>
      <c r="S238" s="12" t="s">
        <v>323</v>
      </c>
      <c r="T238" s="34" t="s">
        <v>324</v>
      </c>
      <c r="U238" s="9" t="s">
        <v>39</v>
      </c>
      <c r="V238" s="11"/>
      <c r="W238" s="13" t="s">
        <v>40</v>
      </c>
      <c r="X238" s="12" t="s">
        <v>1744</v>
      </c>
      <c r="Y238" s="124"/>
      <c r="Z238" s="68"/>
    </row>
    <row r="239" spans="1:26" x14ac:dyDescent="0.25">
      <c r="A239" s="69">
        <v>195997</v>
      </c>
      <c r="B239" s="70">
        <v>157</v>
      </c>
      <c r="C239" s="10">
        <v>45477</v>
      </c>
      <c r="D239" s="72"/>
      <c r="E239" s="72">
        <v>144449.70000000001</v>
      </c>
      <c r="F239" s="72">
        <v>0</v>
      </c>
      <c r="G239" s="73"/>
      <c r="H239" s="73"/>
      <c r="I239" s="73"/>
      <c r="J239" s="73"/>
      <c r="K239" s="73"/>
      <c r="L239" s="72"/>
      <c r="M239" s="72"/>
      <c r="N239" s="72"/>
      <c r="O239" s="72">
        <v>144449.70000000001</v>
      </c>
      <c r="P239" s="56">
        <f>Tabla16[[#This Row],[TASA EX.]]+Tabla16[[#This Row],[IEPS 8 %]]</f>
        <v>0</v>
      </c>
      <c r="Q239" s="62">
        <f>Tabla16[[#This Row],[TASA 16%]]+Tabla16[[#This Row],[IEPS 6%]]+Tabla16[[#This Row],[IEPS30%]]+Tabla16[[#This Row],[IEPS53%]]+Tabla16[[#This Row],[IEPS 26.5%]]</f>
        <v>0</v>
      </c>
      <c r="R239" s="33">
        <v>45486</v>
      </c>
      <c r="S239" s="71" t="s">
        <v>323</v>
      </c>
      <c r="T239" s="74" t="s">
        <v>324</v>
      </c>
      <c r="U239" s="70" t="s">
        <v>39</v>
      </c>
      <c r="V239" s="72"/>
      <c r="W239" s="75" t="s">
        <v>40</v>
      </c>
      <c r="X239" s="71" t="s">
        <v>60</v>
      </c>
      <c r="Y239" s="124"/>
      <c r="Z239" s="68"/>
    </row>
    <row r="240" spans="1:26" x14ac:dyDescent="0.25">
      <c r="A240" s="57">
        <v>196202</v>
      </c>
      <c r="B240" s="58">
        <v>362</v>
      </c>
      <c r="C240" s="10">
        <v>45485</v>
      </c>
      <c r="D240" s="60"/>
      <c r="E240" s="60">
        <v>149607.6</v>
      </c>
      <c r="F240" s="60">
        <v>0</v>
      </c>
      <c r="G240" s="61"/>
      <c r="H240" s="61"/>
      <c r="I240" s="61"/>
      <c r="J240" s="61"/>
      <c r="K240" s="61"/>
      <c r="L240" s="60"/>
      <c r="M240" s="60"/>
      <c r="N240" s="60"/>
      <c r="O240" s="60">
        <v>149607.6</v>
      </c>
      <c r="P240" s="56">
        <f>Tabla16[[#This Row],[TASA EX.]]+Tabla16[[#This Row],[IEPS 8 %]]</f>
        <v>0</v>
      </c>
      <c r="Q240" s="62">
        <f>Tabla16[[#This Row],[TASA 16%]]+Tabla16[[#This Row],[IEPS 6%]]+Tabla16[[#This Row],[IEPS30%]]+Tabla16[[#This Row],[IEPS53%]]+Tabla16[[#This Row],[IEPS 26.5%]]</f>
        <v>0</v>
      </c>
      <c r="R240" s="33">
        <v>45493</v>
      </c>
      <c r="S240" s="59" t="s">
        <v>323</v>
      </c>
      <c r="T240" s="63" t="s">
        <v>324</v>
      </c>
      <c r="U240" s="58" t="s">
        <v>39</v>
      </c>
      <c r="V240" s="60"/>
      <c r="W240" s="64" t="s">
        <v>40</v>
      </c>
      <c r="X240" s="59" t="s">
        <v>60</v>
      </c>
      <c r="Y240" s="124"/>
      <c r="Z240" s="68"/>
    </row>
    <row r="241" spans="1:26" x14ac:dyDescent="0.25">
      <c r="A241" s="36">
        <v>196355</v>
      </c>
      <c r="B241" s="9">
        <v>515</v>
      </c>
      <c r="C241" s="10">
        <v>45491</v>
      </c>
      <c r="D241" s="11"/>
      <c r="E241" s="11">
        <v>28452.3</v>
      </c>
      <c r="F241" s="11">
        <v>0</v>
      </c>
      <c r="G241" s="24"/>
      <c r="H241" s="24"/>
      <c r="I241" s="24"/>
      <c r="J241" s="24"/>
      <c r="K241" s="24"/>
      <c r="L241" s="11"/>
      <c r="M241" s="11"/>
      <c r="N241" s="11"/>
      <c r="O241" s="11">
        <v>28452.3</v>
      </c>
      <c r="P241" s="56">
        <f>Tabla16[[#This Row],[TASA EX.]]+Tabla16[[#This Row],[IEPS 8 %]]</f>
        <v>0</v>
      </c>
      <c r="Q241" s="62">
        <f>Tabla16[[#This Row],[TASA 16%]]+Tabla16[[#This Row],[IEPS 6%]]+Tabla16[[#This Row],[IEPS30%]]+Tabla16[[#This Row],[IEPS53%]]+Tabla16[[#This Row],[IEPS 26.5%]]</f>
        <v>0</v>
      </c>
      <c r="R241" s="33">
        <v>45500</v>
      </c>
      <c r="S241" s="12" t="s">
        <v>323</v>
      </c>
      <c r="T241" s="34" t="s">
        <v>324</v>
      </c>
      <c r="U241" s="9" t="s">
        <v>39</v>
      </c>
      <c r="V241" s="11"/>
      <c r="W241" s="13" t="s">
        <v>40</v>
      </c>
      <c r="X241" s="12" t="s">
        <v>60</v>
      </c>
      <c r="Y241" s="124"/>
      <c r="Z241" s="68"/>
    </row>
    <row r="242" spans="1:26" x14ac:dyDescent="0.25">
      <c r="A242" s="44">
        <v>196356</v>
      </c>
      <c r="B242" s="45">
        <v>516</v>
      </c>
      <c r="C242" s="10">
        <v>45491</v>
      </c>
      <c r="D242" s="46"/>
      <c r="E242" s="46">
        <v>131224.70000000001</v>
      </c>
      <c r="F242" s="46">
        <v>0</v>
      </c>
      <c r="G242" s="47"/>
      <c r="H242" s="47"/>
      <c r="I242" s="47"/>
      <c r="J242" s="47"/>
      <c r="K242" s="47"/>
      <c r="L242" s="46"/>
      <c r="M242" s="46"/>
      <c r="N242" s="46"/>
      <c r="O242" s="46">
        <v>131224.70000000001</v>
      </c>
      <c r="P242" s="56">
        <f>Tabla16[[#This Row],[TASA EX.]]+Tabla16[[#This Row],[IEPS 8 %]]</f>
        <v>0</v>
      </c>
      <c r="Q242" s="62">
        <f>Tabla16[[#This Row],[TASA 16%]]+Tabla16[[#This Row],[IEPS 6%]]+Tabla16[[#This Row],[IEPS30%]]+Tabla16[[#This Row],[IEPS53%]]+Tabla16[[#This Row],[IEPS 26.5%]]</f>
        <v>0</v>
      </c>
      <c r="R242" s="33">
        <v>45500</v>
      </c>
      <c r="S242" s="48" t="s">
        <v>323</v>
      </c>
      <c r="T242" s="49" t="s">
        <v>324</v>
      </c>
      <c r="U242" s="45" t="s">
        <v>39</v>
      </c>
      <c r="V242" s="46"/>
      <c r="W242" s="50" t="s">
        <v>40</v>
      </c>
      <c r="X242" s="48" t="s">
        <v>60</v>
      </c>
      <c r="Y242" s="124"/>
      <c r="Z242" s="68"/>
    </row>
    <row r="243" spans="1:26" x14ac:dyDescent="0.25">
      <c r="A243" s="36">
        <v>196357</v>
      </c>
      <c r="B243" s="9">
        <v>517</v>
      </c>
      <c r="C243" s="10">
        <v>45491</v>
      </c>
      <c r="D243" s="11"/>
      <c r="E243" s="11">
        <v>18037</v>
      </c>
      <c r="F243" s="11">
        <v>0</v>
      </c>
      <c r="G243" s="24"/>
      <c r="H243" s="24"/>
      <c r="I243" s="24"/>
      <c r="J243" s="24"/>
      <c r="K243" s="24"/>
      <c r="L243" s="11"/>
      <c r="M243" s="11"/>
      <c r="N243" s="11"/>
      <c r="O243" s="11">
        <v>18037</v>
      </c>
      <c r="P243" s="106">
        <f>Tabla16[[#This Row],[TASA EX.]]+Tabla16[[#This Row],[IEPS 8 %]]</f>
        <v>0</v>
      </c>
      <c r="Q243" s="62">
        <f>Tabla16[[#This Row],[TASA 16%]]+Tabla16[[#This Row],[IEPS 6%]]+Tabla16[[#This Row],[IEPS30%]]+Tabla16[[#This Row],[IEPS53%]]+Tabla16[[#This Row],[IEPS 26.5%]]</f>
        <v>0</v>
      </c>
      <c r="R243" s="33">
        <v>45500</v>
      </c>
      <c r="S243" s="12" t="s">
        <v>323</v>
      </c>
      <c r="T243" s="34" t="s">
        <v>324</v>
      </c>
      <c r="U243" s="9" t="s">
        <v>39</v>
      </c>
      <c r="V243" s="11"/>
      <c r="W243" s="13" t="s">
        <v>40</v>
      </c>
      <c r="X243" s="12" t="s">
        <v>60</v>
      </c>
      <c r="Y243" s="124"/>
      <c r="Z243" s="68"/>
    </row>
    <row r="244" spans="1:26" x14ac:dyDescent="0.25">
      <c r="A244" s="57">
        <v>196358</v>
      </c>
      <c r="B244" s="58">
        <v>518</v>
      </c>
      <c r="C244" s="10">
        <v>45491</v>
      </c>
      <c r="D244" s="60"/>
      <c r="E244" s="60">
        <v>223769.99</v>
      </c>
      <c r="F244" s="60">
        <v>0</v>
      </c>
      <c r="G244" s="61"/>
      <c r="H244" s="61"/>
      <c r="I244" s="61"/>
      <c r="J244" s="61"/>
      <c r="K244" s="61"/>
      <c r="L244" s="60"/>
      <c r="M244" s="60"/>
      <c r="N244" s="60"/>
      <c r="O244" s="60">
        <v>223769.99</v>
      </c>
      <c r="P244" s="56">
        <f>Tabla16[[#This Row],[TASA EX.]]+Tabla16[[#This Row],[IEPS 8 %]]</f>
        <v>0</v>
      </c>
      <c r="Q244" s="62">
        <f>Tabla16[[#This Row],[TASA 16%]]+Tabla16[[#This Row],[IEPS 6%]]+Tabla16[[#This Row],[IEPS30%]]+Tabla16[[#This Row],[IEPS53%]]+Tabla16[[#This Row],[IEPS 26.5%]]</f>
        <v>0</v>
      </c>
      <c r="R244" s="33">
        <v>45503</v>
      </c>
      <c r="S244" s="59" t="s">
        <v>323</v>
      </c>
      <c r="T244" s="63" t="s">
        <v>324</v>
      </c>
      <c r="U244" s="58" t="s">
        <v>39</v>
      </c>
      <c r="V244" s="60"/>
      <c r="W244" s="64" t="s">
        <v>40</v>
      </c>
      <c r="X244" s="59" t="s">
        <v>60</v>
      </c>
      <c r="Y244" s="124"/>
      <c r="Z244" s="68"/>
    </row>
    <row r="245" spans="1:26" x14ac:dyDescent="0.25">
      <c r="A245" s="57" t="s">
        <v>1034</v>
      </c>
      <c r="B245" s="58">
        <v>2147</v>
      </c>
      <c r="C245" s="10">
        <v>45497</v>
      </c>
      <c r="D245" s="60"/>
      <c r="E245" s="60">
        <v>246202.98</v>
      </c>
      <c r="F245" s="60">
        <v>0</v>
      </c>
      <c r="G245" s="61"/>
      <c r="H245" s="61"/>
      <c r="I245" s="61"/>
      <c r="J245" s="61"/>
      <c r="K245" s="61"/>
      <c r="L245" s="60"/>
      <c r="M245" s="60"/>
      <c r="N245" s="60"/>
      <c r="O245" s="60">
        <v>246202.98</v>
      </c>
      <c r="P245" s="56">
        <f>Tabla16[[#This Row],[TASA EX.]]+Tabla16[[#This Row],[IEPS 8 %]]</f>
        <v>0</v>
      </c>
      <c r="Q245" s="62">
        <f>Tabla16[[#This Row],[TASA 16%]]+Tabla16[[#This Row],[IEPS 6%]]+Tabla16[[#This Row],[IEPS30%]]+Tabla16[[#This Row],[IEPS53%]]+Tabla16[[#This Row],[IEPS 26.5%]]</f>
        <v>0</v>
      </c>
      <c r="R245" s="33">
        <v>45497</v>
      </c>
      <c r="S245" s="59" t="s">
        <v>96</v>
      </c>
      <c r="T245" s="63" t="s">
        <v>97</v>
      </c>
      <c r="U245" s="58" t="s">
        <v>39</v>
      </c>
      <c r="V245" s="60">
        <v>5281.23</v>
      </c>
      <c r="W245" s="64" t="s">
        <v>40</v>
      </c>
      <c r="X245" s="59" t="s">
        <v>1209</v>
      </c>
      <c r="Y245" s="124"/>
      <c r="Z245" s="68"/>
    </row>
    <row r="246" spans="1:26" x14ac:dyDescent="0.25">
      <c r="A246" s="57" t="s">
        <v>918</v>
      </c>
      <c r="B246" s="58">
        <v>2026</v>
      </c>
      <c r="C246" s="10">
        <v>45477</v>
      </c>
      <c r="D246" s="60"/>
      <c r="E246" s="60">
        <v>211059.34</v>
      </c>
      <c r="F246" s="60">
        <v>0</v>
      </c>
      <c r="G246" s="61"/>
      <c r="H246" s="61"/>
      <c r="I246" s="61"/>
      <c r="J246" s="61"/>
      <c r="K246" s="61"/>
      <c r="L246" s="60"/>
      <c r="M246" s="60"/>
      <c r="N246" s="60"/>
      <c r="O246" s="60">
        <v>211059.34</v>
      </c>
      <c r="P246" s="56">
        <f>Tabla16[[#This Row],[TASA EX.]]+Tabla16[[#This Row],[IEPS 8 %]]</f>
        <v>0</v>
      </c>
      <c r="Q246" s="62">
        <f>Tabla16[[#This Row],[TASA 16%]]+Tabla16[[#This Row],[IEPS 6%]]+Tabla16[[#This Row],[IEPS30%]]+Tabla16[[#This Row],[IEPS53%]]+Tabla16[[#This Row],[IEPS 26.5%]]</f>
        <v>0</v>
      </c>
      <c r="R246" s="33">
        <v>45477</v>
      </c>
      <c r="S246" s="59" t="s">
        <v>96</v>
      </c>
      <c r="T246" s="63" t="s">
        <v>97</v>
      </c>
      <c r="U246" s="58" t="s">
        <v>39</v>
      </c>
      <c r="V246" s="60">
        <v>4307.33</v>
      </c>
      <c r="W246" s="64" t="s">
        <v>40</v>
      </c>
      <c r="X246" s="59" t="s">
        <v>1097</v>
      </c>
      <c r="Y246" s="124"/>
      <c r="Z246" s="68"/>
    </row>
    <row r="247" spans="1:26" x14ac:dyDescent="0.25">
      <c r="A247" s="57" t="s">
        <v>978</v>
      </c>
      <c r="B247" s="58">
        <v>2088</v>
      </c>
      <c r="C247" s="10">
        <v>45488</v>
      </c>
      <c r="D247" s="60"/>
      <c r="E247" s="60">
        <v>-2.4999999999977263E-3</v>
      </c>
      <c r="F247" s="60">
        <v>379.3125</v>
      </c>
      <c r="G247" s="61"/>
      <c r="H247" s="61"/>
      <c r="I247" s="61"/>
      <c r="J247" s="61"/>
      <c r="K247" s="61"/>
      <c r="L247" s="60"/>
      <c r="M247" s="60"/>
      <c r="N247" s="60">
        <v>60.69</v>
      </c>
      <c r="O247" s="60">
        <v>440</v>
      </c>
      <c r="P247" s="56">
        <f>Tabla16[[#This Row],[TASA EX.]]+Tabla16[[#This Row],[IEPS 8 %]]</f>
        <v>0</v>
      </c>
      <c r="Q247" s="62">
        <f>Tabla16[[#This Row],[TASA 16%]]+Tabla16[[#This Row],[IEPS 6%]]+Tabla16[[#This Row],[IEPS30%]]+Tabla16[[#This Row],[IEPS53%]]+Tabla16[[#This Row],[IEPS 26.5%]]</f>
        <v>379.3125</v>
      </c>
      <c r="R247" s="33">
        <v>45488</v>
      </c>
      <c r="S247" s="59" t="s">
        <v>1155</v>
      </c>
      <c r="T247" s="63" t="s">
        <v>1156</v>
      </c>
      <c r="U247" s="58" t="s">
        <v>51</v>
      </c>
      <c r="V247" s="60"/>
      <c r="W247" s="64" t="s">
        <v>52</v>
      </c>
      <c r="X247" s="59" t="s">
        <v>1157</v>
      </c>
      <c r="Y247" s="124"/>
      <c r="Z247" s="68"/>
    </row>
    <row r="248" spans="1:26" x14ac:dyDescent="0.25">
      <c r="A248" s="36" t="s">
        <v>979</v>
      </c>
      <c r="B248" s="9">
        <v>2089</v>
      </c>
      <c r="C248" s="10">
        <v>45489</v>
      </c>
      <c r="D248" s="11">
        <v>0.02</v>
      </c>
      <c r="E248" s="11">
        <v>92965.977499999979</v>
      </c>
      <c r="F248" s="11">
        <v>519.5625</v>
      </c>
      <c r="G248" s="24"/>
      <c r="H248" s="24"/>
      <c r="I248" s="24"/>
      <c r="J248" s="24"/>
      <c r="K248" s="24"/>
      <c r="L248" s="11"/>
      <c r="M248" s="11">
        <v>7350.07</v>
      </c>
      <c r="N248" s="11">
        <v>83.13</v>
      </c>
      <c r="O248" s="11">
        <v>100918.76</v>
      </c>
      <c r="P248" s="106">
        <f>Tabla16[[#This Row],[TASA EX.]]+Tabla16[[#This Row],[IEPS 8 %]]</f>
        <v>7350.09</v>
      </c>
      <c r="Q248" s="62">
        <f>Tabla16[[#This Row],[TASA 16%]]+Tabla16[[#This Row],[IEPS 6%]]+Tabla16[[#This Row],[IEPS30%]]+Tabla16[[#This Row],[IEPS53%]]+Tabla16[[#This Row],[IEPS 26.5%]]</f>
        <v>519.5625</v>
      </c>
      <c r="R248" s="33">
        <v>45489</v>
      </c>
      <c r="S248" s="12" t="s">
        <v>73</v>
      </c>
      <c r="T248" s="34" t="s">
        <v>74</v>
      </c>
      <c r="U248" s="9" t="s">
        <v>39</v>
      </c>
      <c r="V248" s="11"/>
      <c r="W248" s="13" t="s">
        <v>40</v>
      </c>
      <c r="X248" s="12" t="s">
        <v>60</v>
      </c>
      <c r="Y248" s="124"/>
      <c r="Z248" s="68"/>
    </row>
    <row r="249" spans="1:26" x14ac:dyDescent="0.25">
      <c r="A249" s="36" t="s">
        <v>1014</v>
      </c>
      <c r="B249" s="9">
        <v>2126</v>
      </c>
      <c r="C249" s="10">
        <v>45495</v>
      </c>
      <c r="D249" s="11"/>
      <c r="E249" s="11">
        <v>174945.97</v>
      </c>
      <c r="F249" s="11">
        <v>726</v>
      </c>
      <c r="G249" s="24"/>
      <c r="H249" s="24"/>
      <c r="I249" s="24"/>
      <c r="J249" s="24"/>
      <c r="K249" s="24"/>
      <c r="L249" s="11"/>
      <c r="M249" s="11">
        <v>13408.96</v>
      </c>
      <c r="N249" s="11">
        <v>116.16</v>
      </c>
      <c r="O249" s="11">
        <v>189197.09</v>
      </c>
      <c r="P249" s="56">
        <f>Tabla16[[#This Row],[TASA EX.]]+Tabla16[[#This Row],[IEPS 8 %]]</f>
        <v>13408.96</v>
      </c>
      <c r="Q249" s="62">
        <f>Tabla16[[#This Row],[TASA 16%]]+Tabla16[[#This Row],[IEPS 6%]]+Tabla16[[#This Row],[IEPS30%]]+Tabla16[[#This Row],[IEPS53%]]+Tabla16[[#This Row],[IEPS 26.5%]]</f>
        <v>726</v>
      </c>
      <c r="R249" s="104">
        <v>45495</v>
      </c>
      <c r="S249" s="12" t="s">
        <v>73</v>
      </c>
      <c r="T249" s="34" t="s">
        <v>74</v>
      </c>
      <c r="U249" s="9" t="s">
        <v>39</v>
      </c>
      <c r="V249" s="11"/>
      <c r="W249" s="13" t="s">
        <v>40</v>
      </c>
      <c r="X249" s="12" t="s">
        <v>60</v>
      </c>
      <c r="Y249" s="124"/>
      <c r="Z249" s="68"/>
    </row>
    <row r="250" spans="1:26" x14ac:dyDescent="0.25">
      <c r="A250" s="57" t="s">
        <v>1055</v>
      </c>
      <c r="B250" s="58">
        <v>2170</v>
      </c>
      <c r="C250" s="10">
        <v>45503</v>
      </c>
      <c r="D250" s="60"/>
      <c r="E250" s="60">
        <v>106518.465</v>
      </c>
      <c r="F250" s="60">
        <v>1004.125</v>
      </c>
      <c r="G250" s="61"/>
      <c r="H250" s="61"/>
      <c r="I250" s="61"/>
      <c r="J250" s="61"/>
      <c r="K250" s="61"/>
      <c r="L250" s="60"/>
      <c r="M250" s="60">
        <v>8432.1299999999992</v>
      </c>
      <c r="N250" s="60">
        <v>160.66</v>
      </c>
      <c r="O250" s="60">
        <v>116115.38</v>
      </c>
      <c r="P250" s="56">
        <f>Tabla16[[#This Row],[TASA EX.]]+Tabla16[[#This Row],[IEPS 8 %]]</f>
        <v>8432.1299999999992</v>
      </c>
      <c r="Q250" s="62">
        <f>Tabla16[[#This Row],[TASA 16%]]+Tabla16[[#This Row],[IEPS 6%]]+Tabla16[[#This Row],[IEPS30%]]+Tabla16[[#This Row],[IEPS53%]]+Tabla16[[#This Row],[IEPS 26.5%]]</f>
        <v>1004.125</v>
      </c>
      <c r="R250" s="33">
        <v>45503</v>
      </c>
      <c r="S250" s="59" t="s">
        <v>73</v>
      </c>
      <c r="T250" s="63" t="s">
        <v>74</v>
      </c>
      <c r="U250" s="58" t="s">
        <v>39</v>
      </c>
      <c r="V250" s="60"/>
      <c r="W250" s="64" t="s">
        <v>40</v>
      </c>
      <c r="X250" s="59" t="s">
        <v>60</v>
      </c>
      <c r="Y250" s="124"/>
      <c r="Z250" s="68"/>
    </row>
    <row r="251" spans="1:26" x14ac:dyDescent="0.25">
      <c r="A251" s="36" t="s">
        <v>898</v>
      </c>
      <c r="B251" s="9">
        <v>2005</v>
      </c>
      <c r="C251" s="10">
        <v>45474</v>
      </c>
      <c r="D251" s="11"/>
      <c r="E251" s="11">
        <v>22237.86</v>
      </c>
      <c r="F251" s="11">
        <v>0</v>
      </c>
      <c r="G251" s="24"/>
      <c r="H251" s="24"/>
      <c r="I251" s="24"/>
      <c r="J251" s="24"/>
      <c r="K251" s="24"/>
      <c r="L251" s="11"/>
      <c r="M251" s="11">
        <v>1779.45</v>
      </c>
      <c r="N251" s="11"/>
      <c r="O251" s="11">
        <v>24017.31</v>
      </c>
      <c r="P251" s="106">
        <f>Tabla16[[#This Row],[TASA EX.]]+Tabla16[[#This Row],[IEPS 8 %]]</f>
        <v>1779.45</v>
      </c>
      <c r="Q251" s="62">
        <f>Tabla16[[#This Row],[TASA 16%]]+Tabla16[[#This Row],[IEPS 6%]]+Tabla16[[#This Row],[IEPS30%]]+Tabla16[[#This Row],[IEPS53%]]+Tabla16[[#This Row],[IEPS 26.5%]]</f>
        <v>0</v>
      </c>
      <c r="R251" s="33">
        <v>45474</v>
      </c>
      <c r="S251" s="12" t="s">
        <v>73</v>
      </c>
      <c r="T251" s="34" t="s">
        <v>74</v>
      </c>
      <c r="U251" s="9" t="s">
        <v>39</v>
      </c>
      <c r="V251" s="11"/>
      <c r="W251" s="13" t="s">
        <v>40</v>
      </c>
      <c r="X251" s="12" t="s">
        <v>60</v>
      </c>
      <c r="Y251" s="124"/>
      <c r="Z251" s="68"/>
    </row>
    <row r="252" spans="1:26" x14ac:dyDescent="0.25">
      <c r="A252" s="57" t="s">
        <v>907</v>
      </c>
      <c r="B252" s="58">
        <v>2014</v>
      </c>
      <c r="C252" s="10">
        <v>45475</v>
      </c>
      <c r="D252" s="60"/>
      <c r="E252" s="60">
        <v>286888.32750000001</v>
      </c>
      <c r="F252" s="60">
        <v>2701.8125</v>
      </c>
      <c r="G252" s="61"/>
      <c r="H252" s="61"/>
      <c r="I252" s="61"/>
      <c r="J252" s="61"/>
      <c r="K252" s="61"/>
      <c r="L252" s="60"/>
      <c r="M252" s="60">
        <v>22711.21</v>
      </c>
      <c r="N252" s="60">
        <v>432.29</v>
      </c>
      <c r="O252" s="60">
        <v>312733.64</v>
      </c>
      <c r="P252" s="56">
        <f>Tabla16[[#This Row],[TASA EX.]]+Tabla16[[#This Row],[IEPS 8 %]]</f>
        <v>22711.21</v>
      </c>
      <c r="Q252" s="62">
        <f>Tabla16[[#This Row],[TASA 16%]]+Tabla16[[#This Row],[IEPS 6%]]+Tabla16[[#This Row],[IEPS30%]]+Tabla16[[#This Row],[IEPS53%]]+Tabla16[[#This Row],[IEPS 26.5%]]</f>
        <v>2701.8125</v>
      </c>
      <c r="R252" s="33">
        <v>45475</v>
      </c>
      <c r="S252" s="59" t="s">
        <v>73</v>
      </c>
      <c r="T252" s="63" t="s">
        <v>74</v>
      </c>
      <c r="U252" s="58" t="s">
        <v>39</v>
      </c>
      <c r="V252" s="60"/>
      <c r="W252" s="64" t="s">
        <v>40</v>
      </c>
      <c r="X252" s="59" t="s">
        <v>60</v>
      </c>
      <c r="Y252" s="124"/>
      <c r="Z252" s="68"/>
    </row>
    <row r="253" spans="1:26" x14ac:dyDescent="0.25">
      <c r="A253" s="36" t="s">
        <v>935</v>
      </c>
      <c r="B253" s="9">
        <v>2044</v>
      </c>
      <c r="C253" s="10">
        <v>45481</v>
      </c>
      <c r="D253" s="11"/>
      <c r="E253" s="11">
        <v>137805.32750000001</v>
      </c>
      <c r="F253" s="11">
        <v>1289.8125</v>
      </c>
      <c r="G253" s="24"/>
      <c r="H253" s="24"/>
      <c r="I253" s="24"/>
      <c r="J253" s="24"/>
      <c r="K253" s="24"/>
      <c r="L253" s="11"/>
      <c r="M253" s="11">
        <v>10844.89</v>
      </c>
      <c r="N253" s="11">
        <v>206.37</v>
      </c>
      <c r="O253" s="11">
        <v>150146.4</v>
      </c>
      <c r="P253" s="56">
        <f>Tabla16[[#This Row],[TASA EX.]]+Tabla16[[#This Row],[IEPS 8 %]]</f>
        <v>10844.89</v>
      </c>
      <c r="Q253" s="62">
        <f>Tabla16[[#This Row],[TASA 16%]]+Tabla16[[#This Row],[IEPS 6%]]+Tabla16[[#This Row],[IEPS30%]]+Tabla16[[#This Row],[IEPS53%]]+Tabla16[[#This Row],[IEPS 26.5%]]</f>
        <v>1289.8125</v>
      </c>
      <c r="R253" s="33">
        <v>45481</v>
      </c>
      <c r="S253" s="12" t="s">
        <v>73</v>
      </c>
      <c r="T253" s="34" t="s">
        <v>74</v>
      </c>
      <c r="U253" s="9" t="s">
        <v>39</v>
      </c>
      <c r="V253" s="11"/>
      <c r="W253" s="13" t="s">
        <v>40</v>
      </c>
      <c r="X253" s="12" t="s">
        <v>60</v>
      </c>
      <c r="Y253" s="124"/>
      <c r="Z253" s="68"/>
    </row>
    <row r="254" spans="1:26" x14ac:dyDescent="0.25">
      <c r="A254" s="57" t="s">
        <v>919</v>
      </c>
      <c r="B254" s="58">
        <v>2027</v>
      </c>
      <c r="C254" s="10">
        <v>45477</v>
      </c>
      <c r="D254" s="60"/>
      <c r="E254" s="60">
        <v>2.4999999999181455E-2</v>
      </c>
      <c r="F254" s="60">
        <v>8937.875</v>
      </c>
      <c r="G254" s="61"/>
      <c r="H254" s="61"/>
      <c r="I254" s="61"/>
      <c r="J254" s="61"/>
      <c r="K254" s="61"/>
      <c r="L254" s="60"/>
      <c r="M254" s="60"/>
      <c r="N254" s="60">
        <v>1430.06</v>
      </c>
      <c r="O254" s="60">
        <v>10367.959999999999</v>
      </c>
      <c r="P254" s="56">
        <f>Tabla16[[#This Row],[TASA EX.]]+Tabla16[[#This Row],[IEPS 8 %]]</f>
        <v>0</v>
      </c>
      <c r="Q254" s="62">
        <f>Tabla16[[#This Row],[TASA 16%]]+Tabla16[[#This Row],[IEPS 6%]]+Tabla16[[#This Row],[IEPS30%]]+Tabla16[[#This Row],[IEPS53%]]+Tabla16[[#This Row],[IEPS 26.5%]]</f>
        <v>8937.875</v>
      </c>
      <c r="R254" s="33">
        <v>45477</v>
      </c>
      <c r="S254" s="59" t="s">
        <v>792</v>
      </c>
      <c r="T254" s="63" t="s">
        <v>793</v>
      </c>
      <c r="U254" s="58" t="s">
        <v>39</v>
      </c>
      <c r="V254" s="60"/>
      <c r="W254" s="64" t="s">
        <v>40</v>
      </c>
      <c r="X254" s="59" t="s">
        <v>719</v>
      </c>
      <c r="Y254" s="124"/>
      <c r="Z254" s="68"/>
    </row>
    <row r="255" spans="1:26" x14ac:dyDescent="0.25">
      <c r="A255" s="36">
        <v>195586</v>
      </c>
      <c r="B255" s="9">
        <v>636</v>
      </c>
      <c r="C255" s="10">
        <v>45464</v>
      </c>
      <c r="D255" s="11"/>
      <c r="E255" s="11">
        <v>55290</v>
      </c>
      <c r="F255" s="11">
        <v>0</v>
      </c>
      <c r="G255" s="24"/>
      <c r="H255" s="24"/>
      <c r="I255" s="24"/>
      <c r="J255" s="24"/>
      <c r="K255" s="24"/>
      <c r="L255" s="11"/>
      <c r="M255" s="11"/>
      <c r="N255" s="11"/>
      <c r="O255" s="11">
        <v>55290</v>
      </c>
      <c r="P255" s="56">
        <f>Tabla16[[#This Row],[TASA EX.]]+Tabla16[[#This Row],[IEPS 8 %]]</f>
        <v>0</v>
      </c>
      <c r="Q255" s="62">
        <f>Tabla16[[#This Row],[TASA 16%]]+Tabla16[[#This Row],[IEPS 6%]]+Tabla16[[#This Row],[IEPS30%]]+Tabla16[[#This Row],[IEPS53%]]+Tabla16[[#This Row],[IEPS 26.5%]]</f>
        <v>0</v>
      </c>
      <c r="R255" s="33">
        <v>45476</v>
      </c>
      <c r="S255" s="12" t="s">
        <v>327</v>
      </c>
      <c r="T255" s="34" t="s">
        <v>328</v>
      </c>
      <c r="U255" s="9" t="s">
        <v>39</v>
      </c>
      <c r="V255" s="11"/>
      <c r="W255" s="13" t="s">
        <v>40</v>
      </c>
      <c r="X255" s="12" t="s">
        <v>1413</v>
      </c>
      <c r="Y255" s="124"/>
      <c r="Z255" s="68"/>
    </row>
    <row r="256" spans="1:26" x14ac:dyDescent="0.25">
      <c r="A256" s="57">
        <v>195864</v>
      </c>
      <c r="B256" s="58">
        <v>24</v>
      </c>
      <c r="C256" s="10">
        <v>45474</v>
      </c>
      <c r="D256" s="60"/>
      <c r="E256" s="60">
        <v>53700</v>
      </c>
      <c r="F256" s="60">
        <v>0</v>
      </c>
      <c r="G256" s="61"/>
      <c r="H256" s="61"/>
      <c r="I256" s="61"/>
      <c r="J256" s="61"/>
      <c r="K256" s="61"/>
      <c r="L256" s="60"/>
      <c r="M256" s="60"/>
      <c r="N256" s="60"/>
      <c r="O256" s="60">
        <v>53700</v>
      </c>
      <c r="P256" s="56">
        <f>Tabla16[[#This Row],[TASA EX.]]+Tabla16[[#This Row],[IEPS 8 %]]</f>
        <v>0</v>
      </c>
      <c r="Q256" s="62">
        <f>Tabla16[[#This Row],[TASA 16%]]+Tabla16[[#This Row],[IEPS 6%]]+Tabla16[[#This Row],[IEPS30%]]+Tabla16[[#This Row],[IEPS53%]]+Tabla16[[#This Row],[IEPS 26.5%]]</f>
        <v>0</v>
      </c>
      <c r="R256" s="33">
        <v>45486</v>
      </c>
      <c r="S256" s="59" t="s">
        <v>327</v>
      </c>
      <c r="T256" s="63" t="s">
        <v>328</v>
      </c>
      <c r="U256" s="58" t="s">
        <v>39</v>
      </c>
      <c r="V256" s="60"/>
      <c r="W256" s="64" t="s">
        <v>40</v>
      </c>
      <c r="X256" s="59" t="s">
        <v>1630</v>
      </c>
      <c r="Y256" s="124"/>
      <c r="Z256" s="68"/>
    </row>
    <row r="257" spans="1:26" x14ac:dyDescent="0.25">
      <c r="A257" s="57">
        <v>196028</v>
      </c>
      <c r="B257" s="58">
        <v>188</v>
      </c>
      <c r="C257" s="10">
        <v>45478</v>
      </c>
      <c r="D257" s="60"/>
      <c r="E257" s="60">
        <v>34018</v>
      </c>
      <c r="F257" s="60">
        <v>0</v>
      </c>
      <c r="G257" s="61"/>
      <c r="H257" s="61"/>
      <c r="I257" s="61"/>
      <c r="J257" s="61"/>
      <c r="K257" s="61"/>
      <c r="L257" s="60"/>
      <c r="M257" s="60"/>
      <c r="N257" s="60"/>
      <c r="O257" s="60">
        <v>34018</v>
      </c>
      <c r="P257" s="56">
        <f>Tabla16[[#This Row],[TASA EX.]]+Tabla16[[#This Row],[IEPS 8 %]]</f>
        <v>0</v>
      </c>
      <c r="Q257" s="62">
        <f>Tabla16[[#This Row],[TASA 16%]]+Tabla16[[#This Row],[IEPS 6%]]+Tabla16[[#This Row],[IEPS30%]]+Tabla16[[#This Row],[IEPS53%]]+Tabla16[[#This Row],[IEPS 26.5%]]</f>
        <v>0</v>
      </c>
      <c r="R257" s="33">
        <v>45492</v>
      </c>
      <c r="S257" s="59" t="s">
        <v>327</v>
      </c>
      <c r="T257" s="63" t="s">
        <v>328</v>
      </c>
      <c r="U257" s="58" t="s">
        <v>39</v>
      </c>
      <c r="V257" s="60">
        <v>387</v>
      </c>
      <c r="W257" s="64" t="s">
        <v>40</v>
      </c>
      <c r="X257" s="59" t="s">
        <v>1769</v>
      </c>
      <c r="Y257" s="124"/>
      <c r="Z257" s="68"/>
    </row>
    <row r="258" spans="1:26" x14ac:dyDescent="0.25">
      <c r="A258" s="69">
        <v>195802</v>
      </c>
      <c r="B258" s="70">
        <v>852</v>
      </c>
      <c r="C258" s="10">
        <v>45471</v>
      </c>
      <c r="D258" s="72"/>
      <c r="E258" s="72">
        <v>0</v>
      </c>
      <c r="F258" s="72">
        <v>13631.5</v>
      </c>
      <c r="G258" s="73"/>
      <c r="H258" s="73"/>
      <c r="I258" s="73"/>
      <c r="J258" s="73"/>
      <c r="K258" s="73"/>
      <c r="L258" s="72"/>
      <c r="M258" s="72"/>
      <c r="N258" s="72">
        <v>2181.04</v>
      </c>
      <c r="O258" s="72">
        <v>15812.54</v>
      </c>
      <c r="P258" s="56">
        <f>Tabla16[[#This Row],[TASA EX.]]+Tabla16[[#This Row],[IEPS 8 %]]</f>
        <v>0</v>
      </c>
      <c r="Q258" s="62">
        <f>Tabla16[[#This Row],[TASA 16%]]+Tabla16[[#This Row],[IEPS 6%]]+Tabla16[[#This Row],[IEPS30%]]+Tabla16[[#This Row],[IEPS53%]]+Tabla16[[#This Row],[IEPS 26.5%]]</f>
        <v>13631.5</v>
      </c>
      <c r="R258" s="33">
        <v>45491</v>
      </c>
      <c r="S258" s="71" t="s">
        <v>1551</v>
      </c>
      <c r="T258" s="74" t="s">
        <v>1552</v>
      </c>
      <c r="U258" s="70" t="s">
        <v>39</v>
      </c>
      <c r="V258" s="72">
        <v>1160.99</v>
      </c>
      <c r="W258" s="75" t="s">
        <v>40</v>
      </c>
      <c r="X258" s="71" t="s">
        <v>1553</v>
      </c>
      <c r="Y258" s="124"/>
      <c r="Z258" s="68"/>
    </row>
    <row r="259" spans="1:26" x14ac:dyDescent="0.25">
      <c r="A259" s="57">
        <v>195563</v>
      </c>
      <c r="B259" s="58">
        <v>613</v>
      </c>
      <c r="C259" s="10">
        <v>45464</v>
      </c>
      <c r="D259" s="60"/>
      <c r="E259" s="60">
        <v>16849.060000000001</v>
      </c>
      <c r="F259" s="60">
        <v>0</v>
      </c>
      <c r="G259" s="61"/>
      <c r="H259" s="61"/>
      <c r="I259" s="61"/>
      <c r="J259" s="61"/>
      <c r="K259" s="61"/>
      <c r="L259" s="60"/>
      <c r="M259" s="60"/>
      <c r="N259" s="60"/>
      <c r="O259" s="60">
        <v>16849.060000000001</v>
      </c>
      <c r="P259" s="56">
        <f>Tabla16[[#This Row],[TASA EX.]]+Tabla16[[#This Row],[IEPS 8 %]]</f>
        <v>0</v>
      </c>
      <c r="Q259" s="62">
        <f>Tabla16[[#This Row],[TASA 16%]]+Tabla16[[#This Row],[IEPS 6%]]+Tabla16[[#This Row],[IEPS30%]]+Tabla16[[#This Row],[IEPS53%]]+Tabla16[[#This Row],[IEPS 26.5%]]</f>
        <v>0</v>
      </c>
      <c r="R259" s="33">
        <v>45484</v>
      </c>
      <c r="S259" s="59" t="s">
        <v>220</v>
      </c>
      <c r="T259" s="63" t="s">
        <v>221</v>
      </c>
      <c r="U259" s="58" t="s">
        <v>39</v>
      </c>
      <c r="V259" s="60">
        <v>343.86</v>
      </c>
      <c r="W259" s="64" t="s">
        <v>40</v>
      </c>
      <c r="X259" s="59" t="s">
        <v>1392</v>
      </c>
      <c r="Y259" s="124"/>
      <c r="Z259" s="68"/>
    </row>
    <row r="260" spans="1:26" x14ac:dyDescent="0.25">
      <c r="A260" s="57">
        <v>195988</v>
      </c>
      <c r="B260" s="58">
        <v>148</v>
      </c>
      <c r="C260" s="10">
        <v>45477</v>
      </c>
      <c r="D260" s="60"/>
      <c r="E260" s="60">
        <v>12146.07</v>
      </c>
      <c r="F260" s="60">
        <v>0</v>
      </c>
      <c r="G260" s="61"/>
      <c r="H260" s="61"/>
      <c r="I260" s="61"/>
      <c r="J260" s="61"/>
      <c r="K260" s="61"/>
      <c r="L260" s="60"/>
      <c r="M260" s="60"/>
      <c r="N260" s="60"/>
      <c r="O260" s="60">
        <v>12146.07</v>
      </c>
      <c r="P260" s="56">
        <f>Tabla16[[#This Row],[TASA EX.]]+Tabla16[[#This Row],[IEPS 8 %]]</f>
        <v>0</v>
      </c>
      <c r="Q260" s="62">
        <f>Tabla16[[#This Row],[TASA 16%]]+Tabla16[[#This Row],[IEPS 6%]]+Tabla16[[#This Row],[IEPS30%]]+Tabla16[[#This Row],[IEPS53%]]+Tabla16[[#This Row],[IEPS 26.5%]]</f>
        <v>0</v>
      </c>
      <c r="R260" s="33">
        <v>45500</v>
      </c>
      <c r="S260" s="59" t="s">
        <v>220</v>
      </c>
      <c r="T260" s="63" t="s">
        <v>221</v>
      </c>
      <c r="U260" s="58" t="s">
        <v>39</v>
      </c>
      <c r="V260" s="60">
        <v>247.88</v>
      </c>
      <c r="W260" s="64" t="s">
        <v>40</v>
      </c>
      <c r="X260" s="59" t="s">
        <v>1743</v>
      </c>
      <c r="Y260" s="124"/>
      <c r="Z260" s="68"/>
    </row>
    <row r="261" spans="1:26" x14ac:dyDescent="0.25">
      <c r="A261" s="69">
        <v>196436</v>
      </c>
      <c r="B261" s="70">
        <v>596</v>
      </c>
      <c r="C261" s="10">
        <v>45492</v>
      </c>
      <c r="D261" s="72"/>
      <c r="E261" s="72">
        <v>2.2499999991850927E-2</v>
      </c>
      <c r="F261" s="72">
        <v>217182.4375</v>
      </c>
      <c r="G261" s="73"/>
      <c r="H261" s="73"/>
      <c r="I261" s="73"/>
      <c r="J261" s="73"/>
      <c r="K261" s="73"/>
      <c r="L261" s="72"/>
      <c r="M261" s="72"/>
      <c r="N261" s="72">
        <v>34749.19</v>
      </c>
      <c r="O261" s="72">
        <v>251931.65</v>
      </c>
      <c r="P261" s="56">
        <f>Tabla16[[#This Row],[TASA EX.]]+Tabla16[[#This Row],[IEPS 8 %]]</f>
        <v>0</v>
      </c>
      <c r="Q261" s="62">
        <f>Tabla16[[#This Row],[TASA 16%]]+Tabla16[[#This Row],[IEPS 6%]]+Tabla16[[#This Row],[IEPS30%]]+Tabla16[[#This Row],[IEPS53%]]+Tabla16[[#This Row],[IEPS 26.5%]]</f>
        <v>217182.4375</v>
      </c>
      <c r="R261" s="33">
        <v>45502</v>
      </c>
      <c r="S261" s="71" t="s">
        <v>541</v>
      </c>
      <c r="T261" s="74" t="s">
        <v>542</v>
      </c>
      <c r="U261" s="70" t="s">
        <v>39</v>
      </c>
      <c r="V261" s="72"/>
      <c r="W261" s="75" t="s">
        <v>40</v>
      </c>
      <c r="X261" s="71" t="s">
        <v>2058</v>
      </c>
      <c r="Y261" s="124"/>
      <c r="Z261" s="68"/>
    </row>
    <row r="262" spans="1:26" x14ac:dyDescent="0.25">
      <c r="A262" s="69" t="s">
        <v>967</v>
      </c>
      <c r="B262" s="70">
        <v>2077</v>
      </c>
      <c r="C262" s="10">
        <v>45485</v>
      </c>
      <c r="D262" s="72"/>
      <c r="E262" s="72">
        <v>0</v>
      </c>
      <c r="F262" s="72">
        <v>60550</v>
      </c>
      <c r="G262" s="73"/>
      <c r="H262" s="73"/>
      <c r="I262" s="73"/>
      <c r="J262" s="73"/>
      <c r="K262" s="73"/>
      <c r="L262" s="72"/>
      <c r="M262" s="72"/>
      <c r="N262" s="72">
        <v>9688</v>
      </c>
      <c r="O262" s="72">
        <v>70238</v>
      </c>
      <c r="P262" s="56">
        <f>Tabla16[[#This Row],[TASA EX.]]+Tabla16[[#This Row],[IEPS 8 %]]</f>
        <v>0</v>
      </c>
      <c r="Q262" s="62">
        <f>Tabla16[[#This Row],[TASA 16%]]+Tabla16[[#This Row],[IEPS 6%]]+Tabla16[[#This Row],[IEPS30%]]+Tabla16[[#This Row],[IEPS53%]]+Tabla16[[#This Row],[IEPS 26.5%]]</f>
        <v>60550</v>
      </c>
      <c r="R262" s="33">
        <v>45485</v>
      </c>
      <c r="S262" s="71" t="s">
        <v>700</v>
      </c>
      <c r="T262" s="74" t="s">
        <v>701</v>
      </c>
      <c r="U262" s="70" t="s">
        <v>51</v>
      </c>
      <c r="V262" s="72"/>
      <c r="W262" s="75" t="s">
        <v>52</v>
      </c>
      <c r="X262" s="71" t="s">
        <v>1144</v>
      </c>
      <c r="Y262" s="124"/>
      <c r="Z262" s="68"/>
    </row>
    <row r="263" spans="1:26" x14ac:dyDescent="0.25">
      <c r="A263" s="57" t="s">
        <v>1046</v>
      </c>
      <c r="B263" s="58">
        <v>2161</v>
      </c>
      <c r="C263" s="10">
        <v>45502</v>
      </c>
      <c r="D263" s="60"/>
      <c r="E263" s="60">
        <v>3.0000000000654836E-2</v>
      </c>
      <c r="F263" s="60">
        <v>91748.25</v>
      </c>
      <c r="G263" s="61"/>
      <c r="H263" s="61"/>
      <c r="I263" s="61"/>
      <c r="J263" s="61"/>
      <c r="K263" s="61"/>
      <c r="L263" s="60"/>
      <c r="M263" s="60"/>
      <c r="N263" s="60">
        <v>14679.72</v>
      </c>
      <c r="O263" s="60">
        <v>106428</v>
      </c>
      <c r="P263" s="56">
        <f>Tabla16[[#This Row],[TASA EX.]]+Tabla16[[#This Row],[IEPS 8 %]]</f>
        <v>0</v>
      </c>
      <c r="Q263" s="62">
        <f>Tabla16[[#This Row],[TASA 16%]]+Tabla16[[#This Row],[IEPS 6%]]+Tabla16[[#This Row],[IEPS30%]]+Tabla16[[#This Row],[IEPS53%]]+Tabla16[[#This Row],[IEPS 26.5%]]</f>
        <v>91748.25</v>
      </c>
      <c r="R263" s="33">
        <v>45502</v>
      </c>
      <c r="S263" s="59" t="s">
        <v>584</v>
      </c>
      <c r="T263" s="63" t="s">
        <v>585</v>
      </c>
      <c r="U263" s="58" t="s">
        <v>39</v>
      </c>
      <c r="V263" s="60"/>
      <c r="W263" s="64" t="s">
        <v>40</v>
      </c>
      <c r="X263" s="59" t="s">
        <v>1219</v>
      </c>
      <c r="Y263" s="124"/>
      <c r="Z263" s="68"/>
    </row>
    <row r="264" spans="1:26" x14ac:dyDescent="0.25">
      <c r="A264" s="57">
        <v>195837</v>
      </c>
      <c r="B264" s="58">
        <v>887</v>
      </c>
      <c r="C264" s="10">
        <v>45471</v>
      </c>
      <c r="D264" s="60"/>
      <c r="E264" s="60">
        <v>9019.9924999999967</v>
      </c>
      <c r="F264" s="60">
        <v>40670.4375</v>
      </c>
      <c r="G264" s="61"/>
      <c r="H264" s="61"/>
      <c r="I264" s="61"/>
      <c r="J264" s="61"/>
      <c r="K264" s="61"/>
      <c r="L264" s="60"/>
      <c r="M264" s="60"/>
      <c r="N264" s="60">
        <v>6507.27</v>
      </c>
      <c r="O264" s="60">
        <v>56197.7</v>
      </c>
      <c r="P264" s="56">
        <f>Tabla16[[#This Row],[TASA EX.]]+Tabla16[[#This Row],[IEPS 8 %]]</f>
        <v>0</v>
      </c>
      <c r="Q264" s="62">
        <f>Tabla16[[#This Row],[TASA 16%]]+Tabla16[[#This Row],[IEPS 6%]]+Tabla16[[#This Row],[IEPS30%]]+Tabla16[[#This Row],[IEPS53%]]+Tabla16[[#This Row],[IEPS 26.5%]]</f>
        <v>40670.4375</v>
      </c>
      <c r="R264" s="33">
        <v>45484</v>
      </c>
      <c r="S264" s="59" t="s">
        <v>575</v>
      </c>
      <c r="T264" s="63" t="s">
        <v>576</v>
      </c>
      <c r="U264" s="9" t="s">
        <v>39</v>
      </c>
      <c r="V264" s="60"/>
      <c r="W264" s="64" t="s">
        <v>40</v>
      </c>
      <c r="X264" s="59" t="s">
        <v>1597</v>
      </c>
      <c r="Y264" s="124"/>
      <c r="Z264" s="68"/>
    </row>
    <row r="265" spans="1:26" x14ac:dyDescent="0.25">
      <c r="A265" s="57">
        <v>195803</v>
      </c>
      <c r="B265" s="58">
        <v>853</v>
      </c>
      <c r="C265" s="10">
        <v>45471</v>
      </c>
      <c r="D265" s="60"/>
      <c r="E265" s="60">
        <v>0</v>
      </c>
      <c r="F265" s="60">
        <v>61584</v>
      </c>
      <c r="G265" s="61"/>
      <c r="H265" s="61"/>
      <c r="I265" s="61"/>
      <c r="J265" s="61"/>
      <c r="K265" s="61"/>
      <c r="L265" s="60"/>
      <c r="M265" s="60"/>
      <c r="N265" s="60">
        <v>9853.44</v>
      </c>
      <c r="O265" s="60">
        <v>71437.440000000002</v>
      </c>
      <c r="P265" s="56">
        <f>Tabla16[[#This Row],[TASA EX.]]+Tabla16[[#This Row],[IEPS 8 %]]</f>
        <v>0</v>
      </c>
      <c r="Q265" s="62">
        <f>Tabla16[[#This Row],[TASA 16%]]+Tabla16[[#This Row],[IEPS 6%]]+Tabla16[[#This Row],[IEPS30%]]+Tabla16[[#This Row],[IEPS53%]]+Tabla16[[#This Row],[IEPS 26.5%]]</f>
        <v>61584</v>
      </c>
      <c r="R265" s="33">
        <v>45482</v>
      </c>
      <c r="S265" s="59" t="s">
        <v>337</v>
      </c>
      <c r="T265" s="63" t="s">
        <v>338</v>
      </c>
      <c r="U265" s="58" t="s">
        <v>39</v>
      </c>
      <c r="V265" s="60"/>
      <c r="W265" s="64" t="s">
        <v>40</v>
      </c>
      <c r="X265" s="59" t="s">
        <v>1554</v>
      </c>
      <c r="Y265" s="124"/>
      <c r="Z265" s="68"/>
    </row>
    <row r="266" spans="1:26" x14ac:dyDescent="0.25">
      <c r="A266" s="57">
        <v>196439</v>
      </c>
      <c r="B266" s="58">
        <v>599</v>
      </c>
      <c r="C266" s="10">
        <v>45492</v>
      </c>
      <c r="D266" s="60"/>
      <c r="E266" s="60">
        <v>1.2499999997089617E-2</v>
      </c>
      <c r="F266" s="60">
        <v>44012.9375</v>
      </c>
      <c r="G266" s="61"/>
      <c r="H266" s="61"/>
      <c r="I266" s="61"/>
      <c r="J266" s="61"/>
      <c r="K266" s="61"/>
      <c r="L266" s="60"/>
      <c r="M266" s="60"/>
      <c r="N266" s="60">
        <v>7042.07</v>
      </c>
      <c r="O266" s="60">
        <v>51055.02</v>
      </c>
      <c r="P266" s="56">
        <f>Tabla16[[#This Row],[TASA EX.]]+Tabla16[[#This Row],[IEPS 8 %]]</f>
        <v>0</v>
      </c>
      <c r="Q266" s="62">
        <f>Tabla16[[#This Row],[TASA 16%]]+Tabla16[[#This Row],[IEPS 6%]]+Tabla16[[#This Row],[IEPS30%]]+Tabla16[[#This Row],[IEPS53%]]+Tabla16[[#This Row],[IEPS 26.5%]]</f>
        <v>44012.9375</v>
      </c>
      <c r="R266" s="33">
        <v>45502</v>
      </c>
      <c r="S266" s="59" t="s">
        <v>337</v>
      </c>
      <c r="T266" s="63" t="s">
        <v>338</v>
      </c>
      <c r="U266" s="58" t="s">
        <v>39</v>
      </c>
      <c r="V266" s="60"/>
      <c r="W266" s="64" t="s">
        <v>40</v>
      </c>
      <c r="X266" s="59" t="s">
        <v>2061</v>
      </c>
      <c r="Y266" s="124"/>
      <c r="Z266" s="68"/>
    </row>
    <row r="267" spans="1:26" x14ac:dyDescent="0.25">
      <c r="A267" s="36">
        <v>195559</v>
      </c>
      <c r="B267" s="9">
        <v>609</v>
      </c>
      <c r="C267" s="10">
        <v>45464</v>
      </c>
      <c r="D267" s="11"/>
      <c r="E267" s="11">
        <v>7957.1399999999994</v>
      </c>
      <c r="F267" s="11">
        <v>0</v>
      </c>
      <c r="G267" s="24"/>
      <c r="H267" s="24"/>
      <c r="I267" s="24"/>
      <c r="J267" s="24"/>
      <c r="K267" s="24"/>
      <c r="L267" s="11"/>
      <c r="M267" s="11">
        <v>338.07</v>
      </c>
      <c r="N267" s="11"/>
      <c r="O267" s="11">
        <v>8295.2099999999991</v>
      </c>
      <c r="P267" s="106">
        <f>Tabla16[[#This Row],[TASA EX.]]+Tabla16[[#This Row],[IEPS 8 %]]</f>
        <v>338.07</v>
      </c>
      <c r="Q267" s="62">
        <f>Tabla16[[#This Row],[TASA 16%]]+Tabla16[[#This Row],[IEPS 6%]]+Tabla16[[#This Row],[IEPS30%]]+Tabla16[[#This Row],[IEPS53%]]+Tabla16[[#This Row],[IEPS 26.5%]]</f>
        <v>0</v>
      </c>
      <c r="R267" s="33">
        <v>45482</v>
      </c>
      <c r="S267" s="12" t="s">
        <v>374</v>
      </c>
      <c r="T267" s="34" t="s">
        <v>375</v>
      </c>
      <c r="U267" s="9" t="s">
        <v>39</v>
      </c>
      <c r="V267" s="11"/>
      <c r="W267" s="13" t="s">
        <v>40</v>
      </c>
      <c r="X267" s="12" t="s">
        <v>1389</v>
      </c>
      <c r="Y267" s="124"/>
      <c r="Z267" s="68"/>
    </row>
    <row r="268" spans="1:26" x14ac:dyDescent="0.25">
      <c r="A268" s="36" t="s">
        <v>1002</v>
      </c>
      <c r="B268" s="9">
        <v>2113</v>
      </c>
      <c r="C268" s="10">
        <v>45491</v>
      </c>
      <c r="D268" s="11"/>
      <c r="E268" s="11">
        <v>5223.9875000000102</v>
      </c>
      <c r="F268" s="11">
        <v>137822.8125</v>
      </c>
      <c r="G268" s="24"/>
      <c r="H268" s="24"/>
      <c r="I268" s="24"/>
      <c r="J268" s="24"/>
      <c r="K268" s="24"/>
      <c r="L268" s="11"/>
      <c r="M268" s="11"/>
      <c r="N268" s="11">
        <v>22051.65</v>
      </c>
      <c r="O268" s="11">
        <v>165098.45000000001</v>
      </c>
      <c r="P268" s="56">
        <f>Tabla16[[#This Row],[TASA EX.]]+Tabla16[[#This Row],[IEPS 8 %]]</f>
        <v>0</v>
      </c>
      <c r="Q268" s="62">
        <f>Tabla16[[#This Row],[TASA 16%]]+Tabla16[[#This Row],[IEPS 6%]]+Tabla16[[#This Row],[IEPS30%]]+Tabla16[[#This Row],[IEPS53%]]+Tabla16[[#This Row],[IEPS 26.5%]]</f>
        <v>137822.8125</v>
      </c>
      <c r="R268" s="33">
        <v>45491</v>
      </c>
      <c r="S268" s="12" t="s">
        <v>87</v>
      </c>
      <c r="T268" s="34" t="s">
        <v>88</v>
      </c>
      <c r="U268" s="9" t="s">
        <v>39</v>
      </c>
      <c r="V268" s="11">
        <v>4.8</v>
      </c>
      <c r="W268" s="13" t="s">
        <v>40</v>
      </c>
      <c r="X268" s="12" t="s">
        <v>1180</v>
      </c>
      <c r="Y268" s="124"/>
      <c r="Z268" s="68"/>
    </row>
    <row r="269" spans="1:26" x14ac:dyDescent="0.25">
      <c r="A269" s="36" t="s">
        <v>1009</v>
      </c>
      <c r="B269" s="9">
        <v>2120</v>
      </c>
      <c r="C269" s="10">
        <v>45492</v>
      </c>
      <c r="D269" s="11"/>
      <c r="E269" s="11">
        <v>-6.5000000002328306E-2</v>
      </c>
      <c r="F269" s="11">
        <v>581912.125</v>
      </c>
      <c r="G269" s="24"/>
      <c r="H269" s="24"/>
      <c r="I269" s="24"/>
      <c r="J269" s="24"/>
      <c r="K269" s="24"/>
      <c r="L269" s="11"/>
      <c r="M269" s="11"/>
      <c r="N269" s="11">
        <v>93105.94</v>
      </c>
      <c r="O269" s="11">
        <v>675018</v>
      </c>
      <c r="P269" s="56">
        <f>Tabla16[[#This Row],[TASA EX.]]+Tabla16[[#This Row],[IEPS 8 %]]</f>
        <v>0</v>
      </c>
      <c r="Q269" s="62">
        <f>Tabla16[[#This Row],[TASA 16%]]+Tabla16[[#This Row],[IEPS 6%]]+Tabla16[[#This Row],[IEPS30%]]+Tabla16[[#This Row],[IEPS53%]]+Tabla16[[#This Row],[IEPS 26.5%]]</f>
        <v>581912.125</v>
      </c>
      <c r="R269" s="33">
        <v>45492</v>
      </c>
      <c r="S269" s="12" t="s">
        <v>87</v>
      </c>
      <c r="T269" s="34" t="s">
        <v>88</v>
      </c>
      <c r="U269" s="9" t="s">
        <v>39</v>
      </c>
      <c r="V269" s="11">
        <v>0.1</v>
      </c>
      <c r="W269" s="13" t="s">
        <v>40</v>
      </c>
      <c r="X269" s="12" t="s">
        <v>1184</v>
      </c>
      <c r="Y269" s="124"/>
      <c r="Z269" s="68"/>
    </row>
    <row r="270" spans="1:26" x14ac:dyDescent="0.25">
      <c r="A270" s="36" t="s">
        <v>509</v>
      </c>
      <c r="B270" s="9">
        <v>1003</v>
      </c>
      <c r="C270" s="10">
        <v>45504</v>
      </c>
      <c r="D270" s="11"/>
      <c r="E270" s="11">
        <v>2.5000000000147793E-2</v>
      </c>
      <c r="F270" s="11">
        <v>3171.375</v>
      </c>
      <c r="G270" s="24"/>
      <c r="H270" s="24"/>
      <c r="I270" s="24"/>
      <c r="J270" s="24"/>
      <c r="K270" s="24"/>
      <c r="L270" s="11"/>
      <c r="M270" s="11"/>
      <c r="N270" s="11">
        <v>507.42</v>
      </c>
      <c r="O270" s="11">
        <v>3678.82</v>
      </c>
      <c r="P270" s="106">
        <f>Tabla16[[#This Row],[TASA EX.]]+Tabla16[[#This Row],[IEPS 8 %]]</f>
        <v>0</v>
      </c>
      <c r="Q270" s="62">
        <f>Tabla16[[#This Row],[TASA 16%]]+Tabla16[[#This Row],[IEPS 6%]]+Tabla16[[#This Row],[IEPS30%]]+Tabla16[[#This Row],[IEPS53%]]+Tabla16[[#This Row],[IEPS 26.5%]]</f>
        <v>3171.375</v>
      </c>
      <c r="R270" s="33">
        <v>45504</v>
      </c>
      <c r="S270" s="12" t="s">
        <v>87</v>
      </c>
      <c r="T270" s="34" t="s">
        <v>88</v>
      </c>
      <c r="U270" s="9" t="s">
        <v>39</v>
      </c>
      <c r="V270" s="11"/>
      <c r="W270" s="13" t="s">
        <v>40</v>
      </c>
      <c r="X270" s="12" t="s">
        <v>2126</v>
      </c>
      <c r="Y270" s="124"/>
      <c r="Z270" s="68"/>
    </row>
    <row r="271" spans="1:26" x14ac:dyDescent="0.25">
      <c r="A271" s="57">
        <v>195359</v>
      </c>
      <c r="B271" s="58">
        <v>409</v>
      </c>
      <c r="C271" s="10">
        <v>45457</v>
      </c>
      <c r="D271" s="60"/>
      <c r="E271" s="60">
        <v>-1.5000000000100044E-2</v>
      </c>
      <c r="F271" s="60">
        <v>9150.875</v>
      </c>
      <c r="G271" s="61"/>
      <c r="H271" s="61"/>
      <c r="I271" s="61"/>
      <c r="J271" s="61"/>
      <c r="K271" s="61"/>
      <c r="L271" s="60"/>
      <c r="M271" s="60"/>
      <c r="N271" s="60">
        <v>1464.14</v>
      </c>
      <c r="O271" s="60">
        <v>10615</v>
      </c>
      <c r="P271" s="56">
        <f>Tabla16[[#This Row],[TASA EX.]]+Tabla16[[#This Row],[IEPS 8 %]]</f>
        <v>0</v>
      </c>
      <c r="Q271" s="62">
        <f>Tabla16[[#This Row],[TASA 16%]]+Tabla16[[#This Row],[IEPS 6%]]+Tabla16[[#This Row],[IEPS30%]]+Tabla16[[#This Row],[IEPS53%]]+Tabla16[[#This Row],[IEPS 26.5%]]</f>
        <v>9150.875</v>
      </c>
      <c r="R271" s="33">
        <v>45474</v>
      </c>
      <c r="S271" s="59" t="s">
        <v>333</v>
      </c>
      <c r="T271" s="63" t="s">
        <v>334</v>
      </c>
      <c r="U271" s="58" t="s">
        <v>39</v>
      </c>
      <c r="V271" s="60"/>
      <c r="W271" s="64" t="s">
        <v>40</v>
      </c>
      <c r="X271" s="59" t="s">
        <v>1298</v>
      </c>
      <c r="Y271" s="124"/>
      <c r="Z271" s="68"/>
    </row>
    <row r="272" spans="1:26" x14ac:dyDescent="0.25">
      <c r="A272" s="36">
        <v>195816</v>
      </c>
      <c r="B272" s="9">
        <v>866</v>
      </c>
      <c r="C272" s="10">
        <v>45471</v>
      </c>
      <c r="D272" s="11"/>
      <c r="E272" s="11">
        <v>24210.377499999999</v>
      </c>
      <c r="F272" s="11">
        <v>115911.3125</v>
      </c>
      <c r="G272" s="24"/>
      <c r="H272" s="24"/>
      <c r="I272" s="24"/>
      <c r="J272" s="24"/>
      <c r="K272" s="24"/>
      <c r="L272" s="11"/>
      <c r="M272" s="11"/>
      <c r="N272" s="11">
        <v>18545.810000000001</v>
      </c>
      <c r="O272" s="11">
        <v>158667.5</v>
      </c>
      <c r="P272" s="106">
        <f>Tabla16[[#This Row],[TASA EX.]]+Tabla16[[#This Row],[IEPS 8 %]]</f>
        <v>0</v>
      </c>
      <c r="Q272" s="62">
        <f>Tabla16[[#This Row],[TASA 16%]]+Tabla16[[#This Row],[IEPS 6%]]+Tabla16[[#This Row],[IEPS30%]]+Tabla16[[#This Row],[IEPS53%]]+Tabla16[[#This Row],[IEPS 26.5%]]</f>
        <v>115911.3125</v>
      </c>
      <c r="R272" s="33">
        <v>45482</v>
      </c>
      <c r="S272" s="12" t="s">
        <v>333</v>
      </c>
      <c r="T272" s="34" t="s">
        <v>334</v>
      </c>
      <c r="U272" s="9" t="s">
        <v>39</v>
      </c>
      <c r="V272" s="11"/>
      <c r="W272" s="13" t="s">
        <v>40</v>
      </c>
      <c r="X272" s="12" t="s">
        <v>1580</v>
      </c>
      <c r="Y272" s="124"/>
      <c r="Z272" s="68"/>
    </row>
    <row r="273" spans="1:26" x14ac:dyDescent="0.25">
      <c r="A273" s="57">
        <v>196411</v>
      </c>
      <c r="B273" s="58">
        <v>571</v>
      </c>
      <c r="C273" s="10">
        <v>45492</v>
      </c>
      <c r="D273" s="60"/>
      <c r="E273" s="60">
        <v>11340.06</v>
      </c>
      <c r="F273" s="60">
        <v>69521.5</v>
      </c>
      <c r="G273" s="61"/>
      <c r="H273" s="61"/>
      <c r="I273" s="61"/>
      <c r="J273" s="61"/>
      <c r="K273" s="61"/>
      <c r="L273" s="60"/>
      <c r="M273" s="60"/>
      <c r="N273" s="60">
        <v>11123.44</v>
      </c>
      <c r="O273" s="60">
        <v>91985</v>
      </c>
      <c r="P273" s="56">
        <f>Tabla16[[#This Row],[TASA EX.]]+Tabla16[[#This Row],[IEPS 8 %]]</f>
        <v>0</v>
      </c>
      <c r="Q273" s="62">
        <f>Tabla16[[#This Row],[TASA 16%]]+Tabla16[[#This Row],[IEPS 6%]]+Tabla16[[#This Row],[IEPS30%]]+Tabla16[[#This Row],[IEPS53%]]+Tabla16[[#This Row],[IEPS 26.5%]]</f>
        <v>69521.5</v>
      </c>
      <c r="R273" s="33">
        <v>45503</v>
      </c>
      <c r="S273" s="59" t="s">
        <v>333</v>
      </c>
      <c r="T273" s="63" t="s">
        <v>334</v>
      </c>
      <c r="U273" s="58" t="s">
        <v>39</v>
      </c>
      <c r="V273" s="60"/>
      <c r="W273" s="64" t="s">
        <v>40</v>
      </c>
      <c r="X273" s="59" t="s">
        <v>2049</v>
      </c>
      <c r="Y273" s="124"/>
      <c r="Z273" s="68"/>
    </row>
    <row r="274" spans="1:26" x14ac:dyDescent="0.25">
      <c r="A274" s="69">
        <v>195265</v>
      </c>
      <c r="B274" s="70">
        <v>315</v>
      </c>
      <c r="C274" s="10">
        <v>45454</v>
      </c>
      <c r="D274" s="72"/>
      <c r="E274" s="72">
        <v>195494.6825</v>
      </c>
      <c r="F274" s="72">
        <v>6690.6875</v>
      </c>
      <c r="G274" s="73"/>
      <c r="H274" s="73"/>
      <c r="I274" s="73"/>
      <c r="J274" s="73"/>
      <c r="K274" s="73"/>
      <c r="L274" s="72"/>
      <c r="M274" s="72">
        <v>13546.37</v>
      </c>
      <c r="N274" s="72">
        <v>1070.51</v>
      </c>
      <c r="O274" s="72">
        <v>216802.25</v>
      </c>
      <c r="P274" s="56">
        <f>Tabla16[[#This Row],[TASA EX.]]+Tabla16[[#This Row],[IEPS 8 %]]</f>
        <v>13546.37</v>
      </c>
      <c r="Q274" s="62">
        <f>Tabla16[[#This Row],[TASA 16%]]+Tabla16[[#This Row],[IEPS 6%]]+Tabla16[[#This Row],[IEPS30%]]+Tabla16[[#This Row],[IEPS53%]]+Tabla16[[#This Row],[IEPS 26.5%]]</f>
        <v>6690.6875</v>
      </c>
      <c r="R274" s="33">
        <v>45477</v>
      </c>
      <c r="S274" s="71" t="s">
        <v>482</v>
      </c>
      <c r="T274" s="74" t="s">
        <v>483</v>
      </c>
      <c r="U274" s="70" t="s">
        <v>39</v>
      </c>
      <c r="V274" s="72">
        <v>18502.740000000002</v>
      </c>
      <c r="W274" s="75" t="s">
        <v>40</v>
      </c>
      <c r="X274" s="71" t="s">
        <v>1269</v>
      </c>
      <c r="Y274" s="124"/>
      <c r="Z274" s="68"/>
    </row>
    <row r="275" spans="1:26" x14ac:dyDescent="0.25">
      <c r="A275" s="57">
        <v>196218</v>
      </c>
      <c r="B275" s="58">
        <v>378</v>
      </c>
      <c r="C275" s="10">
        <v>45485</v>
      </c>
      <c r="D275" s="60"/>
      <c r="E275" s="60">
        <v>140717.66500000001</v>
      </c>
      <c r="F275" s="60">
        <v>2378.875</v>
      </c>
      <c r="G275" s="61"/>
      <c r="H275" s="61"/>
      <c r="I275" s="61"/>
      <c r="J275" s="61"/>
      <c r="K275" s="61"/>
      <c r="L275" s="60"/>
      <c r="M275" s="60">
        <v>9643.8799999999992</v>
      </c>
      <c r="N275" s="60">
        <v>380.62</v>
      </c>
      <c r="O275" s="60">
        <v>153121.04</v>
      </c>
      <c r="P275" s="56">
        <f>Tabla16[[#This Row],[TASA EX.]]+Tabla16[[#This Row],[IEPS 8 %]]</f>
        <v>9643.8799999999992</v>
      </c>
      <c r="Q275" s="62">
        <f>Tabla16[[#This Row],[TASA 16%]]+Tabla16[[#This Row],[IEPS 6%]]+Tabla16[[#This Row],[IEPS30%]]+Tabla16[[#This Row],[IEPS53%]]+Tabla16[[#This Row],[IEPS 26.5%]]</f>
        <v>2378.875</v>
      </c>
      <c r="R275" s="33">
        <v>45500</v>
      </c>
      <c r="S275" s="59" t="s">
        <v>482</v>
      </c>
      <c r="T275" s="63" t="s">
        <v>483</v>
      </c>
      <c r="U275" s="58" t="s">
        <v>39</v>
      </c>
      <c r="V275" s="60">
        <v>6944.98</v>
      </c>
      <c r="W275" s="64" t="s">
        <v>40</v>
      </c>
      <c r="X275" s="59" t="s">
        <v>1938</v>
      </c>
      <c r="Y275" s="124"/>
      <c r="Z275" s="68"/>
    </row>
    <row r="276" spans="1:26" x14ac:dyDescent="0.25">
      <c r="A276" s="57" t="s">
        <v>902</v>
      </c>
      <c r="B276" s="58">
        <v>2009</v>
      </c>
      <c r="C276" s="10">
        <v>45474</v>
      </c>
      <c r="D276" s="60"/>
      <c r="E276" s="60">
        <v>-2.0000000000436557E-2</v>
      </c>
      <c r="F276" s="60">
        <v>34534.5</v>
      </c>
      <c r="G276" s="61"/>
      <c r="H276" s="61"/>
      <c r="I276" s="61"/>
      <c r="J276" s="61"/>
      <c r="K276" s="61"/>
      <c r="L276" s="60"/>
      <c r="M276" s="60"/>
      <c r="N276" s="60">
        <v>5525.52</v>
      </c>
      <c r="O276" s="60">
        <v>40060</v>
      </c>
      <c r="P276" s="56">
        <f>Tabla16[[#This Row],[TASA EX.]]+Tabla16[[#This Row],[IEPS 8 %]]</f>
        <v>0</v>
      </c>
      <c r="Q276" s="62">
        <f>Tabla16[[#This Row],[TASA 16%]]+Tabla16[[#This Row],[IEPS 6%]]+Tabla16[[#This Row],[IEPS30%]]+Tabla16[[#This Row],[IEPS53%]]+Tabla16[[#This Row],[IEPS 26.5%]]</f>
        <v>34534.5</v>
      </c>
      <c r="R276" s="33">
        <v>45474</v>
      </c>
      <c r="S276" s="59" t="s">
        <v>549</v>
      </c>
      <c r="T276" s="63" t="s">
        <v>550</v>
      </c>
      <c r="U276" s="58" t="s">
        <v>51</v>
      </c>
      <c r="V276" s="60"/>
      <c r="W276" s="64" t="s">
        <v>52</v>
      </c>
      <c r="X276" s="59" t="s">
        <v>1077</v>
      </c>
      <c r="Y276" s="124"/>
      <c r="Z276" s="68"/>
    </row>
    <row r="277" spans="1:26" x14ac:dyDescent="0.25">
      <c r="A277" s="36" t="s">
        <v>509</v>
      </c>
      <c r="B277" s="9">
        <v>1003</v>
      </c>
      <c r="C277" s="10">
        <v>45504</v>
      </c>
      <c r="D277" s="11"/>
      <c r="E277" s="11">
        <v>1.2499999999818101E-2</v>
      </c>
      <c r="F277" s="11">
        <v>35503.4375</v>
      </c>
      <c r="G277" s="24"/>
      <c r="H277" s="24"/>
      <c r="I277" s="24"/>
      <c r="J277" s="24"/>
      <c r="K277" s="24"/>
      <c r="L277" s="11"/>
      <c r="M277" s="11"/>
      <c r="N277" s="11">
        <v>5680.55</v>
      </c>
      <c r="O277" s="11">
        <v>41184</v>
      </c>
      <c r="P277" s="56">
        <f>Tabla16[[#This Row],[TASA EX.]]+Tabla16[[#This Row],[IEPS 8 %]]</f>
        <v>0</v>
      </c>
      <c r="Q277" s="62">
        <f>Tabla16[[#This Row],[TASA 16%]]+Tabla16[[#This Row],[IEPS 6%]]+Tabla16[[#This Row],[IEPS30%]]+Tabla16[[#This Row],[IEPS53%]]+Tabla16[[#This Row],[IEPS 26.5%]]</f>
        <v>35503.4375</v>
      </c>
      <c r="R277" s="33">
        <v>45504</v>
      </c>
      <c r="S277" s="12" t="s">
        <v>549</v>
      </c>
      <c r="T277" s="34" t="s">
        <v>550</v>
      </c>
      <c r="U277" s="9" t="s">
        <v>51</v>
      </c>
      <c r="V277" s="11"/>
      <c r="W277" s="13" t="s">
        <v>52</v>
      </c>
      <c r="X277" s="12" t="s">
        <v>2145</v>
      </c>
      <c r="Y277" s="124"/>
      <c r="Z277" s="68"/>
    </row>
    <row r="278" spans="1:26" x14ac:dyDescent="0.25">
      <c r="A278" s="36">
        <v>196322</v>
      </c>
      <c r="B278" s="9">
        <v>482</v>
      </c>
      <c r="C278" s="10">
        <v>45491</v>
      </c>
      <c r="D278" s="11"/>
      <c r="E278" s="11">
        <v>6.0000000002219167E-2</v>
      </c>
      <c r="F278" s="11">
        <v>28483.499999999996</v>
      </c>
      <c r="G278" s="24"/>
      <c r="H278" s="24"/>
      <c r="I278" s="24"/>
      <c r="J278" s="24"/>
      <c r="K278" s="24"/>
      <c r="L278" s="11"/>
      <c r="M278" s="11"/>
      <c r="N278" s="11">
        <v>4557.3599999999997</v>
      </c>
      <c r="O278" s="11">
        <v>33040.92</v>
      </c>
      <c r="P278" s="56">
        <f>Tabla16[[#This Row],[TASA EX.]]+Tabla16[[#This Row],[IEPS 8 %]]</f>
        <v>0</v>
      </c>
      <c r="Q278" s="62">
        <f>Tabla16[[#This Row],[TASA 16%]]+Tabla16[[#This Row],[IEPS 6%]]+Tabla16[[#This Row],[IEPS30%]]+Tabla16[[#This Row],[IEPS53%]]+Tabla16[[#This Row],[IEPS 26.5%]]</f>
        <v>28483.499999999996</v>
      </c>
      <c r="R278" s="104">
        <v>45496</v>
      </c>
      <c r="S278" s="12" t="s">
        <v>458</v>
      </c>
      <c r="T278" s="34" t="s">
        <v>459</v>
      </c>
      <c r="U278" s="9" t="s">
        <v>39</v>
      </c>
      <c r="V278" s="11"/>
      <c r="W278" s="13" t="s">
        <v>40</v>
      </c>
      <c r="X278" s="12" t="s">
        <v>1984</v>
      </c>
      <c r="Y278" s="124"/>
      <c r="Z278" s="68"/>
    </row>
    <row r="279" spans="1:26" x14ac:dyDescent="0.25">
      <c r="A279" s="57" t="s">
        <v>1051</v>
      </c>
      <c r="B279" s="58">
        <v>2166</v>
      </c>
      <c r="C279" s="10">
        <v>45502</v>
      </c>
      <c r="D279" s="60"/>
      <c r="E279" s="60">
        <v>-7.4999999960709829E-3</v>
      </c>
      <c r="F279" s="60">
        <v>26637.937499999996</v>
      </c>
      <c r="G279" s="61"/>
      <c r="H279" s="61"/>
      <c r="I279" s="61"/>
      <c r="J279" s="61"/>
      <c r="K279" s="61"/>
      <c r="L279" s="60"/>
      <c r="M279" s="60"/>
      <c r="N279" s="60">
        <v>4262.07</v>
      </c>
      <c r="O279" s="60">
        <v>30900</v>
      </c>
      <c r="P279" s="56">
        <f>Tabla16[[#This Row],[TASA EX.]]+Tabla16[[#This Row],[IEPS 8 %]]</f>
        <v>0</v>
      </c>
      <c r="Q279" s="62">
        <f>Tabla16[[#This Row],[TASA 16%]]+Tabla16[[#This Row],[IEPS 6%]]+Tabla16[[#This Row],[IEPS30%]]+Tabla16[[#This Row],[IEPS53%]]+Tabla16[[#This Row],[IEPS 26.5%]]</f>
        <v>26637.937499999996</v>
      </c>
      <c r="R279" s="33">
        <v>45502</v>
      </c>
      <c r="S279" s="59" t="s">
        <v>1223</v>
      </c>
      <c r="T279" s="63" t="s">
        <v>1224</v>
      </c>
      <c r="U279" s="9" t="s">
        <v>51</v>
      </c>
      <c r="V279" s="11"/>
      <c r="W279" s="13" t="s">
        <v>52</v>
      </c>
      <c r="X279" s="59" t="s">
        <v>1225</v>
      </c>
      <c r="Y279" s="124"/>
      <c r="Z279" s="68"/>
    </row>
    <row r="280" spans="1:26" x14ac:dyDescent="0.25">
      <c r="A280" s="57" t="s">
        <v>1023</v>
      </c>
      <c r="B280" s="58">
        <v>2136</v>
      </c>
      <c r="C280" s="10">
        <v>45495</v>
      </c>
      <c r="D280" s="60"/>
      <c r="E280" s="60">
        <v>-9.999999999308784E-3</v>
      </c>
      <c r="F280" s="60">
        <v>11744</v>
      </c>
      <c r="G280" s="61"/>
      <c r="H280" s="61"/>
      <c r="I280" s="61"/>
      <c r="J280" s="61"/>
      <c r="K280" s="61"/>
      <c r="L280" s="60"/>
      <c r="M280" s="60"/>
      <c r="N280" s="60">
        <v>1879.04</v>
      </c>
      <c r="O280" s="60">
        <v>13623.03</v>
      </c>
      <c r="P280" s="56">
        <f>Tabla16[[#This Row],[TASA EX.]]+Tabla16[[#This Row],[IEPS 8 %]]</f>
        <v>0</v>
      </c>
      <c r="Q280" s="62">
        <f>Tabla16[[#This Row],[TASA 16%]]+Tabla16[[#This Row],[IEPS 6%]]+Tabla16[[#This Row],[IEPS30%]]+Tabla16[[#This Row],[IEPS53%]]+Tabla16[[#This Row],[IEPS 26.5%]]</f>
        <v>11744</v>
      </c>
      <c r="R280" s="33">
        <v>45495</v>
      </c>
      <c r="S280" s="59" t="s">
        <v>702</v>
      </c>
      <c r="T280" s="63" t="s">
        <v>703</v>
      </c>
      <c r="U280" s="58" t="s">
        <v>51</v>
      </c>
      <c r="V280" s="60"/>
      <c r="W280" s="64" t="s">
        <v>52</v>
      </c>
      <c r="X280" s="59" t="s">
        <v>1199</v>
      </c>
      <c r="Y280" s="124"/>
      <c r="Z280" s="68"/>
    </row>
    <row r="281" spans="1:26" x14ac:dyDescent="0.25">
      <c r="A281" s="36">
        <v>195863</v>
      </c>
      <c r="B281" s="9">
        <v>23</v>
      </c>
      <c r="C281" s="10">
        <v>45474</v>
      </c>
      <c r="D281" s="11"/>
      <c r="E281" s="11">
        <v>5.4999999999836291E-2</v>
      </c>
      <c r="F281" s="11">
        <v>14627.465</v>
      </c>
      <c r="G281" s="24"/>
      <c r="H281" s="24"/>
      <c r="I281" s="24">
        <v>214.52</v>
      </c>
      <c r="J281" s="24">
        <v>5948.64</v>
      </c>
      <c r="K281" s="24">
        <v>778.25</v>
      </c>
      <c r="L281" s="11"/>
      <c r="M281" s="11"/>
      <c r="N281" s="11">
        <v>3451.02</v>
      </c>
      <c r="O281" s="11">
        <v>25019.95</v>
      </c>
      <c r="P281" s="56">
        <f>Tabla16[[#This Row],[TASA EX.]]+Tabla16[[#This Row],[IEPS 8 %]]</f>
        <v>0</v>
      </c>
      <c r="Q281" s="62">
        <f>Tabla16[[#This Row],[TASA 16%]]+Tabla16[[#This Row],[IEPS 6%]]+Tabla16[[#This Row],[IEPS30%]]+Tabla16[[#This Row],[IEPS53%]]+Tabla16[[#This Row],[IEPS 26.5%]]</f>
        <v>21568.875</v>
      </c>
      <c r="R281" s="33">
        <v>45484</v>
      </c>
      <c r="S281" s="12" t="s">
        <v>658</v>
      </c>
      <c r="T281" s="34" t="s">
        <v>659</v>
      </c>
      <c r="U281" s="9" t="s">
        <v>39</v>
      </c>
      <c r="V281" s="11"/>
      <c r="W281" s="13" t="s">
        <v>40</v>
      </c>
      <c r="X281" s="12" t="s">
        <v>1268</v>
      </c>
      <c r="Y281" s="124"/>
      <c r="Z281" s="68"/>
    </row>
    <row r="282" spans="1:26" x14ac:dyDescent="0.25">
      <c r="A282" s="57" t="s">
        <v>911</v>
      </c>
      <c r="B282" s="58">
        <v>2019</v>
      </c>
      <c r="C282" s="10">
        <v>45475</v>
      </c>
      <c r="D282" s="60"/>
      <c r="E282" s="60">
        <v>1.0000000000218279E-2</v>
      </c>
      <c r="F282" s="60">
        <v>34482.75</v>
      </c>
      <c r="G282" s="61"/>
      <c r="H282" s="61"/>
      <c r="I282" s="61"/>
      <c r="J282" s="61"/>
      <c r="K282" s="61"/>
      <c r="L282" s="60"/>
      <c r="M282" s="60"/>
      <c r="N282" s="60">
        <v>5517.24</v>
      </c>
      <c r="O282" s="60">
        <v>40000</v>
      </c>
      <c r="P282" s="56">
        <f>Tabla16[[#This Row],[TASA EX.]]+Tabla16[[#This Row],[IEPS 8 %]]</f>
        <v>0</v>
      </c>
      <c r="Q282" s="62">
        <f>Tabla16[[#This Row],[TASA 16%]]+Tabla16[[#This Row],[IEPS 6%]]+Tabla16[[#This Row],[IEPS30%]]+Tabla16[[#This Row],[IEPS53%]]+Tabla16[[#This Row],[IEPS 26.5%]]</f>
        <v>34482.75</v>
      </c>
      <c r="R282" s="33">
        <v>45475</v>
      </c>
      <c r="S282" s="59" t="s">
        <v>704</v>
      </c>
      <c r="T282" s="63" t="s">
        <v>705</v>
      </c>
      <c r="U282" s="58" t="s">
        <v>69</v>
      </c>
      <c r="V282" s="60"/>
      <c r="W282" s="64" t="s">
        <v>70</v>
      </c>
      <c r="X282" s="59" t="s">
        <v>1087</v>
      </c>
      <c r="Y282" s="124"/>
      <c r="Z282" s="68"/>
    </row>
    <row r="283" spans="1:26" x14ac:dyDescent="0.25">
      <c r="A283" s="36">
        <v>195323</v>
      </c>
      <c r="B283" s="9">
        <v>373</v>
      </c>
      <c r="C283" s="10">
        <v>45457</v>
      </c>
      <c r="D283" s="11"/>
      <c r="E283" s="11">
        <v>-2.250000000003638E-2</v>
      </c>
      <c r="F283" s="11">
        <v>3663.8125</v>
      </c>
      <c r="G283" s="24"/>
      <c r="H283" s="24"/>
      <c r="I283" s="24"/>
      <c r="J283" s="24"/>
      <c r="K283" s="24"/>
      <c r="L283" s="11"/>
      <c r="M283" s="11"/>
      <c r="N283" s="11">
        <v>586.21</v>
      </c>
      <c r="O283" s="11">
        <v>4250</v>
      </c>
      <c r="P283" s="56">
        <f>Tabla16[[#This Row],[TASA EX.]]+Tabla16[[#This Row],[IEPS 8 %]]</f>
        <v>0</v>
      </c>
      <c r="Q283" s="62">
        <f>Tabla16[[#This Row],[TASA 16%]]+Tabla16[[#This Row],[IEPS 6%]]+Tabla16[[#This Row],[IEPS30%]]+Tabla16[[#This Row],[IEPS53%]]+Tabla16[[#This Row],[IEPS 26.5%]]</f>
        <v>3663.8125</v>
      </c>
      <c r="R283" s="33">
        <v>45475</v>
      </c>
      <c r="S283" s="12" t="s">
        <v>1274</v>
      </c>
      <c r="T283" s="34" t="s">
        <v>1275</v>
      </c>
      <c r="U283" s="9" t="s">
        <v>51</v>
      </c>
      <c r="V283" s="11"/>
      <c r="W283" s="13" t="s">
        <v>52</v>
      </c>
      <c r="X283" s="12" t="s">
        <v>114</v>
      </c>
      <c r="Y283" s="124"/>
      <c r="Z283" s="68"/>
    </row>
    <row r="284" spans="1:26" x14ac:dyDescent="0.25">
      <c r="A284" s="57">
        <v>195344</v>
      </c>
      <c r="B284" s="58">
        <v>394</v>
      </c>
      <c r="C284" s="10">
        <v>45457</v>
      </c>
      <c r="D284" s="60"/>
      <c r="E284" s="60">
        <v>4.99999999829015E-3</v>
      </c>
      <c r="F284" s="60">
        <v>17297.125</v>
      </c>
      <c r="G284" s="61"/>
      <c r="H284" s="61"/>
      <c r="I284" s="61"/>
      <c r="J284" s="61"/>
      <c r="K284" s="61"/>
      <c r="L284" s="60"/>
      <c r="M284" s="60"/>
      <c r="N284" s="60">
        <v>2767.54</v>
      </c>
      <c r="O284" s="60">
        <v>20064.669999999998</v>
      </c>
      <c r="P284" s="56">
        <f>Tabla16[[#This Row],[TASA EX.]]+Tabla16[[#This Row],[IEPS 8 %]]</f>
        <v>0</v>
      </c>
      <c r="Q284" s="62">
        <f>Tabla16[[#This Row],[TASA 16%]]+Tabla16[[#This Row],[IEPS 6%]]+Tabla16[[#This Row],[IEPS30%]]+Tabla16[[#This Row],[IEPS53%]]+Tabla16[[#This Row],[IEPS 26.5%]]</f>
        <v>17297.125</v>
      </c>
      <c r="R284" s="33">
        <v>45477</v>
      </c>
      <c r="S284" s="59" t="s">
        <v>529</v>
      </c>
      <c r="T284" s="63" t="s">
        <v>530</v>
      </c>
      <c r="U284" s="58" t="s">
        <v>39</v>
      </c>
      <c r="V284" s="60"/>
      <c r="W284" s="64" t="s">
        <v>40</v>
      </c>
      <c r="X284" s="59" t="s">
        <v>1291</v>
      </c>
      <c r="Y284" s="124"/>
      <c r="Z284" s="68"/>
    </row>
    <row r="285" spans="1:26" x14ac:dyDescent="0.25">
      <c r="A285" s="36">
        <v>195905</v>
      </c>
      <c r="B285" s="9">
        <v>65</v>
      </c>
      <c r="C285" s="10">
        <v>45475</v>
      </c>
      <c r="D285" s="11"/>
      <c r="E285" s="11">
        <v>2.2499999999354259E-2</v>
      </c>
      <c r="F285" s="11">
        <v>8877.6875</v>
      </c>
      <c r="G285" s="24"/>
      <c r="H285" s="24"/>
      <c r="I285" s="24"/>
      <c r="J285" s="24"/>
      <c r="K285" s="24"/>
      <c r="L285" s="11"/>
      <c r="M285" s="11"/>
      <c r="N285" s="11">
        <v>1420.43</v>
      </c>
      <c r="O285" s="11">
        <v>10298.14</v>
      </c>
      <c r="P285" s="106">
        <f>Tabla16[[#This Row],[TASA EX.]]+Tabla16[[#This Row],[IEPS 8 %]]</f>
        <v>0</v>
      </c>
      <c r="Q285" s="62">
        <f>Tabla16[[#This Row],[TASA 16%]]+Tabla16[[#This Row],[IEPS 6%]]+Tabla16[[#This Row],[IEPS30%]]+Tabla16[[#This Row],[IEPS53%]]+Tabla16[[#This Row],[IEPS 26.5%]]</f>
        <v>8877.6875</v>
      </c>
      <c r="R285" s="33">
        <v>45498</v>
      </c>
      <c r="S285" s="12" t="s">
        <v>529</v>
      </c>
      <c r="T285" s="34" t="s">
        <v>530</v>
      </c>
      <c r="U285" s="9" t="s">
        <v>39</v>
      </c>
      <c r="V285" s="11"/>
      <c r="W285" s="13" t="s">
        <v>40</v>
      </c>
      <c r="X285" s="12" t="s">
        <v>1658</v>
      </c>
      <c r="Y285" s="124"/>
      <c r="Z285" s="68"/>
    </row>
    <row r="286" spans="1:26" x14ac:dyDescent="0.25">
      <c r="A286" s="57" t="s">
        <v>1027</v>
      </c>
      <c r="B286" s="58">
        <v>2140</v>
      </c>
      <c r="C286" s="10">
        <v>45495</v>
      </c>
      <c r="D286" s="60"/>
      <c r="E286" s="60">
        <v>1.0000000000673026E-2</v>
      </c>
      <c r="F286" s="60">
        <v>8602.75</v>
      </c>
      <c r="G286" s="61"/>
      <c r="H286" s="61"/>
      <c r="I286" s="61"/>
      <c r="J286" s="61"/>
      <c r="K286" s="61"/>
      <c r="L286" s="60"/>
      <c r="M286" s="60"/>
      <c r="N286" s="60">
        <v>1376.44</v>
      </c>
      <c r="O286" s="60">
        <v>9979.2000000000007</v>
      </c>
      <c r="P286" s="56">
        <f>Tabla16[[#This Row],[TASA EX.]]+Tabla16[[#This Row],[IEPS 8 %]]</f>
        <v>0</v>
      </c>
      <c r="Q286" s="62">
        <f>Tabla16[[#This Row],[TASA 16%]]+Tabla16[[#This Row],[IEPS 6%]]+Tabla16[[#This Row],[IEPS30%]]+Tabla16[[#This Row],[IEPS53%]]+Tabla16[[#This Row],[IEPS 26.5%]]</f>
        <v>8602.75</v>
      </c>
      <c r="R286" s="33">
        <v>45495</v>
      </c>
      <c r="S286" s="59" t="s">
        <v>1203</v>
      </c>
      <c r="T286" s="63" t="s">
        <v>1204</v>
      </c>
      <c r="U286" s="58" t="s">
        <v>51</v>
      </c>
      <c r="V286" s="60"/>
      <c r="W286" s="64" t="s">
        <v>52</v>
      </c>
      <c r="X286" s="59" t="s">
        <v>1205</v>
      </c>
      <c r="Y286" s="124"/>
      <c r="Z286" s="68"/>
    </row>
    <row r="287" spans="1:26" x14ac:dyDescent="0.25">
      <c r="A287" s="57" t="s">
        <v>942</v>
      </c>
      <c r="B287" s="58">
        <v>2051</v>
      </c>
      <c r="C287" s="10">
        <v>45481</v>
      </c>
      <c r="D287" s="60"/>
      <c r="E287" s="60">
        <v>-2.0000000000436557E-2</v>
      </c>
      <c r="F287" s="60">
        <v>48259.5</v>
      </c>
      <c r="G287" s="61"/>
      <c r="H287" s="61"/>
      <c r="I287" s="61"/>
      <c r="J287" s="61"/>
      <c r="K287" s="61"/>
      <c r="L287" s="60"/>
      <c r="M287" s="60"/>
      <c r="N287" s="60">
        <v>7721.52</v>
      </c>
      <c r="O287" s="60">
        <v>55981</v>
      </c>
      <c r="P287" s="56">
        <f>Tabla16[[#This Row],[TASA EX.]]+Tabla16[[#This Row],[IEPS 8 %]]</f>
        <v>0</v>
      </c>
      <c r="Q287" s="62">
        <f>Tabla16[[#This Row],[TASA 16%]]+Tabla16[[#This Row],[IEPS 6%]]+Tabla16[[#This Row],[IEPS30%]]+Tabla16[[#This Row],[IEPS53%]]+Tabla16[[#This Row],[IEPS 26.5%]]</f>
        <v>48259.5</v>
      </c>
      <c r="R287" s="33">
        <v>45481</v>
      </c>
      <c r="S287" s="59" t="s">
        <v>631</v>
      </c>
      <c r="T287" s="63" t="s">
        <v>632</v>
      </c>
      <c r="U287" s="58" t="s">
        <v>51</v>
      </c>
      <c r="V287" s="60"/>
      <c r="W287" s="64" t="s">
        <v>52</v>
      </c>
      <c r="X287" s="59" t="s">
        <v>1117</v>
      </c>
      <c r="Y287" s="124"/>
      <c r="Z287" s="68"/>
    </row>
    <row r="288" spans="1:26" x14ac:dyDescent="0.25">
      <c r="A288" s="36" t="s">
        <v>948</v>
      </c>
      <c r="B288" s="9">
        <v>2054</v>
      </c>
      <c r="C288" s="10">
        <v>45482</v>
      </c>
      <c r="D288" s="11"/>
      <c r="E288" s="11">
        <v>0</v>
      </c>
      <c r="F288" s="11">
        <v>22107</v>
      </c>
      <c r="G288" s="24"/>
      <c r="H288" s="24"/>
      <c r="I288" s="24"/>
      <c r="J288" s="24"/>
      <c r="K288" s="24"/>
      <c r="L288" s="11"/>
      <c r="M288" s="11"/>
      <c r="N288" s="11">
        <v>3537.12</v>
      </c>
      <c r="O288" s="11">
        <v>25644.12</v>
      </c>
      <c r="P288" s="56">
        <f>Tabla16[[#This Row],[TASA EX.]]+Tabla16[[#This Row],[IEPS 8 %]]</f>
        <v>0</v>
      </c>
      <c r="Q288" s="62">
        <f>Tabla16[[#This Row],[TASA 16%]]+Tabla16[[#This Row],[IEPS 6%]]+Tabla16[[#This Row],[IEPS30%]]+Tabla16[[#This Row],[IEPS53%]]+Tabla16[[#This Row],[IEPS 26.5%]]</f>
        <v>22107</v>
      </c>
      <c r="R288" s="33">
        <v>45482</v>
      </c>
      <c r="S288" s="12" t="s">
        <v>631</v>
      </c>
      <c r="T288" s="34" t="s">
        <v>632</v>
      </c>
      <c r="U288" s="9" t="s">
        <v>51</v>
      </c>
      <c r="V288" s="11"/>
      <c r="W288" s="13" t="s">
        <v>52</v>
      </c>
      <c r="X288" s="12" t="s">
        <v>1125</v>
      </c>
      <c r="Y288" s="124"/>
      <c r="Z288" s="68"/>
    </row>
    <row r="289" spans="1:26" x14ac:dyDescent="0.25">
      <c r="A289" s="36">
        <v>195415</v>
      </c>
      <c r="B289" s="9">
        <v>465</v>
      </c>
      <c r="C289" s="10">
        <v>45461</v>
      </c>
      <c r="D289" s="11"/>
      <c r="E289" s="11">
        <v>137341.29749999999</v>
      </c>
      <c r="F289" s="11">
        <v>18025.8125</v>
      </c>
      <c r="G289" s="24"/>
      <c r="H289" s="24"/>
      <c r="I289" s="24"/>
      <c r="J289" s="24"/>
      <c r="K289" s="24"/>
      <c r="L289" s="11"/>
      <c r="M289" s="11"/>
      <c r="N289" s="11">
        <v>2884.13</v>
      </c>
      <c r="O289" s="11">
        <v>158251.24</v>
      </c>
      <c r="P289" s="56">
        <f>Tabla16[[#This Row],[TASA EX.]]+Tabla16[[#This Row],[IEPS 8 %]]</f>
        <v>0</v>
      </c>
      <c r="Q289" s="62">
        <f>Tabla16[[#This Row],[TASA 16%]]+Tabla16[[#This Row],[IEPS 6%]]+Tabla16[[#This Row],[IEPS30%]]+Tabla16[[#This Row],[IEPS53%]]+Tabla16[[#This Row],[IEPS 26.5%]]</f>
        <v>18025.8125</v>
      </c>
      <c r="R289" s="33">
        <v>45478</v>
      </c>
      <c r="S289" s="12" t="s">
        <v>286</v>
      </c>
      <c r="T289" s="34" t="s">
        <v>287</v>
      </c>
      <c r="U289" s="9" t="s">
        <v>39</v>
      </c>
      <c r="V289" s="11"/>
      <c r="W289" s="13" t="s">
        <v>40</v>
      </c>
      <c r="X289" s="12" t="s">
        <v>1318</v>
      </c>
      <c r="Y289" s="124"/>
      <c r="Z289" s="68"/>
    </row>
    <row r="290" spans="1:26" x14ac:dyDescent="0.25">
      <c r="A290" s="36">
        <v>195443</v>
      </c>
      <c r="B290" s="9">
        <v>493</v>
      </c>
      <c r="C290" s="10">
        <v>45461</v>
      </c>
      <c r="D290" s="11"/>
      <c r="E290" s="11">
        <v>10910.140000000014</v>
      </c>
      <c r="F290" s="11">
        <v>457243.75</v>
      </c>
      <c r="G290" s="24"/>
      <c r="H290" s="24"/>
      <c r="I290" s="24"/>
      <c r="J290" s="24"/>
      <c r="K290" s="24"/>
      <c r="L290" s="11"/>
      <c r="M290" s="11"/>
      <c r="N290" s="11">
        <v>73159</v>
      </c>
      <c r="O290" s="11">
        <v>541312.89</v>
      </c>
      <c r="P290" s="56">
        <f>Tabla16[[#This Row],[TASA EX.]]+Tabla16[[#This Row],[IEPS 8 %]]</f>
        <v>0</v>
      </c>
      <c r="Q290" s="62">
        <f>Tabla16[[#This Row],[TASA 16%]]+Tabla16[[#This Row],[IEPS 6%]]+Tabla16[[#This Row],[IEPS30%]]+Tabla16[[#This Row],[IEPS53%]]+Tabla16[[#This Row],[IEPS 26.5%]]</f>
        <v>457243.75</v>
      </c>
      <c r="R290" s="33">
        <v>45476</v>
      </c>
      <c r="S290" t="s">
        <v>2183</v>
      </c>
      <c r="T290" s="34" t="s">
        <v>176</v>
      </c>
      <c r="U290" s="9" t="s">
        <v>39</v>
      </c>
      <c r="V290" s="11">
        <v>49240.35</v>
      </c>
      <c r="W290" s="13" t="s">
        <v>40</v>
      </c>
      <c r="X290" s="12" t="s">
        <v>2184</v>
      </c>
      <c r="Y290" s="124"/>
      <c r="Z290" s="68"/>
    </row>
    <row r="291" spans="1:26" x14ac:dyDescent="0.25">
      <c r="A291" s="57">
        <v>195444</v>
      </c>
      <c r="B291" s="58">
        <v>494</v>
      </c>
      <c r="C291" s="10">
        <v>45461</v>
      </c>
      <c r="D291" s="60"/>
      <c r="E291" s="60">
        <v>346970.62</v>
      </c>
      <c r="F291" s="60">
        <v>0</v>
      </c>
      <c r="G291" s="61"/>
      <c r="H291" s="61"/>
      <c r="I291" s="61"/>
      <c r="J291" s="61"/>
      <c r="K291" s="61"/>
      <c r="L291" s="60"/>
      <c r="M291" s="60">
        <v>4213.3999999999996</v>
      </c>
      <c r="N291" s="60"/>
      <c r="O291" s="60">
        <v>351184.02</v>
      </c>
      <c r="P291" s="56">
        <f>Tabla16[[#This Row],[TASA EX.]]+Tabla16[[#This Row],[IEPS 8 %]]</f>
        <v>4213.3999999999996</v>
      </c>
      <c r="Q291" s="62">
        <f>Tabla16[[#This Row],[TASA 16%]]+Tabla16[[#This Row],[IEPS 6%]]+Tabla16[[#This Row],[IEPS30%]]+Tabla16[[#This Row],[IEPS53%]]+Tabla16[[#This Row],[IEPS 26.5%]]</f>
        <v>0</v>
      </c>
      <c r="R291" s="33">
        <v>45476</v>
      </c>
      <c r="S291" t="s">
        <v>2183</v>
      </c>
      <c r="T291" s="63" t="s">
        <v>176</v>
      </c>
      <c r="U291" s="58" t="s">
        <v>39</v>
      </c>
      <c r="V291" s="60">
        <v>44343.42</v>
      </c>
      <c r="W291" s="64" t="s">
        <v>40</v>
      </c>
      <c r="X291" s="12" t="s">
        <v>2185</v>
      </c>
      <c r="Y291" s="124"/>
      <c r="Z291" s="68"/>
    </row>
    <row r="292" spans="1:26" x14ac:dyDescent="0.25">
      <c r="A292" s="36">
        <v>195511</v>
      </c>
      <c r="B292" s="9">
        <v>561</v>
      </c>
      <c r="C292" s="10">
        <v>45463</v>
      </c>
      <c r="D292" s="11"/>
      <c r="E292" s="11">
        <v>287441.12000000005</v>
      </c>
      <c r="F292" s="11">
        <v>0</v>
      </c>
      <c r="G292" s="24"/>
      <c r="H292" s="24"/>
      <c r="I292" s="24"/>
      <c r="J292" s="24"/>
      <c r="K292" s="24"/>
      <c r="L292" s="11"/>
      <c r="M292" s="11">
        <v>6500.91</v>
      </c>
      <c r="N292" s="11"/>
      <c r="O292" s="11">
        <v>293942.03000000003</v>
      </c>
      <c r="P292" s="56">
        <f>Tabla16[[#This Row],[TASA EX.]]+Tabla16[[#This Row],[IEPS 8 %]]</f>
        <v>6500.91</v>
      </c>
      <c r="Q292" s="62">
        <f>Tabla16[[#This Row],[TASA 16%]]+Tabla16[[#This Row],[IEPS 6%]]+Tabla16[[#This Row],[IEPS30%]]+Tabla16[[#This Row],[IEPS53%]]+Tabla16[[#This Row],[IEPS 26.5%]]</f>
        <v>0</v>
      </c>
      <c r="R292" s="33">
        <v>45478</v>
      </c>
      <c r="S292" t="s">
        <v>2183</v>
      </c>
      <c r="T292" s="34" t="s">
        <v>176</v>
      </c>
      <c r="U292" s="9" t="s">
        <v>39</v>
      </c>
      <c r="V292" s="11">
        <v>42723.59</v>
      </c>
      <c r="W292" s="13" t="s">
        <v>40</v>
      </c>
      <c r="X292" s="12" t="s">
        <v>2186</v>
      </c>
      <c r="Y292" s="124"/>
      <c r="Z292" s="68"/>
    </row>
    <row r="293" spans="1:26" x14ac:dyDescent="0.25">
      <c r="A293" s="36">
        <v>195512</v>
      </c>
      <c r="B293" s="9">
        <v>562</v>
      </c>
      <c r="C293" s="10">
        <v>45463</v>
      </c>
      <c r="D293" s="11"/>
      <c r="E293" s="11">
        <v>58749.784999999945</v>
      </c>
      <c r="F293" s="11">
        <v>711211.14500000002</v>
      </c>
      <c r="G293" s="24"/>
      <c r="H293" s="24"/>
      <c r="I293" s="24"/>
      <c r="J293" s="24"/>
      <c r="K293" s="24"/>
      <c r="L293" s="11">
        <v>5543.98</v>
      </c>
      <c r="M293" s="11"/>
      <c r="N293" s="11">
        <v>114680.82</v>
      </c>
      <c r="O293" s="11">
        <v>890185.73</v>
      </c>
      <c r="P293" s="106">
        <f>Tabla16[[#This Row],[TASA EX.]]+Tabla16[[#This Row],[IEPS 8 %]]</f>
        <v>0</v>
      </c>
      <c r="Q293" s="62">
        <f>Tabla16[[#This Row],[TASA 16%]]+Tabla16[[#This Row],[IEPS 6%]]+Tabla16[[#This Row],[IEPS30%]]+Tabla16[[#This Row],[IEPS53%]]+Tabla16[[#This Row],[IEPS 26.5%]]</f>
        <v>716755.125</v>
      </c>
      <c r="R293" s="33">
        <v>45478</v>
      </c>
      <c r="S293" t="s">
        <v>2183</v>
      </c>
      <c r="T293" s="34" t="s">
        <v>176</v>
      </c>
      <c r="U293" s="9" t="s">
        <v>39</v>
      </c>
      <c r="V293" s="11">
        <v>114003.13</v>
      </c>
      <c r="W293" s="13" t="s">
        <v>40</v>
      </c>
      <c r="X293" s="12" t="s">
        <v>2187</v>
      </c>
      <c r="Y293" s="124"/>
      <c r="Z293" s="68"/>
    </row>
    <row r="294" spans="1:26" x14ac:dyDescent="0.25">
      <c r="A294" s="36">
        <v>195513</v>
      </c>
      <c r="B294" s="9">
        <v>563</v>
      </c>
      <c r="C294" s="10">
        <v>45463</v>
      </c>
      <c r="D294" s="11"/>
      <c r="E294" s="11">
        <v>306366.01250000001</v>
      </c>
      <c r="F294" s="11">
        <v>16120.6875</v>
      </c>
      <c r="G294" s="24"/>
      <c r="H294" s="24"/>
      <c r="I294" s="24"/>
      <c r="J294" s="24"/>
      <c r="K294" s="24"/>
      <c r="L294" s="11"/>
      <c r="M294" s="11">
        <v>6712.87</v>
      </c>
      <c r="N294" s="11">
        <v>2579.31</v>
      </c>
      <c r="O294" s="11">
        <v>331778.88</v>
      </c>
      <c r="P294" s="56">
        <f>Tabla16[[#This Row],[TASA EX.]]+Tabla16[[#This Row],[IEPS 8 %]]</f>
        <v>6712.87</v>
      </c>
      <c r="Q294" s="62">
        <f>Tabla16[[#This Row],[TASA 16%]]+Tabla16[[#This Row],[IEPS 6%]]+Tabla16[[#This Row],[IEPS30%]]+Tabla16[[#This Row],[IEPS53%]]+Tabla16[[#This Row],[IEPS 26.5%]]</f>
        <v>16120.6875</v>
      </c>
      <c r="R294" s="104">
        <v>45483</v>
      </c>
      <c r="S294" t="s">
        <v>2183</v>
      </c>
      <c r="T294" s="34" t="s">
        <v>176</v>
      </c>
      <c r="U294" s="9" t="s">
        <v>39</v>
      </c>
      <c r="V294" s="11"/>
      <c r="W294" s="13" t="s">
        <v>40</v>
      </c>
      <c r="X294" s="12" t="s">
        <v>2188</v>
      </c>
      <c r="Y294" s="124"/>
      <c r="Z294" s="68"/>
    </row>
    <row r="295" spans="1:26" x14ac:dyDescent="0.25">
      <c r="A295" s="57">
        <v>195514</v>
      </c>
      <c r="B295" s="58">
        <v>564</v>
      </c>
      <c r="C295" s="10">
        <v>45463</v>
      </c>
      <c r="D295" s="60"/>
      <c r="E295" s="60">
        <v>22259.544999999969</v>
      </c>
      <c r="F295" s="60">
        <v>427058.92500000005</v>
      </c>
      <c r="G295" s="61"/>
      <c r="H295" s="61"/>
      <c r="I295" s="61">
        <v>193.22</v>
      </c>
      <c r="J295" s="61">
        <v>3523.48</v>
      </c>
      <c r="K295" s="61"/>
      <c r="L295" s="60"/>
      <c r="M295" s="60"/>
      <c r="N295" s="60">
        <v>68924.100000000006</v>
      </c>
      <c r="O295" s="60">
        <v>521959.27</v>
      </c>
      <c r="P295" s="56">
        <f>Tabla16[[#This Row],[TASA EX.]]+Tabla16[[#This Row],[IEPS 8 %]]</f>
        <v>0</v>
      </c>
      <c r="Q295" s="62">
        <f>Tabla16[[#This Row],[TASA 16%]]+Tabla16[[#This Row],[IEPS 6%]]+Tabla16[[#This Row],[IEPS30%]]+Tabla16[[#This Row],[IEPS53%]]+Tabla16[[#This Row],[IEPS 26.5%]]</f>
        <v>430775.625</v>
      </c>
      <c r="R295" s="33">
        <v>45483</v>
      </c>
      <c r="S295" t="s">
        <v>2183</v>
      </c>
      <c r="T295" s="63" t="s">
        <v>176</v>
      </c>
      <c r="U295" s="58" t="s">
        <v>39</v>
      </c>
      <c r="V295" s="60">
        <v>88207.45</v>
      </c>
      <c r="W295" s="64" t="s">
        <v>40</v>
      </c>
      <c r="X295" s="12" t="s">
        <v>2189</v>
      </c>
      <c r="Y295" s="124"/>
      <c r="Z295" s="68"/>
    </row>
    <row r="296" spans="1:26" x14ac:dyDescent="0.25">
      <c r="A296" s="57">
        <v>195515</v>
      </c>
      <c r="B296" s="58">
        <v>565</v>
      </c>
      <c r="C296" s="10">
        <v>45463</v>
      </c>
      <c r="D296" s="60"/>
      <c r="E296" s="60">
        <v>6259.9325000000026</v>
      </c>
      <c r="F296" s="60">
        <v>174058.4375</v>
      </c>
      <c r="G296" s="61"/>
      <c r="H296" s="61"/>
      <c r="I296" s="61"/>
      <c r="J296" s="61"/>
      <c r="K296" s="61"/>
      <c r="L296" s="60"/>
      <c r="M296" s="60"/>
      <c r="N296" s="60">
        <v>27849.35</v>
      </c>
      <c r="O296" s="60">
        <v>208167.72</v>
      </c>
      <c r="P296" s="56">
        <f>Tabla16[[#This Row],[TASA EX.]]+Tabla16[[#This Row],[IEPS 8 %]]</f>
        <v>0</v>
      </c>
      <c r="Q296" s="62">
        <f>Tabla16[[#This Row],[TASA 16%]]+Tabla16[[#This Row],[IEPS 6%]]+Tabla16[[#This Row],[IEPS30%]]+Tabla16[[#This Row],[IEPS53%]]+Tabla16[[#This Row],[IEPS 26.5%]]</f>
        <v>174058.4375</v>
      </c>
      <c r="R296" s="33">
        <v>45483</v>
      </c>
      <c r="S296" t="s">
        <v>2183</v>
      </c>
      <c r="T296" s="63" t="s">
        <v>176</v>
      </c>
      <c r="U296" s="58" t="s">
        <v>39</v>
      </c>
      <c r="V296" s="60">
        <v>36031.32</v>
      </c>
      <c r="W296" s="64" t="s">
        <v>40</v>
      </c>
      <c r="X296" s="12" t="s">
        <v>2190</v>
      </c>
      <c r="Y296" s="124"/>
      <c r="Z296" s="68"/>
    </row>
    <row r="297" spans="1:26" x14ac:dyDescent="0.25">
      <c r="A297" s="36">
        <v>195516</v>
      </c>
      <c r="B297" s="9">
        <v>566</v>
      </c>
      <c r="C297" s="10">
        <v>45463</v>
      </c>
      <c r="D297" s="11"/>
      <c r="E297" s="11">
        <v>370072.58</v>
      </c>
      <c r="F297" s="11">
        <v>0</v>
      </c>
      <c r="G297" s="24"/>
      <c r="H297" s="24"/>
      <c r="I297" s="24"/>
      <c r="J297" s="24"/>
      <c r="K297" s="24"/>
      <c r="L297" s="11"/>
      <c r="M297" s="11">
        <v>4875.9799999999996</v>
      </c>
      <c r="N297" s="11"/>
      <c r="O297" s="11">
        <v>374948.56</v>
      </c>
      <c r="P297" s="106">
        <f>Tabla16[[#This Row],[TASA EX.]]+Tabla16[[#This Row],[IEPS 8 %]]</f>
        <v>4875.9799999999996</v>
      </c>
      <c r="Q297" s="62">
        <f>Tabla16[[#This Row],[TASA 16%]]+Tabla16[[#This Row],[IEPS 6%]]+Tabla16[[#This Row],[IEPS30%]]+Tabla16[[#This Row],[IEPS53%]]+Tabla16[[#This Row],[IEPS 26.5%]]</f>
        <v>0</v>
      </c>
      <c r="R297" s="33">
        <v>45483</v>
      </c>
      <c r="S297" t="s">
        <v>2183</v>
      </c>
      <c r="T297" s="34" t="s">
        <v>176</v>
      </c>
      <c r="U297" s="9" t="s">
        <v>39</v>
      </c>
      <c r="V297" s="11">
        <v>45335.08</v>
      </c>
      <c r="W297" s="13" t="s">
        <v>40</v>
      </c>
      <c r="X297" s="12" t="s">
        <v>2191</v>
      </c>
      <c r="Y297" s="124"/>
      <c r="Z297" s="68"/>
    </row>
    <row r="298" spans="1:26" x14ac:dyDescent="0.25">
      <c r="A298" s="36">
        <v>195543</v>
      </c>
      <c r="B298" s="9">
        <v>593</v>
      </c>
      <c r="C298" s="10">
        <v>45464</v>
      </c>
      <c r="D298" s="11"/>
      <c r="E298" s="11">
        <v>115799.4</v>
      </c>
      <c r="F298" s="11">
        <v>0</v>
      </c>
      <c r="G298" s="24"/>
      <c r="H298" s="24"/>
      <c r="I298" s="24"/>
      <c r="J298" s="24"/>
      <c r="K298" s="24"/>
      <c r="L298" s="11"/>
      <c r="M298" s="11"/>
      <c r="N298" s="11"/>
      <c r="O298" s="11">
        <v>115799.4</v>
      </c>
      <c r="P298" s="106">
        <f>Tabla16[[#This Row],[TASA EX.]]+Tabla16[[#This Row],[IEPS 8 %]]</f>
        <v>0</v>
      </c>
      <c r="Q298" s="62">
        <f>Tabla16[[#This Row],[TASA 16%]]+Tabla16[[#This Row],[IEPS 6%]]+Tabla16[[#This Row],[IEPS30%]]+Tabla16[[#This Row],[IEPS53%]]+Tabla16[[#This Row],[IEPS 26.5%]]</f>
        <v>0</v>
      </c>
      <c r="R298" s="33">
        <v>45478</v>
      </c>
      <c r="S298" t="s">
        <v>2183</v>
      </c>
      <c r="T298" s="34" t="s">
        <v>176</v>
      </c>
      <c r="U298" s="9" t="s">
        <v>39</v>
      </c>
      <c r="V298" s="11">
        <v>35523.599999999999</v>
      </c>
      <c r="W298" s="13" t="s">
        <v>40</v>
      </c>
      <c r="X298" s="12" t="s">
        <v>2192</v>
      </c>
      <c r="Y298" s="124"/>
      <c r="Z298" s="68"/>
    </row>
    <row r="299" spans="1:26" x14ac:dyDescent="0.25">
      <c r="A299" s="57">
        <v>195666</v>
      </c>
      <c r="B299" s="58">
        <v>716</v>
      </c>
      <c r="C299" s="10">
        <v>45468</v>
      </c>
      <c r="D299" s="60"/>
      <c r="E299" s="60">
        <v>5600.2575000000106</v>
      </c>
      <c r="F299" s="60">
        <v>154332.0625</v>
      </c>
      <c r="G299" s="61"/>
      <c r="H299" s="61"/>
      <c r="I299" s="61"/>
      <c r="J299" s="61"/>
      <c r="K299" s="61"/>
      <c r="L299" s="60"/>
      <c r="M299" s="60"/>
      <c r="N299" s="60">
        <v>24693.13</v>
      </c>
      <c r="O299" s="60">
        <v>184625.45</v>
      </c>
      <c r="P299" s="56">
        <f>Tabla16[[#This Row],[TASA EX.]]+Tabla16[[#This Row],[IEPS 8 %]]</f>
        <v>0</v>
      </c>
      <c r="Q299" s="62">
        <f>Tabla16[[#This Row],[TASA 16%]]+Tabla16[[#This Row],[IEPS 6%]]+Tabla16[[#This Row],[IEPS30%]]+Tabla16[[#This Row],[IEPS53%]]+Tabla16[[#This Row],[IEPS 26.5%]]</f>
        <v>154332.0625</v>
      </c>
      <c r="R299" s="33">
        <v>45483</v>
      </c>
      <c r="S299" t="s">
        <v>2183</v>
      </c>
      <c r="T299" s="63" t="s">
        <v>176</v>
      </c>
      <c r="U299" s="58" t="s">
        <v>39</v>
      </c>
      <c r="V299" s="60">
        <v>18939.740000000002</v>
      </c>
      <c r="W299" s="64" t="s">
        <v>40</v>
      </c>
      <c r="X299" s="12" t="s">
        <v>2193</v>
      </c>
      <c r="Y299" s="124"/>
      <c r="Z299" s="68"/>
    </row>
    <row r="300" spans="1:26" x14ac:dyDescent="0.25">
      <c r="A300" s="36">
        <v>195667</v>
      </c>
      <c r="B300" s="9">
        <v>717</v>
      </c>
      <c r="C300" s="10">
        <v>45468</v>
      </c>
      <c r="D300" s="11"/>
      <c r="E300" s="11">
        <v>175416.06999999998</v>
      </c>
      <c r="F300" s="11">
        <v>238165.29</v>
      </c>
      <c r="G300" s="24"/>
      <c r="H300" s="24"/>
      <c r="I300" s="24"/>
      <c r="J300" s="24"/>
      <c r="K300" s="24"/>
      <c r="L300" s="11">
        <v>214.21</v>
      </c>
      <c r="M300" s="11"/>
      <c r="N300" s="11">
        <v>38140.720000000001</v>
      </c>
      <c r="O300" s="11">
        <v>451936.29</v>
      </c>
      <c r="P300" s="56">
        <f>Tabla16[[#This Row],[TASA EX.]]+Tabla16[[#This Row],[IEPS 8 %]]</f>
        <v>0</v>
      </c>
      <c r="Q300" s="62">
        <f>Tabla16[[#This Row],[TASA 16%]]+Tabla16[[#This Row],[IEPS 6%]]+Tabla16[[#This Row],[IEPS30%]]+Tabla16[[#This Row],[IEPS53%]]+Tabla16[[#This Row],[IEPS 26.5%]]</f>
        <v>238379.5</v>
      </c>
      <c r="R300" s="33">
        <v>45485</v>
      </c>
      <c r="S300" t="s">
        <v>2183</v>
      </c>
      <c r="T300" s="34" t="s">
        <v>176</v>
      </c>
      <c r="U300" s="9" t="s">
        <v>39</v>
      </c>
      <c r="V300" s="11">
        <v>45135.09</v>
      </c>
      <c r="W300" s="13" t="s">
        <v>40</v>
      </c>
      <c r="X300" s="12" t="s">
        <v>2194</v>
      </c>
      <c r="Y300" s="124"/>
      <c r="Z300" s="68"/>
    </row>
    <row r="301" spans="1:26" x14ac:dyDescent="0.25">
      <c r="A301" s="36">
        <v>195668</v>
      </c>
      <c r="B301" s="9">
        <v>718</v>
      </c>
      <c r="C301" s="10">
        <v>45468</v>
      </c>
      <c r="D301" s="11"/>
      <c r="E301" s="11">
        <v>119796.59999999999</v>
      </c>
      <c r="F301" s="11">
        <v>0</v>
      </c>
      <c r="G301" s="24"/>
      <c r="H301" s="24"/>
      <c r="I301" s="24"/>
      <c r="J301" s="24"/>
      <c r="K301" s="24"/>
      <c r="L301" s="11"/>
      <c r="M301" s="11">
        <v>1711.38</v>
      </c>
      <c r="N301" s="11"/>
      <c r="O301" s="11">
        <v>121507.98</v>
      </c>
      <c r="P301" s="56">
        <f>Tabla16[[#This Row],[TASA EX.]]+Tabla16[[#This Row],[IEPS 8 %]]</f>
        <v>1711.38</v>
      </c>
      <c r="Q301" s="62">
        <f>Tabla16[[#This Row],[TASA 16%]]+Tabla16[[#This Row],[IEPS 6%]]+Tabla16[[#This Row],[IEPS30%]]+Tabla16[[#This Row],[IEPS53%]]+Tabla16[[#This Row],[IEPS 26.5%]]</f>
        <v>0</v>
      </c>
      <c r="R301" s="33">
        <v>45485</v>
      </c>
      <c r="S301" t="s">
        <v>2183</v>
      </c>
      <c r="T301" s="34" t="s">
        <v>176</v>
      </c>
      <c r="U301" s="9" t="s">
        <v>39</v>
      </c>
      <c r="V301" s="11">
        <v>12665.39</v>
      </c>
      <c r="W301" s="13" t="s">
        <v>40</v>
      </c>
      <c r="X301" s="12" t="s">
        <v>2195</v>
      </c>
      <c r="Y301" s="124"/>
      <c r="Z301" s="68"/>
    </row>
    <row r="302" spans="1:26" x14ac:dyDescent="0.25">
      <c r="A302" s="51">
        <v>195669</v>
      </c>
      <c r="B302" s="50">
        <v>719</v>
      </c>
      <c r="C302" s="10">
        <v>45468</v>
      </c>
      <c r="D302" s="52"/>
      <c r="E302" s="52">
        <v>20629.227500000008</v>
      </c>
      <c r="F302" s="52">
        <v>430471.97249999997</v>
      </c>
      <c r="G302" s="53"/>
      <c r="H302" s="53"/>
      <c r="I302" s="53">
        <v>755.52</v>
      </c>
      <c r="J302" s="53">
        <v>6901.82</v>
      </c>
      <c r="K302" s="53"/>
      <c r="L302" s="52"/>
      <c r="M302" s="52"/>
      <c r="N302" s="52">
        <v>70100.69</v>
      </c>
      <c r="O302" s="52">
        <v>528859.23</v>
      </c>
      <c r="P302" s="56">
        <f>Tabla16[[#This Row],[TASA EX.]]+Tabla16[[#This Row],[IEPS 8 %]]</f>
        <v>0</v>
      </c>
      <c r="Q302" s="62">
        <f>Tabla16[[#This Row],[TASA 16%]]+Tabla16[[#This Row],[IEPS 6%]]+Tabla16[[#This Row],[IEPS30%]]+Tabla16[[#This Row],[IEPS53%]]+Tabla16[[#This Row],[IEPS 26.5%]]</f>
        <v>438129.3125</v>
      </c>
      <c r="R302" s="33">
        <v>45489</v>
      </c>
      <c r="S302" t="s">
        <v>2183</v>
      </c>
      <c r="T302" s="49" t="s">
        <v>176</v>
      </c>
      <c r="U302" s="9" t="s">
        <v>39</v>
      </c>
      <c r="V302" s="55">
        <v>196280.62</v>
      </c>
      <c r="W302" s="13" t="s">
        <v>40</v>
      </c>
      <c r="X302" s="12" t="s">
        <v>2196</v>
      </c>
      <c r="Y302" s="124"/>
      <c r="Z302" s="68"/>
    </row>
    <row r="303" spans="1:26" x14ac:dyDescent="0.25">
      <c r="A303" s="57">
        <v>195670</v>
      </c>
      <c r="B303" s="58">
        <v>720</v>
      </c>
      <c r="C303" s="10">
        <v>45468</v>
      </c>
      <c r="D303" s="60"/>
      <c r="E303" s="60">
        <v>123650</v>
      </c>
      <c r="F303" s="60">
        <v>0</v>
      </c>
      <c r="G303" s="61"/>
      <c r="H303" s="61"/>
      <c r="I303" s="61"/>
      <c r="J303" s="61"/>
      <c r="K303" s="61"/>
      <c r="L303" s="60"/>
      <c r="M303" s="60">
        <v>1772</v>
      </c>
      <c r="N303" s="60"/>
      <c r="O303" s="60">
        <v>125422</v>
      </c>
      <c r="P303" s="56">
        <f>Tabla16[[#This Row],[TASA EX.]]+Tabla16[[#This Row],[IEPS 8 %]]</f>
        <v>1772</v>
      </c>
      <c r="Q303" s="62">
        <f>Tabla16[[#This Row],[TASA 16%]]+Tabla16[[#This Row],[IEPS 6%]]+Tabla16[[#This Row],[IEPS30%]]+Tabla16[[#This Row],[IEPS53%]]+Tabla16[[#This Row],[IEPS 26.5%]]</f>
        <v>0</v>
      </c>
      <c r="R303" s="33">
        <v>45489</v>
      </c>
      <c r="S303" t="s">
        <v>2183</v>
      </c>
      <c r="T303" s="63" t="s">
        <v>176</v>
      </c>
      <c r="U303" s="58" t="s">
        <v>39</v>
      </c>
      <c r="V303" s="60">
        <v>14351.94</v>
      </c>
      <c r="W303" s="64" t="s">
        <v>40</v>
      </c>
      <c r="X303" s="12" t="s">
        <v>2197</v>
      </c>
      <c r="Y303" s="124"/>
      <c r="Z303" s="68"/>
    </row>
    <row r="304" spans="1:26" x14ac:dyDescent="0.25">
      <c r="A304" s="36">
        <v>195671</v>
      </c>
      <c r="B304" s="9">
        <v>721</v>
      </c>
      <c r="C304" s="10">
        <v>45468</v>
      </c>
      <c r="D304" s="11"/>
      <c r="E304" s="11">
        <v>322059.24</v>
      </c>
      <c r="F304" s="11">
        <v>0</v>
      </c>
      <c r="G304" s="24"/>
      <c r="H304" s="24"/>
      <c r="I304" s="24"/>
      <c r="J304" s="24"/>
      <c r="K304" s="24"/>
      <c r="L304" s="11"/>
      <c r="M304" s="11">
        <v>2212.8200000000002</v>
      </c>
      <c r="N304" s="11"/>
      <c r="O304" s="11">
        <v>324272.06</v>
      </c>
      <c r="P304" s="56">
        <f>Tabla16[[#This Row],[TASA EX.]]+Tabla16[[#This Row],[IEPS 8 %]]</f>
        <v>2212.8200000000002</v>
      </c>
      <c r="Q304" s="62">
        <f>Tabla16[[#This Row],[TASA 16%]]+Tabla16[[#This Row],[IEPS 6%]]+Tabla16[[#This Row],[IEPS30%]]+Tabla16[[#This Row],[IEPS53%]]+Tabla16[[#This Row],[IEPS 26.5%]]</f>
        <v>0</v>
      </c>
      <c r="R304" s="33">
        <v>45490</v>
      </c>
      <c r="S304" t="s">
        <v>2183</v>
      </c>
      <c r="T304" s="34" t="s">
        <v>176</v>
      </c>
      <c r="U304" s="9" t="s">
        <v>39</v>
      </c>
      <c r="V304" s="11">
        <v>28399</v>
      </c>
      <c r="W304" s="13" t="s">
        <v>40</v>
      </c>
      <c r="X304" s="12" t="s">
        <v>2198</v>
      </c>
      <c r="Y304" s="124"/>
      <c r="Z304" s="68"/>
    </row>
    <row r="305" spans="1:26" x14ac:dyDescent="0.25">
      <c r="A305" s="69">
        <v>195672</v>
      </c>
      <c r="B305" s="70">
        <v>722</v>
      </c>
      <c r="C305" s="10">
        <v>45468</v>
      </c>
      <c r="D305" s="72"/>
      <c r="E305" s="72">
        <v>42740.032499999994</v>
      </c>
      <c r="F305" s="72">
        <v>156308.9375</v>
      </c>
      <c r="G305" s="73"/>
      <c r="H305" s="73"/>
      <c r="I305" s="73"/>
      <c r="J305" s="73"/>
      <c r="K305" s="73"/>
      <c r="L305" s="72"/>
      <c r="M305" s="72"/>
      <c r="N305" s="72">
        <v>25009.43</v>
      </c>
      <c r="O305" s="72">
        <v>224058.4</v>
      </c>
      <c r="P305" s="56">
        <f>Tabla16[[#This Row],[TASA EX.]]+Tabla16[[#This Row],[IEPS 8 %]]</f>
        <v>0</v>
      </c>
      <c r="Q305" s="62">
        <f>Tabla16[[#This Row],[TASA 16%]]+Tabla16[[#This Row],[IEPS 6%]]+Tabla16[[#This Row],[IEPS30%]]+Tabla16[[#This Row],[IEPS53%]]+Tabla16[[#This Row],[IEPS 26.5%]]</f>
        <v>156308.9375</v>
      </c>
      <c r="R305" s="33">
        <v>45491</v>
      </c>
      <c r="S305" t="s">
        <v>2183</v>
      </c>
      <c r="T305" s="74" t="s">
        <v>176</v>
      </c>
      <c r="U305" s="70" t="s">
        <v>39</v>
      </c>
      <c r="V305" s="72">
        <v>42433.11</v>
      </c>
      <c r="W305" s="75" t="s">
        <v>40</v>
      </c>
      <c r="X305" s="12" t="s">
        <v>2199</v>
      </c>
      <c r="Y305" s="124"/>
      <c r="Z305" s="68"/>
    </row>
    <row r="306" spans="1:26" x14ac:dyDescent="0.25">
      <c r="A306" s="36">
        <v>195673</v>
      </c>
      <c r="B306" s="9">
        <v>723</v>
      </c>
      <c r="C306" s="10">
        <v>45468</v>
      </c>
      <c r="D306" s="11"/>
      <c r="E306" s="11">
        <v>125841.87</v>
      </c>
      <c r="F306" s="11">
        <v>0</v>
      </c>
      <c r="G306" s="24"/>
      <c r="H306" s="24"/>
      <c r="I306" s="24"/>
      <c r="J306" s="24"/>
      <c r="K306" s="24"/>
      <c r="L306" s="11"/>
      <c r="M306" s="11">
        <v>215.19</v>
      </c>
      <c r="N306" s="11"/>
      <c r="O306" s="11">
        <v>126057.06</v>
      </c>
      <c r="P306" s="56">
        <f>Tabla16[[#This Row],[TASA EX.]]+Tabla16[[#This Row],[IEPS 8 %]]</f>
        <v>215.19</v>
      </c>
      <c r="Q306" s="62">
        <f>Tabla16[[#This Row],[TASA 16%]]+Tabla16[[#This Row],[IEPS 6%]]+Tabla16[[#This Row],[IEPS30%]]+Tabla16[[#This Row],[IEPS53%]]+Tabla16[[#This Row],[IEPS 26.5%]]</f>
        <v>0</v>
      </c>
      <c r="R306" s="33">
        <v>45491</v>
      </c>
      <c r="S306" t="s">
        <v>2183</v>
      </c>
      <c r="T306" s="34" t="s">
        <v>176</v>
      </c>
      <c r="U306" s="9" t="s">
        <v>39</v>
      </c>
      <c r="V306" s="11">
        <v>21230.11</v>
      </c>
      <c r="W306" s="13" t="s">
        <v>40</v>
      </c>
      <c r="X306" s="12" t="s">
        <v>2200</v>
      </c>
      <c r="Y306" s="124"/>
      <c r="Z306" s="68"/>
    </row>
    <row r="307" spans="1:26" x14ac:dyDescent="0.25">
      <c r="A307" s="36">
        <v>195889</v>
      </c>
      <c r="B307" s="9">
        <v>49</v>
      </c>
      <c r="C307" s="10">
        <v>45475</v>
      </c>
      <c r="D307" s="11"/>
      <c r="E307" s="11">
        <v>-0.10750000000552973</v>
      </c>
      <c r="F307" s="11">
        <v>112500.4375</v>
      </c>
      <c r="G307" s="24"/>
      <c r="H307" s="24"/>
      <c r="I307" s="24"/>
      <c r="J307" s="24"/>
      <c r="K307" s="24"/>
      <c r="L307" s="11"/>
      <c r="M307" s="11"/>
      <c r="N307" s="11">
        <v>18000.07</v>
      </c>
      <c r="O307" s="11">
        <v>130500.4</v>
      </c>
      <c r="P307" s="56">
        <f>Tabla16[[#This Row],[TASA EX.]]+Tabla16[[#This Row],[IEPS 8 %]]</f>
        <v>0</v>
      </c>
      <c r="Q307" s="62">
        <f>Tabla16[[#This Row],[TASA 16%]]+Tabla16[[#This Row],[IEPS 6%]]+Tabla16[[#This Row],[IEPS30%]]+Tabla16[[#This Row],[IEPS53%]]+Tabla16[[#This Row],[IEPS 26.5%]]</f>
        <v>112500.4375</v>
      </c>
      <c r="R307" s="33">
        <v>45477</v>
      </c>
      <c r="S307" t="s">
        <v>2183</v>
      </c>
      <c r="T307" s="34" t="s">
        <v>176</v>
      </c>
      <c r="U307" s="9" t="s">
        <v>39</v>
      </c>
      <c r="V307" s="11">
        <v>15231.96</v>
      </c>
      <c r="W307" s="13" t="s">
        <v>40</v>
      </c>
      <c r="X307" s="12" t="s">
        <v>2201</v>
      </c>
      <c r="Y307" s="124"/>
      <c r="Z307" s="68"/>
    </row>
    <row r="308" spans="1:26" x14ac:dyDescent="0.25">
      <c r="A308" s="36">
        <v>195890</v>
      </c>
      <c r="B308" s="9">
        <v>50</v>
      </c>
      <c r="C308" s="10">
        <v>45475</v>
      </c>
      <c r="D308" s="11"/>
      <c r="E308" s="11">
        <v>106000</v>
      </c>
      <c r="F308" s="11">
        <v>0</v>
      </c>
      <c r="G308" s="24"/>
      <c r="H308" s="24"/>
      <c r="I308" s="24"/>
      <c r="J308" s="24"/>
      <c r="K308" s="24"/>
      <c r="L308" s="11"/>
      <c r="M308" s="11"/>
      <c r="N308" s="11"/>
      <c r="O308" s="11">
        <v>106000</v>
      </c>
      <c r="P308" s="56">
        <f>Tabla16[[#This Row],[TASA EX.]]+Tabla16[[#This Row],[IEPS 8 %]]</f>
        <v>0</v>
      </c>
      <c r="Q308" s="62">
        <f>Tabla16[[#This Row],[TASA 16%]]+Tabla16[[#This Row],[IEPS 6%]]+Tabla16[[#This Row],[IEPS30%]]+Tabla16[[#This Row],[IEPS53%]]+Tabla16[[#This Row],[IEPS 26.5%]]</f>
        <v>0</v>
      </c>
      <c r="R308" s="104">
        <v>45496</v>
      </c>
      <c r="S308" t="s">
        <v>2183</v>
      </c>
      <c r="T308" s="34" t="s">
        <v>176</v>
      </c>
      <c r="U308" s="9" t="s">
        <v>39</v>
      </c>
      <c r="V308" s="11">
        <v>13000</v>
      </c>
      <c r="W308" s="13" t="s">
        <v>40</v>
      </c>
      <c r="X308" s="12" t="s">
        <v>2202</v>
      </c>
      <c r="Y308" s="124"/>
      <c r="Z308" s="68"/>
    </row>
    <row r="309" spans="1:26" x14ac:dyDescent="0.25">
      <c r="A309" s="69">
        <v>195891</v>
      </c>
      <c r="B309" s="70">
        <v>51</v>
      </c>
      <c r="C309" s="10">
        <v>45475</v>
      </c>
      <c r="D309" s="72"/>
      <c r="E309" s="72">
        <v>16311.852500000197</v>
      </c>
      <c r="F309" s="72">
        <v>783723.41749999986</v>
      </c>
      <c r="G309" s="73"/>
      <c r="H309" s="73"/>
      <c r="I309" s="73">
        <v>2635.28</v>
      </c>
      <c r="J309" s="73">
        <v>3264.56</v>
      </c>
      <c r="K309" s="73"/>
      <c r="L309" s="72">
        <v>2879.18</v>
      </c>
      <c r="M309" s="72"/>
      <c r="N309" s="72">
        <v>126800.39</v>
      </c>
      <c r="O309" s="72">
        <v>935614.68</v>
      </c>
      <c r="P309" s="56">
        <f>Tabla16[[#This Row],[TASA EX.]]+Tabla16[[#This Row],[IEPS 8 %]]</f>
        <v>0</v>
      </c>
      <c r="Q309" s="62">
        <f>Tabla16[[#This Row],[TASA 16%]]+Tabla16[[#This Row],[IEPS 6%]]+Tabla16[[#This Row],[IEPS30%]]+Tabla16[[#This Row],[IEPS53%]]+Tabla16[[#This Row],[IEPS 26.5%]]</f>
        <v>792502.4375</v>
      </c>
      <c r="R309" s="33">
        <v>45496</v>
      </c>
      <c r="S309" t="s">
        <v>2183</v>
      </c>
      <c r="T309" s="74" t="s">
        <v>176</v>
      </c>
      <c r="U309" s="70" t="s">
        <v>39</v>
      </c>
      <c r="V309" s="72">
        <v>120573.03</v>
      </c>
      <c r="W309" s="75" t="s">
        <v>40</v>
      </c>
      <c r="X309" s="12" t="s">
        <v>2259</v>
      </c>
      <c r="Y309" s="124"/>
      <c r="Z309" s="68"/>
    </row>
    <row r="310" spans="1:26" x14ac:dyDescent="0.25">
      <c r="A310" s="57">
        <v>196111</v>
      </c>
      <c r="B310" s="58">
        <v>271</v>
      </c>
      <c r="C310" s="10">
        <v>45482</v>
      </c>
      <c r="D310" s="60"/>
      <c r="E310" s="60">
        <v>21931</v>
      </c>
      <c r="F310" s="60">
        <v>0</v>
      </c>
      <c r="G310" s="61"/>
      <c r="H310" s="61"/>
      <c r="I310" s="61"/>
      <c r="J310" s="61"/>
      <c r="K310" s="61"/>
      <c r="L310" s="60"/>
      <c r="M310" s="60">
        <v>130</v>
      </c>
      <c r="N310" s="60"/>
      <c r="O310" s="60">
        <v>22061</v>
      </c>
      <c r="P310" s="56">
        <f>Tabla16[[#This Row],[TASA EX.]]+Tabla16[[#This Row],[IEPS 8 %]]</f>
        <v>130</v>
      </c>
      <c r="Q310" s="62">
        <f>Tabla16[[#This Row],[TASA 16%]]+Tabla16[[#This Row],[IEPS 6%]]+Tabla16[[#This Row],[IEPS30%]]+Tabla16[[#This Row],[IEPS53%]]+Tabla16[[#This Row],[IEPS 26.5%]]</f>
        <v>0</v>
      </c>
      <c r="R310" s="33">
        <v>45490</v>
      </c>
      <c r="S310" t="s">
        <v>2183</v>
      </c>
      <c r="T310" s="63" t="s">
        <v>176</v>
      </c>
      <c r="U310" s="58" t="s">
        <v>39</v>
      </c>
      <c r="V310" s="60">
        <v>3408.89</v>
      </c>
      <c r="W310" s="64" t="s">
        <v>40</v>
      </c>
      <c r="X310" s="12" t="s">
        <v>2203</v>
      </c>
      <c r="Y310" s="124"/>
      <c r="Z310" s="68"/>
    </row>
    <row r="311" spans="1:26" x14ac:dyDescent="0.25">
      <c r="A311" s="36">
        <v>196112</v>
      </c>
      <c r="B311" s="9">
        <v>272</v>
      </c>
      <c r="C311" s="10">
        <v>45482</v>
      </c>
      <c r="D311" s="11"/>
      <c r="E311" s="11">
        <v>913.49749999998312</v>
      </c>
      <c r="F311" s="11">
        <v>264697.5625</v>
      </c>
      <c r="G311" s="24"/>
      <c r="H311" s="24"/>
      <c r="I311" s="24"/>
      <c r="J311" s="24"/>
      <c r="K311" s="24"/>
      <c r="L311" s="11"/>
      <c r="M311" s="11"/>
      <c r="N311" s="11">
        <v>42351.61</v>
      </c>
      <c r="O311" s="11">
        <v>307962.67</v>
      </c>
      <c r="P311" s="106">
        <f>Tabla16[[#This Row],[TASA EX.]]+Tabla16[[#This Row],[IEPS 8 %]]</f>
        <v>0</v>
      </c>
      <c r="Q311" s="62">
        <f>Tabla16[[#This Row],[TASA 16%]]+Tabla16[[#This Row],[IEPS 6%]]+Tabla16[[#This Row],[IEPS30%]]+Tabla16[[#This Row],[IEPS53%]]+Tabla16[[#This Row],[IEPS 26.5%]]</f>
        <v>264697.5625</v>
      </c>
      <c r="R311" s="33">
        <v>45492</v>
      </c>
      <c r="S311" t="s">
        <v>2183</v>
      </c>
      <c r="T311" s="34" t="s">
        <v>176</v>
      </c>
      <c r="U311" s="9" t="s">
        <v>39</v>
      </c>
      <c r="V311" s="11">
        <v>105076.63</v>
      </c>
      <c r="W311" s="13" t="s">
        <v>40</v>
      </c>
      <c r="X311" s="12" t="s">
        <v>2204</v>
      </c>
      <c r="Y311" s="124"/>
      <c r="Z311" s="68"/>
    </row>
    <row r="312" spans="1:26" x14ac:dyDescent="0.25">
      <c r="A312" s="36">
        <v>196113</v>
      </c>
      <c r="B312" s="9">
        <v>273</v>
      </c>
      <c r="C312" s="10">
        <v>45482</v>
      </c>
      <c r="D312" s="11"/>
      <c r="E312" s="11">
        <v>239673.86500000002</v>
      </c>
      <c r="F312" s="11">
        <v>896.625</v>
      </c>
      <c r="G312" s="24"/>
      <c r="H312" s="24"/>
      <c r="I312" s="24"/>
      <c r="J312" s="24"/>
      <c r="K312" s="24"/>
      <c r="L312" s="11"/>
      <c r="M312" s="11">
        <v>5736.18</v>
      </c>
      <c r="N312" s="11">
        <v>143.46</v>
      </c>
      <c r="O312" s="11">
        <v>246450.13</v>
      </c>
      <c r="P312" s="56">
        <f>Tabla16[[#This Row],[TASA EX.]]+Tabla16[[#This Row],[IEPS 8 %]]</f>
        <v>5736.18</v>
      </c>
      <c r="Q312" s="62">
        <f>Tabla16[[#This Row],[TASA 16%]]+Tabla16[[#This Row],[IEPS 6%]]+Tabla16[[#This Row],[IEPS30%]]+Tabla16[[#This Row],[IEPS53%]]+Tabla16[[#This Row],[IEPS 26.5%]]</f>
        <v>896.625</v>
      </c>
      <c r="R312" s="33">
        <v>45492</v>
      </c>
      <c r="S312" t="s">
        <v>2183</v>
      </c>
      <c r="T312" s="34" t="s">
        <v>176</v>
      </c>
      <c r="U312" s="9" t="s">
        <v>39</v>
      </c>
      <c r="V312" s="11">
        <v>35230.089999999997</v>
      </c>
      <c r="W312" s="13" t="s">
        <v>40</v>
      </c>
      <c r="X312" s="12" t="s">
        <v>2205</v>
      </c>
      <c r="Y312" s="124"/>
      <c r="Z312" s="68"/>
    </row>
    <row r="313" spans="1:26" x14ac:dyDescent="0.25">
      <c r="A313" s="69">
        <v>196114</v>
      </c>
      <c r="B313" s="70">
        <v>274</v>
      </c>
      <c r="C313" s="10">
        <v>45482</v>
      </c>
      <c r="D313" s="72"/>
      <c r="E313" s="72">
        <v>-9.9999999947613105E-3</v>
      </c>
      <c r="F313" s="72">
        <v>127320.49999999999</v>
      </c>
      <c r="G313" s="73"/>
      <c r="H313" s="73"/>
      <c r="I313" s="73"/>
      <c r="J313" s="73"/>
      <c r="K313" s="73"/>
      <c r="L313" s="72"/>
      <c r="M313" s="72"/>
      <c r="N313" s="72">
        <v>20371.28</v>
      </c>
      <c r="O313" s="72">
        <v>147691.76999999999</v>
      </c>
      <c r="P313" s="56">
        <f>Tabla16[[#This Row],[TASA EX.]]+Tabla16[[#This Row],[IEPS 8 %]]</f>
        <v>0</v>
      </c>
      <c r="Q313" s="62">
        <f>Tabla16[[#This Row],[TASA 16%]]+Tabla16[[#This Row],[IEPS 6%]]+Tabla16[[#This Row],[IEPS30%]]+Tabla16[[#This Row],[IEPS53%]]+Tabla16[[#This Row],[IEPS 26.5%]]</f>
        <v>127320.49999999999</v>
      </c>
      <c r="R313" s="33">
        <v>45498</v>
      </c>
      <c r="S313" t="s">
        <v>2183</v>
      </c>
      <c r="T313" s="74" t="s">
        <v>176</v>
      </c>
      <c r="U313" s="70" t="s">
        <v>39</v>
      </c>
      <c r="V313" s="72">
        <v>24333.81</v>
      </c>
      <c r="W313" s="75" t="s">
        <v>40</v>
      </c>
      <c r="X313" s="12" t="s">
        <v>2206</v>
      </c>
      <c r="Y313" s="124"/>
      <c r="Z313" s="68"/>
    </row>
    <row r="314" spans="1:26" x14ac:dyDescent="0.25">
      <c r="A314" s="57">
        <v>196115</v>
      </c>
      <c r="B314" s="58">
        <v>275</v>
      </c>
      <c r="C314" s="10">
        <v>45482</v>
      </c>
      <c r="D314" s="60"/>
      <c r="E314" s="60">
        <v>540568.66</v>
      </c>
      <c r="F314" s="60">
        <v>0</v>
      </c>
      <c r="G314" s="61"/>
      <c r="H314" s="61"/>
      <c r="I314" s="61"/>
      <c r="J314" s="61"/>
      <c r="K314" s="61"/>
      <c r="L314" s="60"/>
      <c r="M314" s="60">
        <v>9092.48</v>
      </c>
      <c r="N314" s="60"/>
      <c r="O314" s="60">
        <v>549661.14</v>
      </c>
      <c r="P314" s="56">
        <f>Tabla16[[#This Row],[TASA EX.]]+Tabla16[[#This Row],[IEPS 8 %]]</f>
        <v>9092.48</v>
      </c>
      <c r="Q314" s="62">
        <f>Tabla16[[#This Row],[TASA 16%]]+Tabla16[[#This Row],[IEPS 6%]]+Tabla16[[#This Row],[IEPS30%]]+Tabla16[[#This Row],[IEPS53%]]+Tabla16[[#This Row],[IEPS 26.5%]]</f>
        <v>0</v>
      </c>
      <c r="R314" s="33">
        <v>45498</v>
      </c>
      <c r="S314" t="s">
        <v>2183</v>
      </c>
      <c r="T314" s="63" t="s">
        <v>176</v>
      </c>
      <c r="U314" s="58" t="s">
        <v>39</v>
      </c>
      <c r="V314" s="60">
        <v>67607.240000000005</v>
      </c>
      <c r="W314" s="64" t="s">
        <v>40</v>
      </c>
      <c r="X314" s="12" t="s">
        <v>2207</v>
      </c>
      <c r="Y314" s="124"/>
      <c r="Z314" s="68"/>
    </row>
    <row r="315" spans="1:26" x14ac:dyDescent="0.25">
      <c r="A315" s="36">
        <v>196116</v>
      </c>
      <c r="B315" s="9">
        <v>276</v>
      </c>
      <c r="C315" s="10">
        <v>45482</v>
      </c>
      <c r="D315" s="11"/>
      <c r="E315" s="11">
        <v>10304.692500000092</v>
      </c>
      <c r="F315" s="11">
        <v>809165.13749999995</v>
      </c>
      <c r="G315" s="24"/>
      <c r="H315" s="24"/>
      <c r="I315" s="24"/>
      <c r="J315" s="24"/>
      <c r="K315" s="24"/>
      <c r="L315" s="11">
        <v>4003.05</v>
      </c>
      <c r="M315" s="11"/>
      <c r="N315" s="11">
        <v>130106.91</v>
      </c>
      <c r="O315" s="11">
        <v>953579.79</v>
      </c>
      <c r="P315" s="56">
        <f>Tabla16[[#This Row],[TASA EX.]]+Tabla16[[#This Row],[IEPS 8 %]]</f>
        <v>0</v>
      </c>
      <c r="Q315" s="62">
        <f>Tabla16[[#This Row],[TASA 16%]]+Tabla16[[#This Row],[IEPS 6%]]+Tabla16[[#This Row],[IEPS30%]]+Tabla16[[#This Row],[IEPS53%]]+Tabla16[[#This Row],[IEPS 26.5%]]</f>
        <v>813168.1875</v>
      </c>
      <c r="R315" s="33">
        <v>45499</v>
      </c>
      <c r="S315" t="s">
        <v>2183</v>
      </c>
      <c r="T315" s="34" t="s">
        <v>176</v>
      </c>
      <c r="U315" s="9" t="s">
        <v>39</v>
      </c>
      <c r="V315" s="11">
        <v>196639.57</v>
      </c>
      <c r="W315" s="13" t="s">
        <v>40</v>
      </c>
      <c r="X315" s="12" t="s">
        <v>2208</v>
      </c>
      <c r="Y315" s="124"/>
      <c r="Z315" s="68"/>
    </row>
    <row r="316" spans="1:26" x14ac:dyDescent="0.25">
      <c r="A316" s="36">
        <v>196117</v>
      </c>
      <c r="B316" s="9">
        <v>277</v>
      </c>
      <c r="C316" s="10">
        <v>45482</v>
      </c>
      <c r="D316" s="11"/>
      <c r="E316" s="11">
        <v>152784.30499999999</v>
      </c>
      <c r="F316" s="11">
        <v>13637.125</v>
      </c>
      <c r="G316" s="24"/>
      <c r="H316" s="24"/>
      <c r="I316" s="24"/>
      <c r="J316" s="24"/>
      <c r="K316" s="24"/>
      <c r="L316" s="11"/>
      <c r="M316" s="11">
        <v>7111.57</v>
      </c>
      <c r="N316" s="11">
        <v>2181.94</v>
      </c>
      <c r="O316" s="11">
        <v>175714.94</v>
      </c>
      <c r="P316" s="106">
        <f>Tabla16[[#This Row],[TASA EX.]]+Tabla16[[#This Row],[IEPS 8 %]]</f>
        <v>7111.57</v>
      </c>
      <c r="Q316" s="62">
        <f>Tabla16[[#This Row],[TASA 16%]]+Tabla16[[#This Row],[IEPS 6%]]+Tabla16[[#This Row],[IEPS30%]]+Tabla16[[#This Row],[IEPS53%]]+Tabla16[[#This Row],[IEPS 26.5%]]</f>
        <v>13637.125</v>
      </c>
      <c r="R316" s="33">
        <v>45499</v>
      </c>
      <c r="S316" t="s">
        <v>2183</v>
      </c>
      <c r="T316" s="34" t="s">
        <v>176</v>
      </c>
      <c r="U316" s="9" t="s">
        <v>39</v>
      </c>
      <c r="V316" s="11">
        <v>16579.96</v>
      </c>
      <c r="W316" s="13" t="s">
        <v>40</v>
      </c>
      <c r="X316" s="12" t="s">
        <v>2209</v>
      </c>
      <c r="Y316" s="124"/>
      <c r="Z316" s="68"/>
    </row>
    <row r="317" spans="1:26" x14ac:dyDescent="0.25">
      <c r="A317" s="57">
        <v>196263</v>
      </c>
      <c r="B317" s="58">
        <v>423</v>
      </c>
      <c r="C317" s="10">
        <v>45489</v>
      </c>
      <c r="D317" s="60"/>
      <c r="E317" s="60">
        <v>85211.09</v>
      </c>
      <c r="F317" s="60">
        <v>0</v>
      </c>
      <c r="G317" s="61"/>
      <c r="H317" s="61"/>
      <c r="I317" s="61"/>
      <c r="J317" s="61"/>
      <c r="K317" s="61"/>
      <c r="L317" s="60"/>
      <c r="M317" s="60">
        <v>5002.96</v>
      </c>
      <c r="N317" s="60"/>
      <c r="O317" s="60">
        <v>90214.05</v>
      </c>
      <c r="P317" s="56">
        <f>Tabla16[[#This Row],[TASA EX.]]+Tabla16[[#This Row],[IEPS 8 %]]</f>
        <v>5002.96</v>
      </c>
      <c r="Q317" s="62">
        <f>Tabla16[[#This Row],[TASA 16%]]+Tabla16[[#This Row],[IEPS 6%]]+Tabla16[[#This Row],[IEPS30%]]+Tabla16[[#This Row],[IEPS53%]]+Tabla16[[#This Row],[IEPS 26.5%]]</f>
        <v>0</v>
      </c>
      <c r="R317" s="33">
        <v>45493</v>
      </c>
      <c r="S317" t="s">
        <v>2183</v>
      </c>
      <c r="T317" s="63" t="s">
        <v>176</v>
      </c>
      <c r="U317" s="58" t="s">
        <v>39</v>
      </c>
      <c r="V317" s="60">
        <v>6898.37</v>
      </c>
      <c r="W317" s="64" t="s">
        <v>40</v>
      </c>
      <c r="X317" s="12" t="s">
        <v>2210</v>
      </c>
      <c r="Y317" s="124"/>
      <c r="Z317" s="68"/>
    </row>
    <row r="318" spans="1:26" x14ac:dyDescent="0.25">
      <c r="A318" s="57">
        <v>196264</v>
      </c>
      <c r="B318" s="58">
        <v>424</v>
      </c>
      <c r="C318" s="10">
        <v>45489</v>
      </c>
      <c r="D318" s="60"/>
      <c r="E318" s="60">
        <v>-0.18249999998079147</v>
      </c>
      <c r="F318" s="60">
        <v>308408.3125</v>
      </c>
      <c r="G318" s="61"/>
      <c r="H318" s="61"/>
      <c r="I318" s="61"/>
      <c r="J318" s="61"/>
      <c r="K318" s="61"/>
      <c r="L318" s="60"/>
      <c r="M318" s="60"/>
      <c r="N318" s="60">
        <v>49345.33</v>
      </c>
      <c r="O318" s="60">
        <v>357753.46</v>
      </c>
      <c r="P318" s="56">
        <f>Tabla16[[#This Row],[TASA EX.]]+Tabla16[[#This Row],[IEPS 8 %]]</f>
        <v>0</v>
      </c>
      <c r="Q318" s="62">
        <f>Tabla16[[#This Row],[TASA 16%]]+Tabla16[[#This Row],[IEPS 6%]]+Tabla16[[#This Row],[IEPS30%]]+Tabla16[[#This Row],[IEPS53%]]+Tabla16[[#This Row],[IEPS 26.5%]]</f>
        <v>308408.3125</v>
      </c>
      <c r="R318" s="33">
        <v>45499</v>
      </c>
      <c r="S318" t="s">
        <v>2183</v>
      </c>
      <c r="T318" s="63" t="s">
        <v>176</v>
      </c>
      <c r="U318" s="58" t="s">
        <v>39</v>
      </c>
      <c r="V318" s="60">
        <v>67096.63</v>
      </c>
      <c r="W318" s="64" t="s">
        <v>40</v>
      </c>
      <c r="X318" s="12" t="s">
        <v>2211</v>
      </c>
      <c r="Y318" s="124"/>
      <c r="Z318" s="68"/>
    </row>
    <row r="319" spans="1:26" x14ac:dyDescent="0.25">
      <c r="A319" s="36">
        <v>196265</v>
      </c>
      <c r="B319" s="9">
        <v>425</v>
      </c>
      <c r="C319" s="10">
        <v>45489</v>
      </c>
      <c r="D319" s="11"/>
      <c r="E319" s="11">
        <v>164958.6825</v>
      </c>
      <c r="F319" s="11">
        <v>3.1875</v>
      </c>
      <c r="G319" s="24"/>
      <c r="H319" s="24"/>
      <c r="I319" s="24"/>
      <c r="J319" s="24"/>
      <c r="K319" s="24"/>
      <c r="L319" s="11"/>
      <c r="M319" s="11">
        <v>4471.8999999999996</v>
      </c>
      <c r="N319" s="11">
        <v>0.51</v>
      </c>
      <c r="O319" s="11">
        <v>169434.28</v>
      </c>
      <c r="P319" s="106">
        <f>Tabla16[[#This Row],[TASA EX.]]+Tabla16[[#This Row],[IEPS 8 %]]</f>
        <v>4471.8999999999996</v>
      </c>
      <c r="Q319" s="62">
        <f>Tabla16[[#This Row],[TASA 16%]]+Tabla16[[#This Row],[IEPS 6%]]+Tabla16[[#This Row],[IEPS30%]]+Tabla16[[#This Row],[IEPS53%]]+Tabla16[[#This Row],[IEPS 26.5%]]</f>
        <v>3.1875</v>
      </c>
      <c r="R319" s="33">
        <v>45499</v>
      </c>
      <c r="S319" t="s">
        <v>2183</v>
      </c>
      <c r="T319" s="34" t="s">
        <v>176</v>
      </c>
      <c r="U319" s="9" t="s">
        <v>39</v>
      </c>
      <c r="V319" s="11">
        <v>24021.94</v>
      </c>
      <c r="W319" s="13" t="s">
        <v>40</v>
      </c>
      <c r="X319" s="12" t="s">
        <v>2212</v>
      </c>
      <c r="Y319" s="124"/>
      <c r="Z319" s="68"/>
    </row>
    <row r="320" spans="1:26" x14ac:dyDescent="0.25">
      <c r="A320" s="36">
        <v>196266</v>
      </c>
      <c r="B320" s="9">
        <v>426</v>
      </c>
      <c r="C320" s="10">
        <v>45489</v>
      </c>
      <c r="D320" s="11"/>
      <c r="E320" s="11">
        <v>6290.8400000000111</v>
      </c>
      <c r="F320" s="11">
        <v>433147.8</v>
      </c>
      <c r="G320" s="24"/>
      <c r="H320" s="24"/>
      <c r="I320" s="24">
        <v>1083.5999999999999</v>
      </c>
      <c r="J320" s="24">
        <v>4027.85</v>
      </c>
      <c r="K320" s="24"/>
      <c r="L320" s="11"/>
      <c r="M320" s="11"/>
      <c r="N320" s="11">
        <v>70121.48</v>
      </c>
      <c r="O320" s="11">
        <v>514671.57</v>
      </c>
      <c r="P320" s="106">
        <f>Tabla16[[#This Row],[TASA EX.]]+Tabla16[[#This Row],[IEPS 8 %]]</f>
        <v>0</v>
      </c>
      <c r="Q320" s="62">
        <f>Tabla16[[#This Row],[TASA 16%]]+Tabla16[[#This Row],[IEPS 6%]]+Tabla16[[#This Row],[IEPS30%]]+Tabla16[[#This Row],[IEPS53%]]+Tabla16[[#This Row],[IEPS 26.5%]]</f>
        <v>438259.24999999994</v>
      </c>
      <c r="R320" s="33">
        <v>45500</v>
      </c>
      <c r="S320" t="s">
        <v>2183</v>
      </c>
      <c r="T320" s="34" t="s">
        <v>176</v>
      </c>
      <c r="U320" s="9" t="s">
        <v>39</v>
      </c>
      <c r="V320" s="11">
        <v>56805.39</v>
      </c>
      <c r="W320" s="13" t="s">
        <v>40</v>
      </c>
      <c r="X320" s="12" t="s">
        <v>2213</v>
      </c>
      <c r="Y320" s="124"/>
      <c r="Z320" s="68"/>
    </row>
    <row r="321" spans="1:26" x14ac:dyDescent="0.25">
      <c r="A321" s="36">
        <v>196268</v>
      </c>
      <c r="B321" s="9">
        <v>428</v>
      </c>
      <c r="C321" s="10">
        <v>45489</v>
      </c>
      <c r="D321" s="11"/>
      <c r="E321" s="11">
        <v>2850.0250000000087</v>
      </c>
      <c r="F321" s="11">
        <v>120711.12499999999</v>
      </c>
      <c r="G321" s="24"/>
      <c r="H321" s="24"/>
      <c r="I321" s="24"/>
      <c r="J321" s="24"/>
      <c r="K321" s="24"/>
      <c r="L321" s="11"/>
      <c r="M321" s="11"/>
      <c r="N321" s="11">
        <v>19313.78</v>
      </c>
      <c r="O321" s="11">
        <v>142874.93</v>
      </c>
      <c r="P321" s="56">
        <f>Tabla16[[#This Row],[TASA EX.]]+Tabla16[[#This Row],[IEPS 8 %]]</f>
        <v>0</v>
      </c>
      <c r="Q321" s="62">
        <f>Tabla16[[#This Row],[TASA 16%]]+Tabla16[[#This Row],[IEPS 6%]]+Tabla16[[#This Row],[IEPS30%]]+Tabla16[[#This Row],[IEPS53%]]+Tabla16[[#This Row],[IEPS 26.5%]]</f>
        <v>120711.12499999999</v>
      </c>
      <c r="R321" s="33">
        <v>45500</v>
      </c>
      <c r="S321" t="s">
        <v>2183</v>
      </c>
      <c r="T321" s="34" t="s">
        <v>176</v>
      </c>
      <c r="U321" s="9" t="s">
        <v>39</v>
      </c>
      <c r="V321" s="11">
        <v>14493.33</v>
      </c>
      <c r="W321" s="13" t="s">
        <v>40</v>
      </c>
      <c r="X321" s="12" t="s">
        <v>2214</v>
      </c>
      <c r="Y321" s="124"/>
      <c r="Z321" s="68"/>
    </row>
    <row r="322" spans="1:26" x14ac:dyDescent="0.25">
      <c r="A322" s="57">
        <v>196285</v>
      </c>
      <c r="B322" s="58">
        <v>445</v>
      </c>
      <c r="C322" s="10">
        <v>45489</v>
      </c>
      <c r="D322" s="60"/>
      <c r="E322" s="60">
        <v>296247.35000000003</v>
      </c>
      <c r="F322" s="60">
        <v>0</v>
      </c>
      <c r="G322" s="61"/>
      <c r="H322" s="61"/>
      <c r="I322" s="61"/>
      <c r="J322" s="61"/>
      <c r="K322" s="61"/>
      <c r="L322" s="60"/>
      <c r="M322" s="60">
        <v>4038.18</v>
      </c>
      <c r="N322" s="60"/>
      <c r="O322" s="60">
        <v>300285.53000000003</v>
      </c>
      <c r="P322" s="56">
        <f>Tabla16[[#This Row],[TASA EX.]]+Tabla16[[#This Row],[IEPS 8 %]]</f>
        <v>4038.18</v>
      </c>
      <c r="Q322" s="62">
        <f>Tabla16[[#This Row],[TASA 16%]]+Tabla16[[#This Row],[IEPS 6%]]+Tabla16[[#This Row],[IEPS30%]]+Tabla16[[#This Row],[IEPS53%]]+Tabla16[[#This Row],[IEPS 26.5%]]</f>
        <v>0</v>
      </c>
      <c r="R322" s="33">
        <v>45503</v>
      </c>
      <c r="S322" t="s">
        <v>2183</v>
      </c>
      <c r="T322" s="63" t="s">
        <v>176</v>
      </c>
      <c r="U322" s="58" t="s">
        <v>39</v>
      </c>
      <c r="V322" s="60">
        <v>25170.02</v>
      </c>
      <c r="W322" s="64" t="s">
        <v>40</v>
      </c>
      <c r="X322" s="12" t="s">
        <v>2215</v>
      </c>
      <c r="Y322" s="124"/>
      <c r="Z322" s="68"/>
    </row>
    <row r="323" spans="1:26" x14ac:dyDescent="0.25">
      <c r="A323" s="36" t="s">
        <v>1019</v>
      </c>
      <c r="B323" s="9">
        <v>2131</v>
      </c>
      <c r="C323" s="10">
        <v>45495</v>
      </c>
      <c r="D323" s="11"/>
      <c r="E323" s="11">
        <v>6368.2350000000151</v>
      </c>
      <c r="F323" s="11">
        <v>196823.625</v>
      </c>
      <c r="G323" s="24"/>
      <c r="H323" s="24"/>
      <c r="I323" s="24"/>
      <c r="J323" s="24"/>
      <c r="K323" s="24"/>
      <c r="L323" s="11"/>
      <c r="M323" s="11"/>
      <c r="N323" s="11">
        <v>31491.78</v>
      </c>
      <c r="O323" s="11">
        <v>234683.64</v>
      </c>
      <c r="P323" s="106">
        <f>Tabla16[[#This Row],[TASA EX.]]+Tabla16[[#This Row],[IEPS 8 %]]</f>
        <v>0</v>
      </c>
      <c r="Q323" s="62">
        <f>Tabla16[[#This Row],[TASA 16%]]+Tabla16[[#This Row],[IEPS 6%]]+Tabla16[[#This Row],[IEPS30%]]+Tabla16[[#This Row],[IEPS53%]]+Tabla16[[#This Row],[IEPS 26.5%]]</f>
        <v>196823.625</v>
      </c>
      <c r="R323" s="33">
        <v>45495</v>
      </c>
      <c r="S323" t="s">
        <v>2183</v>
      </c>
      <c r="T323" s="34" t="s">
        <v>176</v>
      </c>
      <c r="U323" s="9" t="s">
        <v>39</v>
      </c>
      <c r="V323" s="11">
        <v>79160.13</v>
      </c>
      <c r="W323" s="13" t="s">
        <v>40</v>
      </c>
      <c r="X323" s="12" t="s">
        <v>2216</v>
      </c>
      <c r="Y323" s="124"/>
      <c r="Z323" s="68"/>
    </row>
    <row r="324" spans="1:26" x14ac:dyDescent="0.25">
      <c r="A324" s="57">
        <v>195618</v>
      </c>
      <c r="B324" s="58">
        <v>668</v>
      </c>
      <c r="C324" s="10">
        <v>45467</v>
      </c>
      <c r="D324" s="60"/>
      <c r="E324" s="60">
        <v>8348.27</v>
      </c>
      <c r="F324" s="60">
        <v>0</v>
      </c>
      <c r="G324" s="61"/>
      <c r="H324" s="61"/>
      <c r="I324" s="61"/>
      <c r="J324" s="61"/>
      <c r="K324" s="61"/>
      <c r="L324" s="60"/>
      <c r="M324" s="60">
        <v>667.96</v>
      </c>
      <c r="N324" s="60"/>
      <c r="O324" s="60">
        <v>9016.23</v>
      </c>
      <c r="P324" s="56">
        <f>Tabla16[[#This Row],[TASA EX.]]+Tabla16[[#This Row],[IEPS 8 %]]</f>
        <v>667.96</v>
      </c>
      <c r="Q324" s="62">
        <f>Tabla16[[#This Row],[TASA 16%]]+Tabla16[[#This Row],[IEPS 6%]]+Tabla16[[#This Row],[IEPS30%]]+Tabla16[[#This Row],[IEPS53%]]+Tabla16[[#This Row],[IEPS 26.5%]]</f>
        <v>0</v>
      </c>
      <c r="R324" s="33">
        <v>45474</v>
      </c>
      <c r="S324" s="12" t="s">
        <v>268</v>
      </c>
      <c r="T324" s="63" t="s">
        <v>269</v>
      </c>
      <c r="U324" s="58" t="s">
        <v>39</v>
      </c>
      <c r="V324" s="60"/>
      <c r="W324" s="64" t="s">
        <v>40</v>
      </c>
      <c r="X324" s="59" t="s">
        <v>60</v>
      </c>
      <c r="Y324" s="124"/>
      <c r="Z324" s="68"/>
    </row>
    <row r="325" spans="1:26" x14ac:dyDescent="0.25">
      <c r="A325" s="57">
        <v>195873</v>
      </c>
      <c r="B325" s="58">
        <v>33</v>
      </c>
      <c r="C325" s="10">
        <v>45474</v>
      </c>
      <c r="D325" s="60"/>
      <c r="E325" s="60">
        <v>5790.12</v>
      </c>
      <c r="F325" s="60">
        <v>0</v>
      </c>
      <c r="G325" s="61"/>
      <c r="H325" s="61"/>
      <c r="I325" s="61"/>
      <c r="J325" s="61"/>
      <c r="K325" s="61"/>
      <c r="L325" s="60"/>
      <c r="M325" s="60">
        <v>463.3</v>
      </c>
      <c r="N325" s="60"/>
      <c r="O325" s="60">
        <v>6253.42</v>
      </c>
      <c r="P325" s="56">
        <f>Tabla16[[#This Row],[TASA EX.]]+Tabla16[[#This Row],[IEPS 8 %]]</f>
        <v>463.3</v>
      </c>
      <c r="Q325" s="62">
        <f>Tabla16[[#This Row],[TASA 16%]]+Tabla16[[#This Row],[IEPS 6%]]+Tabla16[[#This Row],[IEPS30%]]+Tabla16[[#This Row],[IEPS53%]]+Tabla16[[#This Row],[IEPS 26.5%]]</f>
        <v>0</v>
      </c>
      <c r="R325" s="33">
        <v>45482</v>
      </c>
      <c r="S325" s="59" t="s">
        <v>268</v>
      </c>
      <c r="T325" s="63" t="s">
        <v>269</v>
      </c>
      <c r="U325" s="58" t="s">
        <v>39</v>
      </c>
      <c r="V325" s="60"/>
      <c r="W325" s="64" t="s">
        <v>40</v>
      </c>
      <c r="X325" s="59" t="s">
        <v>60</v>
      </c>
      <c r="Y325" s="124"/>
      <c r="Z325" s="68"/>
    </row>
    <row r="326" spans="1:26" x14ac:dyDescent="0.25">
      <c r="A326" s="57">
        <v>196064</v>
      </c>
      <c r="B326" s="58">
        <v>224</v>
      </c>
      <c r="C326" s="10">
        <v>45481</v>
      </c>
      <c r="D326" s="60"/>
      <c r="E326" s="60">
        <v>6389.3200000000006</v>
      </c>
      <c r="F326" s="60">
        <v>0</v>
      </c>
      <c r="G326" s="61"/>
      <c r="H326" s="61"/>
      <c r="I326" s="61"/>
      <c r="J326" s="61"/>
      <c r="K326" s="61"/>
      <c r="L326" s="60"/>
      <c r="M326" s="60">
        <v>511.24</v>
      </c>
      <c r="N326" s="60"/>
      <c r="O326" s="60">
        <v>6900.56</v>
      </c>
      <c r="P326" s="56">
        <f>Tabla16[[#This Row],[TASA EX.]]+Tabla16[[#This Row],[IEPS 8 %]]</f>
        <v>511.24</v>
      </c>
      <c r="Q326" s="62">
        <f>Tabla16[[#This Row],[TASA 16%]]+Tabla16[[#This Row],[IEPS 6%]]+Tabla16[[#This Row],[IEPS30%]]+Tabla16[[#This Row],[IEPS53%]]+Tabla16[[#This Row],[IEPS 26.5%]]</f>
        <v>0</v>
      </c>
      <c r="R326" s="33">
        <v>45485</v>
      </c>
      <c r="S326" s="59" t="s">
        <v>268</v>
      </c>
      <c r="T326" s="63" t="s">
        <v>269</v>
      </c>
      <c r="U326" s="58" t="s">
        <v>39</v>
      </c>
      <c r="V326" s="60"/>
      <c r="W326" s="64" t="s">
        <v>40</v>
      </c>
      <c r="X326" s="59" t="s">
        <v>60</v>
      </c>
      <c r="Y326" s="124"/>
      <c r="Z326" s="68"/>
    </row>
    <row r="327" spans="1:26" x14ac:dyDescent="0.25">
      <c r="A327" s="57">
        <v>196235</v>
      </c>
      <c r="B327" s="58">
        <v>395</v>
      </c>
      <c r="C327" s="10">
        <v>45488</v>
      </c>
      <c r="D327" s="60"/>
      <c r="E327" s="60">
        <v>8293.9700000000012</v>
      </c>
      <c r="F327" s="60">
        <v>0</v>
      </c>
      <c r="G327" s="61"/>
      <c r="H327" s="61"/>
      <c r="I327" s="61"/>
      <c r="J327" s="61"/>
      <c r="K327" s="61"/>
      <c r="L327" s="60"/>
      <c r="M327" s="60">
        <v>663.55</v>
      </c>
      <c r="N327" s="60"/>
      <c r="O327" s="60">
        <v>8957.52</v>
      </c>
      <c r="P327" s="56">
        <f>Tabla16[[#This Row],[TASA EX.]]+Tabla16[[#This Row],[IEPS 8 %]]</f>
        <v>663.55</v>
      </c>
      <c r="Q327" s="62">
        <f>Tabla16[[#This Row],[TASA 16%]]+Tabla16[[#This Row],[IEPS 6%]]+Tabla16[[#This Row],[IEPS30%]]+Tabla16[[#This Row],[IEPS53%]]+Tabla16[[#This Row],[IEPS 26.5%]]</f>
        <v>0</v>
      </c>
      <c r="R327" s="33">
        <v>45496</v>
      </c>
      <c r="S327" s="59" t="s">
        <v>268</v>
      </c>
      <c r="T327" s="63" t="s">
        <v>269</v>
      </c>
      <c r="U327" s="58" t="s">
        <v>39</v>
      </c>
      <c r="V327" s="60"/>
      <c r="W327" s="64" t="s">
        <v>40</v>
      </c>
      <c r="X327" s="59" t="s">
        <v>60</v>
      </c>
      <c r="Y327" s="124"/>
      <c r="Z327" s="68"/>
    </row>
    <row r="328" spans="1:26" x14ac:dyDescent="0.25">
      <c r="A328" s="57">
        <v>196446</v>
      </c>
      <c r="B328" s="58">
        <v>606</v>
      </c>
      <c r="C328" s="10">
        <v>45495</v>
      </c>
      <c r="D328" s="60"/>
      <c r="E328" s="60">
        <v>7974.5</v>
      </c>
      <c r="F328" s="60">
        <v>0</v>
      </c>
      <c r="G328" s="61"/>
      <c r="H328" s="61"/>
      <c r="I328" s="61"/>
      <c r="J328" s="61"/>
      <c r="K328" s="61"/>
      <c r="L328" s="60"/>
      <c r="M328" s="60">
        <v>638.07000000000005</v>
      </c>
      <c r="N328" s="60"/>
      <c r="O328" s="60">
        <v>8612.57</v>
      </c>
      <c r="P328" s="56">
        <f>Tabla16[[#This Row],[TASA EX.]]+Tabla16[[#This Row],[IEPS 8 %]]</f>
        <v>638.07000000000005</v>
      </c>
      <c r="Q328" s="62">
        <f>Tabla16[[#This Row],[TASA 16%]]+Tabla16[[#This Row],[IEPS 6%]]+Tabla16[[#This Row],[IEPS30%]]+Tabla16[[#This Row],[IEPS53%]]+Tabla16[[#This Row],[IEPS 26.5%]]</f>
        <v>0</v>
      </c>
      <c r="R328" s="33">
        <v>45499</v>
      </c>
      <c r="S328" s="59" t="s">
        <v>268</v>
      </c>
      <c r="T328" s="63" t="s">
        <v>269</v>
      </c>
      <c r="U328" s="58" t="s">
        <v>39</v>
      </c>
      <c r="V328" s="60"/>
      <c r="W328" s="64" t="s">
        <v>40</v>
      </c>
      <c r="X328" s="59" t="s">
        <v>60</v>
      </c>
      <c r="Y328" s="124"/>
      <c r="Z328" s="68"/>
    </row>
    <row r="329" spans="1:26" x14ac:dyDescent="0.25">
      <c r="A329" s="57">
        <v>195219</v>
      </c>
      <c r="B329" s="58">
        <v>269</v>
      </c>
      <c r="C329" s="10">
        <v>45454</v>
      </c>
      <c r="D329" s="60"/>
      <c r="E329" s="60">
        <v>154470</v>
      </c>
      <c r="F329" s="60">
        <v>0</v>
      </c>
      <c r="G329" s="61"/>
      <c r="H329" s="61"/>
      <c r="I329" s="61"/>
      <c r="J329" s="61"/>
      <c r="K329" s="61"/>
      <c r="L329" s="60"/>
      <c r="M329" s="60"/>
      <c r="N329" s="60"/>
      <c r="O329" s="60">
        <v>154470</v>
      </c>
      <c r="P329" s="56">
        <f>Tabla16[[#This Row],[TASA EX.]]+Tabla16[[#This Row],[IEPS 8 %]]</f>
        <v>0</v>
      </c>
      <c r="Q329" s="62">
        <f>Tabla16[[#This Row],[TASA 16%]]+Tabla16[[#This Row],[IEPS 6%]]+Tabla16[[#This Row],[IEPS30%]]+Tabla16[[#This Row],[IEPS53%]]+Tabla16[[#This Row],[IEPS 26.5%]]</f>
        <v>0</v>
      </c>
      <c r="R329" s="33">
        <v>45478</v>
      </c>
      <c r="S329" s="59" t="s">
        <v>155</v>
      </c>
      <c r="T329" s="63" t="s">
        <v>156</v>
      </c>
      <c r="U329" s="58" t="s">
        <v>39</v>
      </c>
      <c r="V329" s="60"/>
      <c r="W329" s="64" t="s">
        <v>40</v>
      </c>
      <c r="X329" s="59" t="s">
        <v>1252</v>
      </c>
      <c r="Y329" s="124"/>
      <c r="Z329" s="68"/>
    </row>
    <row r="330" spans="1:26" x14ac:dyDescent="0.25">
      <c r="A330" s="36">
        <v>195781</v>
      </c>
      <c r="B330" s="9">
        <v>831</v>
      </c>
      <c r="C330" s="10">
        <v>45470</v>
      </c>
      <c r="D330" s="11"/>
      <c r="E330" s="11">
        <v>24780</v>
      </c>
      <c r="F330" s="11">
        <v>0</v>
      </c>
      <c r="G330" s="24"/>
      <c r="H330" s="24"/>
      <c r="I330" s="24"/>
      <c r="J330" s="24"/>
      <c r="K330" s="24"/>
      <c r="L330" s="11"/>
      <c r="M330" s="11"/>
      <c r="N330" s="11"/>
      <c r="O330" s="11">
        <v>24780</v>
      </c>
      <c r="P330" s="56">
        <f>Tabla16[[#This Row],[TASA EX.]]+Tabla16[[#This Row],[IEPS 8 %]]</f>
        <v>0</v>
      </c>
      <c r="Q330" s="62">
        <f>Tabla16[[#This Row],[TASA 16%]]+Tabla16[[#This Row],[IEPS 6%]]+Tabla16[[#This Row],[IEPS30%]]+Tabla16[[#This Row],[IEPS53%]]+Tabla16[[#This Row],[IEPS 26.5%]]</f>
        <v>0</v>
      </c>
      <c r="R330" s="33">
        <v>45488</v>
      </c>
      <c r="S330" s="12" t="s">
        <v>155</v>
      </c>
      <c r="T330" s="34" t="s">
        <v>156</v>
      </c>
      <c r="U330" s="9" t="s">
        <v>39</v>
      </c>
      <c r="V330" s="11"/>
      <c r="W330" s="13" t="s">
        <v>40</v>
      </c>
      <c r="X330" s="12" t="s">
        <v>1531</v>
      </c>
      <c r="Y330" s="124"/>
      <c r="Z330" s="68"/>
    </row>
    <row r="331" spans="1:26" x14ac:dyDescent="0.25">
      <c r="A331" s="57">
        <v>195782</v>
      </c>
      <c r="B331" s="58">
        <v>832</v>
      </c>
      <c r="C331" s="10">
        <v>45470</v>
      </c>
      <c r="D331" s="60"/>
      <c r="E331" s="60">
        <v>312023.24</v>
      </c>
      <c r="F331" s="60">
        <v>0</v>
      </c>
      <c r="G331" s="61"/>
      <c r="H331" s="61"/>
      <c r="I331" s="61"/>
      <c r="J331" s="61"/>
      <c r="K331" s="61"/>
      <c r="L331" s="60"/>
      <c r="M331" s="60">
        <v>1566.8</v>
      </c>
      <c r="N331" s="60"/>
      <c r="O331" s="60">
        <v>313590.03999999998</v>
      </c>
      <c r="P331" s="56">
        <f>Tabla16[[#This Row],[TASA EX.]]+Tabla16[[#This Row],[IEPS 8 %]]</f>
        <v>1566.8</v>
      </c>
      <c r="Q331" s="62">
        <f>Tabla16[[#This Row],[TASA 16%]]+Tabla16[[#This Row],[IEPS 6%]]+Tabla16[[#This Row],[IEPS30%]]+Tabla16[[#This Row],[IEPS53%]]+Tabla16[[#This Row],[IEPS 26.5%]]</f>
        <v>0</v>
      </c>
      <c r="R331" s="33">
        <v>45481</v>
      </c>
      <c r="S331" s="59" t="s">
        <v>155</v>
      </c>
      <c r="T331" s="63" t="s">
        <v>156</v>
      </c>
      <c r="U331" s="58" t="s">
        <v>39</v>
      </c>
      <c r="V331" s="60">
        <v>444</v>
      </c>
      <c r="W331" s="64" t="s">
        <v>40</v>
      </c>
      <c r="X331" s="59" t="s">
        <v>1532</v>
      </c>
      <c r="Y331" s="124"/>
      <c r="Z331" s="68"/>
    </row>
    <row r="332" spans="1:26" x14ac:dyDescent="0.25">
      <c r="A332" s="36">
        <v>195783</v>
      </c>
      <c r="B332" s="9">
        <v>833</v>
      </c>
      <c r="C332" s="10">
        <v>45470</v>
      </c>
      <c r="D332" s="11"/>
      <c r="E332" s="11">
        <v>116911.40000000001</v>
      </c>
      <c r="F332" s="11">
        <v>0</v>
      </c>
      <c r="G332" s="24"/>
      <c r="H332" s="24"/>
      <c r="I332" s="24"/>
      <c r="J332" s="24"/>
      <c r="K332" s="24"/>
      <c r="L332" s="11"/>
      <c r="M332" s="11">
        <v>820.42</v>
      </c>
      <c r="N332" s="11"/>
      <c r="O332" s="11">
        <v>117731.82</v>
      </c>
      <c r="P332" s="56">
        <f>Tabla16[[#This Row],[TASA EX.]]+Tabla16[[#This Row],[IEPS 8 %]]</f>
        <v>820.42</v>
      </c>
      <c r="Q332" s="62">
        <f>Tabla16[[#This Row],[TASA 16%]]+Tabla16[[#This Row],[IEPS 6%]]+Tabla16[[#This Row],[IEPS30%]]+Tabla16[[#This Row],[IEPS53%]]+Tabla16[[#This Row],[IEPS 26.5%]]</f>
        <v>0</v>
      </c>
      <c r="R332" s="33">
        <v>45482</v>
      </c>
      <c r="S332" s="12" t="s">
        <v>155</v>
      </c>
      <c r="T332" s="34" t="s">
        <v>156</v>
      </c>
      <c r="U332" s="9" t="s">
        <v>39</v>
      </c>
      <c r="V332" s="11">
        <v>3453.6</v>
      </c>
      <c r="W332" s="13" t="s">
        <v>40</v>
      </c>
      <c r="X332" s="12" t="s">
        <v>1533</v>
      </c>
      <c r="Y332" s="124"/>
      <c r="Z332" s="68"/>
    </row>
    <row r="333" spans="1:26" x14ac:dyDescent="0.25">
      <c r="A333" s="36">
        <v>195784</v>
      </c>
      <c r="B333" s="9">
        <v>834</v>
      </c>
      <c r="C333" s="10">
        <v>45470</v>
      </c>
      <c r="D333" s="11"/>
      <c r="E333" s="11">
        <v>151020.4</v>
      </c>
      <c r="F333" s="11">
        <v>0</v>
      </c>
      <c r="G333" s="24"/>
      <c r="H333" s="24"/>
      <c r="I333" s="24"/>
      <c r="J333" s="24"/>
      <c r="K333" s="24"/>
      <c r="L333" s="11"/>
      <c r="M333" s="11"/>
      <c r="N333" s="11"/>
      <c r="O333" s="11">
        <v>151020.4</v>
      </c>
      <c r="P333" s="56">
        <f>Tabla16[[#This Row],[TASA EX.]]+Tabla16[[#This Row],[IEPS 8 %]]</f>
        <v>0</v>
      </c>
      <c r="Q333" s="62">
        <f>Tabla16[[#This Row],[TASA 16%]]+Tabla16[[#This Row],[IEPS 6%]]+Tabla16[[#This Row],[IEPS30%]]+Tabla16[[#This Row],[IEPS53%]]+Tabla16[[#This Row],[IEPS 26.5%]]</f>
        <v>0</v>
      </c>
      <c r="R333" s="104">
        <v>45492</v>
      </c>
      <c r="S333" s="12" t="s">
        <v>155</v>
      </c>
      <c r="T333" s="34" t="s">
        <v>156</v>
      </c>
      <c r="U333" s="9" t="s">
        <v>39</v>
      </c>
      <c r="V333" s="11"/>
      <c r="W333" s="13" t="s">
        <v>40</v>
      </c>
      <c r="X333" s="12" t="s">
        <v>1534</v>
      </c>
      <c r="Y333" s="124"/>
      <c r="Z333" s="68"/>
    </row>
    <row r="334" spans="1:26" x14ac:dyDescent="0.25">
      <c r="A334" s="57">
        <v>196132</v>
      </c>
      <c r="B334" s="58">
        <v>292</v>
      </c>
      <c r="C334" s="10">
        <v>45482</v>
      </c>
      <c r="D334" s="60"/>
      <c r="E334" s="60">
        <v>67729.2</v>
      </c>
      <c r="F334" s="60">
        <v>0</v>
      </c>
      <c r="G334" s="61"/>
      <c r="H334" s="61"/>
      <c r="I334" s="61"/>
      <c r="J334" s="61"/>
      <c r="K334" s="61"/>
      <c r="L334" s="60"/>
      <c r="M334" s="60"/>
      <c r="N334" s="60"/>
      <c r="O334" s="60">
        <v>67729.2</v>
      </c>
      <c r="P334" s="56">
        <f>Tabla16[[#This Row],[TASA EX.]]+Tabla16[[#This Row],[IEPS 8 %]]</f>
        <v>0</v>
      </c>
      <c r="Q334" s="62">
        <f>Tabla16[[#This Row],[TASA 16%]]+Tabla16[[#This Row],[IEPS 6%]]+Tabla16[[#This Row],[IEPS30%]]+Tabla16[[#This Row],[IEPS53%]]+Tabla16[[#This Row],[IEPS 26.5%]]</f>
        <v>0</v>
      </c>
      <c r="R334" s="33">
        <v>45499</v>
      </c>
      <c r="S334" s="59" t="s">
        <v>155</v>
      </c>
      <c r="T334" s="63" t="s">
        <v>156</v>
      </c>
      <c r="U334" s="58" t="s">
        <v>39</v>
      </c>
      <c r="V334" s="60"/>
      <c r="W334" s="64" t="s">
        <v>40</v>
      </c>
      <c r="X334" s="59" t="s">
        <v>1856</v>
      </c>
      <c r="Y334" s="124"/>
      <c r="Z334" s="68"/>
    </row>
    <row r="335" spans="1:26" x14ac:dyDescent="0.25">
      <c r="A335" s="36">
        <v>196133</v>
      </c>
      <c r="B335" s="9">
        <v>293</v>
      </c>
      <c r="C335" s="10">
        <v>45482</v>
      </c>
      <c r="D335" s="11"/>
      <c r="E335" s="11">
        <v>153454.69999999998</v>
      </c>
      <c r="F335" s="11">
        <v>0</v>
      </c>
      <c r="G335" s="24"/>
      <c r="H335" s="24"/>
      <c r="I335" s="24"/>
      <c r="J335" s="24"/>
      <c r="K335" s="24"/>
      <c r="L335" s="11"/>
      <c r="M335" s="11">
        <v>2883.92</v>
      </c>
      <c r="N335" s="11"/>
      <c r="O335" s="11">
        <v>156338.62</v>
      </c>
      <c r="P335" s="56">
        <f>Tabla16[[#This Row],[TASA EX.]]+Tabla16[[#This Row],[IEPS 8 %]]</f>
        <v>2883.92</v>
      </c>
      <c r="Q335" s="62">
        <f>Tabla16[[#This Row],[TASA 16%]]+Tabla16[[#This Row],[IEPS 6%]]+Tabla16[[#This Row],[IEPS30%]]+Tabla16[[#This Row],[IEPS53%]]+Tabla16[[#This Row],[IEPS 26.5%]]</f>
        <v>0</v>
      </c>
      <c r="R335" s="33">
        <v>45490</v>
      </c>
      <c r="S335" s="12" t="s">
        <v>155</v>
      </c>
      <c r="T335" s="34" t="s">
        <v>156</v>
      </c>
      <c r="U335" s="9" t="s">
        <v>39</v>
      </c>
      <c r="V335" s="11"/>
      <c r="W335" s="13" t="s">
        <v>40</v>
      </c>
      <c r="X335" s="12" t="s">
        <v>1857</v>
      </c>
      <c r="Y335" s="124"/>
      <c r="Z335" s="68"/>
    </row>
    <row r="336" spans="1:26" x14ac:dyDescent="0.25">
      <c r="A336" s="57">
        <v>196135</v>
      </c>
      <c r="B336" s="58">
        <v>295</v>
      </c>
      <c r="C336" s="10">
        <v>45482</v>
      </c>
      <c r="D336" s="60"/>
      <c r="E336" s="60">
        <v>351067.12</v>
      </c>
      <c r="F336" s="60">
        <v>0</v>
      </c>
      <c r="G336" s="61"/>
      <c r="H336" s="61"/>
      <c r="I336" s="61"/>
      <c r="J336" s="61"/>
      <c r="K336" s="61"/>
      <c r="L336" s="60"/>
      <c r="M336" s="60">
        <v>3831.61</v>
      </c>
      <c r="N336" s="60"/>
      <c r="O336" s="60">
        <v>354898.73</v>
      </c>
      <c r="P336" s="56">
        <f>Tabla16[[#This Row],[TASA EX.]]+Tabla16[[#This Row],[IEPS 8 %]]</f>
        <v>3831.61</v>
      </c>
      <c r="Q336" s="62">
        <f>Tabla16[[#This Row],[TASA 16%]]+Tabla16[[#This Row],[IEPS 6%]]+Tabla16[[#This Row],[IEPS30%]]+Tabla16[[#This Row],[IEPS53%]]+Tabla16[[#This Row],[IEPS 26.5%]]</f>
        <v>0</v>
      </c>
      <c r="R336" s="33">
        <v>45497</v>
      </c>
      <c r="S336" s="59" t="s">
        <v>155</v>
      </c>
      <c r="T336" s="63" t="s">
        <v>156</v>
      </c>
      <c r="U336" s="58" t="s">
        <v>39</v>
      </c>
      <c r="V336" s="60">
        <v>583.38</v>
      </c>
      <c r="W336" s="64" t="s">
        <v>40</v>
      </c>
      <c r="X336" s="59" t="s">
        <v>1858</v>
      </c>
      <c r="Y336" s="124"/>
      <c r="Z336" s="68"/>
    </row>
    <row r="337" spans="1:26" x14ac:dyDescent="0.25">
      <c r="A337" s="57">
        <v>196275</v>
      </c>
      <c r="B337" s="58">
        <v>435</v>
      </c>
      <c r="C337" s="10">
        <v>45489</v>
      </c>
      <c r="D337" s="60"/>
      <c r="E337" s="60">
        <v>219073.3</v>
      </c>
      <c r="F337" s="60">
        <v>0</v>
      </c>
      <c r="G337" s="61"/>
      <c r="H337" s="61"/>
      <c r="I337" s="61"/>
      <c r="J337" s="61"/>
      <c r="K337" s="61"/>
      <c r="L337" s="60"/>
      <c r="M337" s="60">
        <v>4243.95</v>
      </c>
      <c r="N337" s="60"/>
      <c r="O337" s="60">
        <v>223317.25</v>
      </c>
      <c r="P337" s="56">
        <f>Tabla16[[#This Row],[TASA EX.]]+Tabla16[[#This Row],[IEPS 8 %]]</f>
        <v>4243.95</v>
      </c>
      <c r="Q337" s="62">
        <f>Tabla16[[#This Row],[TASA 16%]]+Tabla16[[#This Row],[IEPS 6%]]+Tabla16[[#This Row],[IEPS30%]]+Tabla16[[#This Row],[IEPS53%]]+Tabla16[[#This Row],[IEPS 26.5%]]</f>
        <v>0</v>
      </c>
      <c r="R337" s="33">
        <v>45503</v>
      </c>
      <c r="S337" s="59" t="s">
        <v>155</v>
      </c>
      <c r="T337" s="63" t="s">
        <v>156</v>
      </c>
      <c r="U337" s="58" t="s">
        <v>39</v>
      </c>
      <c r="V337" s="60"/>
      <c r="W337" s="64" t="s">
        <v>40</v>
      </c>
      <c r="X337" s="59" t="s">
        <v>1969</v>
      </c>
      <c r="Y337" s="124"/>
      <c r="Z337" s="68"/>
    </row>
    <row r="338" spans="1:26" x14ac:dyDescent="0.25">
      <c r="A338" s="36">
        <v>195875</v>
      </c>
      <c r="B338" s="9">
        <v>35</v>
      </c>
      <c r="C338" s="10">
        <v>45474</v>
      </c>
      <c r="D338" s="11"/>
      <c r="E338" s="11">
        <v>2496</v>
      </c>
      <c r="F338" s="11">
        <v>0</v>
      </c>
      <c r="G338" s="24"/>
      <c r="H338" s="24"/>
      <c r="I338" s="24"/>
      <c r="J338" s="24"/>
      <c r="K338" s="24"/>
      <c r="L338" s="11"/>
      <c r="M338" s="11"/>
      <c r="N338" s="11"/>
      <c r="O338" s="11">
        <v>2496</v>
      </c>
      <c r="P338" s="56">
        <f>Tabla16[[#This Row],[TASA EX.]]+Tabla16[[#This Row],[IEPS 8 %]]</f>
        <v>0</v>
      </c>
      <c r="Q338" s="62">
        <f>Tabla16[[#This Row],[TASA 16%]]+Tabla16[[#This Row],[IEPS 6%]]+Tabla16[[#This Row],[IEPS30%]]+Tabla16[[#This Row],[IEPS53%]]+Tabla16[[#This Row],[IEPS 26.5%]]</f>
        <v>0</v>
      </c>
      <c r="R338" s="33">
        <v>45496</v>
      </c>
      <c r="S338" s="12" t="s">
        <v>787</v>
      </c>
      <c r="T338" s="34" t="s">
        <v>788</v>
      </c>
      <c r="U338" s="9" t="s">
        <v>39</v>
      </c>
      <c r="V338" s="11"/>
      <c r="W338" s="13" t="s">
        <v>40</v>
      </c>
      <c r="X338" s="12" t="s">
        <v>1642</v>
      </c>
      <c r="Y338" s="124"/>
      <c r="Z338" s="68"/>
    </row>
    <row r="339" spans="1:26" x14ac:dyDescent="0.25">
      <c r="A339" s="36" t="s">
        <v>998</v>
      </c>
      <c r="B339" s="9">
        <v>2109</v>
      </c>
      <c r="C339" s="10">
        <v>45491</v>
      </c>
      <c r="D339" s="11"/>
      <c r="E339" s="11">
        <v>-1.9999999989522621E-2</v>
      </c>
      <c r="F339" s="11">
        <v>169051.75</v>
      </c>
      <c r="G339" s="24"/>
      <c r="H339" s="24"/>
      <c r="I339" s="24"/>
      <c r="J339" s="24"/>
      <c r="K339" s="24"/>
      <c r="L339" s="11"/>
      <c r="M339" s="11"/>
      <c r="N339" s="11">
        <v>27048.28</v>
      </c>
      <c r="O339" s="11">
        <v>196100.01</v>
      </c>
      <c r="P339" s="56">
        <f>Tabla16[[#This Row],[TASA EX.]]+Tabla16[[#This Row],[IEPS 8 %]]</f>
        <v>0</v>
      </c>
      <c r="Q339" s="62">
        <f>Tabla16[[#This Row],[TASA 16%]]+Tabla16[[#This Row],[IEPS 6%]]+Tabla16[[#This Row],[IEPS30%]]+Tabla16[[#This Row],[IEPS53%]]+Tabla16[[#This Row],[IEPS 26.5%]]</f>
        <v>169051.75</v>
      </c>
      <c r="R339" s="33">
        <v>45491</v>
      </c>
      <c r="S339" s="12" t="s">
        <v>117</v>
      </c>
      <c r="T339" s="34" t="s">
        <v>118</v>
      </c>
      <c r="U339" s="9" t="s">
        <v>69</v>
      </c>
      <c r="V339" s="11"/>
      <c r="W339" s="13" t="s">
        <v>70</v>
      </c>
      <c r="X339" s="12" t="s">
        <v>1174</v>
      </c>
      <c r="Y339" s="124"/>
      <c r="Z339" s="68"/>
    </row>
    <row r="340" spans="1:26" x14ac:dyDescent="0.25">
      <c r="A340" s="57" t="s">
        <v>1065</v>
      </c>
      <c r="B340" s="58">
        <v>2181</v>
      </c>
      <c r="C340" s="10">
        <v>45504</v>
      </c>
      <c r="D340" s="60"/>
      <c r="E340" s="60">
        <v>-2.500000000509317E-3</v>
      </c>
      <c r="F340" s="60">
        <v>67441.8125</v>
      </c>
      <c r="G340" s="61"/>
      <c r="H340" s="61"/>
      <c r="I340" s="61"/>
      <c r="J340" s="61"/>
      <c r="K340" s="61"/>
      <c r="L340" s="60"/>
      <c r="M340" s="60"/>
      <c r="N340" s="60">
        <v>10790.69</v>
      </c>
      <c r="O340" s="60">
        <v>78232.5</v>
      </c>
      <c r="P340" s="56">
        <f>Tabla16[[#This Row],[TASA EX.]]+Tabla16[[#This Row],[IEPS 8 %]]</f>
        <v>0</v>
      </c>
      <c r="Q340" s="62">
        <f>Tabla16[[#This Row],[TASA 16%]]+Tabla16[[#This Row],[IEPS 6%]]+Tabla16[[#This Row],[IEPS30%]]+Tabla16[[#This Row],[IEPS53%]]+Tabla16[[#This Row],[IEPS 26.5%]]</f>
        <v>67441.8125</v>
      </c>
      <c r="R340" s="33">
        <v>45504</v>
      </c>
      <c r="S340" s="59" t="s">
        <v>117</v>
      </c>
      <c r="T340" s="63" t="s">
        <v>118</v>
      </c>
      <c r="U340" s="58" t="s">
        <v>69</v>
      </c>
      <c r="V340" s="60"/>
      <c r="W340" s="64" t="s">
        <v>70</v>
      </c>
      <c r="X340" s="59" t="s">
        <v>1235</v>
      </c>
      <c r="Y340" s="124"/>
      <c r="Z340" s="68"/>
    </row>
    <row r="341" spans="1:26" x14ac:dyDescent="0.25">
      <c r="A341" s="57" t="s">
        <v>910</v>
      </c>
      <c r="B341" s="58">
        <v>2018</v>
      </c>
      <c r="C341" s="10">
        <v>45475</v>
      </c>
      <c r="D341" s="60"/>
      <c r="E341" s="60">
        <v>0</v>
      </c>
      <c r="F341" s="60">
        <v>96187.5</v>
      </c>
      <c r="G341" s="61"/>
      <c r="H341" s="61"/>
      <c r="I341" s="61"/>
      <c r="J341" s="61"/>
      <c r="K341" s="61"/>
      <c r="L341" s="60"/>
      <c r="M341" s="60"/>
      <c r="N341" s="60">
        <v>15390</v>
      </c>
      <c r="O341" s="60">
        <v>111577.5</v>
      </c>
      <c r="P341" s="56">
        <f>Tabla16[[#This Row],[TASA EX.]]+Tabla16[[#This Row],[IEPS 8 %]]</f>
        <v>0</v>
      </c>
      <c r="Q341" s="62">
        <f>Tabla16[[#This Row],[TASA 16%]]+Tabla16[[#This Row],[IEPS 6%]]+Tabla16[[#This Row],[IEPS30%]]+Tabla16[[#This Row],[IEPS53%]]+Tabla16[[#This Row],[IEPS 26.5%]]</f>
        <v>96187.5</v>
      </c>
      <c r="R341" s="33">
        <v>45475</v>
      </c>
      <c r="S341" s="59" t="s">
        <v>117</v>
      </c>
      <c r="T341" s="63" t="s">
        <v>118</v>
      </c>
      <c r="U341" s="58" t="s">
        <v>69</v>
      </c>
      <c r="V341" s="60"/>
      <c r="W341" s="64" t="s">
        <v>70</v>
      </c>
      <c r="X341" s="59" t="s">
        <v>1086</v>
      </c>
      <c r="Y341" s="124"/>
      <c r="Z341" s="68"/>
    </row>
    <row r="342" spans="1:26" x14ac:dyDescent="0.25">
      <c r="A342" s="57">
        <v>196042</v>
      </c>
      <c r="B342" s="58">
        <v>202</v>
      </c>
      <c r="C342" s="10">
        <v>45478</v>
      </c>
      <c r="D342" s="60"/>
      <c r="E342" s="60">
        <v>26407.93</v>
      </c>
      <c r="F342" s="60">
        <v>0</v>
      </c>
      <c r="G342" s="61"/>
      <c r="H342" s="61"/>
      <c r="I342" s="61"/>
      <c r="J342" s="61"/>
      <c r="K342" s="61"/>
      <c r="L342" s="60"/>
      <c r="M342" s="60"/>
      <c r="N342" s="60"/>
      <c r="O342" s="60">
        <v>26407.93</v>
      </c>
      <c r="P342" s="56">
        <f>Tabla16[[#This Row],[TASA EX.]]+Tabla16[[#This Row],[IEPS 8 %]]</f>
        <v>0</v>
      </c>
      <c r="Q342" s="62">
        <f>Tabla16[[#This Row],[TASA 16%]]+Tabla16[[#This Row],[IEPS 6%]]+Tabla16[[#This Row],[IEPS30%]]+Tabla16[[#This Row],[IEPS53%]]+Tabla16[[#This Row],[IEPS 26.5%]]</f>
        <v>0</v>
      </c>
      <c r="R342" s="33">
        <v>45488</v>
      </c>
      <c r="S342" s="59" t="s">
        <v>307</v>
      </c>
      <c r="T342" s="63" t="s">
        <v>308</v>
      </c>
      <c r="U342" s="58" t="s">
        <v>39</v>
      </c>
      <c r="V342" s="60"/>
      <c r="W342" s="64" t="s">
        <v>40</v>
      </c>
      <c r="X342" s="59" t="s">
        <v>1793</v>
      </c>
      <c r="Y342" s="124"/>
      <c r="Z342" s="68"/>
    </row>
    <row r="343" spans="1:26" x14ac:dyDescent="0.25">
      <c r="A343" s="36">
        <v>195496</v>
      </c>
      <c r="B343" s="9">
        <v>546</v>
      </c>
      <c r="C343" s="10">
        <v>45463</v>
      </c>
      <c r="D343" s="11"/>
      <c r="E343" s="11">
        <v>5243</v>
      </c>
      <c r="F343" s="11">
        <v>0</v>
      </c>
      <c r="G343" s="24"/>
      <c r="H343" s="24"/>
      <c r="I343" s="24"/>
      <c r="J343" s="24"/>
      <c r="K343" s="24"/>
      <c r="L343" s="11"/>
      <c r="M343" s="11"/>
      <c r="N343" s="11"/>
      <c r="O343" s="11">
        <v>5243</v>
      </c>
      <c r="P343" s="56">
        <f>Tabla16[[#This Row],[TASA EX.]]+Tabla16[[#This Row],[IEPS 8 %]]</f>
        <v>0</v>
      </c>
      <c r="Q343" s="62">
        <f>Tabla16[[#This Row],[TASA 16%]]+Tabla16[[#This Row],[IEPS 6%]]+Tabla16[[#This Row],[IEPS30%]]+Tabla16[[#This Row],[IEPS53%]]+Tabla16[[#This Row],[IEPS 26.5%]]</f>
        <v>0</v>
      </c>
      <c r="R343" s="104">
        <v>45476</v>
      </c>
      <c r="S343" s="12" t="s">
        <v>149</v>
      </c>
      <c r="T343" s="34" t="s">
        <v>150</v>
      </c>
      <c r="U343" s="9" t="s">
        <v>39</v>
      </c>
      <c r="V343" s="11"/>
      <c r="W343" s="13" t="s">
        <v>40</v>
      </c>
      <c r="X343" s="12" t="s">
        <v>1353</v>
      </c>
      <c r="Y343" s="124"/>
      <c r="Z343" s="68"/>
    </row>
    <row r="344" spans="1:26" x14ac:dyDescent="0.25">
      <c r="A344" s="57">
        <v>195533</v>
      </c>
      <c r="B344" s="58">
        <v>583</v>
      </c>
      <c r="C344" s="10">
        <v>45463</v>
      </c>
      <c r="D344" s="60"/>
      <c r="E344" s="60">
        <v>-2.4999999999295142E-2</v>
      </c>
      <c r="F344" s="60">
        <v>3391.6249999999995</v>
      </c>
      <c r="G344" s="61"/>
      <c r="H344" s="61"/>
      <c r="I344" s="61"/>
      <c r="J344" s="61"/>
      <c r="K344" s="61"/>
      <c r="L344" s="60"/>
      <c r="M344" s="60"/>
      <c r="N344" s="60">
        <v>542.66</v>
      </c>
      <c r="O344" s="60">
        <v>3934.26</v>
      </c>
      <c r="P344" s="56">
        <f>Tabla16[[#This Row],[TASA EX.]]+Tabla16[[#This Row],[IEPS 8 %]]</f>
        <v>0</v>
      </c>
      <c r="Q344" s="62">
        <f>Tabla16[[#This Row],[TASA 16%]]+Tabla16[[#This Row],[IEPS 6%]]+Tabla16[[#This Row],[IEPS30%]]+Tabla16[[#This Row],[IEPS53%]]+Tabla16[[#This Row],[IEPS 26.5%]]</f>
        <v>3391.6249999999995</v>
      </c>
      <c r="R344" s="33">
        <v>45483</v>
      </c>
      <c r="S344" s="59" t="s">
        <v>149</v>
      </c>
      <c r="T344" s="63" t="s">
        <v>150</v>
      </c>
      <c r="U344" s="58" t="s">
        <v>39</v>
      </c>
      <c r="V344" s="60"/>
      <c r="W344" s="64" t="s">
        <v>40</v>
      </c>
      <c r="X344" s="59" t="s">
        <v>1376</v>
      </c>
      <c r="Y344" s="124"/>
      <c r="Z344" s="68"/>
    </row>
    <row r="345" spans="1:26" x14ac:dyDescent="0.25">
      <c r="A345" s="57">
        <v>195640</v>
      </c>
      <c r="B345" s="58">
        <v>690</v>
      </c>
      <c r="C345" s="10">
        <v>45467</v>
      </c>
      <c r="D345" s="60"/>
      <c r="E345" s="60">
        <v>-1.2500000000102318E-2</v>
      </c>
      <c r="F345" s="60">
        <v>2112.8125</v>
      </c>
      <c r="G345" s="61"/>
      <c r="H345" s="61"/>
      <c r="I345" s="61"/>
      <c r="J345" s="61"/>
      <c r="K345" s="61"/>
      <c r="L345" s="60"/>
      <c r="M345" s="60"/>
      <c r="N345" s="60">
        <v>338.05</v>
      </c>
      <c r="O345" s="60">
        <v>2450.85</v>
      </c>
      <c r="P345" s="56">
        <f>Tabla16[[#This Row],[TASA EX.]]+Tabla16[[#This Row],[IEPS 8 %]]</f>
        <v>0</v>
      </c>
      <c r="Q345" s="62">
        <f>Tabla16[[#This Row],[TASA 16%]]+Tabla16[[#This Row],[IEPS 6%]]+Tabla16[[#This Row],[IEPS30%]]+Tabla16[[#This Row],[IEPS53%]]+Tabla16[[#This Row],[IEPS 26.5%]]</f>
        <v>2112.8125</v>
      </c>
      <c r="R345" s="33">
        <v>45486</v>
      </c>
      <c r="S345" s="59" t="s">
        <v>149</v>
      </c>
      <c r="T345" s="63" t="s">
        <v>150</v>
      </c>
      <c r="U345" s="58" t="s">
        <v>39</v>
      </c>
      <c r="V345" s="60"/>
      <c r="W345" s="64" t="s">
        <v>40</v>
      </c>
      <c r="X345" s="59" t="s">
        <v>1434</v>
      </c>
      <c r="Y345" s="124"/>
      <c r="Z345" s="68"/>
    </row>
    <row r="346" spans="1:26" x14ac:dyDescent="0.25">
      <c r="A346" s="57">
        <v>196183</v>
      </c>
      <c r="B346" s="58">
        <v>343</v>
      </c>
      <c r="C346" s="10">
        <v>45484</v>
      </c>
      <c r="D346" s="60"/>
      <c r="E346" s="60">
        <v>209302.6</v>
      </c>
      <c r="F346" s="60">
        <v>2772</v>
      </c>
      <c r="G346" s="61"/>
      <c r="H346" s="61"/>
      <c r="I346" s="61"/>
      <c r="J346" s="61"/>
      <c r="K346" s="61"/>
      <c r="L346" s="60"/>
      <c r="M346" s="60"/>
      <c r="N346" s="60">
        <v>443.52</v>
      </c>
      <c r="O346" s="60">
        <v>212518.12</v>
      </c>
      <c r="P346" s="56">
        <f>Tabla16[[#This Row],[TASA EX.]]+Tabla16[[#This Row],[IEPS 8 %]]</f>
        <v>0</v>
      </c>
      <c r="Q346" s="62">
        <f>Tabla16[[#This Row],[TASA 16%]]+Tabla16[[#This Row],[IEPS 6%]]+Tabla16[[#This Row],[IEPS30%]]+Tabla16[[#This Row],[IEPS53%]]+Tabla16[[#This Row],[IEPS 26.5%]]</f>
        <v>2772</v>
      </c>
      <c r="R346" s="33">
        <v>45503</v>
      </c>
      <c r="S346" s="59" t="s">
        <v>149</v>
      </c>
      <c r="T346" s="63" t="s">
        <v>150</v>
      </c>
      <c r="U346" s="58" t="s">
        <v>39</v>
      </c>
      <c r="V346" s="60"/>
      <c r="W346" s="64" t="s">
        <v>40</v>
      </c>
      <c r="X346" s="59" t="s">
        <v>1903</v>
      </c>
      <c r="Y346" s="124"/>
      <c r="Z346" s="68"/>
    </row>
    <row r="347" spans="1:26" x14ac:dyDescent="0.25">
      <c r="A347" s="57">
        <v>195497</v>
      </c>
      <c r="B347" s="58">
        <v>547</v>
      </c>
      <c r="C347" s="10">
        <v>45463</v>
      </c>
      <c r="D347" s="60"/>
      <c r="E347" s="60">
        <v>-4.7499999999786269E-2</v>
      </c>
      <c r="F347" s="60">
        <v>6324.4375</v>
      </c>
      <c r="G347" s="61"/>
      <c r="H347" s="61"/>
      <c r="I347" s="61"/>
      <c r="J347" s="61"/>
      <c r="K347" s="61"/>
      <c r="L347" s="60"/>
      <c r="M347" s="60"/>
      <c r="N347" s="60">
        <v>1011.91</v>
      </c>
      <c r="O347" s="60">
        <v>7336.3</v>
      </c>
      <c r="P347" s="56">
        <f>Tabla16[[#This Row],[TASA EX.]]+Tabla16[[#This Row],[IEPS 8 %]]</f>
        <v>0</v>
      </c>
      <c r="Q347" s="62">
        <f>Tabla16[[#This Row],[TASA 16%]]+Tabla16[[#This Row],[IEPS 6%]]+Tabla16[[#This Row],[IEPS30%]]+Tabla16[[#This Row],[IEPS53%]]+Tabla16[[#This Row],[IEPS 26.5%]]</f>
        <v>6324.4375</v>
      </c>
      <c r="R347" s="33">
        <v>45478</v>
      </c>
      <c r="S347" s="59" t="s">
        <v>202</v>
      </c>
      <c r="T347" s="63" t="s">
        <v>203</v>
      </c>
      <c r="U347" s="58" t="s">
        <v>39</v>
      </c>
      <c r="V347" s="60">
        <v>676.5</v>
      </c>
      <c r="W347" s="64" t="s">
        <v>40</v>
      </c>
      <c r="X347" s="59" t="s">
        <v>1354</v>
      </c>
      <c r="Y347" s="124"/>
      <c r="Z347" s="68"/>
    </row>
    <row r="348" spans="1:26" x14ac:dyDescent="0.25">
      <c r="A348" s="36">
        <v>195643</v>
      </c>
      <c r="B348" s="9">
        <v>693</v>
      </c>
      <c r="C348" s="10">
        <v>45467</v>
      </c>
      <c r="D348" s="11"/>
      <c r="E348" s="11">
        <v>14469</v>
      </c>
      <c r="F348" s="11">
        <v>0</v>
      </c>
      <c r="G348" s="24"/>
      <c r="H348" s="24"/>
      <c r="I348" s="24"/>
      <c r="J348" s="24"/>
      <c r="K348" s="24"/>
      <c r="L348" s="11"/>
      <c r="M348" s="11"/>
      <c r="N348" s="11"/>
      <c r="O348" s="11">
        <v>14469</v>
      </c>
      <c r="P348" s="56">
        <f>Tabla16[[#This Row],[TASA EX.]]+Tabla16[[#This Row],[IEPS 8 %]]</f>
        <v>0</v>
      </c>
      <c r="Q348" s="62">
        <f>Tabla16[[#This Row],[TASA 16%]]+Tabla16[[#This Row],[IEPS 6%]]+Tabla16[[#This Row],[IEPS30%]]+Tabla16[[#This Row],[IEPS53%]]+Tabla16[[#This Row],[IEPS 26.5%]]</f>
        <v>0</v>
      </c>
      <c r="R348" s="33">
        <v>45481</v>
      </c>
      <c r="S348" s="12" t="s">
        <v>202</v>
      </c>
      <c r="T348" s="34" t="s">
        <v>203</v>
      </c>
      <c r="U348" s="9" t="s">
        <v>39</v>
      </c>
      <c r="V348" s="11"/>
      <c r="W348" s="13" t="s">
        <v>40</v>
      </c>
      <c r="X348" s="12" t="s">
        <v>1441</v>
      </c>
      <c r="Y348" s="124"/>
      <c r="Z348" s="68"/>
    </row>
    <row r="349" spans="1:26" x14ac:dyDescent="0.25">
      <c r="A349" s="57">
        <v>196092</v>
      </c>
      <c r="B349" s="58">
        <v>252</v>
      </c>
      <c r="C349" s="10">
        <v>45481</v>
      </c>
      <c r="D349" s="60"/>
      <c r="E349" s="60">
        <v>1.2500000000045475E-2</v>
      </c>
      <c r="F349" s="60">
        <v>8927.4375</v>
      </c>
      <c r="G349" s="61"/>
      <c r="H349" s="61"/>
      <c r="I349" s="61"/>
      <c r="J349" s="61"/>
      <c r="K349" s="61"/>
      <c r="L349" s="60"/>
      <c r="M349" s="60"/>
      <c r="N349" s="60">
        <v>1428.39</v>
      </c>
      <c r="O349" s="60">
        <v>10355.84</v>
      </c>
      <c r="P349" s="56">
        <f>Tabla16[[#This Row],[TASA EX.]]+Tabla16[[#This Row],[IEPS 8 %]]</f>
        <v>0</v>
      </c>
      <c r="Q349" s="62">
        <f>Tabla16[[#This Row],[TASA 16%]]+Tabla16[[#This Row],[IEPS 6%]]+Tabla16[[#This Row],[IEPS30%]]+Tabla16[[#This Row],[IEPS53%]]+Tabla16[[#This Row],[IEPS 26.5%]]</f>
        <v>8927.4375</v>
      </c>
      <c r="R349" s="33">
        <v>45495</v>
      </c>
      <c r="S349" s="59" t="s">
        <v>202</v>
      </c>
      <c r="T349" s="63" t="s">
        <v>203</v>
      </c>
      <c r="U349" s="58" t="s">
        <v>39</v>
      </c>
      <c r="V349" s="60"/>
      <c r="W349" s="64" t="s">
        <v>40</v>
      </c>
      <c r="X349" s="59" t="s">
        <v>1825</v>
      </c>
      <c r="Y349" s="124"/>
      <c r="Z349" s="68"/>
    </row>
    <row r="350" spans="1:26" x14ac:dyDescent="0.25">
      <c r="A350" s="57">
        <v>195347</v>
      </c>
      <c r="B350" s="58">
        <v>397</v>
      </c>
      <c r="C350" s="10">
        <v>45457</v>
      </c>
      <c r="D350" s="60"/>
      <c r="E350" s="60">
        <v>1.0000000000445652E-2</v>
      </c>
      <c r="F350" s="60">
        <v>6323.75</v>
      </c>
      <c r="G350" s="61"/>
      <c r="H350" s="61"/>
      <c r="I350" s="61"/>
      <c r="J350" s="61"/>
      <c r="K350" s="61"/>
      <c r="L350" s="60"/>
      <c r="M350" s="60"/>
      <c r="N350" s="60">
        <v>1011.8</v>
      </c>
      <c r="O350" s="60">
        <v>7335.56</v>
      </c>
      <c r="P350" s="56">
        <f>Tabla16[[#This Row],[TASA EX.]]+Tabla16[[#This Row],[IEPS 8 %]]</f>
        <v>0</v>
      </c>
      <c r="Q350" s="62">
        <f>Tabla16[[#This Row],[TASA 16%]]+Tabla16[[#This Row],[IEPS 6%]]+Tabla16[[#This Row],[IEPS30%]]+Tabla16[[#This Row],[IEPS53%]]+Tabla16[[#This Row],[IEPS 26.5%]]</f>
        <v>6323.75</v>
      </c>
      <c r="R350" s="33">
        <v>45477</v>
      </c>
      <c r="S350" s="59" t="s">
        <v>727</v>
      </c>
      <c r="T350" s="63" t="s">
        <v>728</v>
      </c>
      <c r="U350" s="58" t="s">
        <v>39</v>
      </c>
      <c r="V350" s="60"/>
      <c r="W350" s="64" t="s">
        <v>40</v>
      </c>
      <c r="X350" s="59" t="s">
        <v>1292</v>
      </c>
      <c r="Y350" s="124"/>
      <c r="Z350" s="68"/>
    </row>
    <row r="351" spans="1:26" x14ac:dyDescent="0.25">
      <c r="A351" s="36">
        <v>195435</v>
      </c>
      <c r="B351" s="9">
        <v>485</v>
      </c>
      <c r="C351" s="10">
        <v>45461</v>
      </c>
      <c r="D351" s="11"/>
      <c r="E351" s="11">
        <v>168300</v>
      </c>
      <c r="F351" s="11">
        <v>0</v>
      </c>
      <c r="G351" s="24"/>
      <c r="H351" s="24"/>
      <c r="I351" s="24"/>
      <c r="J351" s="24"/>
      <c r="K351" s="24"/>
      <c r="L351" s="11"/>
      <c r="M351" s="11"/>
      <c r="N351" s="11"/>
      <c r="O351" s="11">
        <v>168300</v>
      </c>
      <c r="P351" s="56">
        <f>Tabla16[[#This Row],[TASA EX.]]+Tabla16[[#This Row],[IEPS 8 %]]</f>
        <v>0</v>
      </c>
      <c r="Q351" s="62">
        <f>Tabla16[[#This Row],[TASA 16%]]+Tabla16[[#This Row],[IEPS 6%]]+Tabla16[[#This Row],[IEPS30%]]+Tabla16[[#This Row],[IEPS53%]]+Tabla16[[#This Row],[IEPS 26.5%]]</f>
        <v>0</v>
      </c>
      <c r="R351" s="33">
        <v>45474</v>
      </c>
      <c r="S351" s="12" t="s">
        <v>141</v>
      </c>
      <c r="T351" s="34" t="s">
        <v>142</v>
      </c>
      <c r="U351" s="9" t="s">
        <v>39</v>
      </c>
      <c r="V351" s="11"/>
      <c r="W351" s="13" t="s">
        <v>40</v>
      </c>
      <c r="X351" s="12" t="s">
        <v>1333</v>
      </c>
      <c r="Y351" s="124"/>
      <c r="Z351" s="68"/>
    </row>
    <row r="352" spans="1:26" x14ac:dyDescent="0.25">
      <c r="A352" s="36">
        <v>195436</v>
      </c>
      <c r="B352" s="9">
        <v>486</v>
      </c>
      <c r="C352" s="10">
        <v>45461</v>
      </c>
      <c r="D352" s="11"/>
      <c r="E352" s="11">
        <v>310180</v>
      </c>
      <c r="F352" s="11">
        <v>0</v>
      </c>
      <c r="G352" s="24"/>
      <c r="H352" s="24"/>
      <c r="I352" s="24"/>
      <c r="J352" s="24"/>
      <c r="K352" s="24"/>
      <c r="L352" s="11"/>
      <c r="M352" s="11"/>
      <c r="N352" s="11"/>
      <c r="O352" s="11">
        <v>310180</v>
      </c>
      <c r="P352" s="106">
        <f>Tabla16[[#This Row],[TASA EX.]]+Tabla16[[#This Row],[IEPS 8 %]]</f>
        <v>0</v>
      </c>
      <c r="Q352" s="62">
        <f>Tabla16[[#This Row],[TASA 16%]]+Tabla16[[#This Row],[IEPS 6%]]+Tabla16[[#This Row],[IEPS30%]]+Tabla16[[#This Row],[IEPS53%]]+Tabla16[[#This Row],[IEPS 26.5%]]</f>
        <v>0</v>
      </c>
      <c r="R352" s="33">
        <v>45481</v>
      </c>
      <c r="S352" s="12" t="s">
        <v>141</v>
      </c>
      <c r="T352" s="34" t="s">
        <v>142</v>
      </c>
      <c r="U352" s="9" t="s">
        <v>39</v>
      </c>
      <c r="V352" s="11"/>
      <c r="W352" s="13" t="s">
        <v>40</v>
      </c>
      <c r="X352" s="12" t="s">
        <v>1334</v>
      </c>
      <c r="Y352" s="124"/>
      <c r="Z352" s="68"/>
    </row>
    <row r="353" spans="1:26" x14ac:dyDescent="0.25">
      <c r="A353" s="57">
        <v>196102</v>
      </c>
      <c r="B353" s="58">
        <v>262</v>
      </c>
      <c r="C353" s="10">
        <v>45482</v>
      </c>
      <c r="D353" s="60"/>
      <c r="E353" s="60">
        <v>210770</v>
      </c>
      <c r="F353" s="60">
        <v>0</v>
      </c>
      <c r="G353" s="61"/>
      <c r="H353" s="61"/>
      <c r="I353" s="61"/>
      <c r="J353" s="61"/>
      <c r="K353" s="61"/>
      <c r="L353" s="60"/>
      <c r="M353" s="60"/>
      <c r="N353" s="60"/>
      <c r="O353" s="60">
        <v>210770</v>
      </c>
      <c r="P353" s="56">
        <f>Tabla16[[#This Row],[TASA EX.]]+Tabla16[[#This Row],[IEPS 8 %]]</f>
        <v>0</v>
      </c>
      <c r="Q353" s="62">
        <f>Tabla16[[#This Row],[TASA 16%]]+Tabla16[[#This Row],[IEPS 6%]]+Tabla16[[#This Row],[IEPS30%]]+Tabla16[[#This Row],[IEPS53%]]+Tabla16[[#This Row],[IEPS 26.5%]]</f>
        <v>0</v>
      </c>
      <c r="R353" s="33">
        <v>45490</v>
      </c>
      <c r="S353" s="59" t="s">
        <v>141</v>
      </c>
      <c r="T353" s="63" t="s">
        <v>142</v>
      </c>
      <c r="U353" s="58" t="s">
        <v>39</v>
      </c>
      <c r="V353" s="60"/>
      <c r="W353" s="64" t="s">
        <v>40</v>
      </c>
      <c r="X353" s="59" t="s">
        <v>1832</v>
      </c>
      <c r="Y353" s="124"/>
      <c r="Z353" s="68"/>
    </row>
    <row r="354" spans="1:26" x14ac:dyDescent="0.25">
      <c r="A354" s="36">
        <v>196103</v>
      </c>
      <c r="B354" s="9">
        <v>263</v>
      </c>
      <c r="C354" s="10">
        <v>45482</v>
      </c>
      <c r="D354" s="11"/>
      <c r="E354" s="11">
        <v>234500</v>
      </c>
      <c r="F354" s="11">
        <v>3900</v>
      </c>
      <c r="G354" s="24"/>
      <c r="H354" s="24"/>
      <c r="I354" s="24"/>
      <c r="J354" s="24"/>
      <c r="K354" s="24"/>
      <c r="L354" s="11"/>
      <c r="M354" s="11"/>
      <c r="N354" s="11">
        <v>624</v>
      </c>
      <c r="O354" s="11">
        <v>239024</v>
      </c>
      <c r="P354" s="56">
        <f>Tabla16[[#This Row],[TASA EX.]]+Tabla16[[#This Row],[IEPS 8 %]]</f>
        <v>0</v>
      </c>
      <c r="Q354" s="62">
        <f>Tabla16[[#This Row],[TASA 16%]]+Tabla16[[#This Row],[IEPS 6%]]+Tabla16[[#This Row],[IEPS30%]]+Tabla16[[#This Row],[IEPS53%]]+Tabla16[[#This Row],[IEPS 26.5%]]</f>
        <v>3900</v>
      </c>
      <c r="R354" s="33">
        <v>45492</v>
      </c>
      <c r="S354" s="12" t="s">
        <v>141</v>
      </c>
      <c r="T354" s="34" t="s">
        <v>142</v>
      </c>
      <c r="U354" s="9" t="s">
        <v>39</v>
      </c>
      <c r="V354" s="11"/>
      <c r="W354" s="13" t="s">
        <v>40</v>
      </c>
      <c r="X354" s="12" t="s">
        <v>1833</v>
      </c>
      <c r="Y354" s="124"/>
      <c r="Z354" s="68"/>
    </row>
    <row r="355" spans="1:26" x14ac:dyDescent="0.25">
      <c r="A355" s="57">
        <v>195706</v>
      </c>
      <c r="B355" s="58">
        <v>756</v>
      </c>
      <c r="C355" s="10">
        <v>45468</v>
      </c>
      <c r="D355" s="60"/>
      <c r="E355" s="60">
        <v>81195.070000000007</v>
      </c>
      <c r="F355" s="60">
        <v>0</v>
      </c>
      <c r="G355" s="61"/>
      <c r="H355" s="61"/>
      <c r="I355" s="61"/>
      <c r="J355" s="61"/>
      <c r="K355" s="61"/>
      <c r="L355" s="60"/>
      <c r="M355" s="60">
        <v>4289.7299999999996</v>
      </c>
      <c r="N355" s="60"/>
      <c r="O355" s="60">
        <v>85484.800000000003</v>
      </c>
      <c r="P355" s="56">
        <f>Tabla16[[#This Row],[TASA EX.]]+Tabla16[[#This Row],[IEPS 8 %]]</f>
        <v>4289.7299999999996</v>
      </c>
      <c r="Q355" s="62">
        <f>Tabla16[[#This Row],[TASA 16%]]+Tabla16[[#This Row],[IEPS 6%]]+Tabla16[[#This Row],[IEPS30%]]+Tabla16[[#This Row],[IEPS53%]]+Tabla16[[#This Row],[IEPS 26.5%]]</f>
        <v>0</v>
      </c>
      <c r="R355" s="33">
        <v>45474</v>
      </c>
      <c r="S355" t="s">
        <v>2250</v>
      </c>
      <c r="T355" s="63" t="s">
        <v>275</v>
      </c>
      <c r="U355" s="58" t="s">
        <v>39</v>
      </c>
      <c r="V355" s="60">
        <v>10357.26</v>
      </c>
      <c r="W355" s="64" t="s">
        <v>40</v>
      </c>
      <c r="X355" s="12" t="s">
        <v>2251</v>
      </c>
      <c r="Y355" s="124"/>
      <c r="Z355" s="68"/>
    </row>
    <row r="356" spans="1:26" x14ac:dyDescent="0.25">
      <c r="A356" s="57">
        <v>195707</v>
      </c>
      <c r="B356" s="58">
        <v>757</v>
      </c>
      <c r="C356" s="10">
        <v>45468</v>
      </c>
      <c r="D356" s="60"/>
      <c r="E356" s="60">
        <v>9101.5049999999901</v>
      </c>
      <c r="F356" s="60">
        <v>469567.30499999999</v>
      </c>
      <c r="G356" s="61"/>
      <c r="H356" s="61"/>
      <c r="I356" s="61"/>
      <c r="J356" s="61"/>
      <c r="K356" s="61"/>
      <c r="L356" s="60">
        <v>269.32</v>
      </c>
      <c r="M356" s="60"/>
      <c r="N356" s="60">
        <v>75173.86</v>
      </c>
      <c r="O356" s="60">
        <v>554111.99</v>
      </c>
      <c r="P356" s="56">
        <f>Tabla16[[#This Row],[TASA EX.]]+Tabla16[[#This Row],[IEPS 8 %]]</f>
        <v>0</v>
      </c>
      <c r="Q356" s="62">
        <f>Tabla16[[#This Row],[TASA 16%]]+Tabla16[[#This Row],[IEPS 6%]]+Tabla16[[#This Row],[IEPS30%]]+Tabla16[[#This Row],[IEPS53%]]+Tabla16[[#This Row],[IEPS 26.5%]]</f>
        <v>469836.625</v>
      </c>
      <c r="R356" s="33">
        <v>45474</v>
      </c>
      <c r="S356" t="s">
        <v>2250</v>
      </c>
      <c r="T356" s="63" t="s">
        <v>275</v>
      </c>
      <c r="U356" s="58" t="s">
        <v>39</v>
      </c>
      <c r="V356" s="60">
        <v>24562.560000000001</v>
      </c>
      <c r="W356" s="64" t="s">
        <v>40</v>
      </c>
      <c r="X356" s="12" t="s">
        <v>2252</v>
      </c>
      <c r="Y356" s="124"/>
      <c r="Z356" s="68"/>
    </row>
    <row r="357" spans="1:26" x14ac:dyDescent="0.25">
      <c r="A357" s="57">
        <v>195772</v>
      </c>
      <c r="B357" s="58">
        <v>822</v>
      </c>
      <c r="C357" s="10">
        <v>45470</v>
      </c>
      <c r="D357" s="60"/>
      <c r="E357" s="60">
        <v>-2.7500000014697434E-2</v>
      </c>
      <c r="F357" s="60">
        <v>138580.9375</v>
      </c>
      <c r="G357" s="61"/>
      <c r="H357" s="61"/>
      <c r="I357" s="61"/>
      <c r="J357" s="61"/>
      <c r="K357" s="61"/>
      <c r="L357" s="60"/>
      <c r="M357" s="60"/>
      <c r="N357" s="60">
        <v>22172.95</v>
      </c>
      <c r="O357" s="60">
        <v>160753.85999999999</v>
      </c>
      <c r="P357" s="56">
        <f>Tabla16[[#This Row],[TASA EX.]]+Tabla16[[#This Row],[IEPS 8 %]]</f>
        <v>0</v>
      </c>
      <c r="Q357" s="62">
        <f>Tabla16[[#This Row],[TASA 16%]]+Tabla16[[#This Row],[IEPS 6%]]+Tabla16[[#This Row],[IEPS30%]]+Tabla16[[#This Row],[IEPS53%]]+Tabla16[[#This Row],[IEPS 26.5%]]</f>
        <v>138580.9375</v>
      </c>
      <c r="R357" s="33">
        <v>45483</v>
      </c>
      <c r="S357" t="s">
        <v>2250</v>
      </c>
      <c r="T357" s="63" t="s">
        <v>275</v>
      </c>
      <c r="U357" s="58" t="s">
        <v>39</v>
      </c>
      <c r="V357" s="60">
        <v>8274.83</v>
      </c>
      <c r="W357" s="64" t="s">
        <v>40</v>
      </c>
      <c r="X357" s="12" t="s">
        <v>2253</v>
      </c>
      <c r="Y357" s="124"/>
      <c r="Z357" s="68"/>
    </row>
    <row r="358" spans="1:26" x14ac:dyDescent="0.25">
      <c r="A358" s="36">
        <v>195896</v>
      </c>
      <c r="B358" s="9">
        <v>56</v>
      </c>
      <c r="C358" s="10">
        <v>45475</v>
      </c>
      <c r="D358" s="11"/>
      <c r="E358" s="11">
        <v>164170.44</v>
      </c>
      <c r="F358" s="11">
        <v>0</v>
      </c>
      <c r="G358" s="24"/>
      <c r="H358" s="24"/>
      <c r="I358" s="24"/>
      <c r="J358" s="24"/>
      <c r="K358" s="24"/>
      <c r="L358" s="11"/>
      <c r="M358" s="11">
        <v>5356.66</v>
      </c>
      <c r="N358" s="11"/>
      <c r="O358" s="11">
        <v>169527.1</v>
      </c>
      <c r="P358" s="106">
        <f>Tabla16[[#This Row],[TASA EX.]]+Tabla16[[#This Row],[IEPS 8 %]]</f>
        <v>5356.66</v>
      </c>
      <c r="Q358" s="62">
        <f>Tabla16[[#This Row],[TASA 16%]]+Tabla16[[#This Row],[IEPS 6%]]+Tabla16[[#This Row],[IEPS30%]]+Tabla16[[#This Row],[IEPS53%]]+Tabla16[[#This Row],[IEPS 26.5%]]</f>
        <v>0</v>
      </c>
      <c r="R358" s="33">
        <v>45477</v>
      </c>
      <c r="S358" t="s">
        <v>2250</v>
      </c>
      <c r="T358" s="34" t="s">
        <v>275</v>
      </c>
      <c r="U358" s="9" t="s">
        <v>341</v>
      </c>
      <c r="V358" s="11">
        <v>8848.49</v>
      </c>
      <c r="W358" s="13" t="s">
        <v>40</v>
      </c>
      <c r="X358" s="12" t="s">
        <v>2254</v>
      </c>
      <c r="Y358" s="124"/>
      <c r="Z358" s="68"/>
    </row>
    <row r="359" spans="1:26" x14ac:dyDescent="0.25">
      <c r="A359" s="36">
        <v>195897</v>
      </c>
      <c r="B359" s="9">
        <v>57</v>
      </c>
      <c r="C359" s="10">
        <v>45475</v>
      </c>
      <c r="D359" s="11"/>
      <c r="E359" s="11">
        <v>35286.507500000051</v>
      </c>
      <c r="F359" s="11">
        <v>416814.31249999994</v>
      </c>
      <c r="G359" s="24"/>
      <c r="H359" s="24"/>
      <c r="I359" s="24"/>
      <c r="J359" s="24"/>
      <c r="K359" s="24"/>
      <c r="L359" s="11"/>
      <c r="M359" s="11"/>
      <c r="N359" s="11">
        <v>66690.289999999994</v>
      </c>
      <c r="O359" s="11">
        <v>518791.11</v>
      </c>
      <c r="P359" s="106">
        <f>Tabla16[[#This Row],[TASA EX.]]+Tabla16[[#This Row],[IEPS 8 %]]</f>
        <v>0</v>
      </c>
      <c r="Q359" s="62">
        <f>Tabla16[[#This Row],[TASA 16%]]+Tabla16[[#This Row],[IEPS 6%]]+Tabla16[[#This Row],[IEPS30%]]+Tabla16[[#This Row],[IEPS53%]]+Tabla16[[#This Row],[IEPS 26.5%]]</f>
        <v>416814.31249999994</v>
      </c>
      <c r="R359" s="33">
        <v>45481</v>
      </c>
      <c r="S359" t="s">
        <v>2250</v>
      </c>
      <c r="T359" s="34" t="s">
        <v>275</v>
      </c>
      <c r="U359" s="9" t="s">
        <v>39</v>
      </c>
      <c r="V359" s="11">
        <v>38322.22</v>
      </c>
      <c r="W359" s="13" t="s">
        <v>40</v>
      </c>
      <c r="X359" s="12" t="s">
        <v>2255</v>
      </c>
      <c r="Y359" s="124"/>
      <c r="Z359" s="68"/>
    </row>
    <row r="360" spans="1:26" x14ac:dyDescent="0.25">
      <c r="A360" s="57">
        <v>195898</v>
      </c>
      <c r="B360" s="58">
        <v>58</v>
      </c>
      <c r="C360" s="10">
        <v>45475</v>
      </c>
      <c r="D360" s="60"/>
      <c r="E360" s="60">
        <v>200767.25</v>
      </c>
      <c r="F360" s="60">
        <v>0</v>
      </c>
      <c r="G360" s="61"/>
      <c r="H360" s="61"/>
      <c r="I360" s="61"/>
      <c r="J360" s="61"/>
      <c r="K360" s="61"/>
      <c r="L360" s="60"/>
      <c r="M360" s="60">
        <v>8591.52</v>
      </c>
      <c r="N360" s="60"/>
      <c r="O360" s="60">
        <v>209358.77</v>
      </c>
      <c r="P360" s="56">
        <f>Tabla16[[#This Row],[TASA EX.]]+Tabla16[[#This Row],[IEPS 8 %]]</f>
        <v>8591.52</v>
      </c>
      <c r="Q360" s="62">
        <f>Tabla16[[#This Row],[TASA 16%]]+Tabla16[[#This Row],[IEPS 6%]]+Tabla16[[#This Row],[IEPS30%]]+Tabla16[[#This Row],[IEPS53%]]+Tabla16[[#This Row],[IEPS 26.5%]]</f>
        <v>0</v>
      </c>
      <c r="R360" s="33">
        <v>45483</v>
      </c>
      <c r="S360" t="s">
        <v>2250</v>
      </c>
      <c r="T360" s="63" t="s">
        <v>275</v>
      </c>
      <c r="U360" s="58" t="s">
        <v>39</v>
      </c>
      <c r="V360" s="60">
        <v>9717.82</v>
      </c>
      <c r="W360" s="64" t="s">
        <v>40</v>
      </c>
      <c r="X360" s="12" t="s">
        <v>2256</v>
      </c>
      <c r="Y360" s="124"/>
      <c r="Z360" s="68"/>
    </row>
    <row r="361" spans="1:26" x14ac:dyDescent="0.25">
      <c r="A361" s="69">
        <v>195899</v>
      </c>
      <c r="B361" s="70">
        <v>59</v>
      </c>
      <c r="C361" s="10">
        <v>45475</v>
      </c>
      <c r="D361" s="72"/>
      <c r="E361" s="72">
        <v>16442.205000000016</v>
      </c>
      <c r="F361" s="72">
        <v>59502.374999999993</v>
      </c>
      <c r="G361" s="73"/>
      <c r="H361" s="73"/>
      <c r="I361" s="73"/>
      <c r="J361" s="73"/>
      <c r="K361" s="73"/>
      <c r="L361" s="72"/>
      <c r="M361" s="72"/>
      <c r="N361" s="72">
        <v>9520.3799999999992</v>
      </c>
      <c r="O361" s="72">
        <v>85464.960000000006</v>
      </c>
      <c r="P361" s="56">
        <f>Tabla16[[#This Row],[TASA EX.]]+Tabla16[[#This Row],[IEPS 8 %]]</f>
        <v>0</v>
      </c>
      <c r="Q361" s="62">
        <f>Tabla16[[#This Row],[TASA 16%]]+Tabla16[[#This Row],[IEPS 6%]]+Tabla16[[#This Row],[IEPS30%]]+Tabla16[[#This Row],[IEPS53%]]+Tabla16[[#This Row],[IEPS 26.5%]]</f>
        <v>59502.374999999993</v>
      </c>
      <c r="R361" s="33">
        <v>45483</v>
      </c>
      <c r="S361" t="s">
        <v>2250</v>
      </c>
      <c r="T361" s="74" t="s">
        <v>275</v>
      </c>
      <c r="U361" s="70" t="s">
        <v>39</v>
      </c>
      <c r="V361" s="72"/>
      <c r="W361" s="75" t="s">
        <v>40</v>
      </c>
      <c r="X361" s="12" t="s">
        <v>2257</v>
      </c>
      <c r="Y361" s="124"/>
      <c r="Z361" s="68"/>
    </row>
    <row r="362" spans="1:26" x14ac:dyDescent="0.25">
      <c r="A362" s="36">
        <v>196408</v>
      </c>
      <c r="B362" s="9">
        <v>568</v>
      </c>
      <c r="C362" s="10">
        <v>45492</v>
      </c>
      <c r="D362" s="11"/>
      <c r="E362" s="11">
        <v>9.9999999983992893E-3</v>
      </c>
      <c r="F362" s="11">
        <v>93461.25</v>
      </c>
      <c r="G362" s="24"/>
      <c r="H362" s="24"/>
      <c r="I362" s="24"/>
      <c r="J362" s="24"/>
      <c r="K362" s="24"/>
      <c r="L362" s="11"/>
      <c r="M362" s="11"/>
      <c r="N362" s="11">
        <v>14953.8</v>
      </c>
      <c r="O362" s="11">
        <v>108415.06</v>
      </c>
      <c r="P362" s="56">
        <f>Tabla16[[#This Row],[TASA EX.]]+Tabla16[[#This Row],[IEPS 8 %]]</f>
        <v>0</v>
      </c>
      <c r="Q362" s="62">
        <f>Tabla16[[#This Row],[TASA 16%]]+Tabla16[[#This Row],[IEPS 6%]]+Tabla16[[#This Row],[IEPS30%]]+Tabla16[[#This Row],[IEPS53%]]+Tabla16[[#This Row],[IEPS 26.5%]]</f>
        <v>93461.25</v>
      </c>
      <c r="R362" s="33">
        <v>45497</v>
      </c>
      <c r="S362" t="s">
        <v>2250</v>
      </c>
      <c r="T362" s="34" t="s">
        <v>275</v>
      </c>
      <c r="U362" s="9" t="s">
        <v>39</v>
      </c>
      <c r="V362" s="11">
        <v>2188.2199999999998</v>
      </c>
      <c r="W362" s="13" t="s">
        <v>40</v>
      </c>
      <c r="X362" s="12" t="s">
        <v>2258</v>
      </c>
      <c r="Y362" s="124"/>
      <c r="Z362" s="68"/>
    </row>
    <row r="363" spans="1:26" x14ac:dyDescent="0.25">
      <c r="A363" s="57">
        <v>196221</v>
      </c>
      <c r="B363" s="58">
        <v>381</v>
      </c>
      <c r="C363" s="10">
        <v>45485</v>
      </c>
      <c r="D363" s="60"/>
      <c r="E363" s="60">
        <v>-2.9999999999745341E-2</v>
      </c>
      <c r="F363" s="60">
        <v>27310.25</v>
      </c>
      <c r="G363" s="61"/>
      <c r="H363" s="61"/>
      <c r="I363" s="61"/>
      <c r="J363" s="61"/>
      <c r="K363" s="61"/>
      <c r="L363" s="60"/>
      <c r="M363" s="60"/>
      <c r="N363" s="60">
        <v>4369.6400000000003</v>
      </c>
      <c r="O363" s="60">
        <v>31679.86</v>
      </c>
      <c r="P363" s="56">
        <f>Tabla16[[#This Row],[TASA EX.]]+Tabla16[[#This Row],[IEPS 8 %]]</f>
        <v>0</v>
      </c>
      <c r="Q363" s="62">
        <f>Tabla16[[#This Row],[TASA 16%]]+Tabla16[[#This Row],[IEPS 6%]]+Tabla16[[#This Row],[IEPS30%]]+Tabla16[[#This Row],[IEPS53%]]+Tabla16[[#This Row],[IEPS 26.5%]]</f>
        <v>27310.25</v>
      </c>
      <c r="R363" s="33">
        <v>45502</v>
      </c>
      <c r="S363" s="59" t="s">
        <v>557</v>
      </c>
      <c r="T363" s="63" t="s">
        <v>558</v>
      </c>
      <c r="U363" s="58" t="s">
        <v>39</v>
      </c>
      <c r="V363" s="60"/>
      <c r="W363" s="64" t="s">
        <v>40</v>
      </c>
      <c r="X363" s="59" t="s">
        <v>1940</v>
      </c>
      <c r="Y363" s="124"/>
      <c r="Z363" s="68"/>
    </row>
    <row r="364" spans="1:26" x14ac:dyDescent="0.25">
      <c r="A364" s="36" t="s">
        <v>952</v>
      </c>
      <c r="B364" s="9">
        <v>2062</v>
      </c>
      <c r="C364" s="10">
        <v>45483</v>
      </c>
      <c r="D364" s="11"/>
      <c r="E364" s="11">
        <v>3270.8150000000005</v>
      </c>
      <c r="F364" s="11">
        <v>3741.875</v>
      </c>
      <c r="G364" s="24"/>
      <c r="H364" s="24"/>
      <c r="I364" s="24"/>
      <c r="J364" s="24"/>
      <c r="K364" s="24"/>
      <c r="L364" s="11"/>
      <c r="M364" s="11"/>
      <c r="N364" s="11">
        <v>598.70000000000005</v>
      </c>
      <c r="O364" s="11">
        <v>7611.39</v>
      </c>
      <c r="P364" s="56">
        <f>Tabla16[[#This Row],[TASA EX.]]+Tabla16[[#This Row],[IEPS 8 %]]</f>
        <v>0</v>
      </c>
      <c r="Q364" s="62">
        <f>Tabla16[[#This Row],[TASA 16%]]+Tabla16[[#This Row],[IEPS 6%]]+Tabla16[[#This Row],[IEPS30%]]+Tabla16[[#This Row],[IEPS53%]]+Tabla16[[#This Row],[IEPS 26.5%]]</f>
        <v>3741.875</v>
      </c>
      <c r="R364" s="33">
        <v>45483</v>
      </c>
      <c r="S364" s="12" t="s">
        <v>75</v>
      </c>
      <c r="T364" s="34" t="s">
        <v>76</v>
      </c>
      <c r="U364" s="9" t="s">
        <v>39</v>
      </c>
      <c r="V364" s="11"/>
      <c r="W364" s="13" t="s">
        <v>40</v>
      </c>
      <c r="X364" s="12" t="s">
        <v>1128</v>
      </c>
      <c r="Y364" s="124"/>
      <c r="Z364" s="68"/>
    </row>
    <row r="365" spans="1:26" x14ac:dyDescent="0.25">
      <c r="A365" s="57" t="s">
        <v>988</v>
      </c>
      <c r="B365" s="58">
        <v>2098</v>
      </c>
      <c r="C365" s="10">
        <v>45490</v>
      </c>
      <c r="D365" s="60"/>
      <c r="E365" s="60">
        <v>1704.0049999999997</v>
      </c>
      <c r="F365" s="60">
        <v>12206.875</v>
      </c>
      <c r="G365" s="61"/>
      <c r="H365" s="61"/>
      <c r="I365" s="61"/>
      <c r="J365" s="61"/>
      <c r="K365" s="61"/>
      <c r="L365" s="60"/>
      <c r="M365" s="60"/>
      <c r="N365" s="60">
        <v>1953.1</v>
      </c>
      <c r="O365" s="60">
        <v>15863.98</v>
      </c>
      <c r="P365" s="56">
        <f>Tabla16[[#This Row],[TASA EX.]]+Tabla16[[#This Row],[IEPS 8 %]]</f>
        <v>0</v>
      </c>
      <c r="Q365" s="62">
        <f>Tabla16[[#This Row],[TASA 16%]]+Tabla16[[#This Row],[IEPS 6%]]+Tabla16[[#This Row],[IEPS30%]]+Tabla16[[#This Row],[IEPS53%]]+Tabla16[[#This Row],[IEPS 26.5%]]</f>
        <v>12206.875</v>
      </c>
      <c r="R365" s="33">
        <v>45490</v>
      </c>
      <c r="S365" s="59" t="s">
        <v>75</v>
      </c>
      <c r="T365" s="63" t="s">
        <v>76</v>
      </c>
      <c r="U365" s="58" t="s">
        <v>39</v>
      </c>
      <c r="V365" s="60"/>
      <c r="W365" s="64" t="s">
        <v>40</v>
      </c>
      <c r="X365" s="59" t="s">
        <v>1165</v>
      </c>
      <c r="Y365" s="124"/>
      <c r="Z365" s="68"/>
    </row>
    <row r="366" spans="1:26" x14ac:dyDescent="0.25">
      <c r="A366" s="57" t="s">
        <v>1062</v>
      </c>
      <c r="B366" s="58">
        <v>2178</v>
      </c>
      <c r="C366" s="10">
        <v>45504</v>
      </c>
      <c r="D366" s="60"/>
      <c r="E366" s="60">
        <v>4.2499999999336069E-2</v>
      </c>
      <c r="F366" s="60">
        <v>10719.1875</v>
      </c>
      <c r="G366" s="61"/>
      <c r="H366" s="61"/>
      <c r="I366" s="61"/>
      <c r="J366" s="61"/>
      <c r="K366" s="61"/>
      <c r="L366" s="60"/>
      <c r="M366" s="60"/>
      <c r="N366" s="60">
        <v>1715.07</v>
      </c>
      <c r="O366" s="60">
        <v>12434.3</v>
      </c>
      <c r="P366" s="56">
        <f>Tabla16[[#This Row],[TASA EX.]]+Tabla16[[#This Row],[IEPS 8 %]]</f>
        <v>0</v>
      </c>
      <c r="Q366" s="62">
        <f>Tabla16[[#This Row],[TASA 16%]]+Tabla16[[#This Row],[IEPS 6%]]+Tabla16[[#This Row],[IEPS30%]]+Tabla16[[#This Row],[IEPS53%]]+Tabla16[[#This Row],[IEPS 26.5%]]</f>
        <v>10719.1875</v>
      </c>
      <c r="R366" s="33">
        <v>45504</v>
      </c>
      <c r="S366" s="59" t="s">
        <v>75</v>
      </c>
      <c r="T366" s="63" t="s">
        <v>76</v>
      </c>
      <c r="U366" s="58" t="s">
        <v>39</v>
      </c>
      <c r="V366" s="60"/>
      <c r="W366" s="64" t="s">
        <v>40</v>
      </c>
      <c r="X366" s="59" t="s">
        <v>1232</v>
      </c>
      <c r="Y366" s="124"/>
      <c r="Z366" s="68"/>
    </row>
    <row r="367" spans="1:26" x14ac:dyDescent="0.25">
      <c r="A367" s="36" t="s">
        <v>913</v>
      </c>
      <c r="B367" s="9">
        <v>2021</v>
      </c>
      <c r="C367" s="10">
        <v>45476</v>
      </c>
      <c r="D367" s="11"/>
      <c r="E367" s="11">
        <v>-0.25750000000152795</v>
      </c>
      <c r="F367" s="11">
        <v>16590.6875</v>
      </c>
      <c r="G367" s="24"/>
      <c r="H367" s="24"/>
      <c r="I367" s="24"/>
      <c r="J367" s="24"/>
      <c r="K367" s="24"/>
      <c r="L367" s="11"/>
      <c r="M367" s="11"/>
      <c r="N367" s="11">
        <v>2654.51</v>
      </c>
      <c r="O367" s="11">
        <v>19244.939999999999</v>
      </c>
      <c r="P367" s="56">
        <f>Tabla16[[#This Row],[TASA EX.]]+Tabla16[[#This Row],[IEPS 8 %]]</f>
        <v>0</v>
      </c>
      <c r="Q367" s="62">
        <f>Tabla16[[#This Row],[TASA 16%]]+Tabla16[[#This Row],[IEPS 6%]]+Tabla16[[#This Row],[IEPS30%]]+Tabla16[[#This Row],[IEPS53%]]+Tabla16[[#This Row],[IEPS 26.5%]]</f>
        <v>16590.6875</v>
      </c>
      <c r="R367" s="33">
        <v>45476</v>
      </c>
      <c r="S367" s="12" t="s">
        <v>75</v>
      </c>
      <c r="T367" s="34" t="s">
        <v>76</v>
      </c>
      <c r="U367" s="9" t="s">
        <v>39</v>
      </c>
      <c r="V367" s="11"/>
      <c r="W367" s="13" t="s">
        <v>40</v>
      </c>
      <c r="X367" s="12" t="s">
        <v>1088</v>
      </c>
      <c r="Y367" s="124"/>
      <c r="Z367" s="68"/>
    </row>
    <row r="368" spans="1:26" x14ac:dyDescent="0.25">
      <c r="A368" s="57">
        <v>195660</v>
      </c>
      <c r="B368" s="58">
        <v>710</v>
      </c>
      <c r="C368" s="10">
        <v>45468</v>
      </c>
      <c r="D368" s="60"/>
      <c r="E368" s="60">
        <v>12525.7</v>
      </c>
      <c r="F368" s="60">
        <v>0</v>
      </c>
      <c r="G368" s="61"/>
      <c r="H368" s="61"/>
      <c r="I368" s="61"/>
      <c r="J368" s="61"/>
      <c r="K368" s="61"/>
      <c r="L368" s="60"/>
      <c r="M368" s="60"/>
      <c r="N368" s="60"/>
      <c r="O368" s="60">
        <v>12525.7</v>
      </c>
      <c r="P368" s="56">
        <f>Tabla16[[#This Row],[TASA EX.]]+Tabla16[[#This Row],[IEPS 8 %]]</f>
        <v>0</v>
      </c>
      <c r="Q368" s="62">
        <f>Tabla16[[#This Row],[TASA 16%]]+Tabla16[[#This Row],[IEPS 6%]]+Tabla16[[#This Row],[IEPS30%]]+Tabla16[[#This Row],[IEPS53%]]+Tabla16[[#This Row],[IEPS 26.5%]]</f>
        <v>0</v>
      </c>
      <c r="R368" s="33">
        <v>45478</v>
      </c>
      <c r="S368" s="59" t="s">
        <v>723</v>
      </c>
      <c r="T368" s="63" t="s">
        <v>724</v>
      </c>
      <c r="U368" s="58" t="s">
        <v>39</v>
      </c>
      <c r="V368" s="60"/>
      <c r="W368" s="64" t="s">
        <v>40</v>
      </c>
      <c r="X368" s="59" t="s">
        <v>1458</v>
      </c>
      <c r="Y368" s="124"/>
      <c r="Z368" s="68"/>
    </row>
    <row r="369" spans="1:26" x14ac:dyDescent="0.25">
      <c r="A369" s="36">
        <v>195857</v>
      </c>
      <c r="B369" s="9">
        <v>17</v>
      </c>
      <c r="C369" s="10">
        <v>45474</v>
      </c>
      <c r="D369" s="11"/>
      <c r="E369" s="11">
        <v>62526</v>
      </c>
      <c r="F369" s="11">
        <v>0</v>
      </c>
      <c r="G369" s="24"/>
      <c r="H369" s="24"/>
      <c r="I369" s="24"/>
      <c r="J369" s="24"/>
      <c r="K369" s="24"/>
      <c r="L369" s="11"/>
      <c r="M369" s="11"/>
      <c r="N369" s="11"/>
      <c r="O369" s="11">
        <v>62526</v>
      </c>
      <c r="P369" s="56">
        <f>Tabla16[[#This Row],[TASA EX.]]+Tabla16[[#This Row],[IEPS 8 %]]</f>
        <v>0</v>
      </c>
      <c r="Q369" s="62">
        <f>Tabla16[[#This Row],[TASA 16%]]+Tabla16[[#This Row],[IEPS 6%]]+Tabla16[[#This Row],[IEPS30%]]+Tabla16[[#This Row],[IEPS53%]]+Tabla16[[#This Row],[IEPS 26.5%]]</f>
        <v>0</v>
      </c>
      <c r="R369" s="33">
        <v>45496</v>
      </c>
      <c r="S369" s="12" t="s">
        <v>1620</v>
      </c>
      <c r="T369" s="34" t="s">
        <v>1621</v>
      </c>
      <c r="U369" s="9" t="s">
        <v>39</v>
      </c>
      <c r="V369" s="11"/>
      <c r="W369" s="13" t="s">
        <v>40</v>
      </c>
      <c r="X369" s="12" t="s">
        <v>1622</v>
      </c>
      <c r="Y369" s="124"/>
      <c r="Z369" s="68"/>
    </row>
    <row r="370" spans="1:26" x14ac:dyDescent="0.25">
      <c r="A370" s="57">
        <v>195960</v>
      </c>
      <c r="B370" s="58">
        <v>120</v>
      </c>
      <c r="C370" s="10">
        <v>45476</v>
      </c>
      <c r="D370" s="60"/>
      <c r="E370" s="60">
        <v>26195.4</v>
      </c>
      <c r="F370" s="60">
        <v>0</v>
      </c>
      <c r="G370" s="61"/>
      <c r="H370" s="61"/>
      <c r="I370" s="61"/>
      <c r="J370" s="61"/>
      <c r="K370" s="61"/>
      <c r="L370" s="60"/>
      <c r="M370" s="60"/>
      <c r="N370" s="60"/>
      <c r="O370" s="60">
        <v>26195.4</v>
      </c>
      <c r="P370" s="56">
        <f>Tabla16[[#This Row],[TASA EX.]]+Tabla16[[#This Row],[IEPS 8 %]]</f>
        <v>0</v>
      </c>
      <c r="Q370" s="62">
        <f>Tabla16[[#This Row],[TASA 16%]]+Tabla16[[#This Row],[IEPS 6%]]+Tabla16[[#This Row],[IEPS30%]]+Tabla16[[#This Row],[IEPS53%]]+Tabla16[[#This Row],[IEPS 26.5%]]</f>
        <v>0</v>
      </c>
      <c r="R370" s="33">
        <v>45496</v>
      </c>
      <c r="S370" s="59" t="s">
        <v>1620</v>
      </c>
      <c r="T370" s="63" t="s">
        <v>1621</v>
      </c>
      <c r="U370" s="58" t="s">
        <v>39</v>
      </c>
      <c r="V370" s="60"/>
      <c r="W370" s="64" t="s">
        <v>40</v>
      </c>
      <c r="X370" s="59" t="s">
        <v>1712</v>
      </c>
      <c r="Y370" s="124"/>
      <c r="Z370" s="68"/>
    </row>
    <row r="371" spans="1:26" x14ac:dyDescent="0.25">
      <c r="A371" s="57" t="s">
        <v>953</v>
      </c>
      <c r="B371" s="58">
        <v>2063</v>
      </c>
      <c r="C371" s="10">
        <v>45483</v>
      </c>
      <c r="D371" s="60"/>
      <c r="E371" s="60">
        <v>23460</v>
      </c>
      <c r="F371" s="60">
        <v>0</v>
      </c>
      <c r="G371" s="61"/>
      <c r="H371" s="61"/>
      <c r="I371" s="61"/>
      <c r="J371" s="61"/>
      <c r="K371" s="61"/>
      <c r="L371" s="60"/>
      <c r="M371" s="60"/>
      <c r="N371" s="60"/>
      <c r="O371" s="60">
        <v>23460</v>
      </c>
      <c r="P371" s="56">
        <f>Tabla16[[#This Row],[TASA EX.]]+Tabla16[[#This Row],[IEPS 8 %]]</f>
        <v>0</v>
      </c>
      <c r="Q371" s="62">
        <f>Tabla16[[#This Row],[TASA 16%]]+Tabla16[[#This Row],[IEPS 6%]]+Tabla16[[#This Row],[IEPS30%]]+Tabla16[[#This Row],[IEPS53%]]+Tabla16[[#This Row],[IEPS 26.5%]]</f>
        <v>0</v>
      </c>
      <c r="R371" s="33">
        <v>45483</v>
      </c>
      <c r="S371" s="59" t="s">
        <v>1129</v>
      </c>
      <c r="T371" s="63" t="s">
        <v>1130</v>
      </c>
      <c r="U371" s="58" t="s">
        <v>39</v>
      </c>
      <c r="V371" s="60"/>
      <c r="W371" s="64" t="s">
        <v>40</v>
      </c>
      <c r="X371" s="59" t="s">
        <v>1131</v>
      </c>
      <c r="Y371" s="124"/>
      <c r="Z371" s="68"/>
    </row>
    <row r="372" spans="1:26" x14ac:dyDescent="0.25">
      <c r="A372" s="36">
        <v>195959</v>
      </c>
      <c r="B372" s="9">
        <v>119</v>
      </c>
      <c r="C372" s="10">
        <v>45476</v>
      </c>
      <c r="D372" s="11"/>
      <c r="E372" s="11">
        <v>25000</v>
      </c>
      <c r="F372" s="11">
        <v>0</v>
      </c>
      <c r="G372" s="24"/>
      <c r="H372" s="24"/>
      <c r="I372" s="24"/>
      <c r="J372" s="24"/>
      <c r="K372" s="24"/>
      <c r="L372" s="11"/>
      <c r="M372" s="11"/>
      <c r="N372" s="11"/>
      <c r="O372" s="11">
        <v>25000</v>
      </c>
      <c r="P372" s="106">
        <f>Tabla16[[#This Row],[TASA EX.]]+Tabla16[[#This Row],[IEPS 8 %]]</f>
        <v>0</v>
      </c>
      <c r="Q372" s="62">
        <f>Tabla16[[#This Row],[TASA 16%]]+Tabla16[[#This Row],[IEPS 6%]]+Tabla16[[#This Row],[IEPS30%]]+Tabla16[[#This Row],[IEPS53%]]+Tabla16[[#This Row],[IEPS 26.5%]]</f>
        <v>0</v>
      </c>
      <c r="R372" s="33">
        <v>45496</v>
      </c>
      <c r="S372" s="12" t="s">
        <v>648</v>
      </c>
      <c r="T372" s="34" t="s">
        <v>649</v>
      </c>
      <c r="U372" s="9" t="s">
        <v>39</v>
      </c>
      <c r="V372" s="11"/>
      <c r="W372" s="13" t="s">
        <v>40</v>
      </c>
      <c r="X372" s="12" t="s">
        <v>1711</v>
      </c>
      <c r="Y372" s="124"/>
      <c r="Z372" s="68"/>
    </row>
    <row r="373" spans="1:26" x14ac:dyDescent="0.25">
      <c r="A373" s="36">
        <v>195445</v>
      </c>
      <c r="B373" s="9">
        <v>495</v>
      </c>
      <c r="C373" s="10">
        <v>45461</v>
      </c>
      <c r="D373" s="11"/>
      <c r="E373" s="11">
        <v>7912.4724999999999</v>
      </c>
      <c r="F373" s="11">
        <v>1197.9375</v>
      </c>
      <c r="G373" s="24"/>
      <c r="H373" s="24"/>
      <c r="I373" s="24"/>
      <c r="J373" s="24"/>
      <c r="K373" s="24"/>
      <c r="L373" s="11"/>
      <c r="M373" s="11"/>
      <c r="N373" s="11">
        <v>191.67</v>
      </c>
      <c r="O373" s="11">
        <v>9302.08</v>
      </c>
      <c r="P373" s="56">
        <f>Tabla16[[#This Row],[TASA EX.]]+Tabla16[[#This Row],[IEPS 8 %]]</f>
        <v>0</v>
      </c>
      <c r="Q373" s="62">
        <f>Tabla16[[#This Row],[TASA 16%]]+Tabla16[[#This Row],[IEPS 6%]]+Tabla16[[#This Row],[IEPS30%]]+Tabla16[[#This Row],[IEPS53%]]+Tabla16[[#This Row],[IEPS 26.5%]]</f>
        <v>1197.9375</v>
      </c>
      <c r="R373" s="104">
        <v>45482</v>
      </c>
      <c r="S373" s="12" t="s">
        <v>174</v>
      </c>
      <c r="T373" s="34" t="s">
        <v>175</v>
      </c>
      <c r="U373" s="9" t="s">
        <v>39</v>
      </c>
      <c r="V373" s="11"/>
      <c r="W373" s="13" t="s">
        <v>40</v>
      </c>
      <c r="X373" s="12" t="s">
        <v>1335</v>
      </c>
      <c r="Y373" s="124"/>
      <c r="Z373" s="68"/>
    </row>
    <row r="374" spans="1:26" x14ac:dyDescent="0.25">
      <c r="A374" s="57">
        <v>195446</v>
      </c>
      <c r="B374" s="58">
        <v>496</v>
      </c>
      <c r="C374" s="10">
        <v>45461</v>
      </c>
      <c r="D374" s="60"/>
      <c r="E374" s="60">
        <v>30388.982499999998</v>
      </c>
      <c r="F374" s="60">
        <v>30270.9375</v>
      </c>
      <c r="G374" s="61"/>
      <c r="H374" s="61"/>
      <c r="I374" s="61"/>
      <c r="J374" s="61"/>
      <c r="K374" s="61"/>
      <c r="L374" s="60"/>
      <c r="M374" s="60"/>
      <c r="N374" s="60">
        <v>4843.3500000000004</v>
      </c>
      <c r="O374" s="60">
        <v>65503.27</v>
      </c>
      <c r="P374" s="56">
        <f>Tabla16[[#This Row],[TASA EX.]]+Tabla16[[#This Row],[IEPS 8 %]]</f>
        <v>0</v>
      </c>
      <c r="Q374" s="62">
        <f>Tabla16[[#This Row],[TASA 16%]]+Tabla16[[#This Row],[IEPS 6%]]+Tabla16[[#This Row],[IEPS30%]]+Tabla16[[#This Row],[IEPS53%]]+Tabla16[[#This Row],[IEPS 26.5%]]</f>
        <v>30270.9375</v>
      </c>
      <c r="R374" s="33">
        <v>45475</v>
      </c>
      <c r="S374" s="59" t="s">
        <v>174</v>
      </c>
      <c r="T374" s="63" t="s">
        <v>175</v>
      </c>
      <c r="U374" s="58" t="s">
        <v>39</v>
      </c>
      <c r="V374" s="60"/>
      <c r="W374" s="64" t="s">
        <v>40</v>
      </c>
      <c r="X374" s="59" t="s">
        <v>1336</v>
      </c>
      <c r="Y374" s="124"/>
      <c r="Z374" s="68"/>
    </row>
    <row r="375" spans="1:26" x14ac:dyDescent="0.25">
      <c r="A375" s="36">
        <v>196043</v>
      </c>
      <c r="B375" s="9">
        <v>203</v>
      </c>
      <c r="C375" s="10">
        <v>45478</v>
      </c>
      <c r="D375" s="11"/>
      <c r="E375" s="11">
        <v>13748.977499999999</v>
      </c>
      <c r="F375" s="11">
        <v>11916.502500000001</v>
      </c>
      <c r="G375" s="24"/>
      <c r="H375" s="24"/>
      <c r="I375" s="24"/>
      <c r="J375" s="24"/>
      <c r="K375" s="24"/>
      <c r="L375" s="11">
        <v>399.06</v>
      </c>
      <c r="M375" s="11"/>
      <c r="N375" s="11">
        <v>1970.49</v>
      </c>
      <c r="O375" s="11">
        <v>28035.03</v>
      </c>
      <c r="P375" s="56">
        <f>Tabla16[[#This Row],[TASA EX.]]+Tabla16[[#This Row],[IEPS 8 %]]</f>
        <v>0</v>
      </c>
      <c r="Q375" s="62">
        <f>Tabla16[[#This Row],[TASA 16%]]+Tabla16[[#This Row],[IEPS 6%]]+Tabla16[[#This Row],[IEPS30%]]+Tabla16[[#This Row],[IEPS53%]]+Tabla16[[#This Row],[IEPS 26.5%]]</f>
        <v>12315.5625</v>
      </c>
      <c r="R375" s="104">
        <v>45489</v>
      </c>
      <c r="S375" s="12" t="s">
        <v>174</v>
      </c>
      <c r="T375" s="34" t="s">
        <v>175</v>
      </c>
      <c r="U375" s="9" t="s">
        <v>39</v>
      </c>
      <c r="V375" s="11">
        <v>545.91</v>
      </c>
      <c r="W375" s="13" t="s">
        <v>40</v>
      </c>
      <c r="X375" s="12" t="s">
        <v>1794</v>
      </c>
      <c r="Y375" s="124"/>
      <c r="Z375" s="68"/>
    </row>
    <row r="376" spans="1:26" x14ac:dyDescent="0.25">
      <c r="A376" s="57">
        <v>196044</v>
      </c>
      <c r="B376" s="58">
        <v>204</v>
      </c>
      <c r="C376" s="10">
        <v>45478</v>
      </c>
      <c r="D376" s="60"/>
      <c r="E376" s="60">
        <v>58337.017499999994</v>
      </c>
      <c r="F376" s="60">
        <v>15435.8125</v>
      </c>
      <c r="G376" s="61"/>
      <c r="H376" s="61"/>
      <c r="I376" s="61"/>
      <c r="J376" s="61"/>
      <c r="K376" s="61"/>
      <c r="L376" s="60"/>
      <c r="M376" s="60"/>
      <c r="N376" s="60">
        <v>2469.73</v>
      </c>
      <c r="O376" s="60">
        <v>76242.559999999998</v>
      </c>
      <c r="P376" s="56">
        <f>Tabla16[[#This Row],[TASA EX.]]+Tabla16[[#This Row],[IEPS 8 %]]</f>
        <v>0</v>
      </c>
      <c r="Q376" s="62">
        <f>Tabla16[[#This Row],[TASA 16%]]+Tabla16[[#This Row],[IEPS 6%]]+Tabla16[[#This Row],[IEPS30%]]+Tabla16[[#This Row],[IEPS53%]]+Tabla16[[#This Row],[IEPS 26.5%]]</f>
        <v>15435.8125</v>
      </c>
      <c r="R376" s="33">
        <v>45496</v>
      </c>
      <c r="S376" s="59" t="s">
        <v>174</v>
      </c>
      <c r="T376" s="63" t="s">
        <v>175</v>
      </c>
      <c r="U376" s="58" t="s">
        <v>39</v>
      </c>
      <c r="V376" s="60"/>
      <c r="W376" s="64" t="s">
        <v>40</v>
      </c>
      <c r="X376" s="59" t="s">
        <v>1795</v>
      </c>
      <c r="Y376" s="124"/>
      <c r="Z376" s="68"/>
    </row>
    <row r="377" spans="1:26" x14ac:dyDescent="0.25">
      <c r="A377" s="36">
        <v>196045</v>
      </c>
      <c r="B377" s="9">
        <v>205</v>
      </c>
      <c r="C377" s="10">
        <v>45478</v>
      </c>
      <c r="D377" s="11"/>
      <c r="E377" s="11">
        <v>6876.8724999999986</v>
      </c>
      <c r="F377" s="11">
        <v>20455.9375</v>
      </c>
      <c r="G377" s="24"/>
      <c r="H377" s="24"/>
      <c r="I377" s="24"/>
      <c r="J377" s="24"/>
      <c r="K377" s="24"/>
      <c r="L377" s="11"/>
      <c r="M377" s="11"/>
      <c r="N377" s="11">
        <v>3272.95</v>
      </c>
      <c r="O377" s="11">
        <v>30605.759999999998</v>
      </c>
      <c r="P377" s="56">
        <f>Tabla16[[#This Row],[TASA EX.]]+Tabla16[[#This Row],[IEPS 8 %]]</f>
        <v>0</v>
      </c>
      <c r="Q377" s="62">
        <f>Tabla16[[#This Row],[TASA 16%]]+Tabla16[[#This Row],[IEPS 6%]]+Tabla16[[#This Row],[IEPS30%]]+Tabla16[[#This Row],[IEPS53%]]+Tabla16[[#This Row],[IEPS 26.5%]]</f>
        <v>20455.9375</v>
      </c>
      <c r="R377" s="104">
        <v>45503</v>
      </c>
      <c r="S377" s="12" t="s">
        <v>174</v>
      </c>
      <c r="T377" s="34" t="s">
        <v>175</v>
      </c>
      <c r="U377" s="9" t="s">
        <v>39</v>
      </c>
      <c r="V377" s="11"/>
      <c r="W377" s="13" t="s">
        <v>40</v>
      </c>
      <c r="X377" s="12" t="s">
        <v>1796</v>
      </c>
      <c r="Y377" s="124"/>
      <c r="Z377" s="68"/>
    </row>
    <row r="378" spans="1:26" x14ac:dyDescent="0.25">
      <c r="A378" s="36">
        <v>196035</v>
      </c>
      <c r="B378" s="9">
        <v>195</v>
      </c>
      <c r="C378" s="10">
        <v>45478</v>
      </c>
      <c r="D378" s="11"/>
      <c r="E378" s="11">
        <v>1.7500000001291482E-2</v>
      </c>
      <c r="F378" s="11">
        <v>17455.5625</v>
      </c>
      <c r="G378" s="24"/>
      <c r="H378" s="24"/>
      <c r="I378" s="24"/>
      <c r="J378" s="24"/>
      <c r="K378" s="24"/>
      <c r="L378" s="11"/>
      <c r="M378" s="11"/>
      <c r="N378" s="11">
        <v>2792.89</v>
      </c>
      <c r="O378" s="11">
        <v>20248.47</v>
      </c>
      <c r="P378" s="56">
        <f>Tabla16[[#This Row],[TASA EX.]]+Tabla16[[#This Row],[IEPS 8 %]]</f>
        <v>0</v>
      </c>
      <c r="Q378" s="62">
        <f>Tabla16[[#This Row],[TASA 16%]]+Tabla16[[#This Row],[IEPS 6%]]+Tabla16[[#This Row],[IEPS30%]]+Tabla16[[#This Row],[IEPS53%]]+Tabla16[[#This Row],[IEPS 26.5%]]</f>
        <v>17455.5625</v>
      </c>
      <c r="R378" s="33">
        <v>45483</v>
      </c>
      <c r="S378" s="12" t="s">
        <v>494</v>
      </c>
      <c r="T378" s="34" t="s">
        <v>495</v>
      </c>
      <c r="U378" s="9" t="s">
        <v>39</v>
      </c>
      <c r="V378" s="11"/>
      <c r="W378" s="13" t="s">
        <v>40</v>
      </c>
      <c r="X378" s="12" t="s">
        <v>1777</v>
      </c>
      <c r="Y378" s="124"/>
      <c r="Z378" s="68"/>
    </row>
    <row r="379" spans="1:26" x14ac:dyDescent="0.25">
      <c r="A379" s="57">
        <v>196036</v>
      </c>
      <c r="B379" s="58">
        <v>196</v>
      </c>
      <c r="C379" s="10">
        <v>45478</v>
      </c>
      <c r="D379" s="60"/>
      <c r="E379" s="60">
        <v>3760.3375000000001</v>
      </c>
      <c r="F379" s="60">
        <v>5723.8124999999991</v>
      </c>
      <c r="G379" s="61"/>
      <c r="H379" s="61"/>
      <c r="I379" s="61"/>
      <c r="J379" s="61"/>
      <c r="K379" s="61"/>
      <c r="L379" s="60"/>
      <c r="M379" s="60"/>
      <c r="N379" s="60">
        <v>915.81</v>
      </c>
      <c r="O379" s="60">
        <v>10399.959999999999</v>
      </c>
      <c r="P379" s="56">
        <f>Tabla16[[#This Row],[TASA EX.]]+Tabla16[[#This Row],[IEPS 8 %]]</f>
        <v>0</v>
      </c>
      <c r="Q379" s="62">
        <f>Tabla16[[#This Row],[TASA 16%]]+Tabla16[[#This Row],[IEPS 6%]]+Tabla16[[#This Row],[IEPS30%]]+Tabla16[[#This Row],[IEPS53%]]+Tabla16[[#This Row],[IEPS 26.5%]]</f>
        <v>5723.8124999999991</v>
      </c>
      <c r="R379" s="33">
        <v>45483</v>
      </c>
      <c r="S379" s="59" t="s">
        <v>494</v>
      </c>
      <c r="T379" s="63" t="s">
        <v>495</v>
      </c>
      <c r="U379" s="58" t="s">
        <v>39</v>
      </c>
      <c r="V379" s="60">
        <v>1513.8</v>
      </c>
      <c r="W379" s="64" t="s">
        <v>40</v>
      </c>
      <c r="X379" s="59" t="s">
        <v>1778</v>
      </c>
      <c r="Y379" s="124"/>
      <c r="Z379" s="68"/>
    </row>
    <row r="380" spans="1:26" x14ac:dyDescent="0.25">
      <c r="A380" s="36">
        <v>196037</v>
      </c>
      <c r="B380" s="9">
        <v>197</v>
      </c>
      <c r="C380" s="10">
        <v>45478</v>
      </c>
      <c r="D380" s="11"/>
      <c r="E380" s="11">
        <v>2.500000000077307E-2</v>
      </c>
      <c r="F380" s="11">
        <v>11858.125</v>
      </c>
      <c r="G380" s="24"/>
      <c r="H380" s="24"/>
      <c r="I380" s="24"/>
      <c r="J380" s="24"/>
      <c r="K380" s="24"/>
      <c r="L380" s="11"/>
      <c r="M380" s="11"/>
      <c r="N380" s="11">
        <v>1897.3</v>
      </c>
      <c r="O380" s="11">
        <v>13755.45</v>
      </c>
      <c r="P380" s="106">
        <f>Tabla16[[#This Row],[TASA EX.]]+Tabla16[[#This Row],[IEPS 8 %]]</f>
        <v>0</v>
      </c>
      <c r="Q380" s="62">
        <f>Tabla16[[#This Row],[TASA 16%]]+Tabla16[[#This Row],[IEPS 6%]]+Tabla16[[#This Row],[IEPS30%]]+Tabla16[[#This Row],[IEPS53%]]+Tabla16[[#This Row],[IEPS 26.5%]]</f>
        <v>11858.125</v>
      </c>
      <c r="R380" s="33">
        <v>45490</v>
      </c>
      <c r="S380" s="12" t="s">
        <v>494</v>
      </c>
      <c r="T380" s="34" t="s">
        <v>495</v>
      </c>
      <c r="U380" s="9" t="s">
        <v>39</v>
      </c>
      <c r="V380" s="11"/>
      <c r="W380" s="13" t="s">
        <v>40</v>
      </c>
      <c r="X380" s="12" t="s">
        <v>1779</v>
      </c>
      <c r="Y380" s="124"/>
      <c r="Z380" s="68"/>
    </row>
    <row r="381" spans="1:26" x14ac:dyDescent="0.25">
      <c r="A381" s="36">
        <v>196041</v>
      </c>
      <c r="B381" s="9">
        <v>201</v>
      </c>
      <c r="C381" s="10">
        <v>45478</v>
      </c>
      <c r="D381" s="11"/>
      <c r="E381" s="11">
        <v>0</v>
      </c>
      <c r="F381" s="11">
        <v>11936.75</v>
      </c>
      <c r="G381" s="24"/>
      <c r="H381" s="24"/>
      <c r="I381" s="24"/>
      <c r="J381" s="24"/>
      <c r="K381" s="24"/>
      <c r="L381" s="11"/>
      <c r="M381" s="11"/>
      <c r="N381" s="11">
        <v>1909.88</v>
      </c>
      <c r="O381" s="11">
        <v>13846.63</v>
      </c>
      <c r="P381" s="106">
        <f>Tabla16[[#This Row],[TASA EX.]]+Tabla16[[#This Row],[IEPS 8 %]]</f>
        <v>0</v>
      </c>
      <c r="Q381" s="62">
        <f>Tabla16[[#This Row],[TASA 16%]]+Tabla16[[#This Row],[IEPS 6%]]+Tabla16[[#This Row],[IEPS30%]]+Tabla16[[#This Row],[IEPS53%]]+Tabla16[[#This Row],[IEPS 26.5%]]</f>
        <v>11936.75</v>
      </c>
      <c r="R381" s="33">
        <v>45483</v>
      </c>
      <c r="S381" s="12" t="s">
        <v>494</v>
      </c>
      <c r="T381" s="34" t="s">
        <v>495</v>
      </c>
      <c r="U381" s="9" t="s">
        <v>39</v>
      </c>
      <c r="V381" s="11"/>
      <c r="W381" s="13" t="s">
        <v>40</v>
      </c>
      <c r="X381" s="12" t="s">
        <v>1792</v>
      </c>
      <c r="Y381" s="124"/>
      <c r="Z381" s="68"/>
    </row>
    <row r="382" spans="1:26" x14ac:dyDescent="0.25">
      <c r="A382" s="36">
        <v>196500</v>
      </c>
      <c r="B382" s="9">
        <v>660</v>
      </c>
      <c r="C382" s="10">
        <v>45496</v>
      </c>
      <c r="D382" s="11"/>
      <c r="E382" s="11">
        <v>1420.4025000000006</v>
      </c>
      <c r="F382" s="11">
        <v>24040.1875</v>
      </c>
      <c r="G382" s="24"/>
      <c r="H382" s="24"/>
      <c r="I382" s="24"/>
      <c r="J382" s="24"/>
      <c r="K382" s="24"/>
      <c r="L382" s="11"/>
      <c r="M382" s="11"/>
      <c r="N382" s="11">
        <v>3846.43</v>
      </c>
      <c r="O382" s="11">
        <v>29307.02</v>
      </c>
      <c r="P382" s="106">
        <f>Tabla16[[#This Row],[TASA EX.]]+Tabla16[[#This Row],[IEPS 8 %]]</f>
        <v>0</v>
      </c>
      <c r="Q382" s="62">
        <f>Tabla16[[#This Row],[TASA 16%]]+Tabla16[[#This Row],[IEPS 6%]]+Tabla16[[#This Row],[IEPS30%]]+Tabla16[[#This Row],[IEPS53%]]+Tabla16[[#This Row],[IEPS 26.5%]]</f>
        <v>24040.1875</v>
      </c>
      <c r="R382" s="33">
        <v>45498</v>
      </c>
      <c r="S382" s="12" t="s">
        <v>494</v>
      </c>
      <c r="T382" s="34" t="s">
        <v>495</v>
      </c>
      <c r="U382" s="9" t="s">
        <v>39</v>
      </c>
      <c r="V382" s="11"/>
      <c r="W382" s="13" t="s">
        <v>40</v>
      </c>
      <c r="X382" s="12" t="s">
        <v>2084</v>
      </c>
      <c r="Y382" s="124"/>
      <c r="Z382" s="68"/>
    </row>
    <row r="383" spans="1:26" x14ac:dyDescent="0.25">
      <c r="A383" s="36">
        <v>196501</v>
      </c>
      <c r="B383" s="9">
        <v>661</v>
      </c>
      <c r="C383" s="10">
        <v>45496</v>
      </c>
      <c r="D383" s="11"/>
      <c r="E383" s="11">
        <v>-1.5000000000782165E-2</v>
      </c>
      <c r="F383" s="11">
        <v>18394.375</v>
      </c>
      <c r="G383" s="24"/>
      <c r="H383" s="24"/>
      <c r="I383" s="24"/>
      <c r="J383" s="24"/>
      <c r="K383" s="24"/>
      <c r="L383" s="11"/>
      <c r="M383" s="11"/>
      <c r="N383" s="11">
        <v>2943.1</v>
      </c>
      <c r="O383" s="11">
        <v>21337.46</v>
      </c>
      <c r="P383" s="106">
        <f>Tabla16[[#This Row],[TASA EX.]]+Tabla16[[#This Row],[IEPS 8 %]]</f>
        <v>0</v>
      </c>
      <c r="Q383" s="62">
        <f>Tabla16[[#This Row],[TASA 16%]]+Tabla16[[#This Row],[IEPS 6%]]+Tabla16[[#This Row],[IEPS30%]]+Tabla16[[#This Row],[IEPS53%]]+Tabla16[[#This Row],[IEPS 26.5%]]</f>
        <v>18394.375</v>
      </c>
      <c r="R383" s="33">
        <v>45503</v>
      </c>
      <c r="S383" s="12" t="s">
        <v>494</v>
      </c>
      <c r="T383" s="34" t="s">
        <v>495</v>
      </c>
      <c r="U383" s="9" t="s">
        <v>39</v>
      </c>
      <c r="V383" s="11"/>
      <c r="W383" s="13" t="s">
        <v>40</v>
      </c>
      <c r="X383" s="12" t="s">
        <v>2085</v>
      </c>
      <c r="Y383" s="124"/>
      <c r="Z383" s="68"/>
    </row>
    <row r="384" spans="1:26" x14ac:dyDescent="0.25">
      <c r="A384" s="36" t="s">
        <v>1066</v>
      </c>
      <c r="B384" s="9">
        <v>2182</v>
      </c>
      <c r="C384" s="10">
        <v>45504</v>
      </c>
      <c r="D384" s="11"/>
      <c r="E384" s="11">
        <v>0</v>
      </c>
      <c r="F384" s="11">
        <v>1695</v>
      </c>
      <c r="G384" s="24"/>
      <c r="H384" s="24"/>
      <c r="I384" s="24"/>
      <c r="J384" s="24"/>
      <c r="K384" s="24"/>
      <c r="L384" s="11"/>
      <c r="M384" s="11"/>
      <c r="N384" s="11">
        <v>271.2</v>
      </c>
      <c r="O384" s="11">
        <v>1966.2</v>
      </c>
      <c r="P384" s="56">
        <f>Tabla16[[#This Row],[TASA EX.]]+Tabla16[[#This Row],[IEPS 8 %]]</f>
        <v>0</v>
      </c>
      <c r="Q384" s="62">
        <f>Tabla16[[#This Row],[TASA 16%]]+Tabla16[[#This Row],[IEPS 6%]]+Tabla16[[#This Row],[IEPS30%]]+Tabla16[[#This Row],[IEPS53%]]+Tabla16[[#This Row],[IEPS 26.5%]]</f>
        <v>1695</v>
      </c>
      <c r="R384" s="33">
        <v>45504</v>
      </c>
      <c r="S384" s="12" t="s">
        <v>1236</v>
      </c>
      <c r="T384" s="34" t="s">
        <v>1237</v>
      </c>
      <c r="U384" s="9" t="s">
        <v>69</v>
      </c>
      <c r="V384" s="11"/>
      <c r="W384" s="13" t="s">
        <v>70</v>
      </c>
      <c r="X384" s="12"/>
      <c r="Y384" s="124"/>
      <c r="Z384" s="68"/>
    </row>
    <row r="385" spans="1:26" x14ac:dyDescent="0.25">
      <c r="A385" s="36" t="s">
        <v>1067</v>
      </c>
      <c r="B385" s="9">
        <v>2183</v>
      </c>
      <c r="C385" s="10">
        <v>45504</v>
      </c>
      <c r="D385" s="11"/>
      <c r="E385" s="11">
        <v>5.0000000002000888E-2</v>
      </c>
      <c r="F385" s="11">
        <v>30577.749999999996</v>
      </c>
      <c r="G385" s="24"/>
      <c r="H385" s="24"/>
      <c r="I385" s="24"/>
      <c r="J385" s="24"/>
      <c r="K385" s="24"/>
      <c r="L385" s="11"/>
      <c r="M385" s="11"/>
      <c r="N385" s="11">
        <v>4892.4399999999996</v>
      </c>
      <c r="O385" s="11">
        <v>35470.239999999998</v>
      </c>
      <c r="P385" s="56">
        <f>Tabla16[[#This Row],[TASA EX.]]+Tabla16[[#This Row],[IEPS 8 %]]</f>
        <v>0</v>
      </c>
      <c r="Q385" s="62">
        <f>Tabla16[[#This Row],[TASA 16%]]+Tabla16[[#This Row],[IEPS 6%]]+Tabla16[[#This Row],[IEPS30%]]+Tabla16[[#This Row],[IEPS53%]]+Tabla16[[#This Row],[IEPS 26.5%]]</f>
        <v>30577.749999999996</v>
      </c>
      <c r="R385" s="33">
        <v>45504</v>
      </c>
      <c r="S385" s="12" t="s">
        <v>1236</v>
      </c>
      <c r="T385" s="34" t="s">
        <v>1237</v>
      </c>
      <c r="U385" s="9" t="s">
        <v>69</v>
      </c>
      <c r="V385" s="11"/>
      <c r="W385" s="13" t="s">
        <v>70</v>
      </c>
      <c r="X385" s="12"/>
      <c r="Y385" s="124"/>
      <c r="Z385" s="68"/>
    </row>
    <row r="386" spans="1:26" x14ac:dyDescent="0.25">
      <c r="A386" s="36">
        <v>195762</v>
      </c>
      <c r="B386" s="9">
        <v>812</v>
      </c>
      <c r="C386" s="10">
        <v>45470</v>
      </c>
      <c r="D386" s="11"/>
      <c r="E386" s="11">
        <v>4752.0150000000103</v>
      </c>
      <c r="F386" s="11">
        <v>128664.12499999999</v>
      </c>
      <c r="G386" s="24"/>
      <c r="H386" s="24"/>
      <c r="I386" s="24"/>
      <c r="J386" s="24"/>
      <c r="K386" s="24"/>
      <c r="L386" s="11"/>
      <c r="M386" s="11"/>
      <c r="N386" s="11">
        <v>20586.259999999998</v>
      </c>
      <c r="O386" s="11">
        <v>154002.4</v>
      </c>
      <c r="P386" s="106">
        <f>Tabla16[[#This Row],[TASA EX.]]+Tabla16[[#This Row],[IEPS 8 %]]</f>
        <v>0</v>
      </c>
      <c r="Q386" s="62">
        <f>Tabla16[[#This Row],[TASA 16%]]+Tabla16[[#This Row],[IEPS 6%]]+Tabla16[[#This Row],[IEPS30%]]+Tabla16[[#This Row],[IEPS53%]]+Tabla16[[#This Row],[IEPS 26.5%]]</f>
        <v>128664.12499999999</v>
      </c>
      <c r="R386" s="33">
        <v>45485</v>
      </c>
      <c r="S386" s="12" t="s">
        <v>282</v>
      </c>
      <c r="T386" s="34" t="s">
        <v>283</v>
      </c>
      <c r="U386" s="9" t="s">
        <v>39</v>
      </c>
      <c r="V386" s="11"/>
      <c r="W386" s="13" t="s">
        <v>40</v>
      </c>
      <c r="X386" s="12" t="s">
        <v>1519</v>
      </c>
      <c r="Y386" s="124"/>
      <c r="Z386" s="68"/>
    </row>
    <row r="387" spans="1:26" x14ac:dyDescent="0.25">
      <c r="A387" s="36">
        <v>195815</v>
      </c>
      <c r="B387" s="9">
        <v>865</v>
      </c>
      <c r="C387" s="10">
        <v>45471</v>
      </c>
      <c r="D387" s="11"/>
      <c r="E387" s="11">
        <v>-2.5000000045110937E-2</v>
      </c>
      <c r="F387" s="11">
        <v>207043.62500000003</v>
      </c>
      <c r="G387" s="24"/>
      <c r="H387" s="24"/>
      <c r="I387" s="24"/>
      <c r="J387" s="24"/>
      <c r="K387" s="24"/>
      <c r="L387" s="11"/>
      <c r="M387" s="11"/>
      <c r="N387" s="11">
        <v>33126.980000000003</v>
      </c>
      <c r="O387" s="11">
        <v>240170.58</v>
      </c>
      <c r="P387" s="56">
        <f>Tabla16[[#This Row],[TASA EX.]]+Tabla16[[#This Row],[IEPS 8 %]]</f>
        <v>0</v>
      </c>
      <c r="Q387" s="62">
        <f>Tabla16[[#This Row],[TASA 16%]]+Tabla16[[#This Row],[IEPS 6%]]+Tabla16[[#This Row],[IEPS30%]]+Tabla16[[#This Row],[IEPS53%]]+Tabla16[[#This Row],[IEPS 26.5%]]</f>
        <v>207043.62500000003</v>
      </c>
      <c r="R387" s="104">
        <v>45492</v>
      </c>
      <c r="S387" s="12" t="s">
        <v>282</v>
      </c>
      <c r="T387" s="34" t="s">
        <v>283</v>
      </c>
      <c r="U387" s="9" t="s">
        <v>39</v>
      </c>
      <c r="V387" s="11"/>
      <c r="W387" s="13" t="s">
        <v>40</v>
      </c>
      <c r="X387" s="12" t="s">
        <v>1579</v>
      </c>
      <c r="Y387" s="124"/>
      <c r="Z387" s="68"/>
    </row>
    <row r="388" spans="1:26" x14ac:dyDescent="0.25">
      <c r="A388" s="36">
        <v>195858</v>
      </c>
      <c r="B388" s="9">
        <v>18</v>
      </c>
      <c r="C388" s="10">
        <v>45474</v>
      </c>
      <c r="D388" s="11"/>
      <c r="E388" s="11">
        <v>463172</v>
      </c>
      <c r="F388" s="11">
        <v>0</v>
      </c>
      <c r="G388" s="24"/>
      <c r="H388" s="24"/>
      <c r="I388" s="24"/>
      <c r="J388" s="24"/>
      <c r="K388" s="24"/>
      <c r="L388" s="11"/>
      <c r="M388" s="11"/>
      <c r="N388" s="11"/>
      <c r="O388" s="11">
        <v>463172</v>
      </c>
      <c r="P388" s="56">
        <f>Tabla16[[#This Row],[TASA EX.]]+Tabla16[[#This Row],[IEPS 8 %]]</f>
        <v>0</v>
      </c>
      <c r="Q388" s="62">
        <f>Tabla16[[#This Row],[TASA 16%]]+Tabla16[[#This Row],[IEPS 6%]]+Tabla16[[#This Row],[IEPS30%]]+Tabla16[[#This Row],[IEPS53%]]+Tabla16[[#This Row],[IEPS 26.5%]]</f>
        <v>0</v>
      </c>
      <c r="R388" s="33">
        <v>45492</v>
      </c>
      <c r="S388" s="12" t="s">
        <v>282</v>
      </c>
      <c r="T388" s="34" t="s">
        <v>283</v>
      </c>
      <c r="U388" s="9" t="s">
        <v>39</v>
      </c>
      <c r="V388" s="11"/>
      <c r="W388" s="13" t="s">
        <v>40</v>
      </c>
      <c r="X388" s="12" t="s">
        <v>1623</v>
      </c>
      <c r="Y388" s="124"/>
      <c r="Z388" s="68"/>
    </row>
    <row r="389" spans="1:26" x14ac:dyDescent="0.25">
      <c r="A389" s="57">
        <v>196099</v>
      </c>
      <c r="B389" s="58">
        <v>259</v>
      </c>
      <c r="C389" s="10">
        <v>45482</v>
      </c>
      <c r="D389" s="60"/>
      <c r="E389" s="60">
        <v>58890</v>
      </c>
      <c r="F389" s="60">
        <v>0</v>
      </c>
      <c r="G389" s="61"/>
      <c r="H389" s="61"/>
      <c r="I389" s="61"/>
      <c r="J389" s="61"/>
      <c r="K389" s="61"/>
      <c r="L389" s="60"/>
      <c r="M389" s="60"/>
      <c r="N389" s="60"/>
      <c r="O389" s="60">
        <v>58890</v>
      </c>
      <c r="P389" s="56">
        <f>Tabla16[[#This Row],[TASA EX.]]+Tabla16[[#This Row],[IEPS 8 %]]</f>
        <v>0</v>
      </c>
      <c r="Q389" s="62">
        <f>Tabla16[[#This Row],[TASA 16%]]+Tabla16[[#This Row],[IEPS 6%]]+Tabla16[[#This Row],[IEPS30%]]+Tabla16[[#This Row],[IEPS53%]]+Tabla16[[#This Row],[IEPS 26.5%]]</f>
        <v>0</v>
      </c>
      <c r="R389" s="104">
        <v>45499</v>
      </c>
      <c r="S389" s="12" t="s">
        <v>282</v>
      </c>
      <c r="T389" s="34" t="s">
        <v>283</v>
      </c>
      <c r="U389" s="9" t="s">
        <v>39</v>
      </c>
      <c r="V389" s="11"/>
      <c r="W389" s="13" t="s">
        <v>40</v>
      </c>
      <c r="X389" s="12" t="s">
        <v>1831</v>
      </c>
      <c r="Y389" s="124"/>
      <c r="Z389" s="68"/>
    </row>
    <row r="390" spans="1:26" x14ac:dyDescent="0.25">
      <c r="A390" s="57">
        <v>196179</v>
      </c>
      <c r="B390" s="58">
        <v>339</v>
      </c>
      <c r="C390" s="10">
        <v>45484</v>
      </c>
      <c r="D390" s="60"/>
      <c r="E390" s="60">
        <v>9064.7924999999996</v>
      </c>
      <c r="F390" s="60">
        <v>72051.6875</v>
      </c>
      <c r="G390" s="61"/>
      <c r="H390" s="61"/>
      <c r="I390" s="61"/>
      <c r="J390" s="61"/>
      <c r="K390" s="61"/>
      <c r="L390" s="60"/>
      <c r="M390" s="60"/>
      <c r="N390" s="60">
        <v>11528.27</v>
      </c>
      <c r="O390" s="60">
        <v>92644.75</v>
      </c>
      <c r="P390" s="56">
        <f>Tabla16[[#This Row],[TASA EX.]]+Tabla16[[#This Row],[IEPS 8 %]]</f>
        <v>0</v>
      </c>
      <c r="Q390" s="62">
        <f>Tabla16[[#This Row],[TASA 16%]]+Tabla16[[#This Row],[IEPS 6%]]+Tabla16[[#This Row],[IEPS30%]]+Tabla16[[#This Row],[IEPS53%]]+Tabla16[[#This Row],[IEPS 26.5%]]</f>
        <v>72051.6875</v>
      </c>
      <c r="R390" s="33">
        <v>45499</v>
      </c>
      <c r="S390" s="59" t="s">
        <v>282</v>
      </c>
      <c r="T390" s="63" t="s">
        <v>283</v>
      </c>
      <c r="U390" s="58" t="s">
        <v>39</v>
      </c>
      <c r="V390" s="60"/>
      <c r="W390" s="64" t="s">
        <v>40</v>
      </c>
      <c r="X390" s="59" t="s">
        <v>1899</v>
      </c>
      <c r="Y390" s="124"/>
      <c r="Z390" s="68"/>
    </row>
    <row r="391" spans="1:26" x14ac:dyDescent="0.25">
      <c r="A391" s="36">
        <v>195301</v>
      </c>
      <c r="B391" s="9">
        <v>351</v>
      </c>
      <c r="C391" s="10">
        <v>45456</v>
      </c>
      <c r="D391" s="11"/>
      <c r="E391" s="11">
        <v>6992.6849999999904</v>
      </c>
      <c r="F391" s="11">
        <v>134352.875</v>
      </c>
      <c r="G391" s="24"/>
      <c r="H391" s="24"/>
      <c r="I391" s="24"/>
      <c r="J391" s="24"/>
      <c r="K391" s="24"/>
      <c r="L391" s="11"/>
      <c r="M391" s="11"/>
      <c r="N391" s="11">
        <v>21496.46</v>
      </c>
      <c r="O391" s="11">
        <v>162842.01999999999</v>
      </c>
      <c r="P391" s="56">
        <f>Tabla16[[#This Row],[TASA EX.]]+Tabla16[[#This Row],[IEPS 8 %]]</f>
        <v>0</v>
      </c>
      <c r="Q391" s="62">
        <f>Tabla16[[#This Row],[TASA 16%]]+Tabla16[[#This Row],[IEPS 6%]]+Tabla16[[#This Row],[IEPS30%]]+Tabla16[[#This Row],[IEPS53%]]+Tabla16[[#This Row],[IEPS 26.5%]]</f>
        <v>134352.875</v>
      </c>
      <c r="R391" s="33">
        <v>45475</v>
      </c>
      <c r="S391" s="12" t="s">
        <v>166</v>
      </c>
      <c r="T391" s="34" t="s">
        <v>167</v>
      </c>
      <c r="U391" s="9" t="s">
        <v>39</v>
      </c>
      <c r="V391" s="11"/>
      <c r="W391" s="13" t="s">
        <v>40</v>
      </c>
      <c r="X391" s="12" t="s">
        <v>1270</v>
      </c>
      <c r="Y391" s="124"/>
      <c r="Z391" s="68"/>
    </row>
    <row r="392" spans="1:26" x14ac:dyDescent="0.25">
      <c r="A392" s="57">
        <v>195529</v>
      </c>
      <c r="B392" s="58">
        <v>579</v>
      </c>
      <c r="C392" s="10">
        <v>45463</v>
      </c>
      <c r="D392" s="60"/>
      <c r="E392" s="60">
        <v>15795.725000000013</v>
      </c>
      <c r="F392" s="60">
        <v>119134.625</v>
      </c>
      <c r="G392" s="61"/>
      <c r="H392" s="61"/>
      <c r="I392" s="61"/>
      <c r="J392" s="61"/>
      <c r="K392" s="61"/>
      <c r="L392" s="60"/>
      <c r="M392" s="60"/>
      <c r="N392" s="60">
        <v>19061.54</v>
      </c>
      <c r="O392" s="60">
        <v>153991.89000000001</v>
      </c>
      <c r="P392" s="56">
        <f>Tabla16[[#This Row],[TASA EX.]]+Tabla16[[#This Row],[IEPS 8 %]]</f>
        <v>0</v>
      </c>
      <c r="Q392" s="62">
        <f>Tabla16[[#This Row],[TASA 16%]]+Tabla16[[#This Row],[IEPS 6%]]+Tabla16[[#This Row],[IEPS30%]]+Tabla16[[#This Row],[IEPS53%]]+Tabla16[[#This Row],[IEPS 26.5%]]</f>
        <v>119134.625</v>
      </c>
      <c r="R392" s="33">
        <v>45482</v>
      </c>
      <c r="S392" s="59" t="s">
        <v>166</v>
      </c>
      <c r="T392" s="63" t="s">
        <v>167</v>
      </c>
      <c r="U392" s="9" t="s">
        <v>39</v>
      </c>
      <c r="V392" s="60"/>
      <c r="W392" s="13" t="s">
        <v>40</v>
      </c>
      <c r="X392" s="59" t="s">
        <v>1372</v>
      </c>
      <c r="Y392" s="124"/>
      <c r="Z392" s="68"/>
    </row>
    <row r="393" spans="1:26" x14ac:dyDescent="0.25">
      <c r="A393" s="57">
        <v>195531</v>
      </c>
      <c r="B393" s="58">
        <v>581</v>
      </c>
      <c r="C393" s="10">
        <v>45463</v>
      </c>
      <c r="D393" s="60"/>
      <c r="E393" s="60">
        <v>28402.5625</v>
      </c>
      <c r="F393" s="60">
        <v>3692.9375</v>
      </c>
      <c r="G393" s="61"/>
      <c r="H393" s="61"/>
      <c r="I393" s="61"/>
      <c r="J393" s="61"/>
      <c r="K393" s="61"/>
      <c r="L393" s="60"/>
      <c r="M393" s="60"/>
      <c r="N393" s="60">
        <v>590.87</v>
      </c>
      <c r="O393" s="60">
        <v>32686.37</v>
      </c>
      <c r="P393" s="56">
        <f>Tabla16[[#This Row],[TASA EX.]]+Tabla16[[#This Row],[IEPS 8 %]]</f>
        <v>0</v>
      </c>
      <c r="Q393" s="62">
        <f>Tabla16[[#This Row],[TASA 16%]]+Tabla16[[#This Row],[IEPS 6%]]+Tabla16[[#This Row],[IEPS30%]]+Tabla16[[#This Row],[IEPS53%]]+Tabla16[[#This Row],[IEPS 26.5%]]</f>
        <v>3692.9375</v>
      </c>
      <c r="R393" s="33">
        <v>45475</v>
      </c>
      <c r="S393" s="59" t="s">
        <v>166</v>
      </c>
      <c r="T393" s="63" t="s">
        <v>167</v>
      </c>
      <c r="U393" s="58" t="s">
        <v>39</v>
      </c>
      <c r="V393" s="60"/>
      <c r="W393" s="64" t="s">
        <v>40</v>
      </c>
      <c r="X393" s="59" t="s">
        <v>60</v>
      </c>
      <c r="Y393" s="124"/>
      <c r="Z393" s="68"/>
    </row>
    <row r="394" spans="1:26" x14ac:dyDescent="0.25">
      <c r="A394" s="57">
        <v>195554</v>
      </c>
      <c r="B394" s="58">
        <v>604</v>
      </c>
      <c r="C394" s="10">
        <v>45464</v>
      </c>
      <c r="D394" s="60"/>
      <c r="E394" s="60">
        <v>116142.7175</v>
      </c>
      <c r="F394" s="60">
        <v>34256.8125</v>
      </c>
      <c r="G394" s="61"/>
      <c r="H394" s="61"/>
      <c r="I394" s="61"/>
      <c r="J394" s="61"/>
      <c r="K394" s="61"/>
      <c r="L394" s="60"/>
      <c r="M394" s="60"/>
      <c r="N394" s="60">
        <v>5481.09</v>
      </c>
      <c r="O394" s="60">
        <v>155880.62</v>
      </c>
      <c r="P394" s="56">
        <f>Tabla16[[#This Row],[TASA EX.]]+Tabla16[[#This Row],[IEPS 8 %]]</f>
        <v>0</v>
      </c>
      <c r="Q394" s="62">
        <f>Tabla16[[#This Row],[TASA 16%]]+Tabla16[[#This Row],[IEPS 6%]]+Tabla16[[#This Row],[IEPS30%]]+Tabla16[[#This Row],[IEPS53%]]+Tabla16[[#This Row],[IEPS 26.5%]]</f>
        <v>34256.8125</v>
      </c>
      <c r="R394" s="33">
        <v>45476</v>
      </c>
      <c r="S394" s="59" t="s">
        <v>166</v>
      </c>
      <c r="T394" s="63" t="s">
        <v>167</v>
      </c>
      <c r="U394" s="58" t="s">
        <v>39</v>
      </c>
      <c r="V394" s="60"/>
      <c r="W394" s="64" t="s">
        <v>40</v>
      </c>
      <c r="X394" s="59" t="s">
        <v>60</v>
      </c>
      <c r="Y394" s="124"/>
      <c r="Z394" s="68"/>
    </row>
    <row r="395" spans="1:26" x14ac:dyDescent="0.25">
      <c r="A395" s="36">
        <v>195734</v>
      </c>
      <c r="B395" s="9">
        <v>784</v>
      </c>
      <c r="C395" s="10">
        <v>45470</v>
      </c>
      <c r="D395" s="11"/>
      <c r="E395" s="11">
        <v>11868.125</v>
      </c>
      <c r="F395" s="11">
        <v>4194.875</v>
      </c>
      <c r="G395" s="24"/>
      <c r="H395" s="24"/>
      <c r="I395" s="24"/>
      <c r="J395" s="24"/>
      <c r="K395" s="24"/>
      <c r="L395" s="11"/>
      <c r="M395" s="11"/>
      <c r="N395" s="11">
        <v>671.18</v>
      </c>
      <c r="O395" s="11">
        <v>16734.18</v>
      </c>
      <c r="P395" s="56">
        <f>Tabla16[[#This Row],[TASA EX.]]+Tabla16[[#This Row],[IEPS 8 %]]</f>
        <v>0</v>
      </c>
      <c r="Q395" s="62">
        <f>Tabla16[[#This Row],[TASA 16%]]+Tabla16[[#This Row],[IEPS 6%]]+Tabla16[[#This Row],[IEPS30%]]+Tabla16[[#This Row],[IEPS53%]]+Tabla16[[#This Row],[IEPS 26.5%]]</f>
        <v>4194.875</v>
      </c>
      <c r="R395" s="33">
        <v>45482</v>
      </c>
      <c r="S395" s="12" t="s">
        <v>166</v>
      </c>
      <c r="T395" s="34" t="s">
        <v>167</v>
      </c>
      <c r="U395" s="9" t="s">
        <v>39</v>
      </c>
      <c r="V395" s="11"/>
      <c r="W395" s="13" t="s">
        <v>40</v>
      </c>
      <c r="X395" s="12" t="s">
        <v>60</v>
      </c>
      <c r="Y395" s="124"/>
      <c r="Z395" s="68"/>
    </row>
    <row r="396" spans="1:26" x14ac:dyDescent="0.25">
      <c r="A396" s="36">
        <v>195787</v>
      </c>
      <c r="B396" s="9">
        <v>837</v>
      </c>
      <c r="C396" s="10">
        <v>45470</v>
      </c>
      <c r="D396" s="11"/>
      <c r="E396" s="11">
        <v>96306.372499999998</v>
      </c>
      <c r="F396" s="11">
        <v>22037.437499999996</v>
      </c>
      <c r="G396" s="24"/>
      <c r="H396" s="24"/>
      <c r="I396" s="24"/>
      <c r="J396" s="24"/>
      <c r="K396" s="24"/>
      <c r="L396" s="11"/>
      <c r="M396" s="11"/>
      <c r="N396" s="11">
        <v>3525.99</v>
      </c>
      <c r="O396" s="11">
        <v>121869.8</v>
      </c>
      <c r="P396" s="106">
        <f>Tabla16[[#This Row],[TASA EX.]]+Tabla16[[#This Row],[IEPS 8 %]]</f>
        <v>0</v>
      </c>
      <c r="Q396" s="62">
        <f>Tabla16[[#This Row],[TASA 16%]]+Tabla16[[#This Row],[IEPS 6%]]+Tabla16[[#This Row],[IEPS30%]]+Tabla16[[#This Row],[IEPS53%]]+Tabla16[[#This Row],[IEPS 26.5%]]</f>
        <v>22037.437499999996</v>
      </c>
      <c r="R396" s="33">
        <v>45483</v>
      </c>
      <c r="S396" s="12" t="s">
        <v>166</v>
      </c>
      <c r="T396" s="34" t="s">
        <v>167</v>
      </c>
      <c r="U396" s="9" t="s">
        <v>39</v>
      </c>
      <c r="V396" s="11"/>
      <c r="W396" s="13" t="s">
        <v>40</v>
      </c>
      <c r="X396" s="12" t="s">
        <v>60</v>
      </c>
      <c r="Y396" s="124"/>
      <c r="Z396" s="68"/>
    </row>
    <row r="397" spans="1:26" x14ac:dyDescent="0.25">
      <c r="A397" s="36">
        <v>195788</v>
      </c>
      <c r="B397" s="9">
        <v>838</v>
      </c>
      <c r="C397" s="10">
        <v>45470</v>
      </c>
      <c r="D397" s="11"/>
      <c r="E397" s="11">
        <v>14445.194999999985</v>
      </c>
      <c r="F397" s="11">
        <v>151828.375</v>
      </c>
      <c r="G397" s="24"/>
      <c r="H397" s="24"/>
      <c r="I397" s="24"/>
      <c r="J397" s="24"/>
      <c r="K397" s="24"/>
      <c r="L397" s="11"/>
      <c r="M397" s="11"/>
      <c r="N397" s="11">
        <v>24292.54</v>
      </c>
      <c r="O397" s="11">
        <v>190566.11</v>
      </c>
      <c r="P397" s="56">
        <f>Tabla16[[#This Row],[TASA EX.]]+Tabla16[[#This Row],[IEPS 8 %]]</f>
        <v>0</v>
      </c>
      <c r="Q397" s="62">
        <f>Tabla16[[#This Row],[TASA 16%]]+Tabla16[[#This Row],[IEPS 6%]]+Tabla16[[#This Row],[IEPS30%]]+Tabla16[[#This Row],[IEPS53%]]+Tabla16[[#This Row],[IEPS 26.5%]]</f>
        <v>151828.375</v>
      </c>
      <c r="R397" s="104">
        <v>45489</v>
      </c>
      <c r="S397" s="12" t="s">
        <v>166</v>
      </c>
      <c r="T397" s="34" t="s">
        <v>167</v>
      </c>
      <c r="U397" s="9" t="s">
        <v>39</v>
      </c>
      <c r="V397" s="11"/>
      <c r="W397" s="13" t="s">
        <v>40</v>
      </c>
      <c r="X397" s="12" t="s">
        <v>1536</v>
      </c>
      <c r="Y397" s="124"/>
      <c r="Z397" s="68"/>
    </row>
    <row r="398" spans="1:26" x14ac:dyDescent="0.25">
      <c r="A398" s="36">
        <v>195969</v>
      </c>
      <c r="B398" s="9">
        <v>129</v>
      </c>
      <c r="C398" s="10">
        <v>45477</v>
      </c>
      <c r="D398" s="11"/>
      <c r="E398" s="11">
        <v>23204.9025</v>
      </c>
      <c r="F398" s="11">
        <v>3118.6875</v>
      </c>
      <c r="G398" s="24"/>
      <c r="H398" s="24"/>
      <c r="I398" s="24"/>
      <c r="J398" s="24"/>
      <c r="K398" s="24"/>
      <c r="L398" s="11"/>
      <c r="M398" s="11"/>
      <c r="N398" s="11">
        <v>498.99</v>
      </c>
      <c r="O398" s="11">
        <v>26822.58</v>
      </c>
      <c r="P398" s="106">
        <f>Tabla16[[#This Row],[TASA EX.]]+Tabla16[[#This Row],[IEPS 8 %]]</f>
        <v>0</v>
      </c>
      <c r="Q398" s="62">
        <f>Tabla16[[#This Row],[TASA 16%]]+Tabla16[[#This Row],[IEPS 6%]]+Tabla16[[#This Row],[IEPS30%]]+Tabla16[[#This Row],[IEPS53%]]+Tabla16[[#This Row],[IEPS 26.5%]]</f>
        <v>3118.6875</v>
      </c>
      <c r="R398" s="33">
        <v>45486</v>
      </c>
      <c r="S398" s="12" t="s">
        <v>166</v>
      </c>
      <c r="T398" s="34" t="s">
        <v>167</v>
      </c>
      <c r="U398" s="9" t="s">
        <v>39</v>
      </c>
      <c r="V398" s="11"/>
      <c r="W398" s="13" t="s">
        <v>40</v>
      </c>
      <c r="X398" s="12" t="s">
        <v>60</v>
      </c>
      <c r="Y398" s="124"/>
      <c r="Z398" s="68"/>
    </row>
    <row r="399" spans="1:26" x14ac:dyDescent="0.25">
      <c r="A399" s="69">
        <v>196023</v>
      </c>
      <c r="B399" s="70">
        <v>183</v>
      </c>
      <c r="C399" s="10">
        <v>45478</v>
      </c>
      <c r="D399" s="72"/>
      <c r="E399" s="72">
        <v>73811.085000000006</v>
      </c>
      <c r="F399" s="72">
        <v>26720.875</v>
      </c>
      <c r="G399" s="73"/>
      <c r="H399" s="73"/>
      <c r="I399" s="73"/>
      <c r="J399" s="73"/>
      <c r="K399" s="73"/>
      <c r="L399" s="72"/>
      <c r="M399" s="72"/>
      <c r="N399" s="72">
        <v>4275.34</v>
      </c>
      <c r="O399" s="72">
        <v>104807.3</v>
      </c>
      <c r="P399" s="56">
        <f>Tabla16[[#This Row],[TASA EX.]]+Tabla16[[#This Row],[IEPS 8 %]]</f>
        <v>0</v>
      </c>
      <c r="Q399" s="62">
        <f>Tabla16[[#This Row],[TASA 16%]]+Tabla16[[#This Row],[IEPS 6%]]+Tabla16[[#This Row],[IEPS30%]]+Tabla16[[#This Row],[IEPS53%]]+Tabla16[[#This Row],[IEPS 26.5%]]</f>
        <v>26720.875</v>
      </c>
      <c r="R399" s="33">
        <v>45486</v>
      </c>
      <c r="S399" s="71" t="s">
        <v>166</v>
      </c>
      <c r="T399" s="74" t="s">
        <v>167</v>
      </c>
      <c r="U399" s="70" t="s">
        <v>39</v>
      </c>
      <c r="V399" s="72"/>
      <c r="W399" s="75" t="s">
        <v>40</v>
      </c>
      <c r="X399" s="71" t="s">
        <v>60</v>
      </c>
      <c r="Y399" s="124"/>
      <c r="Z399" s="68"/>
    </row>
    <row r="400" spans="1:26" x14ac:dyDescent="0.25">
      <c r="A400" s="57">
        <v>196024</v>
      </c>
      <c r="B400" s="58">
        <v>184</v>
      </c>
      <c r="C400" s="10">
        <v>45478</v>
      </c>
      <c r="D400" s="60"/>
      <c r="E400" s="60">
        <v>10965.462499999972</v>
      </c>
      <c r="F400" s="60">
        <v>208545.18750000003</v>
      </c>
      <c r="G400" s="61"/>
      <c r="H400" s="61"/>
      <c r="I400" s="61"/>
      <c r="J400" s="61"/>
      <c r="K400" s="61"/>
      <c r="L400" s="60"/>
      <c r="M400" s="60"/>
      <c r="N400" s="60">
        <v>33367.230000000003</v>
      </c>
      <c r="O400" s="60">
        <v>252877.88</v>
      </c>
      <c r="P400" s="56">
        <f>Tabla16[[#This Row],[TASA EX.]]+Tabla16[[#This Row],[IEPS 8 %]]</f>
        <v>0</v>
      </c>
      <c r="Q400" s="62">
        <f>Tabla16[[#This Row],[TASA 16%]]+Tabla16[[#This Row],[IEPS 6%]]+Tabla16[[#This Row],[IEPS30%]]+Tabla16[[#This Row],[IEPS53%]]+Tabla16[[#This Row],[IEPS 26.5%]]</f>
        <v>208545.18750000003</v>
      </c>
      <c r="R400" s="33">
        <v>45496</v>
      </c>
      <c r="S400" s="59" t="s">
        <v>166</v>
      </c>
      <c r="T400" s="63" t="s">
        <v>167</v>
      </c>
      <c r="U400" s="58" t="s">
        <v>39</v>
      </c>
      <c r="V400" s="60"/>
      <c r="W400" s="64" t="s">
        <v>40</v>
      </c>
      <c r="X400" s="59" t="s">
        <v>1767</v>
      </c>
      <c r="Y400" s="124"/>
      <c r="Z400" s="68"/>
    </row>
    <row r="401" spans="1:26" x14ac:dyDescent="0.25">
      <c r="A401" s="36">
        <v>196199</v>
      </c>
      <c r="B401" s="9">
        <v>359</v>
      </c>
      <c r="C401" s="10">
        <v>45485</v>
      </c>
      <c r="D401" s="11"/>
      <c r="E401" s="11">
        <v>18143.38</v>
      </c>
      <c r="F401" s="11">
        <v>628</v>
      </c>
      <c r="G401" s="24"/>
      <c r="H401" s="24"/>
      <c r="I401" s="24"/>
      <c r="J401" s="24"/>
      <c r="K401" s="24"/>
      <c r="L401" s="11"/>
      <c r="M401" s="11"/>
      <c r="N401" s="11">
        <v>100.48</v>
      </c>
      <c r="O401" s="11">
        <v>18871.86</v>
      </c>
      <c r="P401" s="56">
        <f>Tabla16[[#This Row],[TASA EX.]]+Tabla16[[#This Row],[IEPS 8 %]]</f>
        <v>0</v>
      </c>
      <c r="Q401" s="62">
        <f>Tabla16[[#This Row],[TASA 16%]]+Tabla16[[#This Row],[IEPS 6%]]+Tabla16[[#This Row],[IEPS30%]]+Tabla16[[#This Row],[IEPS53%]]+Tabla16[[#This Row],[IEPS 26.5%]]</f>
        <v>628</v>
      </c>
      <c r="R401" s="33">
        <v>45496</v>
      </c>
      <c r="S401" s="12" t="s">
        <v>166</v>
      </c>
      <c r="T401" s="34" t="s">
        <v>167</v>
      </c>
      <c r="U401" s="9" t="s">
        <v>39</v>
      </c>
      <c r="V401" s="11"/>
      <c r="W401" s="13" t="s">
        <v>40</v>
      </c>
      <c r="X401" s="12" t="s">
        <v>60</v>
      </c>
      <c r="Y401" s="124"/>
      <c r="Z401" s="68"/>
    </row>
    <row r="402" spans="1:26" x14ac:dyDescent="0.25">
      <c r="A402" s="69">
        <v>196200</v>
      </c>
      <c r="B402" s="70">
        <v>360</v>
      </c>
      <c r="C402" s="10">
        <v>45485</v>
      </c>
      <c r="D402" s="72"/>
      <c r="E402" s="72">
        <v>8516.5225000000028</v>
      </c>
      <c r="F402" s="72">
        <v>25965.9375</v>
      </c>
      <c r="G402" s="73"/>
      <c r="H402" s="73"/>
      <c r="I402" s="73"/>
      <c r="J402" s="73"/>
      <c r="K402" s="73"/>
      <c r="L402" s="72"/>
      <c r="M402" s="72"/>
      <c r="N402" s="72">
        <v>4154.55</v>
      </c>
      <c r="O402" s="72">
        <v>38637.01</v>
      </c>
      <c r="P402" s="56">
        <f>Tabla16[[#This Row],[TASA EX.]]+Tabla16[[#This Row],[IEPS 8 %]]</f>
        <v>0</v>
      </c>
      <c r="Q402" s="62">
        <f>Tabla16[[#This Row],[TASA 16%]]+Tabla16[[#This Row],[IEPS 6%]]+Tabla16[[#This Row],[IEPS30%]]+Tabla16[[#This Row],[IEPS53%]]+Tabla16[[#This Row],[IEPS 26.5%]]</f>
        <v>25965.9375</v>
      </c>
      <c r="R402" s="33">
        <v>45503</v>
      </c>
      <c r="S402" s="71" t="s">
        <v>166</v>
      </c>
      <c r="T402" s="74" t="s">
        <v>167</v>
      </c>
      <c r="U402" s="70" t="s">
        <v>39</v>
      </c>
      <c r="V402" s="72"/>
      <c r="W402" s="75" t="s">
        <v>40</v>
      </c>
      <c r="X402" s="71" t="s">
        <v>1917</v>
      </c>
      <c r="Y402" s="124"/>
      <c r="Z402" s="68"/>
    </row>
    <row r="403" spans="1:26" x14ac:dyDescent="0.25">
      <c r="A403" s="36">
        <v>196201</v>
      </c>
      <c r="B403" s="9">
        <v>361</v>
      </c>
      <c r="C403" s="10">
        <v>45485</v>
      </c>
      <c r="D403" s="11"/>
      <c r="E403" s="11">
        <v>77917.552500000005</v>
      </c>
      <c r="F403" s="11">
        <v>19590.6875</v>
      </c>
      <c r="G403" s="24"/>
      <c r="H403" s="24"/>
      <c r="I403" s="24"/>
      <c r="J403" s="24"/>
      <c r="K403" s="24"/>
      <c r="L403" s="11"/>
      <c r="M403" s="11"/>
      <c r="N403" s="11">
        <v>3134.51</v>
      </c>
      <c r="O403" s="11">
        <v>100642.75</v>
      </c>
      <c r="P403" s="56">
        <f>Tabla16[[#This Row],[TASA EX.]]+Tabla16[[#This Row],[IEPS 8 %]]</f>
        <v>0</v>
      </c>
      <c r="Q403" s="62">
        <f>Tabla16[[#This Row],[TASA 16%]]+Tabla16[[#This Row],[IEPS 6%]]+Tabla16[[#This Row],[IEPS30%]]+Tabla16[[#This Row],[IEPS53%]]+Tabla16[[#This Row],[IEPS 26.5%]]</f>
        <v>19590.6875</v>
      </c>
      <c r="R403" s="33">
        <v>45496</v>
      </c>
      <c r="S403" s="12" t="s">
        <v>166</v>
      </c>
      <c r="T403" s="34" t="s">
        <v>167</v>
      </c>
      <c r="U403" s="9" t="s">
        <v>39</v>
      </c>
      <c r="V403" s="11"/>
      <c r="W403" s="13" t="s">
        <v>40</v>
      </c>
      <c r="X403" s="12" t="s">
        <v>60</v>
      </c>
      <c r="Y403" s="124"/>
      <c r="Z403" s="68"/>
    </row>
    <row r="404" spans="1:26" x14ac:dyDescent="0.25">
      <c r="A404" s="57">
        <v>196351</v>
      </c>
      <c r="B404" s="58">
        <v>511</v>
      </c>
      <c r="C404" s="10">
        <v>45491</v>
      </c>
      <c r="D404" s="60"/>
      <c r="E404" s="60">
        <v>6504.95</v>
      </c>
      <c r="F404" s="60">
        <v>314</v>
      </c>
      <c r="G404" s="61"/>
      <c r="H404" s="61"/>
      <c r="I404" s="61"/>
      <c r="J404" s="61"/>
      <c r="K404" s="61"/>
      <c r="L404" s="60"/>
      <c r="M404" s="60"/>
      <c r="N404" s="60">
        <v>50.24</v>
      </c>
      <c r="O404" s="60">
        <v>6869.19</v>
      </c>
      <c r="P404" s="56">
        <f>Tabla16[[#This Row],[TASA EX.]]+Tabla16[[#This Row],[IEPS 8 %]]</f>
        <v>0</v>
      </c>
      <c r="Q404" s="62">
        <f>Tabla16[[#This Row],[TASA 16%]]+Tabla16[[#This Row],[IEPS 6%]]+Tabla16[[#This Row],[IEPS30%]]+Tabla16[[#This Row],[IEPS53%]]+Tabla16[[#This Row],[IEPS 26.5%]]</f>
        <v>314</v>
      </c>
      <c r="R404" s="33">
        <v>45500</v>
      </c>
      <c r="S404" s="59" t="s">
        <v>166</v>
      </c>
      <c r="T404" s="63" t="s">
        <v>167</v>
      </c>
      <c r="U404" s="58" t="s">
        <v>39</v>
      </c>
      <c r="V404" s="60"/>
      <c r="W404" s="64" t="s">
        <v>40</v>
      </c>
      <c r="X404" s="59" t="s">
        <v>60</v>
      </c>
      <c r="Y404" s="124"/>
      <c r="Z404" s="68"/>
    </row>
    <row r="405" spans="1:26" x14ac:dyDescent="0.25">
      <c r="A405" s="36">
        <v>196359</v>
      </c>
      <c r="B405" s="9">
        <v>519</v>
      </c>
      <c r="C405" s="10">
        <v>45491</v>
      </c>
      <c r="D405" s="11"/>
      <c r="E405" s="11">
        <v>78151.264999999999</v>
      </c>
      <c r="F405" s="11">
        <v>23603.625</v>
      </c>
      <c r="G405" s="24"/>
      <c r="H405" s="24"/>
      <c r="I405" s="24"/>
      <c r="J405" s="24"/>
      <c r="K405" s="24"/>
      <c r="L405" s="11"/>
      <c r="M405" s="11"/>
      <c r="N405" s="11">
        <v>3776.58</v>
      </c>
      <c r="O405" s="11">
        <v>105531.47</v>
      </c>
      <c r="P405" s="106">
        <f>Tabla16[[#This Row],[TASA EX.]]+Tabla16[[#This Row],[IEPS 8 %]]</f>
        <v>0</v>
      </c>
      <c r="Q405" s="62">
        <f>Tabla16[[#This Row],[TASA 16%]]+Tabla16[[#This Row],[IEPS 6%]]+Tabla16[[#This Row],[IEPS30%]]+Tabla16[[#This Row],[IEPS53%]]+Tabla16[[#This Row],[IEPS 26.5%]]</f>
        <v>23603.625</v>
      </c>
      <c r="R405" s="33">
        <v>45504</v>
      </c>
      <c r="S405" s="12" t="s">
        <v>166</v>
      </c>
      <c r="T405" s="34" t="s">
        <v>167</v>
      </c>
      <c r="U405" s="9" t="s">
        <v>39</v>
      </c>
      <c r="V405" s="11"/>
      <c r="W405" s="13" t="s">
        <v>40</v>
      </c>
      <c r="X405" s="12" t="s">
        <v>60</v>
      </c>
      <c r="Y405" s="124"/>
      <c r="Z405" s="68"/>
    </row>
    <row r="406" spans="1:26" x14ac:dyDescent="0.25">
      <c r="A406" s="36">
        <v>195963</v>
      </c>
      <c r="B406" s="9">
        <v>123</v>
      </c>
      <c r="C406" s="10">
        <v>45477</v>
      </c>
      <c r="D406" s="11"/>
      <c r="E406" s="11">
        <v>124094.67</v>
      </c>
      <c r="F406" s="11">
        <v>0</v>
      </c>
      <c r="G406" s="24"/>
      <c r="H406" s="24"/>
      <c r="I406" s="24"/>
      <c r="J406" s="24"/>
      <c r="K406" s="24"/>
      <c r="L406" s="11"/>
      <c r="M406" s="11"/>
      <c r="N406" s="11"/>
      <c r="O406" s="11">
        <v>124094.67</v>
      </c>
      <c r="P406" s="56">
        <f>Tabla16[[#This Row],[TASA EX.]]+Tabla16[[#This Row],[IEPS 8 %]]</f>
        <v>0</v>
      </c>
      <c r="Q406" s="62">
        <f>Tabla16[[#This Row],[TASA 16%]]+Tabla16[[#This Row],[IEPS 6%]]+Tabla16[[#This Row],[IEPS30%]]+Tabla16[[#This Row],[IEPS53%]]+Tabla16[[#This Row],[IEPS 26.5%]]</f>
        <v>0</v>
      </c>
      <c r="R406" s="104">
        <v>45482</v>
      </c>
      <c r="S406" s="12" t="s">
        <v>537</v>
      </c>
      <c r="T406" s="34" t="s">
        <v>538</v>
      </c>
      <c r="U406" s="9" t="s">
        <v>39</v>
      </c>
      <c r="V406" s="11">
        <v>628.99</v>
      </c>
      <c r="W406" s="13" t="s">
        <v>40</v>
      </c>
      <c r="X406" s="12" t="s">
        <v>1714</v>
      </c>
      <c r="Y406" s="124"/>
      <c r="Z406" s="68"/>
    </row>
    <row r="407" spans="1:26" x14ac:dyDescent="0.25">
      <c r="A407" s="57">
        <v>196590</v>
      </c>
      <c r="B407" s="58">
        <v>750</v>
      </c>
      <c r="C407" s="10">
        <v>45498</v>
      </c>
      <c r="D407" s="60"/>
      <c r="E407" s="60">
        <v>62169.020000000004</v>
      </c>
      <c r="F407" s="60">
        <v>10912</v>
      </c>
      <c r="G407" s="61"/>
      <c r="H407" s="61"/>
      <c r="I407" s="61"/>
      <c r="J407" s="61"/>
      <c r="K407" s="61"/>
      <c r="L407" s="60"/>
      <c r="M407" s="60"/>
      <c r="N407" s="60">
        <v>1745.92</v>
      </c>
      <c r="O407" s="60">
        <v>74826.94</v>
      </c>
      <c r="P407" s="56">
        <f>Tabla16[[#This Row],[TASA EX.]]+Tabla16[[#This Row],[IEPS 8 %]]</f>
        <v>0</v>
      </c>
      <c r="Q407" s="62">
        <f>Tabla16[[#This Row],[TASA 16%]]+Tabla16[[#This Row],[IEPS 6%]]+Tabla16[[#This Row],[IEPS30%]]+Tabla16[[#This Row],[IEPS53%]]+Tabla16[[#This Row],[IEPS 26.5%]]</f>
        <v>10912</v>
      </c>
      <c r="R407" s="33">
        <v>45500</v>
      </c>
      <c r="S407" s="59" t="s">
        <v>537</v>
      </c>
      <c r="T407" s="63" t="s">
        <v>538</v>
      </c>
      <c r="U407" s="58" t="s">
        <v>39</v>
      </c>
      <c r="V407" s="60">
        <v>115.77</v>
      </c>
      <c r="W407" s="64" t="s">
        <v>40</v>
      </c>
      <c r="X407" s="59" t="s">
        <v>2101</v>
      </c>
      <c r="Y407" s="124"/>
      <c r="Z407" s="68"/>
    </row>
    <row r="408" spans="1:26" x14ac:dyDescent="0.25">
      <c r="A408" s="36" t="s">
        <v>509</v>
      </c>
      <c r="B408" s="9">
        <v>1003</v>
      </c>
      <c r="C408" s="10">
        <v>45504</v>
      </c>
      <c r="D408" s="11"/>
      <c r="E408" s="11">
        <v>13300</v>
      </c>
      <c r="F408" s="11">
        <v>0</v>
      </c>
      <c r="G408" s="24"/>
      <c r="H408" s="24"/>
      <c r="I408" s="24"/>
      <c r="J408" s="24"/>
      <c r="K408" s="24"/>
      <c r="L408" s="11"/>
      <c r="M408" s="11"/>
      <c r="N408" s="11"/>
      <c r="O408" s="11">
        <v>13300</v>
      </c>
      <c r="P408" s="106">
        <f>Tabla16[[#This Row],[TASA EX.]]+Tabla16[[#This Row],[IEPS 8 %]]</f>
        <v>0</v>
      </c>
      <c r="Q408" s="62">
        <f>Tabla16[[#This Row],[TASA 16%]]+Tabla16[[#This Row],[IEPS 6%]]+Tabla16[[#This Row],[IEPS30%]]+Tabla16[[#This Row],[IEPS53%]]+Tabla16[[#This Row],[IEPS 26.5%]]</f>
        <v>0</v>
      </c>
      <c r="R408" s="33">
        <v>45504</v>
      </c>
      <c r="S408" s="12" t="s">
        <v>2135</v>
      </c>
      <c r="T408" s="34" t="s">
        <v>2136</v>
      </c>
      <c r="U408" s="9" t="s">
        <v>39</v>
      </c>
      <c r="V408" s="11"/>
      <c r="W408" s="13" t="s">
        <v>40</v>
      </c>
      <c r="X408" s="12" t="s">
        <v>2137</v>
      </c>
      <c r="Y408" s="124"/>
      <c r="Z408" s="68"/>
    </row>
    <row r="409" spans="1:26" x14ac:dyDescent="0.25">
      <c r="A409" s="57">
        <v>195745</v>
      </c>
      <c r="B409" s="58">
        <v>795</v>
      </c>
      <c r="C409" s="10">
        <v>45470</v>
      </c>
      <c r="D409" s="60"/>
      <c r="E409" s="60">
        <v>-5.0000000000181899E-2</v>
      </c>
      <c r="F409" s="60">
        <v>10218.5</v>
      </c>
      <c r="G409" s="61"/>
      <c r="H409" s="61"/>
      <c r="I409" s="61"/>
      <c r="J409" s="61"/>
      <c r="K409" s="61"/>
      <c r="L409" s="60"/>
      <c r="M409" s="60"/>
      <c r="N409" s="60">
        <v>1634.96</v>
      </c>
      <c r="O409" s="60">
        <v>11853.41</v>
      </c>
      <c r="P409" s="56">
        <f>Tabla16[[#This Row],[TASA EX.]]+Tabla16[[#This Row],[IEPS 8 %]]</f>
        <v>0</v>
      </c>
      <c r="Q409" s="62">
        <f>Tabla16[[#This Row],[TASA 16%]]+Tabla16[[#This Row],[IEPS 6%]]+Tabla16[[#This Row],[IEPS30%]]+Tabla16[[#This Row],[IEPS53%]]+Tabla16[[#This Row],[IEPS 26.5%]]</f>
        <v>10218.5</v>
      </c>
      <c r="R409" s="33">
        <v>45476</v>
      </c>
      <c r="S409" s="59" t="s">
        <v>1500</v>
      </c>
      <c r="T409" s="63" t="s">
        <v>1501</v>
      </c>
      <c r="U409" s="58" t="s">
        <v>51</v>
      </c>
      <c r="V409" s="60"/>
      <c r="W409" s="64" t="s">
        <v>52</v>
      </c>
      <c r="X409" s="59" t="s">
        <v>1502</v>
      </c>
      <c r="Y409" s="124"/>
      <c r="Z409" s="68"/>
    </row>
    <row r="410" spans="1:26" x14ac:dyDescent="0.25">
      <c r="A410" s="36">
        <v>195945</v>
      </c>
      <c r="B410" s="9">
        <v>105</v>
      </c>
      <c r="C410" s="10">
        <v>45476</v>
      </c>
      <c r="D410" s="11"/>
      <c r="E410" s="11">
        <v>4.2500000000245564E-2</v>
      </c>
      <c r="F410" s="11">
        <v>4024.9375</v>
      </c>
      <c r="G410" s="24"/>
      <c r="H410" s="24"/>
      <c r="I410" s="24"/>
      <c r="J410" s="24"/>
      <c r="K410" s="24"/>
      <c r="L410" s="11"/>
      <c r="M410" s="11"/>
      <c r="N410" s="11">
        <v>643.99</v>
      </c>
      <c r="O410" s="11">
        <v>4668.97</v>
      </c>
      <c r="P410" s="106">
        <f>Tabla16[[#This Row],[TASA EX.]]+Tabla16[[#This Row],[IEPS 8 %]]</f>
        <v>0</v>
      </c>
      <c r="Q410" s="62">
        <f>Tabla16[[#This Row],[TASA 16%]]+Tabla16[[#This Row],[IEPS 6%]]+Tabla16[[#This Row],[IEPS30%]]+Tabla16[[#This Row],[IEPS53%]]+Tabla16[[#This Row],[IEPS 26.5%]]</f>
        <v>4024.9375</v>
      </c>
      <c r="R410" s="33">
        <v>45483</v>
      </c>
      <c r="S410" s="12" t="s">
        <v>1500</v>
      </c>
      <c r="T410" s="34" t="s">
        <v>1501</v>
      </c>
      <c r="U410" s="9" t="s">
        <v>51</v>
      </c>
      <c r="V410" s="11"/>
      <c r="W410" s="13" t="s">
        <v>52</v>
      </c>
      <c r="X410" s="12" t="s">
        <v>1692</v>
      </c>
      <c r="Y410" s="124"/>
      <c r="Z410" s="68"/>
    </row>
    <row r="411" spans="1:26" x14ac:dyDescent="0.25">
      <c r="A411" s="77">
        <v>196172</v>
      </c>
      <c r="B411" s="79">
        <v>332</v>
      </c>
      <c r="C411" s="10">
        <v>45484</v>
      </c>
      <c r="D411" s="82"/>
      <c r="E411" s="82">
        <v>-4.2499999999790816E-2</v>
      </c>
      <c r="F411" s="82">
        <v>7046.8125</v>
      </c>
      <c r="G411" s="83"/>
      <c r="H411" s="83"/>
      <c r="I411" s="83"/>
      <c r="J411" s="83"/>
      <c r="K411" s="83"/>
      <c r="L411" s="82"/>
      <c r="M411" s="82"/>
      <c r="N411" s="82">
        <v>1127.49</v>
      </c>
      <c r="O411" s="82">
        <v>8174.26</v>
      </c>
      <c r="P411" s="56">
        <f>Tabla16[[#This Row],[TASA EX.]]+Tabla16[[#This Row],[IEPS 8 %]]</f>
        <v>0</v>
      </c>
      <c r="Q411" s="62">
        <f>Tabla16[[#This Row],[TASA 16%]]+Tabla16[[#This Row],[IEPS 6%]]+Tabla16[[#This Row],[IEPS30%]]+Tabla16[[#This Row],[IEPS53%]]+Tabla16[[#This Row],[IEPS 26.5%]]</f>
        <v>7046.8125</v>
      </c>
      <c r="R411" s="33">
        <v>45495</v>
      </c>
      <c r="S411" s="81" t="s">
        <v>1500</v>
      </c>
      <c r="T411" s="86" t="s">
        <v>1501</v>
      </c>
      <c r="U411" s="79" t="s">
        <v>51</v>
      </c>
      <c r="V411" s="82"/>
      <c r="W411" s="88" t="s">
        <v>52</v>
      </c>
      <c r="X411" s="81" t="s">
        <v>1890</v>
      </c>
      <c r="Y411" s="124"/>
      <c r="Z411" s="68"/>
    </row>
    <row r="412" spans="1:26" x14ac:dyDescent="0.25">
      <c r="A412" s="57">
        <v>196368</v>
      </c>
      <c r="B412" s="58">
        <v>528</v>
      </c>
      <c r="C412" s="10">
        <v>45491</v>
      </c>
      <c r="D412" s="60"/>
      <c r="E412" s="60">
        <v>4.4999999999618012E-2</v>
      </c>
      <c r="F412" s="60">
        <v>11731.625</v>
      </c>
      <c r="G412" s="61"/>
      <c r="H412" s="61"/>
      <c r="I412" s="61"/>
      <c r="J412" s="61"/>
      <c r="K412" s="61"/>
      <c r="L412" s="60"/>
      <c r="M412" s="60"/>
      <c r="N412" s="60">
        <v>1877.06</v>
      </c>
      <c r="O412" s="60">
        <v>13608.73</v>
      </c>
      <c r="P412" s="56">
        <f>Tabla16[[#This Row],[TASA EX.]]+Tabla16[[#This Row],[IEPS 8 %]]</f>
        <v>0</v>
      </c>
      <c r="Q412" s="62">
        <f>Tabla16[[#This Row],[TASA 16%]]+Tabla16[[#This Row],[IEPS 6%]]+Tabla16[[#This Row],[IEPS30%]]+Tabla16[[#This Row],[IEPS53%]]+Tabla16[[#This Row],[IEPS 26.5%]]</f>
        <v>11731.625</v>
      </c>
      <c r="R412" s="33">
        <v>45499</v>
      </c>
      <c r="S412" s="59" t="s">
        <v>1500</v>
      </c>
      <c r="T412" s="63" t="s">
        <v>1501</v>
      </c>
      <c r="U412" s="58" t="s">
        <v>51</v>
      </c>
      <c r="V412" s="60"/>
      <c r="W412" s="64" t="s">
        <v>52</v>
      </c>
      <c r="X412" s="59" t="s">
        <v>2023</v>
      </c>
      <c r="Y412" s="124"/>
      <c r="Z412" s="68"/>
    </row>
    <row r="413" spans="1:26" x14ac:dyDescent="0.25">
      <c r="A413" s="57">
        <v>195753</v>
      </c>
      <c r="B413" s="58">
        <v>803</v>
      </c>
      <c r="C413" s="10">
        <v>45470</v>
      </c>
      <c r="D413" s="60"/>
      <c r="E413" s="60">
        <v>1.2499999999363354E-2</v>
      </c>
      <c r="F413" s="60">
        <v>15052.1875</v>
      </c>
      <c r="G413" s="61"/>
      <c r="H413" s="61"/>
      <c r="I413" s="61"/>
      <c r="J413" s="61"/>
      <c r="K413" s="61"/>
      <c r="L413" s="60"/>
      <c r="M413" s="60"/>
      <c r="N413" s="60">
        <v>2408.35</v>
      </c>
      <c r="O413" s="60">
        <v>17460.55</v>
      </c>
      <c r="P413" s="56">
        <f>Tabla16[[#This Row],[TASA EX.]]+Tabla16[[#This Row],[IEPS 8 %]]</f>
        <v>0</v>
      </c>
      <c r="Q413" s="62">
        <f>Tabla16[[#This Row],[TASA 16%]]+Tabla16[[#This Row],[IEPS 6%]]+Tabla16[[#This Row],[IEPS30%]]+Tabla16[[#This Row],[IEPS53%]]+Tabla16[[#This Row],[IEPS 26.5%]]</f>
        <v>15052.1875</v>
      </c>
      <c r="R413" s="33">
        <v>45492</v>
      </c>
      <c r="S413" s="59" t="s">
        <v>139</v>
      </c>
      <c r="T413" s="63" t="s">
        <v>140</v>
      </c>
      <c r="U413" s="58" t="s">
        <v>39</v>
      </c>
      <c r="V413" s="60"/>
      <c r="W413" s="64" t="s">
        <v>40</v>
      </c>
      <c r="X413" s="59" t="s">
        <v>1510</v>
      </c>
      <c r="Y413" s="124"/>
      <c r="Z413" s="68"/>
    </row>
    <row r="414" spans="1:26" x14ac:dyDescent="0.25">
      <c r="A414" s="36">
        <v>195661</v>
      </c>
      <c r="B414" s="9">
        <v>711</v>
      </c>
      <c r="C414" s="10">
        <v>45468</v>
      </c>
      <c r="D414" s="11"/>
      <c r="E414" s="11">
        <v>266165.7</v>
      </c>
      <c r="F414" s="11">
        <v>0</v>
      </c>
      <c r="G414" s="24"/>
      <c r="H414" s="24"/>
      <c r="I414" s="24"/>
      <c r="J414" s="24"/>
      <c r="K414" s="24"/>
      <c r="L414" s="11"/>
      <c r="M414" s="11"/>
      <c r="N414" s="11"/>
      <c r="O414" s="11">
        <v>266165.7</v>
      </c>
      <c r="P414" s="56">
        <f>Tabla16[[#This Row],[TASA EX.]]+Tabla16[[#This Row],[IEPS 8 %]]</f>
        <v>0</v>
      </c>
      <c r="Q414" s="62">
        <f>Tabla16[[#This Row],[TASA 16%]]+Tabla16[[#This Row],[IEPS 6%]]+Tabla16[[#This Row],[IEPS30%]]+Tabla16[[#This Row],[IEPS53%]]+Tabla16[[#This Row],[IEPS 26.5%]]</f>
        <v>0</v>
      </c>
      <c r="R414" s="33">
        <v>45485</v>
      </c>
      <c r="S414" s="12" t="s">
        <v>646</v>
      </c>
      <c r="T414" s="34" t="s">
        <v>647</v>
      </c>
      <c r="U414" s="9" t="s">
        <v>39</v>
      </c>
      <c r="V414" s="11"/>
      <c r="W414" s="13" t="s">
        <v>40</v>
      </c>
      <c r="X414" s="12" t="s">
        <v>782</v>
      </c>
      <c r="Y414" s="124"/>
      <c r="Z414" s="68"/>
    </row>
    <row r="415" spans="1:26" x14ac:dyDescent="0.25">
      <c r="A415" s="51" t="s">
        <v>972</v>
      </c>
      <c r="B415" s="50">
        <v>2082</v>
      </c>
      <c r="C415" s="10">
        <v>45488</v>
      </c>
      <c r="D415" s="52"/>
      <c r="E415" s="52">
        <v>32842.490000000005</v>
      </c>
      <c r="F415" s="52">
        <v>0</v>
      </c>
      <c r="G415" s="53"/>
      <c r="H415" s="53"/>
      <c r="I415" s="53"/>
      <c r="J415" s="53"/>
      <c r="K415" s="53"/>
      <c r="L415" s="52"/>
      <c r="M415" s="52">
        <v>2547.81</v>
      </c>
      <c r="N415" s="52"/>
      <c r="O415" s="52">
        <v>35390.300000000003</v>
      </c>
      <c r="P415" s="56">
        <f>Tabla16[[#This Row],[TASA EX.]]+Tabla16[[#This Row],[IEPS 8 %]]</f>
        <v>2547.81</v>
      </c>
      <c r="Q415" s="62">
        <f>Tabla16[[#This Row],[TASA 16%]]+Tabla16[[#This Row],[IEPS 6%]]+Tabla16[[#This Row],[IEPS30%]]+Tabla16[[#This Row],[IEPS53%]]+Tabla16[[#This Row],[IEPS 26.5%]]</f>
        <v>0</v>
      </c>
      <c r="R415" s="33">
        <v>45488</v>
      </c>
      <c r="S415" s="54" t="s">
        <v>58</v>
      </c>
      <c r="T415" s="49" t="s">
        <v>59</v>
      </c>
      <c r="U415" s="45" t="s">
        <v>39</v>
      </c>
      <c r="V415" s="55"/>
      <c r="W415" s="50" t="s">
        <v>40</v>
      </c>
      <c r="X415" s="48" t="s">
        <v>60</v>
      </c>
      <c r="Y415" s="124"/>
      <c r="Z415" s="68"/>
    </row>
    <row r="416" spans="1:26" x14ac:dyDescent="0.25">
      <c r="A416" s="57" t="s">
        <v>1029</v>
      </c>
      <c r="B416" s="58">
        <v>2142</v>
      </c>
      <c r="C416" s="10">
        <v>45496</v>
      </c>
      <c r="D416" s="60"/>
      <c r="E416" s="60">
        <v>22445.09</v>
      </c>
      <c r="F416" s="60">
        <v>0</v>
      </c>
      <c r="G416" s="61"/>
      <c r="H416" s="61"/>
      <c r="I416" s="61"/>
      <c r="J416" s="61"/>
      <c r="K416" s="61"/>
      <c r="L416" s="60"/>
      <c r="M416" s="60">
        <v>1671.78</v>
      </c>
      <c r="N416" s="60"/>
      <c r="O416" s="60">
        <v>24116.87</v>
      </c>
      <c r="P416" s="56">
        <f>Tabla16[[#This Row],[TASA EX.]]+Tabla16[[#This Row],[IEPS 8 %]]</f>
        <v>1671.78</v>
      </c>
      <c r="Q416" s="62">
        <f>Tabla16[[#This Row],[TASA 16%]]+Tabla16[[#This Row],[IEPS 6%]]+Tabla16[[#This Row],[IEPS30%]]+Tabla16[[#This Row],[IEPS53%]]+Tabla16[[#This Row],[IEPS 26.5%]]</f>
        <v>0</v>
      </c>
      <c r="R416" s="33">
        <v>45496</v>
      </c>
      <c r="S416" s="59" t="s">
        <v>58</v>
      </c>
      <c r="T416" s="63" t="s">
        <v>59</v>
      </c>
      <c r="U416" s="58" t="s">
        <v>39</v>
      </c>
      <c r="V416" s="60"/>
      <c r="W416" s="64" t="s">
        <v>40</v>
      </c>
      <c r="X416" s="59" t="s">
        <v>60</v>
      </c>
      <c r="Y416" s="124"/>
      <c r="Z416" s="68"/>
    </row>
    <row r="417" spans="1:26" x14ac:dyDescent="0.25">
      <c r="A417" s="57" t="s">
        <v>1056</v>
      </c>
      <c r="B417" s="58">
        <v>2171</v>
      </c>
      <c r="C417" s="10">
        <v>45503</v>
      </c>
      <c r="D417" s="60"/>
      <c r="E417" s="60">
        <v>54185.420000000006</v>
      </c>
      <c r="F417" s="60">
        <v>0</v>
      </c>
      <c r="G417" s="61"/>
      <c r="H417" s="61"/>
      <c r="I417" s="61"/>
      <c r="J417" s="61"/>
      <c r="K417" s="61"/>
      <c r="L417" s="60"/>
      <c r="M417" s="60">
        <v>4189.8100000000004</v>
      </c>
      <c r="N417" s="60"/>
      <c r="O417" s="60">
        <v>58375.23</v>
      </c>
      <c r="P417" s="56">
        <f>Tabla16[[#This Row],[TASA EX.]]+Tabla16[[#This Row],[IEPS 8 %]]</f>
        <v>4189.8100000000004</v>
      </c>
      <c r="Q417" s="62">
        <f>Tabla16[[#This Row],[TASA 16%]]+Tabla16[[#This Row],[IEPS 6%]]+Tabla16[[#This Row],[IEPS30%]]+Tabla16[[#This Row],[IEPS53%]]+Tabla16[[#This Row],[IEPS 26.5%]]</f>
        <v>0</v>
      </c>
      <c r="R417" s="33">
        <v>45503</v>
      </c>
      <c r="S417" s="59" t="s">
        <v>58</v>
      </c>
      <c r="T417" s="63" t="s">
        <v>59</v>
      </c>
      <c r="U417" s="58" t="s">
        <v>39</v>
      </c>
      <c r="V417" s="60"/>
      <c r="W417" s="64" t="s">
        <v>40</v>
      </c>
      <c r="X417" s="59" t="s">
        <v>60</v>
      </c>
      <c r="Y417" s="124"/>
      <c r="Z417" s="68"/>
    </row>
    <row r="418" spans="1:26" x14ac:dyDescent="0.25">
      <c r="A418" s="57" t="s">
        <v>894</v>
      </c>
      <c r="B418" s="58">
        <v>2001</v>
      </c>
      <c r="C418" s="10">
        <v>45474</v>
      </c>
      <c r="D418" s="60"/>
      <c r="E418" s="60">
        <v>14089.17</v>
      </c>
      <c r="F418" s="60">
        <v>0</v>
      </c>
      <c r="G418" s="61"/>
      <c r="H418" s="61"/>
      <c r="I418" s="61"/>
      <c r="J418" s="61"/>
      <c r="K418" s="61"/>
      <c r="L418" s="60"/>
      <c r="M418" s="60">
        <v>1091.75</v>
      </c>
      <c r="N418" s="60"/>
      <c r="O418" s="60">
        <v>15180.92</v>
      </c>
      <c r="P418" s="56">
        <f>Tabla16[[#This Row],[TASA EX.]]+Tabla16[[#This Row],[IEPS 8 %]]</f>
        <v>1091.75</v>
      </c>
      <c r="Q418" s="62">
        <f>Tabla16[[#This Row],[TASA 16%]]+Tabla16[[#This Row],[IEPS 6%]]+Tabla16[[#This Row],[IEPS30%]]+Tabla16[[#This Row],[IEPS53%]]+Tabla16[[#This Row],[IEPS 26.5%]]</f>
        <v>0</v>
      </c>
      <c r="R418" s="33">
        <v>45474</v>
      </c>
      <c r="S418" s="59" t="s">
        <v>58</v>
      </c>
      <c r="T418" s="63" t="s">
        <v>59</v>
      </c>
      <c r="U418" s="58" t="s">
        <v>39</v>
      </c>
      <c r="V418" s="60"/>
      <c r="W418" s="64" t="s">
        <v>40</v>
      </c>
      <c r="X418" s="59" t="s">
        <v>60</v>
      </c>
      <c r="Y418" s="124"/>
      <c r="Z418" s="68"/>
    </row>
    <row r="419" spans="1:26" x14ac:dyDescent="0.25">
      <c r="A419" s="57" t="s">
        <v>939</v>
      </c>
      <c r="B419" s="58">
        <v>2048</v>
      </c>
      <c r="C419" s="10">
        <v>45481</v>
      </c>
      <c r="D419" s="60"/>
      <c r="E419" s="60">
        <v>19703.379999999997</v>
      </c>
      <c r="F419" s="60">
        <v>0</v>
      </c>
      <c r="G419" s="61"/>
      <c r="H419" s="61"/>
      <c r="I419" s="61"/>
      <c r="J419" s="61"/>
      <c r="K419" s="61"/>
      <c r="L419" s="60"/>
      <c r="M419" s="60">
        <v>1478.99</v>
      </c>
      <c r="N419" s="60"/>
      <c r="O419" s="60">
        <v>21182.37</v>
      </c>
      <c r="P419" s="56">
        <f>Tabla16[[#This Row],[TASA EX.]]+Tabla16[[#This Row],[IEPS 8 %]]</f>
        <v>1478.99</v>
      </c>
      <c r="Q419" s="62">
        <f>Tabla16[[#This Row],[TASA 16%]]+Tabla16[[#This Row],[IEPS 6%]]+Tabla16[[#This Row],[IEPS30%]]+Tabla16[[#This Row],[IEPS53%]]+Tabla16[[#This Row],[IEPS 26.5%]]</f>
        <v>0</v>
      </c>
      <c r="R419" s="33">
        <v>45481</v>
      </c>
      <c r="S419" s="59" t="s">
        <v>58</v>
      </c>
      <c r="T419" s="63" t="s">
        <v>59</v>
      </c>
      <c r="U419" s="58" t="s">
        <v>39</v>
      </c>
      <c r="V419" s="60"/>
      <c r="W419" s="64" t="s">
        <v>40</v>
      </c>
      <c r="X419" s="59" t="s">
        <v>60</v>
      </c>
      <c r="Y419" s="124"/>
      <c r="Z419" s="68"/>
    </row>
    <row r="420" spans="1:26" x14ac:dyDescent="0.25">
      <c r="A420" s="57">
        <v>195648</v>
      </c>
      <c r="B420" s="58">
        <v>698</v>
      </c>
      <c r="C420" s="10">
        <v>45468</v>
      </c>
      <c r="D420" s="60"/>
      <c r="E420" s="60">
        <v>4.0000000001327862E-2</v>
      </c>
      <c r="F420" s="60">
        <v>14984.5</v>
      </c>
      <c r="G420" s="61"/>
      <c r="H420" s="61"/>
      <c r="I420" s="61"/>
      <c r="J420" s="61"/>
      <c r="K420" s="61"/>
      <c r="L420" s="60"/>
      <c r="M420" s="60"/>
      <c r="N420" s="60">
        <v>2397.52</v>
      </c>
      <c r="O420" s="60">
        <v>17382.060000000001</v>
      </c>
      <c r="P420" s="56">
        <f>Tabla16[[#This Row],[TASA EX.]]+Tabla16[[#This Row],[IEPS 8 %]]</f>
        <v>0</v>
      </c>
      <c r="Q420" s="62">
        <f>Tabla16[[#This Row],[TASA 16%]]+Tabla16[[#This Row],[IEPS 6%]]+Tabla16[[#This Row],[IEPS30%]]+Tabla16[[#This Row],[IEPS53%]]+Tabla16[[#This Row],[IEPS 26.5%]]</f>
        <v>14984.5</v>
      </c>
      <c r="R420" s="33">
        <v>45485</v>
      </c>
      <c r="S420" s="59" t="s">
        <v>684</v>
      </c>
      <c r="T420" s="63" t="s">
        <v>685</v>
      </c>
      <c r="U420" s="58" t="s">
        <v>39</v>
      </c>
      <c r="V420" s="60"/>
      <c r="W420" s="64" t="s">
        <v>40</v>
      </c>
      <c r="X420" s="59" t="s">
        <v>1445</v>
      </c>
      <c r="Y420" s="124"/>
      <c r="Z420" s="68"/>
    </row>
    <row r="421" spans="1:26" x14ac:dyDescent="0.25">
      <c r="A421" s="36">
        <v>195411</v>
      </c>
      <c r="B421" s="9">
        <v>461</v>
      </c>
      <c r="C421" s="10">
        <v>45461</v>
      </c>
      <c r="D421" s="11"/>
      <c r="E421" s="11">
        <v>2483.9550000000017</v>
      </c>
      <c r="F421" s="11">
        <v>14703.125</v>
      </c>
      <c r="G421" s="24"/>
      <c r="H421" s="24"/>
      <c r="I421" s="24"/>
      <c r="J421" s="24"/>
      <c r="K421" s="24"/>
      <c r="L421" s="11"/>
      <c r="M421" s="11"/>
      <c r="N421" s="11">
        <v>2352.5</v>
      </c>
      <c r="O421" s="11">
        <v>19539.580000000002</v>
      </c>
      <c r="P421" s="106">
        <f>Tabla16[[#This Row],[TASA EX.]]+Tabla16[[#This Row],[IEPS 8 %]]</f>
        <v>0</v>
      </c>
      <c r="Q421" s="62">
        <f>Tabla16[[#This Row],[TASA 16%]]+Tabla16[[#This Row],[IEPS 6%]]+Tabla16[[#This Row],[IEPS30%]]+Tabla16[[#This Row],[IEPS53%]]+Tabla16[[#This Row],[IEPS 26.5%]]</f>
        <v>14703.125</v>
      </c>
      <c r="R421" s="33">
        <v>45478</v>
      </c>
      <c r="S421" s="12" t="s">
        <v>204</v>
      </c>
      <c r="T421" s="34" t="s">
        <v>205</v>
      </c>
      <c r="U421" s="9" t="s">
        <v>39</v>
      </c>
      <c r="V421" s="11"/>
      <c r="W421" s="13" t="s">
        <v>40</v>
      </c>
      <c r="X421" s="12" t="s">
        <v>1314</v>
      </c>
      <c r="Y421" s="124"/>
      <c r="Z421" s="68"/>
    </row>
    <row r="422" spans="1:26" x14ac:dyDescent="0.25">
      <c r="A422" s="57">
        <v>195700</v>
      </c>
      <c r="B422" s="58">
        <v>750</v>
      </c>
      <c r="C422" s="10">
        <v>45468</v>
      </c>
      <c r="D422" s="60"/>
      <c r="E422" s="60">
        <v>25462.980000000007</v>
      </c>
      <c r="F422" s="60">
        <v>118385.99999999999</v>
      </c>
      <c r="G422" s="61"/>
      <c r="H422" s="61"/>
      <c r="I422" s="61"/>
      <c r="J422" s="61"/>
      <c r="K422" s="61"/>
      <c r="L422" s="60"/>
      <c r="M422" s="60"/>
      <c r="N422" s="60">
        <v>18941.759999999998</v>
      </c>
      <c r="O422" s="60">
        <v>162790.74</v>
      </c>
      <c r="P422" s="56">
        <f>Tabla16[[#This Row],[TASA EX.]]+Tabla16[[#This Row],[IEPS 8 %]]</f>
        <v>0</v>
      </c>
      <c r="Q422" s="62">
        <f>Tabla16[[#This Row],[TASA 16%]]+Tabla16[[#This Row],[IEPS 6%]]+Tabla16[[#This Row],[IEPS30%]]+Tabla16[[#This Row],[IEPS53%]]+Tabla16[[#This Row],[IEPS 26.5%]]</f>
        <v>118385.99999999999</v>
      </c>
      <c r="R422" s="33">
        <v>45483</v>
      </c>
      <c r="S422" s="59" t="s">
        <v>204</v>
      </c>
      <c r="T422" s="63" t="s">
        <v>205</v>
      </c>
      <c r="U422" s="58" t="s">
        <v>39</v>
      </c>
      <c r="V422" s="60"/>
      <c r="W422" s="64" t="s">
        <v>40</v>
      </c>
      <c r="X422" s="59" t="s">
        <v>1479</v>
      </c>
      <c r="Y422" s="124"/>
      <c r="Z422" s="68"/>
    </row>
    <row r="423" spans="1:26" x14ac:dyDescent="0.25">
      <c r="A423" s="36">
        <v>195757</v>
      </c>
      <c r="B423" s="9">
        <v>807</v>
      </c>
      <c r="C423" s="10">
        <v>45470</v>
      </c>
      <c r="D423" s="11"/>
      <c r="E423" s="11">
        <v>10395.580000000002</v>
      </c>
      <c r="F423" s="11">
        <v>12459.25</v>
      </c>
      <c r="G423" s="24"/>
      <c r="H423" s="24"/>
      <c r="I423" s="24"/>
      <c r="J423" s="24"/>
      <c r="K423" s="24"/>
      <c r="L423" s="11"/>
      <c r="M423" s="11"/>
      <c r="N423" s="11">
        <v>1993.48</v>
      </c>
      <c r="O423" s="11">
        <v>24848.31</v>
      </c>
      <c r="P423" s="106">
        <f>Tabla16[[#This Row],[TASA EX.]]+Tabla16[[#This Row],[IEPS 8 %]]</f>
        <v>0</v>
      </c>
      <c r="Q423" s="62">
        <f>Tabla16[[#This Row],[TASA 16%]]+Tabla16[[#This Row],[IEPS 6%]]+Tabla16[[#This Row],[IEPS30%]]+Tabla16[[#This Row],[IEPS53%]]+Tabla16[[#This Row],[IEPS 26.5%]]</f>
        <v>12459.25</v>
      </c>
      <c r="R423" s="33">
        <v>45483</v>
      </c>
      <c r="S423" s="12" t="s">
        <v>204</v>
      </c>
      <c r="T423" s="34" t="s">
        <v>205</v>
      </c>
      <c r="U423" s="9" t="s">
        <v>39</v>
      </c>
      <c r="V423" s="11"/>
      <c r="W423" s="13" t="s">
        <v>40</v>
      </c>
      <c r="X423" s="12" t="s">
        <v>1514</v>
      </c>
      <c r="Y423" s="124"/>
      <c r="Z423" s="68"/>
    </row>
    <row r="424" spans="1:26" x14ac:dyDescent="0.25">
      <c r="A424" s="69">
        <v>195785</v>
      </c>
      <c r="B424" s="70">
        <v>835</v>
      </c>
      <c r="C424" s="10">
        <v>45470</v>
      </c>
      <c r="D424" s="72"/>
      <c r="E424" s="72">
        <v>5209.9324999999881</v>
      </c>
      <c r="F424" s="72">
        <v>131369.6875</v>
      </c>
      <c r="G424" s="73"/>
      <c r="H424" s="73"/>
      <c r="I424" s="73"/>
      <c r="J424" s="73"/>
      <c r="K424" s="73"/>
      <c r="L424" s="72"/>
      <c r="M424" s="72"/>
      <c r="N424" s="72">
        <v>21019.15</v>
      </c>
      <c r="O424" s="72">
        <v>157598.76999999999</v>
      </c>
      <c r="P424" s="56">
        <f>Tabla16[[#This Row],[TASA EX.]]+Tabla16[[#This Row],[IEPS 8 %]]</f>
        <v>0</v>
      </c>
      <c r="Q424" s="62">
        <f>Tabla16[[#This Row],[TASA 16%]]+Tabla16[[#This Row],[IEPS 6%]]+Tabla16[[#This Row],[IEPS30%]]+Tabla16[[#This Row],[IEPS53%]]+Tabla16[[#This Row],[IEPS 26.5%]]</f>
        <v>131369.6875</v>
      </c>
      <c r="R424" s="33">
        <v>45490</v>
      </c>
      <c r="S424" s="71" t="s">
        <v>204</v>
      </c>
      <c r="T424" s="74" t="s">
        <v>205</v>
      </c>
      <c r="U424" s="70" t="s">
        <v>39</v>
      </c>
      <c r="V424" s="72"/>
      <c r="W424" s="75" t="s">
        <v>40</v>
      </c>
      <c r="X424" s="71" t="s">
        <v>1535</v>
      </c>
      <c r="Y424" s="124"/>
      <c r="Z424" s="68"/>
    </row>
    <row r="425" spans="1:26" x14ac:dyDescent="0.25">
      <c r="A425" s="36">
        <v>195956</v>
      </c>
      <c r="B425" s="9">
        <v>116</v>
      </c>
      <c r="C425" s="10">
        <v>45476</v>
      </c>
      <c r="D425" s="11"/>
      <c r="E425" s="11">
        <v>3415.2050000000008</v>
      </c>
      <c r="F425" s="11">
        <v>10074.125</v>
      </c>
      <c r="G425" s="24"/>
      <c r="H425" s="24"/>
      <c r="I425" s="24"/>
      <c r="J425" s="24"/>
      <c r="K425" s="24"/>
      <c r="L425" s="11"/>
      <c r="M425" s="11"/>
      <c r="N425" s="11">
        <v>1611.86</v>
      </c>
      <c r="O425" s="11">
        <v>15101.19</v>
      </c>
      <c r="P425" s="56">
        <f>Tabla16[[#This Row],[TASA EX.]]+Tabla16[[#This Row],[IEPS 8 %]]</f>
        <v>0</v>
      </c>
      <c r="Q425" s="62">
        <f>Tabla16[[#This Row],[TASA 16%]]+Tabla16[[#This Row],[IEPS 6%]]+Tabla16[[#This Row],[IEPS30%]]+Tabla16[[#This Row],[IEPS53%]]+Tabla16[[#This Row],[IEPS 26.5%]]</f>
        <v>10074.125</v>
      </c>
      <c r="R425" s="33">
        <v>45491</v>
      </c>
      <c r="S425" s="12" t="s">
        <v>204</v>
      </c>
      <c r="T425" s="34" t="s">
        <v>205</v>
      </c>
      <c r="U425" s="9" t="s">
        <v>39</v>
      </c>
      <c r="V425" s="11"/>
      <c r="W425" s="13" t="s">
        <v>40</v>
      </c>
      <c r="X425" s="12" t="s">
        <v>1708</v>
      </c>
      <c r="Y425" s="124"/>
      <c r="Z425" s="68"/>
    </row>
    <row r="426" spans="1:26" x14ac:dyDescent="0.25">
      <c r="A426" s="57">
        <v>195985</v>
      </c>
      <c r="B426" s="58">
        <v>145</v>
      </c>
      <c r="C426" s="10">
        <v>45477</v>
      </c>
      <c r="D426" s="60"/>
      <c r="E426" s="60">
        <v>27086.259999999973</v>
      </c>
      <c r="F426" s="60">
        <v>211611.54000000004</v>
      </c>
      <c r="G426" s="61"/>
      <c r="H426" s="61"/>
      <c r="I426" s="61"/>
      <c r="J426" s="61"/>
      <c r="K426" s="61"/>
      <c r="L426" s="60">
        <v>276.95999999999998</v>
      </c>
      <c r="M426" s="60">
        <v>714.22</v>
      </c>
      <c r="N426" s="60">
        <v>33902.160000000003</v>
      </c>
      <c r="O426" s="60">
        <v>273591.14</v>
      </c>
      <c r="P426" s="56">
        <f>Tabla16[[#This Row],[TASA EX.]]+Tabla16[[#This Row],[IEPS 8 %]]</f>
        <v>714.22</v>
      </c>
      <c r="Q426" s="62">
        <f>Tabla16[[#This Row],[TASA 16%]]+Tabla16[[#This Row],[IEPS 6%]]+Tabla16[[#This Row],[IEPS30%]]+Tabla16[[#This Row],[IEPS53%]]+Tabla16[[#This Row],[IEPS 26.5%]]</f>
        <v>211888.50000000003</v>
      </c>
      <c r="R426" s="33">
        <v>45497</v>
      </c>
      <c r="S426" s="59" t="s">
        <v>204</v>
      </c>
      <c r="T426" s="63" t="s">
        <v>205</v>
      </c>
      <c r="U426" s="58" t="s">
        <v>39</v>
      </c>
      <c r="V426" s="60">
        <v>6155.17</v>
      </c>
      <c r="W426" s="64" t="s">
        <v>40</v>
      </c>
      <c r="X426" s="59" t="s">
        <v>1738</v>
      </c>
      <c r="Y426" s="124"/>
      <c r="Z426" s="68"/>
    </row>
    <row r="427" spans="1:26" x14ac:dyDescent="0.25">
      <c r="A427" s="57">
        <v>196096</v>
      </c>
      <c r="B427" s="58">
        <v>256</v>
      </c>
      <c r="C427" s="10">
        <v>45482</v>
      </c>
      <c r="D427" s="60"/>
      <c r="E427" s="60">
        <v>12394.199999999983</v>
      </c>
      <c r="F427" s="60">
        <v>173368.45</v>
      </c>
      <c r="G427" s="61"/>
      <c r="H427" s="61"/>
      <c r="I427" s="61"/>
      <c r="J427" s="61"/>
      <c r="K427" s="61"/>
      <c r="L427" s="60">
        <v>271.3</v>
      </c>
      <c r="M427" s="60"/>
      <c r="N427" s="60">
        <v>27782.36</v>
      </c>
      <c r="O427" s="60">
        <v>213816.31</v>
      </c>
      <c r="P427" s="56">
        <f>Tabla16[[#This Row],[TASA EX.]]+Tabla16[[#This Row],[IEPS 8 %]]</f>
        <v>0</v>
      </c>
      <c r="Q427" s="62">
        <f>Tabla16[[#This Row],[TASA 16%]]+Tabla16[[#This Row],[IEPS 6%]]+Tabla16[[#This Row],[IEPS30%]]+Tabla16[[#This Row],[IEPS53%]]+Tabla16[[#This Row],[IEPS 26.5%]]</f>
        <v>173639.75</v>
      </c>
      <c r="R427" s="33">
        <v>45483</v>
      </c>
      <c r="S427" s="59" t="s">
        <v>204</v>
      </c>
      <c r="T427" s="63" t="s">
        <v>205</v>
      </c>
      <c r="U427" s="58" t="s">
        <v>39</v>
      </c>
      <c r="V427" s="60"/>
      <c r="W427" s="64" t="s">
        <v>40</v>
      </c>
      <c r="X427" s="59" t="s">
        <v>1829</v>
      </c>
      <c r="Y427" s="124"/>
      <c r="Z427" s="68"/>
    </row>
    <row r="428" spans="1:26" x14ac:dyDescent="0.25">
      <c r="A428" s="57">
        <v>196177</v>
      </c>
      <c r="B428" s="58">
        <v>337</v>
      </c>
      <c r="C428" s="10">
        <v>45484</v>
      </c>
      <c r="D428" s="60"/>
      <c r="E428" s="60">
        <v>4702.7699999999995</v>
      </c>
      <c r="F428" s="60">
        <v>3551.7499999999995</v>
      </c>
      <c r="G428" s="61"/>
      <c r="H428" s="61"/>
      <c r="I428" s="61"/>
      <c r="J428" s="61"/>
      <c r="K428" s="61"/>
      <c r="L428" s="60"/>
      <c r="M428" s="60"/>
      <c r="N428" s="60">
        <v>568.28</v>
      </c>
      <c r="O428" s="60">
        <v>8822.7999999999993</v>
      </c>
      <c r="P428" s="56">
        <f>Tabla16[[#This Row],[TASA EX.]]+Tabla16[[#This Row],[IEPS 8 %]]</f>
        <v>0</v>
      </c>
      <c r="Q428" s="62">
        <f>Tabla16[[#This Row],[TASA 16%]]+Tabla16[[#This Row],[IEPS 6%]]+Tabla16[[#This Row],[IEPS30%]]+Tabla16[[#This Row],[IEPS53%]]+Tabla16[[#This Row],[IEPS 26.5%]]</f>
        <v>3551.7499999999995</v>
      </c>
      <c r="R428" s="33">
        <v>45498</v>
      </c>
      <c r="S428" s="59" t="s">
        <v>204</v>
      </c>
      <c r="T428" s="63" t="s">
        <v>205</v>
      </c>
      <c r="U428" s="58" t="s">
        <v>39</v>
      </c>
      <c r="V428" s="60"/>
      <c r="W428" s="64" t="s">
        <v>40</v>
      </c>
      <c r="X428" s="59" t="s">
        <v>1895</v>
      </c>
      <c r="Y428" s="124"/>
      <c r="Z428" s="68"/>
    </row>
    <row r="429" spans="1:26" x14ac:dyDescent="0.25">
      <c r="A429" s="69">
        <v>195405</v>
      </c>
      <c r="B429" s="70">
        <v>455</v>
      </c>
      <c r="C429" s="10">
        <v>45461</v>
      </c>
      <c r="D429" s="72"/>
      <c r="E429" s="72">
        <v>-2.4999999995998223E-3</v>
      </c>
      <c r="F429" s="72">
        <v>7276.3125</v>
      </c>
      <c r="G429" s="73"/>
      <c r="H429" s="73"/>
      <c r="I429" s="73"/>
      <c r="J429" s="73"/>
      <c r="K429" s="73"/>
      <c r="L429" s="72"/>
      <c r="M429" s="72"/>
      <c r="N429" s="72">
        <v>1164.21</v>
      </c>
      <c r="O429" s="72">
        <v>8440.52</v>
      </c>
      <c r="P429" s="56">
        <f>Tabla16[[#This Row],[TASA EX.]]+Tabla16[[#This Row],[IEPS 8 %]]</f>
        <v>0</v>
      </c>
      <c r="Q429" s="62">
        <f>Tabla16[[#This Row],[TASA 16%]]+Tabla16[[#This Row],[IEPS 6%]]+Tabla16[[#This Row],[IEPS30%]]+Tabla16[[#This Row],[IEPS53%]]+Tabla16[[#This Row],[IEPS 26.5%]]</f>
        <v>7276.3125</v>
      </c>
      <c r="R429" s="33">
        <v>45477</v>
      </c>
      <c r="S429" s="71" t="s">
        <v>151</v>
      </c>
      <c r="T429" s="74" t="s">
        <v>152</v>
      </c>
      <c r="U429" s="70" t="s">
        <v>39</v>
      </c>
      <c r="V429" s="72"/>
      <c r="W429" s="75" t="s">
        <v>40</v>
      </c>
      <c r="X429" s="71" t="s">
        <v>1303</v>
      </c>
      <c r="Y429" s="124"/>
      <c r="Z429" s="68"/>
    </row>
    <row r="430" spans="1:26" x14ac:dyDescent="0.25">
      <c r="A430" s="69">
        <v>195650</v>
      </c>
      <c r="B430" s="70">
        <v>700</v>
      </c>
      <c r="C430" s="10">
        <v>45468</v>
      </c>
      <c r="D430" s="72"/>
      <c r="E430" s="72">
        <v>1.7500000000836735E-2</v>
      </c>
      <c r="F430" s="72">
        <v>19870.0625</v>
      </c>
      <c r="G430" s="73"/>
      <c r="H430" s="73"/>
      <c r="I430" s="73"/>
      <c r="J430" s="73"/>
      <c r="K430" s="73"/>
      <c r="L430" s="72"/>
      <c r="M430" s="72"/>
      <c r="N430" s="72">
        <v>3179.21</v>
      </c>
      <c r="O430" s="72">
        <v>23049.29</v>
      </c>
      <c r="P430" s="56">
        <f>Tabla16[[#This Row],[TASA EX.]]+Tabla16[[#This Row],[IEPS 8 %]]</f>
        <v>0</v>
      </c>
      <c r="Q430" s="62">
        <f>Tabla16[[#This Row],[TASA 16%]]+Tabla16[[#This Row],[IEPS 6%]]+Tabla16[[#This Row],[IEPS30%]]+Tabla16[[#This Row],[IEPS53%]]+Tabla16[[#This Row],[IEPS 26.5%]]</f>
        <v>19870.0625</v>
      </c>
      <c r="R430" s="33">
        <v>45484</v>
      </c>
      <c r="S430" s="71" t="s">
        <v>151</v>
      </c>
      <c r="T430" s="74" t="s">
        <v>152</v>
      </c>
      <c r="U430" s="70" t="s">
        <v>39</v>
      </c>
      <c r="V430" s="72"/>
      <c r="W430" s="75" t="s">
        <v>40</v>
      </c>
      <c r="X430" s="71" t="s">
        <v>1447</v>
      </c>
      <c r="Y430" s="124"/>
      <c r="Z430" s="68"/>
    </row>
    <row r="431" spans="1:26" x14ac:dyDescent="0.25">
      <c r="A431" s="57">
        <v>195823</v>
      </c>
      <c r="B431" s="58">
        <v>873</v>
      </c>
      <c r="C431" s="10">
        <v>45471</v>
      </c>
      <c r="D431" s="60"/>
      <c r="E431" s="60">
        <v>-1.9999999999527063E-2</v>
      </c>
      <c r="F431" s="60">
        <v>37766</v>
      </c>
      <c r="G431" s="61"/>
      <c r="H431" s="61"/>
      <c r="I431" s="61"/>
      <c r="J431" s="61"/>
      <c r="K431" s="61"/>
      <c r="L431" s="60"/>
      <c r="M431" s="60"/>
      <c r="N431" s="60">
        <v>6042.56</v>
      </c>
      <c r="O431" s="60">
        <v>43808.54</v>
      </c>
      <c r="P431" s="56">
        <f>Tabla16[[#This Row],[TASA EX.]]+Tabla16[[#This Row],[IEPS 8 %]]</f>
        <v>0</v>
      </c>
      <c r="Q431" s="62">
        <f>Tabla16[[#This Row],[TASA 16%]]+Tabla16[[#This Row],[IEPS 6%]]+Tabla16[[#This Row],[IEPS30%]]+Tabla16[[#This Row],[IEPS53%]]+Tabla16[[#This Row],[IEPS 26.5%]]</f>
        <v>37766</v>
      </c>
      <c r="R431" s="33">
        <v>45491</v>
      </c>
      <c r="S431" s="59" t="s">
        <v>151</v>
      </c>
      <c r="T431" s="63" t="s">
        <v>152</v>
      </c>
      <c r="U431" s="58" t="s">
        <v>39</v>
      </c>
      <c r="V431" s="60"/>
      <c r="W431" s="64" t="s">
        <v>40</v>
      </c>
      <c r="X431" s="59" t="s">
        <v>1586</v>
      </c>
      <c r="Y431" s="124"/>
      <c r="Z431" s="68"/>
    </row>
    <row r="432" spans="1:26" x14ac:dyDescent="0.25">
      <c r="A432" s="57">
        <v>195976</v>
      </c>
      <c r="B432" s="58">
        <v>136</v>
      </c>
      <c r="C432" s="10">
        <v>45477</v>
      </c>
      <c r="D432" s="60"/>
      <c r="E432" s="60">
        <v>0</v>
      </c>
      <c r="F432" s="60">
        <v>924.75</v>
      </c>
      <c r="G432" s="61"/>
      <c r="H432" s="61"/>
      <c r="I432" s="61"/>
      <c r="J432" s="61"/>
      <c r="K432" s="61"/>
      <c r="L432" s="60"/>
      <c r="M432" s="60"/>
      <c r="N432" s="60">
        <v>147.96</v>
      </c>
      <c r="O432" s="60">
        <v>1072.71</v>
      </c>
      <c r="P432" s="56">
        <f>Tabla16[[#This Row],[TASA EX.]]+Tabla16[[#This Row],[IEPS 8 %]]</f>
        <v>0</v>
      </c>
      <c r="Q432" s="62">
        <f>Tabla16[[#This Row],[TASA 16%]]+Tabla16[[#This Row],[IEPS 6%]]+Tabla16[[#This Row],[IEPS30%]]+Tabla16[[#This Row],[IEPS53%]]+Tabla16[[#This Row],[IEPS 26.5%]]</f>
        <v>924.75</v>
      </c>
      <c r="R432" s="33">
        <v>45498</v>
      </c>
      <c r="S432" s="59" t="s">
        <v>151</v>
      </c>
      <c r="T432" s="63" t="s">
        <v>152</v>
      </c>
      <c r="U432" s="58" t="s">
        <v>39</v>
      </c>
      <c r="V432" s="60"/>
      <c r="W432" s="64" t="s">
        <v>40</v>
      </c>
      <c r="X432" s="59" t="s">
        <v>1723</v>
      </c>
      <c r="Y432" s="124"/>
      <c r="Z432" s="68"/>
    </row>
    <row r="433" spans="1:26" x14ac:dyDescent="0.25">
      <c r="A433" s="69">
        <v>196078</v>
      </c>
      <c r="B433" s="70">
        <v>238</v>
      </c>
      <c r="C433" s="10">
        <v>45481</v>
      </c>
      <c r="D433" s="72"/>
      <c r="E433" s="72">
        <v>0</v>
      </c>
      <c r="F433" s="72">
        <v>4079.9999999999995</v>
      </c>
      <c r="G433" s="73"/>
      <c r="H433" s="73"/>
      <c r="I433" s="73"/>
      <c r="J433" s="73"/>
      <c r="K433" s="73"/>
      <c r="L433" s="72"/>
      <c r="M433" s="72"/>
      <c r="N433" s="72">
        <v>652.79999999999995</v>
      </c>
      <c r="O433" s="72">
        <v>4732.8</v>
      </c>
      <c r="P433" s="56">
        <f>Tabla16[[#This Row],[TASA EX.]]+Tabla16[[#This Row],[IEPS 8 %]]</f>
        <v>0</v>
      </c>
      <c r="Q433" s="62">
        <f>Tabla16[[#This Row],[TASA 16%]]+Tabla16[[#This Row],[IEPS 6%]]+Tabla16[[#This Row],[IEPS30%]]+Tabla16[[#This Row],[IEPS53%]]+Tabla16[[#This Row],[IEPS 26.5%]]</f>
        <v>4079.9999999999995</v>
      </c>
      <c r="R433" s="33">
        <v>45498</v>
      </c>
      <c r="S433" s="71" t="s">
        <v>151</v>
      </c>
      <c r="T433" s="74" t="s">
        <v>152</v>
      </c>
      <c r="U433" s="70" t="s">
        <v>39</v>
      </c>
      <c r="V433" s="72"/>
      <c r="W433" s="75" t="s">
        <v>40</v>
      </c>
      <c r="X433" s="71" t="s">
        <v>1610</v>
      </c>
      <c r="Y433" s="124"/>
      <c r="Z433" s="68"/>
    </row>
    <row r="434" spans="1:26" x14ac:dyDescent="0.25">
      <c r="A434" s="57">
        <v>195404</v>
      </c>
      <c r="B434" s="58">
        <v>454</v>
      </c>
      <c r="C434" s="10">
        <v>45461</v>
      </c>
      <c r="D434" s="60"/>
      <c r="E434" s="60">
        <v>4758</v>
      </c>
      <c r="F434" s="60">
        <v>0</v>
      </c>
      <c r="G434" s="61"/>
      <c r="H434" s="61"/>
      <c r="I434" s="61"/>
      <c r="J434" s="61"/>
      <c r="K434" s="61"/>
      <c r="L434" s="60"/>
      <c r="M434" s="60"/>
      <c r="N434" s="60"/>
      <c r="O434" s="60">
        <v>4758</v>
      </c>
      <c r="P434" s="56">
        <f>Tabla16[[#This Row],[TASA EX.]]+Tabla16[[#This Row],[IEPS 8 %]]</f>
        <v>0</v>
      </c>
      <c r="Q434" s="62">
        <f>Tabla16[[#This Row],[TASA 16%]]+Tabla16[[#This Row],[IEPS 6%]]+Tabla16[[#This Row],[IEPS30%]]+Tabla16[[#This Row],[IEPS53%]]+Tabla16[[#This Row],[IEPS 26.5%]]</f>
        <v>0</v>
      </c>
      <c r="R434" s="33">
        <v>45482</v>
      </c>
      <c r="S434" s="59" t="s">
        <v>137</v>
      </c>
      <c r="T434" s="63" t="s">
        <v>138</v>
      </c>
      <c r="U434" s="58" t="s">
        <v>39</v>
      </c>
      <c r="V434" s="60"/>
      <c r="W434" s="64" t="s">
        <v>40</v>
      </c>
      <c r="X434" s="59" t="s">
        <v>1302</v>
      </c>
      <c r="Y434" s="124"/>
      <c r="Z434" s="68"/>
    </row>
    <row r="435" spans="1:26" x14ac:dyDescent="0.25">
      <c r="A435" s="36">
        <v>195430</v>
      </c>
      <c r="B435" s="9">
        <v>480</v>
      </c>
      <c r="C435" s="10">
        <v>45461</v>
      </c>
      <c r="D435" s="11"/>
      <c r="E435" s="11">
        <v>20392.7</v>
      </c>
      <c r="F435" s="11">
        <v>0</v>
      </c>
      <c r="G435" s="24"/>
      <c r="H435" s="24"/>
      <c r="I435" s="24"/>
      <c r="J435" s="24"/>
      <c r="K435" s="24"/>
      <c r="L435" s="11"/>
      <c r="M435" s="11"/>
      <c r="N435" s="11"/>
      <c r="O435" s="11">
        <v>20392.7</v>
      </c>
      <c r="P435" s="56">
        <f>Tabla16[[#This Row],[TASA EX.]]+Tabla16[[#This Row],[IEPS 8 %]]</f>
        <v>0</v>
      </c>
      <c r="Q435" s="62">
        <f>Tabla16[[#This Row],[TASA 16%]]+Tabla16[[#This Row],[IEPS 6%]]+Tabla16[[#This Row],[IEPS30%]]+Tabla16[[#This Row],[IEPS53%]]+Tabla16[[#This Row],[IEPS 26.5%]]</f>
        <v>0</v>
      </c>
      <c r="R435" s="33">
        <v>45479</v>
      </c>
      <c r="S435" s="12" t="s">
        <v>137</v>
      </c>
      <c r="T435" s="34" t="s">
        <v>138</v>
      </c>
      <c r="U435" s="9" t="s">
        <v>39</v>
      </c>
      <c r="V435" s="11"/>
      <c r="W435" s="13" t="s">
        <v>40</v>
      </c>
      <c r="X435" s="12" t="s">
        <v>1331</v>
      </c>
      <c r="Y435" s="124"/>
      <c r="Z435" s="68"/>
    </row>
    <row r="436" spans="1:26" x14ac:dyDescent="0.25">
      <c r="A436" s="97">
        <v>195639</v>
      </c>
      <c r="B436" s="98">
        <v>689</v>
      </c>
      <c r="C436" s="10">
        <v>45467</v>
      </c>
      <c r="D436" s="100"/>
      <c r="E436" s="100">
        <v>1872</v>
      </c>
      <c r="F436" s="100">
        <v>0</v>
      </c>
      <c r="G436" s="101"/>
      <c r="H436" s="101"/>
      <c r="I436" s="101"/>
      <c r="J436" s="101"/>
      <c r="K436" s="101"/>
      <c r="L436" s="100"/>
      <c r="M436" s="100"/>
      <c r="N436" s="100"/>
      <c r="O436" s="100">
        <v>1872</v>
      </c>
      <c r="P436" s="56">
        <f>Tabla16[[#This Row],[TASA EX.]]+Tabla16[[#This Row],[IEPS 8 %]]</f>
        <v>0</v>
      </c>
      <c r="Q436" s="62">
        <f>Tabla16[[#This Row],[TASA 16%]]+Tabla16[[#This Row],[IEPS 6%]]+Tabla16[[#This Row],[IEPS30%]]+Tabla16[[#This Row],[IEPS53%]]+Tabla16[[#This Row],[IEPS 26.5%]]</f>
        <v>0</v>
      </c>
      <c r="R436" s="33">
        <v>45489</v>
      </c>
      <c r="S436" s="99" t="s">
        <v>137</v>
      </c>
      <c r="T436" s="102" t="s">
        <v>138</v>
      </c>
      <c r="U436" s="98" t="s">
        <v>39</v>
      </c>
      <c r="V436" s="100"/>
      <c r="W436" s="103" t="s">
        <v>40</v>
      </c>
      <c r="X436" s="99" t="s">
        <v>1433</v>
      </c>
      <c r="Y436" s="124"/>
      <c r="Z436" s="68"/>
    </row>
    <row r="437" spans="1:26" x14ac:dyDescent="0.25">
      <c r="A437" s="57">
        <v>195951</v>
      </c>
      <c r="B437" s="58">
        <v>111</v>
      </c>
      <c r="C437" s="10">
        <v>45476</v>
      </c>
      <c r="D437" s="60"/>
      <c r="E437" s="60">
        <v>3238.2599999999998</v>
      </c>
      <c r="F437" s="60">
        <v>262</v>
      </c>
      <c r="G437" s="61"/>
      <c r="H437" s="61"/>
      <c r="I437" s="61"/>
      <c r="J437" s="61"/>
      <c r="K437" s="61"/>
      <c r="L437" s="60"/>
      <c r="M437" s="60"/>
      <c r="N437" s="60">
        <v>41.92</v>
      </c>
      <c r="O437" s="60">
        <v>3542.18</v>
      </c>
      <c r="P437" s="56">
        <f>Tabla16[[#This Row],[TASA EX.]]+Tabla16[[#This Row],[IEPS 8 %]]</f>
        <v>0</v>
      </c>
      <c r="Q437" s="62">
        <f>Tabla16[[#This Row],[TASA 16%]]+Tabla16[[#This Row],[IEPS 6%]]+Tabla16[[#This Row],[IEPS30%]]+Tabla16[[#This Row],[IEPS53%]]+Tabla16[[#This Row],[IEPS 26.5%]]</f>
        <v>262</v>
      </c>
      <c r="R437" s="33">
        <v>45496</v>
      </c>
      <c r="S437" s="59" t="s">
        <v>137</v>
      </c>
      <c r="T437" s="63" t="s">
        <v>138</v>
      </c>
      <c r="U437" s="58" t="s">
        <v>39</v>
      </c>
      <c r="V437" s="60"/>
      <c r="W437" s="64" t="s">
        <v>40</v>
      </c>
      <c r="X437" s="59" t="s">
        <v>1699</v>
      </c>
      <c r="Y437" s="124"/>
      <c r="Z437" s="68"/>
    </row>
    <row r="438" spans="1:26" x14ac:dyDescent="0.25">
      <c r="A438" s="57">
        <v>196175</v>
      </c>
      <c r="B438" s="58">
        <v>335</v>
      </c>
      <c r="C438" s="10">
        <v>45484</v>
      </c>
      <c r="D438" s="60"/>
      <c r="E438" s="60">
        <v>3744</v>
      </c>
      <c r="F438" s="60">
        <v>0</v>
      </c>
      <c r="G438" s="61"/>
      <c r="H438" s="61"/>
      <c r="I438" s="61"/>
      <c r="J438" s="61"/>
      <c r="K438" s="61"/>
      <c r="L438" s="60"/>
      <c r="M438" s="60"/>
      <c r="N438" s="60"/>
      <c r="O438" s="60">
        <v>3744</v>
      </c>
      <c r="P438" s="56">
        <f>Tabla16[[#This Row],[TASA EX.]]+Tabla16[[#This Row],[IEPS 8 %]]</f>
        <v>0</v>
      </c>
      <c r="Q438" s="62">
        <f>Tabla16[[#This Row],[TASA 16%]]+Tabla16[[#This Row],[IEPS 6%]]+Tabla16[[#This Row],[IEPS30%]]+Tabla16[[#This Row],[IEPS53%]]+Tabla16[[#This Row],[IEPS 26.5%]]</f>
        <v>0</v>
      </c>
      <c r="R438" s="33">
        <v>45503</v>
      </c>
      <c r="S438" s="59" t="s">
        <v>137</v>
      </c>
      <c r="T438" s="63" t="s">
        <v>138</v>
      </c>
      <c r="U438" s="58" t="s">
        <v>39</v>
      </c>
      <c r="V438" s="60"/>
      <c r="W438" s="64" t="s">
        <v>40</v>
      </c>
      <c r="X438" s="59" t="s">
        <v>1893</v>
      </c>
      <c r="Y438" s="124"/>
      <c r="Z438" s="68"/>
    </row>
    <row r="439" spans="1:26" x14ac:dyDescent="0.25">
      <c r="A439" s="36">
        <v>196249</v>
      </c>
      <c r="B439" s="9">
        <v>409</v>
      </c>
      <c r="C439" s="10">
        <v>45488</v>
      </c>
      <c r="D439" s="11"/>
      <c r="E439" s="11">
        <v>3744</v>
      </c>
      <c r="F439" s="11">
        <v>0</v>
      </c>
      <c r="G439" s="24"/>
      <c r="H439" s="24"/>
      <c r="I439" s="24"/>
      <c r="J439" s="24"/>
      <c r="K439" s="24"/>
      <c r="L439" s="11"/>
      <c r="M439" s="11"/>
      <c r="N439" s="11"/>
      <c r="O439" s="11">
        <v>3744</v>
      </c>
      <c r="P439" s="56">
        <f>Tabla16[[#This Row],[TASA EX.]]+Tabla16[[#This Row],[IEPS 8 %]]</f>
        <v>0</v>
      </c>
      <c r="Q439" s="62">
        <f>Tabla16[[#This Row],[TASA 16%]]+Tabla16[[#This Row],[IEPS 6%]]+Tabla16[[#This Row],[IEPS30%]]+Tabla16[[#This Row],[IEPS53%]]+Tabla16[[#This Row],[IEPS 26.5%]]</f>
        <v>0</v>
      </c>
      <c r="R439" s="33">
        <v>45492</v>
      </c>
      <c r="S439" s="12" t="s">
        <v>137</v>
      </c>
      <c r="T439" s="34" t="s">
        <v>138</v>
      </c>
      <c r="U439" s="9" t="s">
        <v>39</v>
      </c>
      <c r="V439" s="11"/>
      <c r="W439" s="13" t="s">
        <v>40</v>
      </c>
      <c r="X439" s="12" t="s">
        <v>1956</v>
      </c>
      <c r="Y439" s="124"/>
      <c r="Z439" s="68"/>
    </row>
    <row r="440" spans="1:26" x14ac:dyDescent="0.25">
      <c r="A440" s="57">
        <v>195952</v>
      </c>
      <c r="B440" s="58">
        <v>112</v>
      </c>
      <c r="C440" s="10">
        <v>45476</v>
      </c>
      <c r="D440" s="60"/>
      <c r="E440" s="60">
        <v>0</v>
      </c>
      <c r="F440" s="60">
        <v>5256</v>
      </c>
      <c r="G440" s="61"/>
      <c r="H440" s="61"/>
      <c r="I440" s="61"/>
      <c r="J440" s="61"/>
      <c r="K440" s="61"/>
      <c r="L440" s="60"/>
      <c r="M440" s="60"/>
      <c r="N440" s="60">
        <v>840.96</v>
      </c>
      <c r="O440" s="60">
        <v>6096.96</v>
      </c>
      <c r="P440" s="56">
        <f>Tabla16[[#This Row],[TASA EX.]]+Tabla16[[#This Row],[IEPS 8 %]]</f>
        <v>0</v>
      </c>
      <c r="Q440" s="62">
        <f>Tabla16[[#This Row],[TASA 16%]]+Tabla16[[#This Row],[IEPS 6%]]+Tabla16[[#This Row],[IEPS30%]]+Tabla16[[#This Row],[IEPS53%]]+Tabla16[[#This Row],[IEPS 26.5%]]</f>
        <v>5256</v>
      </c>
      <c r="R440" s="33">
        <v>45491</v>
      </c>
      <c r="S440" s="59" t="s">
        <v>563</v>
      </c>
      <c r="T440" s="63" t="s">
        <v>564</v>
      </c>
      <c r="U440" s="9" t="s">
        <v>39</v>
      </c>
      <c r="V440" s="60"/>
      <c r="W440" s="13" t="s">
        <v>40</v>
      </c>
      <c r="X440" s="59" t="s">
        <v>1700</v>
      </c>
      <c r="Y440" s="124"/>
      <c r="Z440" s="68"/>
    </row>
    <row r="441" spans="1:26" x14ac:dyDescent="0.25">
      <c r="A441" s="57">
        <v>195567</v>
      </c>
      <c r="B441" s="58">
        <v>617</v>
      </c>
      <c r="C441" s="10">
        <v>45464</v>
      </c>
      <c r="D441" s="60"/>
      <c r="E441" s="60">
        <v>2.4999999968713382E-3</v>
      </c>
      <c r="F441" s="60">
        <v>30709.4375</v>
      </c>
      <c r="G441" s="61"/>
      <c r="H441" s="61"/>
      <c r="I441" s="61"/>
      <c r="J441" s="61"/>
      <c r="K441" s="61"/>
      <c r="L441" s="60"/>
      <c r="M441" s="60"/>
      <c r="N441" s="60">
        <v>4913.51</v>
      </c>
      <c r="O441" s="60">
        <v>35622.949999999997</v>
      </c>
      <c r="P441" s="56">
        <f>Tabla16[[#This Row],[TASA EX.]]+Tabla16[[#This Row],[IEPS 8 %]]</f>
        <v>0</v>
      </c>
      <c r="Q441" s="62">
        <f>Tabla16[[#This Row],[TASA 16%]]+Tabla16[[#This Row],[IEPS 6%]]+Tabla16[[#This Row],[IEPS30%]]+Tabla16[[#This Row],[IEPS53%]]+Tabla16[[#This Row],[IEPS 26.5%]]</f>
        <v>30709.4375</v>
      </c>
      <c r="R441" s="33">
        <v>45482</v>
      </c>
      <c r="S441" s="59" t="s">
        <v>131</v>
      </c>
      <c r="T441" s="63" t="s">
        <v>132</v>
      </c>
      <c r="U441" s="58" t="s">
        <v>39</v>
      </c>
      <c r="V441" s="60"/>
      <c r="W441" s="64" t="s">
        <v>40</v>
      </c>
      <c r="X441" s="59" t="s">
        <v>1398</v>
      </c>
      <c r="Y441" s="124"/>
      <c r="Z441" s="68"/>
    </row>
    <row r="442" spans="1:26" x14ac:dyDescent="0.25">
      <c r="A442" s="36">
        <v>195568</v>
      </c>
      <c r="B442" s="9">
        <v>618</v>
      </c>
      <c r="C442" s="10">
        <v>45464</v>
      </c>
      <c r="D442" s="11"/>
      <c r="E442" s="11">
        <v>1.5000000000327418E-2</v>
      </c>
      <c r="F442" s="11">
        <v>13958.625</v>
      </c>
      <c r="G442" s="24"/>
      <c r="H442" s="24"/>
      <c r="I442" s="24"/>
      <c r="J442" s="24"/>
      <c r="K442" s="24"/>
      <c r="L442" s="11"/>
      <c r="M442" s="11"/>
      <c r="N442" s="11">
        <v>2233.38</v>
      </c>
      <c r="O442" s="11">
        <v>16192.02</v>
      </c>
      <c r="P442" s="56">
        <f>Tabla16[[#This Row],[TASA EX.]]+Tabla16[[#This Row],[IEPS 8 %]]</f>
        <v>0</v>
      </c>
      <c r="Q442" s="62">
        <f>Tabla16[[#This Row],[TASA 16%]]+Tabla16[[#This Row],[IEPS 6%]]+Tabla16[[#This Row],[IEPS30%]]+Tabla16[[#This Row],[IEPS53%]]+Tabla16[[#This Row],[IEPS 26.5%]]</f>
        <v>13958.625</v>
      </c>
      <c r="R442" s="33">
        <v>45483</v>
      </c>
      <c r="S442" s="12" t="s">
        <v>131</v>
      </c>
      <c r="T442" s="34" t="s">
        <v>132</v>
      </c>
      <c r="U442" s="9" t="s">
        <v>39</v>
      </c>
      <c r="V442" s="11"/>
      <c r="W442" s="13" t="s">
        <v>40</v>
      </c>
      <c r="X442" s="12" t="s">
        <v>1399</v>
      </c>
      <c r="Y442" s="124"/>
      <c r="Z442" s="68"/>
    </row>
    <row r="443" spans="1:26" x14ac:dyDescent="0.25">
      <c r="A443" s="57">
        <v>195589</v>
      </c>
      <c r="B443" s="58">
        <v>639</v>
      </c>
      <c r="C443" s="10">
        <v>45464</v>
      </c>
      <c r="D443" s="60"/>
      <c r="E443" s="60">
        <v>129227.80500000001</v>
      </c>
      <c r="F443" s="60">
        <v>4078.875</v>
      </c>
      <c r="G443" s="61"/>
      <c r="H443" s="61"/>
      <c r="I443" s="61"/>
      <c r="J443" s="61"/>
      <c r="K443" s="61"/>
      <c r="L443" s="60"/>
      <c r="M443" s="60">
        <v>10338.23</v>
      </c>
      <c r="N443" s="60">
        <v>652.62</v>
      </c>
      <c r="O443" s="60">
        <v>144297.53</v>
      </c>
      <c r="P443" s="56">
        <f>Tabla16[[#This Row],[TASA EX.]]+Tabla16[[#This Row],[IEPS 8 %]]</f>
        <v>10338.23</v>
      </c>
      <c r="Q443" s="62">
        <f>Tabla16[[#This Row],[TASA 16%]]+Tabla16[[#This Row],[IEPS 6%]]+Tabla16[[#This Row],[IEPS30%]]+Tabla16[[#This Row],[IEPS53%]]+Tabla16[[#This Row],[IEPS 26.5%]]</f>
        <v>4078.875</v>
      </c>
      <c r="R443" s="33">
        <v>45489</v>
      </c>
      <c r="S443" s="59" t="s">
        <v>131</v>
      </c>
      <c r="T443" s="63" t="s">
        <v>132</v>
      </c>
      <c r="U443" s="58" t="s">
        <v>39</v>
      </c>
      <c r="V443" s="60"/>
      <c r="W443" s="64" t="s">
        <v>40</v>
      </c>
      <c r="X443" s="59" t="s">
        <v>1418</v>
      </c>
      <c r="Y443" s="124"/>
      <c r="Z443" s="68"/>
    </row>
    <row r="444" spans="1:26" x14ac:dyDescent="0.25">
      <c r="A444" s="36">
        <v>195746</v>
      </c>
      <c r="B444" s="9">
        <v>796</v>
      </c>
      <c r="C444" s="10">
        <v>45470</v>
      </c>
      <c r="D444" s="11"/>
      <c r="E444" s="11">
        <v>-2.2499999999126885E-2</v>
      </c>
      <c r="F444" s="11">
        <v>20683.8125</v>
      </c>
      <c r="G444" s="24"/>
      <c r="H444" s="24"/>
      <c r="I444" s="24"/>
      <c r="J444" s="24"/>
      <c r="K444" s="24"/>
      <c r="L444" s="11"/>
      <c r="M444" s="11"/>
      <c r="N444" s="11">
        <v>3309.41</v>
      </c>
      <c r="O444" s="11">
        <v>23993.200000000001</v>
      </c>
      <c r="P444" s="56">
        <f>Tabla16[[#This Row],[TASA EX.]]+Tabla16[[#This Row],[IEPS 8 %]]</f>
        <v>0</v>
      </c>
      <c r="Q444" s="62">
        <f>Tabla16[[#This Row],[TASA 16%]]+Tabla16[[#This Row],[IEPS 6%]]+Tabla16[[#This Row],[IEPS30%]]+Tabla16[[#This Row],[IEPS53%]]+Tabla16[[#This Row],[IEPS 26.5%]]</f>
        <v>20683.8125</v>
      </c>
      <c r="R444" s="33">
        <v>45498</v>
      </c>
      <c r="S444" s="12" t="s">
        <v>131</v>
      </c>
      <c r="T444" s="34" t="s">
        <v>132</v>
      </c>
      <c r="U444" s="9" t="s">
        <v>51</v>
      </c>
      <c r="V444" s="11"/>
      <c r="W444" s="13" t="s">
        <v>52</v>
      </c>
      <c r="X444" s="12" t="s">
        <v>1503</v>
      </c>
      <c r="Y444" s="124"/>
      <c r="Z444" s="68"/>
    </row>
    <row r="445" spans="1:26" x14ac:dyDescent="0.25">
      <c r="A445" s="57">
        <v>196086</v>
      </c>
      <c r="B445" s="58">
        <v>246</v>
      </c>
      <c r="C445" s="10">
        <v>45481</v>
      </c>
      <c r="D445" s="60"/>
      <c r="E445" s="60">
        <v>64619.865000000013</v>
      </c>
      <c r="F445" s="60">
        <v>2167.125</v>
      </c>
      <c r="G445" s="61"/>
      <c r="H445" s="61"/>
      <c r="I445" s="61"/>
      <c r="J445" s="61"/>
      <c r="K445" s="61"/>
      <c r="L445" s="60"/>
      <c r="M445" s="60">
        <v>5169.59</v>
      </c>
      <c r="N445" s="60">
        <v>346.74</v>
      </c>
      <c r="O445" s="60">
        <v>72303.320000000007</v>
      </c>
      <c r="P445" s="56">
        <f>Tabla16[[#This Row],[TASA EX.]]+Tabla16[[#This Row],[IEPS 8 %]]</f>
        <v>5169.59</v>
      </c>
      <c r="Q445" s="62">
        <f>Tabla16[[#This Row],[TASA 16%]]+Tabla16[[#This Row],[IEPS 6%]]+Tabla16[[#This Row],[IEPS30%]]+Tabla16[[#This Row],[IEPS53%]]+Tabla16[[#This Row],[IEPS 26.5%]]</f>
        <v>2167.125</v>
      </c>
      <c r="R445" s="33">
        <v>45483</v>
      </c>
      <c r="S445" s="59" t="s">
        <v>131</v>
      </c>
      <c r="T445" s="63" t="s">
        <v>132</v>
      </c>
      <c r="U445" s="58" t="s">
        <v>39</v>
      </c>
      <c r="V445" s="60"/>
      <c r="W445" s="64" t="s">
        <v>40</v>
      </c>
      <c r="X445" s="59" t="s">
        <v>1822</v>
      </c>
      <c r="Y445" s="124"/>
      <c r="Z445" s="68"/>
    </row>
    <row r="446" spans="1:26" x14ac:dyDescent="0.25">
      <c r="A446" s="36">
        <v>196086</v>
      </c>
      <c r="B446" s="9">
        <v>246</v>
      </c>
      <c r="C446" s="10">
        <v>45481</v>
      </c>
      <c r="D446" s="11"/>
      <c r="E446" s="11">
        <v>-7.4999999998226485E-3</v>
      </c>
      <c r="F446" s="11">
        <v>2017.9375</v>
      </c>
      <c r="G446" s="24"/>
      <c r="H446" s="24"/>
      <c r="I446" s="24"/>
      <c r="J446" s="24"/>
      <c r="K446" s="24"/>
      <c r="L446" s="11"/>
      <c r="M446" s="11"/>
      <c r="N446" s="11">
        <v>322.87</v>
      </c>
      <c r="O446" s="11">
        <v>2340.8000000000002</v>
      </c>
      <c r="P446" s="56">
        <f>Tabla16[[#This Row],[TASA EX.]]+Tabla16[[#This Row],[IEPS 8 %]]</f>
        <v>0</v>
      </c>
      <c r="Q446" s="62">
        <f>Tabla16[[#This Row],[TASA 16%]]+Tabla16[[#This Row],[IEPS 6%]]+Tabla16[[#This Row],[IEPS30%]]+Tabla16[[#This Row],[IEPS53%]]+Tabla16[[#This Row],[IEPS 26.5%]]</f>
        <v>2017.9375</v>
      </c>
      <c r="R446" s="33">
        <v>45483</v>
      </c>
      <c r="S446" s="12" t="s">
        <v>131</v>
      </c>
      <c r="T446" s="34" t="s">
        <v>132</v>
      </c>
      <c r="U446" s="9" t="s">
        <v>51</v>
      </c>
      <c r="V446" s="11"/>
      <c r="W446" s="13" t="s">
        <v>52</v>
      </c>
      <c r="X446" s="12" t="s">
        <v>1823</v>
      </c>
      <c r="Y446" s="124"/>
      <c r="Z446" s="68"/>
    </row>
    <row r="447" spans="1:26" x14ac:dyDescent="0.25">
      <c r="A447" s="36">
        <v>196678</v>
      </c>
      <c r="B447" s="9">
        <v>838</v>
      </c>
      <c r="C447" s="10">
        <v>45502</v>
      </c>
      <c r="D447" s="11"/>
      <c r="E447" s="11">
        <v>5250.2300000000005</v>
      </c>
      <c r="F447" s="11">
        <v>0</v>
      </c>
      <c r="G447" s="24"/>
      <c r="H447" s="24"/>
      <c r="I447" s="24"/>
      <c r="J447" s="24"/>
      <c r="K447" s="24"/>
      <c r="L447" s="11"/>
      <c r="M447" s="11">
        <v>141.37</v>
      </c>
      <c r="N447" s="11"/>
      <c r="O447" s="11">
        <v>5391.6</v>
      </c>
      <c r="P447" s="56">
        <f>Tabla16[[#This Row],[TASA EX.]]+Tabla16[[#This Row],[IEPS 8 %]]</f>
        <v>141.37</v>
      </c>
      <c r="Q447" s="62">
        <f>Tabla16[[#This Row],[TASA 16%]]+Tabla16[[#This Row],[IEPS 6%]]+Tabla16[[#This Row],[IEPS30%]]+Tabla16[[#This Row],[IEPS53%]]+Tabla16[[#This Row],[IEPS 26.5%]]</f>
        <v>0</v>
      </c>
      <c r="R447" s="33">
        <v>45503</v>
      </c>
      <c r="S447" s="12" t="s">
        <v>2116</v>
      </c>
      <c r="T447" s="34" t="s">
        <v>2117</v>
      </c>
      <c r="U447" s="9" t="s">
        <v>39</v>
      </c>
      <c r="V447" s="11">
        <v>220.64</v>
      </c>
      <c r="W447" s="13" t="s">
        <v>40</v>
      </c>
      <c r="X447" s="12" t="s">
        <v>2118</v>
      </c>
      <c r="Y447" s="124"/>
      <c r="Z447" s="68"/>
    </row>
    <row r="448" spans="1:26" x14ac:dyDescent="0.25">
      <c r="A448" s="36">
        <v>196372</v>
      </c>
      <c r="B448" s="9">
        <v>532</v>
      </c>
      <c r="C448" s="10">
        <v>45492</v>
      </c>
      <c r="D448" s="11"/>
      <c r="E448" s="11">
        <v>14607.96</v>
      </c>
      <c r="F448" s="11">
        <v>0</v>
      </c>
      <c r="G448" s="24"/>
      <c r="H448" s="24"/>
      <c r="I448" s="24"/>
      <c r="J448" s="24"/>
      <c r="K448" s="24"/>
      <c r="L448" s="11"/>
      <c r="M448" s="11">
        <v>740.1</v>
      </c>
      <c r="N448" s="11"/>
      <c r="O448" s="11">
        <v>15348.06</v>
      </c>
      <c r="P448" s="106">
        <f>Tabla16[[#This Row],[TASA EX.]]+Tabla16[[#This Row],[IEPS 8 %]]</f>
        <v>740.1</v>
      </c>
      <c r="Q448" s="62">
        <f>Tabla16[[#This Row],[TASA 16%]]+Tabla16[[#This Row],[IEPS 6%]]+Tabla16[[#This Row],[IEPS30%]]+Tabla16[[#This Row],[IEPS53%]]+Tabla16[[#This Row],[IEPS 26.5%]]</f>
        <v>0</v>
      </c>
      <c r="R448" s="33">
        <v>45495</v>
      </c>
      <c r="S448" s="12" t="s">
        <v>754</v>
      </c>
      <c r="T448" s="34" t="s">
        <v>755</v>
      </c>
      <c r="U448" s="9" t="s">
        <v>39</v>
      </c>
      <c r="V448" s="11">
        <v>298.13</v>
      </c>
      <c r="W448" s="13" t="s">
        <v>40</v>
      </c>
      <c r="X448" s="12" t="s">
        <v>2027</v>
      </c>
      <c r="Y448" s="124"/>
      <c r="Z448" s="68"/>
    </row>
    <row r="449" spans="1:26" x14ac:dyDescent="0.25">
      <c r="A449" s="36">
        <v>195342</v>
      </c>
      <c r="B449" s="9">
        <v>392</v>
      </c>
      <c r="C449" s="10">
        <v>45457</v>
      </c>
      <c r="D449" s="11"/>
      <c r="E449" s="11">
        <v>3.0000000001564331E-2</v>
      </c>
      <c r="F449" s="11">
        <v>33215.25</v>
      </c>
      <c r="G449" s="24"/>
      <c r="H449" s="24"/>
      <c r="I449" s="24"/>
      <c r="J449" s="24"/>
      <c r="K449" s="24"/>
      <c r="L449" s="11"/>
      <c r="M449" s="11"/>
      <c r="N449" s="11">
        <v>5314.44</v>
      </c>
      <c r="O449" s="11">
        <v>38529.72</v>
      </c>
      <c r="P449" s="106">
        <f>Tabla16[[#This Row],[TASA EX.]]+Tabla16[[#This Row],[IEPS 8 %]]</f>
        <v>0</v>
      </c>
      <c r="Q449" s="62">
        <f>Tabla16[[#This Row],[TASA 16%]]+Tabla16[[#This Row],[IEPS 6%]]+Tabla16[[#This Row],[IEPS30%]]+Tabla16[[#This Row],[IEPS53%]]+Tabla16[[#This Row],[IEPS 26.5%]]</f>
        <v>33215.25</v>
      </c>
      <c r="R449" s="33">
        <v>45478</v>
      </c>
      <c r="S449" s="12" t="s">
        <v>527</v>
      </c>
      <c r="T449" s="34" t="s">
        <v>528</v>
      </c>
      <c r="U449" s="9" t="s">
        <v>39</v>
      </c>
      <c r="V449" s="11"/>
      <c r="W449" s="13" t="s">
        <v>40</v>
      </c>
      <c r="X449" s="12" t="s">
        <v>1290</v>
      </c>
      <c r="Y449" s="124"/>
      <c r="Z449" s="68"/>
    </row>
    <row r="450" spans="1:26" x14ac:dyDescent="0.25">
      <c r="A450" s="57">
        <v>195902</v>
      </c>
      <c r="B450" s="58">
        <v>62</v>
      </c>
      <c r="C450" s="10">
        <v>45475</v>
      </c>
      <c r="D450" s="60"/>
      <c r="E450" s="60">
        <v>7.4999999978899723E-3</v>
      </c>
      <c r="F450" s="60">
        <v>94534.3125</v>
      </c>
      <c r="G450" s="61"/>
      <c r="H450" s="61"/>
      <c r="I450" s="61"/>
      <c r="J450" s="61"/>
      <c r="K450" s="61"/>
      <c r="L450" s="60"/>
      <c r="M450" s="60"/>
      <c r="N450" s="60">
        <v>15125.49</v>
      </c>
      <c r="O450" s="60">
        <v>109659.81</v>
      </c>
      <c r="P450" s="56">
        <f>Tabla16[[#This Row],[TASA EX.]]+Tabla16[[#This Row],[IEPS 8 %]]</f>
        <v>0</v>
      </c>
      <c r="Q450" s="62">
        <f>Tabla16[[#This Row],[TASA 16%]]+Tabla16[[#This Row],[IEPS 6%]]+Tabla16[[#This Row],[IEPS30%]]+Tabla16[[#This Row],[IEPS53%]]+Tabla16[[#This Row],[IEPS 26.5%]]</f>
        <v>94534.3125</v>
      </c>
      <c r="R450" s="33">
        <v>45496</v>
      </c>
      <c r="S450" s="59" t="s">
        <v>527</v>
      </c>
      <c r="T450" s="63" t="s">
        <v>528</v>
      </c>
      <c r="U450" s="58" t="s">
        <v>39</v>
      </c>
      <c r="V450" s="60"/>
      <c r="W450" s="64" t="s">
        <v>40</v>
      </c>
      <c r="X450" s="59" t="s">
        <v>1655</v>
      </c>
      <c r="Y450" s="124"/>
      <c r="Z450" s="68"/>
    </row>
    <row r="451" spans="1:26" x14ac:dyDescent="0.25">
      <c r="A451" s="57">
        <v>194919</v>
      </c>
      <c r="B451" s="58">
        <v>968</v>
      </c>
      <c r="C451" s="10">
        <v>45443</v>
      </c>
      <c r="D451" s="60"/>
      <c r="E451" s="60">
        <v>1198</v>
      </c>
      <c r="F451" s="60">
        <v>0</v>
      </c>
      <c r="G451" s="61"/>
      <c r="H451" s="61"/>
      <c r="I451" s="61"/>
      <c r="J451" s="61"/>
      <c r="K451" s="61"/>
      <c r="L451" s="60"/>
      <c r="M451" s="60"/>
      <c r="N451" s="60"/>
      <c r="O451" s="60">
        <v>1198</v>
      </c>
      <c r="P451" s="56">
        <f>Tabla16[[#This Row],[TASA EX.]]+Tabla16[[#This Row],[IEPS 8 %]]</f>
        <v>0</v>
      </c>
      <c r="Q451" s="62">
        <f>Tabla16[[#This Row],[TASA 16%]]+Tabla16[[#This Row],[IEPS 6%]]+Tabla16[[#This Row],[IEPS30%]]+Tabla16[[#This Row],[IEPS53%]]+Tabla16[[#This Row],[IEPS 26.5%]]</f>
        <v>0</v>
      </c>
      <c r="R451" s="33">
        <v>45475</v>
      </c>
      <c r="S451" s="59" t="s">
        <v>234</v>
      </c>
      <c r="T451" s="63" t="s">
        <v>235</v>
      </c>
      <c r="U451" s="58" t="s">
        <v>39</v>
      </c>
      <c r="V451" s="60"/>
      <c r="W451" s="64" t="s">
        <v>40</v>
      </c>
      <c r="X451" s="59" t="s">
        <v>1244</v>
      </c>
      <c r="Y451" s="124"/>
      <c r="Z451" s="68"/>
    </row>
    <row r="452" spans="1:26" x14ac:dyDescent="0.25">
      <c r="A452" s="36">
        <v>195474</v>
      </c>
      <c r="B452" s="9">
        <v>524</v>
      </c>
      <c r="C452" s="10">
        <v>45462</v>
      </c>
      <c r="D452" s="11"/>
      <c r="E452" s="11">
        <v>13529</v>
      </c>
      <c r="F452" s="11">
        <v>0</v>
      </c>
      <c r="G452" s="24"/>
      <c r="H452" s="24"/>
      <c r="I452" s="24"/>
      <c r="J452" s="24"/>
      <c r="K452" s="24"/>
      <c r="L452" s="11"/>
      <c r="M452" s="11"/>
      <c r="N452" s="11"/>
      <c r="O452" s="11">
        <v>13529</v>
      </c>
      <c r="P452" s="56">
        <f>Tabla16[[#This Row],[TASA EX.]]+Tabla16[[#This Row],[IEPS 8 %]]</f>
        <v>0</v>
      </c>
      <c r="Q452" s="62">
        <f>Tabla16[[#This Row],[TASA 16%]]+Tabla16[[#This Row],[IEPS 6%]]+Tabla16[[#This Row],[IEPS30%]]+Tabla16[[#This Row],[IEPS53%]]+Tabla16[[#This Row],[IEPS 26.5%]]</f>
        <v>0</v>
      </c>
      <c r="R452" s="33">
        <v>45476</v>
      </c>
      <c r="S452" s="12" t="s">
        <v>234</v>
      </c>
      <c r="T452" s="34" t="s">
        <v>235</v>
      </c>
      <c r="U452" s="9" t="s">
        <v>39</v>
      </c>
      <c r="V452" s="11"/>
      <c r="W452" s="13" t="s">
        <v>40</v>
      </c>
      <c r="X452" s="12" t="s">
        <v>1346</v>
      </c>
      <c r="Y452" s="124"/>
      <c r="Z452" s="68"/>
    </row>
    <row r="453" spans="1:26" x14ac:dyDescent="0.25">
      <c r="A453" s="57">
        <v>195729</v>
      </c>
      <c r="B453" s="58">
        <v>779</v>
      </c>
      <c r="C453" s="10">
        <v>45470</v>
      </c>
      <c r="D453" s="60"/>
      <c r="E453" s="60">
        <v>8186</v>
      </c>
      <c r="F453" s="60">
        <v>0</v>
      </c>
      <c r="G453" s="61"/>
      <c r="H453" s="61"/>
      <c r="I453" s="61"/>
      <c r="J453" s="61"/>
      <c r="K453" s="61"/>
      <c r="L453" s="60"/>
      <c r="M453" s="60"/>
      <c r="N453" s="60"/>
      <c r="O453" s="60">
        <v>8186</v>
      </c>
      <c r="P453" s="56">
        <f>Tabla16[[#This Row],[TASA EX.]]+Tabla16[[#This Row],[IEPS 8 %]]</f>
        <v>0</v>
      </c>
      <c r="Q453" s="62">
        <f>Tabla16[[#This Row],[TASA 16%]]+Tabla16[[#This Row],[IEPS 6%]]+Tabla16[[#This Row],[IEPS30%]]+Tabla16[[#This Row],[IEPS53%]]+Tabla16[[#This Row],[IEPS 26.5%]]</f>
        <v>0</v>
      </c>
      <c r="R453" s="33">
        <v>45482</v>
      </c>
      <c r="S453" s="59" t="s">
        <v>234</v>
      </c>
      <c r="T453" s="63" t="s">
        <v>235</v>
      </c>
      <c r="U453" s="58" t="s">
        <v>39</v>
      </c>
      <c r="V453" s="60"/>
      <c r="W453" s="64" t="s">
        <v>40</v>
      </c>
      <c r="X453" s="59" t="s">
        <v>1487</v>
      </c>
      <c r="Y453" s="124"/>
      <c r="Z453" s="68"/>
    </row>
    <row r="454" spans="1:26" x14ac:dyDescent="0.25">
      <c r="A454" s="36">
        <v>196018</v>
      </c>
      <c r="B454" s="9">
        <v>178</v>
      </c>
      <c r="C454" s="10">
        <v>45478</v>
      </c>
      <c r="D454" s="11"/>
      <c r="E454" s="11">
        <v>9708</v>
      </c>
      <c r="F454" s="11">
        <v>0</v>
      </c>
      <c r="G454" s="24"/>
      <c r="H454" s="24"/>
      <c r="I454" s="24"/>
      <c r="J454" s="24"/>
      <c r="K454" s="24"/>
      <c r="L454" s="11"/>
      <c r="M454" s="11"/>
      <c r="N454" s="11"/>
      <c r="O454" s="11">
        <v>9708</v>
      </c>
      <c r="P454" s="56">
        <f>Tabla16[[#This Row],[TASA EX.]]+Tabla16[[#This Row],[IEPS 8 %]]</f>
        <v>0</v>
      </c>
      <c r="Q454" s="62">
        <f>Tabla16[[#This Row],[TASA 16%]]+Tabla16[[#This Row],[IEPS 6%]]+Tabla16[[#This Row],[IEPS30%]]+Tabla16[[#This Row],[IEPS53%]]+Tabla16[[#This Row],[IEPS 26.5%]]</f>
        <v>0</v>
      </c>
      <c r="R454" s="33">
        <v>45486</v>
      </c>
      <c r="S454" s="12" t="s">
        <v>234</v>
      </c>
      <c r="T454" s="34" t="s">
        <v>235</v>
      </c>
      <c r="U454" s="9" t="s">
        <v>39</v>
      </c>
      <c r="V454" s="11"/>
      <c r="W454" s="13" t="s">
        <v>40</v>
      </c>
      <c r="X454" s="12" t="s">
        <v>1764</v>
      </c>
      <c r="Y454" s="124"/>
      <c r="Z454" s="68"/>
    </row>
    <row r="455" spans="1:26" x14ac:dyDescent="0.25">
      <c r="A455" s="36">
        <v>196208</v>
      </c>
      <c r="B455" s="9">
        <v>368</v>
      </c>
      <c r="C455" s="10">
        <v>45485</v>
      </c>
      <c r="D455" s="11"/>
      <c r="E455" s="11">
        <v>9803</v>
      </c>
      <c r="F455" s="11">
        <v>0</v>
      </c>
      <c r="G455" s="24"/>
      <c r="H455" s="24"/>
      <c r="I455" s="24"/>
      <c r="J455" s="24"/>
      <c r="K455" s="24"/>
      <c r="L455" s="11"/>
      <c r="M455" s="11"/>
      <c r="N455" s="11"/>
      <c r="O455" s="11">
        <v>9803</v>
      </c>
      <c r="P455" s="56">
        <f>Tabla16[[#This Row],[TASA EX.]]+Tabla16[[#This Row],[IEPS 8 %]]</f>
        <v>0</v>
      </c>
      <c r="Q455" s="62">
        <f>Tabla16[[#This Row],[TASA 16%]]+Tabla16[[#This Row],[IEPS 6%]]+Tabla16[[#This Row],[IEPS30%]]+Tabla16[[#This Row],[IEPS53%]]+Tabla16[[#This Row],[IEPS 26.5%]]</f>
        <v>0</v>
      </c>
      <c r="R455" s="33">
        <v>45496</v>
      </c>
      <c r="S455" s="12" t="s">
        <v>234</v>
      </c>
      <c r="T455" s="34" t="s">
        <v>235</v>
      </c>
      <c r="U455" s="9" t="s">
        <v>39</v>
      </c>
      <c r="V455" s="11"/>
      <c r="W455" s="13" t="s">
        <v>40</v>
      </c>
      <c r="X455" s="12" t="s">
        <v>1931</v>
      </c>
      <c r="Y455" s="124"/>
      <c r="Z455" s="68"/>
    </row>
    <row r="456" spans="1:26" x14ac:dyDescent="0.25">
      <c r="A456" s="36">
        <v>196340</v>
      </c>
      <c r="B456" s="9">
        <v>500</v>
      </c>
      <c r="C456" s="10">
        <v>45491</v>
      </c>
      <c r="D456" s="11"/>
      <c r="E456" s="11">
        <v>11018</v>
      </c>
      <c r="F456" s="11">
        <v>0</v>
      </c>
      <c r="G456" s="24"/>
      <c r="H456" s="24"/>
      <c r="I456" s="24"/>
      <c r="J456" s="24"/>
      <c r="K456" s="24"/>
      <c r="L456" s="11"/>
      <c r="M456" s="11"/>
      <c r="N456" s="11"/>
      <c r="O456" s="11">
        <v>11018</v>
      </c>
      <c r="P456" s="56">
        <f>Tabla16[[#This Row],[TASA EX.]]+Tabla16[[#This Row],[IEPS 8 %]]</f>
        <v>0</v>
      </c>
      <c r="Q456" s="62">
        <f>Tabla16[[#This Row],[TASA 16%]]+Tabla16[[#This Row],[IEPS 6%]]+Tabla16[[#This Row],[IEPS30%]]+Tabla16[[#This Row],[IEPS53%]]+Tabla16[[#This Row],[IEPS 26.5%]]</f>
        <v>0</v>
      </c>
      <c r="R456" s="33">
        <v>45500</v>
      </c>
      <c r="S456" s="12" t="s">
        <v>234</v>
      </c>
      <c r="T456" s="34" t="s">
        <v>235</v>
      </c>
      <c r="U456" s="9" t="s">
        <v>39</v>
      </c>
      <c r="V456" s="11"/>
      <c r="W456" s="13" t="s">
        <v>40</v>
      </c>
      <c r="X456" s="12" t="s">
        <v>2007</v>
      </c>
      <c r="Y456" s="124"/>
      <c r="Z456" s="68"/>
    </row>
    <row r="457" spans="1:26" x14ac:dyDescent="0.25">
      <c r="A457" s="57">
        <v>195886</v>
      </c>
      <c r="B457" s="58">
        <v>46</v>
      </c>
      <c r="C457" s="10">
        <v>45475</v>
      </c>
      <c r="D457" s="60"/>
      <c r="E457" s="60">
        <v>9880</v>
      </c>
      <c r="F457" s="60">
        <v>0</v>
      </c>
      <c r="G457" s="61"/>
      <c r="H457" s="61"/>
      <c r="I457" s="61"/>
      <c r="J457" s="61"/>
      <c r="K457" s="61"/>
      <c r="L457" s="60"/>
      <c r="M457" s="60"/>
      <c r="N457" s="60"/>
      <c r="O457" s="60">
        <v>9880</v>
      </c>
      <c r="P457" s="56">
        <f>Tabla16[[#This Row],[TASA EX.]]+Tabla16[[#This Row],[IEPS 8 %]]</f>
        <v>0</v>
      </c>
      <c r="Q457" s="62">
        <f>Tabla16[[#This Row],[TASA 16%]]+Tabla16[[#This Row],[IEPS 6%]]+Tabla16[[#This Row],[IEPS30%]]+Tabla16[[#This Row],[IEPS53%]]+Tabla16[[#This Row],[IEPS 26.5%]]</f>
        <v>0</v>
      </c>
      <c r="R457" s="33">
        <v>45482</v>
      </c>
      <c r="S457" s="59" t="s">
        <v>396</v>
      </c>
      <c r="T457" s="63" t="s">
        <v>397</v>
      </c>
      <c r="U457" s="58" t="s">
        <v>39</v>
      </c>
      <c r="V457" s="60"/>
      <c r="W457" s="64" t="s">
        <v>40</v>
      </c>
      <c r="X457" s="59" t="s">
        <v>1647</v>
      </c>
      <c r="Y457" s="124"/>
      <c r="Z457" s="68"/>
    </row>
    <row r="458" spans="1:26" x14ac:dyDescent="0.25">
      <c r="A458" s="36">
        <v>196237</v>
      </c>
      <c r="B458" s="9">
        <v>397</v>
      </c>
      <c r="C458" s="10">
        <v>45488</v>
      </c>
      <c r="D458" s="11"/>
      <c r="E458" s="11">
        <v>10424</v>
      </c>
      <c r="F458" s="11">
        <v>0</v>
      </c>
      <c r="G458" s="24"/>
      <c r="H458" s="24"/>
      <c r="I458" s="24"/>
      <c r="J458" s="24"/>
      <c r="K458" s="24"/>
      <c r="L458" s="11"/>
      <c r="M458" s="11"/>
      <c r="N458" s="11"/>
      <c r="O458" s="11">
        <v>10424</v>
      </c>
      <c r="P458" s="106">
        <f>Tabla16[[#This Row],[TASA EX.]]+Tabla16[[#This Row],[IEPS 8 %]]</f>
        <v>0</v>
      </c>
      <c r="Q458" s="62">
        <f>Tabla16[[#This Row],[TASA 16%]]+Tabla16[[#This Row],[IEPS 6%]]+Tabla16[[#This Row],[IEPS30%]]+Tabla16[[#This Row],[IEPS53%]]+Tabla16[[#This Row],[IEPS 26.5%]]</f>
        <v>0</v>
      </c>
      <c r="R458" s="33">
        <v>45496</v>
      </c>
      <c r="S458" s="12" t="s">
        <v>396</v>
      </c>
      <c r="T458" s="34" t="s">
        <v>397</v>
      </c>
      <c r="U458" s="9" t="s">
        <v>39</v>
      </c>
      <c r="V458" s="11"/>
      <c r="W458" s="13" t="s">
        <v>40</v>
      </c>
      <c r="X458" s="12" t="s">
        <v>729</v>
      </c>
      <c r="Y458" s="124"/>
      <c r="Z458" s="68"/>
    </row>
    <row r="459" spans="1:26" x14ac:dyDescent="0.25">
      <c r="A459" s="57">
        <v>195634</v>
      </c>
      <c r="B459" s="58">
        <v>684</v>
      </c>
      <c r="C459" s="10">
        <v>45467</v>
      </c>
      <c r="D459" s="60"/>
      <c r="E459" s="60">
        <v>109.91250000000036</v>
      </c>
      <c r="F459" s="60">
        <v>65650.9375</v>
      </c>
      <c r="G459" s="61"/>
      <c r="H459" s="61"/>
      <c r="I459" s="61"/>
      <c r="J459" s="61"/>
      <c r="K459" s="61"/>
      <c r="L459" s="60"/>
      <c r="M459" s="60"/>
      <c r="N459" s="60">
        <v>10504.15</v>
      </c>
      <c r="O459" s="60">
        <v>76265</v>
      </c>
      <c r="P459" s="56">
        <f>Tabla16[[#This Row],[TASA EX.]]+Tabla16[[#This Row],[IEPS 8 %]]</f>
        <v>0</v>
      </c>
      <c r="Q459" s="62">
        <f>Tabla16[[#This Row],[TASA 16%]]+Tabla16[[#This Row],[IEPS 6%]]+Tabla16[[#This Row],[IEPS30%]]+Tabla16[[#This Row],[IEPS53%]]+Tabla16[[#This Row],[IEPS 26.5%]]</f>
        <v>65650.9375</v>
      </c>
      <c r="R459" s="33">
        <v>45482</v>
      </c>
      <c r="S459" s="59" t="s">
        <v>186</v>
      </c>
      <c r="T459" s="63" t="s">
        <v>187</v>
      </c>
      <c r="U459" s="58" t="s">
        <v>39</v>
      </c>
      <c r="V459" s="60"/>
      <c r="W459" s="64" t="s">
        <v>40</v>
      </c>
      <c r="X459" s="59" t="s">
        <v>60</v>
      </c>
      <c r="Y459" s="124"/>
      <c r="Z459" s="68"/>
    </row>
    <row r="460" spans="1:26" x14ac:dyDescent="0.25">
      <c r="A460" s="57">
        <v>195974</v>
      </c>
      <c r="B460" s="58">
        <v>134</v>
      </c>
      <c r="C460" s="10">
        <v>45477</v>
      </c>
      <c r="D460" s="60"/>
      <c r="E460" s="60">
        <v>36249.917500000003</v>
      </c>
      <c r="F460" s="60">
        <v>22454.8125</v>
      </c>
      <c r="G460" s="61"/>
      <c r="H460" s="61"/>
      <c r="I460" s="61"/>
      <c r="J460" s="61"/>
      <c r="K460" s="61"/>
      <c r="L460" s="60"/>
      <c r="M460" s="60"/>
      <c r="N460" s="60">
        <v>3592.77</v>
      </c>
      <c r="O460" s="60">
        <v>62297.5</v>
      </c>
      <c r="P460" s="56">
        <f>Tabla16[[#This Row],[TASA EX.]]+Tabla16[[#This Row],[IEPS 8 %]]</f>
        <v>0</v>
      </c>
      <c r="Q460" s="62">
        <f>Tabla16[[#This Row],[TASA 16%]]+Tabla16[[#This Row],[IEPS 6%]]+Tabla16[[#This Row],[IEPS30%]]+Tabla16[[#This Row],[IEPS53%]]+Tabla16[[#This Row],[IEPS 26.5%]]</f>
        <v>22454.8125</v>
      </c>
      <c r="R460" s="33">
        <v>45490</v>
      </c>
      <c r="S460" s="59" t="s">
        <v>186</v>
      </c>
      <c r="T460" s="63" t="s">
        <v>187</v>
      </c>
      <c r="U460" s="58" t="s">
        <v>39</v>
      </c>
      <c r="V460" s="60"/>
      <c r="W460" s="64" t="s">
        <v>40</v>
      </c>
      <c r="X460" s="59" t="s">
        <v>60</v>
      </c>
      <c r="Y460" s="124"/>
      <c r="Z460" s="68"/>
    </row>
    <row r="461" spans="1:26" x14ac:dyDescent="0.25">
      <c r="A461" s="57">
        <v>196447</v>
      </c>
      <c r="B461" s="58">
        <v>607</v>
      </c>
      <c r="C461" s="10">
        <v>45495</v>
      </c>
      <c r="D461" s="60"/>
      <c r="E461" s="60">
        <v>355.07999999999993</v>
      </c>
      <c r="F461" s="60">
        <v>15174.5</v>
      </c>
      <c r="G461" s="61"/>
      <c r="H461" s="61"/>
      <c r="I461" s="61"/>
      <c r="J461" s="61"/>
      <c r="K461" s="61"/>
      <c r="L461" s="60"/>
      <c r="M461" s="60"/>
      <c r="N461" s="60">
        <v>2427.92</v>
      </c>
      <c r="O461" s="60">
        <v>17957.5</v>
      </c>
      <c r="P461" s="56">
        <f>Tabla16[[#This Row],[TASA EX.]]+Tabla16[[#This Row],[IEPS 8 %]]</f>
        <v>0</v>
      </c>
      <c r="Q461" s="62">
        <f>Tabla16[[#This Row],[TASA 16%]]+Tabla16[[#This Row],[IEPS 6%]]+Tabla16[[#This Row],[IEPS30%]]+Tabla16[[#This Row],[IEPS53%]]+Tabla16[[#This Row],[IEPS 26.5%]]</f>
        <v>15174.5</v>
      </c>
      <c r="R461" s="33">
        <v>45504</v>
      </c>
      <c r="S461" s="59" t="s">
        <v>186</v>
      </c>
      <c r="T461" s="63" t="s">
        <v>187</v>
      </c>
      <c r="U461" s="58" t="s">
        <v>39</v>
      </c>
      <c r="V461" s="60"/>
      <c r="W461" s="64" t="s">
        <v>40</v>
      </c>
      <c r="X461" s="59" t="s">
        <v>60</v>
      </c>
      <c r="Y461" s="124"/>
      <c r="Z461" s="68"/>
    </row>
    <row r="462" spans="1:26" x14ac:dyDescent="0.25">
      <c r="A462" s="36">
        <v>195644</v>
      </c>
      <c r="B462" s="9">
        <v>694</v>
      </c>
      <c r="C462" s="10">
        <v>45468</v>
      </c>
      <c r="D462" s="11"/>
      <c r="E462" s="11">
        <v>78250.100000000006</v>
      </c>
      <c r="F462" s="11">
        <v>0</v>
      </c>
      <c r="G462" s="24"/>
      <c r="H462" s="24"/>
      <c r="I462" s="24"/>
      <c r="J462" s="24"/>
      <c r="K462" s="24"/>
      <c r="L462" s="11"/>
      <c r="M462" s="11"/>
      <c r="N462" s="11"/>
      <c r="O462" s="11">
        <v>78250.100000000006</v>
      </c>
      <c r="P462" s="56">
        <f>Tabla16[[#This Row],[TASA EX.]]+Tabla16[[#This Row],[IEPS 8 %]]</f>
        <v>0</v>
      </c>
      <c r="Q462" s="62">
        <f>Tabla16[[#This Row],[TASA 16%]]+Tabla16[[#This Row],[IEPS 6%]]+Tabla16[[#This Row],[IEPS30%]]+Tabla16[[#This Row],[IEPS53%]]+Tabla16[[#This Row],[IEPS 26.5%]]</f>
        <v>0</v>
      </c>
      <c r="R462" s="33">
        <v>45475</v>
      </c>
      <c r="S462" s="12" t="s">
        <v>272</v>
      </c>
      <c r="T462" s="34" t="s">
        <v>273</v>
      </c>
      <c r="U462" s="9" t="s">
        <v>39</v>
      </c>
      <c r="V462" s="11"/>
      <c r="W462" s="13" t="s">
        <v>40</v>
      </c>
      <c r="X462" s="12" t="s">
        <v>60</v>
      </c>
      <c r="Y462" s="124"/>
      <c r="Z462" s="68"/>
    </row>
    <row r="463" spans="1:26" x14ac:dyDescent="0.25">
      <c r="A463" s="36">
        <v>195900</v>
      </c>
      <c r="B463" s="9">
        <v>60</v>
      </c>
      <c r="C463" s="10">
        <v>45475</v>
      </c>
      <c r="D463" s="11"/>
      <c r="E463" s="11">
        <v>65609.899999999994</v>
      </c>
      <c r="F463" s="11">
        <v>0</v>
      </c>
      <c r="G463" s="24"/>
      <c r="H463" s="24"/>
      <c r="I463" s="24"/>
      <c r="J463" s="24"/>
      <c r="K463" s="24"/>
      <c r="L463" s="11"/>
      <c r="M463" s="11"/>
      <c r="N463" s="11"/>
      <c r="O463" s="11">
        <v>65609.899999999994</v>
      </c>
      <c r="P463" s="56">
        <f>Tabla16[[#This Row],[TASA EX.]]+Tabla16[[#This Row],[IEPS 8 %]]</f>
        <v>0</v>
      </c>
      <c r="Q463" s="62">
        <f>Tabla16[[#This Row],[TASA 16%]]+Tabla16[[#This Row],[IEPS 6%]]+Tabla16[[#This Row],[IEPS30%]]+Tabla16[[#This Row],[IEPS53%]]+Tabla16[[#This Row],[IEPS 26.5%]]</f>
        <v>0</v>
      </c>
      <c r="R463" s="33">
        <v>45482</v>
      </c>
      <c r="S463" s="12" t="s">
        <v>272</v>
      </c>
      <c r="T463" s="34" t="s">
        <v>273</v>
      </c>
      <c r="U463" s="9" t="s">
        <v>39</v>
      </c>
      <c r="V463" s="11"/>
      <c r="W463" s="13" t="s">
        <v>40</v>
      </c>
      <c r="X463" s="12" t="s">
        <v>60</v>
      </c>
      <c r="Y463" s="124"/>
      <c r="Z463" s="68"/>
    </row>
    <row r="464" spans="1:26" x14ac:dyDescent="0.25">
      <c r="A464" s="36">
        <v>196067</v>
      </c>
      <c r="B464" s="9">
        <v>227</v>
      </c>
      <c r="C464" s="10">
        <v>45481</v>
      </c>
      <c r="D464" s="11"/>
      <c r="E464" s="11">
        <v>69163.179999999993</v>
      </c>
      <c r="F464" s="11">
        <v>0</v>
      </c>
      <c r="G464" s="24"/>
      <c r="H464" s="24"/>
      <c r="I464" s="24"/>
      <c r="J464" s="24"/>
      <c r="K464" s="24"/>
      <c r="L464" s="11"/>
      <c r="M464" s="11"/>
      <c r="N464" s="11"/>
      <c r="O464" s="11">
        <v>69163.179999999993</v>
      </c>
      <c r="P464" s="56">
        <f>Tabla16[[#This Row],[TASA EX.]]+Tabla16[[#This Row],[IEPS 8 %]]</f>
        <v>0</v>
      </c>
      <c r="Q464" s="62">
        <f>Tabla16[[#This Row],[TASA 16%]]+Tabla16[[#This Row],[IEPS 6%]]+Tabla16[[#This Row],[IEPS30%]]+Tabla16[[#This Row],[IEPS53%]]+Tabla16[[#This Row],[IEPS 26.5%]]</f>
        <v>0</v>
      </c>
      <c r="R464" s="33">
        <v>45489</v>
      </c>
      <c r="S464" s="12" t="s">
        <v>272</v>
      </c>
      <c r="T464" s="34" t="s">
        <v>273</v>
      </c>
      <c r="U464" s="9" t="s">
        <v>39</v>
      </c>
      <c r="V464" s="11"/>
      <c r="W464" s="13" t="s">
        <v>40</v>
      </c>
      <c r="X464" s="12" t="s">
        <v>60</v>
      </c>
      <c r="Y464" s="124"/>
      <c r="Z464" s="68"/>
    </row>
    <row r="465" spans="1:26" x14ac:dyDescent="0.25">
      <c r="A465" s="57">
        <v>196239</v>
      </c>
      <c r="B465" s="58">
        <v>399</v>
      </c>
      <c r="C465" s="10">
        <v>45488</v>
      </c>
      <c r="D465" s="60"/>
      <c r="E465" s="60">
        <v>80772.679999999993</v>
      </c>
      <c r="F465" s="60">
        <v>0</v>
      </c>
      <c r="G465" s="61"/>
      <c r="H465" s="61"/>
      <c r="I465" s="61"/>
      <c r="J465" s="61"/>
      <c r="K465" s="61"/>
      <c r="L465" s="60"/>
      <c r="M465" s="60"/>
      <c r="N465" s="60"/>
      <c r="O465" s="60">
        <v>80772.679999999993</v>
      </c>
      <c r="P465" s="56">
        <f>Tabla16[[#This Row],[TASA EX.]]+Tabla16[[#This Row],[IEPS 8 %]]</f>
        <v>0</v>
      </c>
      <c r="Q465" s="62">
        <f>Tabla16[[#This Row],[TASA 16%]]+Tabla16[[#This Row],[IEPS 6%]]+Tabla16[[#This Row],[IEPS30%]]+Tabla16[[#This Row],[IEPS53%]]+Tabla16[[#This Row],[IEPS 26.5%]]</f>
        <v>0</v>
      </c>
      <c r="R465" s="33">
        <v>45496</v>
      </c>
      <c r="S465" s="59" t="s">
        <v>272</v>
      </c>
      <c r="T465" s="63" t="s">
        <v>273</v>
      </c>
      <c r="U465" s="58" t="s">
        <v>39</v>
      </c>
      <c r="V465" s="60"/>
      <c r="W465" s="64" t="s">
        <v>40</v>
      </c>
      <c r="X465" s="59" t="s">
        <v>60</v>
      </c>
      <c r="Y465" s="124"/>
      <c r="Z465" s="68"/>
    </row>
    <row r="466" spans="1:26" x14ac:dyDescent="0.25">
      <c r="A466" s="36">
        <v>196452</v>
      </c>
      <c r="B466" s="9">
        <v>612</v>
      </c>
      <c r="C466" s="10">
        <v>45495</v>
      </c>
      <c r="D466" s="11"/>
      <c r="E466" s="11">
        <v>68355.56</v>
      </c>
      <c r="F466" s="11">
        <v>0</v>
      </c>
      <c r="G466" s="24"/>
      <c r="H466" s="24"/>
      <c r="I466" s="24"/>
      <c r="J466" s="24"/>
      <c r="K466" s="24"/>
      <c r="L466" s="11"/>
      <c r="M466" s="11"/>
      <c r="N466" s="11"/>
      <c r="O466" s="11">
        <v>68355.56</v>
      </c>
      <c r="P466" s="106">
        <f>Tabla16[[#This Row],[TASA EX.]]+Tabla16[[#This Row],[IEPS 8 %]]</f>
        <v>0</v>
      </c>
      <c r="Q466" s="62">
        <f>Tabla16[[#This Row],[TASA 16%]]+Tabla16[[#This Row],[IEPS 6%]]+Tabla16[[#This Row],[IEPS30%]]+Tabla16[[#This Row],[IEPS53%]]+Tabla16[[#This Row],[IEPS 26.5%]]</f>
        <v>0</v>
      </c>
      <c r="R466" s="33">
        <v>45499</v>
      </c>
      <c r="S466" s="12" t="s">
        <v>272</v>
      </c>
      <c r="T466" s="34" t="s">
        <v>273</v>
      </c>
      <c r="U466" s="9" t="s">
        <v>39</v>
      </c>
      <c r="V466" s="11"/>
      <c r="W466" s="13" t="s">
        <v>40</v>
      </c>
      <c r="X466" s="12" t="s">
        <v>60</v>
      </c>
      <c r="Y466" s="124"/>
      <c r="Z466" s="68"/>
    </row>
    <row r="467" spans="1:26" x14ac:dyDescent="0.25">
      <c r="A467" s="57">
        <v>195724</v>
      </c>
      <c r="B467" s="58">
        <v>774</v>
      </c>
      <c r="C467" s="10">
        <v>45470</v>
      </c>
      <c r="D467" s="60"/>
      <c r="E467" s="60">
        <v>574</v>
      </c>
      <c r="F467" s="60">
        <v>0</v>
      </c>
      <c r="G467" s="61"/>
      <c r="H467" s="61"/>
      <c r="I467" s="61"/>
      <c r="J467" s="61"/>
      <c r="K467" s="61"/>
      <c r="L467" s="60"/>
      <c r="M467" s="60"/>
      <c r="N467" s="60"/>
      <c r="O467" s="60">
        <v>574</v>
      </c>
      <c r="P467" s="56">
        <f>Tabla16[[#This Row],[TASA EX.]]+Tabla16[[#This Row],[IEPS 8 %]]</f>
        <v>0</v>
      </c>
      <c r="Q467" s="62">
        <f>Tabla16[[#This Row],[TASA 16%]]+Tabla16[[#This Row],[IEPS 6%]]+Tabla16[[#This Row],[IEPS30%]]+Tabla16[[#This Row],[IEPS53%]]+Tabla16[[#This Row],[IEPS 26.5%]]</f>
        <v>0</v>
      </c>
      <c r="R467" s="33">
        <v>45475</v>
      </c>
      <c r="S467" s="59" t="s">
        <v>194</v>
      </c>
      <c r="T467" s="63" t="s">
        <v>195</v>
      </c>
      <c r="U467" s="58" t="s">
        <v>39</v>
      </c>
      <c r="V467" s="60"/>
      <c r="W467" s="64" t="s">
        <v>40</v>
      </c>
      <c r="X467" s="59" t="s">
        <v>1482</v>
      </c>
      <c r="Y467" s="124"/>
      <c r="Z467" s="68"/>
    </row>
    <row r="468" spans="1:26" x14ac:dyDescent="0.25">
      <c r="A468" s="36">
        <v>195937</v>
      </c>
      <c r="B468" s="9">
        <v>97</v>
      </c>
      <c r="C468" s="10">
        <v>45476</v>
      </c>
      <c r="D468" s="11"/>
      <c r="E468" s="11">
        <v>574</v>
      </c>
      <c r="F468" s="11">
        <v>0</v>
      </c>
      <c r="G468" s="24"/>
      <c r="H468" s="24"/>
      <c r="I468" s="24"/>
      <c r="J468" s="24"/>
      <c r="K468" s="24"/>
      <c r="L468" s="11"/>
      <c r="M468" s="11"/>
      <c r="N468" s="11"/>
      <c r="O468" s="11">
        <v>574</v>
      </c>
      <c r="P468" s="106">
        <f>Tabla16[[#This Row],[TASA EX.]]+Tabla16[[#This Row],[IEPS 8 %]]</f>
        <v>0</v>
      </c>
      <c r="Q468" s="62">
        <f>Tabla16[[#This Row],[TASA 16%]]+Tabla16[[#This Row],[IEPS 6%]]+Tabla16[[#This Row],[IEPS30%]]+Tabla16[[#This Row],[IEPS53%]]+Tabla16[[#This Row],[IEPS 26.5%]]</f>
        <v>0</v>
      </c>
      <c r="R468" s="33">
        <v>45483</v>
      </c>
      <c r="S468" s="12" t="s">
        <v>194</v>
      </c>
      <c r="T468" s="34" t="s">
        <v>195</v>
      </c>
      <c r="U468" s="9" t="s">
        <v>39</v>
      </c>
      <c r="V468" s="11"/>
      <c r="W468" s="13" t="s">
        <v>40</v>
      </c>
      <c r="X468" s="12" t="s">
        <v>1684</v>
      </c>
      <c r="Y468" s="124"/>
      <c r="Z468" s="68"/>
    </row>
    <row r="469" spans="1:26" x14ac:dyDescent="0.25">
      <c r="A469" s="57">
        <v>196334</v>
      </c>
      <c r="B469" s="58">
        <v>494</v>
      </c>
      <c r="C469" s="10">
        <v>45491</v>
      </c>
      <c r="D469" s="60"/>
      <c r="E469" s="60">
        <v>574</v>
      </c>
      <c r="F469" s="60">
        <v>0</v>
      </c>
      <c r="G469" s="61"/>
      <c r="H469" s="61"/>
      <c r="I469" s="61"/>
      <c r="J469" s="61"/>
      <c r="K469" s="61"/>
      <c r="L469" s="60"/>
      <c r="M469" s="60"/>
      <c r="N469" s="60"/>
      <c r="O469" s="60">
        <v>574</v>
      </c>
      <c r="P469" s="56">
        <f>Tabla16[[#This Row],[TASA EX.]]+Tabla16[[#This Row],[IEPS 8 %]]</f>
        <v>0</v>
      </c>
      <c r="Q469" s="62">
        <f>Tabla16[[#This Row],[TASA 16%]]+Tabla16[[#This Row],[IEPS 6%]]+Tabla16[[#This Row],[IEPS30%]]+Tabla16[[#This Row],[IEPS53%]]+Tabla16[[#This Row],[IEPS 26.5%]]</f>
        <v>0</v>
      </c>
      <c r="R469" s="33">
        <v>45499</v>
      </c>
      <c r="S469" s="59" t="s">
        <v>194</v>
      </c>
      <c r="T469" s="63" t="s">
        <v>195</v>
      </c>
      <c r="U469" s="58" t="s">
        <v>39</v>
      </c>
      <c r="V469" s="60"/>
      <c r="W469" s="64" t="s">
        <v>40</v>
      </c>
      <c r="X469" s="59" t="s">
        <v>2002</v>
      </c>
      <c r="Y469" s="124"/>
      <c r="Z469" s="68"/>
    </row>
    <row r="470" spans="1:26" x14ac:dyDescent="0.25">
      <c r="A470" s="36">
        <v>195725</v>
      </c>
      <c r="B470" s="9">
        <v>775</v>
      </c>
      <c r="C470" s="10">
        <v>45470</v>
      </c>
      <c r="D470" s="11"/>
      <c r="E470" s="11">
        <v>1981.45</v>
      </c>
      <c r="F470" s="11">
        <v>0</v>
      </c>
      <c r="G470" s="24"/>
      <c r="H470" s="24"/>
      <c r="I470" s="24"/>
      <c r="J470" s="24"/>
      <c r="K470" s="24"/>
      <c r="L470" s="11"/>
      <c r="M470" s="11"/>
      <c r="N470" s="11"/>
      <c r="O470" s="11">
        <v>1981.45</v>
      </c>
      <c r="P470" s="106">
        <f>Tabla16[[#This Row],[TASA EX.]]+Tabla16[[#This Row],[IEPS 8 %]]</f>
        <v>0</v>
      </c>
      <c r="Q470" s="62">
        <f>Tabla16[[#This Row],[TASA 16%]]+Tabla16[[#This Row],[IEPS 6%]]+Tabla16[[#This Row],[IEPS30%]]+Tabla16[[#This Row],[IEPS53%]]+Tabla16[[#This Row],[IEPS 26.5%]]</f>
        <v>0</v>
      </c>
      <c r="R470" s="33">
        <v>45476</v>
      </c>
      <c r="S470" s="12" t="s">
        <v>212</v>
      </c>
      <c r="T470" s="34" t="s">
        <v>213</v>
      </c>
      <c r="U470" s="9" t="s">
        <v>39</v>
      </c>
      <c r="V470" s="11"/>
      <c r="W470" s="13" t="s">
        <v>40</v>
      </c>
      <c r="X470" s="12" t="s">
        <v>1483</v>
      </c>
      <c r="Y470" s="124"/>
      <c r="Z470" s="68"/>
    </row>
    <row r="471" spans="1:26" x14ac:dyDescent="0.25">
      <c r="A471" s="57">
        <v>195966</v>
      </c>
      <c r="B471" s="58">
        <v>126</v>
      </c>
      <c r="C471" s="10">
        <v>45477</v>
      </c>
      <c r="D471" s="60"/>
      <c r="E471" s="60">
        <v>4175.47</v>
      </c>
      <c r="F471" s="60">
        <v>0</v>
      </c>
      <c r="G471" s="61"/>
      <c r="H471" s="61"/>
      <c r="I471" s="61"/>
      <c r="J471" s="61"/>
      <c r="K471" s="61"/>
      <c r="L471" s="60"/>
      <c r="M471" s="60"/>
      <c r="N471" s="60"/>
      <c r="O471" s="60">
        <v>4175.47</v>
      </c>
      <c r="P471" s="56">
        <f>Tabla16[[#This Row],[TASA EX.]]+Tabla16[[#This Row],[IEPS 8 %]]</f>
        <v>0</v>
      </c>
      <c r="Q471" s="62">
        <f>Tabla16[[#This Row],[TASA 16%]]+Tabla16[[#This Row],[IEPS 6%]]+Tabla16[[#This Row],[IEPS30%]]+Tabla16[[#This Row],[IEPS53%]]+Tabla16[[#This Row],[IEPS 26.5%]]</f>
        <v>0</v>
      </c>
      <c r="R471" s="33">
        <v>45484</v>
      </c>
      <c r="S471" s="59" t="s">
        <v>212</v>
      </c>
      <c r="T471" s="63" t="s">
        <v>213</v>
      </c>
      <c r="U471" s="58" t="s">
        <v>39</v>
      </c>
      <c r="V471" s="60"/>
      <c r="W471" s="64" t="s">
        <v>40</v>
      </c>
      <c r="X471" s="59" t="s">
        <v>1719</v>
      </c>
      <c r="Y471" s="124"/>
      <c r="Z471" s="68"/>
    </row>
    <row r="472" spans="1:26" x14ac:dyDescent="0.25">
      <c r="A472" s="36">
        <v>196161</v>
      </c>
      <c r="B472" s="9">
        <v>321</v>
      </c>
      <c r="C472" s="10">
        <v>45484</v>
      </c>
      <c r="D472" s="11"/>
      <c r="E472" s="11">
        <v>3822.59</v>
      </c>
      <c r="F472" s="11">
        <v>0</v>
      </c>
      <c r="G472" s="24"/>
      <c r="H472" s="24"/>
      <c r="I472" s="24"/>
      <c r="J472" s="24"/>
      <c r="K472" s="24"/>
      <c r="L472" s="11"/>
      <c r="M472" s="11"/>
      <c r="N472" s="11"/>
      <c r="O472" s="11">
        <v>3822.59</v>
      </c>
      <c r="P472" s="56">
        <f>Tabla16[[#This Row],[TASA EX.]]+Tabla16[[#This Row],[IEPS 8 %]]</f>
        <v>0</v>
      </c>
      <c r="Q472" s="62">
        <f>Tabla16[[#This Row],[TASA 16%]]+Tabla16[[#This Row],[IEPS 6%]]+Tabla16[[#This Row],[IEPS30%]]+Tabla16[[#This Row],[IEPS53%]]+Tabla16[[#This Row],[IEPS 26.5%]]</f>
        <v>0</v>
      </c>
      <c r="R472" s="33">
        <v>45491</v>
      </c>
      <c r="S472" s="12" t="s">
        <v>212</v>
      </c>
      <c r="T472" s="34" t="s">
        <v>213</v>
      </c>
      <c r="U472" s="9" t="s">
        <v>39</v>
      </c>
      <c r="V472" s="11"/>
      <c r="W472" s="13" t="s">
        <v>40</v>
      </c>
      <c r="X472" s="12" t="s">
        <v>1882</v>
      </c>
      <c r="Y472" s="124"/>
      <c r="Z472" s="68"/>
    </row>
    <row r="473" spans="1:26" x14ac:dyDescent="0.25">
      <c r="A473" s="36">
        <v>196336</v>
      </c>
      <c r="B473" s="9">
        <v>496</v>
      </c>
      <c r="C473" s="10">
        <v>45491</v>
      </c>
      <c r="D473" s="11"/>
      <c r="E473" s="11">
        <v>2608.48</v>
      </c>
      <c r="F473" s="11">
        <v>0</v>
      </c>
      <c r="G473" s="24"/>
      <c r="H473" s="24"/>
      <c r="I473" s="24"/>
      <c r="J473" s="24"/>
      <c r="K473" s="24"/>
      <c r="L473" s="11"/>
      <c r="M473" s="11"/>
      <c r="N473" s="11"/>
      <c r="O473" s="11">
        <v>2608.48</v>
      </c>
      <c r="P473" s="56">
        <f>Tabla16[[#This Row],[TASA EX.]]+Tabla16[[#This Row],[IEPS 8 %]]</f>
        <v>0</v>
      </c>
      <c r="Q473" s="62">
        <f>Tabla16[[#This Row],[TASA 16%]]+Tabla16[[#This Row],[IEPS 6%]]+Tabla16[[#This Row],[IEPS30%]]+Tabla16[[#This Row],[IEPS53%]]+Tabla16[[#This Row],[IEPS 26.5%]]</f>
        <v>0</v>
      </c>
      <c r="R473" s="33">
        <v>45498</v>
      </c>
      <c r="S473" s="12" t="s">
        <v>212</v>
      </c>
      <c r="T473" s="34" t="s">
        <v>213</v>
      </c>
      <c r="U473" s="9" t="s">
        <v>39</v>
      </c>
      <c r="V473" s="11"/>
      <c r="W473" s="13" t="s">
        <v>40</v>
      </c>
      <c r="X473" s="12" t="s">
        <v>2004</v>
      </c>
      <c r="Y473" s="124"/>
      <c r="Z473" s="68"/>
    </row>
    <row r="474" spans="1:26" x14ac:dyDescent="0.25">
      <c r="A474" s="69">
        <v>195251</v>
      </c>
      <c r="B474" s="70">
        <v>301</v>
      </c>
      <c r="C474" s="10">
        <v>45454</v>
      </c>
      <c r="D474" s="72"/>
      <c r="E474" s="72">
        <v>38579.760000000002</v>
      </c>
      <c r="F474" s="72">
        <v>0</v>
      </c>
      <c r="G474" s="73"/>
      <c r="H474" s="73"/>
      <c r="I474" s="73"/>
      <c r="J474" s="73"/>
      <c r="K474" s="73"/>
      <c r="L474" s="72"/>
      <c r="M474" s="72"/>
      <c r="N474" s="72"/>
      <c r="O474" s="72">
        <v>38579.760000000002</v>
      </c>
      <c r="P474" s="56">
        <f>Tabla16[[#This Row],[TASA EX.]]+Tabla16[[#This Row],[IEPS 8 %]]</f>
        <v>0</v>
      </c>
      <c r="Q474" s="62">
        <f>Tabla16[[#This Row],[TASA 16%]]+Tabla16[[#This Row],[IEPS 6%]]+Tabla16[[#This Row],[IEPS30%]]+Tabla16[[#This Row],[IEPS53%]]+Tabla16[[#This Row],[IEPS 26.5%]]</f>
        <v>0</v>
      </c>
      <c r="R474" s="33">
        <v>45475</v>
      </c>
      <c r="S474" s="71" t="s">
        <v>1260</v>
      </c>
      <c r="T474" s="74" t="s">
        <v>1261</v>
      </c>
      <c r="U474" s="70" t="s">
        <v>39</v>
      </c>
      <c r="V474" s="72"/>
      <c r="W474" s="75" t="s">
        <v>40</v>
      </c>
      <c r="X474" s="71" t="s">
        <v>1262</v>
      </c>
      <c r="Y474" s="124"/>
      <c r="Z474" s="68"/>
    </row>
    <row r="475" spans="1:26" x14ac:dyDescent="0.25">
      <c r="A475" s="36">
        <v>196025</v>
      </c>
      <c r="B475" s="9">
        <v>185</v>
      </c>
      <c r="C475" s="10">
        <v>45478</v>
      </c>
      <c r="D475" s="11"/>
      <c r="E475" s="11">
        <v>53667.05</v>
      </c>
      <c r="F475" s="11">
        <v>0</v>
      </c>
      <c r="G475" s="24"/>
      <c r="H475" s="24"/>
      <c r="I475" s="24"/>
      <c r="J475" s="24"/>
      <c r="K475" s="24"/>
      <c r="L475" s="11"/>
      <c r="M475" s="11"/>
      <c r="N475" s="11"/>
      <c r="O475" s="11">
        <v>53667.05</v>
      </c>
      <c r="P475" s="56">
        <f>Tabla16[[#This Row],[TASA EX.]]+Tabla16[[#This Row],[IEPS 8 %]]</f>
        <v>0</v>
      </c>
      <c r="Q475" s="62">
        <f>Tabla16[[#This Row],[TASA 16%]]+Tabla16[[#This Row],[IEPS 6%]]+Tabla16[[#This Row],[IEPS30%]]+Tabla16[[#This Row],[IEPS53%]]+Tabla16[[#This Row],[IEPS 26.5%]]</f>
        <v>0</v>
      </c>
      <c r="R475" s="33">
        <v>45503</v>
      </c>
      <c r="S475" s="12" t="s">
        <v>1260</v>
      </c>
      <c r="T475" s="34" t="s">
        <v>1261</v>
      </c>
      <c r="U475" s="9" t="s">
        <v>39</v>
      </c>
      <c r="V475" s="11"/>
      <c r="W475" s="13" t="s">
        <v>40</v>
      </c>
      <c r="X475" s="12" t="s">
        <v>1768</v>
      </c>
      <c r="Y475" s="124"/>
      <c r="Z475" s="68"/>
    </row>
    <row r="476" spans="1:26" x14ac:dyDescent="0.25">
      <c r="A476" s="57">
        <v>196326</v>
      </c>
      <c r="B476" s="58">
        <v>486</v>
      </c>
      <c r="C476" s="10">
        <v>45491</v>
      </c>
      <c r="D476" s="60"/>
      <c r="E476" s="60">
        <v>24825.360000000001</v>
      </c>
      <c r="F476" s="60">
        <v>0</v>
      </c>
      <c r="G476" s="61"/>
      <c r="H476" s="61"/>
      <c r="I476" s="61"/>
      <c r="J476" s="61"/>
      <c r="K476" s="61"/>
      <c r="L476" s="60"/>
      <c r="M476" s="60"/>
      <c r="N476" s="60"/>
      <c r="O476" s="60">
        <v>24825.360000000001</v>
      </c>
      <c r="P476" s="56">
        <f>Tabla16[[#This Row],[TASA EX.]]+Tabla16[[#This Row],[IEPS 8 %]]</f>
        <v>0</v>
      </c>
      <c r="Q476" s="62">
        <f>Tabla16[[#This Row],[TASA 16%]]+Tabla16[[#This Row],[IEPS 6%]]+Tabla16[[#This Row],[IEPS30%]]+Tabla16[[#This Row],[IEPS53%]]+Tabla16[[#This Row],[IEPS 26.5%]]</f>
        <v>0</v>
      </c>
      <c r="R476" s="33">
        <v>45496</v>
      </c>
      <c r="S476" s="59" t="s">
        <v>1992</v>
      </c>
      <c r="T476" s="63" t="s">
        <v>1993</v>
      </c>
      <c r="U476" s="58" t="s">
        <v>39</v>
      </c>
      <c r="V476" s="60">
        <v>694.64</v>
      </c>
      <c r="W476" s="64" t="s">
        <v>40</v>
      </c>
      <c r="X476" s="59" t="s">
        <v>1994</v>
      </c>
      <c r="Y476" s="124"/>
      <c r="Z476" s="68"/>
    </row>
    <row r="477" spans="1:26" x14ac:dyDescent="0.25">
      <c r="A477" s="57">
        <v>195923</v>
      </c>
      <c r="B477" s="58">
        <v>83</v>
      </c>
      <c r="C477" s="10">
        <v>45475</v>
      </c>
      <c r="D477" s="60"/>
      <c r="E477" s="60">
        <v>47.322500000000105</v>
      </c>
      <c r="F477" s="60">
        <v>1763.4374999999998</v>
      </c>
      <c r="G477" s="61"/>
      <c r="H477" s="61"/>
      <c r="I477" s="61"/>
      <c r="J477" s="61"/>
      <c r="K477" s="61"/>
      <c r="L477" s="60"/>
      <c r="M477" s="60"/>
      <c r="N477" s="60">
        <v>282.14999999999998</v>
      </c>
      <c r="O477" s="60">
        <v>2092.91</v>
      </c>
      <c r="P477" s="56">
        <f>Tabla16[[#This Row],[TASA EX.]]+Tabla16[[#This Row],[IEPS 8 %]]</f>
        <v>0</v>
      </c>
      <c r="Q477" s="62">
        <f>Tabla16[[#This Row],[TASA 16%]]+Tabla16[[#This Row],[IEPS 6%]]+Tabla16[[#This Row],[IEPS30%]]+Tabla16[[#This Row],[IEPS53%]]+Tabla16[[#This Row],[IEPS 26.5%]]</f>
        <v>1763.4374999999998</v>
      </c>
      <c r="R477" s="33">
        <v>45482</v>
      </c>
      <c r="S477" s="59" t="s">
        <v>380</v>
      </c>
      <c r="T477" s="63" t="s">
        <v>381</v>
      </c>
      <c r="U477" s="9" t="s">
        <v>51</v>
      </c>
      <c r="V477" s="60"/>
      <c r="W477" s="13" t="s">
        <v>52</v>
      </c>
      <c r="X477" s="59" t="s">
        <v>1674</v>
      </c>
      <c r="Y477" s="124"/>
      <c r="Z477" s="68"/>
    </row>
    <row r="478" spans="1:26" x14ac:dyDescent="0.25">
      <c r="A478" s="57">
        <v>196330</v>
      </c>
      <c r="B478" s="58">
        <v>490</v>
      </c>
      <c r="C478" s="10">
        <v>45491</v>
      </c>
      <c r="D478" s="60">
        <v>101.96</v>
      </c>
      <c r="E478" s="60">
        <v>-2.5000000002819434E-3</v>
      </c>
      <c r="F478" s="60">
        <v>3843.8125</v>
      </c>
      <c r="G478" s="61"/>
      <c r="H478" s="61"/>
      <c r="I478" s="61"/>
      <c r="J478" s="61"/>
      <c r="K478" s="61"/>
      <c r="L478" s="60"/>
      <c r="M478" s="60"/>
      <c r="N478" s="60">
        <v>615.01</v>
      </c>
      <c r="O478" s="60">
        <v>4560.78</v>
      </c>
      <c r="P478" s="56">
        <f>Tabla16[[#This Row],[TASA EX.]]+Tabla16[[#This Row],[IEPS 8 %]]</f>
        <v>101.96</v>
      </c>
      <c r="Q478" s="62">
        <f>Tabla16[[#This Row],[TASA 16%]]+Tabla16[[#This Row],[IEPS 6%]]+Tabla16[[#This Row],[IEPS30%]]+Tabla16[[#This Row],[IEPS53%]]+Tabla16[[#This Row],[IEPS 26.5%]]</f>
        <v>3843.8125</v>
      </c>
      <c r="R478" s="33">
        <v>45496</v>
      </c>
      <c r="S478" s="59" t="s">
        <v>380</v>
      </c>
      <c r="T478" s="63" t="s">
        <v>381</v>
      </c>
      <c r="U478" s="58" t="s">
        <v>51</v>
      </c>
      <c r="V478" s="60"/>
      <c r="W478" s="64" t="s">
        <v>52</v>
      </c>
      <c r="X478" s="59" t="s">
        <v>1998</v>
      </c>
      <c r="Y478" s="124"/>
      <c r="Z478" s="68"/>
    </row>
    <row r="479" spans="1:26" x14ac:dyDescent="0.25">
      <c r="A479" s="36" t="s">
        <v>1038</v>
      </c>
      <c r="B479" s="9">
        <v>2152</v>
      </c>
      <c r="C479" s="10">
        <v>45498</v>
      </c>
      <c r="D479" s="11"/>
      <c r="E479" s="11">
        <v>0</v>
      </c>
      <c r="F479" s="11">
        <v>11300</v>
      </c>
      <c r="G479" s="24"/>
      <c r="H479" s="24"/>
      <c r="I479" s="24"/>
      <c r="J479" s="24"/>
      <c r="K479" s="24"/>
      <c r="L479" s="11"/>
      <c r="M479" s="11"/>
      <c r="N479" s="11">
        <v>1808</v>
      </c>
      <c r="O479" s="11">
        <v>13108</v>
      </c>
      <c r="P479" s="56">
        <f>Tabla16[[#This Row],[TASA EX.]]+Tabla16[[#This Row],[IEPS 8 %]]</f>
        <v>0</v>
      </c>
      <c r="Q479" s="62">
        <f>Tabla16[[#This Row],[TASA 16%]]+Tabla16[[#This Row],[IEPS 6%]]+Tabla16[[#This Row],[IEPS30%]]+Tabla16[[#This Row],[IEPS53%]]+Tabla16[[#This Row],[IEPS 26.5%]]</f>
        <v>11300</v>
      </c>
      <c r="R479" s="33">
        <v>45498</v>
      </c>
      <c r="S479" s="12" t="s">
        <v>1212</v>
      </c>
      <c r="T479" s="34" t="s">
        <v>1213</v>
      </c>
      <c r="U479" s="9" t="s">
        <v>51</v>
      </c>
      <c r="V479" s="11"/>
      <c r="W479" s="13" t="s">
        <v>52</v>
      </c>
      <c r="X479" s="12" t="s">
        <v>747</v>
      </c>
      <c r="Y479" s="124"/>
      <c r="Z479" s="68"/>
    </row>
    <row r="480" spans="1:26" x14ac:dyDescent="0.25">
      <c r="A480" s="36">
        <v>196293</v>
      </c>
      <c r="B480" s="9">
        <v>453</v>
      </c>
      <c r="C480" s="10">
        <v>45489</v>
      </c>
      <c r="D480" s="11"/>
      <c r="E480" s="11">
        <v>4824</v>
      </c>
      <c r="F480" s="11">
        <v>0</v>
      </c>
      <c r="G480" s="24"/>
      <c r="H480" s="24"/>
      <c r="I480" s="24"/>
      <c r="J480" s="24"/>
      <c r="K480" s="24"/>
      <c r="L480" s="11"/>
      <c r="M480" s="11"/>
      <c r="N480" s="11"/>
      <c r="O480" s="11">
        <v>4824</v>
      </c>
      <c r="P480" s="106">
        <f>Tabla16[[#This Row],[TASA EX.]]+Tabla16[[#This Row],[IEPS 8 %]]</f>
        <v>0</v>
      </c>
      <c r="Q480" s="62">
        <f>Tabla16[[#This Row],[TASA 16%]]+Tabla16[[#This Row],[IEPS 6%]]+Tabla16[[#This Row],[IEPS30%]]+Tabla16[[#This Row],[IEPS53%]]+Tabla16[[#This Row],[IEPS 26.5%]]</f>
        <v>0</v>
      </c>
      <c r="R480" s="33">
        <v>45499</v>
      </c>
      <c r="S480" s="12" t="s">
        <v>750</v>
      </c>
      <c r="T480" s="34" t="s">
        <v>751</v>
      </c>
      <c r="U480" s="9" t="s">
        <v>39</v>
      </c>
      <c r="V480" s="11"/>
      <c r="W480" s="13" t="s">
        <v>40</v>
      </c>
      <c r="X480" s="12" t="s">
        <v>1973</v>
      </c>
      <c r="Y480" s="124"/>
      <c r="Z480" s="68"/>
    </row>
    <row r="481" spans="1:26" x14ac:dyDescent="0.25">
      <c r="A481" s="57">
        <v>196371</v>
      </c>
      <c r="B481" s="58">
        <v>531</v>
      </c>
      <c r="C481" s="10">
        <v>45491</v>
      </c>
      <c r="D481" s="60"/>
      <c r="E481" s="60">
        <v>-5.2500000000236469E-2</v>
      </c>
      <c r="F481" s="60">
        <v>21379.0625</v>
      </c>
      <c r="G481" s="61"/>
      <c r="H481" s="61"/>
      <c r="I481" s="61"/>
      <c r="J481" s="61"/>
      <c r="K481" s="61"/>
      <c r="L481" s="60"/>
      <c r="M481" s="60"/>
      <c r="N481" s="60">
        <v>3420.65</v>
      </c>
      <c r="O481" s="60">
        <v>24799.66</v>
      </c>
      <c r="P481" s="56">
        <f>Tabla16[[#This Row],[TASA EX.]]+Tabla16[[#This Row],[IEPS 8 %]]</f>
        <v>0</v>
      </c>
      <c r="Q481" s="62">
        <f>Tabla16[[#This Row],[TASA 16%]]+Tabla16[[#This Row],[IEPS 6%]]+Tabla16[[#This Row],[IEPS30%]]+Tabla16[[#This Row],[IEPS53%]]+Tabla16[[#This Row],[IEPS 26.5%]]</f>
        <v>21379.0625</v>
      </c>
      <c r="R481" s="33">
        <v>45504</v>
      </c>
      <c r="S481" s="59" t="s">
        <v>354</v>
      </c>
      <c r="T481" s="63" t="s">
        <v>355</v>
      </c>
      <c r="U481" s="58" t="s">
        <v>51</v>
      </c>
      <c r="V481" s="60"/>
      <c r="W481" s="64" t="s">
        <v>52</v>
      </c>
      <c r="X481" s="59" t="s">
        <v>2026</v>
      </c>
      <c r="Y481" s="124"/>
      <c r="Z481" s="68"/>
    </row>
    <row r="482" spans="1:26" x14ac:dyDescent="0.25">
      <c r="A482" s="36" t="s">
        <v>917</v>
      </c>
      <c r="B482" s="9">
        <v>2025</v>
      </c>
      <c r="C482" s="10">
        <v>45476</v>
      </c>
      <c r="D482" s="11">
        <v>346.65</v>
      </c>
      <c r="E482" s="11">
        <v>0</v>
      </c>
      <c r="F482" s="11">
        <v>13363.749999999998</v>
      </c>
      <c r="G482" s="24"/>
      <c r="H482" s="24"/>
      <c r="I482" s="24"/>
      <c r="J482" s="24"/>
      <c r="K482" s="24"/>
      <c r="L482" s="11"/>
      <c r="M482" s="11"/>
      <c r="N482" s="11">
        <v>2138.1999999999998</v>
      </c>
      <c r="O482" s="11">
        <v>15848.6</v>
      </c>
      <c r="P482" s="56">
        <f>Tabla16[[#This Row],[TASA EX.]]+Tabla16[[#This Row],[IEPS 8 %]]</f>
        <v>346.65</v>
      </c>
      <c r="Q482" s="62">
        <f>Tabla16[[#This Row],[TASA 16%]]+Tabla16[[#This Row],[IEPS 6%]]+Tabla16[[#This Row],[IEPS30%]]+Tabla16[[#This Row],[IEPS53%]]+Tabla16[[#This Row],[IEPS 26.5%]]</f>
        <v>13363.749999999998</v>
      </c>
      <c r="R482" s="33">
        <v>45476</v>
      </c>
      <c r="S482" s="12" t="s">
        <v>1094</v>
      </c>
      <c r="T482" s="34" t="s">
        <v>1095</v>
      </c>
      <c r="U482" s="9" t="s">
        <v>51</v>
      </c>
      <c r="V482" s="11"/>
      <c r="W482" s="13" t="s">
        <v>52</v>
      </c>
      <c r="X482" s="12" t="s">
        <v>1096</v>
      </c>
      <c r="Y482" s="124"/>
      <c r="Z482" s="68"/>
    </row>
    <row r="483" spans="1:26" x14ac:dyDescent="0.25">
      <c r="A483" s="36" t="s">
        <v>969</v>
      </c>
      <c r="B483" s="9">
        <v>2079</v>
      </c>
      <c r="C483" s="10">
        <v>45485</v>
      </c>
      <c r="D483" s="11">
        <v>1939.62</v>
      </c>
      <c r="E483" s="11">
        <v>-0.2224999999962165</v>
      </c>
      <c r="F483" s="11">
        <v>81408.0625</v>
      </c>
      <c r="G483" s="24"/>
      <c r="H483" s="24"/>
      <c r="I483" s="24"/>
      <c r="J483" s="24"/>
      <c r="K483" s="24"/>
      <c r="L483" s="11"/>
      <c r="M483" s="11"/>
      <c r="N483" s="11">
        <v>13025.29</v>
      </c>
      <c r="O483" s="11">
        <v>96372.75</v>
      </c>
      <c r="P483" s="56">
        <f>Tabla16[[#This Row],[TASA EX.]]+Tabla16[[#This Row],[IEPS 8 %]]</f>
        <v>1939.62</v>
      </c>
      <c r="Q483" s="62">
        <f>Tabla16[[#This Row],[TASA 16%]]+Tabla16[[#This Row],[IEPS 6%]]+Tabla16[[#This Row],[IEPS30%]]+Tabla16[[#This Row],[IEPS53%]]+Tabla16[[#This Row],[IEPS 26.5%]]</f>
        <v>81408.0625</v>
      </c>
      <c r="R483" s="33">
        <v>45485</v>
      </c>
      <c r="S483" s="12" t="s">
        <v>386</v>
      </c>
      <c r="T483" s="34" t="s">
        <v>387</v>
      </c>
      <c r="U483" s="9" t="s">
        <v>51</v>
      </c>
      <c r="V483" s="11"/>
      <c r="W483" s="13" t="s">
        <v>52</v>
      </c>
      <c r="X483" s="12" t="s">
        <v>1146</v>
      </c>
      <c r="Y483" s="124"/>
      <c r="Z483" s="68"/>
    </row>
    <row r="484" spans="1:26" x14ac:dyDescent="0.25">
      <c r="A484" s="57" t="s">
        <v>997</v>
      </c>
      <c r="B484" s="58">
        <v>2108</v>
      </c>
      <c r="C484" s="10">
        <v>45491</v>
      </c>
      <c r="D484" s="60">
        <v>611.22</v>
      </c>
      <c r="E484" s="60">
        <v>0</v>
      </c>
      <c r="F484" s="60">
        <v>26610</v>
      </c>
      <c r="G484" s="61"/>
      <c r="H484" s="61"/>
      <c r="I484" s="61"/>
      <c r="J484" s="61"/>
      <c r="K484" s="61"/>
      <c r="L484" s="60"/>
      <c r="M484" s="60"/>
      <c r="N484" s="60">
        <v>4257.6000000000004</v>
      </c>
      <c r="O484" s="60">
        <v>31478.82</v>
      </c>
      <c r="P484" s="56">
        <f>Tabla16[[#This Row],[TASA EX.]]+Tabla16[[#This Row],[IEPS 8 %]]</f>
        <v>611.22</v>
      </c>
      <c r="Q484" s="62">
        <f>Tabla16[[#This Row],[TASA 16%]]+Tabla16[[#This Row],[IEPS 6%]]+Tabla16[[#This Row],[IEPS30%]]+Tabla16[[#This Row],[IEPS53%]]+Tabla16[[#This Row],[IEPS 26.5%]]</f>
        <v>26610</v>
      </c>
      <c r="R484" s="33">
        <v>45491</v>
      </c>
      <c r="S484" s="59" t="s">
        <v>386</v>
      </c>
      <c r="T484" s="63" t="s">
        <v>387</v>
      </c>
      <c r="U484" s="58" t="s">
        <v>51</v>
      </c>
      <c r="V484" s="60"/>
      <c r="W484" s="64" t="s">
        <v>52</v>
      </c>
      <c r="X484" s="59" t="s">
        <v>1173</v>
      </c>
      <c r="Y484" s="124"/>
      <c r="Z484" s="68"/>
    </row>
    <row r="485" spans="1:26" x14ac:dyDescent="0.25">
      <c r="A485" s="57" t="s">
        <v>1011</v>
      </c>
      <c r="B485" s="58">
        <v>2122</v>
      </c>
      <c r="C485" s="10">
        <v>45492</v>
      </c>
      <c r="D485" s="60">
        <v>1476.5</v>
      </c>
      <c r="E485" s="60">
        <v>-2.4999999986903276E-3</v>
      </c>
      <c r="F485" s="60">
        <v>59590.0625</v>
      </c>
      <c r="G485" s="61"/>
      <c r="H485" s="61"/>
      <c r="I485" s="61"/>
      <c r="J485" s="61"/>
      <c r="K485" s="61"/>
      <c r="L485" s="60"/>
      <c r="M485" s="60"/>
      <c r="N485" s="60">
        <v>9534.41</v>
      </c>
      <c r="O485" s="60">
        <v>70600.97</v>
      </c>
      <c r="P485" s="56">
        <f>Tabla16[[#This Row],[TASA EX.]]+Tabla16[[#This Row],[IEPS 8 %]]</f>
        <v>1476.5</v>
      </c>
      <c r="Q485" s="62">
        <f>Tabla16[[#This Row],[TASA 16%]]+Tabla16[[#This Row],[IEPS 6%]]+Tabla16[[#This Row],[IEPS30%]]+Tabla16[[#This Row],[IEPS53%]]+Tabla16[[#This Row],[IEPS 26.5%]]</f>
        <v>59590.0625</v>
      </c>
      <c r="R485" s="33">
        <v>45492</v>
      </c>
      <c r="S485" s="59" t="s">
        <v>386</v>
      </c>
      <c r="T485" s="63" t="s">
        <v>387</v>
      </c>
      <c r="U485" s="58" t="s">
        <v>51</v>
      </c>
      <c r="V485" s="60"/>
      <c r="W485" s="64" t="s">
        <v>52</v>
      </c>
      <c r="X485" s="59" t="s">
        <v>1188</v>
      </c>
      <c r="Y485" s="124"/>
      <c r="Z485" s="68"/>
    </row>
    <row r="486" spans="1:26" x14ac:dyDescent="0.25">
      <c r="A486" s="57" t="s">
        <v>1045</v>
      </c>
      <c r="B486" s="58">
        <v>2160</v>
      </c>
      <c r="C486" s="10">
        <v>45499</v>
      </c>
      <c r="D486" s="60">
        <v>1588.18</v>
      </c>
      <c r="E486" s="60">
        <v>2.5000000059662852E-3</v>
      </c>
      <c r="F486" s="60">
        <v>65965.9375</v>
      </c>
      <c r="G486" s="61"/>
      <c r="H486" s="61"/>
      <c r="I486" s="61"/>
      <c r="J486" s="61"/>
      <c r="K486" s="61"/>
      <c r="L486" s="60"/>
      <c r="M486" s="60"/>
      <c r="N486" s="60">
        <v>10554.55</v>
      </c>
      <c r="O486" s="60">
        <v>78108.67</v>
      </c>
      <c r="P486" s="56">
        <f>Tabla16[[#This Row],[TASA EX.]]+Tabla16[[#This Row],[IEPS 8 %]]</f>
        <v>1588.18</v>
      </c>
      <c r="Q486" s="62">
        <f>Tabla16[[#This Row],[TASA 16%]]+Tabla16[[#This Row],[IEPS 6%]]+Tabla16[[#This Row],[IEPS30%]]+Tabla16[[#This Row],[IEPS53%]]+Tabla16[[#This Row],[IEPS 26.5%]]</f>
        <v>65965.9375</v>
      </c>
      <c r="R486" s="33">
        <v>45499</v>
      </c>
      <c r="S486" s="59" t="s">
        <v>386</v>
      </c>
      <c r="T486" s="63" t="s">
        <v>387</v>
      </c>
      <c r="U486" s="58" t="s">
        <v>51</v>
      </c>
      <c r="V486" s="60"/>
      <c r="W486" s="64" t="s">
        <v>52</v>
      </c>
      <c r="X486" s="59" t="s">
        <v>1218</v>
      </c>
      <c r="Y486" s="124"/>
      <c r="Z486" s="68"/>
    </row>
    <row r="487" spans="1:26" x14ac:dyDescent="0.25">
      <c r="A487" s="36" t="s">
        <v>922</v>
      </c>
      <c r="B487" s="9">
        <v>2030</v>
      </c>
      <c r="C487" s="10">
        <v>45477</v>
      </c>
      <c r="D487" s="11">
        <v>2365.2399999999998</v>
      </c>
      <c r="E487" s="11">
        <v>-2.5000000096042641E-3</v>
      </c>
      <c r="F487" s="11">
        <v>97133.0625</v>
      </c>
      <c r="G487" s="24"/>
      <c r="H487" s="24"/>
      <c r="I487" s="24"/>
      <c r="J487" s="24"/>
      <c r="K487" s="24"/>
      <c r="L487" s="11"/>
      <c r="M487" s="11"/>
      <c r="N487" s="11">
        <v>15541.29</v>
      </c>
      <c r="O487" s="11">
        <v>115039.59</v>
      </c>
      <c r="P487" s="56">
        <f>Tabla16[[#This Row],[TASA EX.]]+Tabla16[[#This Row],[IEPS 8 %]]</f>
        <v>2365.2399999999998</v>
      </c>
      <c r="Q487" s="62">
        <f>Tabla16[[#This Row],[TASA 16%]]+Tabla16[[#This Row],[IEPS 6%]]+Tabla16[[#This Row],[IEPS30%]]+Tabla16[[#This Row],[IEPS53%]]+Tabla16[[#This Row],[IEPS 26.5%]]</f>
        <v>97133.0625</v>
      </c>
      <c r="R487" s="33">
        <v>45477</v>
      </c>
      <c r="S487" s="12" t="s">
        <v>386</v>
      </c>
      <c r="T487" s="34" t="s">
        <v>387</v>
      </c>
      <c r="U487" s="9" t="s">
        <v>51</v>
      </c>
      <c r="V487" s="11"/>
      <c r="W487" s="13" t="s">
        <v>52</v>
      </c>
      <c r="X487" s="12" t="s">
        <v>1100</v>
      </c>
      <c r="Y487" s="124"/>
      <c r="Z487" s="68"/>
    </row>
    <row r="488" spans="1:26" x14ac:dyDescent="0.25">
      <c r="A488" s="36" t="s">
        <v>934</v>
      </c>
      <c r="B488" s="9">
        <v>2042</v>
      </c>
      <c r="C488" s="10">
        <v>45478</v>
      </c>
      <c r="D488" s="11">
        <v>1081.98</v>
      </c>
      <c r="E488" s="11">
        <v>-2.4999999986903276E-3</v>
      </c>
      <c r="F488" s="11">
        <v>47892.062499999993</v>
      </c>
      <c r="G488" s="24"/>
      <c r="H488" s="24"/>
      <c r="I488" s="24"/>
      <c r="J488" s="24"/>
      <c r="K488" s="24"/>
      <c r="L488" s="11"/>
      <c r="M488" s="11"/>
      <c r="N488" s="11">
        <v>7662.73</v>
      </c>
      <c r="O488" s="11">
        <v>56636.77</v>
      </c>
      <c r="P488" s="56">
        <f>Tabla16[[#This Row],[TASA EX.]]+Tabla16[[#This Row],[IEPS 8 %]]</f>
        <v>1081.98</v>
      </c>
      <c r="Q488" s="62">
        <f>Tabla16[[#This Row],[TASA 16%]]+Tabla16[[#This Row],[IEPS 6%]]+Tabla16[[#This Row],[IEPS30%]]+Tabla16[[#This Row],[IEPS53%]]+Tabla16[[#This Row],[IEPS 26.5%]]</f>
        <v>47892.062499999993</v>
      </c>
      <c r="R488" s="33">
        <v>45478</v>
      </c>
      <c r="S488" s="12" t="s">
        <v>386</v>
      </c>
      <c r="T488" s="34" t="s">
        <v>387</v>
      </c>
      <c r="U488" s="9" t="s">
        <v>51</v>
      </c>
      <c r="V488" s="11"/>
      <c r="W488" s="13" t="s">
        <v>52</v>
      </c>
      <c r="X488" s="12" t="s">
        <v>1110</v>
      </c>
      <c r="Y488" s="124"/>
      <c r="Z488" s="68"/>
    </row>
    <row r="489" spans="1:26" x14ac:dyDescent="0.25">
      <c r="A489" s="36">
        <v>196157</v>
      </c>
      <c r="B489" s="9">
        <v>317</v>
      </c>
      <c r="C489" s="10">
        <v>45484</v>
      </c>
      <c r="D489" s="11">
        <v>4.04</v>
      </c>
      <c r="E489" s="11">
        <v>0</v>
      </c>
      <c r="F489" s="11">
        <v>153.5</v>
      </c>
      <c r="G489" s="24"/>
      <c r="H489" s="24"/>
      <c r="I489" s="24"/>
      <c r="J489" s="24"/>
      <c r="K489" s="24"/>
      <c r="L489" s="11"/>
      <c r="M489" s="11"/>
      <c r="N489" s="11">
        <v>24.56</v>
      </c>
      <c r="O489" s="11">
        <v>182.1</v>
      </c>
      <c r="P489" s="106">
        <f>Tabla16[[#This Row],[TASA EX.]]+Tabla16[[#This Row],[IEPS 8 %]]</f>
        <v>4.04</v>
      </c>
      <c r="Q489" s="62">
        <f>Tabla16[[#This Row],[TASA 16%]]+Tabla16[[#This Row],[IEPS 6%]]+Tabla16[[#This Row],[IEPS30%]]+Tabla16[[#This Row],[IEPS53%]]+Tabla16[[#This Row],[IEPS 26.5%]]</f>
        <v>153.5</v>
      </c>
      <c r="R489" s="33">
        <v>45486</v>
      </c>
      <c r="S489" s="12" t="s">
        <v>1878</v>
      </c>
      <c r="T489" s="34" t="s">
        <v>1879</v>
      </c>
      <c r="U489" s="9" t="s">
        <v>51</v>
      </c>
      <c r="V489" s="11"/>
      <c r="W489" s="13" t="s">
        <v>52</v>
      </c>
      <c r="X489" s="12" t="s">
        <v>1880</v>
      </c>
      <c r="Y489" s="124"/>
      <c r="Z489" s="68"/>
    </row>
    <row r="490" spans="1:26" x14ac:dyDescent="0.25">
      <c r="A490" s="57">
        <v>196328</v>
      </c>
      <c r="B490" s="58">
        <v>488</v>
      </c>
      <c r="C490" s="10">
        <v>45491</v>
      </c>
      <c r="D490" s="60">
        <v>3.88</v>
      </c>
      <c r="E490" s="60">
        <v>-4.9999999999918998E-3</v>
      </c>
      <c r="F490" s="60">
        <v>147.625</v>
      </c>
      <c r="G490" s="61"/>
      <c r="H490" s="61"/>
      <c r="I490" s="61"/>
      <c r="J490" s="61"/>
      <c r="K490" s="61"/>
      <c r="L490" s="60"/>
      <c r="M490" s="60"/>
      <c r="N490" s="60">
        <v>23.62</v>
      </c>
      <c r="O490" s="60">
        <v>175.12</v>
      </c>
      <c r="P490" s="56">
        <f>Tabla16[[#This Row],[TASA EX.]]+Tabla16[[#This Row],[IEPS 8 %]]</f>
        <v>3.88</v>
      </c>
      <c r="Q490" s="62">
        <f>Tabla16[[#This Row],[TASA 16%]]+Tabla16[[#This Row],[IEPS 6%]]+Tabla16[[#This Row],[IEPS30%]]+Tabla16[[#This Row],[IEPS53%]]+Tabla16[[#This Row],[IEPS 26.5%]]</f>
        <v>147.625</v>
      </c>
      <c r="R490" s="33">
        <v>45496</v>
      </c>
      <c r="S490" s="59" t="s">
        <v>1878</v>
      </c>
      <c r="T490" s="63" t="s">
        <v>1879</v>
      </c>
      <c r="U490" s="58" t="s">
        <v>51</v>
      </c>
      <c r="V490" s="60"/>
      <c r="W490" s="64" t="s">
        <v>52</v>
      </c>
      <c r="X490" s="59" t="s">
        <v>1996</v>
      </c>
      <c r="Y490" s="124"/>
      <c r="Z490" s="68"/>
    </row>
    <row r="491" spans="1:26" x14ac:dyDescent="0.25">
      <c r="A491" s="57">
        <v>196558</v>
      </c>
      <c r="B491" s="58">
        <v>718</v>
      </c>
      <c r="C491" s="10">
        <v>45497</v>
      </c>
      <c r="D491" s="60">
        <v>4.01</v>
      </c>
      <c r="E491" s="60">
        <v>-4.9999999999812417E-3</v>
      </c>
      <c r="F491" s="60">
        <v>152.625</v>
      </c>
      <c r="G491" s="61"/>
      <c r="H491" s="61"/>
      <c r="I491" s="61"/>
      <c r="J491" s="61"/>
      <c r="K491" s="61"/>
      <c r="L491" s="60"/>
      <c r="M491" s="60"/>
      <c r="N491" s="60">
        <v>24.42</v>
      </c>
      <c r="O491" s="60">
        <v>181.05</v>
      </c>
      <c r="P491" s="56">
        <f>Tabla16[[#This Row],[TASA EX.]]+Tabla16[[#This Row],[IEPS 8 %]]</f>
        <v>4.01</v>
      </c>
      <c r="Q491" s="62">
        <f>Tabla16[[#This Row],[TASA 16%]]+Tabla16[[#This Row],[IEPS 6%]]+Tabla16[[#This Row],[IEPS30%]]+Tabla16[[#This Row],[IEPS53%]]+Tabla16[[#This Row],[IEPS 26.5%]]</f>
        <v>152.625</v>
      </c>
      <c r="R491" s="33">
        <v>45499</v>
      </c>
      <c r="S491" s="59" t="s">
        <v>1878</v>
      </c>
      <c r="T491" s="63" t="s">
        <v>1879</v>
      </c>
      <c r="U491" s="58" t="s">
        <v>51</v>
      </c>
      <c r="V491" s="60"/>
      <c r="W491" s="64" t="s">
        <v>52</v>
      </c>
      <c r="X491" s="59" t="s">
        <v>2096</v>
      </c>
      <c r="Y491" s="124"/>
      <c r="Z491" s="68"/>
    </row>
    <row r="492" spans="1:26" x14ac:dyDescent="0.25">
      <c r="A492" s="69">
        <v>196015</v>
      </c>
      <c r="B492" s="70">
        <v>175</v>
      </c>
      <c r="C492" s="10">
        <v>45478</v>
      </c>
      <c r="D492" s="72">
        <v>52.87</v>
      </c>
      <c r="E492" s="72">
        <v>-2.5000000001114131E-3</v>
      </c>
      <c r="F492" s="72">
        <v>2148.8125</v>
      </c>
      <c r="G492" s="73"/>
      <c r="H492" s="73"/>
      <c r="I492" s="73"/>
      <c r="J492" s="73"/>
      <c r="K492" s="73"/>
      <c r="L492" s="72"/>
      <c r="M492" s="72"/>
      <c r="N492" s="72">
        <v>343.81</v>
      </c>
      <c r="O492" s="72">
        <v>2545.4899999999998</v>
      </c>
      <c r="P492" s="56">
        <f>Tabla16[[#This Row],[TASA EX.]]+Tabla16[[#This Row],[IEPS 8 %]]</f>
        <v>52.87</v>
      </c>
      <c r="Q492" s="62">
        <f>Tabla16[[#This Row],[TASA 16%]]+Tabla16[[#This Row],[IEPS 6%]]+Tabla16[[#This Row],[IEPS30%]]+Tabla16[[#This Row],[IEPS53%]]+Tabla16[[#This Row],[IEPS 26.5%]]</f>
        <v>2148.8125</v>
      </c>
      <c r="R492" s="33">
        <v>45482</v>
      </c>
      <c r="S492" s="71" t="s">
        <v>321</v>
      </c>
      <c r="T492" s="74" t="s">
        <v>322</v>
      </c>
      <c r="U492" s="70" t="s">
        <v>51</v>
      </c>
      <c r="V492" s="72"/>
      <c r="W492" s="75" t="s">
        <v>52</v>
      </c>
      <c r="X492" s="71" t="s">
        <v>1762</v>
      </c>
      <c r="Y492" s="124"/>
      <c r="Z492" s="68"/>
    </row>
    <row r="493" spans="1:26" x14ac:dyDescent="0.25">
      <c r="A493" s="36">
        <v>196158</v>
      </c>
      <c r="B493" s="9">
        <v>318</v>
      </c>
      <c r="C493" s="10">
        <v>45484</v>
      </c>
      <c r="D493" s="11">
        <v>43.41</v>
      </c>
      <c r="E493" s="11">
        <v>0</v>
      </c>
      <c r="F493" s="11">
        <v>1781.5</v>
      </c>
      <c r="G493" s="24"/>
      <c r="H493" s="24"/>
      <c r="I493" s="24"/>
      <c r="J493" s="24"/>
      <c r="K493" s="24"/>
      <c r="L493" s="11"/>
      <c r="M493" s="11"/>
      <c r="N493" s="11">
        <v>285.04000000000002</v>
      </c>
      <c r="O493" s="11">
        <v>2109.9499999999998</v>
      </c>
      <c r="P493" s="56">
        <f>Tabla16[[#This Row],[TASA EX.]]+Tabla16[[#This Row],[IEPS 8 %]]</f>
        <v>43.41</v>
      </c>
      <c r="Q493" s="62">
        <f>Tabla16[[#This Row],[TASA 16%]]+Tabla16[[#This Row],[IEPS 6%]]+Tabla16[[#This Row],[IEPS30%]]+Tabla16[[#This Row],[IEPS53%]]+Tabla16[[#This Row],[IEPS 26.5%]]</f>
        <v>1781.5</v>
      </c>
      <c r="R493" s="33">
        <v>45486</v>
      </c>
      <c r="S493" s="12" t="s">
        <v>321</v>
      </c>
      <c r="T493" s="34" t="s">
        <v>322</v>
      </c>
      <c r="U493" s="9" t="s">
        <v>51</v>
      </c>
      <c r="V493" s="11"/>
      <c r="W493" s="13" t="s">
        <v>52</v>
      </c>
      <c r="X493" s="12" t="s">
        <v>1881</v>
      </c>
      <c r="Y493" s="124"/>
      <c r="Z493" s="68"/>
    </row>
    <row r="494" spans="1:26" x14ac:dyDescent="0.25">
      <c r="A494" s="57">
        <v>196329</v>
      </c>
      <c r="B494" s="58">
        <v>489</v>
      </c>
      <c r="C494" s="10">
        <v>45491</v>
      </c>
      <c r="D494" s="60">
        <v>37.51</v>
      </c>
      <c r="E494" s="60">
        <v>-4.9999999999954525E-3</v>
      </c>
      <c r="F494" s="60">
        <v>1466.375</v>
      </c>
      <c r="G494" s="61"/>
      <c r="H494" s="61"/>
      <c r="I494" s="61"/>
      <c r="J494" s="61"/>
      <c r="K494" s="61"/>
      <c r="L494" s="60"/>
      <c r="M494" s="60"/>
      <c r="N494" s="60">
        <v>234.62</v>
      </c>
      <c r="O494" s="60">
        <v>1738.5</v>
      </c>
      <c r="P494" s="56">
        <f>Tabla16[[#This Row],[TASA EX.]]+Tabla16[[#This Row],[IEPS 8 %]]</f>
        <v>37.51</v>
      </c>
      <c r="Q494" s="62">
        <f>Tabla16[[#This Row],[TASA 16%]]+Tabla16[[#This Row],[IEPS 6%]]+Tabla16[[#This Row],[IEPS30%]]+Tabla16[[#This Row],[IEPS53%]]+Tabla16[[#This Row],[IEPS 26.5%]]</f>
        <v>1466.375</v>
      </c>
      <c r="R494" s="33">
        <v>45496</v>
      </c>
      <c r="S494" s="59" t="s">
        <v>321</v>
      </c>
      <c r="T494" s="63" t="s">
        <v>322</v>
      </c>
      <c r="U494" s="58" t="s">
        <v>51</v>
      </c>
      <c r="V494" s="60"/>
      <c r="W494" s="64" t="s">
        <v>52</v>
      </c>
      <c r="X494" s="59" t="s">
        <v>1997</v>
      </c>
      <c r="Y494" s="124"/>
      <c r="Z494" s="68"/>
    </row>
    <row r="495" spans="1:26" x14ac:dyDescent="0.25">
      <c r="A495" s="36">
        <v>196559</v>
      </c>
      <c r="B495" s="9">
        <v>719</v>
      </c>
      <c r="C495" s="10">
        <v>45497</v>
      </c>
      <c r="D495" s="11">
        <v>50.5</v>
      </c>
      <c r="E495" s="11">
        <v>-2.5000000001114131E-3</v>
      </c>
      <c r="F495" s="11">
        <v>1976.8125</v>
      </c>
      <c r="G495" s="24"/>
      <c r="H495" s="24"/>
      <c r="I495" s="24"/>
      <c r="J495" s="24"/>
      <c r="K495" s="24"/>
      <c r="L495" s="11"/>
      <c r="M495" s="11"/>
      <c r="N495" s="11">
        <v>316.29000000000002</v>
      </c>
      <c r="O495" s="11">
        <v>2343.6</v>
      </c>
      <c r="P495" s="56">
        <f>Tabla16[[#This Row],[TASA EX.]]+Tabla16[[#This Row],[IEPS 8 %]]</f>
        <v>50.5</v>
      </c>
      <c r="Q495" s="62">
        <f>Tabla16[[#This Row],[TASA 16%]]+Tabla16[[#This Row],[IEPS 6%]]+Tabla16[[#This Row],[IEPS30%]]+Tabla16[[#This Row],[IEPS53%]]+Tabla16[[#This Row],[IEPS 26.5%]]</f>
        <v>1976.8125</v>
      </c>
      <c r="R495" s="104">
        <v>45499</v>
      </c>
      <c r="S495" s="12" t="s">
        <v>321</v>
      </c>
      <c r="T495" s="34" t="s">
        <v>322</v>
      </c>
      <c r="U495" s="9" t="s">
        <v>51</v>
      </c>
      <c r="V495" s="11"/>
      <c r="W495" s="13" t="s">
        <v>52</v>
      </c>
      <c r="X495" s="12" t="s">
        <v>2097</v>
      </c>
      <c r="Y495" s="124"/>
      <c r="Z495" s="68"/>
    </row>
    <row r="496" spans="1:26" x14ac:dyDescent="0.25">
      <c r="A496" s="57">
        <v>196674</v>
      </c>
      <c r="B496" s="58">
        <v>834</v>
      </c>
      <c r="C496" s="10">
        <v>45499</v>
      </c>
      <c r="D496" s="60"/>
      <c r="E496" s="60">
        <v>2.4999999999963052E-2</v>
      </c>
      <c r="F496" s="60">
        <v>731.375</v>
      </c>
      <c r="G496" s="61"/>
      <c r="H496" s="61"/>
      <c r="I496" s="61"/>
      <c r="J496" s="61"/>
      <c r="K496" s="61"/>
      <c r="L496" s="60"/>
      <c r="M496" s="60"/>
      <c r="N496" s="60">
        <v>117.02</v>
      </c>
      <c r="O496" s="60">
        <v>848.42</v>
      </c>
      <c r="P496" s="56">
        <f>Tabla16[[#This Row],[TASA EX.]]+Tabla16[[#This Row],[IEPS 8 %]]</f>
        <v>0</v>
      </c>
      <c r="Q496" s="62">
        <f>Tabla16[[#This Row],[TASA 16%]]+Tabla16[[#This Row],[IEPS 6%]]+Tabla16[[#This Row],[IEPS30%]]+Tabla16[[#This Row],[IEPS53%]]+Tabla16[[#This Row],[IEPS 26.5%]]</f>
        <v>731.375</v>
      </c>
      <c r="R496" s="33">
        <v>45503</v>
      </c>
      <c r="S496" s="59" t="s">
        <v>2106</v>
      </c>
      <c r="T496" s="63" t="s">
        <v>2107</v>
      </c>
      <c r="U496" s="58" t="s">
        <v>362</v>
      </c>
      <c r="V496" s="60"/>
      <c r="W496" s="64" t="s">
        <v>363</v>
      </c>
      <c r="X496" s="59" t="s">
        <v>2108</v>
      </c>
      <c r="Y496" s="124"/>
      <c r="Z496" s="68"/>
    </row>
    <row r="497" spans="1:26" x14ac:dyDescent="0.25">
      <c r="A497" s="36">
        <v>195859</v>
      </c>
      <c r="B497" s="9">
        <v>19</v>
      </c>
      <c r="C497" s="10">
        <v>45474</v>
      </c>
      <c r="D497" s="11"/>
      <c r="E497" s="11">
        <v>22517.850000000002</v>
      </c>
      <c r="F497" s="11">
        <v>4551.75</v>
      </c>
      <c r="G497" s="24"/>
      <c r="H497" s="24"/>
      <c r="I497" s="24"/>
      <c r="J497" s="24"/>
      <c r="K497" s="24"/>
      <c r="L497" s="11"/>
      <c r="M497" s="11"/>
      <c r="N497" s="11">
        <v>728.28</v>
      </c>
      <c r="O497" s="11">
        <v>27797.88</v>
      </c>
      <c r="P497" s="56">
        <f>Tabla16[[#This Row],[TASA EX.]]+Tabla16[[#This Row],[IEPS 8 %]]</f>
        <v>0</v>
      </c>
      <c r="Q497" s="62">
        <f>Tabla16[[#This Row],[TASA 16%]]+Tabla16[[#This Row],[IEPS 6%]]+Tabla16[[#This Row],[IEPS30%]]+Tabla16[[#This Row],[IEPS53%]]+Tabla16[[#This Row],[IEPS 26.5%]]</f>
        <v>4551.75</v>
      </c>
      <c r="R497" s="104">
        <v>45492</v>
      </c>
      <c r="S497" s="12" t="s">
        <v>741</v>
      </c>
      <c r="T497" s="34" t="s">
        <v>742</v>
      </c>
      <c r="U497" s="9" t="s">
        <v>39</v>
      </c>
      <c r="V497" s="11"/>
      <c r="W497" s="13" t="s">
        <v>40</v>
      </c>
      <c r="X497" s="12" t="s">
        <v>1624</v>
      </c>
      <c r="Y497" s="124"/>
      <c r="Z497" s="68"/>
    </row>
    <row r="498" spans="1:26" x14ac:dyDescent="0.25">
      <c r="A498" s="57">
        <v>195936</v>
      </c>
      <c r="B498" s="58">
        <v>96</v>
      </c>
      <c r="C498" s="10">
        <v>45476</v>
      </c>
      <c r="D498" s="60"/>
      <c r="E498" s="60">
        <v>146691.13</v>
      </c>
      <c r="F498" s="60">
        <v>0</v>
      </c>
      <c r="G498" s="61"/>
      <c r="H498" s="61"/>
      <c r="I498" s="61"/>
      <c r="J498" s="61"/>
      <c r="K498" s="61"/>
      <c r="L498" s="60"/>
      <c r="M498" s="60"/>
      <c r="N498" s="60"/>
      <c r="O498" s="60">
        <v>146691.13</v>
      </c>
      <c r="P498" s="56">
        <f>Tabla16[[#This Row],[TASA EX.]]+Tabla16[[#This Row],[IEPS 8 %]]</f>
        <v>0</v>
      </c>
      <c r="Q498" s="62">
        <f>Tabla16[[#This Row],[TASA 16%]]+Tabla16[[#This Row],[IEPS 6%]]+Tabla16[[#This Row],[IEPS30%]]+Tabla16[[#This Row],[IEPS53%]]+Tabla16[[#This Row],[IEPS 26.5%]]</f>
        <v>0</v>
      </c>
      <c r="R498" s="33">
        <v>45504</v>
      </c>
      <c r="S498" s="59" t="s">
        <v>478</v>
      </c>
      <c r="T498" s="63" t="s">
        <v>479</v>
      </c>
      <c r="U498" s="58" t="s">
        <v>39</v>
      </c>
      <c r="V498" s="60"/>
      <c r="W498" s="64" t="s">
        <v>40</v>
      </c>
      <c r="X498" s="59" t="s">
        <v>776</v>
      </c>
      <c r="Y498" s="124"/>
      <c r="Z498" s="68"/>
    </row>
    <row r="499" spans="1:26" x14ac:dyDescent="0.25">
      <c r="A499" s="36" t="s">
        <v>1015</v>
      </c>
      <c r="B499" s="9">
        <v>2127</v>
      </c>
      <c r="C499" s="10">
        <v>45495</v>
      </c>
      <c r="D499" s="11"/>
      <c r="E499" s="11">
        <v>0</v>
      </c>
      <c r="F499" s="11">
        <v>7559.9999999999991</v>
      </c>
      <c r="G499" s="24"/>
      <c r="H499" s="24"/>
      <c r="I499" s="24"/>
      <c r="J499" s="24"/>
      <c r="K499" s="24"/>
      <c r="L499" s="11"/>
      <c r="M499" s="11"/>
      <c r="N499" s="11">
        <v>1209.5999999999999</v>
      </c>
      <c r="O499" s="11">
        <v>8769.6</v>
      </c>
      <c r="P499" s="56">
        <f>Tabla16[[#This Row],[TASA EX.]]+Tabla16[[#This Row],[IEPS 8 %]]</f>
        <v>0</v>
      </c>
      <c r="Q499" s="62">
        <f>Tabla16[[#This Row],[TASA 16%]]+Tabla16[[#This Row],[IEPS 6%]]+Tabla16[[#This Row],[IEPS30%]]+Tabla16[[#This Row],[IEPS53%]]+Tabla16[[#This Row],[IEPS 26.5%]]</f>
        <v>7559.9999999999991</v>
      </c>
      <c r="R499" s="104">
        <v>45495</v>
      </c>
      <c r="S499" s="12" t="s">
        <v>1068</v>
      </c>
      <c r="T499" s="34" t="s">
        <v>1069</v>
      </c>
      <c r="U499" s="9" t="s">
        <v>51</v>
      </c>
      <c r="V499" s="11"/>
      <c r="W499" s="13" t="s">
        <v>52</v>
      </c>
      <c r="X499" s="12" t="s">
        <v>1191</v>
      </c>
      <c r="Y499" s="124"/>
      <c r="Z499" s="68"/>
    </row>
    <row r="500" spans="1:26" x14ac:dyDescent="0.25">
      <c r="A500" s="57" t="s">
        <v>896</v>
      </c>
      <c r="B500" s="58">
        <v>2003</v>
      </c>
      <c r="C500" s="10">
        <v>45474</v>
      </c>
      <c r="D500" s="60"/>
      <c r="E500" s="60">
        <v>0</v>
      </c>
      <c r="F500" s="60">
        <v>10500</v>
      </c>
      <c r="G500" s="61"/>
      <c r="H500" s="61"/>
      <c r="I500" s="61"/>
      <c r="J500" s="61"/>
      <c r="K500" s="61"/>
      <c r="L500" s="60"/>
      <c r="M500" s="60"/>
      <c r="N500" s="60">
        <v>1680</v>
      </c>
      <c r="O500" s="60">
        <v>12180</v>
      </c>
      <c r="P500" s="56">
        <f>Tabla16[[#This Row],[TASA EX.]]+Tabla16[[#This Row],[IEPS 8 %]]</f>
        <v>0</v>
      </c>
      <c r="Q500" s="62">
        <f>Tabla16[[#This Row],[TASA 16%]]+Tabla16[[#This Row],[IEPS 6%]]+Tabla16[[#This Row],[IEPS30%]]+Tabla16[[#This Row],[IEPS53%]]+Tabla16[[#This Row],[IEPS 26.5%]]</f>
        <v>10500</v>
      </c>
      <c r="R500" s="33">
        <v>45474</v>
      </c>
      <c r="S500" s="59" t="s">
        <v>1068</v>
      </c>
      <c r="T500" s="63" t="s">
        <v>1069</v>
      </c>
      <c r="U500" s="58" t="s">
        <v>51</v>
      </c>
      <c r="V500" s="60"/>
      <c r="W500" s="64" t="s">
        <v>52</v>
      </c>
      <c r="X500" s="59" t="s">
        <v>1070</v>
      </c>
      <c r="Y500" s="124"/>
      <c r="Z500" s="68"/>
    </row>
    <row r="501" spans="1:26" x14ac:dyDescent="0.25">
      <c r="A501" s="36" t="s">
        <v>899</v>
      </c>
      <c r="B501" s="9">
        <v>2006</v>
      </c>
      <c r="C501" s="10">
        <v>45474</v>
      </c>
      <c r="D501" s="11"/>
      <c r="E501" s="11">
        <v>0</v>
      </c>
      <c r="F501" s="11">
        <v>7695</v>
      </c>
      <c r="G501" s="24"/>
      <c r="H501" s="24"/>
      <c r="I501" s="24"/>
      <c r="J501" s="24"/>
      <c r="K501" s="24"/>
      <c r="L501" s="11"/>
      <c r="M501" s="11"/>
      <c r="N501" s="11">
        <v>1231.2</v>
      </c>
      <c r="O501" s="11">
        <v>8926.2000000000007</v>
      </c>
      <c r="P501" s="106">
        <f>Tabla16[[#This Row],[TASA EX.]]+Tabla16[[#This Row],[IEPS 8 %]]</f>
        <v>0</v>
      </c>
      <c r="Q501" s="62">
        <f>Tabla16[[#This Row],[TASA 16%]]+Tabla16[[#This Row],[IEPS 6%]]+Tabla16[[#This Row],[IEPS30%]]+Tabla16[[#This Row],[IEPS53%]]+Tabla16[[#This Row],[IEPS 26.5%]]</f>
        <v>7695</v>
      </c>
      <c r="R501" s="33">
        <v>45474</v>
      </c>
      <c r="S501" s="12" t="s">
        <v>1072</v>
      </c>
      <c r="T501" s="34" t="s">
        <v>1073</v>
      </c>
      <c r="U501" s="9" t="s">
        <v>51</v>
      </c>
      <c r="V501" s="11"/>
      <c r="W501" s="13" t="s">
        <v>52</v>
      </c>
      <c r="X501" s="12" t="s">
        <v>1074</v>
      </c>
      <c r="Y501" s="124"/>
      <c r="Z501" s="68"/>
    </row>
    <row r="502" spans="1:26" x14ac:dyDescent="0.25">
      <c r="A502" s="36" t="s">
        <v>931</v>
      </c>
      <c r="B502" s="9">
        <v>2039</v>
      </c>
      <c r="C502" s="10">
        <v>45478</v>
      </c>
      <c r="D502" s="11"/>
      <c r="E502" s="11">
        <v>0</v>
      </c>
      <c r="F502" s="11">
        <v>24028</v>
      </c>
      <c r="G502" s="24"/>
      <c r="H502" s="24"/>
      <c r="I502" s="24"/>
      <c r="J502" s="24"/>
      <c r="K502" s="24"/>
      <c r="L502" s="11"/>
      <c r="M502" s="11"/>
      <c r="N502" s="11">
        <v>3844.48</v>
      </c>
      <c r="O502" s="11">
        <v>27872.48</v>
      </c>
      <c r="P502" s="56">
        <f>Tabla16[[#This Row],[TASA EX.]]+Tabla16[[#This Row],[IEPS 8 %]]</f>
        <v>0</v>
      </c>
      <c r="Q502" s="62">
        <f>Tabla16[[#This Row],[TASA 16%]]+Tabla16[[#This Row],[IEPS 6%]]+Tabla16[[#This Row],[IEPS30%]]+Tabla16[[#This Row],[IEPS53%]]+Tabla16[[#This Row],[IEPS 26.5%]]</f>
        <v>24028</v>
      </c>
      <c r="R502" s="33">
        <v>45478</v>
      </c>
      <c r="S502" s="12" t="s">
        <v>1072</v>
      </c>
      <c r="T502" s="34" t="s">
        <v>1073</v>
      </c>
      <c r="U502" s="9" t="s">
        <v>51</v>
      </c>
      <c r="V502" s="11"/>
      <c r="W502" s="13" t="s">
        <v>52</v>
      </c>
      <c r="X502" s="12" t="s">
        <v>1109</v>
      </c>
      <c r="Y502" s="124"/>
      <c r="Z502" s="68"/>
    </row>
    <row r="503" spans="1:26" x14ac:dyDescent="0.25">
      <c r="A503" s="44" t="s">
        <v>970</v>
      </c>
      <c r="B503" s="45">
        <v>2080</v>
      </c>
      <c r="C503" s="10">
        <v>45488</v>
      </c>
      <c r="D503" s="46"/>
      <c r="E503" s="46">
        <v>0</v>
      </c>
      <c r="F503" s="46">
        <v>350</v>
      </c>
      <c r="G503" s="47"/>
      <c r="H503" s="47"/>
      <c r="I503" s="47"/>
      <c r="J503" s="47"/>
      <c r="K503" s="47"/>
      <c r="L503" s="46"/>
      <c r="M503" s="46"/>
      <c r="N503" s="46">
        <v>56</v>
      </c>
      <c r="O503" s="46">
        <v>406</v>
      </c>
      <c r="P503" s="56">
        <f>Tabla16[[#This Row],[TASA EX.]]+Tabla16[[#This Row],[IEPS 8 %]]</f>
        <v>0</v>
      </c>
      <c r="Q503" s="62">
        <f>Tabla16[[#This Row],[TASA 16%]]+Tabla16[[#This Row],[IEPS 6%]]+Tabla16[[#This Row],[IEPS30%]]+Tabla16[[#This Row],[IEPS53%]]+Tabla16[[#This Row],[IEPS 26.5%]]</f>
        <v>350</v>
      </c>
      <c r="R503" s="33">
        <v>45488</v>
      </c>
      <c r="S503" s="48" t="s">
        <v>521</v>
      </c>
      <c r="T503" s="49" t="s">
        <v>522</v>
      </c>
      <c r="U503" s="45" t="s">
        <v>51</v>
      </c>
      <c r="V503" s="46"/>
      <c r="W503" s="50" t="s">
        <v>52</v>
      </c>
      <c r="X503" s="48" t="s">
        <v>1147</v>
      </c>
      <c r="Y503" s="124"/>
      <c r="Z503" s="68"/>
    </row>
    <row r="504" spans="1:26" x14ac:dyDescent="0.25">
      <c r="A504" s="57" t="s">
        <v>1025</v>
      </c>
      <c r="B504" s="58">
        <v>2138</v>
      </c>
      <c r="C504" s="10">
        <v>45495</v>
      </c>
      <c r="D504" s="60"/>
      <c r="E504" s="60">
        <v>0</v>
      </c>
      <c r="F504" s="60">
        <v>325</v>
      </c>
      <c r="G504" s="61"/>
      <c r="H504" s="61"/>
      <c r="I504" s="61"/>
      <c r="J504" s="61"/>
      <c r="K504" s="61"/>
      <c r="L504" s="60"/>
      <c r="M504" s="60"/>
      <c r="N504" s="60">
        <v>52</v>
      </c>
      <c r="O504" s="60">
        <v>377</v>
      </c>
      <c r="P504" s="56">
        <f>Tabla16[[#This Row],[TASA EX.]]+Tabla16[[#This Row],[IEPS 8 %]]</f>
        <v>0</v>
      </c>
      <c r="Q504" s="62">
        <f>Tabla16[[#This Row],[TASA 16%]]+Tabla16[[#This Row],[IEPS 6%]]+Tabla16[[#This Row],[IEPS30%]]+Tabla16[[#This Row],[IEPS53%]]+Tabla16[[#This Row],[IEPS 26.5%]]</f>
        <v>325</v>
      </c>
      <c r="R504" s="33">
        <v>45495</v>
      </c>
      <c r="S504" s="59" t="s">
        <v>521</v>
      </c>
      <c r="T504" s="63" t="s">
        <v>522</v>
      </c>
      <c r="U504" s="58" t="s">
        <v>51</v>
      </c>
      <c r="V504" s="60"/>
      <c r="W504" s="64" t="s">
        <v>52</v>
      </c>
      <c r="X504" s="59" t="s">
        <v>1201</v>
      </c>
      <c r="Y504" s="124"/>
      <c r="Z504" s="68"/>
    </row>
    <row r="505" spans="1:26" x14ac:dyDescent="0.25">
      <c r="A505" s="36" t="s">
        <v>1049</v>
      </c>
      <c r="B505" s="9">
        <v>2164</v>
      </c>
      <c r="C505" s="10">
        <v>45502</v>
      </c>
      <c r="D505" s="11"/>
      <c r="E505" s="11">
        <v>0</v>
      </c>
      <c r="F505" s="11">
        <v>425</v>
      </c>
      <c r="G505" s="24"/>
      <c r="H505" s="24"/>
      <c r="I505" s="24"/>
      <c r="J505" s="24"/>
      <c r="K505" s="24"/>
      <c r="L505" s="11"/>
      <c r="M505" s="11"/>
      <c r="N505" s="11">
        <v>68</v>
      </c>
      <c r="O505" s="11">
        <v>493</v>
      </c>
      <c r="P505" s="106">
        <f>Tabla16[[#This Row],[TASA EX.]]+Tabla16[[#This Row],[IEPS 8 %]]</f>
        <v>0</v>
      </c>
      <c r="Q505" s="62">
        <f>Tabla16[[#This Row],[TASA 16%]]+Tabla16[[#This Row],[IEPS 6%]]+Tabla16[[#This Row],[IEPS30%]]+Tabla16[[#This Row],[IEPS53%]]+Tabla16[[#This Row],[IEPS 26.5%]]</f>
        <v>425</v>
      </c>
      <c r="R505" s="33">
        <v>45502</v>
      </c>
      <c r="S505" s="12" t="s">
        <v>521</v>
      </c>
      <c r="T505" s="34" t="s">
        <v>522</v>
      </c>
      <c r="U505" s="9" t="s">
        <v>51</v>
      </c>
      <c r="V505" s="11"/>
      <c r="W505" s="13" t="s">
        <v>52</v>
      </c>
      <c r="X505" s="12" t="s">
        <v>1221</v>
      </c>
      <c r="Y505" s="124"/>
      <c r="Z505" s="68"/>
    </row>
    <row r="506" spans="1:26" x14ac:dyDescent="0.25">
      <c r="A506" s="57" t="s">
        <v>944</v>
      </c>
      <c r="B506" s="58">
        <v>2053</v>
      </c>
      <c r="C506" s="10">
        <v>45481</v>
      </c>
      <c r="D506" s="60"/>
      <c r="E506" s="60">
        <v>0</v>
      </c>
      <c r="F506" s="60">
        <v>800</v>
      </c>
      <c r="G506" s="61"/>
      <c r="H506" s="61"/>
      <c r="I506" s="61"/>
      <c r="J506" s="61"/>
      <c r="K506" s="61"/>
      <c r="L506" s="60"/>
      <c r="M506" s="60"/>
      <c r="N506" s="60">
        <v>128</v>
      </c>
      <c r="O506" s="60">
        <v>928</v>
      </c>
      <c r="P506" s="56">
        <f>Tabla16[[#This Row],[TASA EX.]]+Tabla16[[#This Row],[IEPS 8 %]]</f>
        <v>0</v>
      </c>
      <c r="Q506" s="62">
        <f>Tabla16[[#This Row],[TASA 16%]]+Tabla16[[#This Row],[IEPS 6%]]+Tabla16[[#This Row],[IEPS30%]]+Tabla16[[#This Row],[IEPS53%]]+Tabla16[[#This Row],[IEPS 26.5%]]</f>
        <v>800</v>
      </c>
      <c r="R506" s="33">
        <v>45481</v>
      </c>
      <c r="S506" s="59" t="s">
        <v>521</v>
      </c>
      <c r="T506" s="63" t="s">
        <v>522</v>
      </c>
      <c r="U506" s="58" t="s">
        <v>51</v>
      </c>
      <c r="V506" s="60"/>
      <c r="W506" s="64" t="s">
        <v>52</v>
      </c>
      <c r="X506" s="59" t="s">
        <v>1119</v>
      </c>
      <c r="Y506" s="124"/>
      <c r="Z506" s="68"/>
    </row>
    <row r="507" spans="1:26" x14ac:dyDescent="0.25">
      <c r="A507" s="57">
        <v>195236</v>
      </c>
      <c r="B507" s="58">
        <v>286</v>
      </c>
      <c r="C507" s="10">
        <v>45454</v>
      </c>
      <c r="D507" s="60"/>
      <c r="E507" s="60">
        <v>-2.5000000000090949E-2</v>
      </c>
      <c r="F507" s="60">
        <v>23945.125</v>
      </c>
      <c r="G507" s="61"/>
      <c r="H507" s="61"/>
      <c r="I507" s="61"/>
      <c r="J507" s="61"/>
      <c r="K507" s="61"/>
      <c r="L507" s="60"/>
      <c r="M507" s="60"/>
      <c r="N507" s="60">
        <v>3831.22</v>
      </c>
      <c r="O507" s="60">
        <v>27776.32</v>
      </c>
      <c r="P507" s="56">
        <f>Tabla16[[#This Row],[TASA EX.]]+Tabla16[[#This Row],[IEPS 8 %]]</f>
        <v>0</v>
      </c>
      <c r="Q507" s="62">
        <f>Tabla16[[#This Row],[TASA 16%]]+Tabla16[[#This Row],[IEPS 6%]]+Tabla16[[#This Row],[IEPS30%]]+Tabla16[[#This Row],[IEPS53%]]+Tabla16[[#This Row],[IEPS 26.5%]]</f>
        <v>23945.125</v>
      </c>
      <c r="R507" s="33">
        <v>45475</v>
      </c>
      <c r="S507" s="59" t="s">
        <v>555</v>
      </c>
      <c r="T507" s="63" t="s">
        <v>556</v>
      </c>
      <c r="U507" s="58" t="s">
        <v>39</v>
      </c>
      <c r="V507" s="60"/>
      <c r="W507" s="64" t="s">
        <v>40</v>
      </c>
      <c r="X507" s="59" t="s">
        <v>1255</v>
      </c>
      <c r="Y507" s="124"/>
      <c r="Z507" s="68"/>
    </row>
    <row r="508" spans="1:26" x14ac:dyDescent="0.25">
      <c r="A508" s="57">
        <v>195649</v>
      </c>
      <c r="B508" s="58">
        <v>699</v>
      </c>
      <c r="C508" s="10">
        <v>45468</v>
      </c>
      <c r="D508" s="60"/>
      <c r="E508" s="60">
        <v>1.2499999999818101E-2</v>
      </c>
      <c r="F508" s="60">
        <v>16147.1875</v>
      </c>
      <c r="G508" s="61"/>
      <c r="H508" s="61"/>
      <c r="I508" s="61"/>
      <c r="J508" s="61"/>
      <c r="K508" s="61"/>
      <c r="L508" s="60"/>
      <c r="M508" s="60"/>
      <c r="N508" s="60">
        <v>2583.5500000000002</v>
      </c>
      <c r="O508" s="60">
        <v>18730.75</v>
      </c>
      <c r="P508" s="56">
        <f>Tabla16[[#This Row],[TASA EX.]]+Tabla16[[#This Row],[IEPS 8 %]]</f>
        <v>0</v>
      </c>
      <c r="Q508" s="62">
        <f>Tabla16[[#This Row],[TASA 16%]]+Tabla16[[#This Row],[IEPS 6%]]+Tabla16[[#This Row],[IEPS30%]]+Tabla16[[#This Row],[IEPS53%]]+Tabla16[[#This Row],[IEPS 26.5%]]</f>
        <v>16147.1875</v>
      </c>
      <c r="R508" s="33">
        <v>45489</v>
      </c>
      <c r="S508" s="59" t="s">
        <v>555</v>
      </c>
      <c r="T508" s="63" t="s">
        <v>556</v>
      </c>
      <c r="U508" s="58" t="s">
        <v>39</v>
      </c>
      <c r="V508" s="60"/>
      <c r="W508" s="64" t="s">
        <v>40</v>
      </c>
      <c r="X508" s="59" t="s">
        <v>1446</v>
      </c>
      <c r="Y508" s="124"/>
      <c r="Z508" s="68"/>
    </row>
    <row r="509" spans="1:26" x14ac:dyDescent="0.25">
      <c r="A509" s="57">
        <v>195645</v>
      </c>
      <c r="B509" s="58">
        <v>695</v>
      </c>
      <c r="C509" s="10">
        <v>45468</v>
      </c>
      <c r="D509" s="60"/>
      <c r="E509" s="60">
        <v>15110.4</v>
      </c>
      <c r="F509" s="60">
        <v>0</v>
      </c>
      <c r="G509" s="61"/>
      <c r="H509" s="61"/>
      <c r="I509" s="61"/>
      <c r="J509" s="61"/>
      <c r="K509" s="61"/>
      <c r="L509" s="60"/>
      <c r="M509" s="60"/>
      <c r="N509" s="60"/>
      <c r="O509" s="60">
        <v>15110.4</v>
      </c>
      <c r="P509" s="56">
        <f>Tabla16[[#This Row],[TASA EX.]]+Tabla16[[#This Row],[IEPS 8 %]]</f>
        <v>0</v>
      </c>
      <c r="Q509" s="62">
        <f>Tabla16[[#This Row],[TASA 16%]]+Tabla16[[#This Row],[IEPS 6%]]+Tabla16[[#This Row],[IEPS30%]]+Tabla16[[#This Row],[IEPS53%]]+Tabla16[[#This Row],[IEPS 26.5%]]</f>
        <v>0</v>
      </c>
      <c r="R509" s="33">
        <v>45485</v>
      </c>
      <c r="S509" s="59" t="s">
        <v>1442</v>
      </c>
      <c r="T509" s="63" t="s">
        <v>1443</v>
      </c>
      <c r="U509" s="58" t="s">
        <v>39</v>
      </c>
      <c r="V509" s="60"/>
      <c r="W509" s="64" t="s">
        <v>40</v>
      </c>
      <c r="X509" s="59" t="s">
        <v>1444</v>
      </c>
      <c r="Y509" s="124"/>
      <c r="Z509" s="68"/>
    </row>
    <row r="510" spans="1:26" x14ac:dyDescent="0.25">
      <c r="A510" s="36">
        <v>196344</v>
      </c>
      <c r="B510" s="9">
        <v>504</v>
      </c>
      <c r="C510" s="10">
        <v>45491</v>
      </c>
      <c r="D510" s="11"/>
      <c r="E510" s="11">
        <v>21950.9</v>
      </c>
      <c r="F510" s="11">
        <v>0</v>
      </c>
      <c r="G510" s="24"/>
      <c r="H510" s="24"/>
      <c r="I510" s="24"/>
      <c r="J510" s="24"/>
      <c r="K510" s="24"/>
      <c r="L510" s="11"/>
      <c r="M510" s="11">
        <v>1756.09</v>
      </c>
      <c r="N510" s="11"/>
      <c r="O510" s="11">
        <v>23706.99</v>
      </c>
      <c r="P510" s="56">
        <f>Tabla16[[#This Row],[TASA EX.]]+Tabla16[[#This Row],[IEPS 8 %]]</f>
        <v>1756.09</v>
      </c>
      <c r="Q510" s="62">
        <f>Tabla16[[#This Row],[TASA 16%]]+Tabla16[[#This Row],[IEPS 6%]]+Tabla16[[#This Row],[IEPS30%]]+Tabla16[[#This Row],[IEPS53%]]+Tabla16[[#This Row],[IEPS 26.5%]]</f>
        <v>0</v>
      </c>
      <c r="R510" s="33">
        <v>45500</v>
      </c>
      <c r="S510" s="12" t="s">
        <v>794</v>
      </c>
      <c r="T510" s="34" t="s">
        <v>795</v>
      </c>
      <c r="U510" s="9" t="s">
        <v>39</v>
      </c>
      <c r="V510" s="11"/>
      <c r="W510" s="13" t="s">
        <v>40</v>
      </c>
      <c r="X510" s="12" t="s">
        <v>60</v>
      </c>
      <c r="Y510" s="124"/>
      <c r="Z510" s="68"/>
    </row>
    <row r="511" spans="1:26" x14ac:dyDescent="0.25">
      <c r="A511" s="51">
        <v>195693</v>
      </c>
      <c r="B511" s="50">
        <v>743</v>
      </c>
      <c r="C511" s="10">
        <v>45468</v>
      </c>
      <c r="D511" s="52"/>
      <c r="E511" s="52">
        <v>48396.507500000182</v>
      </c>
      <c r="F511" s="52">
        <v>825691.31249999988</v>
      </c>
      <c r="G511" s="53"/>
      <c r="H511" s="53"/>
      <c r="I511" s="53"/>
      <c r="J511" s="53"/>
      <c r="K511" s="53"/>
      <c r="L511" s="52"/>
      <c r="M511" s="52"/>
      <c r="N511" s="52">
        <v>132110.60999999999</v>
      </c>
      <c r="O511" s="52">
        <v>1006198.43</v>
      </c>
      <c r="P511" s="56">
        <f>Tabla16[[#This Row],[TASA EX.]]+Tabla16[[#This Row],[IEPS 8 %]]</f>
        <v>0</v>
      </c>
      <c r="Q511" s="62">
        <f>Tabla16[[#This Row],[TASA 16%]]+Tabla16[[#This Row],[IEPS 6%]]+Tabla16[[#This Row],[IEPS30%]]+Tabla16[[#This Row],[IEPS53%]]+Tabla16[[#This Row],[IEPS 26.5%]]</f>
        <v>825691.31249999988</v>
      </c>
      <c r="R511" s="33">
        <v>45486</v>
      </c>
      <c r="S511" t="s">
        <v>2238</v>
      </c>
      <c r="T511" s="49" t="s">
        <v>179</v>
      </c>
      <c r="U511" s="45" t="s">
        <v>39</v>
      </c>
      <c r="V511" s="55"/>
      <c r="W511" s="50" t="s">
        <v>40</v>
      </c>
      <c r="X511" s="48" t="s">
        <v>1473</v>
      </c>
      <c r="Y511" s="124"/>
      <c r="Z511" s="68"/>
    </row>
    <row r="512" spans="1:26" x14ac:dyDescent="0.25">
      <c r="A512" s="36">
        <v>195906</v>
      </c>
      <c r="B512" s="9">
        <v>66</v>
      </c>
      <c r="C512" s="10">
        <v>45475</v>
      </c>
      <c r="D512" s="11"/>
      <c r="E512" s="11">
        <v>39495.532500000001</v>
      </c>
      <c r="F512" s="11">
        <v>65005.9375</v>
      </c>
      <c r="G512" s="24"/>
      <c r="H512" s="24"/>
      <c r="I512" s="24"/>
      <c r="J512" s="24"/>
      <c r="K512" s="24"/>
      <c r="L512" s="11"/>
      <c r="M512" s="11"/>
      <c r="N512" s="11">
        <v>10400.950000000001</v>
      </c>
      <c r="O512" s="11">
        <v>114902.42</v>
      </c>
      <c r="P512" s="56">
        <f>Tabla16[[#This Row],[TASA EX.]]+Tabla16[[#This Row],[IEPS 8 %]]</f>
        <v>0</v>
      </c>
      <c r="Q512" s="62">
        <f>Tabla16[[#This Row],[TASA 16%]]+Tabla16[[#This Row],[IEPS 6%]]+Tabla16[[#This Row],[IEPS30%]]+Tabla16[[#This Row],[IEPS53%]]+Tabla16[[#This Row],[IEPS 26.5%]]</f>
        <v>65005.9375</v>
      </c>
      <c r="R512" s="33">
        <v>45498</v>
      </c>
      <c r="S512" t="s">
        <v>2238</v>
      </c>
      <c r="T512" s="34" t="s">
        <v>179</v>
      </c>
      <c r="U512" s="9" t="s">
        <v>39</v>
      </c>
      <c r="V512" s="11"/>
      <c r="W512" s="13" t="s">
        <v>40</v>
      </c>
      <c r="X512" s="12" t="s">
        <v>1659</v>
      </c>
      <c r="Y512" s="124"/>
      <c r="Z512" s="68"/>
    </row>
    <row r="513" spans="1:26" x14ac:dyDescent="0.25">
      <c r="A513" s="36">
        <v>195907</v>
      </c>
      <c r="B513" s="9">
        <v>67</v>
      </c>
      <c r="C513" s="10">
        <v>45475</v>
      </c>
      <c r="D513" s="11"/>
      <c r="E513" s="11">
        <v>1.2500000011641532E-2</v>
      </c>
      <c r="F513" s="11">
        <v>314745.6875</v>
      </c>
      <c r="G513" s="24"/>
      <c r="H513" s="24"/>
      <c r="I513" s="24"/>
      <c r="J513" s="24"/>
      <c r="K513" s="24"/>
      <c r="L513" s="11"/>
      <c r="M513" s="11"/>
      <c r="N513" s="11">
        <v>50359.31</v>
      </c>
      <c r="O513" s="11">
        <v>365105.01</v>
      </c>
      <c r="P513" s="56">
        <f>Tabla16[[#This Row],[TASA EX.]]+Tabla16[[#This Row],[IEPS 8 %]]</f>
        <v>0</v>
      </c>
      <c r="Q513" s="62">
        <f>Tabla16[[#This Row],[TASA 16%]]+Tabla16[[#This Row],[IEPS 6%]]+Tabla16[[#This Row],[IEPS30%]]+Tabla16[[#This Row],[IEPS53%]]+Tabla16[[#This Row],[IEPS 26.5%]]</f>
        <v>314745.6875</v>
      </c>
      <c r="R513" s="33">
        <v>45497</v>
      </c>
      <c r="S513" t="s">
        <v>2238</v>
      </c>
      <c r="T513" s="34" t="s">
        <v>179</v>
      </c>
      <c r="U513" s="9" t="s">
        <v>39</v>
      </c>
      <c r="V513" s="11"/>
      <c r="W513" s="13" t="s">
        <v>40</v>
      </c>
      <c r="X513" s="12" t="s">
        <v>1660</v>
      </c>
      <c r="Y513" s="124"/>
      <c r="Z513" s="68"/>
    </row>
    <row r="514" spans="1:26" x14ac:dyDescent="0.25">
      <c r="A514" s="44">
        <v>195983</v>
      </c>
      <c r="B514" s="45">
        <v>143</v>
      </c>
      <c r="C514" s="10">
        <v>45477</v>
      </c>
      <c r="D514" s="46"/>
      <c r="E514" s="46">
        <v>1.2499999989813659E-2</v>
      </c>
      <c r="F514" s="46">
        <v>293582.6875</v>
      </c>
      <c r="G514" s="47"/>
      <c r="H514" s="47"/>
      <c r="I514" s="47"/>
      <c r="J514" s="47"/>
      <c r="K514" s="47"/>
      <c r="L514" s="46"/>
      <c r="M514" s="46"/>
      <c r="N514" s="46">
        <v>46973.23</v>
      </c>
      <c r="O514" s="46">
        <v>340555.93</v>
      </c>
      <c r="P514" s="56">
        <f>Tabla16[[#This Row],[TASA EX.]]+Tabla16[[#This Row],[IEPS 8 %]]</f>
        <v>0</v>
      </c>
      <c r="Q514" s="62">
        <f>Tabla16[[#This Row],[TASA 16%]]+Tabla16[[#This Row],[IEPS 6%]]+Tabla16[[#This Row],[IEPS30%]]+Tabla16[[#This Row],[IEPS53%]]+Tabla16[[#This Row],[IEPS 26.5%]]</f>
        <v>293582.6875</v>
      </c>
      <c r="R514" s="33">
        <v>45498</v>
      </c>
      <c r="S514" t="s">
        <v>2238</v>
      </c>
      <c r="T514" s="49" t="s">
        <v>179</v>
      </c>
      <c r="U514" s="45" t="s">
        <v>39</v>
      </c>
      <c r="V514" s="46"/>
      <c r="W514" s="50" t="s">
        <v>40</v>
      </c>
      <c r="X514" s="48" t="s">
        <v>1736</v>
      </c>
      <c r="Y514" s="124"/>
      <c r="Z514" s="68"/>
    </row>
    <row r="515" spans="1:26" x14ac:dyDescent="0.25">
      <c r="A515" s="36">
        <v>196005</v>
      </c>
      <c r="B515" s="9">
        <v>165</v>
      </c>
      <c r="C515" s="10">
        <v>45477</v>
      </c>
      <c r="D515" s="11"/>
      <c r="E515" s="11">
        <v>6.7500000000109139E-2</v>
      </c>
      <c r="F515" s="11">
        <v>46758.5625</v>
      </c>
      <c r="G515" s="24"/>
      <c r="H515" s="24"/>
      <c r="I515" s="24"/>
      <c r="J515" s="24"/>
      <c r="K515" s="24"/>
      <c r="L515" s="11"/>
      <c r="M515" s="11"/>
      <c r="N515" s="11">
        <v>7481.37</v>
      </c>
      <c r="O515" s="11">
        <v>54240</v>
      </c>
      <c r="P515" s="106">
        <f>Tabla16[[#This Row],[TASA EX.]]+Tabla16[[#This Row],[IEPS 8 %]]</f>
        <v>0</v>
      </c>
      <c r="Q515" s="62">
        <f>Tabla16[[#This Row],[TASA 16%]]+Tabla16[[#This Row],[IEPS 6%]]+Tabla16[[#This Row],[IEPS30%]]+Tabla16[[#This Row],[IEPS53%]]+Tabla16[[#This Row],[IEPS 26.5%]]</f>
        <v>46758.5625</v>
      </c>
      <c r="R515" s="33">
        <v>45483</v>
      </c>
      <c r="S515" s="12" t="s">
        <v>1752</v>
      </c>
      <c r="T515" s="34" t="s">
        <v>1753</v>
      </c>
      <c r="U515" s="9" t="s">
        <v>51</v>
      </c>
      <c r="V515" s="11"/>
      <c r="W515" s="13" t="s">
        <v>52</v>
      </c>
      <c r="X515" s="12" t="s">
        <v>1754</v>
      </c>
      <c r="Y515" s="124"/>
      <c r="Z515" s="68"/>
    </row>
    <row r="516" spans="1:26" x14ac:dyDescent="0.25">
      <c r="A516" s="57" t="s">
        <v>1022</v>
      </c>
      <c r="B516" s="58">
        <v>2135</v>
      </c>
      <c r="C516" s="10">
        <v>45495</v>
      </c>
      <c r="D516" s="60"/>
      <c r="E516" s="60">
        <v>2.5000000008731149E-2</v>
      </c>
      <c r="F516" s="60">
        <v>54988.374999999993</v>
      </c>
      <c r="G516" s="61"/>
      <c r="H516" s="61"/>
      <c r="I516" s="61"/>
      <c r="J516" s="61"/>
      <c r="K516" s="61"/>
      <c r="L516" s="60"/>
      <c r="M516" s="60"/>
      <c r="N516" s="60">
        <v>8798.14</v>
      </c>
      <c r="O516" s="60">
        <v>63786.54</v>
      </c>
      <c r="P516" s="56">
        <f>Tabla16[[#This Row],[TASA EX.]]+Tabla16[[#This Row],[IEPS 8 %]]</f>
        <v>0</v>
      </c>
      <c r="Q516" s="62">
        <f>Tabla16[[#This Row],[TASA 16%]]+Tabla16[[#This Row],[IEPS 6%]]+Tabla16[[#This Row],[IEPS30%]]+Tabla16[[#This Row],[IEPS53%]]+Tabla16[[#This Row],[IEPS 26.5%]]</f>
        <v>54988.374999999993</v>
      </c>
      <c r="R516" s="33">
        <v>45495</v>
      </c>
      <c r="S516" s="59" t="s">
        <v>545</v>
      </c>
      <c r="T516" s="63" t="s">
        <v>546</v>
      </c>
      <c r="U516" s="58" t="s">
        <v>69</v>
      </c>
      <c r="V516" s="60">
        <v>0.35</v>
      </c>
      <c r="W516" s="64" t="s">
        <v>70</v>
      </c>
      <c r="X516" s="59" t="s">
        <v>1198</v>
      </c>
      <c r="Y516" s="124"/>
      <c r="Z516" s="68"/>
    </row>
    <row r="517" spans="1:26" x14ac:dyDescent="0.25">
      <c r="A517" s="36">
        <v>195807</v>
      </c>
      <c r="B517" s="9">
        <v>857</v>
      </c>
      <c r="C517" s="10">
        <v>45471</v>
      </c>
      <c r="D517" s="11"/>
      <c r="E517" s="11">
        <v>317.25</v>
      </c>
      <c r="F517" s="11">
        <v>0</v>
      </c>
      <c r="G517" s="24"/>
      <c r="H517" s="24"/>
      <c r="I517" s="24"/>
      <c r="J517" s="24"/>
      <c r="K517" s="24"/>
      <c r="L517" s="11"/>
      <c r="M517" s="11"/>
      <c r="N517" s="11"/>
      <c r="O517" s="11">
        <v>317.25</v>
      </c>
      <c r="P517" s="106">
        <f>Tabla16[[#This Row],[TASA EX.]]+Tabla16[[#This Row],[IEPS 8 %]]</f>
        <v>0</v>
      </c>
      <c r="Q517" s="62">
        <f>Tabla16[[#This Row],[TASA 16%]]+Tabla16[[#This Row],[IEPS 6%]]+Tabla16[[#This Row],[IEPS30%]]+Tabla16[[#This Row],[IEPS53%]]+Tabla16[[#This Row],[IEPS 26.5%]]</f>
        <v>0</v>
      </c>
      <c r="R517" s="33">
        <v>45482</v>
      </c>
      <c r="S517" s="12" t="s">
        <v>364</v>
      </c>
      <c r="T517" s="34" t="s">
        <v>365</v>
      </c>
      <c r="U517" s="9" t="s">
        <v>358</v>
      </c>
      <c r="V517" s="11"/>
      <c r="W517" s="13" t="s">
        <v>359</v>
      </c>
      <c r="X517" s="12" t="s">
        <v>1560</v>
      </c>
      <c r="Y517" s="124"/>
      <c r="Z517" s="68"/>
    </row>
    <row r="518" spans="1:26" x14ac:dyDescent="0.25">
      <c r="A518" s="57">
        <v>195869</v>
      </c>
      <c r="B518" s="58">
        <v>29</v>
      </c>
      <c r="C518" s="10">
        <v>45474</v>
      </c>
      <c r="D518" s="60"/>
      <c r="E518" s="60">
        <v>4556.25</v>
      </c>
      <c r="F518" s="60">
        <v>0</v>
      </c>
      <c r="G518" s="61"/>
      <c r="H518" s="61"/>
      <c r="I518" s="61"/>
      <c r="J518" s="61"/>
      <c r="K518" s="61"/>
      <c r="L518" s="60"/>
      <c r="M518" s="60"/>
      <c r="N518" s="60"/>
      <c r="O518" s="60">
        <v>4556.25</v>
      </c>
      <c r="P518" s="56">
        <f>Tabla16[[#This Row],[TASA EX.]]+Tabla16[[#This Row],[IEPS 8 %]]</f>
        <v>0</v>
      </c>
      <c r="Q518" s="62">
        <f>Tabla16[[#This Row],[TASA 16%]]+Tabla16[[#This Row],[IEPS 6%]]+Tabla16[[#This Row],[IEPS30%]]+Tabla16[[#This Row],[IEPS53%]]+Tabla16[[#This Row],[IEPS 26.5%]]</f>
        <v>0</v>
      </c>
      <c r="R518" s="33">
        <v>45475</v>
      </c>
      <c r="S518" s="59" t="s">
        <v>364</v>
      </c>
      <c r="T518" s="63" t="s">
        <v>365</v>
      </c>
      <c r="U518" s="58" t="s">
        <v>358</v>
      </c>
      <c r="V518" s="60"/>
      <c r="W518" s="64" t="s">
        <v>359</v>
      </c>
      <c r="X518" s="59" t="s">
        <v>1633</v>
      </c>
      <c r="Y518" s="124"/>
      <c r="Z518" s="68"/>
    </row>
    <row r="519" spans="1:26" x14ac:dyDescent="0.25">
      <c r="A519" s="36">
        <v>195910</v>
      </c>
      <c r="B519" s="9">
        <v>70</v>
      </c>
      <c r="C519" s="10">
        <v>45475</v>
      </c>
      <c r="D519" s="11"/>
      <c r="E519" s="11">
        <v>12206.02</v>
      </c>
      <c r="F519" s="11">
        <v>0</v>
      </c>
      <c r="G519" s="24"/>
      <c r="H519" s="24"/>
      <c r="I519" s="24"/>
      <c r="J519" s="24"/>
      <c r="K519" s="24"/>
      <c r="L519" s="11"/>
      <c r="M519" s="11"/>
      <c r="N519" s="11"/>
      <c r="O519" s="11">
        <v>12206.02</v>
      </c>
      <c r="P519" s="56">
        <f>Tabla16[[#This Row],[TASA EX.]]+Tabla16[[#This Row],[IEPS 8 %]]</f>
        <v>0</v>
      </c>
      <c r="Q519" s="62">
        <f>Tabla16[[#This Row],[TASA 16%]]+Tabla16[[#This Row],[IEPS 6%]]+Tabla16[[#This Row],[IEPS30%]]+Tabla16[[#This Row],[IEPS53%]]+Tabla16[[#This Row],[IEPS 26.5%]]</f>
        <v>0</v>
      </c>
      <c r="R519" s="104">
        <v>45482</v>
      </c>
      <c r="S519" s="12" t="s">
        <v>364</v>
      </c>
      <c r="T519" s="34" t="s">
        <v>365</v>
      </c>
      <c r="U519" s="9" t="s">
        <v>358</v>
      </c>
      <c r="V519" s="11"/>
      <c r="W519" s="13" t="s">
        <v>359</v>
      </c>
      <c r="X519" s="12" t="s">
        <v>60</v>
      </c>
      <c r="Y519" s="124"/>
      <c r="Z519" s="68"/>
    </row>
    <row r="520" spans="1:26" x14ac:dyDescent="0.25">
      <c r="A520" s="57">
        <v>196146</v>
      </c>
      <c r="B520" s="58">
        <v>306</v>
      </c>
      <c r="C520" s="10">
        <v>45483</v>
      </c>
      <c r="D520" s="60"/>
      <c r="E520" s="60">
        <v>2646</v>
      </c>
      <c r="F520" s="60">
        <v>0</v>
      </c>
      <c r="G520" s="61"/>
      <c r="H520" s="61"/>
      <c r="I520" s="61"/>
      <c r="J520" s="61"/>
      <c r="K520" s="61"/>
      <c r="L520" s="60"/>
      <c r="M520" s="60"/>
      <c r="N520" s="60"/>
      <c r="O520" s="60">
        <v>2646</v>
      </c>
      <c r="P520" s="56">
        <f>Tabla16[[#This Row],[TASA EX.]]+Tabla16[[#This Row],[IEPS 8 %]]</f>
        <v>0</v>
      </c>
      <c r="Q520" s="62">
        <f>Tabla16[[#This Row],[TASA 16%]]+Tabla16[[#This Row],[IEPS 6%]]+Tabla16[[#This Row],[IEPS30%]]+Tabla16[[#This Row],[IEPS53%]]+Tabla16[[#This Row],[IEPS 26.5%]]</f>
        <v>0</v>
      </c>
      <c r="R520" s="33">
        <v>45484</v>
      </c>
      <c r="S520" s="59" t="s">
        <v>364</v>
      </c>
      <c r="T520" s="63" t="s">
        <v>365</v>
      </c>
      <c r="U520" s="58" t="s">
        <v>358</v>
      </c>
      <c r="V520" s="60"/>
      <c r="W520" s="64" t="s">
        <v>359</v>
      </c>
      <c r="X520" s="59" t="s">
        <v>60</v>
      </c>
      <c r="Y520" s="124"/>
      <c r="Z520" s="68"/>
    </row>
    <row r="521" spans="1:26" x14ac:dyDescent="0.25">
      <c r="A521" s="36">
        <v>196084</v>
      </c>
      <c r="B521" s="9">
        <v>244</v>
      </c>
      <c r="C521" s="10">
        <v>45481</v>
      </c>
      <c r="D521" s="11"/>
      <c r="E521" s="11">
        <v>42572.95</v>
      </c>
      <c r="F521" s="11">
        <v>72656.210000000006</v>
      </c>
      <c r="G521" s="24"/>
      <c r="H521" s="24"/>
      <c r="I521" s="24"/>
      <c r="J521" s="24">
        <v>222.54</v>
      </c>
      <c r="K521" s="24"/>
      <c r="L521" s="11"/>
      <c r="M521" s="11"/>
      <c r="N521" s="11">
        <v>11660.6</v>
      </c>
      <c r="O521" s="11">
        <v>127112.3</v>
      </c>
      <c r="P521" s="56">
        <f>Tabla16[[#This Row],[TASA EX.]]+Tabla16[[#This Row],[IEPS 8 %]]</f>
        <v>0</v>
      </c>
      <c r="Q521" s="62">
        <f>Tabla16[[#This Row],[TASA 16%]]+Tabla16[[#This Row],[IEPS 6%]]+Tabla16[[#This Row],[IEPS30%]]+Tabla16[[#This Row],[IEPS53%]]+Tabla16[[#This Row],[IEPS 26.5%]]</f>
        <v>72878.75</v>
      </c>
      <c r="R521" s="33">
        <v>45482</v>
      </c>
      <c r="S521" s="12" t="s">
        <v>436</v>
      </c>
      <c r="T521" s="34" t="s">
        <v>437</v>
      </c>
      <c r="U521" s="9" t="s">
        <v>51</v>
      </c>
      <c r="V521" s="11"/>
      <c r="W521" s="13" t="s">
        <v>52</v>
      </c>
      <c r="X521" s="12" t="s">
        <v>1820</v>
      </c>
      <c r="Y521" s="124"/>
      <c r="Z521" s="68"/>
    </row>
    <row r="522" spans="1:26" x14ac:dyDescent="0.25">
      <c r="A522" s="44">
        <v>196085</v>
      </c>
      <c r="B522" s="45">
        <v>245</v>
      </c>
      <c r="C522" s="10">
        <v>45481</v>
      </c>
      <c r="D522" s="46"/>
      <c r="E522" s="46">
        <v>13185.535000000003</v>
      </c>
      <c r="F522" s="46">
        <v>31562.154999999999</v>
      </c>
      <c r="G522" s="47"/>
      <c r="H522" s="47"/>
      <c r="I522" s="47"/>
      <c r="J522" s="47">
        <v>109.72</v>
      </c>
      <c r="K522" s="47"/>
      <c r="L522" s="46"/>
      <c r="M522" s="46"/>
      <c r="N522" s="46">
        <v>5067.5</v>
      </c>
      <c r="O522" s="46">
        <v>49924.91</v>
      </c>
      <c r="P522" s="56">
        <f>Tabla16[[#This Row],[TASA EX.]]+Tabla16[[#This Row],[IEPS 8 %]]</f>
        <v>0</v>
      </c>
      <c r="Q522" s="62">
        <f>Tabla16[[#This Row],[TASA 16%]]+Tabla16[[#This Row],[IEPS 6%]]+Tabla16[[#This Row],[IEPS30%]]+Tabla16[[#This Row],[IEPS53%]]+Tabla16[[#This Row],[IEPS 26.5%]]</f>
        <v>31671.875</v>
      </c>
      <c r="R522" s="33">
        <v>45482</v>
      </c>
      <c r="S522" s="48" t="s">
        <v>436</v>
      </c>
      <c r="T522" s="49" t="s">
        <v>437</v>
      </c>
      <c r="U522" s="45" t="s">
        <v>51</v>
      </c>
      <c r="V522" s="46"/>
      <c r="W522" s="50" t="s">
        <v>52</v>
      </c>
      <c r="X522" s="48" t="s">
        <v>1821</v>
      </c>
      <c r="Y522" s="124"/>
      <c r="Z522" s="68"/>
    </row>
    <row r="523" spans="1:26" x14ac:dyDescent="0.25">
      <c r="A523" s="57">
        <v>196097</v>
      </c>
      <c r="B523" s="58">
        <v>257</v>
      </c>
      <c r="C523" s="10">
        <v>45482</v>
      </c>
      <c r="D523" s="60"/>
      <c r="E523" s="60">
        <v>1054.7725000000003</v>
      </c>
      <c r="F523" s="60">
        <v>2434.9375</v>
      </c>
      <c r="G523" s="61"/>
      <c r="H523" s="61"/>
      <c r="I523" s="61"/>
      <c r="J523" s="61"/>
      <c r="K523" s="61"/>
      <c r="L523" s="60"/>
      <c r="M523" s="60">
        <v>6.1</v>
      </c>
      <c r="N523" s="60">
        <v>389.59</v>
      </c>
      <c r="O523" s="60">
        <v>3885.4</v>
      </c>
      <c r="P523" s="56">
        <f>Tabla16[[#This Row],[TASA EX.]]+Tabla16[[#This Row],[IEPS 8 %]]</f>
        <v>6.1</v>
      </c>
      <c r="Q523" s="62">
        <f>Tabla16[[#This Row],[TASA 16%]]+Tabla16[[#This Row],[IEPS 6%]]+Tabla16[[#This Row],[IEPS30%]]+Tabla16[[#This Row],[IEPS53%]]+Tabla16[[#This Row],[IEPS 26.5%]]</f>
        <v>2434.9375</v>
      </c>
      <c r="R523" s="33">
        <v>45483</v>
      </c>
      <c r="S523" s="59" t="s">
        <v>436</v>
      </c>
      <c r="T523" s="63" t="s">
        <v>437</v>
      </c>
      <c r="U523" s="58" t="s">
        <v>51</v>
      </c>
      <c r="V523" s="60"/>
      <c r="W523" s="64" t="s">
        <v>52</v>
      </c>
      <c r="X523" s="59" t="s">
        <v>1830</v>
      </c>
      <c r="Y523" s="124"/>
      <c r="Z523" s="68"/>
    </row>
    <row r="524" spans="1:26" x14ac:dyDescent="0.25">
      <c r="A524" s="57">
        <v>196141</v>
      </c>
      <c r="B524" s="58">
        <v>301</v>
      </c>
      <c r="C524" s="10">
        <v>45482</v>
      </c>
      <c r="D524" s="60"/>
      <c r="E524" s="60">
        <v>1458.6424999999999</v>
      </c>
      <c r="F524" s="60">
        <v>4202.0775000000003</v>
      </c>
      <c r="G524" s="61"/>
      <c r="H524" s="61"/>
      <c r="I524" s="61"/>
      <c r="J524" s="61"/>
      <c r="K524" s="61"/>
      <c r="L524" s="60">
        <v>3.36</v>
      </c>
      <c r="M524" s="60">
        <v>10.69</v>
      </c>
      <c r="N524" s="60">
        <v>672.87</v>
      </c>
      <c r="O524" s="60">
        <v>6347.64</v>
      </c>
      <c r="P524" s="56">
        <f>Tabla16[[#This Row],[TASA EX.]]+Tabla16[[#This Row],[IEPS 8 %]]</f>
        <v>10.69</v>
      </c>
      <c r="Q524" s="62">
        <f>Tabla16[[#This Row],[TASA 16%]]+Tabla16[[#This Row],[IEPS 6%]]+Tabla16[[#This Row],[IEPS30%]]+Tabla16[[#This Row],[IEPS53%]]+Tabla16[[#This Row],[IEPS 26.5%]]</f>
        <v>4205.4375</v>
      </c>
      <c r="R524" s="33">
        <v>45484</v>
      </c>
      <c r="S524" s="59" t="s">
        <v>436</v>
      </c>
      <c r="T524" s="63" t="s">
        <v>437</v>
      </c>
      <c r="U524" s="58" t="s">
        <v>51</v>
      </c>
      <c r="V524" s="60"/>
      <c r="W524" s="64" t="s">
        <v>52</v>
      </c>
      <c r="X524" s="59" t="s">
        <v>1865</v>
      </c>
      <c r="Y524" s="124"/>
      <c r="Z524" s="68"/>
    </row>
    <row r="525" spans="1:26" x14ac:dyDescent="0.25">
      <c r="A525" s="69">
        <v>196150</v>
      </c>
      <c r="B525" s="70">
        <v>310</v>
      </c>
      <c r="C525" s="10">
        <v>45483</v>
      </c>
      <c r="D525" s="72"/>
      <c r="E525" s="72">
        <v>1823.155</v>
      </c>
      <c r="F525" s="72">
        <v>2720.875</v>
      </c>
      <c r="G525" s="73"/>
      <c r="H525" s="73"/>
      <c r="I525" s="73"/>
      <c r="J525" s="73"/>
      <c r="K525" s="73"/>
      <c r="L525" s="72"/>
      <c r="M525" s="72">
        <v>36.08</v>
      </c>
      <c r="N525" s="72">
        <v>435.34</v>
      </c>
      <c r="O525" s="72">
        <v>5015.45</v>
      </c>
      <c r="P525" s="56">
        <f>Tabla16[[#This Row],[TASA EX.]]+Tabla16[[#This Row],[IEPS 8 %]]</f>
        <v>36.08</v>
      </c>
      <c r="Q525" s="62">
        <f>Tabla16[[#This Row],[TASA 16%]]+Tabla16[[#This Row],[IEPS 6%]]+Tabla16[[#This Row],[IEPS30%]]+Tabla16[[#This Row],[IEPS53%]]+Tabla16[[#This Row],[IEPS 26.5%]]</f>
        <v>2720.875</v>
      </c>
      <c r="R525" s="33">
        <v>45485</v>
      </c>
      <c r="S525" s="71" t="s">
        <v>436</v>
      </c>
      <c r="T525" s="74" t="s">
        <v>437</v>
      </c>
      <c r="U525" s="70" t="s">
        <v>51</v>
      </c>
      <c r="V525" s="72"/>
      <c r="W525" s="75" t="s">
        <v>52</v>
      </c>
      <c r="X525" s="71" t="s">
        <v>1874</v>
      </c>
      <c r="Y525" s="124"/>
      <c r="Z525" s="68"/>
    </row>
    <row r="526" spans="1:26" x14ac:dyDescent="0.25">
      <c r="A526" s="57">
        <v>196191</v>
      </c>
      <c r="B526" s="58">
        <v>351</v>
      </c>
      <c r="C526" s="10">
        <v>45485</v>
      </c>
      <c r="D526" s="60"/>
      <c r="E526" s="60">
        <v>680.30000000000018</v>
      </c>
      <c r="F526" s="60">
        <v>1152</v>
      </c>
      <c r="G526" s="61"/>
      <c r="H526" s="61"/>
      <c r="I526" s="61"/>
      <c r="J526" s="61"/>
      <c r="K526" s="61"/>
      <c r="L526" s="60"/>
      <c r="M526" s="60">
        <v>17.309999999999999</v>
      </c>
      <c r="N526" s="60">
        <v>184.32</v>
      </c>
      <c r="O526" s="60">
        <v>2033.93</v>
      </c>
      <c r="P526" s="56">
        <f>Tabla16[[#This Row],[TASA EX.]]+Tabla16[[#This Row],[IEPS 8 %]]</f>
        <v>17.309999999999999</v>
      </c>
      <c r="Q526" s="62">
        <f>Tabla16[[#This Row],[TASA 16%]]+Tabla16[[#This Row],[IEPS 6%]]+Tabla16[[#This Row],[IEPS30%]]+Tabla16[[#This Row],[IEPS53%]]+Tabla16[[#This Row],[IEPS 26.5%]]</f>
        <v>1152</v>
      </c>
      <c r="R526" s="33">
        <v>45488</v>
      </c>
      <c r="S526" s="59" t="s">
        <v>436</v>
      </c>
      <c r="T526" s="63" t="s">
        <v>437</v>
      </c>
      <c r="U526" s="58" t="s">
        <v>51</v>
      </c>
      <c r="V526" s="60"/>
      <c r="W526" s="64" t="s">
        <v>52</v>
      </c>
      <c r="X526" s="59" t="s">
        <v>1912</v>
      </c>
      <c r="Y526" s="124"/>
      <c r="Z526" s="68"/>
    </row>
    <row r="527" spans="1:26" x14ac:dyDescent="0.25">
      <c r="A527" s="36">
        <v>196254</v>
      </c>
      <c r="B527" s="9">
        <v>414</v>
      </c>
      <c r="C527" s="10">
        <v>45489</v>
      </c>
      <c r="D527" s="11"/>
      <c r="E527" s="11">
        <v>1905.4594999999997</v>
      </c>
      <c r="F527" s="11">
        <v>2673.6125000000002</v>
      </c>
      <c r="G527" s="24"/>
      <c r="H527" s="24"/>
      <c r="I527" s="24"/>
      <c r="J527" s="24"/>
      <c r="K527" s="24"/>
      <c r="L527" s="11"/>
      <c r="M527" s="11">
        <v>23.85</v>
      </c>
      <c r="N527" s="11">
        <v>427.77800000000002</v>
      </c>
      <c r="O527" s="11">
        <v>5030.7</v>
      </c>
      <c r="P527" s="106">
        <f>Tabla16[[#This Row],[TASA EX.]]+Tabla16[[#This Row],[IEPS 8 %]]</f>
        <v>23.85</v>
      </c>
      <c r="Q527" s="62">
        <f>Tabla16[[#This Row],[TASA 16%]]+Tabla16[[#This Row],[IEPS 6%]]+Tabla16[[#This Row],[IEPS30%]]+Tabla16[[#This Row],[IEPS53%]]+Tabla16[[#This Row],[IEPS 26.5%]]</f>
        <v>2673.6125000000002</v>
      </c>
      <c r="R527" s="33">
        <v>45490</v>
      </c>
      <c r="S527" s="12" t="s">
        <v>436</v>
      </c>
      <c r="T527" s="34" t="s">
        <v>437</v>
      </c>
      <c r="U527" s="9" t="s">
        <v>51</v>
      </c>
      <c r="V527" s="11"/>
      <c r="W527" s="13" t="s">
        <v>52</v>
      </c>
      <c r="X527" s="12" t="s">
        <v>1958</v>
      </c>
      <c r="Y527" s="124"/>
      <c r="Z527" s="68"/>
    </row>
    <row r="528" spans="1:26" x14ac:dyDescent="0.25">
      <c r="A528" s="57">
        <v>196255</v>
      </c>
      <c r="B528" s="58">
        <v>415</v>
      </c>
      <c r="C528" s="10">
        <v>45489</v>
      </c>
      <c r="D528" s="60"/>
      <c r="E528" s="60">
        <v>1591.3950000000004</v>
      </c>
      <c r="F528" s="60">
        <v>2346.875</v>
      </c>
      <c r="G528" s="61"/>
      <c r="H528" s="61"/>
      <c r="I528" s="61"/>
      <c r="J528" s="61"/>
      <c r="K528" s="61"/>
      <c r="L528" s="60"/>
      <c r="M528" s="60">
        <v>31.54</v>
      </c>
      <c r="N528" s="60">
        <v>375.5</v>
      </c>
      <c r="O528" s="60">
        <v>4345.3100000000004</v>
      </c>
      <c r="P528" s="56">
        <f>Tabla16[[#This Row],[TASA EX.]]+Tabla16[[#This Row],[IEPS 8 %]]</f>
        <v>31.54</v>
      </c>
      <c r="Q528" s="62">
        <f>Tabla16[[#This Row],[TASA 16%]]+Tabla16[[#This Row],[IEPS 6%]]+Tabla16[[#This Row],[IEPS30%]]+Tabla16[[#This Row],[IEPS53%]]+Tabla16[[#This Row],[IEPS 26.5%]]</f>
        <v>2346.875</v>
      </c>
      <c r="R528" s="33">
        <v>45490</v>
      </c>
      <c r="S528" s="59" t="s">
        <v>436</v>
      </c>
      <c r="T528" s="63" t="s">
        <v>437</v>
      </c>
      <c r="U528" s="58" t="s">
        <v>51</v>
      </c>
      <c r="V528" s="60"/>
      <c r="W528" s="64" t="s">
        <v>52</v>
      </c>
      <c r="X528" s="59" t="s">
        <v>1959</v>
      </c>
      <c r="Y528" s="124"/>
      <c r="Z528" s="68"/>
    </row>
    <row r="529" spans="1:26" x14ac:dyDescent="0.25">
      <c r="A529" s="57">
        <v>196256</v>
      </c>
      <c r="B529" s="58">
        <v>416</v>
      </c>
      <c r="C529" s="10">
        <v>45489</v>
      </c>
      <c r="D529" s="60"/>
      <c r="E529" s="60">
        <v>225.68000000000009</v>
      </c>
      <c r="F529" s="60">
        <v>463.49999999999994</v>
      </c>
      <c r="G529" s="61"/>
      <c r="H529" s="61"/>
      <c r="I529" s="61"/>
      <c r="J529" s="61"/>
      <c r="K529" s="61"/>
      <c r="L529" s="60"/>
      <c r="M529" s="60">
        <v>2.52</v>
      </c>
      <c r="N529" s="60">
        <v>74.16</v>
      </c>
      <c r="O529" s="60">
        <v>765.86</v>
      </c>
      <c r="P529" s="56">
        <f>Tabla16[[#This Row],[TASA EX.]]+Tabla16[[#This Row],[IEPS 8 %]]</f>
        <v>2.52</v>
      </c>
      <c r="Q529" s="62">
        <f>Tabla16[[#This Row],[TASA 16%]]+Tabla16[[#This Row],[IEPS 6%]]+Tabla16[[#This Row],[IEPS30%]]+Tabla16[[#This Row],[IEPS53%]]+Tabla16[[#This Row],[IEPS 26.5%]]</f>
        <v>463.49999999999994</v>
      </c>
      <c r="R529" s="33">
        <v>45490</v>
      </c>
      <c r="S529" s="59" t="s">
        <v>436</v>
      </c>
      <c r="T529" s="63" t="s">
        <v>437</v>
      </c>
      <c r="U529" s="58" t="s">
        <v>51</v>
      </c>
      <c r="V529" s="60"/>
      <c r="W529" s="64" t="s">
        <v>52</v>
      </c>
      <c r="X529" s="59" t="s">
        <v>1960</v>
      </c>
      <c r="Y529" s="124"/>
      <c r="Z529" s="68"/>
    </row>
    <row r="530" spans="1:26" x14ac:dyDescent="0.25">
      <c r="A530" s="36">
        <v>196317</v>
      </c>
      <c r="B530" s="9">
        <v>477</v>
      </c>
      <c r="C530" s="10">
        <v>45490</v>
      </c>
      <c r="D530" s="11"/>
      <c r="E530" s="11">
        <v>312.0675</v>
      </c>
      <c r="F530" s="11">
        <v>167.3125</v>
      </c>
      <c r="G530" s="24"/>
      <c r="H530" s="24"/>
      <c r="I530" s="24"/>
      <c r="J530" s="24"/>
      <c r="K530" s="24"/>
      <c r="L530" s="11"/>
      <c r="M530" s="11">
        <v>3.97</v>
      </c>
      <c r="N530" s="11">
        <v>26.77</v>
      </c>
      <c r="O530" s="11">
        <v>510.12</v>
      </c>
      <c r="P530" s="56">
        <f>Tabla16[[#This Row],[TASA EX.]]+Tabla16[[#This Row],[IEPS 8 %]]</f>
        <v>3.97</v>
      </c>
      <c r="Q530" s="62">
        <f>Tabla16[[#This Row],[TASA 16%]]+Tabla16[[#This Row],[IEPS 6%]]+Tabla16[[#This Row],[IEPS30%]]+Tabla16[[#This Row],[IEPS53%]]+Tabla16[[#This Row],[IEPS 26.5%]]</f>
        <v>167.3125</v>
      </c>
      <c r="R530" s="33">
        <v>45491</v>
      </c>
      <c r="S530" s="12" t="s">
        <v>436</v>
      </c>
      <c r="T530" s="34" t="s">
        <v>437</v>
      </c>
      <c r="U530" s="9" t="s">
        <v>51</v>
      </c>
      <c r="V530" s="11"/>
      <c r="W530" s="13" t="s">
        <v>52</v>
      </c>
      <c r="X530" s="12" t="s">
        <v>1981</v>
      </c>
      <c r="Y530" s="124"/>
      <c r="Z530" s="68"/>
    </row>
    <row r="531" spans="1:26" x14ac:dyDescent="0.25">
      <c r="A531" s="57">
        <v>196323</v>
      </c>
      <c r="B531" s="58">
        <v>483</v>
      </c>
      <c r="C531" s="10">
        <v>45491</v>
      </c>
      <c r="D531" s="60"/>
      <c r="E531" s="60">
        <v>386.315</v>
      </c>
      <c r="F531" s="60">
        <v>333.875</v>
      </c>
      <c r="G531" s="61"/>
      <c r="H531" s="61"/>
      <c r="I531" s="61"/>
      <c r="J531" s="61"/>
      <c r="K531" s="61"/>
      <c r="L531" s="60"/>
      <c r="M531" s="60">
        <v>2.65</v>
      </c>
      <c r="N531" s="60">
        <v>53.42</v>
      </c>
      <c r="O531" s="60">
        <v>776.26</v>
      </c>
      <c r="P531" s="56">
        <f>Tabla16[[#This Row],[TASA EX.]]+Tabla16[[#This Row],[IEPS 8 %]]</f>
        <v>2.65</v>
      </c>
      <c r="Q531" s="62">
        <f>Tabla16[[#This Row],[TASA 16%]]+Tabla16[[#This Row],[IEPS 6%]]+Tabla16[[#This Row],[IEPS30%]]+Tabla16[[#This Row],[IEPS53%]]+Tabla16[[#This Row],[IEPS 26.5%]]</f>
        <v>333.875</v>
      </c>
      <c r="R531" s="33">
        <v>45495</v>
      </c>
      <c r="S531" s="59" t="s">
        <v>436</v>
      </c>
      <c r="T531" s="63" t="s">
        <v>437</v>
      </c>
      <c r="U531" s="58" t="s">
        <v>51</v>
      </c>
      <c r="V531" s="60"/>
      <c r="W531" s="64" t="s">
        <v>52</v>
      </c>
      <c r="X531" s="59" t="s">
        <v>1985</v>
      </c>
      <c r="Y531" s="124"/>
      <c r="Z531" s="68"/>
    </row>
    <row r="532" spans="1:26" x14ac:dyDescent="0.25">
      <c r="A532" s="57">
        <v>195869</v>
      </c>
      <c r="B532" s="58">
        <v>29</v>
      </c>
      <c r="C532" s="10">
        <v>45474</v>
      </c>
      <c r="D532" s="60"/>
      <c r="E532" s="60">
        <v>20170.75</v>
      </c>
      <c r="F532" s="60">
        <v>0</v>
      </c>
      <c r="G532" s="61"/>
      <c r="H532" s="61"/>
      <c r="I532" s="61"/>
      <c r="J532" s="61"/>
      <c r="K532" s="61"/>
      <c r="L532" s="60"/>
      <c r="M532" s="60"/>
      <c r="N532" s="60"/>
      <c r="O532" s="60">
        <v>20170.75</v>
      </c>
      <c r="P532" s="56">
        <f>Tabla16[[#This Row],[TASA EX.]]+Tabla16[[#This Row],[IEPS 8 %]]</f>
        <v>0</v>
      </c>
      <c r="Q532" s="62">
        <f>Tabla16[[#This Row],[TASA 16%]]+Tabla16[[#This Row],[IEPS 6%]]+Tabla16[[#This Row],[IEPS30%]]+Tabla16[[#This Row],[IEPS53%]]+Tabla16[[#This Row],[IEPS 26.5%]]</f>
        <v>0</v>
      </c>
      <c r="R532" s="33">
        <v>45475</v>
      </c>
      <c r="S532" s="59" t="s">
        <v>1634</v>
      </c>
      <c r="T532" s="63" t="s">
        <v>1635</v>
      </c>
      <c r="U532" s="58" t="s">
        <v>358</v>
      </c>
      <c r="V532" s="60">
        <v>265.25</v>
      </c>
      <c r="W532" s="64" t="s">
        <v>359</v>
      </c>
      <c r="X532" s="59" t="s">
        <v>1636</v>
      </c>
      <c r="Y532" s="124"/>
      <c r="Z532" s="68"/>
    </row>
    <row r="533" spans="1:26" x14ac:dyDescent="0.25">
      <c r="A533" s="36">
        <v>195910</v>
      </c>
      <c r="B533" s="9">
        <v>70</v>
      </c>
      <c r="C533" s="10">
        <v>45475</v>
      </c>
      <c r="D533" s="11"/>
      <c r="E533" s="11">
        <v>28979.97</v>
      </c>
      <c r="F533" s="11">
        <v>17.25</v>
      </c>
      <c r="G533" s="24"/>
      <c r="H533" s="24"/>
      <c r="I533" s="24"/>
      <c r="J533" s="24"/>
      <c r="K533" s="24"/>
      <c r="L533" s="11"/>
      <c r="M533" s="11"/>
      <c r="N533" s="11">
        <v>2.76</v>
      </c>
      <c r="O533" s="11">
        <v>28999.98</v>
      </c>
      <c r="P533" s="106">
        <f>Tabla16[[#This Row],[TASA EX.]]+Tabla16[[#This Row],[IEPS 8 %]]</f>
        <v>0</v>
      </c>
      <c r="Q533" s="62">
        <f>Tabla16[[#This Row],[TASA 16%]]+Tabla16[[#This Row],[IEPS 6%]]+Tabla16[[#This Row],[IEPS30%]]+Tabla16[[#This Row],[IEPS53%]]+Tabla16[[#This Row],[IEPS 26.5%]]</f>
        <v>17.25</v>
      </c>
      <c r="R533" s="33">
        <v>45482</v>
      </c>
      <c r="S533" s="12" t="s">
        <v>1634</v>
      </c>
      <c r="T533" s="34" t="s">
        <v>1635</v>
      </c>
      <c r="U533" s="9" t="s">
        <v>358</v>
      </c>
      <c r="V533" s="11"/>
      <c r="W533" s="13" t="s">
        <v>359</v>
      </c>
      <c r="X533" s="12" t="s">
        <v>60</v>
      </c>
      <c r="Y533" s="124"/>
      <c r="Z533" s="68"/>
    </row>
    <row r="534" spans="1:26" x14ac:dyDescent="0.25">
      <c r="A534" s="36">
        <v>196168</v>
      </c>
      <c r="B534" s="9">
        <v>328</v>
      </c>
      <c r="C534" s="10">
        <v>45484</v>
      </c>
      <c r="D534" s="11"/>
      <c r="E534" s="11">
        <v>8664</v>
      </c>
      <c r="F534" s="11">
        <v>0</v>
      </c>
      <c r="G534" s="24"/>
      <c r="H534" s="24"/>
      <c r="I534" s="24"/>
      <c r="J534" s="24"/>
      <c r="K534" s="24"/>
      <c r="L534" s="11"/>
      <c r="M534" s="11"/>
      <c r="N534" s="11"/>
      <c r="O534" s="11">
        <v>8664</v>
      </c>
      <c r="P534" s="106">
        <f>Tabla16[[#This Row],[TASA EX.]]+Tabla16[[#This Row],[IEPS 8 %]]</f>
        <v>0</v>
      </c>
      <c r="Q534" s="62">
        <f>Tabla16[[#This Row],[TASA 16%]]+Tabla16[[#This Row],[IEPS 6%]]+Tabla16[[#This Row],[IEPS30%]]+Tabla16[[#This Row],[IEPS53%]]+Tabla16[[#This Row],[IEPS 26.5%]]</f>
        <v>0</v>
      </c>
      <c r="R534" s="33">
        <v>45485</v>
      </c>
      <c r="S534" s="12" t="s">
        <v>1634</v>
      </c>
      <c r="T534" s="34" t="s">
        <v>1635</v>
      </c>
      <c r="U534" s="9" t="s">
        <v>358</v>
      </c>
      <c r="V534" s="11"/>
      <c r="W534" s="13" t="s">
        <v>359</v>
      </c>
      <c r="X534" s="12" t="s">
        <v>1887</v>
      </c>
      <c r="Y534" s="124"/>
      <c r="Z534" s="68"/>
    </row>
    <row r="535" spans="1:26" x14ac:dyDescent="0.25">
      <c r="A535" s="57">
        <v>196784</v>
      </c>
      <c r="B535" s="58">
        <v>944</v>
      </c>
      <c r="C535" s="10">
        <v>45503</v>
      </c>
      <c r="D535" s="60"/>
      <c r="E535" s="60">
        <v>23904</v>
      </c>
      <c r="F535" s="60">
        <v>0</v>
      </c>
      <c r="G535" s="61"/>
      <c r="H535" s="61"/>
      <c r="I535" s="61"/>
      <c r="J535" s="61"/>
      <c r="K535" s="61"/>
      <c r="L535" s="60"/>
      <c r="M535" s="60"/>
      <c r="N535" s="60"/>
      <c r="O535" s="60">
        <v>23904</v>
      </c>
      <c r="P535" s="56">
        <f>Tabla16[[#This Row],[TASA EX.]]+Tabla16[[#This Row],[IEPS 8 %]]</f>
        <v>0</v>
      </c>
      <c r="Q535" s="62">
        <f>Tabla16[[#This Row],[TASA 16%]]+Tabla16[[#This Row],[IEPS 6%]]+Tabla16[[#This Row],[IEPS30%]]+Tabla16[[#This Row],[IEPS53%]]+Tabla16[[#This Row],[IEPS 26.5%]]</f>
        <v>0</v>
      </c>
      <c r="R535" s="33">
        <v>45504</v>
      </c>
      <c r="S535" s="59" t="s">
        <v>1634</v>
      </c>
      <c r="T535" s="63" t="s">
        <v>1635</v>
      </c>
      <c r="U535" s="58" t="s">
        <v>358</v>
      </c>
      <c r="V535" s="60"/>
      <c r="W535" s="64" t="s">
        <v>359</v>
      </c>
      <c r="X535" s="59" t="s">
        <v>60</v>
      </c>
      <c r="Y535" s="124"/>
      <c r="Z535" s="68"/>
    </row>
    <row r="536" spans="1:26" x14ac:dyDescent="0.25">
      <c r="A536" s="36">
        <v>196685</v>
      </c>
      <c r="B536" s="9">
        <v>845</v>
      </c>
      <c r="C536" s="10">
        <v>45502</v>
      </c>
      <c r="D536" s="11"/>
      <c r="E536" s="11">
        <v>7990605.3450000007</v>
      </c>
      <c r="F536" s="11">
        <v>814920.375</v>
      </c>
      <c r="G536" s="24"/>
      <c r="H536" s="24"/>
      <c r="I536" s="24"/>
      <c r="J536" s="24"/>
      <c r="K536" s="24"/>
      <c r="L536" s="11"/>
      <c r="M536" s="11"/>
      <c r="N536" s="11">
        <v>130387.26</v>
      </c>
      <c r="O536" s="11">
        <v>8935912.9800000004</v>
      </c>
      <c r="P536" s="56">
        <f>Tabla16[[#This Row],[TASA EX.]]+Tabla16[[#This Row],[IEPS 8 %]]</f>
        <v>0</v>
      </c>
      <c r="Q536" s="62">
        <f>Tabla16[[#This Row],[TASA 16%]]+Tabla16[[#This Row],[IEPS 6%]]+Tabla16[[#This Row],[IEPS30%]]+Tabla16[[#This Row],[IEPS53%]]+Tabla16[[#This Row],[IEPS 26.5%]]</f>
        <v>814920.375</v>
      </c>
      <c r="R536" s="33">
        <v>45503</v>
      </c>
      <c r="S536" s="12" t="s">
        <v>505</v>
      </c>
      <c r="T536" s="34" t="s">
        <v>506</v>
      </c>
      <c r="U536" s="9" t="s">
        <v>39</v>
      </c>
      <c r="V536" s="11">
        <v>733748.2</v>
      </c>
      <c r="W536" s="13" t="s">
        <v>40</v>
      </c>
      <c r="X536" s="12" t="s">
        <v>60</v>
      </c>
      <c r="Y536" s="124"/>
      <c r="Z536" s="68"/>
    </row>
    <row r="537" spans="1:26" x14ac:dyDescent="0.25">
      <c r="A537" s="69">
        <v>196686</v>
      </c>
      <c r="B537" s="70">
        <v>846</v>
      </c>
      <c r="C537" s="10">
        <v>45502</v>
      </c>
      <c r="D537" s="72"/>
      <c r="E537" s="72">
        <v>2160685.0999999996</v>
      </c>
      <c r="F537" s="72">
        <v>5016.75</v>
      </c>
      <c r="G537" s="73"/>
      <c r="H537" s="73"/>
      <c r="I537" s="73"/>
      <c r="J537" s="73"/>
      <c r="K537" s="73"/>
      <c r="L537" s="72"/>
      <c r="M537" s="72"/>
      <c r="N537" s="72">
        <v>802.68</v>
      </c>
      <c r="O537" s="72">
        <v>2166504.5299999998</v>
      </c>
      <c r="P537" s="56">
        <f>Tabla16[[#This Row],[TASA EX.]]+Tabla16[[#This Row],[IEPS 8 %]]</f>
        <v>0</v>
      </c>
      <c r="Q537" s="62">
        <f>Tabla16[[#This Row],[TASA 16%]]+Tabla16[[#This Row],[IEPS 6%]]+Tabla16[[#This Row],[IEPS30%]]+Tabla16[[#This Row],[IEPS53%]]+Tabla16[[#This Row],[IEPS 26.5%]]</f>
        <v>5016.75</v>
      </c>
      <c r="R537" s="33">
        <v>45503</v>
      </c>
      <c r="S537" s="71" t="s">
        <v>505</v>
      </c>
      <c r="T537" s="74" t="s">
        <v>506</v>
      </c>
      <c r="U537" s="70" t="s">
        <v>39</v>
      </c>
      <c r="V537" s="72"/>
      <c r="W537" s="75" t="s">
        <v>40</v>
      </c>
      <c r="X537" s="71" t="s">
        <v>2122</v>
      </c>
      <c r="Y537" s="124"/>
      <c r="Z537" s="68"/>
    </row>
    <row r="538" spans="1:26" x14ac:dyDescent="0.25">
      <c r="A538" s="97">
        <v>196435</v>
      </c>
      <c r="B538" s="98">
        <v>595</v>
      </c>
      <c r="C538" s="10">
        <v>45492</v>
      </c>
      <c r="D538" s="100"/>
      <c r="E538" s="100">
        <v>1.5000000000554792E-2</v>
      </c>
      <c r="F538" s="100">
        <v>7820.8749999999991</v>
      </c>
      <c r="G538" s="101"/>
      <c r="H538" s="101"/>
      <c r="I538" s="101"/>
      <c r="J538" s="101"/>
      <c r="K538" s="101"/>
      <c r="L538" s="100"/>
      <c r="M538" s="100"/>
      <c r="N538" s="100">
        <v>1251.3399999999999</v>
      </c>
      <c r="O538" s="100">
        <v>9072.23</v>
      </c>
      <c r="P538" s="56">
        <f>Tabla16[[#This Row],[TASA EX.]]+Tabla16[[#This Row],[IEPS 8 %]]</f>
        <v>0</v>
      </c>
      <c r="Q538" s="62">
        <f>Tabla16[[#This Row],[TASA 16%]]+Tabla16[[#This Row],[IEPS 6%]]+Tabla16[[#This Row],[IEPS30%]]+Tabla16[[#This Row],[IEPS53%]]+Tabla16[[#This Row],[IEPS 26.5%]]</f>
        <v>7820.8749999999991</v>
      </c>
      <c r="R538" s="33">
        <v>45504</v>
      </c>
      <c r="S538" s="99" t="s">
        <v>2055</v>
      </c>
      <c r="T538" s="102" t="s">
        <v>2056</v>
      </c>
      <c r="U538" s="98" t="s">
        <v>39</v>
      </c>
      <c r="V538" s="100"/>
      <c r="W538" s="103" t="s">
        <v>40</v>
      </c>
      <c r="X538" s="99" t="s">
        <v>2057</v>
      </c>
      <c r="Y538" s="124"/>
      <c r="Z538" s="68"/>
    </row>
    <row r="539" spans="1:26" x14ac:dyDescent="0.25">
      <c r="A539" s="57">
        <v>195253</v>
      </c>
      <c r="B539" s="58">
        <v>303</v>
      </c>
      <c r="C539" s="10">
        <v>45454</v>
      </c>
      <c r="D539" s="60"/>
      <c r="E539" s="60">
        <v>-3.0000000001564331E-2</v>
      </c>
      <c r="F539" s="60">
        <v>23476.25</v>
      </c>
      <c r="G539" s="61"/>
      <c r="H539" s="61"/>
      <c r="I539" s="61"/>
      <c r="J539" s="61"/>
      <c r="K539" s="61"/>
      <c r="L539" s="60"/>
      <c r="M539" s="60"/>
      <c r="N539" s="60">
        <v>3756.2</v>
      </c>
      <c r="O539" s="60">
        <v>27232.42</v>
      </c>
      <c r="P539" s="56">
        <f>Tabla16[[#This Row],[TASA EX.]]+Tabla16[[#This Row],[IEPS 8 %]]</f>
        <v>0</v>
      </c>
      <c r="Q539" s="62">
        <f>Tabla16[[#This Row],[TASA 16%]]+Tabla16[[#This Row],[IEPS 6%]]+Tabla16[[#This Row],[IEPS30%]]+Tabla16[[#This Row],[IEPS53%]]+Tabla16[[#This Row],[IEPS 26.5%]]</f>
        <v>23476.25</v>
      </c>
      <c r="R539" s="33">
        <v>45477</v>
      </c>
      <c r="S539" s="59" t="s">
        <v>1266</v>
      </c>
      <c r="T539" s="63" t="s">
        <v>1267</v>
      </c>
      <c r="U539" s="58" t="s">
        <v>39</v>
      </c>
      <c r="V539" s="60"/>
      <c r="W539" s="64" t="s">
        <v>40</v>
      </c>
      <c r="X539" s="59" t="s">
        <v>1268</v>
      </c>
      <c r="Y539" s="124"/>
      <c r="Z539" s="68"/>
    </row>
    <row r="540" spans="1:26" x14ac:dyDescent="0.25">
      <c r="A540" s="44">
        <v>195239</v>
      </c>
      <c r="B540" s="45">
        <v>289</v>
      </c>
      <c r="C540" s="10">
        <v>45454</v>
      </c>
      <c r="D540" s="46"/>
      <c r="E540" s="46">
        <v>4.2500000000472937E-2</v>
      </c>
      <c r="F540" s="46">
        <v>14142.937499999998</v>
      </c>
      <c r="G540" s="47"/>
      <c r="H540" s="47"/>
      <c r="I540" s="47"/>
      <c r="J540" s="47"/>
      <c r="K540" s="47"/>
      <c r="L540" s="46"/>
      <c r="M540" s="46"/>
      <c r="N540" s="46">
        <v>2262.87</v>
      </c>
      <c r="O540" s="46">
        <v>16405.849999999999</v>
      </c>
      <c r="P540" s="56">
        <f>Tabla16[[#This Row],[TASA EX.]]+Tabla16[[#This Row],[IEPS 8 %]]</f>
        <v>0</v>
      </c>
      <c r="Q540" s="62">
        <f>Tabla16[[#This Row],[TASA 16%]]+Tabla16[[#This Row],[IEPS 6%]]+Tabla16[[#This Row],[IEPS30%]]+Tabla16[[#This Row],[IEPS53%]]+Tabla16[[#This Row],[IEPS 26.5%]]</f>
        <v>14142.937499999998</v>
      </c>
      <c r="R540" s="33">
        <v>45477</v>
      </c>
      <c r="S540" s="48" t="s">
        <v>133</v>
      </c>
      <c r="T540" s="49" t="s">
        <v>134</v>
      </c>
      <c r="U540" s="45" t="s">
        <v>51</v>
      </c>
      <c r="V540" s="46"/>
      <c r="W540" s="50" t="s">
        <v>52</v>
      </c>
      <c r="X540" s="48" t="s">
        <v>1256</v>
      </c>
      <c r="Y540" s="124"/>
      <c r="Z540" s="68"/>
    </row>
    <row r="541" spans="1:26" x14ac:dyDescent="0.25">
      <c r="A541" s="57">
        <v>195239</v>
      </c>
      <c r="B541" s="58">
        <v>289</v>
      </c>
      <c r="C541" s="10">
        <v>45454</v>
      </c>
      <c r="D541" s="60"/>
      <c r="E541" s="60">
        <v>1.2500000000727596E-2</v>
      </c>
      <c r="F541" s="60">
        <v>65411.9375</v>
      </c>
      <c r="G541" s="61"/>
      <c r="H541" s="61"/>
      <c r="I541" s="61"/>
      <c r="J541" s="61"/>
      <c r="K541" s="61"/>
      <c r="L541" s="60"/>
      <c r="M541" s="60"/>
      <c r="N541" s="60">
        <v>10465.91</v>
      </c>
      <c r="O541" s="60">
        <v>75877.86</v>
      </c>
      <c r="P541" s="56">
        <f>Tabla16[[#This Row],[TASA EX.]]+Tabla16[[#This Row],[IEPS 8 %]]</f>
        <v>0</v>
      </c>
      <c r="Q541" s="62">
        <f>Tabla16[[#This Row],[TASA 16%]]+Tabla16[[#This Row],[IEPS 6%]]+Tabla16[[#This Row],[IEPS30%]]+Tabla16[[#This Row],[IEPS53%]]+Tabla16[[#This Row],[IEPS 26.5%]]</f>
        <v>65411.9375</v>
      </c>
      <c r="R541" s="33">
        <v>45477</v>
      </c>
      <c r="S541" s="59" t="s">
        <v>133</v>
      </c>
      <c r="T541" s="63" t="s">
        <v>134</v>
      </c>
      <c r="U541" s="58" t="s">
        <v>69</v>
      </c>
      <c r="V541" s="60"/>
      <c r="W541" s="64" t="s">
        <v>70</v>
      </c>
      <c r="X541" s="59" t="s">
        <v>1257</v>
      </c>
      <c r="Y541" s="124"/>
      <c r="Z541" s="68"/>
    </row>
    <row r="542" spans="1:26" x14ac:dyDescent="0.25">
      <c r="A542" s="57">
        <v>195393</v>
      </c>
      <c r="B542" s="58">
        <v>443</v>
      </c>
      <c r="C542" s="10">
        <v>45461</v>
      </c>
      <c r="D542" s="60"/>
      <c r="E542" s="60">
        <v>-2.4999999993724487E-3</v>
      </c>
      <c r="F542" s="60">
        <v>11387.3125</v>
      </c>
      <c r="G542" s="61"/>
      <c r="H542" s="61"/>
      <c r="I542" s="61"/>
      <c r="J542" s="61"/>
      <c r="K542" s="61"/>
      <c r="L542" s="60"/>
      <c r="M542" s="60"/>
      <c r="N542" s="60">
        <v>1821.97</v>
      </c>
      <c r="O542" s="60">
        <v>13209.28</v>
      </c>
      <c r="P542" s="56">
        <f>Tabla16[[#This Row],[TASA EX.]]+Tabla16[[#This Row],[IEPS 8 %]]</f>
        <v>0</v>
      </c>
      <c r="Q542" s="62">
        <f>Tabla16[[#This Row],[TASA 16%]]+Tabla16[[#This Row],[IEPS 6%]]+Tabla16[[#This Row],[IEPS30%]]+Tabla16[[#This Row],[IEPS53%]]+Tabla16[[#This Row],[IEPS 26.5%]]</f>
        <v>11387.3125</v>
      </c>
      <c r="R542" s="33">
        <v>45484</v>
      </c>
      <c r="S542" s="59" t="s">
        <v>133</v>
      </c>
      <c r="T542" s="63" t="s">
        <v>134</v>
      </c>
      <c r="U542" s="58" t="s">
        <v>51</v>
      </c>
      <c r="V542" s="60"/>
      <c r="W542" s="64" t="s">
        <v>52</v>
      </c>
      <c r="X542" s="59" t="s">
        <v>1300</v>
      </c>
      <c r="Y542" s="124"/>
      <c r="Z542" s="68"/>
    </row>
    <row r="543" spans="1:26" x14ac:dyDescent="0.25">
      <c r="A543" s="36">
        <v>195393</v>
      </c>
      <c r="B543" s="9">
        <v>443</v>
      </c>
      <c r="C543" s="10">
        <v>45461</v>
      </c>
      <c r="D543" s="11"/>
      <c r="E543" s="11">
        <v>-4.9999999991996447E-3</v>
      </c>
      <c r="F543" s="11">
        <v>27452.625</v>
      </c>
      <c r="G543" s="24"/>
      <c r="H543" s="24"/>
      <c r="I543" s="24"/>
      <c r="J543" s="24"/>
      <c r="K543" s="24"/>
      <c r="L543" s="11"/>
      <c r="M543" s="11"/>
      <c r="N543" s="11">
        <v>4392.42</v>
      </c>
      <c r="O543" s="11">
        <v>31845.040000000001</v>
      </c>
      <c r="P543" s="56">
        <f>Tabla16[[#This Row],[TASA EX.]]+Tabla16[[#This Row],[IEPS 8 %]]</f>
        <v>0</v>
      </c>
      <c r="Q543" s="62">
        <f>Tabla16[[#This Row],[TASA 16%]]+Tabla16[[#This Row],[IEPS 6%]]+Tabla16[[#This Row],[IEPS30%]]+Tabla16[[#This Row],[IEPS53%]]+Tabla16[[#This Row],[IEPS 26.5%]]</f>
        <v>27452.625</v>
      </c>
      <c r="R543" s="33">
        <v>45484</v>
      </c>
      <c r="S543" s="12" t="s">
        <v>133</v>
      </c>
      <c r="T543" s="34" t="s">
        <v>134</v>
      </c>
      <c r="U543" s="9" t="s">
        <v>69</v>
      </c>
      <c r="V543" s="11"/>
      <c r="W543" s="13" t="s">
        <v>70</v>
      </c>
      <c r="X543" s="12" t="s">
        <v>1301</v>
      </c>
      <c r="Y543" s="124"/>
      <c r="Z543" s="68"/>
    </row>
    <row r="544" spans="1:26" x14ac:dyDescent="0.25">
      <c r="A544" s="57">
        <v>195626</v>
      </c>
      <c r="B544" s="58">
        <v>676</v>
      </c>
      <c r="C544" s="10">
        <v>45467</v>
      </c>
      <c r="D544" s="60"/>
      <c r="E544" s="60">
        <v>-2.249999999821739E-2</v>
      </c>
      <c r="F544" s="60">
        <v>18721.5625</v>
      </c>
      <c r="G544" s="61"/>
      <c r="H544" s="61"/>
      <c r="I544" s="61"/>
      <c r="J544" s="61"/>
      <c r="K544" s="61"/>
      <c r="L544" s="60"/>
      <c r="M544" s="60"/>
      <c r="N544" s="60">
        <v>2995.45</v>
      </c>
      <c r="O544" s="60">
        <v>21716.99</v>
      </c>
      <c r="P544" s="56">
        <f>Tabla16[[#This Row],[TASA EX.]]+Tabla16[[#This Row],[IEPS 8 %]]</f>
        <v>0</v>
      </c>
      <c r="Q544" s="62">
        <f>Tabla16[[#This Row],[TASA 16%]]+Tabla16[[#This Row],[IEPS 6%]]+Tabla16[[#This Row],[IEPS30%]]+Tabla16[[#This Row],[IEPS53%]]+Tabla16[[#This Row],[IEPS 26.5%]]</f>
        <v>18721.5625</v>
      </c>
      <c r="R544" s="33">
        <v>45488</v>
      </c>
      <c r="S544" s="59" t="s">
        <v>133</v>
      </c>
      <c r="T544" s="63" t="s">
        <v>134</v>
      </c>
      <c r="U544" s="58" t="s">
        <v>51</v>
      </c>
      <c r="V544" s="60"/>
      <c r="W544" s="64" t="s">
        <v>52</v>
      </c>
      <c r="X544" s="59" t="s">
        <v>1426</v>
      </c>
      <c r="Y544" s="124"/>
      <c r="Z544" s="68"/>
    </row>
    <row r="545" spans="1:26" x14ac:dyDescent="0.25">
      <c r="A545" s="36">
        <v>195626</v>
      </c>
      <c r="B545" s="9">
        <v>676</v>
      </c>
      <c r="C545" s="10">
        <v>45467</v>
      </c>
      <c r="D545" s="11"/>
      <c r="E545" s="11">
        <v>2.5000000019645086E-2</v>
      </c>
      <c r="F545" s="11">
        <v>117082.87499999999</v>
      </c>
      <c r="G545" s="24"/>
      <c r="H545" s="24"/>
      <c r="I545" s="24"/>
      <c r="J545" s="24"/>
      <c r="K545" s="24"/>
      <c r="L545" s="11"/>
      <c r="M545" s="11"/>
      <c r="N545" s="11">
        <v>18733.259999999998</v>
      </c>
      <c r="O545" s="11">
        <v>135816.16</v>
      </c>
      <c r="P545" s="56">
        <f>Tabla16[[#This Row],[TASA EX.]]+Tabla16[[#This Row],[IEPS 8 %]]</f>
        <v>0</v>
      </c>
      <c r="Q545" s="62">
        <f>Tabla16[[#This Row],[TASA 16%]]+Tabla16[[#This Row],[IEPS 6%]]+Tabla16[[#This Row],[IEPS30%]]+Tabla16[[#This Row],[IEPS53%]]+Tabla16[[#This Row],[IEPS 26.5%]]</f>
        <v>117082.87499999999</v>
      </c>
      <c r="R545" s="33">
        <v>45488</v>
      </c>
      <c r="S545" s="12" t="s">
        <v>133</v>
      </c>
      <c r="T545" s="34" t="s">
        <v>134</v>
      </c>
      <c r="U545" s="9" t="s">
        <v>69</v>
      </c>
      <c r="V545" s="11"/>
      <c r="W545" s="13" t="s">
        <v>70</v>
      </c>
      <c r="X545" s="12" t="s">
        <v>1427</v>
      </c>
      <c r="Y545" s="124"/>
      <c r="Z545" s="68"/>
    </row>
    <row r="546" spans="1:26" x14ac:dyDescent="0.25">
      <c r="A546" s="57">
        <v>195946</v>
      </c>
      <c r="B546" s="58">
        <v>106</v>
      </c>
      <c r="C546" s="10">
        <v>45476</v>
      </c>
      <c r="D546" s="60"/>
      <c r="E546" s="60">
        <v>-2.9999999999745341E-2</v>
      </c>
      <c r="F546" s="60">
        <v>34064.25</v>
      </c>
      <c r="G546" s="61"/>
      <c r="H546" s="61"/>
      <c r="I546" s="61"/>
      <c r="J546" s="61"/>
      <c r="K546" s="61"/>
      <c r="L546" s="60"/>
      <c r="M546" s="60"/>
      <c r="N546" s="60">
        <v>5450.28</v>
      </c>
      <c r="O546" s="60">
        <v>39514.5</v>
      </c>
      <c r="P546" s="56">
        <f>Tabla16[[#This Row],[TASA EX.]]+Tabla16[[#This Row],[IEPS 8 %]]</f>
        <v>0</v>
      </c>
      <c r="Q546" s="62">
        <f>Tabla16[[#This Row],[TASA 16%]]+Tabla16[[#This Row],[IEPS 6%]]+Tabla16[[#This Row],[IEPS30%]]+Tabla16[[#This Row],[IEPS53%]]+Tabla16[[#This Row],[IEPS 26.5%]]</f>
        <v>34064.25</v>
      </c>
      <c r="R546" s="33">
        <v>45502</v>
      </c>
      <c r="S546" s="59" t="s">
        <v>133</v>
      </c>
      <c r="T546" s="63" t="s">
        <v>134</v>
      </c>
      <c r="U546" s="58" t="s">
        <v>69</v>
      </c>
      <c r="V546" s="60"/>
      <c r="W546" s="64" t="s">
        <v>70</v>
      </c>
      <c r="X546" s="59" t="s">
        <v>1693</v>
      </c>
      <c r="Y546" s="124"/>
      <c r="Z546" s="68"/>
    </row>
    <row r="547" spans="1:26" x14ac:dyDescent="0.25">
      <c r="A547" s="36">
        <v>195946</v>
      </c>
      <c r="B547" s="9">
        <v>106</v>
      </c>
      <c r="C547" s="10">
        <v>45476</v>
      </c>
      <c r="D547" s="11"/>
      <c r="E547" s="11">
        <v>-4.9999999998817657E-3</v>
      </c>
      <c r="F547" s="11">
        <v>3548.6249999999995</v>
      </c>
      <c r="G547" s="24"/>
      <c r="H547" s="24"/>
      <c r="I547" s="24"/>
      <c r="J547" s="24"/>
      <c r="K547" s="24"/>
      <c r="L547" s="11"/>
      <c r="M547" s="11"/>
      <c r="N547" s="11">
        <v>567.78</v>
      </c>
      <c r="O547" s="11">
        <v>4116.3999999999996</v>
      </c>
      <c r="P547" s="106">
        <f>Tabla16[[#This Row],[TASA EX.]]+Tabla16[[#This Row],[IEPS 8 %]]</f>
        <v>0</v>
      </c>
      <c r="Q547" s="62">
        <f>Tabla16[[#This Row],[TASA 16%]]+Tabla16[[#This Row],[IEPS 6%]]+Tabla16[[#This Row],[IEPS30%]]+Tabla16[[#This Row],[IEPS53%]]+Tabla16[[#This Row],[IEPS 26.5%]]</f>
        <v>3548.6249999999995</v>
      </c>
      <c r="R547" s="33">
        <v>45502</v>
      </c>
      <c r="S547" s="12" t="s">
        <v>133</v>
      </c>
      <c r="T547" s="34" t="s">
        <v>134</v>
      </c>
      <c r="U547" s="9" t="s">
        <v>51</v>
      </c>
      <c r="V547" s="11"/>
      <c r="W547" s="13" t="s">
        <v>52</v>
      </c>
      <c r="X547" s="12" t="s">
        <v>1694</v>
      </c>
      <c r="Y547" s="124"/>
      <c r="Z547" s="68"/>
    </row>
    <row r="548" spans="1:26" x14ac:dyDescent="0.25">
      <c r="A548" s="57">
        <v>196379</v>
      </c>
      <c r="B548" s="58">
        <v>539</v>
      </c>
      <c r="C548" s="10">
        <v>45492</v>
      </c>
      <c r="D548" s="60"/>
      <c r="E548" s="60">
        <v>2.5000000018735591E-3</v>
      </c>
      <c r="F548" s="60">
        <v>16389.9375</v>
      </c>
      <c r="G548" s="61"/>
      <c r="H548" s="61"/>
      <c r="I548" s="61"/>
      <c r="J548" s="61"/>
      <c r="K548" s="61"/>
      <c r="L548" s="60"/>
      <c r="M548" s="60"/>
      <c r="N548" s="60">
        <v>2622.39</v>
      </c>
      <c r="O548" s="60">
        <v>19012.330000000002</v>
      </c>
      <c r="P548" s="56">
        <f>Tabla16[[#This Row],[TASA EX.]]+Tabla16[[#This Row],[IEPS 8 %]]</f>
        <v>0</v>
      </c>
      <c r="Q548" s="62">
        <f>Tabla16[[#This Row],[TASA 16%]]+Tabla16[[#This Row],[IEPS 6%]]+Tabla16[[#This Row],[IEPS30%]]+Tabla16[[#This Row],[IEPS53%]]+Tabla16[[#This Row],[IEPS 26.5%]]</f>
        <v>16389.9375</v>
      </c>
      <c r="R548" s="33">
        <v>45502</v>
      </c>
      <c r="S548" s="59" t="s">
        <v>133</v>
      </c>
      <c r="T548" s="63" t="s">
        <v>134</v>
      </c>
      <c r="U548" s="58" t="s">
        <v>69</v>
      </c>
      <c r="V548" s="60"/>
      <c r="W548" s="64" t="s">
        <v>70</v>
      </c>
      <c r="X548" s="59" t="s">
        <v>2031</v>
      </c>
      <c r="Y548" s="124"/>
      <c r="Z548" s="68"/>
    </row>
    <row r="549" spans="1:26" x14ac:dyDescent="0.25">
      <c r="A549" s="57">
        <v>196156</v>
      </c>
      <c r="B549" s="58">
        <v>316</v>
      </c>
      <c r="C549" s="10">
        <v>45484</v>
      </c>
      <c r="D549" s="60"/>
      <c r="E549" s="60">
        <v>0</v>
      </c>
      <c r="F549" s="60">
        <v>2350</v>
      </c>
      <c r="G549" s="61"/>
      <c r="H549" s="61">
        <v>-29.38</v>
      </c>
      <c r="I549" s="61"/>
      <c r="J549" s="61"/>
      <c r="K549" s="61"/>
      <c r="L549" s="60"/>
      <c r="M549" s="60"/>
      <c r="N549" s="60">
        <v>376</v>
      </c>
      <c r="O549" s="60">
        <v>2696.62</v>
      </c>
      <c r="P549" s="56">
        <f>Tabla16[[#This Row],[TASA EX.]]+Tabla16[[#This Row],[IEPS 8 %]]</f>
        <v>0</v>
      </c>
      <c r="Q549" s="62">
        <f>Tabla16[[#This Row],[TASA 16%]]+Tabla16[[#This Row],[IEPS 6%]]+Tabla16[[#This Row],[IEPS30%]]+Tabla16[[#This Row],[IEPS53%]]+Tabla16[[#This Row],[IEPS 26.5%]]</f>
        <v>2350</v>
      </c>
      <c r="R549" s="33">
        <v>45486</v>
      </c>
      <c r="S549" s="59" t="s">
        <v>331</v>
      </c>
      <c r="T549" s="63" t="s">
        <v>332</v>
      </c>
      <c r="U549" s="58" t="s">
        <v>51</v>
      </c>
      <c r="V549" s="60"/>
      <c r="W549" s="64" t="s">
        <v>52</v>
      </c>
      <c r="X549" s="59" t="s">
        <v>1877</v>
      </c>
      <c r="Y549" s="124"/>
      <c r="Z549" s="68"/>
    </row>
    <row r="550" spans="1:26" x14ac:dyDescent="0.25">
      <c r="A550" s="36">
        <v>196242</v>
      </c>
      <c r="B550" s="9">
        <v>402</v>
      </c>
      <c r="C550" s="10">
        <v>45488</v>
      </c>
      <c r="D550" s="11"/>
      <c r="E550" s="11">
        <v>0</v>
      </c>
      <c r="F550" s="11">
        <v>1350</v>
      </c>
      <c r="G550" s="24"/>
      <c r="H550" s="24">
        <v>-16.88</v>
      </c>
      <c r="I550" s="24"/>
      <c r="J550" s="24"/>
      <c r="K550" s="24"/>
      <c r="L550" s="11"/>
      <c r="M550" s="11"/>
      <c r="N550" s="11">
        <v>216</v>
      </c>
      <c r="O550" s="11">
        <v>1549.12</v>
      </c>
      <c r="P550" s="56">
        <f>Tabla16[[#This Row],[TASA EX.]]+Tabla16[[#This Row],[IEPS 8 %]]</f>
        <v>0</v>
      </c>
      <c r="Q550" s="62">
        <f>Tabla16[[#This Row],[TASA 16%]]+Tabla16[[#This Row],[IEPS 6%]]+Tabla16[[#This Row],[IEPS30%]]+Tabla16[[#This Row],[IEPS53%]]+Tabla16[[#This Row],[IEPS 26.5%]]</f>
        <v>1350</v>
      </c>
      <c r="R550" s="33">
        <v>45492</v>
      </c>
      <c r="S550" s="12" t="s">
        <v>331</v>
      </c>
      <c r="T550" s="34" t="s">
        <v>332</v>
      </c>
      <c r="U550" s="9" t="s">
        <v>51</v>
      </c>
      <c r="V550" s="11"/>
      <c r="W550" s="13" t="s">
        <v>52</v>
      </c>
      <c r="X550" s="12" t="s">
        <v>1949</v>
      </c>
      <c r="Y550" s="124"/>
      <c r="Z550" s="68"/>
    </row>
    <row r="551" spans="1:26" x14ac:dyDescent="0.25">
      <c r="A551" s="69">
        <v>195760</v>
      </c>
      <c r="B551" s="70">
        <v>810</v>
      </c>
      <c r="C551" s="10">
        <v>45470</v>
      </c>
      <c r="D551" s="72"/>
      <c r="E551" s="72">
        <v>42115</v>
      </c>
      <c r="F551" s="72">
        <v>0</v>
      </c>
      <c r="G551" s="73"/>
      <c r="H551" s="73"/>
      <c r="I551" s="73"/>
      <c r="J551" s="73"/>
      <c r="K551" s="73"/>
      <c r="L551" s="72"/>
      <c r="M551" s="72"/>
      <c r="N551" s="72"/>
      <c r="O551" s="72">
        <v>42115</v>
      </c>
      <c r="P551" s="56">
        <f>Tabla16[[#This Row],[TASA EX.]]+Tabla16[[#This Row],[IEPS 8 %]]</f>
        <v>0</v>
      </c>
      <c r="Q551" s="62">
        <f>Tabla16[[#This Row],[TASA 16%]]+Tabla16[[#This Row],[IEPS 6%]]+Tabla16[[#This Row],[IEPS30%]]+Tabla16[[#This Row],[IEPS53%]]+Tabla16[[#This Row],[IEPS 26.5%]]</f>
        <v>0</v>
      </c>
      <c r="R551" s="33">
        <v>45491</v>
      </c>
      <c r="S551" s="71" t="s">
        <v>553</v>
      </c>
      <c r="T551" s="74" t="s">
        <v>554</v>
      </c>
      <c r="U551" s="70" t="s">
        <v>39</v>
      </c>
      <c r="V551" s="72">
        <v>221</v>
      </c>
      <c r="W551" s="75" t="s">
        <v>40</v>
      </c>
      <c r="X551" s="71" t="s">
        <v>1517</v>
      </c>
      <c r="Y551" s="124"/>
      <c r="Z551" s="68"/>
    </row>
    <row r="552" spans="1:26" x14ac:dyDescent="0.25">
      <c r="A552" s="57">
        <v>196081</v>
      </c>
      <c r="B552" s="58">
        <v>241</v>
      </c>
      <c r="C552" s="10">
        <v>45481</v>
      </c>
      <c r="D552" s="60"/>
      <c r="E552" s="60">
        <v>10296</v>
      </c>
      <c r="F552" s="60">
        <v>0</v>
      </c>
      <c r="G552" s="61"/>
      <c r="H552" s="61"/>
      <c r="I552" s="61"/>
      <c r="J552" s="61"/>
      <c r="K552" s="61"/>
      <c r="L552" s="60"/>
      <c r="M552" s="60"/>
      <c r="N552" s="60"/>
      <c r="O552" s="60">
        <v>10296</v>
      </c>
      <c r="P552" s="56">
        <f>Tabla16[[#This Row],[TASA EX.]]+Tabla16[[#This Row],[IEPS 8 %]]</f>
        <v>0</v>
      </c>
      <c r="Q552" s="62">
        <f>Tabla16[[#This Row],[TASA 16%]]+Tabla16[[#This Row],[IEPS 6%]]+Tabla16[[#This Row],[IEPS30%]]+Tabla16[[#This Row],[IEPS53%]]+Tabla16[[#This Row],[IEPS 26.5%]]</f>
        <v>0</v>
      </c>
      <c r="R552" s="33">
        <v>45503</v>
      </c>
      <c r="S552" s="59" t="s">
        <v>553</v>
      </c>
      <c r="T552" s="63" t="s">
        <v>554</v>
      </c>
      <c r="U552" s="58" t="s">
        <v>39</v>
      </c>
      <c r="V552" s="60"/>
      <c r="W552" s="64" t="s">
        <v>40</v>
      </c>
      <c r="X552" s="59" t="s">
        <v>1815</v>
      </c>
      <c r="Y552" s="124"/>
      <c r="Z552" s="68"/>
    </row>
    <row r="553" spans="1:26" x14ac:dyDescent="0.25">
      <c r="A553" s="57">
        <v>196259</v>
      </c>
      <c r="B553" s="58">
        <v>419</v>
      </c>
      <c r="C553" s="10">
        <v>45489</v>
      </c>
      <c r="D553" s="60"/>
      <c r="E553" s="60">
        <v>-5.0000000001091394E-3</v>
      </c>
      <c r="F553" s="60">
        <v>16483.625</v>
      </c>
      <c r="G553" s="61"/>
      <c r="H553" s="61"/>
      <c r="I553" s="61"/>
      <c r="J553" s="61"/>
      <c r="K553" s="61"/>
      <c r="L553" s="60"/>
      <c r="M553" s="60"/>
      <c r="N553" s="60">
        <v>2637.38</v>
      </c>
      <c r="O553" s="60">
        <v>19121</v>
      </c>
      <c r="P553" s="56">
        <f>Tabla16[[#This Row],[TASA EX.]]+Tabla16[[#This Row],[IEPS 8 %]]</f>
        <v>0</v>
      </c>
      <c r="Q553" s="62">
        <f>Tabla16[[#This Row],[TASA 16%]]+Tabla16[[#This Row],[IEPS 6%]]+Tabla16[[#This Row],[IEPS30%]]+Tabla16[[#This Row],[IEPS53%]]+Tabla16[[#This Row],[IEPS 26.5%]]</f>
        <v>16483.625</v>
      </c>
      <c r="R553" s="33">
        <v>45491</v>
      </c>
      <c r="S553" s="59" t="s">
        <v>789</v>
      </c>
      <c r="T553" s="63" t="s">
        <v>790</v>
      </c>
      <c r="U553" s="58" t="s">
        <v>51</v>
      </c>
      <c r="V553" s="60"/>
      <c r="W553" s="64" t="s">
        <v>52</v>
      </c>
      <c r="X553" s="59" t="s">
        <v>1963</v>
      </c>
      <c r="Y553" s="124"/>
      <c r="Z553" s="68"/>
    </row>
    <row r="554" spans="1:26" x14ac:dyDescent="0.25">
      <c r="A554" s="57">
        <v>195844</v>
      </c>
      <c r="B554" s="58">
        <v>4</v>
      </c>
      <c r="C554" s="10">
        <v>45474</v>
      </c>
      <c r="D554" s="60"/>
      <c r="E554" s="60">
        <v>4130</v>
      </c>
      <c r="F554" s="60">
        <v>0</v>
      </c>
      <c r="G554" s="61"/>
      <c r="H554" s="61"/>
      <c r="I554" s="61"/>
      <c r="J554" s="61"/>
      <c r="K554" s="61"/>
      <c r="L554" s="60"/>
      <c r="M554" s="60"/>
      <c r="N554" s="60"/>
      <c r="O554" s="60">
        <v>4130</v>
      </c>
      <c r="P554" s="56">
        <f>Tabla16[[#This Row],[TASA EX.]]+Tabla16[[#This Row],[IEPS 8 %]]</f>
        <v>0</v>
      </c>
      <c r="Q554" s="62">
        <f>Tabla16[[#This Row],[TASA 16%]]+Tabla16[[#This Row],[IEPS 6%]]+Tabla16[[#This Row],[IEPS30%]]+Tabla16[[#This Row],[IEPS53%]]+Tabla16[[#This Row],[IEPS 26.5%]]</f>
        <v>0</v>
      </c>
      <c r="R554" s="33">
        <v>45478</v>
      </c>
      <c r="S554" s="59" t="s">
        <v>301</v>
      </c>
      <c r="T554" s="63" t="s">
        <v>302</v>
      </c>
      <c r="U554" s="58" t="s">
        <v>39</v>
      </c>
      <c r="V554" s="60"/>
      <c r="W554" s="64" t="s">
        <v>40</v>
      </c>
      <c r="X554" s="59" t="s">
        <v>619</v>
      </c>
      <c r="Y554" s="124"/>
      <c r="Z554" s="68"/>
    </row>
    <row r="555" spans="1:26" x14ac:dyDescent="0.25">
      <c r="A555" s="57">
        <v>196154</v>
      </c>
      <c r="B555" s="58">
        <v>314</v>
      </c>
      <c r="C555" s="10">
        <v>45484</v>
      </c>
      <c r="D555" s="60"/>
      <c r="E555" s="60">
        <v>2905</v>
      </c>
      <c r="F555" s="60">
        <v>0</v>
      </c>
      <c r="G555" s="61"/>
      <c r="H555" s="61"/>
      <c r="I555" s="61"/>
      <c r="J555" s="61"/>
      <c r="K555" s="61"/>
      <c r="L555" s="60"/>
      <c r="M555" s="60"/>
      <c r="N555" s="60"/>
      <c r="O555" s="60">
        <v>2905</v>
      </c>
      <c r="P555" s="56">
        <f>Tabla16[[#This Row],[TASA EX.]]+Tabla16[[#This Row],[IEPS 8 %]]</f>
        <v>0</v>
      </c>
      <c r="Q555" s="62">
        <f>Tabla16[[#This Row],[TASA 16%]]+Tabla16[[#This Row],[IEPS 6%]]+Tabla16[[#This Row],[IEPS30%]]+Tabla16[[#This Row],[IEPS53%]]+Tabla16[[#This Row],[IEPS 26.5%]]</f>
        <v>0</v>
      </c>
      <c r="R555" s="33">
        <v>45491</v>
      </c>
      <c r="S555" s="59" t="s">
        <v>301</v>
      </c>
      <c r="T555" s="63" t="s">
        <v>302</v>
      </c>
      <c r="U555" s="58" t="s">
        <v>39</v>
      </c>
      <c r="V555" s="60"/>
      <c r="W555" s="64" t="s">
        <v>40</v>
      </c>
      <c r="X555" s="59" t="s">
        <v>722</v>
      </c>
      <c r="Y555" s="124"/>
      <c r="Z555" s="68"/>
    </row>
    <row r="556" spans="1:26" x14ac:dyDescent="0.25">
      <c r="A556" s="36">
        <v>196038</v>
      </c>
      <c r="B556" s="9">
        <v>198</v>
      </c>
      <c r="C556" s="10">
        <v>45478</v>
      </c>
      <c r="D556" s="11"/>
      <c r="E556" s="11">
        <v>177125</v>
      </c>
      <c r="F556" s="11">
        <v>0</v>
      </c>
      <c r="G556" s="24"/>
      <c r="H556" s="24">
        <v>-2214.06</v>
      </c>
      <c r="I556" s="24"/>
      <c r="J556" s="24"/>
      <c r="K556" s="24"/>
      <c r="L556" s="11"/>
      <c r="M556" s="11"/>
      <c r="N556" s="11"/>
      <c r="O556" s="11">
        <v>174910.94</v>
      </c>
      <c r="P556" s="106">
        <f>Tabla16[[#This Row],[TASA EX.]]+Tabla16[[#This Row],[IEPS 8 %]]</f>
        <v>0</v>
      </c>
      <c r="Q556" s="62">
        <f>Tabla16[[#This Row],[TASA 16%]]+Tabla16[[#This Row],[IEPS 6%]]+Tabla16[[#This Row],[IEPS30%]]+Tabla16[[#This Row],[IEPS53%]]+Tabla16[[#This Row],[IEPS 26.5%]]</f>
        <v>0</v>
      </c>
      <c r="R556" s="33">
        <v>45504</v>
      </c>
      <c r="S556" s="12" t="s">
        <v>1780</v>
      </c>
      <c r="T556" s="34" t="s">
        <v>1781</v>
      </c>
      <c r="U556" s="9" t="s">
        <v>39</v>
      </c>
      <c r="V556" s="11"/>
      <c r="W556" s="13" t="s">
        <v>40</v>
      </c>
      <c r="X556" s="12" t="s">
        <v>1782</v>
      </c>
      <c r="Y556" s="124"/>
      <c r="Z556" s="68"/>
    </row>
    <row r="557" spans="1:26" x14ac:dyDescent="0.25">
      <c r="A557" s="57">
        <v>195421</v>
      </c>
      <c r="B557" s="58">
        <v>471</v>
      </c>
      <c r="C557" s="10">
        <v>45461</v>
      </c>
      <c r="D557" s="60"/>
      <c r="E557" s="60">
        <v>0.20499999999901775</v>
      </c>
      <c r="F557" s="60">
        <v>35714.875</v>
      </c>
      <c r="G557" s="61"/>
      <c r="H557" s="61"/>
      <c r="I557" s="61"/>
      <c r="J557" s="61"/>
      <c r="K557" s="61"/>
      <c r="L557" s="60"/>
      <c r="M557" s="60"/>
      <c r="N557" s="60">
        <v>5714.38</v>
      </c>
      <c r="O557" s="60">
        <v>41429.46</v>
      </c>
      <c r="P557" s="56">
        <f>Tabla16[[#This Row],[TASA EX.]]+Tabla16[[#This Row],[IEPS 8 %]]</f>
        <v>0</v>
      </c>
      <c r="Q557" s="62">
        <f>Tabla16[[#This Row],[TASA 16%]]+Tabla16[[#This Row],[IEPS 6%]]+Tabla16[[#This Row],[IEPS30%]]+Tabla16[[#This Row],[IEPS53%]]+Tabla16[[#This Row],[IEPS 26.5%]]</f>
        <v>35714.875</v>
      </c>
      <c r="R557" s="33">
        <v>45481</v>
      </c>
      <c r="S557" s="59" t="s">
        <v>392</v>
      </c>
      <c r="T557" s="63" t="s">
        <v>393</v>
      </c>
      <c r="U557" s="58" t="s">
        <v>39</v>
      </c>
      <c r="V557" s="60"/>
      <c r="W557" s="64" t="s">
        <v>40</v>
      </c>
      <c r="X557" s="59" t="s">
        <v>1322</v>
      </c>
      <c r="Y557" s="124"/>
      <c r="Z557" s="68"/>
    </row>
    <row r="558" spans="1:26" x14ac:dyDescent="0.25">
      <c r="A558" s="57">
        <v>1136</v>
      </c>
      <c r="B558" s="58">
        <v>5054</v>
      </c>
      <c r="C558" s="10">
        <v>45470</v>
      </c>
      <c r="D558" s="60"/>
      <c r="E558" s="60">
        <v>4380</v>
      </c>
      <c r="F558" s="60">
        <v>0</v>
      </c>
      <c r="G558" s="61"/>
      <c r="H558" s="61"/>
      <c r="I558" s="61"/>
      <c r="J558" s="61"/>
      <c r="K558" s="61"/>
      <c r="L558" s="60"/>
      <c r="M558" s="60"/>
      <c r="N558" s="60"/>
      <c r="O558" s="60">
        <v>4380</v>
      </c>
      <c r="P558" s="56">
        <f>Tabla16[[#This Row],[TASA EX.]]+Tabla16[[#This Row],[IEPS 8 %]]</f>
        <v>0</v>
      </c>
      <c r="Q558" s="62">
        <f>Tabla16[[#This Row],[TASA 16%]]+Tabla16[[#This Row],[IEPS 6%]]+Tabla16[[#This Row],[IEPS30%]]+Tabla16[[#This Row],[IEPS53%]]+Tabla16[[#This Row],[IEPS 26.5%]]</f>
        <v>0</v>
      </c>
      <c r="R558" s="33">
        <v>45475</v>
      </c>
      <c r="S558" s="59" t="s">
        <v>47</v>
      </c>
      <c r="T558" s="63" t="s">
        <v>48</v>
      </c>
      <c r="U558" s="58" t="s">
        <v>39</v>
      </c>
      <c r="V558" s="60"/>
      <c r="W558" s="64" t="s">
        <v>40</v>
      </c>
      <c r="X558" s="59" t="s">
        <v>807</v>
      </c>
      <c r="Y558" s="124"/>
      <c r="Z558" s="68"/>
    </row>
    <row r="559" spans="1:26" x14ac:dyDescent="0.25">
      <c r="A559" s="36">
        <v>1141</v>
      </c>
      <c r="B559" s="9">
        <v>5059</v>
      </c>
      <c r="C559" s="10">
        <v>45472</v>
      </c>
      <c r="D559" s="11"/>
      <c r="E559" s="11">
        <v>5720</v>
      </c>
      <c r="F559" s="11">
        <v>0</v>
      </c>
      <c r="G559" s="24"/>
      <c r="H559" s="24"/>
      <c r="I559" s="24"/>
      <c r="J559" s="24"/>
      <c r="K559" s="24"/>
      <c r="L559" s="11"/>
      <c r="M559" s="11"/>
      <c r="N559" s="11"/>
      <c r="O559" s="11">
        <v>5720</v>
      </c>
      <c r="P559" s="56">
        <f>Tabla16[[#This Row],[TASA EX.]]+Tabla16[[#This Row],[IEPS 8 %]]</f>
        <v>0</v>
      </c>
      <c r="Q559" s="62">
        <f>Tabla16[[#This Row],[TASA 16%]]+Tabla16[[#This Row],[IEPS 6%]]+Tabla16[[#This Row],[IEPS30%]]+Tabla16[[#This Row],[IEPS53%]]+Tabla16[[#This Row],[IEPS 26.5%]]</f>
        <v>0</v>
      </c>
      <c r="R559" s="33">
        <v>45474</v>
      </c>
      <c r="S559" s="12" t="s">
        <v>47</v>
      </c>
      <c r="T559" s="34" t="s">
        <v>48</v>
      </c>
      <c r="U559" s="9" t="s">
        <v>39</v>
      </c>
      <c r="V559" s="11"/>
      <c r="W559" s="13" t="s">
        <v>40</v>
      </c>
      <c r="X559" s="12" t="s">
        <v>811</v>
      </c>
      <c r="Y559" s="124"/>
      <c r="Z559" s="68"/>
    </row>
    <row r="560" spans="1:26" x14ac:dyDescent="0.25">
      <c r="A560" s="57">
        <v>1145</v>
      </c>
      <c r="B560" s="58">
        <v>5002</v>
      </c>
      <c r="C560" s="10">
        <v>45475</v>
      </c>
      <c r="D560" s="60"/>
      <c r="E560" s="60">
        <v>5750</v>
      </c>
      <c r="F560" s="60">
        <v>0</v>
      </c>
      <c r="G560" s="61"/>
      <c r="H560" s="61"/>
      <c r="I560" s="61"/>
      <c r="J560" s="61"/>
      <c r="K560" s="61"/>
      <c r="L560" s="60"/>
      <c r="M560" s="60"/>
      <c r="N560" s="60"/>
      <c r="O560" s="60">
        <v>5750</v>
      </c>
      <c r="P560" s="56">
        <f>Tabla16[[#This Row],[TASA EX.]]+Tabla16[[#This Row],[IEPS 8 %]]</f>
        <v>0</v>
      </c>
      <c r="Q560" s="62">
        <f>Tabla16[[#This Row],[TASA 16%]]+Tabla16[[#This Row],[IEPS 6%]]+Tabla16[[#This Row],[IEPS30%]]+Tabla16[[#This Row],[IEPS53%]]+Tabla16[[#This Row],[IEPS 26.5%]]</f>
        <v>0</v>
      </c>
      <c r="R560" s="33">
        <v>45475</v>
      </c>
      <c r="S560" s="59" t="s">
        <v>47</v>
      </c>
      <c r="T560" s="63" t="s">
        <v>48</v>
      </c>
      <c r="U560" s="58" t="s">
        <v>39</v>
      </c>
      <c r="V560" s="60"/>
      <c r="W560" s="64" t="s">
        <v>40</v>
      </c>
      <c r="X560" s="59" t="s">
        <v>815</v>
      </c>
      <c r="Y560" s="124"/>
      <c r="Z560" s="68"/>
    </row>
    <row r="561" spans="1:26" x14ac:dyDescent="0.25">
      <c r="A561" s="57">
        <v>1150</v>
      </c>
      <c r="B561" s="58">
        <v>5007</v>
      </c>
      <c r="C561" s="10">
        <v>45477</v>
      </c>
      <c r="D561" s="60"/>
      <c r="E561" s="60">
        <v>5240</v>
      </c>
      <c r="F561" s="60">
        <v>0</v>
      </c>
      <c r="G561" s="61"/>
      <c r="H561" s="61"/>
      <c r="I561" s="61"/>
      <c r="J561" s="61"/>
      <c r="K561" s="61"/>
      <c r="L561" s="60"/>
      <c r="M561" s="60"/>
      <c r="N561" s="60"/>
      <c r="O561" s="60">
        <v>5240</v>
      </c>
      <c r="P561" s="56">
        <f>Tabla16[[#This Row],[TASA EX.]]+Tabla16[[#This Row],[IEPS 8 %]]</f>
        <v>0</v>
      </c>
      <c r="Q561" s="62">
        <f>Tabla16[[#This Row],[TASA 16%]]+Tabla16[[#This Row],[IEPS 6%]]+Tabla16[[#This Row],[IEPS30%]]+Tabla16[[#This Row],[IEPS53%]]+Tabla16[[#This Row],[IEPS 26.5%]]</f>
        <v>0</v>
      </c>
      <c r="R561" s="33">
        <v>45482</v>
      </c>
      <c r="S561" s="59" t="s">
        <v>47</v>
      </c>
      <c r="T561" s="63" t="s">
        <v>48</v>
      </c>
      <c r="U561" s="58" t="s">
        <v>39</v>
      </c>
      <c r="V561" s="60"/>
      <c r="W561" s="64" t="s">
        <v>40</v>
      </c>
      <c r="X561" s="59" t="s">
        <v>819</v>
      </c>
      <c r="Y561" s="124"/>
      <c r="Z561" s="68"/>
    </row>
    <row r="562" spans="1:26" x14ac:dyDescent="0.25">
      <c r="A562" s="36">
        <v>1155</v>
      </c>
      <c r="B562" s="9">
        <v>5012</v>
      </c>
      <c r="C562" s="10">
        <v>45479</v>
      </c>
      <c r="D562" s="11"/>
      <c r="E562" s="11">
        <v>5250</v>
      </c>
      <c r="F562" s="11">
        <v>0</v>
      </c>
      <c r="G562" s="24"/>
      <c r="H562" s="24"/>
      <c r="I562" s="24"/>
      <c r="J562" s="24"/>
      <c r="K562" s="24"/>
      <c r="L562" s="11"/>
      <c r="M562" s="11"/>
      <c r="N562" s="11"/>
      <c r="O562" s="11">
        <v>5250</v>
      </c>
      <c r="P562" s="106">
        <f>Tabla16[[#This Row],[TASA EX.]]+Tabla16[[#This Row],[IEPS 8 %]]</f>
        <v>0</v>
      </c>
      <c r="Q562" s="62">
        <f>Tabla16[[#This Row],[TASA 16%]]+Tabla16[[#This Row],[IEPS 6%]]+Tabla16[[#This Row],[IEPS30%]]+Tabla16[[#This Row],[IEPS53%]]+Tabla16[[#This Row],[IEPS 26.5%]]</f>
        <v>0</v>
      </c>
      <c r="R562" s="33">
        <v>45482</v>
      </c>
      <c r="S562" s="12" t="s">
        <v>47</v>
      </c>
      <c r="T562" s="34" t="s">
        <v>48</v>
      </c>
      <c r="U562" s="9" t="s">
        <v>39</v>
      </c>
      <c r="V562" s="11"/>
      <c r="W562" s="13" t="s">
        <v>40</v>
      </c>
      <c r="X562" s="12" t="s">
        <v>826</v>
      </c>
      <c r="Y562" s="124"/>
      <c r="Z562" s="68"/>
    </row>
    <row r="563" spans="1:26" x14ac:dyDescent="0.25">
      <c r="A563" s="57">
        <v>1160</v>
      </c>
      <c r="B563" s="58">
        <v>5017</v>
      </c>
      <c r="C563" s="10">
        <v>45482</v>
      </c>
      <c r="D563" s="60"/>
      <c r="E563" s="60">
        <v>6350</v>
      </c>
      <c r="F563" s="60">
        <v>0</v>
      </c>
      <c r="G563" s="61"/>
      <c r="H563" s="61"/>
      <c r="I563" s="61"/>
      <c r="J563" s="61"/>
      <c r="K563" s="61"/>
      <c r="L563" s="60"/>
      <c r="M563" s="60"/>
      <c r="N563" s="60"/>
      <c r="O563" s="60">
        <v>6350</v>
      </c>
      <c r="P563" s="56">
        <f>Tabla16[[#This Row],[TASA EX.]]+Tabla16[[#This Row],[IEPS 8 %]]</f>
        <v>0</v>
      </c>
      <c r="Q563" s="62">
        <f>Tabla16[[#This Row],[TASA 16%]]+Tabla16[[#This Row],[IEPS 6%]]+Tabla16[[#This Row],[IEPS30%]]+Tabla16[[#This Row],[IEPS53%]]+Tabla16[[#This Row],[IEPS 26.5%]]</f>
        <v>0</v>
      </c>
      <c r="R563" s="33">
        <v>45482</v>
      </c>
      <c r="S563" s="59" t="s">
        <v>47</v>
      </c>
      <c r="T563" s="63" t="s">
        <v>48</v>
      </c>
      <c r="U563" s="58" t="s">
        <v>39</v>
      </c>
      <c r="V563" s="60"/>
      <c r="W563" s="64" t="s">
        <v>40</v>
      </c>
      <c r="X563" s="59" t="s">
        <v>831</v>
      </c>
      <c r="Y563" s="124"/>
      <c r="Z563" s="68"/>
    </row>
    <row r="564" spans="1:26" x14ac:dyDescent="0.25">
      <c r="A564" s="36">
        <v>1165</v>
      </c>
      <c r="B564" s="9">
        <v>5022</v>
      </c>
      <c r="C564" s="10">
        <v>45484</v>
      </c>
      <c r="D564" s="11"/>
      <c r="E564" s="11">
        <v>5680</v>
      </c>
      <c r="F564" s="11">
        <v>0</v>
      </c>
      <c r="G564" s="24"/>
      <c r="H564" s="24"/>
      <c r="I564" s="24"/>
      <c r="J564" s="24"/>
      <c r="K564" s="24"/>
      <c r="L564" s="11"/>
      <c r="M564" s="11"/>
      <c r="N564" s="11"/>
      <c r="O564" s="11">
        <v>5680</v>
      </c>
      <c r="P564" s="56">
        <f>Tabla16[[#This Row],[TASA EX.]]+Tabla16[[#This Row],[IEPS 8 %]]</f>
        <v>0</v>
      </c>
      <c r="Q564" s="62">
        <f>Tabla16[[#This Row],[TASA 16%]]+Tabla16[[#This Row],[IEPS 6%]]+Tabla16[[#This Row],[IEPS30%]]+Tabla16[[#This Row],[IEPS53%]]+Tabla16[[#This Row],[IEPS 26.5%]]</f>
        <v>0</v>
      </c>
      <c r="R564" s="104">
        <v>45489</v>
      </c>
      <c r="S564" s="12" t="s">
        <v>47</v>
      </c>
      <c r="T564" s="34" t="s">
        <v>48</v>
      </c>
      <c r="U564" s="9" t="s">
        <v>39</v>
      </c>
      <c r="V564" s="11"/>
      <c r="W564" s="13" t="s">
        <v>40</v>
      </c>
      <c r="X564" s="12" t="s">
        <v>835</v>
      </c>
      <c r="Y564" s="124"/>
      <c r="Z564" s="68"/>
    </row>
    <row r="565" spans="1:26" x14ac:dyDescent="0.25">
      <c r="A565" s="57">
        <v>1171</v>
      </c>
      <c r="B565" s="58">
        <v>5028</v>
      </c>
      <c r="C565" s="10">
        <v>45486</v>
      </c>
      <c r="D565" s="60"/>
      <c r="E565" s="60">
        <v>7920</v>
      </c>
      <c r="F565" s="60">
        <v>0</v>
      </c>
      <c r="G565" s="61"/>
      <c r="H565" s="61"/>
      <c r="I565" s="61"/>
      <c r="J565" s="61"/>
      <c r="K565" s="61"/>
      <c r="L565" s="60"/>
      <c r="M565" s="60"/>
      <c r="N565" s="60"/>
      <c r="O565" s="60">
        <v>7920</v>
      </c>
      <c r="P565" s="56">
        <f>Tabla16[[#This Row],[TASA EX.]]+Tabla16[[#This Row],[IEPS 8 %]]</f>
        <v>0</v>
      </c>
      <c r="Q565" s="62">
        <f>Tabla16[[#This Row],[TASA 16%]]+Tabla16[[#This Row],[IEPS 6%]]+Tabla16[[#This Row],[IEPS30%]]+Tabla16[[#This Row],[IEPS53%]]+Tabla16[[#This Row],[IEPS 26.5%]]</f>
        <v>0</v>
      </c>
      <c r="R565" s="33">
        <v>45489</v>
      </c>
      <c r="S565" s="59" t="s">
        <v>47</v>
      </c>
      <c r="T565" s="63" t="s">
        <v>48</v>
      </c>
      <c r="U565" s="58" t="s">
        <v>39</v>
      </c>
      <c r="V565" s="60"/>
      <c r="W565" s="64" t="s">
        <v>40</v>
      </c>
      <c r="X565" s="59" t="s">
        <v>840</v>
      </c>
      <c r="Y565" s="124"/>
      <c r="Z565" s="68"/>
    </row>
    <row r="566" spans="1:26" x14ac:dyDescent="0.25">
      <c r="A566" s="69">
        <v>1175</v>
      </c>
      <c r="B566" s="70">
        <v>5032</v>
      </c>
      <c r="C566" s="10">
        <v>45489</v>
      </c>
      <c r="D566" s="72"/>
      <c r="E566" s="72">
        <v>7190</v>
      </c>
      <c r="F566" s="72">
        <v>0</v>
      </c>
      <c r="G566" s="73"/>
      <c r="H566" s="73"/>
      <c r="I566" s="73"/>
      <c r="J566" s="73"/>
      <c r="K566" s="73"/>
      <c r="L566" s="72"/>
      <c r="M566" s="72"/>
      <c r="N566" s="72"/>
      <c r="O566" s="72">
        <v>7190</v>
      </c>
      <c r="P566" s="56">
        <f>Tabla16[[#This Row],[TASA EX.]]+Tabla16[[#This Row],[IEPS 8 %]]</f>
        <v>0</v>
      </c>
      <c r="Q566" s="62">
        <f>Tabla16[[#This Row],[TASA 16%]]+Tabla16[[#This Row],[IEPS 6%]]+Tabla16[[#This Row],[IEPS30%]]+Tabla16[[#This Row],[IEPS53%]]+Tabla16[[#This Row],[IEPS 26.5%]]</f>
        <v>0</v>
      </c>
      <c r="R566" s="33">
        <v>45495</v>
      </c>
      <c r="S566" s="71" t="s">
        <v>47</v>
      </c>
      <c r="T566" s="74" t="s">
        <v>48</v>
      </c>
      <c r="U566" s="70" t="s">
        <v>39</v>
      </c>
      <c r="V566" s="72"/>
      <c r="W566" s="75" t="s">
        <v>40</v>
      </c>
      <c r="X566" s="71" t="s">
        <v>844</v>
      </c>
      <c r="Y566" s="124"/>
      <c r="Z566" s="68"/>
    </row>
    <row r="567" spans="1:26" x14ac:dyDescent="0.25">
      <c r="A567" s="36">
        <v>1181</v>
      </c>
      <c r="B567" s="9">
        <v>5038</v>
      </c>
      <c r="C567" s="10">
        <v>45491</v>
      </c>
      <c r="D567" s="11"/>
      <c r="E567" s="11">
        <v>4270</v>
      </c>
      <c r="F567" s="11">
        <v>0</v>
      </c>
      <c r="G567" s="24"/>
      <c r="H567" s="24"/>
      <c r="I567" s="24"/>
      <c r="J567" s="24"/>
      <c r="K567" s="24"/>
      <c r="L567" s="11"/>
      <c r="M567" s="11"/>
      <c r="N567" s="11"/>
      <c r="O567" s="11">
        <v>4270</v>
      </c>
      <c r="P567" s="106">
        <f>Tabla16[[#This Row],[TASA EX.]]+Tabla16[[#This Row],[IEPS 8 %]]</f>
        <v>0</v>
      </c>
      <c r="Q567" s="62">
        <f>Tabla16[[#This Row],[TASA 16%]]+Tabla16[[#This Row],[IEPS 6%]]+Tabla16[[#This Row],[IEPS30%]]+Tabla16[[#This Row],[IEPS53%]]+Tabla16[[#This Row],[IEPS 26.5%]]</f>
        <v>0</v>
      </c>
      <c r="R567" s="33">
        <v>45495</v>
      </c>
      <c r="S567" s="12" t="s">
        <v>47</v>
      </c>
      <c r="T567" s="34" t="s">
        <v>48</v>
      </c>
      <c r="U567" s="9" t="s">
        <v>39</v>
      </c>
      <c r="V567" s="11"/>
      <c r="W567" s="13" t="s">
        <v>40</v>
      </c>
      <c r="X567" s="12" t="s">
        <v>850</v>
      </c>
      <c r="Y567" s="124"/>
      <c r="Z567" s="68"/>
    </row>
    <row r="568" spans="1:26" x14ac:dyDescent="0.25">
      <c r="A568" s="36">
        <v>1185</v>
      </c>
      <c r="B568" s="9">
        <v>5042</v>
      </c>
      <c r="C568" s="10">
        <v>45493</v>
      </c>
      <c r="D568" s="11"/>
      <c r="E568" s="11">
        <v>8100</v>
      </c>
      <c r="F568" s="11">
        <v>0</v>
      </c>
      <c r="G568" s="24"/>
      <c r="H568" s="24"/>
      <c r="I568" s="24"/>
      <c r="J568" s="24"/>
      <c r="K568" s="24"/>
      <c r="L568" s="11"/>
      <c r="M568" s="11"/>
      <c r="N568" s="11"/>
      <c r="O568" s="11">
        <v>8100</v>
      </c>
      <c r="P568" s="106">
        <f>Tabla16[[#This Row],[TASA EX.]]+Tabla16[[#This Row],[IEPS 8 %]]</f>
        <v>0</v>
      </c>
      <c r="Q568" s="62">
        <f>Tabla16[[#This Row],[TASA 16%]]+Tabla16[[#This Row],[IEPS 6%]]+Tabla16[[#This Row],[IEPS30%]]+Tabla16[[#This Row],[IEPS53%]]+Tabla16[[#This Row],[IEPS 26.5%]]</f>
        <v>0</v>
      </c>
      <c r="R568" s="33">
        <v>45496</v>
      </c>
      <c r="S568" s="12" t="s">
        <v>47</v>
      </c>
      <c r="T568" s="34" t="s">
        <v>48</v>
      </c>
      <c r="U568" s="9" t="s">
        <v>39</v>
      </c>
      <c r="V568" s="11"/>
      <c r="W568" s="13" t="s">
        <v>40</v>
      </c>
      <c r="X568" s="12" t="s">
        <v>854</v>
      </c>
      <c r="Y568" s="124"/>
      <c r="Z568" s="68"/>
    </row>
    <row r="569" spans="1:26" x14ac:dyDescent="0.25">
      <c r="A569" s="36">
        <v>1189</v>
      </c>
      <c r="B569" s="9">
        <v>5046</v>
      </c>
      <c r="C569" s="10">
        <v>45496</v>
      </c>
      <c r="D569" s="11"/>
      <c r="E569" s="11">
        <v>5730</v>
      </c>
      <c r="F569" s="11">
        <v>0</v>
      </c>
      <c r="G569" s="24"/>
      <c r="H569" s="24"/>
      <c r="I569" s="24"/>
      <c r="J569" s="24"/>
      <c r="K569" s="24"/>
      <c r="L569" s="11"/>
      <c r="M569" s="11"/>
      <c r="N569" s="11"/>
      <c r="O569" s="11">
        <v>5730</v>
      </c>
      <c r="P569" s="106">
        <f>Tabla16[[#This Row],[TASA EX.]]+Tabla16[[#This Row],[IEPS 8 %]]</f>
        <v>0</v>
      </c>
      <c r="Q569" s="62">
        <f>Tabla16[[#This Row],[TASA 16%]]+Tabla16[[#This Row],[IEPS 6%]]+Tabla16[[#This Row],[IEPS30%]]+Tabla16[[#This Row],[IEPS53%]]+Tabla16[[#This Row],[IEPS 26.5%]]</f>
        <v>0</v>
      </c>
      <c r="R569" s="33">
        <v>45499</v>
      </c>
      <c r="S569" s="12" t="s">
        <v>47</v>
      </c>
      <c r="T569" s="34" t="s">
        <v>48</v>
      </c>
      <c r="U569" s="9" t="s">
        <v>39</v>
      </c>
      <c r="V569" s="11"/>
      <c r="W569" s="13" t="s">
        <v>40</v>
      </c>
      <c r="X569" s="12" t="s">
        <v>858</v>
      </c>
      <c r="Y569" s="124"/>
      <c r="Z569" s="68"/>
    </row>
    <row r="570" spans="1:26" x14ac:dyDescent="0.25">
      <c r="A570" s="36">
        <v>1192</v>
      </c>
      <c r="B570" s="9">
        <v>5049</v>
      </c>
      <c r="C570" s="10">
        <v>45498</v>
      </c>
      <c r="D570" s="11"/>
      <c r="E570" s="11">
        <v>5620</v>
      </c>
      <c r="F570" s="11">
        <v>0</v>
      </c>
      <c r="G570" s="24"/>
      <c r="H570" s="24"/>
      <c r="I570" s="24"/>
      <c r="J570" s="24"/>
      <c r="K570" s="24"/>
      <c r="L570" s="11"/>
      <c r="M570" s="11"/>
      <c r="N570" s="11"/>
      <c r="O570" s="11">
        <v>5620</v>
      </c>
      <c r="P570" s="106">
        <f>Tabla16[[#This Row],[TASA EX.]]+Tabla16[[#This Row],[IEPS 8 %]]</f>
        <v>0</v>
      </c>
      <c r="Q570" s="62">
        <f>Tabla16[[#This Row],[TASA 16%]]+Tabla16[[#This Row],[IEPS 6%]]+Tabla16[[#This Row],[IEPS30%]]+Tabla16[[#This Row],[IEPS53%]]+Tabla16[[#This Row],[IEPS 26.5%]]</f>
        <v>0</v>
      </c>
      <c r="R570" s="33">
        <v>45499</v>
      </c>
      <c r="S570" s="12" t="s">
        <v>47</v>
      </c>
      <c r="T570" s="34" t="s">
        <v>48</v>
      </c>
      <c r="U570" s="9" t="s">
        <v>39</v>
      </c>
      <c r="V570" s="11"/>
      <c r="W570" s="13" t="s">
        <v>40</v>
      </c>
      <c r="X570" s="12" t="s">
        <v>860</v>
      </c>
      <c r="Y570" s="124"/>
      <c r="Z570" s="68"/>
    </row>
    <row r="571" spans="1:26" x14ac:dyDescent="0.25">
      <c r="A571" s="36">
        <v>1196</v>
      </c>
      <c r="B571" s="9">
        <v>5053</v>
      </c>
      <c r="C571" s="10">
        <v>45500</v>
      </c>
      <c r="D571" s="11"/>
      <c r="E571" s="11">
        <v>6710</v>
      </c>
      <c r="F571" s="11">
        <v>0</v>
      </c>
      <c r="G571" s="24"/>
      <c r="H571" s="24"/>
      <c r="I571" s="24"/>
      <c r="J571" s="24"/>
      <c r="K571" s="24"/>
      <c r="L571" s="11"/>
      <c r="M571" s="11"/>
      <c r="N571" s="11"/>
      <c r="O571" s="11">
        <v>6710</v>
      </c>
      <c r="P571" s="56">
        <f>Tabla16[[#This Row],[TASA EX.]]+Tabla16[[#This Row],[IEPS 8 %]]</f>
        <v>0</v>
      </c>
      <c r="Q571" s="62">
        <f>Tabla16[[#This Row],[TASA 16%]]+Tabla16[[#This Row],[IEPS 6%]]+Tabla16[[#This Row],[IEPS30%]]+Tabla16[[#This Row],[IEPS53%]]+Tabla16[[#This Row],[IEPS 26.5%]]</f>
        <v>0</v>
      </c>
      <c r="R571" s="33">
        <v>45503</v>
      </c>
      <c r="S571" s="12" t="s">
        <v>47</v>
      </c>
      <c r="T571" s="34" t="s">
        <v>48</v>
      </c>
      <c r="U571" s="9" t="s">
        <v>39</v>
      </c>
      <c r="V571" s="11"/>
      <c r="W571" s="13" t="s">
        <v>40</v>
      </c>
      <c r="X571" s="12" t="s">
        <v>863</v>
      </c>
      <c r="Y571" s="124"/>
      <c r="Z571" s="68"/>
    </row>
    <row r="572" spans="1:26" x14ac:dyDescent="0.25">
      <c r="A572" s="36">
        <v>195856</v>
      </c>
      <c r="B572" s="9">
        <v>16</v>
      </c>
      <c r="C572" s="10">
        <v>45474</v>
      </c>
      <c r="D572" s="11"/>
      <c r="E572" s="11">
        <v>0</v>
      </c>
      <c r="F572" s="11">
        <v>48600</v>
      </c>
      <c r="G572" s="24"/>
      <c r="H572" s="24"/>
      <c r="I572" s="24"/>
      <c r="J572" s="24"/>
      <c r="K572" s="24"/>
      <c r="L572" s="11"/>
      <c r="M572" s="11"/>
      <c r="N572" s="11">
        <v>7776</v>
      </c>
      <c r="O572" s="11">
        <v>56376</v>
      </c>
      <c r="P572" s="56">
        <f>Tabla16[[#This Row],[TASA EX.]]+Tabla16[[#This Row],[IEPS 8 %]]</f>
        <v>0</v>
      </c>
      <c r="Q572" s="62">
        <f>Tabla16[[#This Row],[TASA 16%]]+Tabla16[[#This Row],[IEPS 6%]]+Tabla16[[#This Row],[IEPS30%]]+Tabla16[[#This Row],[IEPS53%]]+Tabla16[[#This Row],[IEPS 26.5%]]</f>
        <v>48600</v>
      </c>
      <c r="R572" s="33">
        <v>45485</v>
      </c>
      <c r="S572" s="12" t="s">
        <v>1617</v>
      </c>
      <c r="T572" s="34" t="s">
        <v>1618</v>
      </c>
      <c r="U572" s="9" t="s">
        <v>51</v>
      </c>
      <c r="V572" s="11"/>
      <c r="W572" s="13" t="s">
        <v>52</v>
      </c>
      <c r="X572" s="12" t="s">
        <v>1619</v>
      </c>
      <c r="Y572" s="124"/>
      <c r="Z572" s="68"/>
    </row>
    <row r="573" spans="1:26" x14ac:dyDescent="0.25">
      <c r="A573" s="97">
        <v>195747</v>
      </c>
      <c r="B573" s="98">
        <v>797</v>
      </c>
      <c r="C573" s="10">
        <v>45470</v>
      </c>
      <c r="D573" s="100"/>
      <c r="E573" s="100">
        <v>0</v>
      </c>
      <c r="F573" s="100">
        <v>24759</v>
      </c>
      <c r="G573" s="101"/>
      <c r="H573" s="101"/>
      <c r="I573" s="101"/>
      <c r="J573" s="101"/>
      <c r="K573" s="101"/>
      <c r="L573" s="100"/>
      <c r="M573" s="100"/>
      <c r="N573" s="100">
        <v>3961.44</v>
      </c>
      <c r="O573" s="100">
        <v>28720.44</v>
      </c>
      <c r="P573" s="56">
        <f>Tabla16[[#This Row],[TASA EX.]]+Tabla16[[#This Row],[IEPS 8 %]]</f>
        <v>0</v>
      </c>
      <c r="Q573" s="62">
        <f>Tabla16[[#This Row],[TASA 16%]]+Tabla16[[#This Row],[IEPS 6%]]+Tabla16[[#This Row],[IEPS30%]]+Tabla16[[#This Row],[IEPS53%]]+Tabla16[[#This Row],[IEPS 26.5%]]</f>
        <v>24759</v>
      </c>
      <c r="R573" s="33">
        <v>45482</v>
      </c>
      <c r="S573" s="99" t="s">
        <v>258</v>
      </c>
      <c r="T573" s="102" t="s">
        <v>259</v>
      </c>
      <c r="U573" s="98" t="s">
        <v>51</v>
      </c>
      <c r="V573" s="100"/>
      <c r="W573" s="103" t="s">
        <v>52</v>
      </c>
      <c r="X573" s="99" t="s">
        <v>1504</v>
      </c>
      <c r="Y573" s="124"/>
      <c r="Z573" s="68"/>
    </row>
    <row r="574" spans="1:26" x14ac:dyDescent="0.25">
      <c r="A574" s="57">
        <v>196047</v>
      </c>
      <c r="B574" s="58">
        <v>207</v>
      </c>
      <c r="C574" s="10">
        <v>45478</v>
      </c>
      <c r="D574" s="60"/>
      <c r="E574" s="60">
        <v>0</v>
      </c>
      <c r="F574" s="60">
        <v>35022</v>
      </c>
      <c r="G574" s="61"/>
      <c r="H574" s="61"/>
      <c r="I574" s="61"/>
      <c r="J574" s="61"/>
      <c r="K574" s="61"/>
      <c r="L574" s="60"/>
      <c r="M574" s="60"/>
      <c r="N574" s="60">
        <v>5603.52</v>
      </c>
      <c r="O574" s="60">
        <v>40625.519999999997</v>
      </c>
      <c r="P574" s="56">
        <f>Tabla16[[#This Row],[TASA EX.]]+Tabla16[[#This Row],[IEPS 8 %]]</f>
        <v>0</v>
      </c>
      <c r="Q574" s="62">
        <f>Tabla16[[#This Row],[TASA 16%]]+Tabla16[[#This Row],[IEPS 6%]]+Tabla16[[#This Row],[IEPS30%]]+Tabla16[[#This Row],[IEPS53%]]+Tabla16[[#This Row],[IEPS 26.5%]]</f>
        <v>35022</v>
      </c>
      <c r="R574" s="33">
        <v>45489</v>
      </c>
      <c r="S574" s="59" t="s">
        <v>258</v>
      </c>
      <c r="T574" s="63" t="s">
        <v>259</v>
      </c>
      <c r="U574" s="58" t="s">
        <v>51</v>
      </c>
      <c r="V574" s="60"/>
      <c r="W574" s="64" t="s">
        <v>52</v>
      </c>
      <c r="X574" s="59" t="s">
        <v>1798</v>
      </c>
      <c r="Y574" s="124"/>
      <c r="Z574" s="68"/>
    </row>
    <row r="575" spans="1:26" x14ac:dyDescent="0.25">
      <c r="A575" s="57">
        <v>196370</v>
      </c>
      <c r="B575" s="58">
        <v>530</v>
      </c>
      <c r="C575" s="10">
        <v>45491</v>
      </c>
      <c r="D575" s="60"/>
      <c r="E575" s="60">
        <v>0</v>
      </c>
      <c r="F575" s="60">
        <v>13996</v>
      </c>
      <c r="G575" s="61"/>
      <c r="H575" s="61"/>
      <c r="I575" s="61"/>
      <c r="J575" s="61"/>
      <c r="K575" s="61"/>
      <c r="L575" s="60"/>
      <c r="M575" s="60"/>
      <c r="N575" s="60">
        <v>2239.36</v>
      </c>
      <c r="O575" s="60">
        <v>16235.36</v>
      </c>
      <c r="P575" s="56">
        <f>Tabla16[[#This Row],[TASA EX.]]+Tabla16[[#This Row],[IEPS 8 %]]</f>
        <v>0</v>
      </c>
      <c r="Q575" s="62">
        <f>Tabla16[[#This Row],[TASA 16%]]+Tabla16[[#This Row],[IEPS 6%]]+Tabla16[[#This Row],[IEPS30%]]+Tabla16[[#This Row],[IEPS53%]]+Tabla16[[#This Row],[IEPS 26.5%]]</f>
        <v>13996</v>
      </c>
      <c r="R575" s="33">
        <v>45500</v>
      </c>
      <c r="S575" s="59" t="s">
        <v>258</v>
      </c>
      <c r="T575" s="63" t="s">
        <v>259</v>
      </c>
      <c r="U575" s="58" t="s">
        <v>51</v>
      </c>
      <c r="V575" s="60"/>
      <c r="W575" s="64" t="s">
        <v>52</v>
      </c>
      <c r="X575" s="59" t="s">
        <v>2025</v>
      </c>
      <c r="Y575" s="124"/>
      <c r="Z575" s="68"/>
    </row>
    <row r="576" spans="1:26" x14ac:dyDescent="0.25">
      <c r="A576" s="44">
        <v>196375</v>
      </c>
      <c r="B576" s="45">
        <v>535</v>
      </c>
      <c r="C576" s="10">
        <v>45492</v>
      </c>
      <c r="D576" s="46"/>
      <c r="E576" s="46">
        <v>0</v>
      </c>
      <c r="F576" s="46">
        <v>56127.5</v>
      </c>
      <c r="G576" s="47"/>
      <c r="H576" s="47"/>
      <c r="I576" s="47"/>
      <c r="J576" s="47"/>
      <c r="K576" s="47"/>
      <c r="L576" s="46"/>
      <c r="M576" s="46"/>
      <c r="N576" s="46">
        <v>8980.4</v>
      </c>
      <c r="O576" s="46">
        <v>65107.9</v>
      </c>
      <c r="P576" s="56">
        <f>Tabla16[[#This Row],[TASA EX.]]+Tabla16[[#This Row],[IEPS 8 %]]</f>
        <v>0</v>
      </c>
      <c r="Q576" s="62">
        <f>Tabla16[[#This Row],[TASA 16%]]+Tabla16[[#This Row],[IEPS 6%]]+Tabla16[[#This Row],[IEPS30%]]+Tabla16[[#This Row],[IEPS53%]]+Tabla16[[#This Row],[IEPS 26.5%]]</f>
        <v>56127.5</v>
      </c>
      <c r="R576" s="33">
        <v>45504</v>
      </c>
      <c r="S576" s="48" t="s">
        <v>258</v>
      </c>
      <c r="T576" s="49" t="s">
        <v>259</v>
      </c>
      <c r="U576" s="45" t="s">
        <v>51</v>
      </c>
      <c r="V576" s="46"/>
      <c r="W576" s="50" t="s">
        <v>52</v>
      </c>
      <c r="X576" s="48" t="s">
        <v>2030</v>
      </c>
      <c r="Y576" s="124"/>
      <c r="Z576" s="68"/>
    </row>
    <row r="577" spans="1:26" x14ac:dyDescent="0.25">
      <c r="A577" s="57">
        <v>195558</v>
      </c>
      <c r="B577" s="58">
        <v>608</v>
      </c>
      <c r="C577" s="10">
        <v>45464</v>
      </c>
      <c r="D577" s="60"/>
      <c r="E577" s="60">
        <v>0</v>
      </c>
      <c r="F577" s="60">
        <v>68000</v>
      </c>
      <c r="G577" s="61"/>
      <c r="H577" s="61"/>
      <c r="I577" s="61"/>
      <c r="J577" s="61"/>
      <c r="K577" s="61"/>
      <c r="L577" s="60"/>
      <c r="M577" s="60"/>
      <c r="N577" s="60">
        <v>10880</v>
      </c>
      <c r="O577" s="60">
        <v>78880</v>
      </c>
      <c r="P577" s="56">
        <f>Tabla16[[#This Row],[TASA EX.]]+Tabla16[[#This Row],[IEPS 8 %]]</f>
        <v>0</v>
      </c>
      <c r="Q577" s="62">
        <f>Tabla16[[#This Row],[TASA 16%]]+Tabla16[[#This Row],[IEPS 6%]]+Tabla16[[#This Row],[IEPS30%]]+Tabla16[[#This Row],[IEPS53%]]+Tabla16[[#This Row],[IEPS 26.5%]]</f>
        <v>68000</v>
      </c>
      <c r="R577" s="33">
        <v>45482</v>
      </c>
      <c r="S577" s="59" t="s">
        <v>533</v>
      </c>
      <c r="T577" s="63" t="s">
        <v>534</v>
      </c>
      <c r="U577" s="58" t="s">
        <v>51</v>
      </c>
      <c r="V577" s="60"/>
      <c r="W577" s="64" t="s">
        <v>52</v>
      </c>
      <c r="X577" s="59" t="s">
        <v>1388</v>
      </c>
      <c r="Y577" s="124"/>
      <c r="Z577" s="68"/>
    </row>
    <row r="578" spans="1:26" x14ac:dyDescent="0.25">
      <c r="A578" s="57">
        <v>195836</v>
      </c>
      <c r="B578" s="58">
        <v>886</v>
      </c>
      <c r="C578" s="10">
        <v>45471</v>
      </c>
      <c r="D578" s="60">
        <v>11111.11</v>
      </c>
      <c r="E578" s="60">
        <v>-6.8212102632969618E-13</v>
      </c>
      <c r="F578" s="60">
        <v>0</v>
      </c>
      <c r="G578" s="61"/>
      <c r="H578" s="61">
        <v>-1111.1099999999999</v>
      </c>
      <c r="I578" s="61"/>
      <c r="J578" s="61"/>
      <c r="K578" s="61"/>
      <c r="L578" s="60"/>
      <c r="M578" s="60"/>
      <c r="N578" s="60"/>
      <c r="O578" s="60">
        <v>10000</v>
      </c>
      <c r="P578" s="56">
        <f>Tabla16[[#This Row],[TASA EX.]]+Tabla16[[#This Row],[IEPS 8 %]]</f>
        <v>11111.11</v>
      </c>
      <c r="Q578" s="62">
        <f>Tabla16[[#This Row],[TASA 16%]]+Tabla16[[#This Row],[IEPS 6%]]+Tabla16[[#This Row],[IEPS30%]]+Tabla16[[#This Row],[IEPS53%]]+Tabla16[[#This Row],[IEPS 26.5%]]</f>
        <v>0</v>
      </c>
      <c r="R578" s="33">
        <v>45482</v>
      </c>
      <c r="S578" s="59" t="s">
        <v>319</v>
      </c>
      <c r="T578" s="63" t="s">
        <v>320</v>
      </c>
      <c r="U578" s="58" t="s">
        <v>81</v>
      </c>
      <c r="V578" s="60"/>
      <c r="W578" s="64" t="s">
        <v>82</v>
      </c>
      <c r="X578" s="59" t="s">
        <v>113</v>
      </c>
      <c r="Y578" s="124"/>
      <c r="Z578" s="68"/>
    </row>
    <row r="579" spans="1:26" x14ac:dyDescent="0.25">
      <c r="A579" s="36" t="s">
        <v>1008</v>
      </c>
      <c r="B579" s="9">
        <v>2119</v>
      </c>
      <c r="C579" s="10">
        <v>45492</v>
      </c>
      <c r="D579" s="11"/>
      <c r="E579" s="11">
        <v>14700</v>
      </c>
      <c r="F579" s="11">
        <v>0</v>
      </c>
      <c r="G579" s="24"/>
      <c r="H579" s="24"/>
      <c r="I579" s="24"/>
      <c r="J579" s="24"/>
      <c r="K579" s="24"/>
      <c r="L579" s="11"/>
      <c r="M579" s="11"/>
      <c r="N579" s="11"/>
      <c r="O579" s="11">
        <v>14700</v>
      </c>
      <c r="P579" s="56">
        <f>Tabla16[[#This Row],[TASA EX.]]+Tabla16[[#This Row],[IEPS 8 %]]</f>
        <v>0</v>
      </c>
      <c r="Q579" s="62">
        <f>Tabla16[[#This Row],[TASA 16%]]+Tabla16[[#This Row],[IEPS 6%]]+Tabla16[[#This Row],[IEPS30%]]+Tabla16[[#This Row],[IEPS53%]]+Tabla16[[#This Row],[IEPS 26.5%]]</f>
        <v>0</v>
      </c>
      <c r="R579" s="33">
        <v>45492</v>
      </c>
      <c r="S579" s="12" t="s">
        <v>115</v>
      </c>
      <c r="T579" s="34" t="s">
        <v>116</v>
      </c>
      <c r="U579" s="9" t="s">
        <v>39</v>
      </c>
      <c r="V579" s="11"/>
      <c r="W579" s="13" t="s">
        <v>40</v>
      </c>
      <c r="X579" s="12" t="s">
        <v>1183</v>
      </c>
      <c r="Y579" s="124"/>
      <c r="Z579" s="68"/>
    </row>
    <row r="580" spans="1:26" x14ac:dyDescent="0.25">
      <c r="A580" s="57" t="s">
        <v>1017</v>
      </c>
      <c r="B580" s="58">
        <v>2129</v>
      </c>
      <c r="C580" s="10">
        <v>45495</v>
      </c>
      <c r="D580" s="60"/>
      <c r="E580" s="60">
        <v>23700</v>
      </c>
      <c r="F580" s="60">
        <v>0</v>
      </c>
      <c r="G580" s="61"/>
      <c r="H580" s="61"/>
      <c r="I580" s="61"/>
      <c r="J580" s="61"/>
      <c r="K580" s="61"/>
      <c r="L580" s="60"/>
      <c r="M580" s="60"/>
      <c r="N580" s="60"/>
      <c r="O580" s="60">
        <v>23700</v>
      </c>
      <c r="P580" s="56">
        <f>Tabla16[[#This Row],[TASA EX.]]+Tabla16[[#This Row],[IEPS 8 %]]</f>
        <v>0</v>
      </c>
      <c r="Q580" s="62">
        <f>Tabla16[[#This Row],[TASA 16%]]+Tabla16[[#This Row],[IEPS 6%]]+Tabla16[[#This Row],[IEPS30%]]+Tabla16[[#This Row],[IEPS53%]]+Tabla16[[#This Row],[IEPS 26.5%]]</f>
        <v>0</v>
      </c>
      <c r="R580" s="33">
        <v>45495</v>
      </c>
      <c r="S580" s="59" t="s">
        <v>115</v>
      </c>
      <c r="T580" s="63" t="s">
        <v>116</v>
      </c>
      <c r="U580" s="58" t="s">
        <v>39</v>
      </c>
      <c r="V580" s="60"/>
      <c r="W580" s="64" t="s">
        <v>40</v>
      </c>
      <c r="X580" s="59" t="s">
        <v>1193</v>
      </c>
      <c r="Y580" s="124"/>
      <c r="Z580" s="68"/>
    </row>
    <row r="581" spans="1:26" x14ac:dyDescent="0.25">
      <c r="A581" s="57" t="s">
        <v>1042</v>
      </c>
      <c r="B581" s="58">
        <v>2156</v>
      </c>
      <c r="C581" s="10">
        <v>45499</v>
      </c>
      <c r="D581" s="60"/>
      <c r="E581" s="60">
        <v>13850</v>
      </c>
      <c r="F581" s="60">
        <v>0</v>
      </c>
      <c r="G581" s="61"/>
      <c r="H581" s="61"/>
      <c r="I581" s="61"/>
      <c r="J581" s="61"/>
      <c r="K581" s="61"/>
      <c r="L581" s="60"/>
      <c r="M581" s="60"/>
      <c r="N581" s="60"/>
      <c r="O581" s="60">
        <v>13850</v>
      </c>
      <c r="P581" s="56">
        <f>Tabla16[[#This Row],[TASA EX.]]+Tabla16[[#This Row],[IEPS 8 %]]</f>
        <v>0</v>
      </c>
      <c r="Q581" s="62">
        <f>Tabla16[[#This Row],[TASA 16%]]+Tabla16[[#This Row],[IEPS 6%]]+Tabla16[[#This Row],[IEPS30%]]+Tabla16[[#This Row],[IEPS53%]]+Tabla16[[#This Row],[IEPS 26.5%]]</f>
        <v>0</v>
      </c>
      <c r="R581" s="33">
        <v>45499</v>
      </c>
      <c r="S581" s="59" t="s">
        <v>115</v>
      </c>
      <c r="T581" s="63" t="s">
        <v>116</v>
      </c>
      <c r="U581" s="58" t="s">
        <v>39</v>
      </c>
      <c r="V581" s="60"/>
      <c r="W581" s="64" t="s">
        <v>40</v>
      </c>
      <c r="X581" s="59" t="s">
        <v>1216</v>
      </c>
      <c r="Y581" s="124"/>
      <c r="Z581" s="68"/>
    </row>
    <row r="582" spans="1:26" x14ac:dyDescent="0.25">
      <c r="A582" s="57">
        <v>195829</v>
      </c>
      <c r="B582" s="58">
        <v>879</v>
      </c>
      <c r="C582" s="10">
        <v>45471</v>
      </c>
      <c r="D582" s="60">
        <v>5555.56</v>
      </c>
      <c r="E582" s="60">
        <v>-4.5474735088646412E-13</v>
      </c>
      <c r="F582" s="60">
        <v>0</v>
      </c>
      <c r="G582" s="61"/>
      <c r="H582" s="61">
        <v>-555.55999999999995</v>
      </c>
      <c r="I582" s="61"/>
      <c r="J582" s="61"/>
      <c r="K582" s="61"/>
      <c r="L582" s="60"/>
      <c r="M582" s="60"/>
      <c r="N582" s="60"/>
      <c r="O582" s="60">
        <v>5000</v>
      </c>
      <c r="P582" s="56">
        <f>Tabla16[[#This Row],[TASA EX.]]+Tabla16[[#This Row],[IEPS 8 %]]</f>
        <v>5555.56</v>
      </c>
      <c r="Q582" s="62">
        <f>Tabla16[[#This Row],[TASA 16%]]+Tabla16[[#This Row],[IEPS 6%]]+Tabla16[[#This Row],[IEPS30%]]+Tabla16[[#This Row],[IEPS53%]]+Tabla16[[#This Row],[IEPS 26.5%]]</f>
        <v>0</v>
      </c>
      <c r="R582" s="33">
        <v>45479</v>
      </c>
      <c r="S582" s="59" t="s">
        <v>313</v>
      </c>
      <c r="T582" s="63" t="s">
        <v>314</v>
      </c>
      <c r="U582" s="58" t="s">
        <v>81</v>
      </c>
      <c r="V582" s="60"/>
      <c r="W582" s="64" t="s">
        <v>82</v>
      </c>
      <c r="X582" s="59" t="s">
        <v>1590</v>
      </c>
      <c r="Y582" s="124"/>
      <c r="Z582" s="68"/>
    </row>
    <row r="583" spans="1:26" x14ac:dyDescent="0.25">
      <c r="A583" s="36">
        <v>195702</v>
      </c>
      <c r="B583" s="9">
        <v>752</v>
      </c>
      <c r="C583" s="10">
        <v>45468</v>
      </c>
      <c r="D583" s="11"/>
      <c r="E583" s="11">
        <v>403013.51250000001</v>
      </c>
      <c r="F583" s="11">
        <v>88213.1875</v>
      </c>
      <c r="G583" s="24"/>
      <c r="H583" s="24"/>
      <c r="I583" s="24"/>
      <c r="J583" s="24"/>
      <c r="K583" s="24"/>
      <c r="L583" s="11"/>
      <c r="M583" s="11">
        <v>6064.29</v>
      </c>
      <c r="N583" s="11">
        <v>14114.11</v>
      </c>
      <c r="O583" s="11">
        <v>511405.1</v>
      </c>
      <c r="P583" s="106">
        <f>Tabla16[[#This Row],[TASA EX.]]+Tabla16[[#This Row],[IEPS 8 %]]</f>
        <v>6064.29</v>
      </c>
      <c r="Q583" s="62">
        <f>Tabla16[[#This Row],[TASA 16%]]+Tabla16[[#This Row],[IEPS 6%]]+Tabla16[[#This Row],[IEPS30%]]+Tabla16[[#This Row],[IEPS53%]]+Tabla16[[#This Row],[IEPS 26.5%]]</f>
        <v>88213.1875</v>
      </c>
      <c r="R583" s="33">
        <v>45479</v>
      </c>
      <c r="S583" s="12" t="s">
        <v>230</v>
      </c>
      <c r="T583" s="34" t="s">
        <v>231</v>
      </c>
      <c r="U583" s="9" t="s">
        <v>39</v>
      </c>
      <c r="V583" s="11">
        <v>13034.67</v>
      </c>
      <c r="W583" s="13" t="s">
        <v>40</v>
      </c>
      <c r="X583" s="12" t="s">
        <v>1480</v>
      </c>
      <c r="Y583" s="124"/>
      <c r="Z583" s="68"/>
    </row>
    <row r="584" spans="1:26" x14ac:dyDescent="0.25">
      <c r="A584" s="36">
        <v>196294</v>
      </c>
      <c r="B584" s="9">
        <v>454</v>
      </c>
      <c r="C584" s="10">
        <v>45489</v>
      </c>
      <c r="D584" s="11"/>
      <c r="E584" s="11">
        <v>49510.54250000001</v>
      </c>
      <c r="F584" s="11">
        <v>144849.6875</v>
      </c>
      <c r="G584" s="24"/>
      <c r="H584" s="24"/>
      <c r="I584" s="24"/>
      <c r="J584" s="24"/>
      <c r="K584" s="24"/>
      <c r="L584" s="11"/>
      <c r="M584" s="11">
        <v>3939.26</v>
      </c>
      <c r="N584" s="11">
        <v>23175.95</v>
      </c>
      <c r="O584" s="11">
        <v>221475.44</v>
      </c>
      <c r="P584" s="56">
        <f>Tabla16[[#This Row],[TASA EX.]]+Tabla16[[#This Row],[IEPS 8 %]]</f>
        <v>3939.26</v>
      </c>
      <c r="Q584" s="62">
        <f>Tabla16[[#This Row],[TASA 16%]]+Tabla16[[#This Row],[IEPS 6%]]+Tabla16[[#This Row],[IEPS30%]]+Tabla16[[#This Row],[IEPS53%]]+Tabla16[[#This Row],[IEPS 26.5%]]</f>
        <v>144849.6875</v>
      </c>
      <c r="R584" s="33">
        <v>45498</v>
      </c>
      <c r="S584" s="12" t="s">
        <v>230</v>
      </c>
      <c r="T584" s="34" t="s">
        <v>231</v>
      </c>
      <c r="U584" s="9" t="s">
        <v>39</v>
      </c>
      <c r="V584" s="11">
        <v>11206.76</v>
      </c>
      <c r="W584" s="13" t="s">
        <v>40</v>
      </c>
      <c r="X584" s="12" t="s">
        <v>1974</v>
      </c>
      <c r="Y584" s="124"/>
      <c r="Z584" s="68"/>
    </row>
    <row r="585" spans="1:26" x14ac:dyDescent="0.25">
      <c r="A585" s="97">
        <v>195357</v>
      </c>
      <c r="B585" s="98">
        <v>407</v>
      </c>
      <c r="C585" s="10">
        <v>45457</v>
      </c>
      <c r="D585" s="100"/>
      <c r="E585" s="100">
        <v>23070</v>
      </c>
      <c r="F585" s="100">
        <v>0</v>
      </c>
      <c r="G585" s="101"/>
      <c r="H585" s="101"/>
      <c r="I585" s="101"/>
      <c r="J585" s="101"/>
      <c r="K585" s="101"/>
      <c r="L585" s="100"/>
      <c r="M585" s="100"/>
      <c r="N585" s="100"/>
      <c r="O585" s="100">
        <v>23070</v>
      </c>
      <c r="P585" s="56">
        <f>Tabla16[[#This Row],[TASA EX.]]+Tabla16[[#This Row],[IEPS 8 %]]</f>
        <v>0</v>
      </c>
      <c r="Q585" s="62">
        <f>Tabla16[[#This Row],[TASA 16%]]+Tabla16[[#This Row],[IEPS 6%]]+Tabla16[[#This Row],[IEPS30%]]+Tabla16[[#This Row],[IEPS53%]]+Tabla16[[#This Row],[IEPS 26.5%]]</f>
        <v>0</v>
      </c>
      <c r="R585" s="33">
        <v>45475</v>
      </c>
      <c r="S585" s="99" t="s">
        <v>1294</v>
      </c>
      <c r="T585" s="102" t="s">
        <v>1295</v>
      </c>
      <c r="U585" s="98" t="s">
        <v>39</v>
      </c>
      <c r="V585" s="100"/>
      <c r="W585" s="103" t="s">
        <v>40</v>
      </c>
      <c r="X585" s="99" t="s">
        <v>1296</v>
      </c>
      <c r="Y585" s="124"/>
      <c r="Z585" s="68"/>
    </row>
    <row r="586" spans="1:26" x14ac:dyDescent="0.25">
      <c r="A586" s="36">
        <v>196298</v>
      </c>
      <c r="B586" s="9">
        <v>458</v>
      </c>
      <c r="C586" s="10">
        <v>45489</v>
      </c>
      <c r="D586" s="11"/>
      <c r="E586" s="11">
        <v>13920</v>
      </c>
      <c r="F586" s="11">
        <v>0</v>
      </c>
      <c r="G586" s="24"/>
      <c r="H586" s="24"/>
      <c r="I586" s="24"/>
      <c r="J586" s="24"/>
      <c r="K586" s="24"/>
      <c r="L586" s="11"/>
      <c r="M586" s="11"/>
      <c r="N586" s="11"/>
      <c r="O586" s="11">
        <v>13920</v>
      </c>
      <c r="P586" s="56">
        <f>Tabla16[[#This Row],[TASA EX.]]+Tabla16[[#This Row],[IEPS 8 %]]</f>
        <v>0</v>
      </c>
      <c r="Q586" s="62">
        <f>Tabla16[[#This Row],[TASA 16%]]+Tabla16[[#This Row],[IEPS 6%]]+Tabla16[[#This Row],[IEPS30%]]+Tabla16[[#This Row],[IEPS53%]]+Tabla16[[#This Row],[IEPS 26.5%]]</f>
        <v>0</v>
      </c>
      <c r="R586" s="33">
        <v>45498</v>
      </c>
      <c r="S586" s="12" t="s">
        <v>1294</v>
      </c>
      <c r="T586" s="34" t="s">
        <v>1295</v>
      </c>
      <c r="U586" s="9" t="s">
        <v>39</v>
      </c>
      <c r="V586" s="11"/>
      <c r="W586" s="13" t="s">
        <v>40</v>
      </c>
      <c r="X586" s="12" t="s">
        <v>1976</v>
      </c>
      <c r="Y586" s="124"/>
      <c r="Z586" s="68"/>
    </row>
    <row r="587" spans="1:26" x14ac:dyDescent="0.25">
      <c r="A587" s="36">
        <v>195977</v>
      </c>
      <c r="B587" s="9">
        <v>137</v>
      </c>
      <c r="C587" s="10">
        <v>45477</v>
      </c>
      <c r="D587" s="11"/>
      <c r="E587" s="11">
        <v>0</v>
      </c>
      <c r="F587" s="11">
        <v>18270.5</v>
      </c>
      <c r="G587" s="24"/>
      <c r="H587" s="24"/>
      <c r="I587" s="24"/>
      <c r="J587" s="24"/>
      <c r="K587" s="24"/>
      <c r="L587" s="11"/>
      <c r="M587" s="11"/>
      <c r="N587" s="11">
        <v>2923.28</v>
      </c>
      <c r="O587" s="11">
        <v>21193.78</v>
      </c>
      <c r="P587" s="56">
        <f>Tabla16[[#This Row],[TASA EX.]]+Tabla16[[#This Row],[IEPS 8 %]]</f>
        <v>0</v>
      </c>
      <c r="Q587" s="62">
        <f>Tabla16[[#This Row],[TASA 16%]]+Tabla16[[#This Row],[IEPS 6%]]+Tabla16[[#This Row],[IEPS30%]]+Tabla16[[#This Row],[IEPS53%]]+Tabla16[[#This Row],[IEPS 26.5%]]</f>
        <v>18270.5</v>
      </c>
      <c r="R587" s="33">
        <v>45496</v>
      </c>
      <c r="S587" s="12" t="s">
        <v>1724</v>
      </c>
      <c r="T587" s="34" t="s">
        <v>1725</v>
      </c>
      <c r="U587" s="9" t="s">
        <v>39</v>
      </c>
      <c r="V587" s="11"/>
      <c r="W587" s="13" t="s">
        <v>40</v>
      </c>
      <c r="X587" s="12" t="s">
        <v>1726</v>
      </c>
      <c r="Y587" s="124"/>
      <c r="Z587" s="68"/>
    </row>
    <row r="588" spans="1:26" x14ac:dyDescent="0.25">
      <c r="A588" s="57">
        <v>195822</v>
      </c>
      <c r="B588" s="58">
        <v>872</v>
      </c>
      <c r="C588" s="10">
        <v>45471</v>
      </c>
      <c r="D588" s="60"/>
      <c r="E588" s="60">
        <v>-5.2500000000577529E-2</v>
      </c>
      <c r="F588" s="60">
        <v>3666.0625000000005</v>
      </c>
      <c r="G588" s="61"/>
      <c r="H588" s="61"/>
      <c r="I588" s="61"/>
      <c r="J588" s="61"/>
      <c r="K588" s="61"/>
      <c r="L588" s="60"/>
      <c r="M588" s="60"/>
      <c r="N588" s="60">
        <v>586.57000000000005</v>
      </c>
      <c r="O588" s="60">
        <v>4252.58</v>
      </c>
      <c r="P588" s="56">
        <f>Tabla16[[#This Row],[TASA EX.]]+Tabla16[[#This Row],[IEPS 8 %]]</f>
        <v>0</v>
      </c>
      <c r="Q588" s="62">
        <f>Tabla16[[#This Row],[TASA 16%]]+Tabla16[[#This Row],[IEPS 6%]]+Tabla16[[#This Row],[IEPS30%]]+Tabla16[[#This Row],[IEPS53%]]+Tabla16[[#This Row],[IEPS 26.5%]]</f>
        <v>3666.0625000000005</v>
      </c>
      <c r="R588" s="33">
        <v>45476</v>
      </c>
      <c r="S588" s="59" t="s">
        <v>256</v>
      </c>
      <c r="T588" s="63" t="s">
        <v>257</v>
      </c>
      <c r="U588" s="58" t="s">
        <v>51</v>
      </c>
      <c r="V588" s="60"/>
      <c r="W588" s="64" t="s">
        <v>52</v>
      </c>
      <c r="X588" s="59" t="s">
        <v>1585</v>
      </c>
      <c r="Y588" s="124"/>
      <c r="Z588" s="68"/>
    </row>
    <row r="589" spans="1:26" x14ac:dyDescent="0.25">
      <c r="A589" s="57">
        <v>196071</v>
      </c>
      <c r="B589" s="58">
        <v>231</v>
      </c>
      <c r="C589" s="10">
        <v>45481</v>
      </c>
      <c r="D589" s="60"/>
      <c r="E589" s="60">
        <v>1.2500000000045475E-2</v>
      </c>
      <c r="F589" s="60">
        <v>4903.4375</v>
      </c>
      <c r="G589" s="61"/>
      <c r="H589" s="61"/>
      <c r="I589" s="61"/>
      <c r="J589" s="61"/>
      <c r="K589" s="61"/>
      <c r="L589" s="60"/>
      <c r="M589" s="60"/>
      <c r="N589" s="60">
        <v>784.55</v>
      </c>
      <c r="O589" s="60">
        <v>5688</v>
      </c>
      <c r="P589" s="56">
        <f>Tabla16[[#This Row],[TASA EX.]]+Tabla16[[#This Row],[IEPS 8 %]]</f>
        <v>0</v>
      </c>
      <c r="Q589" s="62">
        <f>Tabla16[[#This Row],[TASA 16%]]+Tabla16[[#This Row],[IEPS 6%]]+Tabla16[[#This Row],[IEPS30%]]+Tabla16[[#This Row],[IEPS53%]]+Tabla16[[#This Row],[IEPS 26.5%]]</f>
        <v>4903.4375</v>
      </c>
      <c r="R589" s="33">
        <v>45485</v>
      </c>
      <c r="S589" s="59" t="s">
        <v>256</v>
      </c>
      <c r="T589" s="63" t="s">
        <v>257</v>
      </c>
      <c r="U589" s="58" t="s">
        <v>51</v>
      </c>
      <c r="V589" s="60"/>
      <c r="W589" s="64" t="s">
        <v>52</v>
      </c>
      <c r="X589" s="59" t="s">
        <v>1802</v>
      </c>
      <c r="Y589" s="124"/>
      <c r="Z589" s="68"/>
    </row>
    <row r="590" spans="1:26" x14ac:dyDescent="0.25">
      <c r="A590" s="36">
        <v>196245</v>
      </c>
      <c r="B590" s="9">
        <v>405</v>
      </c>
      <c r="C590" s="10">
        <v>45488</v>
      </c>
      <c r="D590" s="11"/>
      <c r="E590" s="11">
        <v>9.5000000000140972E-2</v>
      </c>
      <c r="F590" s="11">
        <v>4234.875</v>
      </c>
      <c r="G590" s="24"/>
      <c r="H590" s="24"/>
      <c r="I590" s="24"/>
      <c r="J590" s="24"/>
      <c r="K590" s="24"/>
      <c r="L590" s="11"/>
      <c r="M590" s="11"/>
      <c r="N590" s="11">
        <v>677.58</v>
      </c>
      <c r="O590" s="11">
        <v>4912.55</v>
      </c>
      <c r="P590" s="106">
        <f>Tabla16[[#This Row],[TASA EX.]]+Tabla16[[#This Row],[IEPS 8 %]]</f>
        <v>0</v>
      </c>
      <c r="Q590" s="62">
        <f>Tabla16[[#This Row],[TASA 16%]]+Tabla16[[#This Row],[IEPS 6%]]+Tabla16[[#This Row],[IEPS30%]]+Tabla16[[#This Row],[IEPS53%]]+Tabla16[[#This Row],[IEPS 26.5%]]</f>
        <v>4234.875</v>
      </c>
      <c r="R590" s="33">
        <v>45492</v>
      </c>
      <c r="S590" s="12" t="s">
        <v>256</v>
      </c>
      <c r="T590" s="34" t="s">
        <v>257</v>
      </c>
      <c r="U590" s="9" t="s">
        <v>51</v>
      </c>
      <c r="V590" s="11"/>
      <c r="W590" s="13" t="s">
        <v>52</v>
      </c>
      <c r="X590" s="12" t="s">
        <v>1952</v>
      </c>
      <c r="Y590" s="124"/>
      <c r="Z590" s="68"/>
    </row>
    <row r="591" spans="1:26" x14ac:dyDescent="0.25">
      <c r="A591" s="57">
        <v>195566</v>
      </c>
      <c r="B591" s="58">
        <v>616</v>
      </c>
      <c r="C591" s="10">
        <v>45464</v>
      </c>
      <c r="D591" s="60"/>
      <c r="E591" s="60">
        <v>12480</v>
      </c>
      <c r="F591" s="60">
        <v>0</v>
      </c>
      <c r="G591" s="61"/>
      <c r="H591" s="61"/>
      <c r="I591" s="61"/>
      <c r="J591" s="61"/>
      <c r="K591" s="61"/>
      <c r="L591" s="60"/>
      <c r="M591" s="60"/>
      <c r="N591" s="60"/>
      <c r="O591" s="60">
        <v>12480</v>
      </c>
      <c r="P591" s="56">
        <f>Tabla16[[#This Row],[TASA EX.]]+Tabla16[[#This Row],[IEPS 8 %]]</f>
        <v>0</v>
      </c>
      <c r="Q591" s="62">
        <f>Tabla16[[#This Row],[TASA 16%]]+Tabla16[[#This Row],[IEPS 6%]]+Tabla16[[#This Row],[IEPS30%]]+Tabla16[[#This Row],[IEPS53%]]+Tabla16[[#This Row],[IEPS 26.5%]]</f>
        <v>0</v>
      </c>
      <c r="R591" s="33">
        <v>45474</v>
      </c>
      <c r="S591" s="59" t="s">
        <v>1395</v>
      </c>
      <c r="T591" s="63" t="s">
        <v>1396</v>
      </c>
      <c r="U591" s="58" t="s">
        <v>39</v>
      </c>
      <c r="V591" s="60"/>
      <c r="W591" s="64" t="s">
        <v>40</v>
      </c>
      <c r="X591" s="59" t="s">
        <v>1397</v>
      </c>
      <c r="Y591" s="124"/>
      <c r="Z591" s="68"/>
    </row>
    <row r="592" spans="1:26" x14ac:dyDescent="0.25">
      <c r="A592" s="57">
        <v>195478</v>
      </c>
      <c r="B592" s="58">
        <v>528</v>
      </c>
      <c r="C592" s="10">
        <v>45462</v>
      </c>
      <c r="D592" s="60"/>
      <c r="E592" s="60">
        <v>69190.84</v>
      </c>
      <c r="F592" s="60">
        <v>0</v>
      </c>
      <c r="G592" s="61"/>
      <c r="H592" s="61"/>
      <c r="I592" s="61"/>
      <c r="J592" s="61"/>
      <c r="K592" s="61"/>
      <c r="L592" s="60"/>
      <c r="M592" s="60"/>
      <c r="N592" s="60"/>
      <c r="O592" s="60">
        <v>69190.84</v>
      </c>
      <c r="P592" s="56">
        <f>Tabla16[[#This Row],[TASA EX.]]+Tabla16[[#This Row],[IEPS 8 %]]</f>
        <v>0</v>
      </c>
      <c r="Q592" s="62">
        <f>Tabla16[[#This Row],[TASA 16%]]+Tabla16[[#This Row],[IEPS 6%]]+Tabla16[[#This Row],[IEPS30%]]+Tabla16[[#This Row],[IEPS53%]]+Tabla16[[#This Row],[IEPS 26.5%]]</f>
        <v>0</v>
      </c>
      <c r="R592" s="33">
        <v>45475</v>
      </c>
      <c r="S592" s="59" t="s">
        <v>208</v>
      </c>
      <c r="T592" s="63" t="s">
        <v>209</v>
      </c>
      <c r="U592" s="58" t="s">
        <v>39</v>
      </c>
      <c r="V592" s="60"/>
      <c r="W592" s="64" t="s">
        <v>40</v>
      </c>
      <c r="X592" s="59" t="s">
        <v>60</v>
      </c>
      <c r="Y592" s="124"/>
      <c r="Z592" s="68"/>
    </row>
    <row r="593" spans="1:26" x14ac:dyDescent="0.25">
      <c r="A593" s="44">
        <v>195738</v>
      </c>
      <c r="B593" s="45">
        <v>788</v>
      </c>
      <c r="C593" s="10">
        <v>45470</v>
      </c>
      <c r="D593" s="46"/>
      <c r="E593" s="46">
        <v>50385.35</v>
      </c>
      <c r="F593" s="46">
        <v>0</v>
      </c>
      <c r="G593" s="47"/>
      <c r="H593" s="47"/>
      <c r="I593" s="47"/>
      <c r="J593" s="47"/>
      <c r="K593" s="47"/>
      <c r="L593" s="46"/>
      <c r="M593" s="46"/>
      <c r="N593" s="46"/>
      <c r="O593" s="46">
        <v>50385.35</v>
      </c>
      <c r="P593" s="56">
        <f>Tabla16[[#This Row],[TASA EX.]]+Tabla16[[#This Row],[IEPS 8 %]]</f>
        <v>0</v>
      </c>
      <c r="Q593" s="62">
        <f>Tabla16[[#This Row],[TASA 16%]]+Tabla16[[#This Row],[IEPS 6%]]+Tabla16[[#This Row],[IEPS30%]]+Tabla16[[#This Row],[IEPS53%]]+Tabla16[[#This Row],[IEPS 26.5%]]</f>
        <v>0</v>
      </c>
      <c r="R593" s="33">
        <v>45482</v>
      </c>
      <c r="S593" s="48" t="s">
        <v>208</v>
      </c>
      <c r="T593" s="49" t="s">
        <v>209</v>
      </c>
      <c r="U593" s="45" t="s">
        <v>39</v>
      </c>
      <c r="V593" s="46"/>
      <c r="W593" s="50" t="s">
        <v>40</v>
      </c>
      <c r="X593" s="48" t="s">
        <v>60</v>
      </c>
      <c r="Y593" s="124"/>
      <c r="Z593" s="68"/>
    </row>
    <row r="594" spans="1:26" x14ac:dyDescent="0.25">
      <c r="A594" s="57">
        <v>195972</v>
      </c>
      <c r="B594" s="58">
        <v>132</v>
      </c>
      <c r="C594" s="10">
        <v>45477</v>
      </c>
      <c r="D594" s="60"/>
      <c r="E594" s="60">
        <v>64363.08</v>
      </c>
      <c r="F594" s="60">
        <v>0</v>
      </c>
      <c r="G594" s="61"/>
      <c r="H594" s="61"/>
      <c r="I594" s="61"/>
      <c r="J594" s="61"/>
      <c r="K594" s="61"/>
      <c r="L594" s="60"/>
      <c r="M594" s="60"/>
      <c r="N594" s="60"/>
      <c r="O594" s="60">
        <v>64363.08</v>
      </c>
      <c r="P594" s="56">
        <f>Tabla16[[#This Row],[TASA EX.]]+Tabla16[[#This Row],[IEPS 8 %]]</f>
        <v>0</v>
      </c>
      <c r="Q594" s="62">
        <f>Tabla16[[#This Row],[TASA 16%]]+Tabla16[[#This Row],[IEPS 6%]]+Tabla16[[#This Row],[IEPS30%]]+Tabla16[[#This Row],[IEPS53%]]+Tabla16[[#This Row],[IEPS 26.5%]]</f>
        <v>0</v>
      </c>
      <c r="R594" s="33">
        <v>45485</v>
      </c>
      <c r="S594" s="59" t="s">
        <v>208</v>
      </c>
      <c r="T594" s="63" t="s">
        <v>209</v>
      </c>
      <c r="U594" s="58" t="s">
        <v>39</v>
      </c>
      <c r="V594" s="60"/>
      <c r="W594" s="64" t="s">
        <v>40</v>
      </c>
      <c r="X594" s="59" t="s">
        <v>60</v>
      </c>
      <c r="Y594" s="124"/>
      <c r="Z594" s="68"/>
    </row>
    <row r="595" spans="1:26" x14ac:dyDescent="0.25">
      <c r="A595" s="57">
        <v>196197</v>
      </c>
      <c r="B595" s="58">
        <v>357</v>
      </c>
      <c r="C595" s="10">
        <v>45485</v>
      </c>
      <c r="D595" s="60"/>
      <c r="E595" s="60">
        <v>67292.77</v>
      </c>
      <c r="F595" s="60">
        <v>0</v>
      </c>
      <c r="G595" s="61"/>
      <c r="H595" s="61"/>
      <c r="I595" s="61"/>
      <c r="J595" s="61"/>
      <c r="K595" s="61"/>
      <c r="L595" s="60"/>
      <c r="M595" s="60"/>
      <c r="N595" s="60"/>
      <c r="O595" s="60">
        <v>67292.77</v>
      </c>
      <c r="P595" s="56">
        <f>Tabla16[[#This Row],[TASA EX.]]+Tabla16[[#This Row],[IEPS 8 %]]</f>
        <v>0</v>
      </c>
      <c r="Q595" s="62">
        <f>Tabla16[[#This Row],[TASA 16%]]+Tabla16[[#This Row],[IEPS 6%]]+Tabla16[[#This Row],[IEPS30%]]+Tabla16[[#This Row],[IEPS53%]]+Tabla16[[#This Row],[IEPS 26.5%]]</f>
        <v>0</v>
      </c>
      <c r="R595" s="33">
        <v>45495</v>
      </c>
      <c r="S595" s="59" t="s">
        <v>208</v>
      </c>
      <c r="T595" s="63" t="s">
        <v>209</v>
      </c>
      <c r="U595" s="58" t="s">
        <v>39</v>
      </c>
      <c r="V595" s="60"/>
      <c r="W595" s="64" t="s">
        <v>40</v>
      </c>
      <c r="X595" s="59" t="s">
        <v>60</v>
      </c>
      <c r="Y595" s="124"/>
      <c r="Z595" s="68"/>
    </row>
    <row r="596" spans="1:26" x14ac:dyDescent="0.25">
      <c r="A596" s="57">
        <v>196333</v>
      </c>
      <c r="B596" s="58">
        <v>493</v>
      </c>
      <c r="C596" s="10">
        <v>45491</v>
      </c>
      <c r="D596" s="60"/>
      <c r="E596" s="60">
        <v>370.14</v>
      </c>
      <c r="F596" s="60">
        <v>0</v>
      </c>
      <c r="G596" s="61"/>
      <c r="H596" s="61"/>
      <c r="I596" s="61"/>
      <c r="J596" s="61"/>
      <c r="K596" s="61"/>
      <c r="L596" s="60"/>
      <c r="M596" s="60"/>
      <c r="N596" s="60"/>
      <c r="O596" s="60">
        <v>370.14</v>
      </c>
      <c r="P596" s="56">
        <f>Tabla16[[#This Row],[TASA EX.]]+Tabla16[[#This Row],[IEPS 8 %]]</f>
        <v>0</v>
      </c>
      <c r="Q596" s="62">
        <f>Tabla16[[#This Row],[TASA 16%]]+Tabla16[[#This Row],[IEPS 6%]]+Tabla16[[#This Row],[IEPS30%]]+Tabla16[[#This Row],[IEPS53%]]+Tabla16[[#This Row],[IEPS 26.5%]]</f>
        <v>0</v>
      </c>
      <c r="R596" s="33">
        <v>45500</v>
      </c>
      <c r="S596" s="59" t="s">
        <v>208</v>
      </c>
      <c r="T596" s="63" t="s">
        <v>209</v>
      </c>
      <c r="U596" s="58" t="s">
        <v>39</v>
      </c>
      <c r="V596" s="60"/>
      <c r="W596" s="64" t="s">
        <v>40</v>
      </c>
      <c r="X596" s="59" t="s">
        <v>2001</v>
      </c>
      <c r="Y596" s="124"/>
      <c r="Z596" s="68"/>
    </row>
    <row r="597" spans="1:26" x14ac:dyDescent="0.25">
      <c r="A597" s="36">
        <v>196349</v>
      </c>
      <c r="B597" s="9">
        <v>509</v>
      </c>
      <c r="C597" s="10">
        <v>45491</v>
      </c>
      <c r="D597" s="11"/>
      <c r="E597" s="11">
        <v>68054.98</v>
      </c>
      <c r="F597" s="11">
        <v>0</v>
      </c>
      <c r="G597" s="24"/>
      <c r="H597" s="24"/>
      <c r="I597" s="24"/>
      <c r="J597" s="24"/>
      <c r="K597" s="24"/>
      <c r="L597" s="11"/>
      <c r="M597" s="11"/>
      <c r="N597" s="11"/>
      <c r="O597" s="11">
        <v>68054.98</v>
      </c>
      <c r="P597" s="56">
        <f>Tabla16[[#This Row],[TASA EX.]]+Tabla16[[#This Row],[IEPS 8 %]]</f>
        <v>0</v>
      </c>
      <c r="Q597" s="62">
        <f>Tabla16[[#This Row],[TASA 16%]]+Tabla16[[#This Row],[IEPS 6%]]+Tabla16[[#This Row],[IEPS30%]]+Tabla16[[#This Row],[IEPS53%]]+Tabla16[[#This Row],[IEPS 26.5%]]</f>
        <v>0</v>
      </c>
      <c r="R597" s="33">
        <v>45499</v>
      </c>
      <c r="S597" s="12" t="s">
        <v>208</v>
      </c>
      <c r="T597" s="34" t="s">
        <v>209</v>
      </c>
      <c r="U597" s="9" t="s">
        <v>39</v>
      </c>
      <c r="V597" s="11"/>
      <c r="W597" s="13" t="s">
        <v>40</v>
      </c>
      <c r="X597" s="12" t="s">
        <v>60</v>
      </c>
      <c r="Y597" s="124"/>
      <c r="Z597" s="68"/>
    </row>
    <row r="598" spans="1:26" x14ac:dyDescent="0.25">
      <c r="A598" s="36">
        <v>195521</v>
      </c>
      <c r="B598" s="9">
        <v>571</v>
      </c>
      <c r="C598" s="10">
        <v>45463</v>
      </c>
      <c r="D598" s="11"/>
      <c r="E598" s="11">
        <v>4147.08</v>
      </c>
      <c r="F598" s="11">
        <v>0</v>
      </c>
      <c r="G598" s="24"/>
      <c r="H598" s="24"/>
      <c r="I598" s="24"/>
      <c r="J598" s="24"/>
      <c r="K598" s="24"/>
      <c r="L598" s="11"/>
      <c r="M598" s="11">
        <v>331.77</v>
      </c>
      <c r="N598" s="11"/>
      <c r="O598" s="11">
        <v>4478.8500000000004</v>
      </c>
      <c r="P598" s="56">
        <f>Tabla16[[#This Row],[TASA EX.]]+Tabla16[[#This Row],[IEPS 8 %]]</f>
        <v>331.77</v>
      </c>
      <c r="Q598" s="62">
        <f>Tabla16[[#This Row],[TASA 16%]]+Tabla16[[#This Row],[IEPS 6%]]+Tabla16[[#This Row],[IEPS30%]]+Tabla16[[#This Row],[IEPS53%]]+Tabla16[[#This Row],[IEPS 26.5%]]</f>
        <v>0</v>
      </c>
      <c r="R598" s="33">
        <v>45476</v>
      </c>
      <c r="S598" s="12" t="s">
        <v>192</v>
      </c>
      <c r="T598" s="34" t="s">
        <v>193</v>
      </c>
      <c r="U598" s="9" t="s">
        <v>39</v>
      </c>
      <c r="V598" s="11"/>
      <c r="W598" s="13" t="s">
        <v>40</v>
      </c>
      <c r="X598" s="12" t="s">
        <v>1369</v>
      </c>
      <c r="Y598" s="124"/>
      <c r="Z598" s="68"/>
    </row>
    <row r="599" spans="1:26" x14ac:dyDescent="0.25">
      <c r="A599" s="36">
        <v>195728</v>
      </c>
      <c r="B599" s="9">
        <v>778</v>
      </c>
      <c r="C599" s="10">
        <v>45470</v>
      </c>
      <c r="D599" s="11"/>
      <c r="E599" s="11">
        <v>3761.25</v>
      </c>
      <c r="F599" s="11">
        <v>0</v>
      </c>
      <c r="G599" s="24"/>
      <c r="H599" s="24"/>
      <c r="I599" s="24"/>
      <c r="J599" s="24"/>
      <c r="K599" s="24"/>
      <c r="L599" s="11"/>
      <c r="M599" s="11">
        <v>300.89999999999998</v>
      </c>
      <c r="N599" s="11"/>
      <c r="O599" s="11">
        <v>4062.15</v>
      </c>
      <c r="P599" s="56">
        <f>Tabla16[[#This Row],[TASA EX.]]+Tabla16[[#This Row],[IEPS 8 %]]</f>
        <v>300.89999999999998</v>
      </c>
      <c r="Q599" s="62">
        <f>Tabla16[[#This Row],[TASA 16%]]+Tabla16[[#This Row],[IEPS 6%]]+Tabla16[[#This Row],[IEPS30%]]+Tabla16[[#This Row],[IEPS53%]]+Tabla16[[#This Row],[IEPS 26.5%]]</f>
        <v>0</v>
      </c>
      <c r="R599" s="33">
        <v>45482</v>
      </c>
      <c r="S599" s="12" t="s">
        <v>192</v>
      </c>
      <c r="T599" s="34" t="s">
        <v>193</v>
      </c>
      <c r="U599" s="9" t="s">
        <v>39</v>
      </c>
      <c r="V599" s="11"/>
      <c r="W599" s="13" t="s">
        <v>40</v>
      </c>
      <c r="X599" s="12" t="s">
        <v>1486</v>
      </c>
      <c r="Y599" s="124"/>
      <c r="Z599" s="68"/>
    </row>
    <row r="600" spans="1:26" x14ac:dyDescent="0.25">
      <c r="A600" s="36">
        <v>196021</v>
      </c>
      <c r="B600" s="9">
        <v>181</v>
      </c>
      <c r="C600" s="10">
        <v>45478</v>
      </c>
      <c r="D600" s="11"/>
      <c r="E600" s="11">
        <v>7425</v>
      </c>
      <c r="F600" s="11">
        <v>0</v>
      </c>
      <c r="G600" s="24"/>
      <c r="H600" s="24"/>
      <c r="I600" s="24"/>
      <c r="J600" s="24"/>
      <c r="K600" s="24"/>
      <c r="L600" s="11"/>
      <c r="M600" s="11">
        <v>594</v>
      </c>
      <c r="N600" s="11"/>
      <c r="O600" s="11">
        <v>8019</v>
      </c>
      <c r="P600" s="56">
        <f>Tabla16[[#This Row],[TASA EX.]]+Tabla16[[#This Row],[IEPS 8 %]]</f>
        <v>594</v>
      </c>
      <c r="Q600" s="62">
        <f>Tabla16[[#This Row],[TASA 16%]]+Tabla16[[#This Row],[IEPS 6%]]+Tabla16[[#This Row],[IEPS30%]]+Tabla16[[#This Row],[IEPS53%]]+Tabla16[[#This Row],[IEPS 26.5%]]</f>
        <v>0</v>
      </c>
      <c r="R600" s="33">
        <v>45486</v>
      </c>
      <c r="S600" s="12" t="s">
        <v>192</v>
      </c>
      <c r="T600" s="34" t="s">
        <v>193</v>
      </c>
      <c r="U600" s="9" t="s">
        <v>39</v>
      </c>
      <c r="V600" s="11"/>
      <c r="W600" s="13" t="s">
        <v>40</v>
      </c>
      <c r="X600" s="12" t="s">
        <v>1766</v>
      </c>
      <c r="Y600" s="124"/>
      <c r="Z600" s="68"/>
    </row>
    <row r="601" spans="1:26" x14ac:dyDescent="0.25">
      <c r="A601" s="36">
        <v>196162</v>
      </c>
      <c r="B601" s="9">
        <v>322</v>
      </c>
      <c r="C601" s="10">
        <v>45484</v>
      </c>
      <c r="D601" s="11"/>
      <c r="E601" s="11">
        <v>3764.58</v>
      </c>
      <c r="F601" s="11">
        <v>0</v>
      </c>
      <c r="G601" s="24"/>
      <c r="H601" s="24"/>
      <c r="I601" s="24"/>
      <c r="J601" s="24"/>
      <c r="K601" s="24"/>
      <c r="L601" s="11"/>
      <c r="M601" s="11">
        <v>301.17</v>
      </c>
      <c r="N601" s="11"/>
      <c r="O601" s="11">
        <v>4065.75</v>
      </c>
      <c r="P601" s="56">
        <f>Tabla16[[#This Row],[TASA EX.]]+Tabla16[[#This Row],[IEPS 8 %]]</f>
        <v>301.17</v>
      </c>
      <c r="Q601" s="62">
        <f>Tabla16[[#This Row],[TASA 16%]]+Tabla16[[#This Row],[IEPS 6%]]+Tabla16[[#This Row],[IEPS30%]]+Tabla16[[#This Row],[IEPS53%]]+Tabla16[[#This Row],[IEPS 26.5%]]</f>
        <v>0</v>
      </c>
      <c r="R601" s="33">
        <v>45496</v>
      </c>
      <c r="S601" s="12" t="s">
        <v>192</v>
      </c>
      <c r="T601" s="34" t="s">
        <v>193</v>
      </c>
      <c r="U601" s="9" t="s">
        <v>39</v>
      </c>
      <c r="V601" s="11"/>
      <c r="W601" s="13" t="s">
        <v>40</v>
      </c>
      <c r="X601" s="12" t="s">
        <v>1883</v>
      </c>
      <c r="Y601" s="124"/>
      <c r="Z601" s="68"/>
    </row>
    <row r="602" spans="1:26" x14ac:dyDescent="0.25">
      <c r="A602" s="57">
        <v>196338</v>
      </c>
      <c r="B602" s="58">
        <v>498</v>
      </c>
      <c r="C602" s="10">
        <v>45491</v>
      </c>
      <c r="D602" s="60"/>
      <c r="E602" s="60">
        <v>5387.5</v>
      </c>
      <c r="F602" s="60">
        <v>0</v>
      </c>
      <c r="G602" s="61"/>
      <c r="H602" s="61"/>
      <c r="I602" s="61"/>
      <c r="J602" s="61"/>
      <c r="K602" s="61"/>
      <c r="L602" s="60"/>
      <c r="M602" s="60">
        <v>431</v>
      </c>
      <c r="N602" s="60"/>
      <c r="O602" s="60">
        <v>5818.5</v>
      </c>
      <c r="P602" s="56">
        <f>Tabla16[[#This Row],[TASA EX.]]+Tabla16[[#This Row],[IEPS 8 %]]</f>
        <v>431</v>
      </c>
      <c r="Q602" s="62">
        <f>Tabla16[[#This Row],[TASA 16%]]+Tabla16[[#This Row],[IEPS 6%]]+Tabla16[[#This Row],[IEPS30%]]+Tabla16[[#This Row],[IEPS53%]]+Tabla16[[#This Row],[IEPS 26.5%]]</f>
        <v>0</v>
      </c>
      <c r="R602" s="33">
        <v>45500</v>
      </c>
      <c r="S602" s="59" t="s">
        <v>192</v>
      </c>
      <c r="T602" s="63" t="s">
        <v>193</v>
      </c>
      <c r="U602" s="58" t="s">
        <v>39</v>
      </c>
      <c r="V602" s="60"/>
      <c r="W602" s="64" t="s">
        <v>40</v>
      </c>
      <c r="X602" s="59" t="s">
        <v>2005</v>
      </c>
      <c r="Y602" s="124"/>
      <c r="Z602" s="68"/>
    </row>
    <row r="603" spans="1:26" x14ac:dyDescent="0.25">
      <c r="A603" s="57">
        <v>195570</v>
      </c>
      <c r="B603" s="58">
        <v>620</v>
      </c>
      <c r="C603" s="10">
        <v>45464</v>
      </c>
      <c r="D603" s="60"/>
      <c r="E603" s="60">
        <v>0</v>
      </c>
      <c r="F603" s="60">
        <v>3840</v>
      </c>
      <c r="G603" s="61"/>
      <c r="H603" s="61">
        <v>-48</v>
      </c>
      <c r="I603" s="61"/>
      <c r="J603" s="61"/>
      <c r="K603" s="61"/>
      <c r="L603" s="60"/>
      <c r="M603" s="60"/>
      <c r="N603" s="60">
        <v>614.4</v>
      </c>
      <c r="O603" s="60">
        <v>4406.3999999999996</v>
      </c>
      <c r="P603" s="56">
        <f>Tabla16[[#This Row],[TASA EX.]]+Tabla16[[#This Row],[IEPS 8 %]]</f>
        <v>0</v>
      </c>
      <c r="Q603" s="62">
        <f>Tabla16[[#This Row],[TASA 16%]]+Tabla16[[#This Row],[IEPS 6%]]+Tabla16[[#This Row],[IEPS30%]]+Tabla16[[#This Row],[IEPS53%]]+Tabla16[[#This Row],[IEPS 26.5%]]</f>
        <v>3840</v>
      </c>
      <c r="R603" s="33">
        <v>45484</v>
      </c>
      <c r="S603" s="59" t="s">
        <v>674</v>
      </c>
      <c r="T603" s="63" t="s">
        <v>675</v>
      </c>
      <c r="U603" s="58" t="s">
        <v>39</v>
      </c>
      <c r="V603" s="60"/>
      <c r="W603" s="64" t="s">
        <v>40</v>
      </c>
      <c r="X603" s="59" t="s">
        <v>1225</v>
      </c>
      <c r="Y603" s="124"/>
      <c r="Z603" s="68"/>
    </row>
    <row r="604" spans="1:26" x14ac:dyDescent="0.25">
      <c r="A604" s="36">
        <v>196404</v>
      </c>
      <c r="B604" s="9">
        <v>564</v>
      </c>
      <c r="C604" s="10">
        <v>45492</v>
      </c>
      <c r="D604" s="11"/>
      <c r="E604" s="11">
        <v>1.5000000000000568E-2</v>
      </c>
      <c r="F604" s="11">
        <v>274.125</v>
      </c>
      <c r="G604" s="24"/>
      <c r="H604" s="24"/>
      <c r="I604" s="24"/>
      <c r="J604" s="24"/>
      <c r="K604" s="24"/>
      <c r="L604" s="11"/>
      <c r="M604" s="11"/>
      <c r="N604" s="11">
        <v>43.86</v>
      </c>
      <c r="O604" s="11">
        <v>318</v>
      </c>
      <c r="P604" s="56">
        <f>Tabla16[[#This Row],[TASA EX.]]+Tabla16[[#This Row],[IEPS 8 %]]</f>
        <v>0</v>
      </c>
      <c r="Q604" s="62">
        <f>Tabla16[[#This Row],[TASA 16%]]+Tabla16[[#This Row],[IEPS 6%]]+Tabla16[[#This Row],[IEPS30%]]+Tabla16[[#This Row],[IEPS53%]]+Tabla16[[#This Row],[IEPS 26.5%]]</f>
        <v>274.125</v>
      </c>
      <c r="R604" s="33">
        <v>45495</v>
      </c>
      <c r="S604" s="12" t="s">
        <v>2036</v>
      </c>
      <c r="T604" s="34" t="s">
        <v>2037</v>
      </c>
      <c r="U604" s="9" t="s">
        <v>362</v>
      </c>
      <c r="V604" s="11"/>
      <c r="W604" s="13" t="s">
        <v>363</v>
      </c>
      <c r="X604" s="12" t="s">
        <v>2038</v>
      </c>
      <c r="Y604" s="124"/>
      <c r="Z604" s="68"/>
    </row>
    <row r="605" spans="1:26" x14ac:dyDescent="0.25">
      <c r="A605" s="36">
        <v>196226</v>
      </c>
      <c r="B605" s="9">
        <v>386</v>
      </c>
      <c r="C605" s="10">
        <v>45485</v>
      </c>
      <c r="D605" s="11"/>
      <c r="E605" s="11">
        <v>2880</v>
      </c>
      <c r="F605" s="11">
        <v>0</v>
      </c>
      <c r="G605" s="24"/>
      <c r="H605" s="24"/>
      <c r="I605" s="24"/>
      <c r="J605" s="24"/>
      <c r="K605" s="24"/>
      <c r="L605" s="11"/>
      <c r="M605" s="11"/>
      <c r="N605" s="11"/>
      <c r="O605" s="11">
        <v>2880</v>
      </c>
      <c r="P605" s="56">
        <f>Tabla16[[#This Row],[TASA EX.]]+Tabla16[[#This Row],[IEPS 8 %]]</f>
        <v>0</v>
      </c>
      <c r="Q605" s="62">
        <f>Tabla16[[#This Row],[TASA 16%]]+Tabla16[[#This Row],[IEPS 6%]]+Tabla16[[#This Row],[IEPS30%]]+Tabla16[[#This Row],[IEPS53%]]+Tabla16[[#This Row],[IEPS 26.5%]]</f>
        <v>0</v>
      </c>
      <c r="R605" s="33">
        <v>45503</v>
      </c>
      <c r="S605" s="12" t="s">
        <v>800</v>
      </c>
      <c r="T605" s="34" t="s">
        <v>801</v>
      </c>
      <c r="U605" s="9" t="s">
        <v>39</v>
      </c>
      <c r="V605" s="11"/>
      <c r="W605" s="13" t="s">
        <v>40</v>
      </c>
      <c r="X605" s="12" t="s">
        <v>1943</v>
      </c>
      <c r="Y605" s="124"/>
      <c r="Z605" s="68"/>
    </row>
    <row r="606" spans="1:26" x14ac:dyDescent="0.25">
      <c r="A606" s="57" t="s">
        <v>977</v>
      </c>
      <c r="B606" s="58">
        <v>2087</v>
      </c>
      <c r="C606" s="10">
        <v>45488</v>
      </c>
      <c r="D606" s="60"/>
      <c r="E606" s="60">
        <v>28615.5</v>
      </c>
      <c r="F606" s="60">
        <v>0</v>
      </c>
      <c r="G606" s="61"/>
      <c r="H606" s="61"/>
      <c r="I606" s="61"/>
      <c r="J606" s="61"/>
      <c r="K606" s="61"/>
      <c r="L606" s="60"/>
      <c r="M606" s="60"/>
      <c r="N606" s="60"/>
      <c r="O606" s="60">
        <v>28615.5</v>
      </c>
      <c r="P606" s="56">
        <f>Tabla16[[#This Row],[TASA EX.]]+Tabla16[[#This Row],[IEPS 8 %]]</f>
        <v>0</v>
      </c>
      <c r="Q606" s="62">
        <f>Tabla16[[#This Row],[TASA 16%]]+Tabla16[[#This Row],[IEPS 6%]]+Tabla16[[#This Row],[IEPS30%]]+Tabla16[[#This Row],[IEPS53%]]+Tabla16[[#This Row],[IEPS 26.5%]]</f>
        <v>0</v>
      </c>
      <c r="R606" s="33">
        <v>45488</v>
      </c>
      <c r="S606" s="59" t="s">
        <v>63</v>
      </c>
      <c r="T606" s="63" t="s">
        <v>64</v>
      </c>
      <c r="U606" s="58" t="s">
        <v>39</v>
      </c>
      <c r="V606" s="60"/>
      <c r="W606" s="64" t="s">
        <v>40</v>
      </c>
      <c r="X606" s="59" t="s">
        <v>1154</v>
      </c>
      <c r="Y606" s="124"/>
      <c r="Z606" s="68"/>
    </row>
    <row r="607" spans="1:26" x14ac:dyDescent="0.25">
      <c r="A607" s="57" t="s">
        <v>1026</v>
      </c>
      <c r="B607" s="58">
        <v>2139</v>
      </c>
      <c r="C607" s="10">
        <v>45495</v>
      </c>
      <c r="D607" s="60"/>
      <c r="E607" s="60">
        <v>27881</v>
      </c>
      <c r="F607" s="60">
        <v>0</v>
      </c>
      <c r="G607" s="61"/>
      <c r="H607" s="61"/>
      <c r="I607" s="61"/>
      <c r="J607" s="61"/>
      <c r="K607" s="61"/>
      <c r="L607" s="60"/>
      <c r="M607" s="60"/>
      <c r="N607" s="60"/>
      <c r="O607" s="60">
        <v>27881</v>
      </c>
      <c r="P607" s="56">
        <f>Tabla16[[#This Row],[TASA EX.]]+Tabla16[[#This Row],[IEPS 8 %]]</f>
        <v>0</v>
      </c>
      <c r="Q607" s="62">
        <f>Tabla16[[#This Row],[TASA 16%]]+Tabla16[[#This Row],[IEPS 6%]]+Tabla16[[#This Row],[IEPS30%]]+Tabla16[[#This Row],[IEPS53%]]+Tabla16[[#This Row],[IEPS 26.5%]]</f>
        <v>0</v>
      </c>
      <c r="R607" s="33">
        <v>45495</v>
      </c>
      <c r="S607" s="59" t="s">
        <v>63</v>
      </c>
      <c r="T607" s="63" t="s">
        <v>64</v>
      </c>
      <c r="U607" s="58" t="s">
        <v>39</v>
      </c>
      <c r="V607" s="60"/>
      <c r="W607" s="64" t="s">
        <v>40</v>
      </c>
      <c r="X607" s="59" t="s">
        <v>1202</v>
      </c>
      <c r="Y607" s="124"/>
      <c r="Z607" s="68"/>
    </row>
    <row r="608" spans="1:26" x14ac:dyDescent="0.25">
      <c r="A608" s="57" t="s">
        <v>1048</v>
      </c>
      <c r="B608" s="58">
        <v>2163</v>
      </c>
      <c r="C608" s="10">
        <v>45502</v>
      </c>
      <c r="D608" s="60"/>
      <c r="E608" s="60">
        <v>28559.25</v>
      </c>
      <c r="F608" s="60">
        <v>0</v>
      </c>
      <c r="G608" s="61"/>
      <c r="H608" s="61"/>
      <c r="I608" s="61"/>
      <c r="J608" s="61"/>
      <c r="K608" s="61"/>
      <c r="L608" s="60"/>
      <c r="M608" s="60"/>
      <c r="N608" s="60"/>
      <c r="O608" s="60">
        <v>28559.25</v>
      </c>
      <c r="P608" s="56">
        <f>Tabla16[[#This Row],[TASA EX.]]+Tabla16[[#This Row],[IEPS 8 %]]</f>
        <v>0</v>
      </c>
      <c r="Q608" s="62">
        <f>Tabla16[[#This Row],[TASA 16%]]+Tabla16[[#This Row],[IEPS 6%]]+Tabla16[[#This Row],[IEPS30%]]+Tabla16[[#This Row],[IEPS53%]]+Tabla16[[#This Row],[IEPS 26.5%]]</f>
        <v>0</v>
      </c>
      <c r="R608" s="33">
        <v>45502</v>
      </c>
      <c r="S608" s="59" t="s">
        <v>63</v>
      </c>
      <c r="T608" s="63" t="s">
        <v>64</v>
      </c>
      <c r="U608" s="58" t="s">
        <v>39</v>
      </c>
      <c r="V608" s="60"/>
      <c r="W608" s="64" t="s">
        <v>40</v>
      </c>
      <c r="X608" s="59" t="s">
        <v>614</v>
      </c>
      <c r="Y608" s="124"/>
      <c r="Z608" s="68"/>
    </row>
    <row r="609" spans="1:26" x14ac:dyDescent="0.25">
      <c r="A609" s="57" t="s">
        <v>901</v>
      </c>
      <c r="B609" s="58">
        <v>2008</v>
      </c>
      <c r="C609" s="10">
        <v>45474</v>
      </c>
      <c r="D609" s="60"/>
      <c r="E609" s="60">
        <v>24181.5</v>
      </c>
      <c r="F609" s="60">
        <v>0</v>
      </c>
      <c r="G609" s="61"/>
      <c r="H609" s="61"/>
      <c r="I609" s="61"/>
      <c r="J609" s="61"/>
      <c r="K609" s="61"/>
      <c r="L609" s="60"/>
      <c r="M609" s="60"/>
      <c r="N609" s="60"/>
      <c r="O609" s="60">
        <v>24181.5</v>
      </c>
      <c r="P609" s="56">
        <f>Tabla16[[#This Row],[TASA EX.]]+Tabla16[[#This Row],[IEPS 8 %]]</f>
        <v>0</v>
      </c>
      <c r="Q609" s="62">
        <f>Tabla16[[#This Row],[TASA 16%]]+Tabla16[[#This Row],[IEPS 6%]]+Tabla16[[#This Row],[IEPS30%]]+Tabla16[[#This Row],[IEPS53%]]+Tabla16[[#This Row],[IEPS 26.5%]]</f>
        <v>0</v>
      </c>
      <c r="R609" s="33">
        <v>45474</v>
      </c>
      <c r="S609" s="59" t="s">
        <v>63</v>
      </c>
      <c r="T609" s="63" t="s">
        <v>64</v>
      </c>
      <c r="U609" s="58" t="s">
        <v>39</v>
      </c>
      <c r="V609" s="60"/>
      <c r="W609" s="64" t="s">
        <v>40</v>
      </c>
      <c r="X609" s="59" t="s">
        <v>1076</v>
      </c>
      <c r="Y609" s="124"/>
      <c r="Z609" s="68"/>
    </row>
    <row r="610" spans="1:26" x14ac:dyDescent="0.25">
      <c r="A610" s="57" t="s">
        <v>941</v>
      </c>
      <c r="B610" s="58">
        <v>2050</v>
      </c>
      <c r="C610" s="10">
        <v>45481</v>
      </c>
      <c r="D610" s="60"/>
      <c r="E610" s="60">
        <v>26865.78</v>
      </c>
      <c r="F610" s="60">
        <v>0</v>
      </c>
      <c r="G610" s="61"/>
      <c r="H610" s="61"/>
      <c r="I610" s="61"/>
      <c r="J610" s="61"/>
      <c r="K610" s="61"/>
      <c r="L610" s="60"/>
      <c r="M610" s="60"/>
      <c r="N610" s="60"/>
      <c r="O610" s="60">
        <v>26865.78</v>
      </c>
      <c r="P610" s="56">
        <f>Tabla16[[#This Row],[TASA EX.]]+Tabla16[[#This Row],[IEPS 8 %]]</f>
        <v>0</v>
      </c>
      <c r="Q610" s="62">
        <f>Tabla16[[#This Row],[TASA 16%]]+Tabla16[[#This Row],[IEPS 6%]]+Tabla16[[#This Row],[IEPS30%]]+Tabla16[[#This Row],[IEPS53%]]+Tabla16[[#This Row],[IEPS 26.5%]]</f>
        <v>0</v>
      </c>
      <c r="R610" s="33">
        <v>45481</v>
      </c>
      <c r="S610" s="59" t="s">
        <v>63</v>
      </c>
      <c r="T610" s="63" t="s">
        <v>64</v>
      </c>
      <c r="U610" s="58" t="s">
        <v>39</v>
      </c>
      <c r="V610" s="60"/>
      <c r="W610" s="64" t="s">
        <v>40</v>
      </c>
      <c r="X610" s="59" t="s">
        <v>1116</v>
      </c>
      <c r="Y610" s="124"/>
      <c r="Z610" s="68"/>
    </row>
    <row r="611" spans="1:26" x14ac:dyDescent="0.25">
      <c r="A611" s="36">
        <v>195764</v>
      </c>
      <c r="B611" s="9">
        <v>814</v>
      </c>
      <c r="C611" s="10">
        <v>45470</v>
      </c>
      <c r="D611" s="11"/>
      <c r="E611" s="11">
        <v>0.29250000003230525</v>
      </c>
      <c r="F611" s="11">
        <v>219920.43749999997</v>
      </c>
      <c r="G611" s="24"/>
      <c r="H611" s="24"/>
      <c r="I611" s="24"/>
      <c r="J611" s="24"/>
      <c r="K611" s="24"/>
      <c r="L611" s="11"/>
      <c r="M611" s="11"/>
      <c r="N611" s="11">
        <v>35187.269999999997</v>
      </c>
      <c r="O611" s="11">
        <v>255108</v>
      </c>
      <c r="P611" s="106">
        <f>Tabla16[[#This Row],[TASA EX.]]+Tabla16[[#This Row],[IEPS 8 %]]</f>
        <v>0</v>
      </c>
      <c r="Q611" s="62">
        <f>Tabla16[[#This Row],[TASA 16%]]+Tabla16[[#This Row],[IEPS 6%]]+Tabla16[[#This Row],[IEPS30%]]+Tabla16[[#This Row],[IEPS53%]]+Tabla16[[#This Row],[IEPS 26.5%]]</f>
        <v>219920.43749999997</v>
      </c>
      <c r="R611" s="33">
        <v>45484</v>
      </c>
      <c r="S611" s="12" t="s">
        <v>127</v>
      </c>
      <c r="T611" s="34" t="s">
        <v>128</v>
      </c>
      <c r="U611" s="9" t="s">
        <v>51</v>
      </c>
      <c r="V611" s="11"/>
      <c r="W611" s="13" t="s">
        <v>52</v>
      </c>
      <c r="X611" s="12" t="s">
        <v>1521</v>
      </c>
      <c r="Y611" s="124"/>
      <c r="Z611" s="68"/>
    </row>
    <row r="612" spans="1:26" x14ac:dyDescent="0.25">
      <c r="A612" s="57">
        <v>195794</v>
      </c>
      <c r="B612" s="58">
        <v>844</v>
      </c>
      <c r="C612" s="10">
        <v>45471</v>
      </c>
      <c r="D612" s="60"/>
      <c r="E612" s="60">
        <v>-6.9999999999708962E-2</v>
      </c>
      <c r="F612" s="60">
        <v>147620.75</v>
      </c>
      <c r="G612" s="61"/>
      <c r="H612" s="61"/>
      <c r="I612" s="61"/>
      <c r="J612" s="61"/>
      <c r="K612" s="61"/>
      <c r="L612" s="60"/>
      <c r="M612" s="60"/>
      <c r="N612" s="60">
        <v>23619.32</v>
      </c>
      <c r="O612" s="60">
        <v>171240</v>
      </c>
      <c r="P612" s="56">
        <f>Tabla16[[#This Row],[TASA EX.]]+Tabla16[[#This Row],[IEPS 8 %]]</f>
        <v>0</v>
      </c>
      <c r="Q612" s="62">
        <f>Tabla16[[#This Row],[TASA 16%]]+Tabla16[[#This Row],[IEPS 6%]]+Tabla16[[#This Row],[IEPS30%]]+Tabla16[[#This Row],[IEPS53%]]+Tabla16[[#This Row],[IEPS 26.5%]]</f>
        <v>147620.75</v>
      </c>
      <c r="R612" s="33">
        <v>45489</v>
      </c>
      <c r="S612" s="59" t="s">
        <v>127</v>
      </c>
      <c r="T612" s="63" t="s">
        <v>128</v>
      </c>
      <c r="U612" s="58" t="s">
        <v>51</v>
      </c>
      <c r="V612" s="60"/>
      <c r="W612" s="64" t="s">
        <v>52</v>
      </c>
      <c r="X612" s="59" t="s">
        <v>1541</v>
      </c>
      <c r="Y612" s="124"/>
      <c r="Z612" s="68"/>
    </row>
    <row r="613" spans="1:26" x14ac:dyDescent="0.25">
      <c r="A613" s="57">
        <v>195423</v>
      </c>
      <c r="B613" s="58">
        <v>473</v>
      </c>
      <c r="C613" s="10">
        <v>45461</v>
      </c>
      <c r="D613" s="60"/>
      <c r="E613" s="60">
        <v>1.5000000000327418E-2</v>
      </c>
      <c r="F613" s="60">
        <v>8109.625</v>
      </c>
      <c r="G613" s="61"/>
      <c r="H613" s="61"/>
      <c r="I613" s="61"/>
      <c r="J613" s="61"/>
      <c r="K613" s="61"/>
      <c r="L613" s="60"/>
      <c r="M613" s="60"/>
      <c r="N613" s="60">
        <v>1297.54</v>
      </c>
      <c r="O613" s="60">
        <v>9407.18</v>
      </c>
      <c r="P613" s="56">
        <f>Tabla16[[#This Row],[TASA EX.]]+Tabla16[[#This Row],[IEPS 8 %]]</f>
        <v>0</v>
      </c>
      <c r="Q613" s="62">
        <f>Tabla16[[#This Row],[TASA 16%]]+Tabla16[[#This Row],[IEPS 6%]]+Tabla16[[#This Row],[IEPS30%]]+Tabla16[[#This Row],[IEPS53%]]+Tabla16[[#This Row],[IEPS 26.5%]]</f>
        <v>8109.625</v>
      </c>
      <c r="R613" s="33">
        <v>45482</v>
      </c>
      <c r="S613" s="59" t="s">
        <v>216</v>
      </c>
      <c r="T613" s="63" t="s">
        <v>217</v>
      </c>
      <c r="U613" s="58" t="s">
        <v>39</v>
      </c>
      <c r="V613" s="60"/>
      <c r="W613" s="64" t="s">
        <v>40</v>
      </c>
      <c r="X613" s="59" t="s">
        <v>1324</v>
      </c>
      <c r="Y613" s="124"/>
      <c r="Z613" s="68"/>
    </row>
    <row r="614" spans="1:26" x14ac:dyDescent="0.25">
      <c r="A614" s="57">
        <v>195658</v>
      </c>
      <c r="B614" s="58">
        <v>708</v>
      </c>
      <c r="C614" s="10">
        <v>45468</v>
      </c>
      <c r="D614" s="60"/>
      <c r="E614" s="60">
        <v>-2.5000000001000444E-2</v>
      </c>
      <c r="F614" s="60">
        <v>17975.125</v>
      </c>
      <c r="G614" s="61"/>
      <c r="H614" s="61"/>
      <c r="I614" s="61"/>
      <c r="J614" s="61"/>
      <c r="K614" s="61"/>
      <c r="L614" s="60"/>
      <c r="M614" s="60"/>
      <c r="N614" s="60">
        <v>2876.02</v>
      </c>
      <c r="O614" s="60">
        <v>20851.12</v>
      </c>
      <c r="P614" s="56">
        <f>Tabla16[[#This Row],[TASA EX.]]+Tabla16[[#This Row],[IEPS 8 %]]</f>
        <v>0</v>
      </c>
      <c r="Q614" s="62">
        <f>Tabla16[[#This Row],[TASA 16%]]+Tabla16[[#This Row],[IEPS 6%]]+Tabla16[[#This Row],[IEPS30%]]+Tabla16[[#This Row],[IEPS53%]]+Tabla16[[#This Row],[IEPS 26.5%]]</f>
        <v>17975.125</v>
      </c>
      <c r="R614" s="33">
        <v>45489</v>
      </c>
      <c r="S614" s="59" t="s">
        <v>216</v>
      </c>
      <c r="T614" s="63" t="s">
        <v>217</v>
      </c>
      <c r="U614" s="58" t="s">
        <v>39</v>
      </c>
      <c r="V614" s="60"/>
      <c r="W614" s="64" t="s">
        <v>40</v>
      </c>
      <c r="X614" s="59" t="s">
        <v>740</v>
      </c>
      <c r="Y614" s="124"/>
      <c r="Z614" s="68"/>
    </row>
    <row r="615" spans="1:26" x14ac:dyDescent="0.25">
      <c r="A615" s="57">
        <v>196094</v>
      </c>
      <c r="B615" s="58">
        <v>254</v>
      </c>
      <c r="C615" s="10">
        <v>45481</v>
      </c>
      <c r="D615" s="60"/>
      <c r="E615" s="60">
        <v>9.9999999983992893E-3</v>
      </c>
      <c r="F615" s="60">
        <v>21236.5</v>
      </c>
      <c r="G615" s="61"/>
      <c r="H615" s="61"/>
      <c r="I615" s="61"/>
      <c r="J615" s="61"/>
      <c r="K615" s="61"/>
      <c r="L615" s="60"/>
      <c r="M615" s="60"/>
      <c r="N615" s="60">
        <v>3397.84</v>
      </c>
      <c r="O615" s="60">
        <v>24634.35</v>
      </c>
      <c r="P615" s="56">
        <f>Tabla16[[#This Row],[TASA EX.]]+Tabla16[[#This Row],[IEPS 8 %]]</f>
        <v>0</v>
      </c>
      <c r="Q615" s="62">
        <f>Tabla16[[#This Row],[TASA 16%]]+Tabla16[[#This Row],[IEPS 6%]]+Tabla16[[#This Row],[IEPS30%]]+Tabla16[[#This Row],[IEPS53%]]+Tabla16[[#This Row],[IEPS 26.5%]]</f>
        <v>21236.5</v>
      </c>
      <c r="R615" s="33">
        <v>45503</v>
      </c>
      <c r="S615" s="59" t="s">
        <v>216</v>
      </c>
      <c r="T615" s="63" t="s">
        <v>217</v>
      </c>
      <c r="U615" s="58" t="s">
        <v>39</v>
      </c>
      <c r="V615" s="60"/>
      <c r="W615" s="64" t="s">
        <v>40</v>
      </c>
      <c r="X615" s="59" t="s">
        <v>1827</v>
      </c>
      <c r="Y615" s="124"/>
      <c r="Z615" s="68"/>
    </row>
    <row r="616" spans="1:26" x14ac:dyDescent="0.25">
      <c r="A616" s="57">
        <v>196131</v>
      </c>
      <c r="B616" s="58">
        <v>291</v>
      </c>
      <c r="C616" s="10">
        <v>45482</v>
      </c>
      <c r="D616" s="60"/>
      <c r="E616" s="60">
        <v>1.2499999998908606E-2</v>
      </c>
      <c r="F616" s="60">
        <v>24055.1875</v>
      </c>
      <c r="G616" s="61"/>
      <c r="H616" s="61"/>
      <c r="I616" s="61"/>
      <c r="J616" s="61"/>
      <c r="K616" s="61"/>
      <c r="L616" s="60"/>
      <c r="M616" s="60"/>
      <c r="N616" s="60">
        <v>3848.83</v>
      </c>
      <c r="O616" s="60">
        <v>27904.03</v>
      </c>
      <c r="P616" s="56">
        <f>Tabla16[[#This Row],[TASA EX.]]+Tabla16[[#This Row],[IEPS 8 %]]</f>
        <v>0</v>
      </c>
      <c r="Q616" s="62">
        <f>Tabla16[[#This Row],[TASA 16%]]+Tabla16[[#This Row],[IEPS 6%]]+Tabla16[[#This Row],[IEPS30%]]+Tabla16[[#This Row],[IEPS53%]]+Tabla16[[#This Row],[IEPS 26.5%]]</f>
        <v>24055.1875</v>
      </c>
      <c r="R616" s="33">
        <v>45491</v>
      </c>
      <c r="S616" s="59" t="s">
        <v>671</v>
      </c>
      <c r="T616" s="63" t="s">
        <v>672</v>
      </c>
      <c r="U616" s="58" t="s">
        <v>39</v>
      </c>
      <c r="V616" s="60"/>
      <c r="W616" s="64" t="s">
        <v>40</v>
      </c>
      <c r="X616" s="59" t="s">
        <v>1855</v>
      </c>
      <c r="Y616" s="124"/>
      <c r="Z616" s="68"/>
    </row>
    <row r="617" spans="1:26" x14ac:dyDescent="0.25">
      <c r="A617" s="57">
        <v>195689</v>
      </c>
      <c r="B617" s="58">
        <v>739</v>
      </c>
      <c r="C617" s="10">
        <v>45468</v>
      </c>
      <c r="D617" s="60"/>
      <c r="E617" s="60">
        <v>57450.964999999997</v>
      </c>
      <c r="F617" s="60">
        <v>11185.375</v>
      </c>
      <c r="G617" s="61"/>
      <c r="H617" s="61"/>
      <c r="I617" s="61"/>
      <c r="J617" s="61"/>
      <c r="K617" s="61"/>
      <c r="L617" s="60"/>
      <c r="M617" s="60"/>
      <c r="N617" s="60">
        <v>1789.66</v>
      </c>
      <c r="O617" s="60">
        <v>70426</v>
      </c>
      <c r="P617" s="56">
        <f>Tabla16[[#This Row],[TASA EX.]]+Tabla16[[#This Row],[IEPS 8 %]]</f>
        <v>0</v>
      </c>
      <c r="Q617" s="62">
        <f>Tabla16[[#This Row],[TASA 16%]]+Tabla16[[#This Row],[IEPS 6%]]+Tabla16[[#This Row],[IEPS30%]]+Tabla16[[#This Row],[IEPS53%]]+Tabla16[[#This Row],[IEPS 26.5%]]</f>
        <v>11185.375</v>
      </c>
      <c r="R617" s="33">
        <v>45482</v>
      </c>
      <c r="S617" s="59" t="s">
        <v>434</v>
      </c>
      <c r="T617" s="63" t="s">
        <v>435</v>
      </c>
      <c r="U617" s="58" t="s">
        <v>39</v>
      </c>
      <c r="V617" s="60"/>
      <c r="W617" s="64" t="s">
        <v>40</v>
      </c>
      <c r="X617" s="59" t="s">
        <v>1471</v>
      </c>
      <c r="Y617" s="124"/>
      <c r="Z617" s="68"/>
    </row>
    <row r="618" spans="1:26" x14ac:dyDescent="0.25">
      <c r="A618" s="36">
        <v>196123</v>
      </c>
      <c r="B618" s="9">
        <v>283</v>
      </c>
      <c r="C618" s="10">
        <v>45482</v>
      </c>
      <c r="D618" s="11"/>
      <c r="E618" s="11">
        <v>60604.98</v>
      </c>
      <c r="F618" s="11">
        <v>4159.5</v>
      </c>
      <c r="G618" s="24"/>
      <c r="H618" s="24"/>
      <c r="I618" s="24"/>
      <c r="J618" s="24"/>
      <c r="K618" s="24"/>
      <c r="L618" s="11"/>
      <c r="M618" s="11"/>
      <c r="N618" s="11">
        <v>665.52</v>
      </c>
      <c r="O618" s="11">
        <v>65430</v>
      </c>
      <c r="P618" s="56">
        <f>Tabla16[[#This Row],[TASA EX.]]+Tabla16[[#This Row],[IEPS 8 %]]</f>
        <v>0</v>
      </c>
      <c r="Q618" s="62">
        <f>Tabla16[[#This Row],[TASA 16%]]+Tabla16[[#This Row],[IEPS 6%]]+Tabla16[[#This Row],[IEPS30%]]+Tabla16[[#This Row],[IEPS53%]]+Tabla16[[#This Row],[IEPS 26.5%]]</f>
        <v>4159.5</v>
      </c>
      <c r="R618" s="33">
        <v>45496</v>
      </c>
      <c r="S618" s="12" t="s">
        <v>434</v>
      </c>
      <c r="T618" s="34" t="s">
        <v>435</v>
      </c>
      <c r="U618" s="9" t="s">
        <v>39</v>
      </c>
      <c r="V618" s="11"/>
      <c r="W618" s="13" t="s">
        <v>40</v>
      </c>
      <c r="X618" s="12" t="s">
        <v>1844</v>
      </c>
      <c r="Y618" s="124"/>
      <c r="Z618" s="68"/>
    </row>
    <row r="619" spans="1:26" x14ac:dyDescent="0.25">
      <c r="A619" s="36">
        <v>195924</v>
      </c>
      <c r="B619" s="9">
        <v>84</v>
      </c>
      <c r="C619" s="10">
        <v>45475</v>
      </c>
      <c r="D619" s="11">
        <v>106.66</v>
      </c>
      <c r="E619" s="11">
        <v>-5.0000000001091394E-3</v>
      </c>
      <c r="F619" s="11">
        <v>3474.6250000000005</v>
      </c>
      <c r="G619" s="24"/>
      <c r="H619" s="24"/>
      <c r="I619" s="24"/>
      <c r="J619" s="24"/>
      <c r="K619" s="24"/>
      <c r="L619" s="11"/>
      <c r="M619" s="11"/>
      <c r="N619" s="11">
        <v>555.94000000000005</v>
      </c>
      <c r="O619" s="11">
        <v>4137.22</v>
      </c>
      <c r="P619" s="56">
        <f>Tabla16[[#This Row],[TASA EX.]]+Tabla16[[#This Row],[IEPS 8 %]]</f>
        <v>106.66</v>
      </c>
      <c r="Q619" s="62">
        <f>Tabla16[[#This Row],[TASA 16%]]+Tabla16[[#This Row],[IEPS 6%]]+Tabla16[[#This Row],[IEPS30%]]+Tabla16[[#This Row],[IEPS53%]]+Tabla16[[#This Row],[IEPS 26.5%]]</f>
        <v>3474.6250000000005</v>
      </c>
      <c r="R619" s="33">
        <v>45482</v>
      </c>
      <c r="S619" s="12" t="s">
        <v>444</v>
      </c>
      <c r="T619" s="34" t="s">
        <v>445</v>
      </c>
      <c r="U619" s="9" t="s">
        <v>51</v>
      </c>
      <c r="V619" s="11"/>
      <c r="W619" s="13" t="s">
        <v>52</v>
      </c>
      <c r="X619" s="12" t="s">
        <v>1675</v>
      </c>
      <c r="Y619" s="124"/>
      <c r="Z619" s="68"/>
    </row>
    <row r="620" spans="1:26" x14ac:dyDescent="0.25">
      <c r="A620" s="36">
        <v>196236</v>
      </c>
      <c r="B620" s="9">
        <v>396</v>
      </c>
      <c r="C620" s="10">
        <v>45488</v>
      </c>
      <c r="D620" s="11"/>
      <c r="E620" s="11">
        <v>9173.1999999999989</v>
      </c>
      <c r="F620" s="11">
        <v>0</v>
      </c>
      <c r="G620" s="24"/>
      <c r="H620" s="24"/>
      <c r="I620" s="24"/>
      <c r="J620" s="24"/>
      <c r="K620" s="24"/>
      <c r="L620" s="11"/>
      <c r="M620" s="11">
        <v>733.86</v>
      </c>
      <c r="N620" s="11"/>
      <c r="O620" s="11">
        <v>9907.06</v>
      </c>
      <c r="P620" s="106">
        <f>Tabla16[[#This Row],[TASA EX.]]+Tabla16[[#This Row],[IEPS 8 %]]</f>
        <v>733.86</v>
      </c>
      <c r="Q620" s="62">
        <f>Tabla16[[#This Row],[TASA 16%]]+Tabla16[[#This Row],[IEPS 6%]]+Tabla16[[#This Row],[IEPS30%]]+Tabla16[[#This Row],[IEPS53%]]+Tabla16[[#This Row],[IEPS 26.5%]]</f>
        <v>0</v>
      </c>
      <c r="R620" s="33">
        <v>45492</v>
      </c>
      <c r="S620" s="12" t="s">
        <v>1946</v>
      </c>
      <c r="T620" s="34" t="s">
        <v>1947</v>
      </c>
      <c r="U620" s="9" t="s">
        <v>39</v>
      </c>
      <c r="V620" s="11"/>
      <c r="W620" s="13" t="s">
        <v>40</v>
      </c>
      <c r="X620" s="12" t="s">
        <v>1948</v>
      </c>
      <c r="Y620" s="124"/>
      <c r="Z620" s="68"/>
    </row>
    <row r="621" spans="1:26" x14ac:dyDescent="0.25">
      <c r="A621" s="57" t="s">
        <v>903</v>
      </c>
      <c r="B621" s="58">
        <v>2010</v>
      </c>
      <c r="C621" s="10">
        <v>45475</v>
      </c>
      <c r="D621" s="60"/>
      <c r="E621" s="60">
        <v>0</v>
      </c>
      <c r="F621" s="60">
        <v>1300</v>
      </c>
      <c r="G621" s="61"/>
      <c r="H621" s="61"/>
      <c r="I621" s="61"/>
      <c r="J621" s="61"/>
      <c r="K621" s="61"/>
      <c r="L621" s="60"/>
      <c r="M621" s="60"/>
      <c r="N621" s="60">
        <v>208</v>
      </c>
      <c r="O621" s="60">
        <v>1508</v>
      </c>
      <c r="P621" s="56">
        <f>Tabla16[[#This Row],[TASA EX.]]+Tabla16[[#This Row],[IEPS 8 %]]</f>
        <v>0</v>
      </c>
      <c r="Q621" s="62">
        <f>Tabla16[[#This Row],[TASA 16%]]+Tabla16[[#This Row],[IEPS 6%]]+Tabla16[[#This Row],[IEPS30%]]+Tabla16[[#This Row],[IEPS53%]]+Tabla16[[#This Row],[IEPS 26.5%]]</f>
        <v>1300</v>
      </c>
      <c r="R621" s="33">
        <v>45475</v>
      </c>
      <c r="S621" s="59" t="s">
        <v>1078</v>
      </c>
      <c r="T621" s="63" t="s">
        <v>1079</v>
      </c>
      <c r="U621" s="58" t="s">
        <v>51</v>
      </c>
      <c r="V621" s="60"/>
      <c r="W621" s="64" t="s">
        <v>52</v>
      </c>
      <c r="X621" s="59" t="s">
        <v>1080</v>
      </c>
      <c r="Y621" s="124"/>
      <c r="Z621" s="68"/>
    </row>
    <row r="622" spans="1:26" x14ac:dyDescent="0.25">
      <c r="A622" s="36">
        <v>196555</v>
      </c>
      <c r="B622" s="9">
        <v>715</v>
      </c>
      <c r="C622" s="10">
        <v>45496</v>
      </c>
      <c r="D622" s="11"/>
      <c r="E622" s="11">
        <v>-3.499999999951342E-2</v>
      </c>
      <c r="F622" s="11">
        <v>5094.875</v>
      </c>
      <c r="G622" s="24"/>
      <c r="H622" s="24"/>
      <c r="I622" s="24"/>
      <c r="J622" s="24"/>
      <c r="K622" s="24"/>
      <c r="L622" s="11"/>
      <c r="M622" s="11"/>
      <c r="N622" s="11">
        <v>815.18</v>
      </c>
      <c r="O622" s="11">
        <v>5910.02</v>
      </c>
      <c r="P622" s="106">
        <f>Tabla16[[#This Row],[TASA EX.]]+Tabla16[[#This Row],[IEPS 8 %]]</f>
        <v>0</v>
      </c>
      <c r="Q622" s="62">
        <f>Tabla16[[#This Row],[TASA 16%]]+Tabla16[[#This Row],[IEPS 6%]]+Tabla16[[#This Row],[IEPS30%]]+Tabla16[[#This Row],[IEPS53%]]+Tabla16[[#This Row],[IEPS 26.5%]]</f>
        <v>5094.875</v>
      </c>
      <c r="R622" s="33">
        <v>45499</v>
      </c>
      <c r="S622" s="12" t="s">
        <v>366</v>
      </c>
      <c r="T622" s="34" t="s">
        <v>367</v>
      </c>
      <c r="U622" s="9" t="s">
        <v>51</v>
      </c>
      <c r="V622" s="11"/>
      <c r="W622" s="13" t="s">
        <v>52</v>
      </c>
      <c r="X622" s="12" t="s">
        <v>2093</v>
      </c>
      <c r="Y622" s="124"/>
      <c r="Z622" s="68"/>
    </row>
    <row r="623" spans="1:26" x14ac:dyDescent="0.25">
      <c r="A623" s="36">
        <v>196009</v>
      </c>
      <c r="B623" s="9">
        <v>169</v>
      </c>
      <c r="C623" s="10">
        <v>45478</v>
      </c>
      <c r="D623" s="11"/>
      <c r="E623" s="11">
        <v>7.4999999997089617E-3</v>
      </c>
      <c r="F623" s="11">
        <v>236014.0625</v>
      </c>
      <c r="G623" s="24">
        <v>-25174.91</v>
      </c>
      <c r="H623" s="24">
        <v>-23601.41</v>
      </c>
      <c r="I623" s="24"/>
      <c r="J623" s="24"/>
      <c r="K623" s="24"/>
      <c r="L623" s="11"/>
      <c r="M623" s="11"/>
      <c r="N623" s="11">
        <v>37762.25</v>
      </c>
      <c r="O623" s="11">
        <v>225000</v>
      </c>
      <c r="P623" s="106">
        <f>Tabla16[[#This Row],[TASA EX.]]+Tabla16[[#This Row],[IEPS 8 %]]</f>
        <v>0</v>
      </c>
      <c r="Q623" s="62">
        <f>Tabla16[[#This Row],[TASA 16%]]+Tabla16[[#This Row],[IEPS 6%]]+Tabla16[[#This Row],[IEPS30%]]+Tabla16[[#This Row],[IEPS53%]]+Tabla16[[#This Row],[IEPS 26.5%]]</f>
        <v>236014.0625</v>
      </c>
      <c r="R623" s="33">
        <v>45503</v>
      </c>
      <c r="S623" s="12" t="s">
        <v>410</v>
      </c>
      <c r="T623" s="34" t="s">
        <v>411</v>
      </c>
      <c r="U623" s="9" t="s">
        <v>408</v>
      </c>
      <c r="V623" s="11"/>
      <c r="W623" s="13" t="s">
        <v>409</v>
      </c>
      <c r="X623" s="12" t="s">
        <v>1756</v>
      </c>
      <c r="Y623" s="124"/>
      <c r="Z623" s="68"/>
    </row>
    <row r="624" spans="1:26" x14ac:dyDescent="0.25">
      <c r="A624" s="57">
        <v>195935</v>
      </c>
      <c r="B624" s="58">
        <v>95</v>
      </c>
      <c r="C624" s="10">
        <v>45476</v>
      </c>
      <c r="D624" s="60"/>
      <c r="E624" s="60">
        <v>170560</v>
      </c>
      <c r="F624" s="60">
        <v>0</v>
      </c>
      <c r="G624" s="61"/>
      <c r="H624" s="61">
        <v>-2132</v>
      </c>
      <c r="I624" s="61"/>
      <c r="J624" s="61"/>
      <c r="K624" s="61"/>
      <c r="L624" s="60"/>
      <c r="M624" s="60"/>
      <c r="N624" s="60"/>
      <c r="O624" s="60">
        <v>168428</v>
      </c>
      <c r="P624" s="56">
        <f>Tabla16[[#This Row],[TASA EX.]]+Tabla16[[#This Row],[IEPS 8 %]]</f>
        <v>0</v>
      </c>
      <c r="Q624" s="62">
        <f>Tabla16[[#This Row],[TASA 16%]]+Tabla16[[#This Row],[IEPS 6%]]+Tabla16[[#This Row],[IEPS30%]]+Tabla16[[#This Row],[IEPS53%]]+Tabla16[[#This Row],[IEPS 26.5%]]</f>
        <v>0</v>
      </c>
      <c r="R624" s="33">
        <v>45504</v>
      </c>
      <c r="S624" s="59" t="s">
        <v>440</v>
      </c>
      <c r="T624" s="63" t="s">
        <v>441</v>
      </c>
      <c r="U624" s="58" t="s">
        <v>39</v>
      </c>
      <c r="V624" s="60"/>
      <c r="W624" s="64" t="s">
        <v>40</v>
      </c>
      <c r="X624" s="59" t="s">
        <v>673</v>
      </c>
      <c r="Y624" s="124"/>
      <c r="Z624" s="68"/>
    </row>
    <row r="625" spans="1:26" x14ac:dyDescent="0.25">
      <c r="A625" s="57">
        <v>195333</v>
      </c>
      <c r="B625" s="58">
        <v>383</v>
      </c>
      <c r="C625" s="10">
        <v>45457</v>
      </c>
      <c r="D625" s="60"/>
      <c r="E625" s="60">
        <v>10211.457500000019</v>
      </c>
      <c r="F625" s="60">
        <v>238789.2825</v>
      </c>
      <c r="G625" s="61"/>
      <c r="H625" s="61"/>
      <c r="I625" s="61"/>
      <c r="J625" s="61"/>
      <c r="K625" s="61"/>
      <c r="L625" s="60">
        <v>146.28</v>
      </c>
      <c r="M625" s="60"/>
      <c r="N625" s="60">
        <v>38229.69</v>
      </c>
      <c r="O625" s="60">
        <v>287376.71000000002</v>
      </c>
      <c r="P625" s="56">
        <f>Tabla16[[#This Row],[TASA EX.]]+Tabla16[[#This Row],[IEPS 8 %]]</f>
        <v>0</v>
      </c>
      <c r="Q625" s="62">
        <f>Tabla16[[#This Row],[TASA 16%]]+Tabla16[[#This Row],[IEPS 6%]]+Tabla16[[#This Row],[IEPS30%]]+Tabla16[[#This Row],[IEPS53%]]+Tabla16[[#This Row],[IEPS 26.5%]]</f>
        <v>238935.5625</v>
      </c>
      <c r="R625" s="33">
        <v>45477</v>
      </c>
      <c r="S625" s="59" t="s">
        <v>224</v>
      </c>
      <c r="T625" s="63" t="s">
        <v>225</v>
      </c>
      <c r="U625" s="58" t="s">
        <v>39</v>
      </c>
      <c r="V625" s="60"/>
      <c r="W625" s="64" t="s">
        <v>40</v>
      </c>
      <c r="X625" s="59" t="s">
        <v>1279</v>
      </c>
      <c r="Y625" s="124"/>
      <c r="Z625" s="68"/>
    </row>
    <row r="626" spans="1:26" x14ac:dyDescent="0.25">
      <c r="A626" s="36">
        <v>195903</v>
      </c>
      <c r="B626" s="9">
        <v>63</v>
      </c>
      <c r="C626" s="10">
        <v>45475</v>
      </c>
      <c r="D626" s="11"/>
      <c r="E626" s="11">
        <v>-7.5000000000727596E-2</v>
      </c>
      <c r="F626" s="11">
        <v>82220.875</v>
      </c>
      <c r="G626" s="24"/>
      <c r="H626" s="24"/>
      <c r="I626" s="24"/>
      <c r="J626" s="24"/>
      <c r="K626" s="24"/>
      <c r="L626" s="11"/>
      <c r="M626" s="11"/>
      <c r="N626" s="11">
        <v>13155.34</v>
      </c>
      <c r="O626" s="11">
        <v>95376.14</v>
      </c>
      <c r="P626" s="106">
        <f>Tabla16[[#This Row],[TASA EX.]]+Tabla16[[#This Row],[IEPS 8 %]]</f>
        <v>0</v>
      </c>
      <c r="Q626" s="62">
        <f>Tabla16[[#This Row],[TASA 16%]]+Tabla16[[#This Row],[IEPS 6%]]+Tabla16[[#This Row],[IEPS30%]]+Tabla16[[#This Row],[IEPS53%]]+Tabla16[[#This Row],[IEPS 26.5%]]</f>
        <v>82220.875</v>
      </c>
      <c r="R626" s="33">
        <v>45495</v>
      </c>
      <c r="S626" s="12" t="s">
        <v>642</v>
      </c>
      <c r="T626" s="34" t="s">
        <v>643</v>
      </c>
      <c r="U626" s="9" t="s">
        <v>39</v>
      </c>
      <c r="V626" s="11"/>
      <c r="W626" s="13" t="s">
        <v>40</v>
      </c>
      <c r="X626" s="12" t="s">
        <v>1656</v>
      </c>
      <c r="Y626" s="124"/>
      <c r="Z626" s="68"/>
    </row>
    <row r="627" spans="1:26" x14ac:dyDescent="0.25">
      <c r="A627" s="57">
        <v>195519</v>
      </c>
      <c r="B627" s="58">
        <v>569</v>
      </c>
      <c r="C627" s="10">
        <v>45463</v>
      </c>
      <c r="D627" s="60"/>
      <c r="E627" s="60">
        <v>21655.7</v>
      </c>
      <c r="F627" s="60">
        <v>0</v>
      </c>
      <c r="G627" s="61"/>
      <c r="H627" s="61"/>
      <c r="I627" s="61"/>
      <c r="J627" s="61"/>
      <c r="K627" s="61"/>
      <c r="L627" s="60"/>
      <c r="M627" s="60">
        <v>1732.46</v>
      </c>
      <c r="N627" s="60"/>
      <c r="O627" s="60">
        <v>23388.16</v>
      </c>
      <c r="P627" s="56">
        <f>Tabla16[[#This Row],[TASA EX.]]+Tabla16[[#This Row],[IEPS 8 %]]</f>
        <v>1732.46</v>
      </c>
      <c r="Q627" s="62">
        <f>Tabla16[[#This Row],[TASA 16%]]+Tabla16[[#This Row],[IEPS 6%]]+Tabla16[[#This Row],[IEPS30%]]+Tabla16[[#This Row],[IEPS53%]]+Tabla16[[#This Row],[IEPS 26.5%]]</f>
        <v>0</v>
      </c>
      <c r="R627" s="33">
        <v>45476</v>
      </c>
      <c r="S627" s="59" t="s">
        <v>182</v>
      </c>
      <c r="T627" s="63" t="s">
        <v>183</v>
      </c>
      <c r="U627" s="58" t="s">
        <v>39</v>
      </c>
      <c r="V627" s="60"/>
      <c r="W627" s="64" t="s">
        <v>40</v>
      </c>
      <c r="X627" s="59" t="s">
        <v>60</v>
      </c>
      <c r="Y627" s="124"/>
      <c r="Z627" s="68"/>
    </row>
    <row r="628" spans="1:26" x14ac:dyDescent="0.25">
      <c r="A628" s="36">
        <v>195735</v>
      </c>
      <c r="B628" s="9">
        <v>785</v>
      </c>
      <c r="C628" s="10">
        <v>45470</v>
      </c>
      <c r="D628" s="11"/>
      <c r="E628" s="11">
        <v>20774.22</v>
      </c>
      <c r="F628" s="11">
        <v>0</v>
      </c>
      <c r="G628" s="24"/>
      <c r="H628" s="24"/>
      <c r="I628" s="24"/>
      <c r="J628" s="24"/>
      <c r="K628" s="24"/>
      <c r="L628" s="11"/>
      <c r="M628" s="11">
        <v>1661.96</v>
      </c>
      <c r="N628" s="11"/>
      <c r="O628" s="11">
        <v>22436.18</v>
      </c>
      <c r="P628" s="56">
        <f>Tabla16[[#This Row],[TASA EX.]]+Tabla16[[#This Row],[IEPS 8 %]]</f>
        <v>1661.96</v>
      </c>
      <c r="Q628" s="62">
        <f>Tabla16[[#This Row],[TASA 16%]]+Tabla16[[#This Row],[IEPS 6%]]+Tabla16[[#This Row],[IEPS30%]]+Tabla16[[#This Row],[IEPS53%]]+Tabla16[[#This Row],[IEPS 26.5%]]</f>
        <v>0</v>
      </c>
      <c r="R628" s="33">
        <v>45483</v>
      </c>
      <c r="S628" s="12" t="s">
        <v>182</v>
      </c>
      <c r="T628" s="34" t="s">
        <v>183</v>
      </c>
      <c r="U628" s="9" t="s">
        <v>39</v>
      </c>
      <c r="V628" s="11"/>
      <c r="W628" s="13" t="s">
        <v>40</v>
      </c>
      <c r="X628" s="12" t="s">
        <v>60</v>
      </c>
      <c r="Y628" s="124"/>
      <c r="Z628" s="68"/>
    </row>
    <row r="629" spans="1:26" x14ac:dyDescent="0.25">
      <c r="A629" s="36">
        <v>195841</v>
      </c>
      <c r="B629" s="9">
        <v>1</v>
      </c>
      <c r="C629" s="10">
        <v>45474</v>
      </c>
      <c r="D629" s="11"/>
      <c r="E629" s="11">
        <v>480</v>
      </c>
      <c r="F629" s="11">
        <v>0</v>
      </c>
      <c r="G629" s="24"/>
      <c r="H629" s="24"/>
      <c r="I629" s="24"/>
      <c r="J629" s="24"/>
      <c r="K629" s="24"/>
      <c r="L629" s="11"/>
      <c r="M629" s="11"/>
      <c r="N629" s="11"/>
      <c r="O629" s="11">
        <v>480</v>
      </c>
      <c r="P629" s="56">
        <f>Tabla16[[#This Row],[TASA EX.]]+Tabla16[[#This Row],[IEPS 8 %]]</f>
        <v>0</v>
      </c>
      <c r="Q629" s="62">
        <f>Tabla16[[#This Row],[TASA 16%]]+Tabla16[[#This Row],[IEPS 6%]]+Tabla16[[#This Row],[IEPS30%]]+Tabla16[[#This Row],[IEPS53%]]+Tabla16[[#This Row],[IEPS 26.5%]]</f>
        <v>0</v>
      </c>
      <c r="R629" s="33">
        <v>45483</v>
      </c>
      <c r="S629" s="12" t="s">
        <v>182</v>
      </c>
      <c r="T629" s="34" t="s">
        <v>183</v>
      </c>
      <c r="U629" s="9" t="s">
        <v>39</v>
      </c>
      <c r="V629" s="11"/>
      <c r="W629" s="13" t="s">
        <v>40</v>
      </c>
      <c r="X629" s="12" t="s">
        <v>1607</v>
      </c>
      <c r="Y629" s="124"/>
      <c r="Z629" s="68"/>
    </row>
    <row r="630" spans="1:26" x14ac:dyDescent="0.25">
      <c r="A630" s="57">
        <v>195842</v>
      </c>
      <c r="B630" s="58">
        <v>2</v>
      </c>
      <c r="C630" s="10">
        <v>45474</v>
      </c>
      <c r="D630" s="60"/>
      <c r="E630" s="60">
        <v>3007.44</v>
      </c>
      <c r="F630" s="60">
        <v>0</v>
      </c>
      <c r="G630" s="61"/>
      <c r="H630" s="61"/>
      <c r="I630" s="61"/>
      <c r="J630" s="61"/>
      <c r="K630" s="61"/>
      <c r="L630" s="60"/>
      <c r="M630" s="60">
        <v>240.6</v>
      </c>
      <c r="N630" s="60"/>
      <c r="O630" s="60">
        <v>3248.04</v>
      </c>
      <c r="P630" s="56">
        <f>Tabla16[[#This Row],[TASA EX.]]+Tabla16[[#This Row],[IEPS 8 %]]</f>
        <v>240.6</v>
      </c>
      <c r="Q630" s="62">
        <f>Tabla16[[#This Row],[TASA 16%]]+Tabla16[[#This Row],[IEPS 6%]]+Tabla16[[#This Row],[IEPS30%]]+Tabla16[[#This Row],[IEPS53%]]+Tabla16[[#This Row],[IEPS 26.5%]]</f>
        <v>0</v>
      </c>
      <c r="R630" s="33">
        <v>45483</v>
      </c>
      <c r="S630" s="59" t="s">
        <v>182</v>
      </c>
      <c r="T630" s="63" t="s">
        <v>183</v>
      </c>
      <c r="U630" s="58" t="s">
        <v>39</v>
      </c>
      <c r="V630" s="60"/>
      <c r="W630" s="64" t="s">
        <v>40</v>
      </c>
      <c r="X630" s="59" t="s">
        <v>60</v>
      </c>
      <c r="Y630" s="124"/>
      <c r="Z630" s="68"/>
    </row>
    <row r="631" spans="1:26" x14ac:dyDescent="0.25">
      <c r="A631" s="57">
        <v>196020</v>
      </c>
      <c r="B631" s="58">
        <v>180</v>
      </c>
      <c r="C631" s="10">
        <v>45478</v>
      </c>
      <c r="D631" s="60"/>
      <c r="E631" s="60">
        <v>20118.73</v>
      </c>
      <c r="F631" s="60">
        <v>0</v>
      </c>
      <c r="G631" s="61"/>
      <c r="H631" s="61"/>
      <c r="I631" s="61"/>
      <c r="J631" s="61"/>
      <c r="K631" s="61"/>
      <c r="L631" s="60"/>
      <c r="M631" s="60">
        <v>1609.44</v>
      </c>
      <c r="N631" s="60"/>
      <c r="O631" s="60">
        <v>21728.17</v>
      </c>
      <c r="P631" s="56">
        <f>Tabla16[[#This Row],[TASA EX.]]+Tabla16[[#This Row],[IEPS 8 %]]</f>
        <v>1609.44</v>
      </c>
      <c r="Q631" s="62">
        <f>Tabla16[[#This Row],[TASA 16%]]+Tabla16[[#This Row],[IEPS 6%]]+Tabla16[[#This Row],[IEPS30%]]+Tabla16[[#This Row],[IEPS53%]]+Tabla16[[#This Row],[IEPS 26.5%]]</f>
        <v>0</v>
      </c>
      <c r="R631" s="33">
        <v>45486</v>
      </c>
      <c r="S631" s="59" t="s">
        <v>182</v>
      </c>
      <c r="T631" s="63" t="s">
        <v>183</v>
      </c>
      <c r="U631" s="58" t="s">
        <v>39</v>
      </c>
      <c r="V631" s="60"/>
      <c r="W631" s="64" t="s">
        <v>40</v>
      </c>
      <c r="X631" s="59" t="s">
        <v>60</v>
      </c>
      <c r="Y631" s="124"/>
      <c r="Z631" s="68"/>
    </row>
    <row r="632" spans="1:26" x14ac:dyDescent="0.25">
      <c r="A632" s="36">
        <v>196167</v>
      </c>
      <c r="B632" s="9">
        <v>327</v>
      </c>
      <c r="C632" s="10">
        <v>45484</v>
      </c>
      <c r="D632" s="11"/>
      <c r="E632" s="11">
        <v>17977.91</v>
      </c>
      <c r="F632" s="11">
        <v>0</v>
      </c>
      <c r="G632" s="24"/>
      <c r="H632" s="24"/>
      <c r="I632" s="24"/>
      <c r="J632" s="24"/>
      <c r="K632" s="24"/>
      <c r="L632" s="11"/>
      <c r="M632" s="11">
        <v>1438.24</v>
      </c>
      <c r="N632" s="11"/>
      <c r="O632" s="11">
        <v>19416.150000000001</v>
      </c>
      <c r="P632" s="56">
        <f>Tabla16[[#This Row],[TASA EX.]]+Tabla16[[#This Row],[IEPS 8 %]]</f>
        <v>1438.24</v>
      </c>
      <c r="Q632" s="62">
        <f>Tabla16[[#This Row],[TASA 16%]]+Tabla16[[#This Row],[IEPS 6%]]+Tabla16[[#This Row],[IEPS30%]]+Tabla16[[#This Row],[IEPS53%]]+Tabla16[[#This Row],[IEPS 26.5%]]</f>
        <v>0</v>
      </c>
      <c r="R632" s="33">
        <v>45496</v>
      </c>
      <c r="S632" s="12" t="s">
        <v>182</v>
      </c>
      <c r="T632" s="34" t="s">
        <v>183</v>
      </c>
      <c r="U632" s="9" t="s">
        <v>39</v>
      </c>
      <c r="V632" s="11"/>
      <c r="W632" s="13" t="s">
        <v>40</v>
      </c>
      <c r="X632" s="12" t="s">
        <v>60</v>
      </c>
      <c r="Y632" s="124"/>
      <c r="Z632" s="68"/>
    </row>
    <row r="633" spans="1:26" x14ac:dyDescent="0.25">
      <c r="A633" s="57">
        <v>196193</v>
      </c>
      <c r="B633" s="58">
        <v>353</v>
      </c>
      <c r="C633" s="10">
        <v>45485</v>
      </c>
      <c r="D633" s="60"/>
      <c r="E633" s="60">
        <v>240.74</v>
      </c>
      <c r="F633" s="60">
        <v>0</v>
      </c>
      <c r="G633" s="61"/>
      <c r="H633" s="61"/>
      <c r="I633" s="61"/>
      <c r="J633" s="61"/>
      <c r="K633" s="61"/>
      <c r="L633" s="60"/>
      <c r="M633" s="60">
        <v>19.260000000000002</v>
      </c>
      <c r="N633" s="60"/>
      <c r="O633" s="60">
        <v>260</v>
      </c>
      <c r="P633" s="56">
        <f>Tabla16[[#This Row],[TASA EX.]]+Tabla16[[#This Row],[IEPS 8 %]]</f>
        <v>19.260000000000002</v>
      </c>
      <c r="Q633" s="62">
        <f>Tabla16[[#This Row],[TASA 16%]]+Tabla16[[#This Row],[IEPS 6%]]+Tabla16[[#This Row],[IEPS30%]]+Tabla16[[#This Row],[IEPS53%]]+Tabla16[[#This Row],[IEPS 26.5%]]</f>
        <v>0</v>
      </c>
      <c r="R633" s="33">
        <v>45491</v>
      </c>
      <c r="S633" s="59" t="s">
        <v>182</v>
      </c>
      <c r="T633" s="63" t="s">
        <v>183</v>
      </c>
      <c r="U633" s="58" t="s">
        <v>39</v>
      </c>
      <c r="V633" s="60"/>
      <c r="W633" s="64" t="s">
        <v>40</v>
      </c>
      <c r="X633" s="59" t="s">
        <v>1914</v>
      </c>
      <c r="Y633" s="124"/>
      <c r="Z633" s="68"/>
    </row>
    <row r="634" spans="1:26" x14ac:dyDescent="0.25">
      <c r="A634" s="57">
        <v>196194</v>
      </c>
      <c r="B634" s="58">
        <v>354</v>
      </c>
      <c r="C634" s="10">
        <v>45485</v>
      </c>
      <c r="D634" s="60"/>
      <c r="E634" s="60">
        <v>1522.23</v>
      </c>
      <c r="F634" s="60">
        <v>0</v>
      </c>
      <c r="G634" s="61"/>
      <c r="H634" s="61"/>
      <c r="I634" s="61"/>
      <c r="J634" s="61"/>
      <c r="K634" s="61"/>
      <c r="L634" s="60"/>
      <c r="M634" s="60">
        <v>121.78</v>
      </c>
      <c r="N634" s="60"/>
      <c r="O634" s="60">
        <v>1644.01</v>
      </c>
      <c r="P634" s="56">
        <f>Tabla16[[#This Row],[TASA EX.]]+Tabla16[[#This Row],[IEPS 8 %]]</f>
        <v>121.78</v>
      </c>
      <c r="Q634" s="62">
        <f>Tabla16[[#This Row],[TASA 16%]]+Tabla16[[#This Row],[IEPS 6%]]+Tabla16[[#This Row],[IEPS30%]]+Tabla16[[#This Row],[IEPS53%]]+Tabla16[[#This Row],[IEPS 26.5%]]</f>
        <v>0</v>
      </c>
      <c r="R634" s="33">
        <v>45491</v>
      </c>
      <c r="S634" s="59" t="s">
        <v>182</v>
      </c>
      <c r="T634" s="63" t="s">
        <v>183</v>
      </c>
      <c r="U634" s="58" t="s">
        <v>39</v>
      </c>
      <c r="V634" s="60"/>
      <c r="W634" s="64" t="s">
        <v>40</v>
      </c>
      <c r="X634" s="59" t="s">
        <v>1915</v>
      </c>
      <c r="Y634" s="124"/>
      <c r="Z634" s="68"/>
    </row>
    <row r="635" spans="1:26" x14ac:dyDescent="0.25">
      <c r="A635" s="57">
        <v>196270</v>
      </c>
      <c r="B635" s="58">
        <v>430</v>
      </c>
      <c r="C635" s="10">
        <v>45489</v>
      </c>
      <c r="D635" s="60"/>
      <c r="E635" s="60">
        <v>25192.83</v>
      </c>
      <c r="F635" s="60">
        <v>0</v>
      </c>
      <c r="G635" s="61"/>
      <c r="H635" s="61"/>
      <c r="I635" s="61"/>
      <c r="J635" s="61"/>
      <c r="K635" s="61"/>
      <c r="L635" s="60"/>
      <c r="M635" s="60">
        <v>2015.42</v>
      </c>
      <c r="N635" s="60"/>
      <c r="O635" s="60">
        <v>27208.25</v>
      </c>
      <c r="P635" s="56">
        <f>Tabla16[[#This Row],[TASA EX.]]+Tabla16[[#This Row],[IEPS 8 %]]</f>
        <v>2015.42</v>
      </c>
      <c r="Q635" s="62">
        <f>Tabla16[[#This Row],[TASA 16%]]+Tabla16[[#This Row],[IEPS 6%]]+Tabla16[[#This Row],[IEPS30%]]+Tabla16[[#This Row],[IEPS53%]]+Tabla16[[#This Row],[IEPS 26.5%]]</f>
        <v>0</v>
      </c>
      <c r="R635" s="33">
        <v>45497</v>
      </c>
      <c r="S635" s="59" t="s">
        <v>182</v>
      </c>
      <c r="T635" s="63" t="s">
        <v>183</v>
      </c>
      <c r="U635" s="58" t="s">
        <v>39</v>
      </c>
      <c r="V635" s="60"/>
      <c r="W635" s="64" t="s">
        <v>40</v>
      </c>
      <c r="X635" s="59" t="s">
        <v>60</v>
      </c>
      <c r="Y635" s="124"/>
      <c r="Z635" s="68"/>
    </row>
    <row r="636" spans="1:26" x14ac:dyDescent="0.25">
      <c r="A636" s="57">
        <v>195575</v>
      </c>
      <c r="B636" s="58">
        <v>625</v>
      </c>
      <c r="C636" s="10">
        <v>45464</v>
      </c>
      <c r="D636" s="60"/>
      <c r="E636" s="60">
        <v>160050.13999999998</v>
      </c>
      <c r="F636" s="60">
        <v>0</v>
      </c>
      <c r="G636" s="61"/>
      <c r="H636" s="61"/>
      <c r="I636" s="61"/>
      <c r="J636" s="61"/>
      <c r="K636" s="61"/>
      <c r="L636" s="60"/>
      <c r="M636" s="60">
        <v>3266.64</v>
      </c>
      <c r="N636" s="60"/>
      <c r="O636" s="60">
        <v>163316.78</v>
      </c>
      <c r="P636" s="56">
        <f>Tabla16[[#This Row],[TASA EX.]]+Tabla16[[#This Row],[IEPS 8 %]]</f>
        <v>3266.64</v>
      </c>
      <c r="Q636" s="62">
        <f>Tabla16[[#This Row],[TASA 16%]]+Tabla16[[#This Row],[IEPS 6%]]+Tabla16[[#This Row],[IEPS30%]]+Tabla16[[#This Row],[IEPS53%]]+Tabla16[[#This Row],[IEPS 26.5%]]</f>
        <v>0</v>
      </c>
      <c r="R636" s="33">
        <v>45489</v>
      </c>
      <c r="S636" s="59" t="s">
        <v>105</v>
      </c>
      <c r="T636" s="63" t="s">
        <v>106</v>
      </c>
      <c r="U636" s="58" t="s">
        <v>39</v>
      </c>
      <c r="V636" s="60"/>
      <c r="W636" s="64" t="s">
        <v>40</v>
      </c>
      <c r="X636" s="59" t="s">
        <v>1402</v>
      </c>
      <c r="Y636" s="124"/>
      <c r="Z636" s="68"/>
    </row>
    <row r="637" spans="1:26" x14ac:dyDescent="0.25">
      <c r="A637" s="36" t="s">
        <v>968</v>
      </c>
      <c r="B637" s="9">
        <v>2078</v>
      </c>
      <c r="C637" s="10">
        <v>45485</v>
      </c>
      <c r="D637" s="11"/>
      <c r="E637" s="11">
        <v>53200</v>
      </c>
      <c r="F637" s="11">
        <v>0</v>
      </c>
      <c r="G637" s="24"/>
      <c r="H637" s="24"/>
      <c r="I637" s="24"/>
      <c r="J637" s="24"/>
      <c r="K637" s="24"/>
      <c r="L637" s="11"/>
      <c r="M637" s="11"/>
      <c r="N637" s="11"/>
      <c r="O637" s="11">
        <v>53200</v>
      </c>
      <c r="P637" s="106">
        <f>Tabla16[[#This Row],[TASA EX.]]+Tabla16[[#This Row],[IEPS 8 %]]</f>
        <v>0</v>
      </c>
      <c r="Q637" s="62">
        <f>Tabla16[[#This Row],[TASA 16%]]+Tabla16[[#This Row],[IEPS 6%]]+Tabla16[[#This Row],[IEPS30%]]+Tabla16[[#This Row],[IEPS53%]]+Tabla16[[#This Row],[IEPS 26.5%]]</f>
        <v>0</v>
      </c>
      <c r="R637" s="33">
        <v>45485</v>
      </c>
      <c r="S637" s="12" t="s">
        <v>105</v>
      </c>
      <c r="T637" s="34" t="s">
        <v>106</v>
      </c>
      <c r="U637" s="9" t="s">
        <v>39</v>
      </c>
      <c r="V637" s="11">
        <v>6000</v>
      </c>
      <c r="W637" s="13" t="s">
        <v>40</v>
      </c>
      <c r="X637" s="12" t="s">
        <v>1145</v>
      </c>
      <c r="Y637" s="124"/>
      <c r="Z637" s="68"/>
    </row>
    <row r="638" spans="1:26" x14ac:dyDescent="0.25">
      <c r="A638" s="57">
        <v>195775</v>
      </c>
      <c r="B638" s="58">
        <v>825</v>
      </c>
      <c r="C638" s="10">
        <v>45470</v>
      </c>
      <c r="D638" s="60"/>
      <c r="E638" s="60">
        <v>37731</v>
      </c>
      <c r="F638" s="60">
        <v>0</v>
      </c>
      <c r="G638" s="61"/>
      <c r="H638" s="61"/>
      <c r="I638" s="61"/>
      <c r="J638" s="61"/>
      <c r="K638" s="61"/>
      <c r="L638" s="60"/>
      <c r="M638" s="60"/>
      <c r="N638" s="60"/>
      <c r="O638" s="60">
        <v>37731</v>
      </c>
      <c r="P638" s="56">
        <f>Tabla16[[#This Row],[TASA EX.]]+Tabla16[[#This Row],[IEPS 8 %]]</f>
        <v>0</v>
      </c>
      <c r="Q638" s="62">
        <f>Tabla16[[#This Row],[TASA 16%]]+Tabla16[[#This Row],[IEPS 6%]]+Tabla16[[#This Row],[IEPS30%]]+Tabla16[[#This Row],[IEPS53%]]+Tabla16[[#This Row],[IEPS 26.5%]]</f>
        <v>0</v>
      </c>
      <c r="R638" s="33">
        <v>45475</v>
      </c>
      <c r="S638" s="59" t="s">
        <v>250</v>
      </c>
      <c r="T638" s="63" t="s">
        <v>251</v>
      </c>
      <c r="U638" s="58" t="s">
        <v>39</v>
      </c>
      <c r="V638" s="60"/>
      <c r="W638" s="64" t="s">
        <v>40</v>
      </c>
      <c r="X638" s="59" t="s">
        <v>60</v>
      </c>
      <c r="Y638" s="124"/>
      <c r="Z638" s="68"/>
    </row>
    <row r="639" spans="1:26" x14ac:dyDescent="0.25">
      <c r="A639" s="57">
        <v>195850</v>
      </c>
      <c r="B639" s="58">
        <v>10</v>
      </c>
      <c r="C639" s="10">
        <v>45474</v>
      </c>
      <c r="D639" s="60"/>
      <c r="E639" s="60">
        <v>35892</v>
      </c>
      <c r="F639" s="60">
        <v>0</v>
      </c>
      <c r="G639" s="61"/>
      <c r="H639" s="61"/>
      <c r="I639" s="61"/>
      <c r="J639" s="61"/>
      <c r="K639" s="61"/>
      <c r="L639" s="60"/>
      <c r="M639" s="60"/>
      <c r="N639" s="60"/>
      <c r="O639" s="60">
        <v>35892</v>
      </c>
      <c r="P639" s="56">
        <f>Tabla16[[#This Row],[TASA EX.]]+Tabla16[[#This Row],[IEPS 8 %]]</f>
        <v>0</v>
      </c>
      <c r="Q639" s="62">
        <f>Tabla16[[#This Row],[TASA 16%]]+Tabla16[[#This Row],[IEPS 6%]]+Tabla16[[#This Row],[IEPS30%]]+Tabla16[[#This Row],[IEPS53%]]+Tabla16[[#This Row],[IEPS 26.5%]]</f>
        <v>0</v>
      </c>
      <c r="R639" s="33">
        <v>45477</v>
      </c>
      <c r="S639" s="59" t="s">
        <v>250</v>
      </c>
      <c r="T639" s="63" t="s">
        <v>251</v>
      </c>
      <c r="U639" s="58" t="s">
        <v>39</v>
      </c>
      <c r="V639" s="60"/>
      <c r="W639" s="64" t="s">
        <v>40</v>
      </c>
      <c r="X639" s="59" t="s">
        <v>60</v>
      </c>
      <c r="Y639" s="124"/>
      <c r="Z639" s="68"/>
    </row>
    <row r="640" spans="1:26" x14ac:dyDescent="0.25">
      <c r="A640" s="57">
        <v>196022</v>
      </c>
      <c r="B640" s="58">
        <v>182</v>
      </c>
      <c r="C640" s="10">
        <v>45478</v>
      </c>
      <c r="D640" s="60"/>
      <c r="E640" s="60">
        <v>37494.5</v>
      </c>
      <c r="F640" s="60">
        <v>0</v>
      </c>
      <c r="G640" s="61"/>
      <c r="H640" s="61"/>
      <c r="I640" s="61"/>
      <c r="J640" s="61"/>
      <c r="K640" s="61"/>
      <c r="L640" s="60"/>
      <c r="M640" s="60"/>
      <c r="N640" s="60"/>
      <c r="O640" s="60">
        <v>37494.5</v>
      </c>
      <c r="P640" s="56">
        <f>Tabla16[[#This Row],[TASA EX.]]+Tabla16[[#This Row],[IEPS 8 %]]</f>
        <v>0</v>
      </c>
      <c r="Q640" s="62">
        <f>Tabla16[[#This Row],[TASA 16%]]+Tabla16[[#This Row],[IEPS 6%]]+Tabla16[[#This Row],[IEPS30%]]+Tabla16[[#This Row],[IEPS53%]]+Tabla16[[#This Row],[IEPS 26.5%]]</f>
        <v>0</v>
      </c>
      <c r="R640" s="33">
        <v>45483</v>
      </c>
      <c r="S640" s="59" t="s">
        <v>250</v>
      </c>
      <c r="T640" s="63" t="s">
        <v>251</v>
      </c>
      <c r="U640" s="58" t="s">
        <v>39</v>
      </c>
      <c r="V640" s="60"/>
      <c r="W640" s="64" t="s">
        <v>40</v>
      </c>
      <c r="X640" s="59" t="s">
        <v>60</v>
      </c>
      <c r="Y640" s="124"/>
      <c r="Z640" s="68"/>
    </row>
    <row r="641" spans="1:26" x14ac:dyDescent="0.25">
      <c r="A641" s="57">
        <v>196091</v>
      </c>
      <c r="B641" s="58">
        <v>251</v>
      </c>
      <c r="C641" s="10">
        <v>45481</v>
      </c>
      <c r="D641" s="60"/>
      <c r="E641" s="60">
        <v>36170.5</v>
      </c>
      <c r="F641" s="60">
        <v>0</v>
      </c>
      <c r="G641" s="61"/>
      <c r="H641" s="61"/>
      <c r="I641" s="61"/>
      <c r="J641" s="61"/>
      <c r="K641" s="61"/>
      <c r="L641" s="60"/>
      <c r="M641" s="60"/>
      <c r="N641" s="60"/>
      <c r="O641" s="60">
        <v>36170.5</v>
      </c>
      <c r="P641" s="56">
        <f>Tabla16[[#This Row],[TASA EX.]]+Tabla16[[#This Row],[IEPS 8 %]]</f>
        <v>0</v>
      </c>
      <c r="Q641" s="62">
        <f>Tabla16[[#This Row],[TASA 16%]]+Tabla16[[#This Row],[IEPS 6%]]+Tabla16[[#This Row],[IEPS30%]]+Tabla16[[#This Row],[IEPS53%]]+Tabla16[[#This Row],[IEPS 26.5%]]</f>
        <v>0</v>
      </c>
      <c r="R641" s="33">
        <v>45484</v>
      </c>
      <c r="S641" s="59" t="s">
        <v>250</v>
      </c>
      <c r="T641" s="63" t="s">
        <v>251</v>
      </c>
      <c r="U641" s="58" t="s">
        <v>39</v>
      </c>
      <c r="V641" s="60"/>
      <c r="W641" s="64" t="s">
        <v>40</v>
      </c>
      <c r="X641" s="59" t="s">
        <v>60</v>
      </c>
      <c r="Y641" s="124"/>
      <c r="Z641" s="68"/>
    </row>
    <row r="642" spans="1:26" x14ac:dyDescent="0.25">
      <c r="A642" s="36">
        <v>196210</v>
      </c>
      <c r="B642" s="9">
        <v>370</v>
      </c>
      <c r="C642" s="10">
        <v>45485</v>
      </c>
      <c r="D642" s="11"/>
      <c r="E642" s="11">
        <v>43543</v>
      </c>
      <c r="F642" s="11">
        <v>0</v>
      </c>
      <c r="G642" s="24"/>
      <c r="H642" s="24"/>
      <c r="I642" s="24"/>
      <c r="J642" s="24"/>
      <c r="K642" s="24"/>
      <c r="L642" s="11"/>
      <c r="M642" s="11"/>
      <c r="N642" s="11"/>
      <c r="O642" s="11">
        <v>43543</v>
      </c>
      <c r="P642" s="56">
        <f>Tabla16[[#This Row],[TASA EX.]]+Tabla16[[#This Row],[IEPS 8 %]]</f>
        <v>0</v>
      </c>
      <c r="Q642" s="62">
        <f>Tabla16[[#This Row],[TASA 16%]]+Tabla16[[#This Row],[IEPS 6%]]+Tabla16[[#This Row],[IEPS30%]]+Tabla16[[#This Row],[IEPS53%]]+Tabla16[[#This Row],[IEPS 26.5%]]</f>
        <v>0</v>
      </c>
      <c r="R642" s="33">
        <v>45490</v>
      </c>
      <c r="S642" s="12" t="s">
        <v>250</v>
      </c>
      <c r="T642" s="34" t="s">
        <v>251</v>
      </c>
      <c r="U642" s="9" t="s">
        <v>39</v>
      </c>
      <c r="V642" s="11"/>
      <c r="W642" s="13" t="s">
        <v>40</v>
      </c>
      <c r="X642" s="12" t="s">
        <v>60</v>
      </c>
      <c r="Y642" s="124"/>
      <c r="Z642" s="68"/>
    </row>
    <row r="643" spans="1:26" x14ac:dyDescent="0.25">
      <c r="A643" s="97">
        <v>196238</v>
      </c>
      <c r="B643" s="98">
        <v>398</v>
      </c>
      <c r="C643" s="10">
        <v>45488</v>
      </c>
      <c r="D643" s="100"/>
      <c r="E643" s="100">
        <v>34063</v>
      </c>
      <c r="F643" s="100">
        <v>0</v>
      </c>
      <c r="G643" s="101"/>
      <c r="H643" s="101"/>
      <c r="I643" s="101"/>
      <c r="J643" s="101"/>
      <c r="K643" s="101"/>
      <c r="L643" s="100"/>
      <c r="M643" s="100"/>
      <c r="N643" s="100"/>
      <c r="O643" s="100">
        <v>34063</v>
      </c>
      <c r="P643" s="56">
        <f>Tabla16[[#This Row],[TASA EX.]]+Tabla16[[#This Row],[IEPS 8 %]]</f>
        <v>0</v>
      </c>
      <c r="Q643" s="62">
        <f>Tabla16[[#This Row],[TASA 16%]]+Tabla16[[#This Row],[IEPS 6%]]+Tabla16[[#This Row],[IEPS30%]]+Tabla16[[#This Row],[IEPS53%]]+Tabla16[[#This Row],[IEPS 26.5%]]</f>
        <v>0</v>
      </c>
      <c r="R643" s="33">
        <v>45491</v>
      </c>
      <c r="S643" s="99" t="s">
        <v>250</v>
      </c>
      <c r="T643" s="102" t="s">
        <v>251</v>
      </c>
      <c r="U643" s="98" t="s">
        <v>39</v>
      </c>
      <c r="V643" s="100"/>
      <c r="W643" s="103" t="s">
        <v>40</v>
      </c>
      <c r="X643" s="99" t="s">
        <v>60</v>
      </c>
      <c r="Y643" s="124"/>
      <c r="Z643" s="68"/>
    </row>
    <row r="644" spans="1:26" x14ac:dyDescent="0.25">
      <c r="A644" s="57">
        <v>196348</v>
      </c>
      <c r="B644" s="58">
        <v>508</v>
      </c>
      <c r="C644" s="10">
        <v>45491</v>
      </c>
      <c r="D644" s="60"/>
      <c r="E644" s="60">
        <v>41328.5</v>
      </c>
      <c r="F644" s="60">
        <v>0</v>
      </c>
      <c r="G644" s="61"/>
      <c r="H644" s="61"/>
      <c r="I644" s="61"/>
      <c r="J644" s="61"/>
      <c r="K644" s="61"/>
      <c r="L644" s="60"/>
      <c r="M644" s="60"/>
      <c r="N644" s="60"/>
      <c r="O644" s="60">
        <v>41328.5</v>
      </c>
      <c r="P644" s="56">
        <f>Tabla16[[#This Row],[TASA EX.]]+Tabla16[[#This Row],[IEPS 8 %]]</f>
        <v>0</v>
      </c>
      <c r="Q644" s="62">
        <f>Tabla16[[#This Row],[TASA 16%]]+Tabla16[[#This Row],[IEPS 6%]]+Tabla16[[#This Row],[IEPS30%]]+Tabla16[[#This Row],[IEPS53%]]+Tabla16[[#This Row],[IEPS 26.5%]]</f>
        <v>0</v>
      </c>
      <c r="R644" s="33">
        <v>45497</v>
      </c>
      <c r="S644" s="59" t="s">
        <v>250</v>
      </c>
      <c r="T644" s="63" t="s">
        <v>251</v>
      </c>
      <c r="U644" s="58" t="s">
        <v>39</v>
      </c>
      <c r="V644" s="60"/>
      <c r="W644" s="64" t="s">
        <v>40</v>
      </c>
      <c r="X644" s="12" t="s">
        <v>60</v>
      </c>
      <c r="Y644" s="124"/>
      <c r="Z644" s="68"/>
    </row>
    <row r="645" spans="1:26" x14ac:dyDescent="0.25">
      <c r="A645" s="69">
        <v>195122</v>
      </c>
      <c r="B645" s="70">
        <v>172</v>
      </c>
      <c r="C645" s="10">
        <v>45450</v>
      </c>
      <c r="D645" s="72"/>
      <c r="E645" s="72">
        <v>303349.92</v>
      </c>
      <c r="F645" s="72">
        <v>0</v>
      </c>
      <c r="G645" s="73"/>
      <c r="H645" s="73"/>
      <c r="I645" s="73"/>
      <c r="J645" s="73"/>
      <c r="K645" s="73"/>
      <c r="L645" s="72"/>
      <c r="M645" s="72"/>
      <c r="N645" s="72"/>
      <c r="O645" s="72">
        <v>303349.92</v>
      </c>
      <c r="P645" s="56">
        <f>Tabla16[[#This Row],[TASA EX.]]+Tabla16[[#This Row],[IEPS 8 %]]</f>
        <v>0</v>
      </c>
      <c r="Q645" s="62">
        <f>Tabla16[[#This Row],[TASA 16%]]+Tabla16[[#This Row],[IEPS 6%]]+Tabla16[[#This Row],[IEPS30%]]+Tabla16[[#This Row],[IEPS53%]]+Tabla16[[#This Row],[IEPS 26.5%]]</f>
        <v>0</v>
      </c>
      <c r="R645" s="33">
        <v>45476</v>
      </c>
      <c r="S645" s="71" t="s">
        <v>266</v>
      </c>
      <c r="T645" s="74" t="s">
        <v>267</v>
      </c>
      <c r="U645" s="70" t="s">
        <v>39</v>
      </c>
      <c r="V645" s="72"/>
      <c r="W645" s="75" t="s">
        <v>40</v>
      </c>
      <c r="X645" s="71" t="s">
        <v>1247</v>
      </c>
      <c r="Y645" s="124"/>
      <c r="Z645" s="68"/>
    </row>
    <row r="646" spans="1:26" x14ac:dyDescent="0.25">
      <c r="A646" s="36">
        <v>195508</v>
      </c>
      <c r="B646" s="9">
        <v>558</v>
      </c>
      <c r="C646" s="10">
        <v>45463</v>
      </c>
      <c r="D646" s="11"/>
      <c r="E646" s="11">
        <v>143579.04999999999</v>
      </c>
      <c r="F646" s="11">
        <v>0</v>
      </c>
      <c r="G646" s="24"/>
      <c r="H646" s="24"/>
      <c r="I646" s="24"/>
      <c r="J646" s="24"/>
      <c r="K646" s="24"/>
      <c r="L646" s="11"/>
      <c r="M646" s="11"/>
      <c r="N646" s="11"/>
      <c r="O646" s="11">
        <v>143579.04999999999</v>
      </c>
      <c r="P646" s="56">
        <f>Tabla16[[#This Row],[TASA EX.]]+Tabla16[[#This Row],[IEPS 8 %]]</f>
        <v>0</v>
      </c>
      <c r="Q646" s="62">
        <f>Tabla16[[#This Row],[TASA 16%]]+Tabla16[[#This Row],[IEPS 6%]]+Tabla16[[#This Row],[IEPS30%]]+Tabla16[[#This Row],[IEPS53%]]+Tabla16[[#This Row],[IEPS 26.5%]]</f>
        <v>0</v>
      </c>
      <c r="R646" s="33">
        <v>45488</v>
      </c>
      <c r="S646" s="12" t="s">
        <v>266</v>
      </c>
      <c r="T646" s="34" t="s">
        <v>267</v>
      </c>
      <c r="U646" s="9" t="s">
        <v>39</v>
      </c>
      <c r="V646" s="11"/>
      <c r="W646" s="13" t="s">
        <v>40</v>
      </c>
      <c r="X646" s="12" t="s">
        <v>1366</v>
      </c>
      <c r="Y646" s="124"/>
      <c r="Z646" s="68"/>
    </row>
    <row r="647" spans="1:26" x14ac:dyDescent="0.25">
      <c r="A647" s="57">
        <v>195509</v>
      </c>
      <c r="B647" s="58">
        <v>559</v>
      </c>
      <c r="C647" s="10">
        <v>45463</v>
      </c>
      <c r="D647" s="60"/>
      <c r="E647" s="60">
        <v>299667.51</v>
      </c>
      <c r="F647" s="60">
        <v>0</v>
      </c>
      <c r="G647" s="61"/>
      <c r="H647" s="61"/>
      <c r="I647" s="61"/>
      <c r="J647" s="61"/>
      <c r="K647" s="61"/>
      <c r="L647" s="60"/>
      <c r="M647" s="60"/>
      <c r="N647" s="60"/>
      <c r="O647" s="60">
        <v>299667.51</v>
      </c>
      <c r="P647" s="56">
        <f>Tabla16[[#This Row],[TASA EX.]]+Tabla16[[#This Row],[IEPS 8 %]]</f>
        <v>0</v>
      </c>
      <c r="Q647" s="62">
        <f>Tabla16[[#This Row],[TASA 16%]]+Tabla16[[#This Row],[IEPS 6%]]+Tabla16[[#This Row],[IEPS30%]]+Tabla16[[#This Row],[IEPS53%]]+Tabla16[[#This Row],[IEPS 26.5%]]</f>
        <v>0</v>
      </c>
      <c r="R647" s="33">
        <v>45488</v>
      </c>
      <c r="S647" s="59" t="s">
        <v>266</v>
      </c>
      <c r="T647" s="63" t="s">
        <v>267</v>
      </c>
      <c r="U647" s="58" t="s">
        <v>39</v>
      </c>
      <c r="V647" s="60"/>
      <c r="W647" s="64" t="s">
        <v>40</v>
      </c>
      <c r="X647" s="59" t="s">
        <v>1367</v>
      </c>
      <c r="Y647" s="124"/>
      <c r="Z647" s="68"/>
    </row>
    <row r="648" spans="1:26" x14ac:dyDescent="0.25">
      <c r="A648" s="36">
        <v>195510</v>
      </c>
      <c r="B648" s="9">
        <v>560</v>
      </c>
      <c r="C648" s="10">
        <v>45463</v>
      </c>
      <c r="D648" s="11"/>
      <c r="E648" s="11">
        <v>325187.71999999997</v>
      </c>
      <c r="F648" s="11">
        <v>0</v>
      </c>
      <c r="G648" s="24"/>
      <c r="H648" s="24"/>
      <c r="I648" s="24"/>
      <c r="J648" s="24"/>
      <c r="K648" s="24"/>
      <c r="L648" s="11"/>
      <c r="M648" s="11"/>
      <c r="N648" s="11"/>
      <c r="O648" s="11">
        <v>325187.71999999997</v>
      </c>
      <c r="P648" s="106">
        <f>Tabla16[[#This Row],[TASA EX.]]+Tabla16[[#This Row],[IEPS 8 %]]</f>
        <v>0</v>
      </c>
      <c r="Q648" s="62">
        <f>Tabla16[[#This Row],[TASA 16%]]+Tabla16[[#This Row],[IEPS 6%]]+Tabla16[[#This Row],[IEPS30%]]+Tabla16[[#This Row],[IEPS53%]]+Tabla16[[#This Row],[IEPS 26.5%]]</f>
        <v>0</v>
      </c>
      <c r="R648" s="33">
        <v>45497</v>
      </c>
      <c r="S648" s="12" t="s">
        <v>266</v>
      </c>
      <c r="T648" s="34" t="s">
        <v>267</v>
      </c>
      <c r="U648" s="9" t="s">
        <v>39</v>
      </c>
      <c r="V648" s="11"/>
      <c r="W648" s="13" t="s">
        <v>40</v>
      </c>
      <c r="X648" s="12" t="s">
        <v>1368</v>
      </c>
      <c r="Y648" s="124"/>
      <c r="Z648" s="68"/>
    </row>
    <row r="649" spans="1:26" x14ac:dyDescent="0.25">
      <c r="A649" s="36">
        <v>196497</v>
      </c>
      <c r="B649" s="9">
        <v>657</v>
      </c>
      <c r="C649" s="10">
        <v>45496</v>
      </c>
      <c r="D649" s="11"/>
      <c r="E649" s="11">
        <v>58816.63</v>
      </c>
      <c r="F649" s="11">
        <v>0</v>
      </c>
      <c r="G649" s="24"/>
      <c r="H649" s="24"/>
      <c r="I649" s="24"/>
      <c r="J649" s="24"/>
      <c r="K649" s="24"/>
      <c r="L649" s="11"/>
      <c r="M649" s="11"/>
      <c r="N649" s="11"/>
      <c r="O649" s="11">
        <v>58816.63</v>
      </c>
      <c r="P649" s="106">
        <f>Tabla16[[#This Row],[TASA EX.]]+Tabla16[[#This Row],[IEPS 8 %]]</f>
        <v>0</v>
      </c>
      <c r="Q649" s="62">
        <f>Tabla16[[#This Row],[TASA 16%]]+Tabla16[[#This Row],[IEPS 6%]]+Tabla16[[#This Row],[IEPS30%]]+Tabla16[[#This Row],[IEPS53%]]+Tabla16[[#This Row],[IEPS 26.5%]]</f>
        <v>0</v>
      </c>
      <c r="R649" s="33">
        <v>45498</v>
      </c>
      <c r="S649" s="12" t="s">
        <v>266</v>
      </c>
      <c r="T649" s="34" t="s">
        <v>267</v>
      </c>
      <c r="U649" s="9" t="s">
        <v>39</v>
      </c>
      <c r="V649" s="11"/>
      <c r="W649" s="13" t="s">
        <v>40</v>
      </c>
      <c r="X649" s="12" t="s">
        <v>2083</v>
      </c>
      <c r="Y649" s="124"/>
      <c r="Z649" s="68"/>
    </row>
    <row r="650" spans="1:26" x14ac:dyDescent="0.25">
      <c r="A650" s="36">
        <v>1134</v>
      </c>
      <c r="B650" s="9">
        <v>5052</v>
      </c>
      <c r="C650" s="10">
        <v>45468</v>
      </c>
      <c r="D650" s="11"/>
      <c r="E650" s="11">
        <v>6060</v>
      </c>
      <c r="F650" s="11">
        <v>0</v>
      </c>
      <c r="G650" s="24"/>
      <c r="H650" s="24"/>
      <c r="I650" s="24"/>
      <c r="J650" s="24"/>
      <c r="K650" s="24"/>
      <c r="L650" s="11"/>
      <c r="M650" s="11"/>
      <c r="N650" s="11"/>
      <c r="O650" s="11">
        <v>6060</v>
      </c>
      <c r="P650" s="56">
        <f>Tabla16[[#This Row],[TASA EX.]]+Tabla16[[#This Row],[IEPS 8 %]]</f>
        <v>0</v>
      </c>
      <c r="Q650" s="62">
        <f>Tabla16[[#This Row],[TASA 16%]]+Tabla16[[#This Row],[IEPS 6%]]+Tabla16[[#This Row],[IEPS30%]]+Tabla16[[#This Row],[IEPS53%]]+Tabla16[[#This Row],[IEPS 26.5%]]</f>
        <v>0</v>
      </c>
      <c r="R650" s="104">
        <v>45476</v>
      </c>
      <c r="S650" s="12" t="s">
        <v>37</v>
      </c>
      <c r="T650" s="34" t="s">
        <v>38</v>
      </c>
      <c r="U650" s="9" t="s">
        <v>39</v>
      </c>
      <c r="V650" s="11"/>
      <c r="W650" s="13" t="s">
        <v>40</v>
      </c>
      <c r="X650" s="12" t="s">
        <v>806</v>
      </c>
      <c r="Y650" s="124"/>
      <c r="Z650" s="68"/>
    </row>
    <row r="651" spans="1:26" x14ac:dyDescent="0.25">
      <c r="A651" s="36">
        <v>1137</v>
      </c>
      <c r="B651" s="9">
        <v>5055</v>
      </c>
      <c r="C651" s="10">
        <v>45470</v>
      </c>
      <c r="D651" s="11"/>
      <c r="E651" s="11">
        <v>4850</v>
      </c>
      <c r="F651" s="11">
        <v>0</v>
      </c>
      <c r="G651" s="24"/>
      <c r="H651" s="24"/>
      <c r="I651" s="24"/>
      <c r="J651" s="24"/>
      <c r="K651" s="24"/>
      <c r="L651" s="11"/>
      <c r="M651" s="11"/>
      <c r="N651" s="11"/>
      <c r="O651" s="11">
        <v>4850</v>
      </c>
      <c r="P651" s="106">
        <f>Tabla16[[#This Row],[TASA EX.]]+Tabla16[[#This Row],[IEPS 8 %]]</f>
        <v>0</v>
      </c>
      <c r="Q651" s="62">
        <f>Tabla16[[#This Row],[TASA 16%]]+Tabla16[[#This Row],[IEPS 6%]]+Tabla16[[#This Row],[IEPS30%]]+Tabla16[[#This Row],[IEPS53%]]+Tabla16[[#This Row],[IEPS 26.5%]]</f>
        <v>0</v>
      </c>
      <c r="R651" s="33">
        <v>45484</v>
      </c>
      <c r="S651" s="12" t="s">
        <v>37</v>
      </c>
      <c r="T651" s="34" t="s">
        <v>38</v>
      </c>
      <c r="U651" s="9" t="s">
        <v>39</v>
      </c>
      <c r="V651" s="11"/>
      <c r="W651" s="13" t="s">
        <v>40</v>
      </c>
      <c r="X651" s="12" t="s">
        <v>808</v>
      </c>
      <c r="Y651" s="124"/>
      <c r="Z651" s="68"/>
    </row>
    <row r="652" spans="1:26" x14ac:dyDescent="0.25">
      <c r="A652" s="57">
        <v>1142</v>
      </c>
      <c r="B652" s="58">
        <v>5060</v>
      </c>
      <c r="C652" s="10">
        <v>45472</v>
      </c>
      <c r="D652" s="60"/>
      <c r="E652" s="60">
        <v>4340</v>
      </c>
      <c r="F652" s="60">
        <v>0</v>
      </c>
      <c r="G652" s="61"/>
      <c r="H652" s="61"/>
      <c r="I652" s="61"/>
      <c r="J652" s="61"/>
      <c r="K652" s="61"/>
      <c r="L652" s="60"/>
      <c r="M652" s="60"/>
      <c r="N652" s="60"/>
      <c r="O652" s="60">
        <v>4340</v>
      </c>
      <c r="P652" s="56">
        <f>Tabla16[[#This Row],[TASA EX.]]+Tabla16[[#This Row],[IEPS 8 %]]</f>
        <v>0</v>
      </c>
      <c r="Q652" s="62">
        <f>Tabla16[[#This Row],[TASA 16%]]+Tabla16[[#This Row],[IEPS 6%]]+Tabla16[[#This Row],[IEPS30%]]+Tabla16[[#This Row],[IEPS53%]]+Tabla16[[#This Row],[IEPS 26.5%]]</f>
        <v>0</v>
      </c>
      <c r="R652" s="33">
        <v>45476</v>
      </c>
      <c r="S652" s="59" t="s">
        <v>37</v>
      </c>
      <c r="T652" s="63" t="s">
        <v>38</v>
      </c>
      <c r="U652" s="58" t="s">
        <v>39</v>
      </c>
      <c r="V652" s="60"/>
      <c r="W652" s="64" t="s">
        <v>40</v>
      </c>
      <c r="X652" s="59" t="s">
        <v>812</v>
      </c>
      <c r="Y652" s="124"/>
      <c r="Z652" s="68"/>
    </row>
    <row r="653" spans="1:26" x14ac:dyDescent="0.25">
      <c r="A653" s="57">
        <v>1146</v>
      </c>
      <c r="B653" s="58">
        <v>5003</v>
      </c>
      <c r="C653" s="10">
        <v>45475</v>
      </c>
      <c r="D653" s="60"/>
      <c r="E653" s="60">
        <v>5690</v>
      </c>
      <c r="F653" s="60">
        <v>0</v>
      </c>
      <c r="G653" s="61"/>
      <c r="H653" s="61"/>
      <c r="I653" s="61"/>
      <c r="J653" s="61"/>
      <c r="K653" s="61"/>
      <c r="L653" s="60"/>
      <c r="M653" s="60"/>
      <c r="N653" s="60"/>
      <c r="O653" s="60">
        <v>5690</v>
      </c>
      <c r="P653" s="56">
        <f>Tabla16[[#This Row],[TASA EX.]]+Tabla16[[#This Row],[IEPS 8 %]]</f>
        <v>0</v>
      </c>
      <c r="Q653" s="62">
        <f>Tabla16[[#This Row],[TASA 16%]]+Tabla16[[#This Row],[IEPS 6%]]+Tabla16[[#This Row],[IEPS30%]]+Tabla16[[#This Row],[IEPS53%]]+Tabla16[[#This Row],[IEPS 26.5%]]</f>
        <v>0</v>
      </c>
      <c r="R653" s="33">
        <v>45476</v>
      </c>
      <c r="S653" s="59" t="s">
        <v>37</v>
      </c>
      <c r="T653" s="63" t="s">
        <v>38</v>
      </c>
      <c r="U653" s="58" t="s">
        <v>39</v>
      </c>
      <c r="V653" s="60"/>
      <c r="W653" s="64" t="s">
        <v>40</v>
      </c>
      <c r="X653" s="59" t="s">
        <v>816</v>
      </c>
      <c r="Y653" s="124"/>
      <c r="Z653" s="68"/>
    </row>
    <row r="654" spans="1:26" x14ac:dyDescent="0.25">
      <c r="A654" s="36">
        <v>1153</v>
      </c>
      <c r="B654" s="9">
        <v>5010</v>
      </c>
      <c r="C654" s="10">
        <v>45477</v>
      </c>
      <c r="D654" s="11"/>
      <c r="E654" s="11">
        <v>3350</v>
      </c>
      <c r="F654" s="11">
        <v>0</v>
      </c>
      <c r="G654" s="24"/>
      <c r="H654" s="24"/>
      <c r="I654" s="24"/>
      <c r="J654" s="24"/>
      <c r="K654" s="24"/>
      <c r="L654" s="11"/>
      <c r="M654" s="11"/>
      <c r="N654" s="11"/>
      <c r="O654" s="11">
        <v>3350</v>
      </c>
      <c r="P654" s="106">
        <f>Tabla16[[#This Row],[TASA EX.]]+Tabla16[[#This Row],[IEPS 8 %]]</f>
        <v>0</v>
      </c>
      <c r="Q654" s="62">
        <f>Tabla16[[#This Row],[TASA 16%]]+Tabla16[[#This Row],[IEPS 6%]]+Tabla16[[#This Row],[IEPS30%]]+Tabla16[[#This Row],[IEPS53%]]+Tabla16[[#This Row],[IEPS 26.5%]]</f>
        <v>0</v>
      </c>
      <c r="R654" s="33">
        <v>45489</v>
      </c>
      <c r="S654" s="12" t="s">
        <v>37</v>
      </c>
      <c r="T654" s="34" t="s">
        <v>38</v>
      </c>
      <c r="U654" s="9" t="s">
        <v>39</v>
      </c>
      <c r="V654" s="11"/>
      <c r="W654" s="13" t="s">
        <v>40</v>
      </c>
      <c r="X654" s="12" t="s">
        <v>824</v>
      </c>
      <c r="Y654" s="124"/>
      <c r="Z654" s="68"/>
    </row>
    <row r="655" spans="1:26" x14ac:dyDescent="0.25">
      <c r="A655" s="36">
        <v>1158</v>
      </c>
      <c r="B655" s="9">
        <v>5015</v>
      </c>
      <c r="C655" s="10">
        <v>45479</v>
      </c>
      <c r="D655" s="11"/>
      <c r="E655" s="11">
        <v>4520</v>
      </c>
      <c r="F655" s="11">
        <v>0</v>
      </c>
      <c r="G655" s="24"/>
      <c r="H655" s="24"/>
      <c r="I655" s="24"/>
      <c r="J655" s="24"/>
      <c r="K655" s="24"/>
      <c r="L655" s="11"/>
      <c r="M655" s="11"/>
      <c r="N655" s="11"/>
      <c r="O655" s="11">
        <v>4520</v>
      </c>
      <c r="P655" s="106">
        <f>Tabla16[[#This Row],[TASA EX.]]+Tabla16[[#This Row],[IEPS 8 %]]</f>
        <v>0</v>
      </c>
      <c r="Q655" s="62">
        <f>Tabla16[[#This Row],[TASA 16%]]+Tabla16[[#This Row],[IEPS 6%]]+Tabla16[[#This Row],[IEPS30%]]+Tabla16[[#This Row],[IEPS53%]]+Tabla16[[#This Row],[IEPS 26.5%]]</f>
        <v>0</v>
      </c>
      <c r="R655" s="33">
        <v>45482</v>
      </c>
      <c r="S655" s="12" t="s">
        <v>37</v>
      </c>
      <c r="T655" s="34" t="s">
        <v>38</v>
      </c>
      <c r="U655" s="9" t="s">
        <v>39</v>
      </c>
      <c r="V655" s="11"/>
      <c r="W655" s="13" t="s">
        <v>40</v>
      </c>
      <c r="X655" s="12" t="s">
        <v>829</v>
      </c>
      <c r="Y655" s="124"/>
      <c r="Z655" s="68"/>
    </row>
    <row r="656" spans="1:26" x14ac:dyDescent="0.25">
      <c r="A656" s="36">
        <v>1162</v>
      </c>
      <c r="B656" s="9">
        <v>5019</v>
      </c>
      <c r="C656" s="10">
        <v>45482</v>
      </c>
      <c r="D656" s="11"/>
      <c r="E656" s="11">
        <v>5110</v>
      </c>
      <c r="F656" s="11">
        <v>0</v>
      </c>
      <c r="G656" s="24"/>
      <c r="H656" s="24"/>
      <c r="I656" s="24"/>
      <c r="J656" s="24"/>
      <c r="K656" s="24"/>
      <c r="L656" s="11"/>
      <c r="M656" s="11"/>
      <c r="N656" s="11"/>
      <c r="O656" s="11">
        <v>5110</v>
      </c>
      <c r="P656" s="56">
        <f>Tabla16[[#This Row],[TASA EX.]]+Tabla16[[#This Row],[IEPS 8 %]]</f>
        <v>0</v>
      </c>
      <c r="Q656" s="62">
        <f>Tabla16[[#This Row],[TASA 16%]]+Tabla16[[#This Row],[IEPS 6%]]+Tabla16[[#This Row],[IEPS30%]]+Tabla16[[#This Row],[IEPS53%]]+Tabla16[[#This Row],[IEPS 26.5%]]</f>
        <v>0</v>
      </c>
      <c r="R656" s="104">
        <v>45489</v>
      </c>
      <c r="S656" s="12" t="s">
        <v>37</v>
      </c>
      <c r="T656" s="34" t="s">
        <v>38</v>
      </c>
      <c r="U656" s="9" t="s">
        <v>39</v>
      </c>
      <c r="V656" s="11"/>
      <c r="W656" s="13" t="s">
        <v>40</v>
      </c>
      <c r="X656" s="12" t="s">
        <v>833</v>
      </c>
      <c r="Y656" s="124"/>
      <c r="Z656" s="68"/>
    </row>
    <row r="657" spans="1:26" x14ac:dyDescent="0.25">
      <c r="A657" s="57">
        <v>1168</v>
      </c>
      <c r="B657" s="58">
        <v>5025</v>
      </c>
      <c r="C657" s="10">
        <v>45484</v>
      </c>
      <c r="D657" s="60"/>
      <c r="E657" s="60">
        <v>4250</v>
      </c>
      <c r="F657" s="60">
        <v>0</v>
      </c>
      <c r="G657" s="61"/>
      <c r="H657" s="61"/>
      <c r="I657" s="61"/>
      <c r="J657" s="61"/>
      <c r="K657" s="61"/>
      <c r="L657" s="60"/>
      <c r="M657" s="60"/>
      <c r="N657" s="60"/>
      <c r="O657" s="60">
        <v>4250</v>
      </c>
      <c r="P657" s="56">
        <f>Tabla16[[#This Row],[TASA EX.]]+Tabla16[[#This Row],[IEPS 8 %]]</f>
        <v>0</v>
      </c>
      <c r="Q657" s="62">
        <f>Tabla16[[#This Row],[TASA 16%]]+Tabla16[[#This Row],[IEPS 6%]]+Tabla16[[#This Row],[IEPS30%]]+Tabla16[[#This Row],[IEPS53%]]+Tabla16[[#This Row],[IEPS 26.5%]]</f>
        <v>0</v>
      </c>
      <c r="R657" s="33">
        <v>45489</v>
      </c>
      <c r="S657" s="59" t="s">
        <v>37</v>
      </c>
      <c r="T657" s="63" t="s">
        <v>38</v>
      </c>
      <c r="U657" s="58" t="s">
        <v>39</v>
      </c>
      <c r="V657" s="60"/>
      <c r="W657" s="64" t="s">
        <v>40</v>
      </c>
      <c r="X657" s="59" t="s">
        <v>837</v>
      </c>
      <c r="Y657" s="124"/>
      <c r="Z657" s="68"/>
    </row>
    <row r="658" spans="1:26" x14ac:dyDescent="0.25">
      <c r="A658" s="57">
        <v>1173</v>
      </c>
      <c r="B658" s="58">
        <v>5030</v>
      </c>
      <c r="C658" s="10">
        <v>45486</v>
      </c>
      <c r="D658" s="60"/>
      <c r="E658" s="60">
        <v>7340</v>
      </c>
      <c r="F658" s="60">
        <v>0</v>
      </c>
      <c r="G658" s="61"/>
      <c r="H658" s="61"/>
      <c r="I658" s="61"/>
      <c r="J658" s="61"/>
      <c r="K658" s="61"/>
      <c r="L658" s="60"/>
      <c r="M658" s="60"/>
      <c r="N658" s="60"/>
      <c r="O658" s="60">
        <v>7340</v>
      </c>
      <c r="P658" s="56">
        <f>Tabla16[[#This Row],[TASA EX.]]+Tabla16[[#This Row],[IEPS 8 %]]</f>
        <v>0</v>
      </c>
      <c r="Q658" s="62">
        <f>Tabla16[[#This Row],[TASA 16%]]+Tabla16[[#This Row],[IEPS 6%]]+Tabla16[[#This Row],[IEPS30%]]+Tabla16[[#This Row],[IEPS53%]]+Tabla16[[#This Row],[IEPS 26.5%]]</f>
        <v>0</v>
      </c>
      <c r="R658" s="33">
        <v>45489</v>
      </c>
      <c r="S658" s="59" t="s">
        <v>37</v>
      </c>
      <c r="T658" s="63" t="s">
        <v>38</v>
      </c>
      <c r="U658" s="58" t="s">
        <v>39</v>
      </c>
      <c r="V658" s="60"/>
      <c r="W658" s="64" t="s">
        <v>40</v>
      </c>
      <c r="X658" s="59" t="s">
        <v>842</v>
      </c>
      <c r="Y658" s="124"/>
      <c r="Z658" s="68"/>
    </row>
    <row r="659" spans="1:26" x14ac:dyDescent="0.25">
      <c r="A659" s="57">
        <v>1176</v>
      </c>
      <c r="B659" s="58">
        <v>5033</v>
      </c>
      <c r="C659" s="10">
        <v>45489</v>
      </c>
      <c r="D659" s="60"/>
      <c r="E659" s="60">
        <v>5720</v>
      </c>
      <c r="F659" s="60">
        <v>0</v>
      </c>
      <c r="G659" s="61"/>
      <c r="H659" s="61"/>
      <c r="I659" s="61"/>
      <c r="J659" s="61"/>
      <c r="K659" s="61"/>
      <c r="L659" s="60"/>
      <c r="M659" s="60"/>
      <c r="N659" s="60"/>
      <c r="O659" s="60">
        <v>5720</v>
      </c>
      <c r="P659" s="56">
        <f>Tabla16[[#This Row],[TASA EX.]]+Tabla16[[#This Row],[IEPS 8 %]]</f>
        <v>0</v>
      </c>
      <c r="Q659" s="62">
        <f>Tabla16[[#This Row],[TASA 16%]]+Tabla16[[#This Row],[IEPS 6%]]+Tabla16[[#This Row],[IEPS30%]]+Tabla16[[#This Row],[IEPS53%]]+Tabla16[[#This Row],[IEPS 26.5%]]</f>
        <v>0</v>
      </c>
      <c r="R659" s="33">
        <v>45496</v>
      </c>
      <c r="S659" s="59" t="s">
        <v>37</v>
      </c>
      <c r="T659" s="63" t="s">
        <v>38</v>
      </c>
      <c r="U659" s="58" t="s">
        <v>39</v>
      </c>
      <c r="V659" s="60"/>
      <c r="W659" s="64" t="s">
        <v>40</v>
      </c>
      <c r="X659" s="59" t="s">
        <v>845</v>
      </c>
      <c r="Y659" s="124"/>
      <c r="Z659" s="68"/>
    </row>
    <row r="660" spans="1:26" x14ac:dyDescent="0.25">
      <c r="A660" s="36">
        <v>1180</v>
      </c>
      <c r="B660" s="9">
        <v>5037</v>
      </c>
      <c r="C660" s="10">
        <v>45491</v>
      </c>
      <c r="D660" s="11"/>
      <c r="E660" s="11">
        <v>3910</v>
      </c>
      <c r="F660" s="11">
        <v>0</v>
      </c>
      <c r="G660" s="24"/>
      <c r="H660" s="24"/>
      <c r="I660" s="24"/>
      <c r="J660" s="24"/>
      <c r="K660" s="24"/>
      <c r="L660" s="11"/>
      <c r="M660" s="11"/>
      <c r="N660" s="11"/>
      <c r="O660" s="11">
        <v>3910</v>
      </c>
      <c r="P660" s="56">
        <f>Tabla16[[#This Row],[TASA EX.]]+Tabla16[[#This Row],[IEPS 8 %]]</f>
        <v>0</v>
      </c>
      <c r="Q660" s="62">
        <f>Tabla16[[#This Row],[TASA 16%]]+Tabla16[[#This Row],[IEPS 6%]]+Tabla16[[#This Row],[IEPS30%]]+Tabla16[[#This Row],[IEPS53%]]+Tabla16[[#This Row],[IEPS 26.5%]]</f>
        <v>0</v>
      </c>
      <c r="R660" s="33">
        <v>45496</v>
      </c>
      <c r="S660" s="12" t="s">
        <v>37</v>
      </c>
      <c r="T660" s="34" t="s">
        <v>38</v>
      </c>
      <c r="U660" s="9" t="s">
        <v>39</v>
      </c>
      <c r="V660" s="11"/>
      <c r="W660" s="13" t="s">
        <v>40</v>
      </c>
      <c r="X660" s="12" t="s">
        <v>849</v>
      </c>
      <c r="Y660" s="124"/>
      <c r="Z660" s="68"/>
    </row>
    <row r="661" spans="1:26" x14ac:dyDescent="0.25">
      <c r="A661" s="36">
        <v>1184</v>
      </c>
      <c r="B661" s="9">
        <v>5041</v>
      </c>
      <c r="C661" s="10">
        <v>45493</v>
      </c>
      <c r="D661" s="11"/>
      <c r="E661" s="11">
        <v>6500</v>
      </c>
      <c r="F661" s="11">
        <v>0</v>
      </c>
      <c r="G661" s="24"/>
      <c r="H661" s="24"/>
      <c r="I661" s="24"/>
      <c r="J661" s="24"/>
      <c r="K661" s="24"/>
      <c r="L661" s="11"/>
      <c r="M661" s="11"/>
      <c r="N661" s="11"/>
      <c r="O661" s="11">
        <v>6500</v>
      </c>
      <c r="P661" s="106">
        <f>Tabla16[[#This Row],[TASA EX.]]+Tabla16[[#This Row],[IEPS 8 %]]</f>
        <v>0</v>
      </c>
      <c r="Q661" s="62">
        <f>Tabla16[[#This Row],[TASA 16%]]+Tabla16[[#This Row],[IEPS 6%]]+Tabla16[[#This Row],[IEPS30%]]+Tabla16[[#This Row],[IEPS53%]]+Tabla16[[#This Row],[IEPS 26.5%]]</f>
        <v>0</v>
      </c>
      <c r="R661" s="33">
        <v>45496</v>
      </c>
      <c r="S661" s="12" t="s">
        <v>37</v>
      </c>
      <c r="T661" s="34" t="s">
        <v>38</v>
      </c>
      <c r="U661" s="92" t="s">
        <v>39</v>
      </c>
      <c r="V661" s="11"/>
      <c r="W661" s="13" t="s">
        <v>40</v>
      </c>
      <c r="X661" s="12" t="s">
        <v>853</v>
      </c>
      <c r="Y661" s="124"/>
      <c r="Z661" s="68"/>
    </row>
    <row r="662" spans="1:26" x14ac:dyDescent="0.25">
      <c r="A662" s="36">
        <v>1193</v>
      </c>
      <c r="B662" s="9">
        <v>5050</v>
      </c>
      <c r="C662" s="10">
        <v>45498</v>
      </c>
      <c r="D662" s="11"/>
      <c r="E662" s="11">
        <v>3690</v>
      </c>
      <c r="F662" s="11">
        <v>0</v>
      </c>
      <c r="G662" s="24"/>
      <c r="H662" s="24"/>
      <c r="I662" s="24"/>
      <c r="J662" s="24"/>
      <c r="K662" s="24"/>
      <c r="L662" s="11"/>
      <c r="M662" s="11"/>
      <c r="N662" s="11"/>
      <c r="O662" s="11">
        <v>3690</v>
      </c>
      <c r="P662" s="106">
        <f>Tabla16[[#This Row],[TASA EX.]]+Tabla16[[#This Row],[IEPS 8 %]]</f>
        <v>0</v>
      </c>
      <c r="Q662" s="62">
        <f>Tabla16[[#This Row],[TASA 16%]]+Tabla16[[#This Row],[IEPS 6%]]+Tabla16[[#This Row],[IEPS30%]]+Tabla16[[#This Row],[IEPS53%]]+Tabla16[[#This Row],[IEPS 26.5%]]</f>
        <v>0</v>
      </c>
      <c r="R662" s="33">
        <v>45504</v>
      </c>
      <c r="S662" s="12" t="s">
        <v>37</v>
      </c>
      <c r="T662" s="34" t="s">
        <v>38</v>
      </c>
      <c r="U662" s="9" t="s">
        <v>39</v>
      </c>
      <c r="V662" s="11"/>
      <c r="W662" s="13" t="s">
        <v>40</v>
      </c>
      <c r="X662" s="12" t="s">
        <v>861</v>
      </c>
      <c r="Y662" s="124"/>
      <c r="Z662" s="68"/>
    </row>
    <row r="663" spans="1:26" x14ac:dyDescent="0.25">
      <c r="A663" s="36">
        <v>1200</v>
      </c>
      <c r="B663" s="9">
        <v>5057</v>
      </c>
      <c r="C663" s="10">
        <v>45503</v>
      </c>
      <c r="D663" s="11"/>
      <c r="E663" s="11">
        <v>4810</v>
      </c>
      <c r="F663" s="11">
        <v>0</v>
      </c>
      <c r="G663" s="24"/>
      <c r="H663" s="24"/>
      <c r="I663" s="24"/>
      <c r="J663" s="24"/>
      <c r="K663" s="24"/>
      <c r="L663" s="11"/>
      <c r="M663" s="11"/>
      <c r="N663" s="11"/>
      <c r="O663" s="11">
        <v>4810</v>
      </c>
      <c r="P663" s="56">
        <f>Tabla16[[#This Row],[TASA EX.]]+Tabla16[[#This Row],[IEPS 8 %]]</f>
        <v>0</v>
      </c>
      <c r="Q663" s="62">
        <f>Tabla16[[#This Row],[TASA 16%]]+Tabla16[[#This Row],[IEPS 6%]]+Tabla16[[#This Row],[IEPS30%]]+Tabla16[[#This Row],[IEPS53%]]+Tabla16[[#This Row],[IEPS 26.5%]]</f>
        <v>0</v>
      </c>
      <c r="R663" s="33">
        <v>45504</v>
      </c>
      <c r="S663" s="12" t="s">
        <v>37</v>
      </c>
      <c r="T663" s="34" t="s">
        <v>38</v>
      </c>
      <c r="U663" s="9" t="s">
        <v>39</v>
      </c>
      <c r="V663" s="11"/>
      <c r="W663" s="13" t="s">
        <v>40</v>
      </c>
      <c r="X663" s="12" t="s">
        <v>865</v>
      </c>
      <c r="Y663" s="124"/>
      <c r="Z663" s="68"/>
    </row>
    <row r="664" spans="1:26" x14ac:dyDescent="0.25">
      <c r="A664" s="57">
        <v>196463</v>
      </c>
      <c r="B664" s="58">
        <v>623</v>
      </c>
      <c r="C664" s="10">
        <v>45495</v>
      </c>
      <c r="D664" s="60"/>
      <c r="E664" s="60">
        <v>-3.0000000000001137E-2</v>
      </c>
      <c r="F664" s="60">
        <v>801.75</v>
      </c>
      <c r="G664" s="61"/>
      <c r="H664" s="61"/>
      <c r="I664" s="61"/>
      <c r="J664" s="61"/>
      <c r="K664" s="61"/>
      <c r="L664" s="60"/>
      <c r="M664" s="60"/>
      <c r="N664" s="60">
        <v>128.28</v>
      </c>
      <c r="O664" s="60">
        <v>930</v>
      </c>
      <c r="P664" s="56">
        <f>Tabla16[[#This Row],[TASA EX.]]+Tabla16[[#This Row],[IEPS 8 %]]</f>
        <v>0</v>
      </c>
      <c r="Q664" s="62">
        <f>Tabla16[[#This Row],[TASA 16%]]+Tabla16[[#This Row],[IEPS 6%]]+Tabla16[[#This Row],[IEPS30%]]+Tabla16[[#This Row],[IEPS53%]]+Tabla16[[#This Row],[IEPS 26.5%]]</f>
        <v>801.75</v>
      </c>
      <c r="R664" s="33">
        <v>45499</v>
      </c>
      <c r="S664" s="59" t="s">
        <v>280</v>
      </c>
      <c r="T664" s="63" t="s">
        <v>281</v>
      </c>
      <c r="U664" s="58" t="s">
        <v>39</v>
      </c>
      <c r="V664" s="60"/>
      <c r="W664" s="64" t="s">
        <v>40</v>
      </c>
      <c r="X664" s="59" t="s">
        <v>2075</v>
      </c>
      <c r="Y664" s="124"/>
      <c r="Z664" s="68"/>
    </row>
    <row r="665" spans="1:26" x14ac:dyDescent="0.25">
      <c r="A665" s="36">
        <v>196253</v>
      </c>
      <c r="B665" s="9">
        <v>413</v>
      </c>
      <c r="C665" s="10">
        <v>45488</v>
      </c>
      <c r="D665" s="11"/>
      <c r="E665" s="11">
        <v>-2.2499999999126885E-2</v>
      </c>
      <c r="F665" s="11">
        <v>65005.562499999993</v>
      </c>
      <c r="G665" s="24"/>
      <c r="H665" s="24"/>
      <c r="I665" s="24"/>
      <c r="J665" s="24"/>
      <c r="K665" s="24"/>
      <c r="L665" s="11"/>
      <c r="M665" s="11"/>
      <c r="N665" s="11">
        <v>10400.89</v>
      </c>
      <c r="O665" s="11">
        <v>75406.429999999993</v>
      </c>
      <c r="P665" s="106">
        <f>Tabla16[[#This Row],[TASA EX.]]+Tabla16[[#This Row],[IEPS 8 %]]</f>
        <v>0</v>
      </c>
      <c r="Q665" s="62">
        <f>Tabla16[[#This Row],[TASA 16%]]+Tabla16[[#This Row],[IEPS 6%]]+Tabla16[[#This Row],[IEPS30%]]+Tabla16[[#This Row],[IEPS53%]]+Tabla16[[#This Row],[IEPS 26.5%]]</f>
        <v>65005.562499999993</v>
      </c>
      <c r="R665" s="33">
        <v>45498</v>
      </c>
      <c r="S665" s="12" t="s">
        <v>606</v>
      </c>
      <c r="T665" s="34" t="s">
        <v>607</v>
      </c>
      <c r="U665" s="9" t="s">
        <v>39</v>
      </c>
      <c r="V665" s="11"/>
      <c r="W665" s="13" t="s">
        <v>40</v>
      </c>
      <c r="X665" s="12" t="s">
        <v>1957</v>
      </c>
      <c r="Y665" s="124"/>
      <c r="Z665" s="68"/>
    </row>
    <row r="666" spans="1:26" x14ac:dyDescent="0.25">
      <c r="A666" s="36">
        <v>195754</v>
      </c>
      <c r="B666" s="9">
        <v>804</v>
      </c>
      <c r="C666" s="10">
        <v>45470</v>
      </c>
      <c r="D666" s="11"/>
      <c r="E666" s="11">
        <v>1446.3099999999981</v>
      </c>
      <c r="F666" s="11">
        <v>14164.75</v>
      </c>
      <c r="G666" s="24"/>
      <c r="H666" s="24"/>
      <c r="I666" s="24"/>
      <c r="J666" s="24"/>
      <c r="K666" s="24"/>
      <c r="L666" s="11"/>
      <c r="M666" s="11"/>
      <c r="N666" s="11">
        <v>2266.36</v>
      </c>
      <c r="O666" s="11">
        <v>17877.419999999998</v>
      </c>
      <c r="P666" s="56">
        <f>Tabla16[[#This Row],[TASA EX.]]+Tabla16[[#This Row],[IEPS 8 %]]</f>
        <v>0</v>
      </c>
      <c r="Q666" s="62">
        <f>Tabla16[[#This Row],[TASA 16%]]+Tabla16[[#This Row],[IEPS 6%]]+Tabla16[[#This Row],[IEPS30%]]+Tabla16[[#This Row],[IEPS53%]]+Tabla16[[#This Row],[IEPS 26.5%]]</f>
        <v>14164.75</v>
      </c>
      <c r="R666" s="33">
        <v>45491</v>
      </c>
      <c r="S666" s="12" t="s">
        <v>262</v>
      </c>
      <c r="T666" s="34" t="s">
        <v>263</v>
      </c>
      <c r="U666" s="9" t="s">
        <v>39</v>
      </c>
      <c r="V666" s="11"/>
      <c r="W666" s="13" t="s">
        <v>40</v>
      </c>
      <c r="X666" s="12" t="s">
        <v>1511</v>
      </c>
      <c r="Y666" s="124"/>
      <c r="Z666" s="68"/>
    </row>
    <row r="667" spans="1:26" x14ac:dyDescent="0.25">
      <c r="A667" s="57">
        <v>196142</v>
      </c>
      <c r="B667" s="58">
        <v>302</v>
      </c>
      <c r="C667" s="10">
        <v>45483</v>
      </c>
      <c r="D667" s="60"/>
      <c r="E667" s="60">
        <v>0</v>
      </c>
      <c r="F667" s="60">
        <v>12500</v>
      </c>
      <c r="G667" s="61"/>
      <c r="H667" s="61"/>
      <c r="I667" s="61"/>
      <c r="J667" s="61"/>
      <c r="K667" s="61"/>
      <c r="L667" s="60"/>
      <c r="M667" s="60"/>
      <c r="N667" s="60">
        <v>2000</v>
      </c>
      <c r="O667" s="60">
        <v>14500</v>
      </c>
      <c r="P667" s="56">
        <f>Tabla16[[#This Row],[TASA EX.]]+Tabla16[[#This Row],[IEPS 8 %]]</f>
        <v>0</v>
      </c>
      <c r="Q667" s="62">
        <f>Tabla16[[#This Row],[TASA 16%]]+Tabla16[[#This Row],[IEPS 6%]]+Tabla16[[#This Row],[IEPS30%]]+Tabla16[[#This Row],[IEPS53%]]+Tabla16[[#This Row],[IEPS 26.5%]]</f>
        <v>12500</v>
      </c>
      <c r="R667" s="33">
        <v>45485</v>
      </c>
      <c r="S667" s="59" t="s">
        <v>1866</v>
      </c>
      <c r="T667" s="63" t="s">
        <v>1867</v>
      </c>
      <c r="U667" s="58" t="s">
        <v>51</v>
      </c>
      <c r="V667" s="60"/>
      <c r="W667" s="64" t="s">
        <v>52</v>
      </c>
      <c r="X667" s="59" t="s">
        <v>95</v>
      </c>
      <c r="Y667" s="124"/>
      <c r="Z667" s="68"/>
    </row>
    <row r="668" spans="1:26" x14ac:dyDescent="0.25">
      <c r="A668" s="69">
        <v>196164</v>
      </c>
      <c r="B668" s="70">
        <v>324</v>
      </c>
      <c r="C668" s="10">
        <v>45484</v>
      </c>
      <c r="D668" s="72"/>
      <c r="E668" s="72">
        <v>15160.95</v>
      </c>
      <c r="F668" s="72">
        <v>0</v>
      </c>
      <c r="G668" s="73"/>
      <c r="H668" s="73">
        <v>-189.51</v>
      </c>
      <c r="I668" s="73"/>
      <c r="J668" s="73"/>
      <c r="K668" s="73"/>
      <c r="L668" s="72"/>
      <c r="M668" s="72">
        <v>1212.8800000000001</v>
      </c>
      <c r="N668" s="72"/>
      <c r="O668" s="72">
        <v>16184.32</v>
      </c>
      <c r="P668" s="56">
        <f>Tabla16[[#This Row],[TASA EX.]]+Tabla16[[#This Row],[IEPS 8 %]]</f>
        <v>1212.8800000000001</v>
      </c>
      <c r="Q668" s="62">
        <f>Tabla16[[#This Row],[TASA 16%]]+Tabla16[[#This Row],[IEPS 6%]]+Tabla16[[#This Row],[IEPS30%]]+Tabla16[[#This Row],[IEPS53%]]+Tabla16[[#This Row],[IEPS 26.5%]]</f>
        <v>0</v>
      </c>
      <c r="R668" s="33">
        <v>45491</v>
      </c>
      <c r="S668" s="71" t="s">
        <v>608</v>
      </c>
      <c r="T668" s="74" t="s">
        <v>609</v>
      </c>
      <c r="U668" s="70" t="s">
        <v>39</v>
      </c>
      <c r="V668" s="72"/>
      <c r="W668" s="75" t="s">
        <v>40</v>
      </c>
      <c r="X668" s="71" t="s">
        <v>1885</v>
      </c>
      <c r="Y668" s="124"/>
      <c r="Z668" s="68"/>
    </row>
    <row r="669" spans="1:26" x14ac:dyDescent="0.25">
      <c r="A669" s="36">
        <v>195727</v>
      </c>
      <c r="B669" s="9">
        <v>777</v>
      </c>
      <c r="C669" s="10">
        <v>45470</v>
      </c>
      <c r="D669" s="11"/>
      <c r="E669" s="11">
        <v>7581</v>
      </c>
      <c r="F669" s="11">
        <v>0</v>
      </c>
      <c r="G669" s="24"/>
      <c r="H669" s="24"/>
      <c r="I669" s="24"/>
      <c r="J669" s="24"/>
      <c r="K669" s="24"/>
      <c r="L669" s="11"/>
      <c r="M669" s="11"/>
      <c r="N669" s="11"/>
      <c r="O669" s="11">
        <v>7581</v>
      </c>
      <c r="P669" s="106">
        <f>Tabla16[[#This Row],[TASA EX.]]+Tabla16[[#This Row],[IEPS 8 %]]</f>
        <v>0</v>
      </c>
      <c r="Q669" s="62">
        <f>Tabla16[[#This Row],[TASA 16%]]+Tabla16[[#This Row],[IEPS 6%]]+Tabla16[[#This Row],[IEPS30%]]+Tabla16[[#This Row],[IEPS53%]]+Tabla16[[#This Row],[IEPS 26.5%]]</f>
        <v>0</v>
      </c>
      <c r="R669" s="33">
        <v>45481</v>
      </c>
      <c r="S669" s="12" t="s">
        <v>1484</v>
      </c>
      <c r="T669" s="34" t="s">
        <v>1485</v>
      </c>
      <c r="U669" s="9" t="s">
        <v>39</v>
      </c>
      <c r="V669" s="11"/>
      <c r="W669" s="13" t="s">
        <v>40</v>
      </c>
      <c r="X669" s="12" t="s">
        <v>706</v>
      </c>
      <c r="Y669" s="124"/>
      <c r="Z669" s="68"/>
    </row>
    <row r="670" spans="1:26" x14ac:dyDescent="0.25">
      <c r="A670" s="97">
        <v>195826</v>
      </c>
      <c r="B670" s="98">
        <v>876</v>
      </c>
      <c r="C670" s="10">
        <v>45471</v>
      </c>
      <c r="D670" s="100">
        <v>30379.75</v>
      </c>
      <c r="E670" s="100">
        <v>0</v>
      </c>
      <c r="F670" s="100">
        <v>0</v>
      </c>
      <c r="G670" s="101"/>
      <c r="H670" s="101">
        <v>-379.75</v>
      </c>
      <c r="I670" s="101"/>
      <c r="J670" s="101"/>
      <c r="K670" s="101"/>
      <c r="L670" s="100"/>
      <c r="M670" s="100"/>
      <c r="N670" s="100"/>
      <c r="O670" s="100">
        <v>30000</v>
      </c>
      <c r="P670" s="56">
        <f>Tabla16[[#This Row],[TASA EX.]]+Tabla16[[#This Row],[IEPS 8 %]]</f>
        <v>30379.75</v>
      </c>
      <c r="Q670" s="62">
        <f>Tabla16[[#This Row],[TASA 16%]]+Tabla16[[#This Row],[IEPS 6%]]+Tabla16[[#This Row],[IEPS30%]]+Tabla16[[#This Row],[IEPS53%]]+Tabla16[[#This Row],[IEPS 26.5%]]</f>
        <v>0</v>
      </c>
      <c r="R670" s="33">
        <v>45475</v>
      </c>
      <c r="S670" s="99" t="s">
        <v>309</v>
      </c>
      <c r="T670" s="102" t="s">
        <v>310</v>
      </c>
      <c r="U670" s="98" t="s">
        <v>81</v>
      </c>
      <c r="V670" s="100"/>
      <c r="W670" s="103" t="s">
        <v>82</v>
      </c>
      <c r="X670" s="99" t="s">
        <v>113</v>
      </c>
      <c r="Y670" s="124"/>
      <c r="Z670" s="68"/>
    </row>
    <row r="671" spans="1:26" x14ac:dyDescent="0.25">
      <c r="A671" s="36">
        <v>196373</v>
      </c>
      <c r="B671" s="9">
        <v>533</v>
      </c>
      <c r="C671" s="10">
        <v>45492</v>
      </c>
      <c r="D671" s="11"/>
      <c r="E671" s="11">
        <v>12101.317500000001</v>
      </c>
      <c r="F671" s="11">
        <v>14972.8125</v>
      </c>
      <c r="G671" s="24"/>
      <c r="H671" s="24"/>
      <c r="I671" s="24"/>
      <c r="J671" s="24"/>
      <c r="K671" s="24"/>
      <c r="L671" s="11"/>
      <c r="M671" s="11">
        <v>408.22</v>
      </c>
      <c r="N671" s="11">
        <v>2395.65</v>
      </c>
      <c r="O671" s="11">
        <v>29878</v>
      </c>
      <c r="P671" s="106">
        <f>Tabla16[[#This Row],[TASA EX.]]+Tabla16[[#This Row],[IEPS 8 %]]</f>
        <v>408.22</v>
      </c>
      <c r="Q671" s="62">
        <f>Tabla16[[#This Row],[TASA 16%]]+Tabla16[[#This Row],[IEPS 6%]]+Tabla16[[#This Row],[IEPS30%]]+Tabla16[[#This Row],[IEPS53%]]+Tabla16[[#This Row],[IEPS 26.5%]]</f>
        <v>14972.8125</v>
      </c>
      <c r="R671" s="33">
        <v>45496</v>
      </c>
      <c r="S671" s="12" t="s">
        <v>299</v>
      </c>
      <c r="T671" s="34" t="s">
        <v>300</v>
      </c>
      <c r="U671" s="9" t="s">
        <v>39</v>
      </c>
      <c r="V671" s="11"/>
      <c r="W671" s="13" t="s">
        <v>40</v>
      </c>
      <c r="X671" s="12" t="s">
        <v>2028</v>
      </c>
      <c r="Y671" s="124"/>
      <c r="Z671" s="68"/>
    </row>
    <row r="672" spans="1:26" x14ac:dyDescent="0.25">
      <c r="A672" s="36">
        <v>196553</v>
      </c>
      <c r="B672" s="9">
        <v>713</v>
      </c>
      <c r="C672" s="10">
        <v>45496</v>
      </c>
      <c r="D672" s="11"/>
      <c r="E672" s="11">
        <v>3825.6400000000008</v>
      </c>
      <c r="F672" s="11">
        <v>4922</v>
      </c>
      <c r="G672" s="24"/>
      <c r="H672" s="24"/>
      <c r="I672" s="24"/>
      <c r="J672" s="24"/>
      <c r="K672" s="24"/>
      <c r="L672" s="11"/>
      <c r="M672" s="11">
        <v>163.61000000000001</v>
      </c>
      <c r="N672" s="11">
        <v>787.52</v>
      </c>
      <c r="O672" s="11">
        <v>9698.77</v>
      </c>
      <c r="P672" s="56">
        <f>Tabla16[[#This Row],[TASA EX.]]+Tabla16[[#This Row],[IEPS 8 %]]</f>
        <v>163.61000000000001</v>
      </c>
      <c r="Q672" s="62">
        <f>Tabla16[[#This Row],[TASA 16%]]+Tabla16[[#This Row],[IEPS 6%]]+Tabla16[[#This Row],[IEPS30%]]+Tabla16[[#This Row],[IEPS53%]]+Tabla16[[#This Row],[IEPS 26.5%]]</f>
        <v>4922</v>
      </c>
      <c r="R672" s="33">
        <v>45500</v>
      </c>
      <c r="S672" s="12" t="s">
        <v>299</v>
      </c>
      <c r="T672" s="34" t="s">
        <v>300</v>
      </c>
      <c r="U672" s="9" t="s">
        <v>39</v>
      </c>
      <c r="V672" s="11"/>
      <c r="W672" s="13" t="s">
        <v>40</v>
      </c>
      <c r="X672" s="12" t="s">
        <v>2091</v>
      </c>
      <c r="Y672" s="124"/>
      <c r="Z672" s="68"/>
    </row>
    <row r="673" spans="1:26" x14ac:dyDescent="0.25">
      <c r="A673" s="57">
        <v>195808</v>
      </c>
      <c r="B673" s="58">
        <v>858</v>
      </c>
      <c r="C673" s="10">
        <v>45471</v>
      </c>
      <c r="D673" s="60">
        <v>4.33</v>
      </c>
      <c r="E673" s="60">
        <v>0</v>
      </c>
      <c r="F673" s="60">
        <v>162.25</v>
      </c>
      <c r="G673" s="61"/>
      <c r="H673" s="61"/>
      <c r="I673" s="61"/>
      <c r="J673" s="61"/>
      <c r="K673" s="61"/>
      <c r="L673" s="60"/>
      <c r="M673" s="60"/>
      <c r="N673" s="60">
        <v>25.96</v>
      </c>
      <c r="O673" s="60">
        <v>192.54</v>
      </c>
      <c r="P673" s="56">
        <f>Tabla16[[#This Row],[TASA EX.]]+Tabla16[[#This Row],[IEPS 8 %]]</f>
        <v>4.33</v>
      </c>
      <c r="Q673" s="62">
        <f>Tabla16[[#This Row],[TASA 16%]]+Tabla16[[#This Row],[IEPS 6%]]+Tabla16[[#This Row],[IEPS30%]]+Tabla16[[#This Row],[IEPS53%]]+Tabla16[[#This Row],[IEPS 26.5%]]</f>
        <v>162.25</v>
      </c>
      <c r="R673" s="33">
        <v>45475</v>
      </c>
      <c r="S673" s="59" t="s">
        <v>384</v>
      </c>
      <c r="T673" s="63" t="s">
        <v>385</v>
      </c>
      <c r="U673" s="58" t="s">
        <v>51</v>
      </c>
      <c r="V673" s="60"/>
      <c r="W673" s="64" t="s">
        <v>52</v>
      </c>
      <c r="X673" s="59" t="s">
        <v>1569</v>
      </c>
      <c r="Y673" s="124"/>
      <c r="Z673" s="68"/>
    </row>
    <row r="674" spans="1:26" x14ac:dyDescent="0.25">
      <c r="A674" s="36">
        <v>196014</v>
      </c>
      <c r="B674" s="9">
        <v>174</v>
      </c>
      <c r="C674" s="10">
        <v>45478</v>
      </c>
      <c r="D674" s="11">
        <v>3.82</v>
      </c>
      <c r="E674" s="11">
        <v>2.5000000000083844E-3</v>
      </c>
      <c r="F674" s="11">
        <v>145.4375</v>
      </c>
      <c r="G674" s="24"/>
      <c r="H674" s="24"/>
      <c r="I674" s="24"/>
      <c r="J674" s="24"/>
      <c r="K674" s="24"/>
      <c r="L674" s="11"/>
      <c r="M674" s="11"/>
      <c r="N674" s="11">
        <v>23.27</v>
      </c>
      <c r="O674" s="11">
        <v>172.53</v>
      </c>
      <c r="P674" s="56">
        <f>Tabla16[[#This Row],[TASA EX.]]+Tabla16[[#This Row],[IEPS 8 %]]</f>
        <v>3.82</v>
      </c>
      <c r="Q674" s="62">
        <f>Tabla16[[#This Row],[TASA 16%]]+Tabla16[[#This Row],[IEPS 6%]]+Tabla16[[#This Row],[IEPS30%]]+Tabla16[[#This Row],[IEPS53%]]+Tabla16[[#This Row],[IEPS 26.5%]]</f>
        <v>145.4375</v>
      </c>
      <c r="R674" s="33">
        <v>45482</v>
      </c>
      <c r="S674" s="12" t="s">
        <v>384</v>
      </c>
      <c r="T674" s="34" t="s">
        <v>385</v>
      </c>
      <c r="U674" s="9" t="s">
        <v>51</v>
      </c>
      <c r="V674" s="11"/>
      <c r="W674" s="13" t="s">
        <v>52</v>
      </c>
      <c r="X674" s="12" t="s">
        <v>1761</v>
      </c>
      <c r="Y674" s="124"/>
      <c r="Z674" s="68"/>
    </row>
    <row r="675" spans="1:26" x14ac:dyDescent="0.25">
      <c r="A675" s="36" t="s">
        <v>966</v>
      </c>
      <c r="B675" s="9">
        <v>2076</v>
      </c>
      <c r="C675" s="10">
        <v>45485</v>
      </c>
      <c r="D675" s="11"/>
      <c r="E675" s="11">
        <v>-1.0000000000218279E-2</v>
      </c>
      <c r="F675" s="11">
        <v>34517.25</v>
      </c>
      <c r="G675" s="24"/>
      <c r="H675" s="24"/>
      <c r="I675" s="24"/>
      <c r="J675" s="24"/>
      <c r="K675" s="24"/>
      <c r="L675" s="11"/>
      <c r="M675" s="11"/>
      <c r="N675" s="11">
        <v>5522.76</v>
      </c>
      <c r="O675" s="11">
        <v>40040</v>
      </c>
      <c r="P675" s="56">
        <f>Tabla16[[#This Row],[TASA EX.]]+Tabla16[[#This Row],[IEPS 8 %]]</f>
        <v>0</v>
      </c>
      <c r="Q675" s="62">
        <f>Tabla16[[#This Row],[TASA 16%]]+Tabla16[[#This Row],[IEPS 6%]]+Tabla16[[#This Row],[IEPS30%]]+Tabla16[[#This Row],[IEPS53%]]+Tabla16[[#This Row],[IEPS 26.5%]]</f>
        <v>34517.25</v>
      </c>
      <c r="R675" s="33">
        <v>45485</v>
      </c>
      <c r="S675" s="12" t="s">
        <v>119</v>
      </c>
      <c r="T675" s="34" t="s">
        <v>120</v>
      </c>
      <c r="U675" s="9" t="s">
        <v>51</v>
      </c>
      <c r="V675" s="11"/>
      <c r="W675" s="13" t="s">
        <v>52</v>
      </c>
      <c r="X675" s="12" t="s">
        <v>1143</v>
      </c>
      <c r="Y675" s="124"/>
      <c r="Z675" s="68"/>
    </row>
    <row r="676" spans="1:26" x14ac:dyDescent="0.25">
      <c r="A676" s="57" t="s">
        <v>973</v>
      </c>
      <c r="B676" s="58">
        <v>2083</v>
      </c>
      <c r="C676" s="10">
        <v>45488</v>
      </c>
      <c r="D676" s="60"/>
      <c r="E676" s="60">
        <v>1.4999999984866008E-2</v>
      </c>
      <c r="F676" s="60">
        <v>185120.125</v>
      </c>
      <c r="G676" s="61"/>
      <c r="H676" s="61"/>
      <c r="I676" s="61"/>
      <c r="J676" s="61"/>
      <c r="K676" s="61"/>
      <c r="L676" s="60"/>
      <c r="M676" s="60"/>
      <c r="N676" s="60">
        <v>29619.22</v>
      </c>
      <c r="O676" s="60">
        <v>214739.36</v>
      </c>
      <c r="P676" s="56">
        <f>Tabla16[[#This Row],[TASA EX.]]+Tabla16[[#This Row],[IEPS 8 %]]</f>
        <v>0</v>
      </c>
      <c r="Q676" s="62">
        <f>Tabla16[[#This Row],[TASA 16%]]+Tabla16[[#This Row],[IEPS 6%]]+Tabla16[[#This Row],[IEPS30%]]+Tabla16[[#This Row],[IEPS53%]]+Tabla16[[#This Row],[IEPS 26.5%]]</f>
        <v>185120.125</v>
      </c>
      <c r="R676" s="33">
        <v>45488</v>
      </c>
      <c r="S676" s="59" t="s">
        <v>119</v>
      </c>
      <c r="T676" s="63" t="s">
        <v>120</v>
      </c>
      <c r="U676" s="58" t="s">
        <v>51</v>
      </c>
      <c r="V676" s="60"/>
      <c r="W676" s="64" t="s">
        <v>52</v>
      </c>
      <c r="X676" s="59" t="s">
        <v>1149</v>
      </c>
      <c r="Y676" s="124"/>
      <c r="Z676" s="68"/>
    </row>
    <row r="677" spans="1:26" x14ac:dyDescent="0.25">
      <c r="A677" s="57" t="s">
        <v>1020</v>
      </c>
      <c r="B677" s="58">
        <v>2132</v>
      </c>
      <c r="C677" s="10">
        <v>45495</v>
      </c>
      <c r="D677" s="60"/>
      <c r="E677" s="60">
        <v>-9.2499999999972715E-2</v>
      </c>
      <c r="F677" s="60">
        <v>6297.0625</v>
      </c>
      <c r="G677" s="61"/>
      <c r="H677" s="61"/>
      <c r="I677" s="61"/>
      <c r="J677" s="61"/>
      <c r="K677" s="61"/>
      <c r="L677" s="60"/>
      <c r="M677" s="60"/>
      <c r="N677" s="60">
        <v>1007.53</v>
      </c>
      <c r="O677" s="60">
        <v>7304.5</v>
      </c>
      <c r="P677" s="56">
        <f>Tabla16[[#This Row],[TASA EX.]]+Tabla16[[#This Row],[IEPS 8 %]]</f>
        <v>0</v>
      </c>
      <c r="Q677" s="62">
        <f>Tabla16[[#This Row],[TASA 16%]]+Tabla16[[#This Row],[IEPS 6%]]+Tabla16[[#This Row],[IEPS30%]]+Tabla16[[#This Row],[IEPS53%]]+Tabla16[[#This Row],[IEPS 26.5%]]</f>
        <v>6297.0625</v>
      </c>
      <c r="R677" s="33">
        <v>45495</v>
      </c>
      <c r="S677" s="59" t="s">
        <v>708</v>
      </c>
      <c r="T677" s="63" t="s">
        <v>709</v>
      </c>
      <c r="U677" s="58" t="s">
        <v>51</v>
      </c>
      <c r="V677" s="60"/>
      <c r="W677" s="64" t="s">
        <v>52</v>
      </c>
      <c r="X677" s="59" t="s">
        <v>774</v>
      </c>
      <c r="Y677" s="124"/>
      <c r="Z677" s="68"/>
    </row>
    <row r="678" spans="1:26" x14ac:dyDescent="0.25">
      <c r="A678" s="36">
        <v>196479</v>
      </c>
      <c r="B678" s="9">
        <v>639</v>
      </c>
      <c r="C678" s="10">
        <v>45496</v>
      </c>
      <c r="D678" s="11"/>
      <c r="E678" s="11">
        <v>86608</v>
      </c>
      <c r="F678" s="11">
        <v>1728</v>
      </c>
      <c r="G678" s="24"/>
      <c r="H678" s="24"/>
      <c r="I678" s="24"/>
      <c r="J678" s="24"/>
      <c r="K678" s="24"/>
      <c r="L678" s="11"/>
      <c r="M678" s="11">
        <v>264.95999999999998</v>
      </c>
      <c r="N678" s="11">
        <v>276.48</v>
      </c>
      <c r="O678" s="11">
        <v>88877.440000000002</v>
      </c>
      <c r="P678" s="106">
        <f>Tabla16[[#This Row],[TASA EX.]]+Tabla16[[#This Row],[IEPS 8 %]]</f>
        <v>264.95999999999998</v>
      </c>
      <c r="Q678" s="62">
        <f>Tabla16[[#This Row],[TASA 16%]]+Tabla16[[#This Row],[IEPS 6%]]+Tabla16[[#This Row],[IEPS30%]]+Tabla16[[#This Row],[IEPS53%]]+Tabla16[[#This Row],[IEPS 26.5%]]</f>
        <v>1728</v>
      </c>
      <c r="R678" s="33">
        <v>45498</v>
      </c>
      <c r="S678" s="12" t="s">
        <v>565</v>
      </c>
      <c r="T678" s="34" t="s">
        <v>566</v>
      </c>
      <c r="U678" s="9" t="s">
        <v>39</v>
      </c>
      <c r="V678" s="11"/>
      <c r="W678" s="13" t="s">
        <v>40</v>
      </c>
      <c r="X678" s="12" t="s">
        <v>2079</v>
      </c>
      <c r="Y678" s="124"/>
      <c r="Z678" s="68"/>
    </row>
    <row r="679" spans="1:26" x14ac:dyDescent="0.25">
      <c r="A679" s="57">
        <v>195579</v>
      </c>
      <c r="B679" s="58">
        <v>629</v>
      </c>
      <c r="C679" s="10">
        <v>45464</v>
      </c>
      <c r="D679" s="60"/>
      <c r="E679" s="60">
        <v>25200</v>
      </c>
      <c r="F679" s="60">
        <v>0</v>
      </c>
      <c r="G679" s="61"/>
      <c r="H679" s="61"/>
      <c r="I679" s="61"/>
      <c r="J679" s="61"/>
      <c r="K679" s="61"/>
      <c r="L679" s="60"/>
      <c r="M679" s="60"/>
      <c r="N679" s="60"/>
      <c r="O679" s="60">
        <v>25200</v>
      </c>
      <c r="P679" s="56">
        <f>Tabla16[[#This Row],[TASA EX.]]+Tabla16[[#This Row],[IEPS 8 %]]</f>
        <v>0</v>
      </c>
      <c r="Q679" s="62">
        <f>Tabla16[[#This Row],[TASA 16%]]+Tabla16[[#This Row],[IEPS 6%]]+Tabla16[[#This Row],[IEPS30%]]+Tabla16[[#This Row],[IEPS53%]]+Tabla16[[#This Row],[IEPS 26.5%]]</f>
        <v>0</v>
      </c>
      <c r="R679" s="33">
        <v>45477</v>
      </c>
      <c r="S679" s="59" t="s">
        <v>297</v>
      </c>
      <c r="T679" s="63" t="s">
        <v>298</v>
      </c>
      <c r="U679" s="58" t="s">
        <v>39</v>
      </c>
      <c r="V679" s="60"/>
      <c r="W679" s="64" t="s">
        <v>40</v>
      </c>
      <c r="X679" s="59" t="s">
        <v>1406</v>
      </c>
      <c r="Y679" s="124"/>
      <c r="Z679" s="68"/>
    </row>
    <row r="680" spans="1:26" x14ac:dyDescent="0.25">
      <c r="A680" s="57">
        <v>195798</v>
      </c>
      <c r="B680" s="58">
        <v>848</v>
      </c>
      <c r="C680" s="10">
        <v>45471</v>
      </c>
      <c r="D680" s="60"/>
      <c r="E680" s="60">
        <v>20625</v>
      </c>
      <c r="F680" s="60">
        <v>0</v>
      </c>
      <c r="G680" s="61"/>
      <c r="H680" s="61"/>
      <c r="I680" s="61"/>
      <c r="J680" s="61"/>
      <c r="K680" s="61"/>
      <c r="L680" s="60"/>
      <c r="M680" s="60"/>
      <c r="N680" s="60"/>
      <c r="O680" s="60">
        <v>20625</v>
      </c>
      <c r="P680" s="56">
        <f>Tabla16[[#This Row],[TASA EX.]]+Tabla16[[#This Row],[IEPS 8 %]]</f>
        <v>0</v>
      </c>
      <c r="Q680" s="62">
        <f>Tabla16[[#This Row],[TASA 16%]]+Tabla16[[#This Row],[IEPS 6%]]+Tabla16[[#This Row],[IEPS30%]]+Tabla16[[#This Row],[IEPS53%]]+Tabla16[[#This Row],[IEPS 26.5%]]</f>
        <v>0</v>
      </c>
      <c r="R680" s="33">
        <v>45492</v>
      </c>
      <c r="S680" s="59" t="s">
        <v>1546</v>
      </c>
      <c r="T680" s="63" t="s">
        <v>1547</v>
      </c>
      <c r="U680" s="58" t="s">
        <v>39</v>
      </c>
      <c r="V680" s="60"/>
      <c r="W680" s="64" t="s">
        <v>40</v>
      </c>
      <c r="X680" s="59" t="s">
        <v>1548</v>
      </c>
      <c r="Y680" s="124"/>
      <c r="Z680" s="68"/>
    </row>
    <row r="681" spans="1:26" x14ac:dyDescent="0.25">
      <c r="A681" s="57">
        <v>195805</v>
      </c>
      <c r="B681" s="58">
        <v>855</v>
      </c>
      <c r="C681" s="10">
        <v>45471</v>
      </c>
      <c r="D681" s="60"/>
      <c r="E681" s="60">
        <v>-3.2500000004802132E-2</v>
      </c>
      <c r="F681" s="60">
        <v>102698.3125</v>
      </c>
      <c r="G681" s="61"/>
      <c r="H681" s="61"/>
      <c r="I681" s="61"/>
      <c r="J681" s="61"/>
      <c r="K681" s="61"/>
      <c r="L681" s="60"/>
      <c r="M681" s="60"/>
      <c r="N681" s="60">
        <v>16431.73</v>
      </c>
      <c r="O681" s="60">
        <v>119130.01</v>
      </c>
      <c r="P681" s="56">
        <f>Tabla16[[#This Row],[TASA EX.]]+Tabla16[[#This Row],[IEPS 8 %]]</f>
        <v>0</v>
      </c>
      <c r="Q681" s="62">
        <f>Tabla16[[#This Row],[TASA 16%]]+Tabla16[[#This Row],[IEPS 6%]]+Tabla16[[#This Row],[IEPS30%]]+Tabla16[[#This Row],[IEPS53%]]+Tabla16[[#This Row],[IEPS 26.5%]]</f>
        <v>102698.3125</v>
      </c>
      <c r="R681" s="33">
        <v>45482</v>
      </c>
      <c r="S681" s="59" t="s">
        <v>339</v>
      </c>
      <c r="T681" s="63" t="s">
        <v>340</v>
      </c>
      <c r="U681" s="58" t="s">
        <v>39</v>
      </c>
      <c r="V681" s="60"/>
      <c r="W681" s="64" t="s">
        <v>40</v>
      </c>
      <c r="X681" s="59" t="s">
        <v>1556</v>
      </c>
      <c r="Y681" s="124"/>
      <c r="Z681" s="68"/>
    </row>
    <row r="682" spans="1:26" x14ac:dyDescent="0.25">
      <c r="A682" s="36">
        <v>196217</v>
      </c>
      <c r="B682" s="9">
        <v>377</v>
      </c>
      <c r="C682" s="10">
        <v>45485</v>
      </c>
      <c r="D682" s="11"/>
      <c r="E682" s="11">
        <v>-4.9999999901046976E-3</v>
      </c>
      <c r="F682" s="11">
        <v>149274.125</v>
      </c>
      <c r="G682" s="24"/>
      <c r="H682" s="24"/>
      <c r="I682" s="24"/>
      <c r="J682" s="24"/>
      <c r="K682" s="24"/>
      <c r="L682" s="11"/>
      <c r="M682" s="11"/>
      <c r="N682" s="11">
        <v>23883.86</v>
      </c>
      <c r="O682" s="11">
        <v>173157.98</v>
      </c>
      <c r="P682" s="106">
        <f>Tabla16[[#This Row],[TASA EX.]]+Tabla16[[#This Row],[IEPS 8 %]]</f>
        <v>0</v>
      </c>
      <c r="Q682" s="62">
        <f>Tabla16[[#This Row],[TASA 16%]]+Tabla16[[#This Row],[IEPS 6%]]+Tabla16[[#This Row],[IEPS30%]]+Tabla16[[#This Row],[IEPS53%]]+Tabla16[[#This Row],[IEPS 26.5%]]</f>
        <v>149274.125</v>
      </c>
      <c r="R682" s="33">
        <v>45496</v>
      </c>
      <c r="S682" s="12" t="s">
        <v>339</v>
      </c>
      <c r="T682" s="34" t="s">
        <v>340</v>
      </c>
      <c r="U682" s="9" t="s">
        <v>39</v>
      </c>
      <c r="V682" s="11"/>
      <c r="W682" s="13" t="s">
        <v>40</v>
      </c>
      <c r="X682" s="12" t="s">
        <v>1937</v>
      </c>
      <c r="Y682" s="124"/>
      <c r="Z682" s="68"/>
    </row>
    <row r="683" spans="1:26" x14ac:dyDescent="0.25">
      <c r="A683" s="57">
        <v>195797</v>
      </c>
      <c r="B683" s="58">
        <v>847</v>
      </c>
      <c r="C683" s="10">
        <v>45471</v>
      </c>
      <c r="D683" s="60"/>
      <c r="E683" s="60">
        <v>5.5000000005748007E-2</v>
      </c>
      <c r="F683" s="60">
        <v>55033.624999999993</v>
      </c>
      <c r="G683" s="61"/>
      <c r="H683" s="61"/>
      <c r="I683" s="61"/>
      <c r="J683" s="61"/>
      <c r="K683" s="61"/>
      <c r="L683" s="60"/>
      <c r="M683" s="60"/>
      <c r="N683" s="60">
        <v>8805.3799999999992</v>
      </c>
      <c r="O683" s="60">
        <v>63839.06</v>
      </c>
      <c r="P683" s="56">
        <f>Tabla16[[#This Row],[TASA EX.]]+Tabla16[[#This Row],[IEPS 8 %]]</f>
        <v>0</v>
      </c>
      <c r="Q683" s="62">
        <f>Tabla16[[#This Row],[TASA 16%]]+Tabla16[[#This Row],[IEPS 6%]]+Tabla16[[#This Row],[IEPS30%]]+Tabla16[[#This Row],[IEPS53%]]+Tabla16[[#This Row],[IEPS 26.5%]]</f>
        <v>55033.624999999993</v>
      </c>
      <c r="R683" s="33">
        <v>45491</v>
      </c>
      <c r="S683" s="59" t="s">
        <v>1543</v>
      </c>
      <c r="T683" s="63" t="s">
        <v>1544</v>
      </c>
      <c r="U683" s="58" t="s">
        <v>39</v>
      </c>
      <c r="V683" s="60"/>
      <c r="W683" s="64" t="s">
        <v>40</v>
      </c>
      <c r="X683" s="59" t="s">
        <v>1545</v>
      </c>
      <c r="Y683" s="124"/>
      <c r="Z683" s="68"/>
    </row>
    <row r="684" spans="1:26" x14ac:dyDescent="0.25">
      <c r="A684" s="57" t="s">
        <v>1001</v>
      </c>
      <c r="B684" s="58">
        <v>2112</v>
      </c>
      <c r="C684" s="10">
        <v>45491</v>
      </c>
      <c r="D684" s="60"/>
      <c r="E684" s="60">
        <v>-1.4999999999758984E-2</v>
      </c>
      <c r="F684" s="60">
        <v>1525.8749999999998</v>
      </c>
      <c r="G684" s="61"/>
      <c r="H684" s="61"/>
      <c r="I684" s="61"/>
      <c r="J684" s="61"/>
      <c r="K684" s="61"/>
      <c r="L684" s="60"/>
      <c r="M684" s="60"/>
      <c r="N684" s="60">
        <v>244.14</v>
      </c>
      <c r="O684" s="60">
        <v>1770</v>
      </c>
      <c r="P684" s="56">
        <f>Tabla16[[#This Row],[TASA EX.]]+Tabla16[[#This Row],[IEPS 8 %]]</f>
        <v>0</v>
      </c>
      <c r="Q684" s="62">
        <f>Tabla16[[#This Row],[TASA 16%]]+Tabla16[[#This Row],[IEPS 6%]]+Tabla16[[#This Row],[IEPS30%]]+Tabla16[[#This Row],[IEPS53%]]+Tabla16[[#This Row],[IEPS 26.5%]]</f>
        <v>1525.8749999999998</v>
      </c>
      <c r="R684" s="33">
        <v>45491</v>
      </c>
      <c r="S684" s="59" t="s">
        <v>1177</v>
      </c>
      <c r="T684" s="63" t="s">
        <v>1178</v>
      </c>
      <c r="U684" s="58" t="s">
        <v>51</v>
      </c>
      <c r="V684" s="60"/>
      <c r="W684" s="64" t="s">
        <v>52</v>
      </c>
      <c r="X684" s="59" t="s">
        <v>1179</v>
      </c>
      <c r="Y684" s="124"/>
      <c r="Z684" s="68"/>
    </row>
    <row r="685" spans="1:26" x14ac:dyDescent="0.25">
      <c r="A685" s="57">
        <v>196136</v>
      </c>
      <c r="B685" s="58">
        <v>296</v>
      </c>
      <c r="C685" s="10">
        <v>45482</v>
      </c>
      <c r="D685" s="60"/>
      <c r="E685" s="60">
        <v>0</v>
      </c>
      <c r="F685" s="60">
        <v>6400</v>
      </c>
      <c r="G685" s="61"/>
      <c r="H685" s="61"/>
      <c r="I685" s="61"/>
      <c r="J685" s="61"/>
      <c r="K685" s="61"/>
      <c r="L685" s="60"/>
      <c r="M685" s="60"/>
      <c r="N685" s="60">
        <v>1024</v>
      </c>
      <c r="O685" s="60">
        <v>7424</v>
      </c>
      <c r="P685" s="56">
        <f>Tabla16[[#This Row],[TASA EX.]]+Tabla16[[#This Row],[IEPS 8 %]]</f>
        <v>0</v>
      </c>
      <c r="Q685" s="62">
        <f>Tabla16[[#This Row],[TASA 16%]]+Tabla16[[#This Row],[IEPS 6%]]+Tabla16[[#This Row],[IEPS30%]]+Tabla16[[#This Row],[IEPS53%]]+Tabla16[[#This Row],[IEPS 26.5%]]</f>
        <v>6400</v>
      </c>
      <c r="R685" s="33">
        <v>45486</v>
      </c>
      <c r="S685" s="59" t="s">
        <v>1859</v>
      </c>
      <c r="T685" s="63" t="s">
        <v>1860</v>
      </c>
      <c r="U685" s="58" t="s">
        <v>39</v>
      </c>
      <c r="V685" s="60"/>
      <c r="W685" s="64" t="s">
        <v>40</v>
      </c>
      <c r="X685" s="59" t="s">
        <v>1861</v>
      </c>
      <c r="Y685" s="124"/>
      <c r="Z685" s="68"/>
    </row>
    <row r="686" spans="1:26" x14ac:dyDescent="0.25">
      <c r="A686" s="36">
        <v>196032</v>
      </c>
      <c r="B686" s="9">
        <v>192</v>
      </c>
      <c r="C686" s="10">
        <v>45478</v>
      </c>
      <c r="D686" s="11"/>
      <c r="E686" s="11">
        <v>0</v>
      </c>
      <c r="F686" s="11">
        <v>20991.25</v>
      </c>
      <c r="G686" s="24"/>
      <c r="H686" s="24"/>
      <c r="I686" s="24"/>
      <c r="J686" s="24"/>
      <c r="K686" s="24"/>
      <c r="L686" s="11"/>
      <c r="M686" s="11"/>
      <c r="N686" s="11">
        <v>3358.6</v>
      </c>
      <c r="O686" s="11">
        <v>24349.85</v>
      </c>
      <c r="P686" s="56">
        <f>Tabla16[[#This Row],[TASA EX.]]+Tabla16[[#This Row],[IEPS 8 %]]</f>
        <v>0</v>
      </c>
      <c r="Q686" s="62">
        <f>Tabla16[[#This Row],[TASA 16%]]+Tabla16[[#This Row],[IEPS 6%]]+Tabla16[[#This Row],[IEPS30%]]+Tabla16[[#This Row],[IEPS53%]]+Tabla16[[#This Row],[IEPS 26.5%]]</f>
        <v>20991.25</v>
      </c>
      <c r="R686" s="33">
        <v>45489</v>
      </c>
      <c r="S686" s="12" t="s">
        <v>1773</v>
      </c>
      <c r="T686" s="34" t="s">
        <v>1774</v>
      </c>
      <c r="U686" s="9" t="s">
        <v>39</v>
      </c>
      <c r="V686" s="11"/>
      <c r="W686" s="13" t="s">
        <v>40</v>
      </c>
      <c r="X686" s="12" t="s">
        <v>1093</v>
      </c>
      <c r="Y686" s="124"/>
      <c r="Z686" s="68"/>
    </row>
    <row r="687" spans="1:26" x14ac:dyDescent="0.25">
      <c r="A687" s="57">
        <v>195752</v>
      </c>
      <c r="B687" s="58">
        <v>802</v>
      </c>
      <c r="C687" s="10">
        <v>45470</v>
      </c>
      <c r="D687" s="60"/>
      <c r="E687" s="60">
        <v>15848.74</v>
      </c>
      <c r="F687" s="60">
        <v>0</v>
      </c>
      <c r="G687" s="61"/>
      <c r="H687" s="61"/>
      <c r="I687" s="61"/>
      <c r="J687" s="61"/>
      <c r="K687" s="61"/>
      <c r="L687" s="60"/>
      <c r="M687" s="60"/>
      <c r="N687" s="60"/>
      <c r="O687" s="60">
        <v>15848.74</v>
      </c>
      <c r="P687" s="56">
        <f>Tabla16[[#This Row],[TASA EX.]]+Tabla16[[#This Row],[IEPS 8 %]]</f>
        <v>0</v>
      </c>
      <c r="Q687" s="62">
        <f>Tabla16[[#This Row],[TASA 16%]]+Tabla16[[#This Row],[IEPS 6%]]+Tabla16[[#This Row],[IEPS30%]]+Tabla16[[#This Row],[IEPS53%]]+Tabla16[[#This Row],[IEPS 26.5%]]</f>
        <v>0</v>
      </c>
      <c r="R687" s="33">
        <v>45492</v>
      </c>
      <c r="S687" s="59" t="s">
        <v>398</v>
      </c>
      <c r="T687" s="63" t="s">
        <v>399</v>
      </c>
      <c r="U687" s="58" t="s">
        <v>39</v>
      </c>
      <c r="V687" s="60"/>
      <c r="W687" s="64" t="s">
        <v>40</v>
      </c>
      <c r="X687" s="59" t="s">
        <v>1509</v>
      </c>
      <c r="Y687" s="124"/>
      <c r="Z687" s="68"/>
    </row>
    <row r="688" spans="1:26" x14ac:dyDescent="0.25">
      <c r="A688" s="36">
        <v>1164</v>
      </c>
      <c r="B688" s="9">
        <v>5021</v>
      </c>
      <c r="C688" s="10">
        <v>45482</v>
      </c>
      <c r="D688" s="11"/>
      <c r="E688" s="11">
        <v>5500</v>
      </c>
      <c r="F688" s="11">
        <v>0</v>
      </c>
      <c r="G688" s="24"/>
      <c r="H688" s="24"/>
      <c r="I688" s="24"/>
      <c r="J688" s="24"/>
      <c r="K688" s="24"/>
      <c r="L688" s="11"/>
      <c r="M688" s="11"/>
      <c r="N688" s="11"/>
      <c r="O688" s="11">
        <v>5500</v>
      </c>
      <c r="P688" s="56">
        <f>Tabla16[[#This Row],[TASA EX.]]+Tabla16[[#This Row],[IEPS 8 %]]</f>
        <v>0</v>
      </c>
      <c r="Q688" s="62">
        <f>Tabla16[[#This Row],[TASA 16%]]+Tabla16[[#This Row],[IEPS 6%]]+Tabla16[[#This Row],[IEPS30%]]+Tabla16[[#This Row],[IEPS53%]]+Tabla16[[#This Row],[IEPS 26.5%]]</f>
        <v>0</v>
      </c>
      <c r="R688" s="33">
        <v>45484</v>
      </c>
      <c r="S688" s="12" t="s">
        <v>580</v>
      </c>
      <c r="T688" s="34" t="s">
        <v>581</v>
      </c>
      <c r="U688" s="9" t="s">
        <v>39</v>
      </c>
      <c r="V688" s="11"/>
      <c r="W688" s="13" t="s">
        <v>40</v>
      </c>
      <c r="X688" s="12" t="s">
        <v>695</v>
      </c>
      <c r="Y688" s="124"/>
      <c r="Z688" s="68"/>
    </row>
    <row r="689" spans="1:26" x14ac:dyDescent="0.25">
      <c r="A689" s="57">
        <v>195328</v>
      </c>
      <c r="B689" s="58">
        <v>378</v>
      </c>
      <c r="C689" s="10">
        <v>45457</v>
      </c>
      <c r="D689" s="60"/>
      <c r="E689" s="60">
        <v>-1.2499999975261744E-2</v>
      </c>
      <c r="F689" s="60">
        <v>364582.5625</v>
      </c>
      <c r="G689" s="61"/>
      <c r="H689" s="61">
        <v>-4557.3</v>
      </c>
      <c r="I689" s="61"/>
      <c r="J689" s="61"/>
      <c r="K689" s="61"/>
      <c r="L689" s="60"/>
      <c r="M689" s="60"/>
      <c r="N689" s="60">
        <v>58333.21</v>
      </c>
      <c r="O689" s="60">
        <v>418358.46</v>
      </c>
      <c r="P689" s="56">
        <f>Tabla16[[#This Row],[TASA EX.]]+Tabla16[[#This Row],[IEPS 8 %]]</f>
        <v>0</v>
      </c>
      <c r="Q689" s="62">
        <f>Tabla16[[#This Row],[TASA 16%]]+Tabla16[[#This Row],[IEPS 6%]]+Tabla16[[#This Row],[IEPS30%]]+Tabla16[[#This Row],[IEPS53%]]+Tabla16[[#This Row],[IEPS 26.5%]]</f>
        <v>364582.5625</v>
      </c>
      <c r="R689" s="33">
        <v>45475</v>
      </c>
      <c r="S689" s="59" t="s">
        <v>734</v>
      </c>
      <c r="T689" s="63" t="s">
        <v>735</v>
      </c>
      <c r="U689" s="58" t="s">
        <v>51</v>
      </c>
      <c r="V689" s="60"/>
      <c r="W689" s="64" t="s">
        <v>52</v>
      </c>
      <c r="X689" s="59" t="s">
        <v>791</v>
      </c>
      <c r="Y689" s="124"/>
      <c r="Z689" s="68"/>
    </row>
    <row r="690" spans="1:26" x14ac:dyDescent="0.25">
      <c r="A690" s="69">
        <v>195487</v>
      </c>
      <c r="B690" s="70">
        <v>537</v>
      </c>
      <c r="C690" s="10">
        <v>45463</v>
      </c>
      <c r="D690" s="72"/>
      <c r="E690" s="72">
        <v>25171</v>
      </c>
      <c r="F690" s="72">
        <v>0</v>
      </c>
      <c r="G690" s="73"/>
      <c r="H690" s="73"/>
      <c r="I690" s="73"/>
      <c r="J690" s="73"/>
      <c r="K690" s="73"/>
      <c r="L690" s="72"/>
      <c r="M690" s="72"/>
      <c r="N690" s="72"/>
      <c r="O690" s="72">
        <v>25171</v>
      </c>
      <c r="P690" s="56">
        <f>Tabla16[[#This Row],[TASA EX.]]+Tabla16[[#This Row],[IEPS 8 %]]</f>
        <v>0</v>
      </c>
      <c r="Q690" s="62">
        <f>Tabla16[[#This Row],[TASA 16%]]+Tabla16[[#This Row],[IEPS 6%]]+Tabla16[[#This Row],[IEPS30%]]+Tabla16[[#This Row],[IEPS53%]]+Tabla16[[#This Row],[IEPS 26.5%]]</f>
        <v>0</v>
      </c>
      <c r="R690" s="33">
        <v>45476</v>
      </c>
      <c r="S690" s="71" t="s">
        <v>196</v>
      </c>
      <c r="T690" s="74" t="s">
        <v>197</v>
      </c>
      <c r="U690" s="70" t="s">
        <v>39</v>
      </c>
      <c r="V690" s="72">
        <v>537.5</v>
      </c>
      <c r="W690" s="75" t="s">
        <v>40</v>
      </c>
      <c r="X690" s="71" t="s">
        <v>60</v>
      </c>
      <c r="Y690" s="124"/>
      <c r="Z690" s="68"/>
    </row>
    <row r="691" spans="1:26" x14ac:dyDescent="0.25">
      <c r="A691" s="57">
        <v>195517</v>
      </c>
      <c r="B691" s="58">
        <v>567</v>
      </c>
      <c r="C691" s="10">
        <v>45463</v>
      </c>
      <c r="D691" s="60"/>
      <c r="E691" s="60">
        <v>11136</v>
      </c>
      <c r="F691" s="60">
        <v>0</v>
      </c>
      <c r="G691" s="61"/>
      <c r="H691" s="61"/>
      <c r="I691" s="61"/>
      <c r="J691" s="61"/>
      <c r="K691" s="61"/>
      <c r="L691" s="60"/>
      <c r="M691" s="60"/>
      <c r="N691" s="60"/>
      <c r="O691" s="60">
        <v>11136</v>
      </c>
      <c r="P691" s="56">
        <f>Tabla16[[#This Row],[TASA EX.]]+Tabla16[[#This Row],[IEPS 8 %]]</f>
        <v>0</v>
      </c>
      <c r="Q691" s="62">
        <f>Tabla16[[#This Row],[TASA 16%]]+Tabla16[[#This Row],[IEPS 6%]]+Tabla16[[#This Row],[IEPS30%]]+Tabla16[[#This Row],[IEPS53%]]+Tabla16[[#This Row],[IEPS 26.5%]]</f>
        <v>0</v>
      </c>
      <c r="R691" s="33">
        <v>45475</v>
      </c>
      <c r="S691" s="59" t="s">
        <v>196</v>
      </c>
      <c r="T691" s="63" t="s">
        <v>197</v>
      </c>
      <c r="U691" s="58" t="s">
        <v>39</v>
      </c>
      <c r="V691" s="60">
        <v>125</v>
      </c>
      <c r="W691" s="64" t="s">
        <v>40</v>
      </c>
      <c r="X691" s="59" t="s">
        <v>60</v>
      </c>
      <c r="Y691" s="124"/>
      <c r="Z691" s="68"/>
    </row>
    <row r="692" spans="1:26" x14ac:dyDescent="0.25">
      <c r="A692" s="57">
        <v>196335</v>
      </c>
      <c r="B692" s="58">
        <v>495</v>
      </c>
      <c r="C692" s="10">
        <v>45491</v>
      </c>
      <c r="D692" s="60"/>
      <c r="E692" s="60">
        <v>2224</v>
      </c>
      <c r="F692" s="60">
        <v>0</v>
      </c>
      <c r="G692" s="61"/>
      <c r="H692" s="61"/>
      <c r="I692" s="61"/>
      <c r="J692" s="61"/>
      <c r="K692" s="61"/>
      <c r="L692" s="60"/>
      <c r="M692" s="60"/>
      <c r="N692" s="60"/>
      <c r="O692" s="60">
        <v>2224</v>
      </c>
      <c r="P692" s="56">
        <f>Tabla16[[#This Row],[TASA EX.]]+Tabla16[[#This Row],[IEPS 8 %]]</f>
        <v>0</v>
      </c>
      <c r="Q692" s="62">
        <f>Tabla16[[#This Row],[TASA 16%]]+Tabla16[[#This Row],[IEPS 6%]]+Tabla16[[#This Row],[IEPS30%]]+Tabla16[[#This Row],[IEPS53%]]+Tabla16[[#This Row],[IEPS 26.5%]]</f>
        <v>0</v>
      </c>
      <c r="R692" s="33">
        <v>45503</v>
      </c>
      <c r="S692" s="59" t="s">
        <v>196</v>
      </c>
      <c r="T692" s="63" t="s">
        <v>197</v>
      </c>
      <c r="U692" s="58" t="s">
        <v>39</v>
      </c>
      <c r="V692" s="60"/>
      <c r="W692" s="64" t="s">
        <v>40</v>
      </c>
      <c r="X692" s="59" t="s">
        <v>2003</v>
      </c>
      <c r="Y692" s="124"/>
      <c r="Z692" s="68"/>
    </row>
    <row r="693" spans="1:26" x14ac:dyDescent="0.25">
      <c r="A693" s="57">
        <v>196450</v>
      </c>
      <c r="B693" s="58">
        <v>610</v>
      </c>
      <c r="C693" s="10">
        <v>45495</v>
      </c>
      <c r="D693" s="60"/>
      <c r="E693" s="60">
        <v>32425</v>
      </c>
      <c r="F693" s="60">
        <v>0</v>
      </c>
      <c r="G693" s="61"/>
      <c r="H693" s="61"/>
      <c r="I693" s="61"/>
      <c r="J693" s="61"/>
      <c r="K693" s="61"/>
      <c r="L693" s="60"/>
      <c r="M693" s="60"/>
      <c r="N693" s="60"/>
      <c r="O693" s="60">
        <v>32425</v>
      </c>
      <c r="P693" s="56">
        <f>Tabla16[[#This Row],[TASA EX.]]+Tabla16[[#This Row],[IEPS 8 %]]</f>
        <v>0</v>
      </c>
      <c r="Q693" s="62">
        <f>Tabla16[[#This Row],[TASA 16%]]+Tabla16[[#This Row],[IEPS 6%]]+Tabla16[[#This Row],[IEPS30%]]+Tabla16[[#This Row],[IEPS53%]]+Tabla16[[#This Row],[IEPS 26.5%]]</f>
        <v>0</v>
      </c>
      <c r="R693" s="33">
        <v>45503</v>
      </c>
      <c r="S693" s="59" t="s">
        <v>196</v>
      </c>
      <c r="T693" s="63" t="s">
        <v>197</v>
      </c>
      <c r="U693" s="58" t="s">
        <v>39</v>
      </c>
      <c r="V693" s="60">
        <v>156.5</v>
      </c>
      <c r="W693" s="64" t="s">
        <v>40</v>
      </c>
      <c r="X693" s="59" t="s">
        <v>60</v>
      </c>
      <c r="Y693" s="124"/>
      <c r="Z693" s="68"/>
    </row>
    <row r="694" spans="1:26" x14ac:dyDescent="0.25">
      <c r="A694" s="69">
        <v>195871</v>
      </c>
      <c r="B694" s="70">
        <v>31</v>
      </c>
      <c r="C694" s="10">
        <v>45474</v>
      </c>
      <c r="D694" s="72"/>
      <c r="E694" s="72">
        <v>-5.0000000000238742E-3</v>
      </c>
      <c r="F694" s="72">
        <v>436.875</v>
      </c>
      <c r="G694" s="73"/>
      <c r="H694" s="73"/>
      <c r="I694" s="73"/>
      <c r="J694" s="73"/>
      <c r="K694" s="73"/>
      <c r="L694" s="72"/>
      <c r="M694" s="72"/>
      <c r="N694" s="72">
        <v>69.900000000000006</v>
      </c>
      <c r="O694" s="72">
        <v>506.77</v>
      </c>
      <c r="P694" s="56">
        <f>Tabla16[[#This Row],[TASA EX.]]+Tabla16[[#This Row],[IEPS 8 %]]</f>
        <v>0</v>
      </c>
      <c r="Q694" s="62">
        <f>Tabla16[[#This Row],[TASA 16%]]+Tabla16[[#This Row],[IEPS 6%]]+Tabla16[[#This Row],[IEPS30%]]+Tabla16[[#This Row],[IEPS53%]]+Tabla16[[#This Row],[IEPS 26.5%]]</f>
        <v>436.875</v>
      </c>
      <c r="R694" s="33">
        <v>45477</v>
      </c>
      <c r="S694" s="71" t="s">
        <v>1637</v>
      </c>
      <c r="T694" s="74" t="s">
        <v>1638</v>
      </c>
      <c r="U694" s="70" t="s">
        <v>51</v>
      </c>
      <c r="V694" s="72"/>
      <c r="W694" s="75" t="s">
        <v>52</v>
      </c>
      <c r="X694" s="71" t="s">
        <v>1639</v>
      </c>
      <c r="Y694" s="124"/>
      <c r="Z694" s="68"/>
    </row>
    <row r="695" spans="1:26" x14ac:dyDescent="0.25">
      <c r="A695" s="69">
        <v>196365</v>
      </c>
      <c r="B695" s="70">
        <v>525</v>
      </c>
      <c r="C695" s="10">
        <v>45491</v>
      </c>
      <c r="D695" s="72"/>
      <c r="E695" s="72">
        <v>2.0000000000038654E-2</v>
      </c>
      <c r="F695" s="72">
        <v>1634</v>
      </c>
      <c r="G695" s="73"/>
      <c r="H695" s="73"/>
      <c r="I695" s="73"/>
      <c r="J695" s="73"/>
      <c r="K695" s="73"/>
      <c r="L695" s="72"/>
      <c r="M695" s="72"/>
      <c r="N695" s="72">
        <v>261.44</v>
      </c>
      <c r="O695" s="72">
        <v>1895.46</v>
      </c>
      <c r="P695" s="56">
        <f>Tabla16[[#This Row],[TASA EX.]]+Tabla16[[#This Row],[IEPS 8 %]]</f>
        <v>0</v>
      </c>
      <c r="Q695" s="62">
        <f>Tabla16[[#This Row],[TASA 16%]]+Tabla16[[#This Row],[IEPS 6%]]+Tabla16[[#This Row],[IEPS30%]]+Tabla16[[#This Row],[IEPS53%]]+Tabla16[[#This Row],[IEPS 26.5%]]</f>
        <v>1634</v>
      </c>
      <c r="R695" s="33">
        <v>45497</v>
      </c>
      <c r="S695" s="71" t="s">
        <v>1637</v>
      </c>
      <c r="T695" s="74" t="s">
        <v>1638</v>
      </c>
      <c r="U695" s="70" t="s">
        <v>51</v>
      </c>
      <c r="V695" s="72"/>
      <c r="W695" s="75" t="s">
        <v>52</v>
      </c>
      <c r="X695" s="71" t="s">
        <v>1299</v>
      </c>
      <c r="Y695" s="124"/>
      <c r="Z695" s="68"/>
    </row>
    <row r="696" spans="1:26" x14ac:dyDescent="0.25">
      <c r="A696" s="36">
        <v>196374</v>
      </c>
      <c r="B696" s="9">
        <v>534</v>
      </c>
      <c r="C696" s="10">
        <v>45492</v>
      </c>
      <c r="D696" s="11"/>
      <c r="E696" s="11">
        <v>-1.2500000000002842E-2</v>
      </c>
      <c r="F696" s="11">
        <v>153.8125</v>
      </c>
      <c r="G696" s="24"/>
      <c r="H696" s="24"/>
      <c r="I696" s="24"/>
      <c r="J696" s="24"/>
      <c r="K696" s="24"/>
      <c r="L696" s="11"/>
      <c r="M696" s="11"/>
      <c r="N696" s="11">
        <v>24.61</v>
      </c>
      <c r="O696" s="11">
        <v>178.41</v>
      </c>
      <c r="P696" s="56">
        <f>Tabla16[[#This Row],[TASA EX.]]+Tabla16[[#This Row],[IEPS 8 %]]</f>
        <v>0</v>
      </c>
      <c r="Q696" s="62">
        <f>Tabla16[[#This Row],[TASA 16%]]+Tabla16[[#This Row],[IEPS 6%]]+Tabla16[[#This Row],[IEPS30%]]+Tabla16[[#This Row],[IEPS53%]]+Tabla16[[#This Row],[IEPS 26.5%]]</f>
        <v>153.8125</v>
      </c>
      <c r="R696" s="33">
        <v>45497</v>
      </c>
      <c r="S696" s="12" t="s">
        <v>1637</v>
      </c>
      <c r="T696" s="34" t="s">
        <v>1638</v>
      </c>
      <c r="U696" s="9" t="s">
        <v>51</v>
      </c>
      <c r="V696" s="11"/>
      <c r="W696" s="13" t="s">
        <v>52</v>
      </c>
      <c r="X696" s="12" t="s">
        <v>2029</v>
      </c>
      <c r="Y696" s="124"/>
      <c r="Z696" s="68"/>
    </row>
    <row r="697" spans="1:26" x14ac:dyDescent="0.25">
      <c r="A697" s="36">
        <v>195215</v>
      </c>
      <c r="B697" s="9">
        <v>265</v>
      </c>
      <c r="C697" s="10">
        <v>45454</v>
      </c>
      <c r="D697" s="11"/>
      <c r="E697" s="11">
        <v>184383.18000000002</v>
      </c>
      <c r="F697" s="11">
        <v>0</v>
      </c>
      <c r="G697" s="24"/>
      <c r="H697" s="24"/>
      <c r="I697" s="24"/>
      <c r="J697" s="24"/>
      <c r="K697" s="24"/>
      <c r="L697" s="11"/>
      <c r="M697" s="11">
        <v>6787.55</v>
      </c>
      <c r="N697" s="11"/>
      <c r="O697" s="11">
        <v>191170.73</v>
      </c>
      <c r="P697" s="56">
        <f>Tabla16[[#This Row],[TASA EX.]]+Tabla16[[#This Row],[IEPS 8 %]]</f>
        <v>6787.55</v>
      </c>
      <c r="Q697" s="62">
        <f>Tabla16[[#This Row],[TASA 16%]]+Tabla16[[#This Row],[IEPS 6%]]+Tabla16[[#This Row],[IEPS30%]]+Tabla16[[#This Row],[IEPS53%]]+Tabla16[[#This Row],[IEPS 26.5%]]</f>
        <v>0</v>
      </c>
      <c r="R697" s="33">
        <v>45475</v>
      </c>
      <c r="S697" s="12" t="s">
        <v>177</v>
      </c>
      <c r="T697" s="34" t="s">
        <v>178</v>
      </c>
      <c r="U697" s="9" t="s">
        <v>39</v>
      </c>
      <c r="V697" s="11">
        <v>31764.39</v>
      </c>
      <c r="W697" s="13" t="s">
        <v>40</v>
      </c>
      <c r="X697" s="12" t="s">
        <v>1250</v>
      </c>
      <c r="Y697" s="124"/>
      <c r="Z697" s="68"/>
    </row>
    <row r="698" spans="1:26" x14ac:dyDescent="0.25">
      <c r="A698" s="57">
        <v>195216</v>
      </c>
      <c r="B698" s="58">
        <v>266</v>
      </c>
      <c r="C698" s="10">
        <v>45454</v>
      </c>
      <c r="D698" s="60"/>
      <c r="E698" s="60">
        <v>3312.760000000002</v>
      </c>
      <c r="F698" s="60">
        <v>69918.5</v>
      </c>
      <c r="G698" s="61"/>
      <c r="H698" s="61"/>
      <c r="I698" s="61"/>
      <c r="J698" s="61"/>
      <c r="K698" s="61"/>
      <c r="L698" s="60"/>
      <c r="M698" s="60"/>
      <c r="N698" s="60">
        <v>11186.96</v>
      </c>
      <c r="O698" s="60">
        <v>84418.22</v>
      </c>
      <c r="P698" s="56">
        <f>Tabla16[[#This Row],[TASA EX.]]+Tabla16[[#This Row],[IEPS 8 %]]</f>
        <v>0</v>
      </c>
      <c r="Q698" s="62">
        <f>Tabla16[[#This Row],[TASA 16%]]+Tabla16[[#This Row],[IEPS 6%]]+Tabla16[[#This Row],[IEPS30%]]+Tabla16[[#This Row],[IEPS53%]]+Tabla16[[#This Row],[IEPS 26.5%]]</f>
        <v>69918.5</v>
      </c>
      <c r="R698" s="33">
        <v>45475</v>
      </c>
      <c r="S698" s="59" t="s">
        <v>177</v>
      </c>
      <c r="T698" s="63" t="s">
        <v>178</v>
      </c>
      <c r="U698" s="58" t="s">
        <v>39</v>
      </c>
      <c r="V698" s="60">
        <v>34128.269999999997</v>
      </c>
      <c r="W698" s="64" t="s">
        <v>40</v>
      </c>
      <c r="X698" s="59" t="s">
        <v>1251</v>
      </c>
      <c r="Y698" s="124"/>
      <c r="Z698" s="68"/>
    </row>
    <row r="699" spans="1:26" x14ac:dyDescent="0.25">
      <c r="A699" s="69">
        <v>195676</v>
      </c>
      <c r="B699" s="70">
        <v>726</v>
      </c>
      <c r="C699" s="10">
        <v>45468</v>
      </c>
      <c r="D699" s="72"/>
      <c r="E699" s="72">
        <v>60788.62</v>
      </c>
      <c r="F699" s="72">
        <v>0</v>
      </c>
      <c r="G699" s="73"/>
      <c r="H699" s="73"/>
      <c r="I699" s="73"/>
      <c r="J699" s="73"/>
      <c r="K699" s="73"/>
      <c r="L699" s="72"/>
      <c r="M699" s="72">
        <v>1020.1</v>
      </c>
      <c r="N699" s="72"/>
      <c r="O699" s="72">
        <v>61808.72</v>
      </c>
      <c r="P699" s="56">
        <f>Tabla16[[#This Row],[TASA EX.]]+Tabla16[[#This Row],[IEPS 8 %]]</f>
        <v>1020.1</v>
      </c>
      <c r="Q699" s="62">
        <f>Tabla16[[#This Row],[TASA 16%]]+Tabla16[[#This Row],[IEPS 6%]]+Tabla16[[#This Row],[IEPS30%]]+Tabla16[[#This Row],[IEPS53%]]+Tabla16[[#This Row],[IEPS 26.5%]]</f>
        <v>0</v>
      </c>
      <c r="R699" s="33">
        <v>45489</v>
      </c>
      <c r="S699" s="71" t="s">
        <v>177</v>
      </c>
      <c r="T699" s="74" t="s">
        <v>178</v>
      </c>
      <c r="U699" s="70" t="s">
        <v>39</v>
      </c>
      <c r="V699" s="72">
        <v>4410.05</v>
      </c>
      <c r="W699" s="75" t="s">
        <v>40</v>
      </c>
      <c r="X699" s="71" t="s">
        <v>1463</v>
      </c>
      <c r="Y699" s="124"/>
      <c r="Z699" s="68"/>
    </row>
    <row r="700" spans="1:26" x14ac:dyDescent="0.25">
      <c r="A700" s="36">
        <v>195677</v>
      </c>
      <c r="B700" s="9">
        <v>727</v>
      </c>
      <c r="C700" s="10">
        <v>45468</v>
      </c>
      <c r="D700" s="11"/>
      <c r="E700" s="11">
        <v>12970.847500000003</v>
      </c>
      <c r="F700" s="11">
        <v>58901.5625</v>
      </c>
      <c r="G700" s="24"/>
      <c r="H700" s="24"/>
      <c r="I700" s="24"/>
      <c r="J700" s="24"/>
      <c r="K700" s="24"/>
      <c r="L700" s="11"/>
      <c r="M700" s="11"/>
      <c r="N700" s="11">
        <v>9424.25</v>
      </c>
      <c r="O700" s="11">
        <v>81296.66</v>
      </c>
      <c r="P700" s="56">
        <f>Tabla16[[#This Row],[TASA EX.]]+Tabla16[[#This Row],[IEPS 8 %]]</f>
        <v>0</v>
      </c>
      <c r="Q700" s="62">
        <f>Tabla16[[#This Row],[TASA 16%]]+Tabla16[[#This Row],[IEPS 6%]]+Tabla16[[#This Row],[IEPS30%]]+Tabla16[[#This Row],[IEPS53%]]+Tabla16[[#This Row],[IEPS 26.5%]]</f>
        <v>58901.5625</v>
      </c>
      <c r="R700" s="33">
        <v>45489</v>
      </c>
      <c r="S700" s="12" t="s">
        <v>177</v>
      </c>
      <c r="T700" s="34" t="s">
        <v>178</v>
      </c>
      <c r="U700" s="9" t="s">
        <v>39</v>
      </c>
      <c r="V700" s="11">
        <v>3881.97</v>
      </c>
      <c r="W700" s="13" t="s">
        <v>40</v>
      </c>
      <c r="X700" s="12" t="s">
        <v>1464</v>
      </c>
      <c r="Y700" s="124"/>
      <c r="Z700" s="68"/>
    </row>
    <row r="701" spans="1:26" x14ac:dyDescent="0.25">
      <c r="A701" s="36">
        <v>195679</v>
      </c>
      <c r="B701" s="9">
        <v>729</v>
      </c>
      <c r="C701" s="10">
        <v>45468</v>
      </c>
      <c r="D701" s="11"/>
      <c r="E701" s="11">
        <v>128735.7</v>
      </c>
      <c r="F701" s="11">
        <v>0</v>
      </c>
      <c r="G701" s="24"/>
      <c r="H701" s="24"/>
      <c r="I701" s="24"/>
      <c r="J701" s="24"/>
      <c r="K701" s="24"/>
      <c r="L701" s="11"/>
      <c r="M701" s="11">
        <v>2788.89</v>
      </c>
      <c r="N701" s="11"/>
      <c r="O701" s="11">
        <v>131524.59</v>
      </c>
      <c r="P701" s="56">
        <f>Tabla16[[#This Row],[TASA EX.]]+Tabla16[[#This Row],[IEPS 8 %]]</f>
        <v>2788.89</v>
      </c>
      <c r="Q701" s="62">
        <f>Tabla16[[#This Row],[TASA 16%]]+Tabla16[[#This Row],[IEPS 6%]]+Tabla16[[#This Row],[IEPS30%]]+Tabla16[[#This Row],[IEPS53%]]+Tabla16[[#This Row],[IEPS 26.5%]]</f>
        <v>0</v>
      </c>
      <c r="R701" s="33">
        <v>45482</v>
      </c>
      <c r="S701" s="12" t="s">
        <v>177</v>
      </c>
      <c r="T701" s="34" t="s">
        <v>178</v>
      </c>
      <c r="U701" s="9" t="s">
        <v>39</v>
      </c>
      <c r="V701" s="11">
        <v>7261.97</v>
      </c>
      <c r="W701" s="13" t="s">
        <v>40</v>
      </c>
      <c r="X701" s="12" t="s">
        <v>1465</v>
      </c>
      <c r="Y701" s="124"/>
      <c r="Z701" s="68"/>
    </row>
    <row r="702" spans="1:26" x14ac:dyDescent="0.25">
      <c r="A702" s="36">
        <v>195680</v>
      </c>
      <c r="B702" s="9">
        <v>730</v>
      </c>
      <c r="C702" s="10">
        <v>45468</v>
      </c>
      <c r="D702" s="11"/>
      <c r="E702" s="11">
        <v>0</v>
      </c>
      <c r="F702" s="11">
        <v>43207.75</v>
      </c>
      <c r="G702" s="24"/>
      <c r="H702" s="24"/>
      <c r="I702" s="24"/>
      <c r="J702" s="24"/>
      <c r="K702" s="24"/>
      <c r="L702" s="11"/>
      <c r="M702" s="11"/>
      <c r="N702" s="11">
        <v>6913.24</v>
      </c>
      <c r="O702" s="11">
        <v>50120.99</v>
      </c>
      <c r="P702" s="56">
        <f>Tabla16[[#This Row],[TASA EX.]]+Tabla16[[#This Row],[IEPS 8 %]]</f>
        <v>0</v>
      </c>
      <c r="Q702" s="62">
        <f>Tabla16[[#This Row],[TASA 16%]]+Tabla16[[#This Row],[IEPS 6%]]+Tabla16[[#This Row],[IEPS30%]]+Tabla16[[#This Row],[IEPS53%]]+Tabla16[[#This Row],[IEPS 26.5%]]</f>
        <v>43207.75</v>
      </c>
      <c r="R702" s="33">
        <v>45482</v>
      </c>
      <c r="S702" s="12" t="s">
        <v>177</v>
      </c>
      <c r="T702" s="34" t="s">
        <v>178</v>
      </c>
      <c r="U702" s="9" t="s">
        <v>39</v>
      </c>
      <c r="V702" s="11">
        <v>3472.84</v>
      </c>
      <c r="W702" s="13" t="s">
        <v>40</v>
      </c>
      <c r="X702" s="12" t="s">
        <v>1466</v>
      </c>
      <c r="Y702" s="124"/>
      <c r="Z702" s="68"/>
    </row>
    <row r="703" spans="1:26" x14ac:dyDescent="0.25">
      <c r="A703" s="69">
        <v>195887</v>
      </c>
      <c r="B703" s="70">
        <v>47</v>
      </c>
      <c r="C703" s="10">
        <v>45475</v>
      </c>
      <c r="D703" s="72"/>
      <c r="E703" s="72">
        <v>128476.18</v>
      </c>
      <c r="F703" s="72">
        <v>0</v>
      </c>
      <c r="G703" s="73"/>
      <c r="H703" s="73"/>
      <c r="I703" s="73"/>
      <c r="J703" s="73"/>
      <c r="K703" s="73"/>
      <c r="L703" s="72"/>
      <c r="M703" s="72">
        <v>5448.97</v>
      </c>
      <c r="N703" s="72"/>
      <c r="O703" s="72">
        <v>133925.15</v>
      </c>
      <c r="P703" s="56">
        <f>Tabla16[[#This Row],[TASA EX.]]+Tabla16[[#This Row],[IEPS 8 %]]</f>
        <v>5448.97</v>
      </c>
      <c r="Q703" s="62">
        <f>Tabla16[[#This Row],[TASA 16%]]+Tabla16[[#This Row],[IEPS 6%]]+Tabla16[[#This Row],[IEPS30%]]+Tabla16[[#This Row],[IEPS53%]]+Tabla16[[#This Row],[IEPS 26.5%]]</f>
        <v>0</v>
      </c>
      <c r="R703" s="33">
        <v>45496</v>
      </c>
      <c r="S703" s="71" t="s">
        <v>177</v>
      </c>
      <c r="T703" s="74" t="s">
        <v>178</v>
      </c>
      <c r="U703" s="70" t="s">
        <v>39</v>
      </c>
      <c r="V703" s="72">
        <v>5623.13</v>
      </c>
      <c r="W703" s="75" t="s">
        <v>40</v>
      </c>
      <c r="X703" s="71" t="s">
        <v>1648</v>
      </c>
      <c r="Y703" s="124"/>
      <c r="Z703" s="68"/>
    </row>
    <row r="704" spans="1:26" x14ac:dyDescent="0.25">
      <c r="A704" s="36">
        <v>195888</v>
      </c>
      <c r="B704" s="9">
        <v>48</v>
      </c>
      <c r="C704" s="10">
        <v>45475</v>
      </c>
      <c r="D704" s="11"/>
      <c r="E704" s="11">
        <v>15227.982499999995</v>
      </c>
      <c r="F704" s="11">
        <v>126182.6875</v>
      </c>
      <c r="G704" s="24"/>
      <c r="H704" s="24"/>
      <c r="I704" s="24"/>
      <c r="J704" s="24"/>
      <c r="K704" s="24"/>
      <c r="L704" s="11"/>
      <c r="M704" s="11"/>
      <c r="N704" s="11">
        <v>20189.23</v>
      </c>
      <c r="O704" s="11">
        <v>161599.9</v>
      </c>
      <c r="P704" s="106">
        <f>Tabla16[[#This Row],[TASA EX.]]+Tabla16[[#This Row],[IEPS 8 %]]</f>
        <v>0</v>
      </c>
      <c r="Q704" s="62">
        <f>Tabla16[[#This Row],[TASA 16%]]+Tabla16[[#This Row],[IEPS 6%]]+Tabla16[[#This Row],[IEPS30%]]+Tabla16[[#This Row],[IEPS53%]]+Tabla16[[#This Row],[IEPS 26.5%]]</f>
        <v>126182.6875</v>
      </c>
      <c r="R704" s="33">
        <v>45496</v>
      </c>
      <c r="S704" s="12" t="s">
        <v>177</v>
      </c>
      <c r="T704" s="34" t="s">
        <v>178</v>
      </c>
      <c r="U704" s="9" t="s">
        <v>39</v>
      </c>
      <c r="V704" s="11">
        <v>16352.39</v>
      </c>
      <c r="W704" s="13" t="s">
        <v>40</v>
      </c>
      <c r="X704" s="12" t="s">
        <v>1649</v>
      </c>
      <c r="Y704" s="124"/>
      <c r="Z704" s="68"/>
    </row>
    <row r="705" spans="1:26" x14ac:dyDescent="0.25">
      <c r="A705" s="36">
        <v>196125</v>
      </c>
      <c r="B705" s="9">
        <v>285</v>
      </c>
      <c r="C705" s="10">
        <v>45482</v>
      </c>
      <c r="D705" s="11"/>
      <c r="E705" s="11">
        <v>75975.88</v>
      </c>
      <c r="F705" s="11">
        <v>0</v>
      </c>
      <c r="G705" s="24"/>
      <c r="H705" s="24"/>
      <c r="I705" s="24"/>
      <c r="J705" s="24"/>
      <c r="K705" s="24"/>
      <c r="L705" s="11"/>
      <c r="M705" s="11">
        <v>1622.22</v>
      </c>
      <c r="N705" s="11"/>
      <c r="O705" s="11">
        <v>77598.100000000006</v>
      </c>
      <c r="P705" s="56">
        <f>Tabla16[[#This Row],[TASA EX.]]+Tabla16[[#This Row],[IEPS 8 %]]</f>
        <v>1622.22</v>
      </c>
      <c r="Q705" s="62">
        <f>Tabla16[[#This Row],[TASA 16%]]+Tabla16[[#This Row],[IEPS 6%]]+Tabla16[[#This Row],[IEPS30%]]+Tabla16[[#This Row],[IEPS53%]]+Tabla16[[#This Row],[IEPS 26.5%]]</f>
        <v>0</v>
      </c>
      <c r="R705" s="33">
        <v>45500</v>
      </c>
      <c r="S705" s="12" t="s">
        <v>177</v>
      </c>
      <c r="T705" s="34" t="s">
        <v>178</v>
      </c>
      <c r="U705" s="9" t="s">
        <v>39</v>
      </c>
      <c r="V705" s="11">
        <v>7202.01</v>
      </c>
      <c r="W705" s="13" t="s">
        <v>40</v>
      </c>
      <c r="X705" s="12" t="s">
        <v>1846</v>
      </c>
      <c r="Y705" s="124"/>
      <c r="Z705" s="68"/>
    </row>
    <row r="706" spans="1:26" x14ac:dyDescent="0.25">
      <c r="A706" s="57">
        <v>196126</v>
      </c>
      <c r="B706" s="58">
        <v>286</v>
      </c>
      <c r="C706" s="10">
        <v>45482</v>
      </c>
      <c r="D706" s="60"/>
      <c r="E706" s="60">
        <v>12912.947499999987</v>
      </c>
      <c r="F706" s="60">
        <v>146836.5625</v>
      </c>
      <c r="G706" s="61"/>
      <c r="H706" s="61"/>
      <c r="I706" s="61"/>
      <c r="J706" s="61"/>
      <c r="K706" s="61"/>
      <c r="L706" s="60"/>
      <c r="M706" s="60"/>
      <c r="N706" s="60">
        <v>23493.85</v>
      </c>
      <c r="O706" s="60">
        <v>183243.36</v>
      </c>
      <c r="P706" s="56">
        <f>Tabla16[[#This Row],[TASA EX.]]+Tabla16[[#This Row],[IEPS 8 %]]</f>
        <v>0</v>
      </c>
      <c r="Q706" s="62">
        <f>Tabla16[[#This Row],[TASA 16%]]+Tabla16[[#This Row],[IEPS 6%]]+Tabla16[[#This Row],[IEPS30%]]+Tabla16[[#This Row],[IEPS53%]]+Tabla16[[#This Row],[IEPS 26.5%]]</f>
        <v>146836.5625</v>
      </c>
      <c r="R706" s="33">
        <v>45500</v>
      </c>
      <c r="S706" s="59" t="s">
        <v>177</v>
      </c>
      <c r="T706" s="63" t="s">
        <v>178</v>
      </c>
      <c r="U706" s="58" t="s">
        <v>39</v>
      </c>
      <c r="V706" s="60">
        <v>21820.99</v>
      </c>
      <c r="W706" s="64" t="s">
        <v>40</v>
      </c>
      <c r="X706" s="59" t="s">
        <v>1847</v>
      </c>
      <c r="Y706" s="124"/>
      <c r="Z706" s="68"/>
    </row>
    <row r="707" spans="1:26" x14ac:dyDescent="0.25">
      <c r="A707" s="36">
        <v>195564</v>
      </c>
      <c r="B707" s="9">
        <v>614</v>
      </c>
      <c r="C707" s="10">
        <v>45464</v>
      </c>
      <c r="D707" s="11"/>
      <c r="E707" s="11">
        <v>54000</v>
      </c>
      <c r="F707" s="11">
        <v>0</v>
      </c>
      <c r="G707" s="24"/>
      <c r="H707" s="24"/>
      <c r="I707" s="24"/>
      <c r="J707" s="24"/>
      <c r="K707" s="24"/>
      <c r="L707" s="11"/>
      <c r="M707" s="11"/>
      <c r="N707" s="11"/>
      <c r="O707" s="11">
        <v>54000</v>
      </c>
      <c r="P707" s="56">
        <f>Tabla16[[#This Row],[TASA EX.]]+Tabla16[[#This Row],[IEPS 8 %]]</f>
        <v>0</v>
      </c>
      <c r="Q707" s="62">
        <f>Tabla16[[#This Row],[TASA 16%]]+Tabla16[[#This Row],[IEPS 6%]]+Tabla16[[#This Row],[IEPS30%]]+Tabla16[[#This Row],[IEPS53%]]+Tabla16[[#This Row],[IEPS 26.5%]]</f>
        <v>0</v>
      </c>
      <c r="R707" s="33">
        <v>45484</v>
      </c>
      <c r="S707" s="12" t="s">
        <v>496</v>
      </c>
      <c r="T707" s="34" t="s">
        <v>497</v>
      </c>
      <c r="U707" s="9" t="s">
        <v>39</v>
      </c>
      <c r="V707" s="11"/>
      <c r="W707" s="13" t="s">
        <v>40</v>
      </c>
      <c r="X707" s="12" t="s">
        <v>1393</v>
      </c>
      <c r="Y707" s="124"/>
      <c r="Z707" s="68"/>
    </row>
    <row r="708" spans="1:26" x14ac:dyDescent="0.25">
      <c r="A708" s="44">
        <v>196258</v>
      </c>
      <c r="B708" s="45">
        <v>418</v>
      </c>
      <c r="C708" s="10">
        <v>45489</v>
      </c>
      <c r="D708" s="46"/>
      <c r="E708" s="46">
        <v>-1.2499999999818101E-2</v>
      </c>
      <c r="F708" s="46">
        <v>44555.0625</v>
      </c>
      <c r="G708" s="47"/>
      <c r="H708" s="47"/>
      <c r="I708" s="47"/>
      <c r="J708" s="47"/>
      <c r="K708" s="47"/>
      <c r="L708" s="46"/>
      <c r="M708" s="46"/>
      <c r="N708" s="46">
        <v>7128.81</v>
      </c>
      <c r="O708" s="46">
        <v>51683.86</v>
      </c>
      <c r="P708" s="56">
        <f>Tabla16[[#This Row],[TASA EX.]]+Tabla16[[#This Row],[IEPS 8 %]]</f>
        <v>0</v>
      </c>
      <c r="Q708" s="62">
        <f>Tabla16[[#This Row],[TASA 16%]]+Tabla16[[#This Row],[IEPS 6%]]+Tabla16[[#This Row],[IEPS30%]]+Tabla16[[#This Row],[IEPS53%]]+Tabla16[[#This Row],[IEPS 26.5%]]</f>
        <v>44555.0625</v>
      </c>
      <c r="R708" s="33">
        <v>45491</v>
      </c>
      <c r="S708" s="48" t="s">
        <v>496</v>
      </c>
      <c r="T708" s="49" t="s">
        <v>497</v>
      </c>
      <c r="U708" s="45" t="s">
        <v>39</v>
      </c>
      <c r="V708" s="46">
        <v>909.29</v>
      </c>
      <c r="W708" s="50" t="s">
        <v>40</v>
      </c>
      <c r="X708" s="48" t="s">
        <v>1962</v>
      </c>
      <c r="Y708" s="124"/>
      <c r="Z708" s="68"/>
    </row>
    <row r="709" spans="1:26" x14ac:dyDescent="0.25">
      <c r="A709" s="57">
        <v>195504</v>
      </c>
      <c r="B709" s="58">
        <v>554</v>
      </c>
      <c r="C709" s="10">
        <v>45463</v>
      </c>
      <c r="D709" s="60"/>
      <c r="E709" s="60">
        <v>-1.2499999998453859E-2</v>
      </c>
      <c r="F709" s="60">
        <v>22329.3125</v>
      </c>
      <c r="G709" s="61"/>
      <c r="H709" s="61"/>
      <c r="I709" s="61"/>
      <c r="J709" s="61"/>
      <c r="K709" s="61"/>
      <c r="L709" s="60"/>
      <c r="M709" s="60"/>
      <c r="N709" s="60">
        <v>3572.69</v>
      </c>
      <c r="O709" s="60">
        <v>25901.99</v>
      </c>
      <c r="P709" s="56">
        <f>Tabla16[[#This Row],[TASA EX.]]+Tabla16[[#This Row],[IEPS 8 %]]</f>
        <v>0</v>
      </c>
      <c r="Q709" s="62">
        <f>Tabla16[[#This Row],[TASA 16%]]+Tabla16[[#This Row],[IEPS 6%]]+Tabla16[[#This Row],[IEPS30%]]+Tabla16[[#This Row],[IEPS53%]]+Tabla16[[#This Row],[IEPS 26.5%]]</f>
        <v>22329.3125</v>
      </c>
      <c r="R709" s="33">
        <v>45482</v>
      </c>
      <c r="S709" s="59" t="s">
        <v>1359</v>
      </c>
      <c r="T709" s="63" t="s">
        <v>1360</v>
      </c>
      <c r="U709" s="58" t="s">
        <v>39</v>
      </c>
      <c r="V709" s="60"/>
      <c r="W709" s="64" t="s">
        <v>40</v>
      </c>
      <c r="X709" s="59" t="s">
        <v>1361</v>
      </c>
      <c r="Y709" s="124"/>
      <c r="Z709" s="68"/>
    </row>
    <row r="710" spans="1:26" x14ac:dyDescent="0.25">
      <c r="A710" s="36">
        <v>196192</v>
      </c>
      <c r="B710" s="9">
        <v>352</v>
      </c>
      <c r="C710" s="10">
        <v>45485</v>
      </c>
      <c r="D710" s="11"/>
      <c r="E710" s="11">
        <v>279415.43</v>
      </c>
      <c r="F710" s="11">
        <v>0</v>
      </c>
      <c r="G710" s="24"/>
      <c r="H710" s="24"/>
      <c r="I710" s="24"/>
      <c r="J710" s="24"/>
      <c r="K710" s="24"/>
      <c r="L710" s="11"/>
      <c r="M710" s="11">
        <v>423.04</v>
      </c>
      <c r="N710" s="11"/>
      <c r="O710" s="11">
        <v>279838.46999999997</v>
      </c>
      <c r="P710" s="56">
        <f>Tabla16[[#This Row],[TASA EX.]]+Tabla16[[#This Row],[IEPS 8 %]]</f>
        <v>423.04</v>
      </c>
      <c r="Q710" s="62">
        <f>Tabla16[[#This Row],[TASA 16%]]+Tabla16[[#This Row],[IEPS 6%]]+Tabla16[[#This Row],[IEPS30%]]+Tabla16[[#This Row],[IEPS53%]]+Tabla16[[#This Row],[IEPS 26.5%]]</f>
        <v>0</v>
      </c>
      <c r="R710" s="33">
        <v>45489</v>
      </c>
      <c r="S710" s="12" t="s">
        <v>680</v>
      </c>
      <c r="T710" s="34" t="s">
        <v>681</v>
      </c>
      <c r="U710" s="9" t="s">
        <v>39</v>
      </c>
      <c r="V710" s="11">
        <v>19748.87</v>
      </c>
      <c r="W710" s="13" t="s">
        <v>40</v>
      </c>
      <c r="X710" s="12" t="s">
        <v>1913</v>
      </c>
      <c r="Y710" s="124"/>
      <c r="Z710" s="68"/>
    </row>
    <row r="711" spans="1:26" x14ac:dyDescent="0.25">
      <c r="A711" s="36">
        <v>196679</v>
      </c>
      <c r="B711" s="9">
        <v>839</v>
      </c>
      <c r="C711" s="10">
        <v>45502</v>
      </c>
      <c r="D711" s="11"/>
      <c r="E711" s="11">
        <v>205455.63999999998</v>
      </c>
      <c r="F711" s="11">
        <v>0</v>
      </c>
      <c r="G711" s="24"/>
      <c r="H711" s="24"/>
      <c r="I711" s="24"/>
      <c r="J711" s="24"/>
      <c r="K711" s="24"/>
      <c r="L711" s="11"/>
      <c r="M711" s="11">
        <v>1197.3900000000001</v>
      </c>
      <c r="N711" s="11"/>
      <c r="O711" s="11">
        <v>206653.03</v>
      </c>
      <c r="P711" s="56">
        <f>Tabla16[[#This Row],[TASA EX.]]+Tabla16[[#This Row],[IEPS 8 %]]</f>
        <v>1197.3900000000001</v>
      </c>
      <c r="Q711" s="62">
        <f>Tabla16[[#This Row],[TASA 16%]]+Tabla16[[#This Row],[IEPS 6%]]+Tabla16[[#This Row],[IEPS30%]]+Tabla16[[#This Row],[IEPS53%]]+Tabla16[[#This Row],[IEPS 26.5%]]</f>
        <v>0</v>
      </c>
      <c r="R711" s="33">
        <v>45504</v>
      </c>
      <c r="S711" s="12" t="s">
        <v>680</v>
      </c>
      <c r="T711" s="34" t="s">
        <v>681</v>
      </c>
      <c r="U711" s="9" t="s">
        <v>39</v>
      </c>
      <c r="V711" s="11">
        <v>7941.66</v>
      </c>
      <c r="W711" s="13" t="s">
        <v>40</v>
      </c>
      <c r="X711" s="12" t="s">
        <v>2119</v>
      </c>
      <c r="Y711" s="124"/>
      <c r="Z711" s="68"/>
    </row>
    <row r="712" spans="1:26" x14ac:dyDescent="0.25">
      <c r="A712" s="57" t="s">
        <v>976</v>
      </c>
      <c r="B712" s="58">
        <v>2086</v>
      </c>
      <c r="C712" s="10">
        <v>45488</v>
      </c>
      <c r="D712" s="60"/>
      <c r="E712" s="60">
        <v>1.5000000000000568E-2</v>
      </c>
      <c r="F712" s="60">
        <v>9.375</v>
      </c>
      <c r="G712" s="61"/>
      <c r="H712" s="61"/>
      <c r="I712" s="61"/>
      <c r="J712" s="61"/>
      <c r="K712" s="61"/>
      <c r="L712" s="60"/>
      <c r="M712" s="60"/>
      <c r="N712" s="60">
        <v>1.5</v>
      </c>
      <c r="O712" s="60">
        <v>10.89</v>
      </c>
      <c r="P712" s="56">
        <f>Tabla16[[#This Row],[TASA EX.]]+Tabla16[[#This Row],[IEPS 8 %]]</f>
        <v>0</v>
      </c>
      <c r="Q712" s="62">
        <f>Tabla16[[#This Row],[TASA 16%]]+Tabla16[[#This Row],[IEPS 6%]]+Tabla16[[#This Row],[IEPS30%]]+Tabla16[[#This Row],[IEPS53%]]+Tabla16[[#This Row],[IEPS 26.5%]]</f>
        <v>9.375</v>
      </c>
      <c r="R712" s="33">
        <v>45488</v>
      </c>
      <c r="S712" s="59" t="s">
        <v>492</v>
      </c>
      <c r="T712" s="63" t="s">
        <v>493</v>
      </c>
      <c r="U712" s="58" t="s">
        <v>51</v>
      </c>
      <c r="V712" s="60"/>
      <c r="W712" s="64" t="s">
        <v>52</v>
      </c>
      <c r="X712" s="59" t="s">
        <v>1153</v>
      </c>
      <c r="Y712" s="124"/>
      <c r="Z712" s="68"/>
    </row>
    <row r="713" spans="1:26" x14ac:dyDescent="0.25">
      <c r="A713" s="69">
        <v>195303</v>
      </c>
      <c r="B713" s="70">
        <v>353</v>
      </c>
      <c r="C713" s="10">
        <v>45456</v>
      </c>
      <c r="D713" s="72"/>
      <c r="E713" s="72">
        <v>8496.0125000000007</v>
      </c>
      <c r="F713" s="72">
        <v>4303.4375</v>
      </c>
      <c r="G713" s="73"/>
      <c r="H713" s="73"/>
      <c r="I713" s="73"/>
      <c r="J713" s="73"/>
      <c r="K713" s="73"/>
      <c r="L713" s="72"/>
      <c r="M713" s="72"/>
      <c r="N713" s="72">
        <v>688.55</v>
      </c>
      <c r="O713" s="72">
        <v>13488</v>
      </c>
      <c r="P713" s="56">
        <f>Tabla16[[#This Row],[TASA EX.]]+Tabla16[[#This Row],[IEPS 8 %]]</f>
        <v>0</v>
      </c>
      <c r="Q713" s="62">
        <f>Tabla16[[#This Row],[TASA 16%]]+Tabla16[[#This Row],[IEPS 6%]]+Tabla16[[#This Row],[IEPS30%]]+Tabla16[[#This Row],[IEPS53%]]+Tabla16[[#This Row],[IEPS 26.5%]]</f>
        <v>4303.4375</v>
      </c>
      <c r="R713" s="33">
        <v>45489</v>
      </c>
      <c r="S713" s="71" t="s">
        <v>153</v>
      </c>
      <c r="T713" s="74" t="s">
        <v>154</v>
      </c>
      <c r="U713" s="70" t="s">
        <v>39</v>
      </c>
      <c r="V713" s="72"/>
      <c r="W713" s="75" t="s">
        <v>40</v>
      </c>
      <c r="X713" s="71" t="s">
        <v>1271</v>
      </c>
      <c r="Y713" s="124"/>
      <c r="Z713" s="68"/>
    </row>
    <row r="714" spans="1:26" x14ac:dyDescent="0.25">
      <c r="A714" s="51">
        <v>196361</v>
      </c>
      <c r="B714" s="50">
        <v>521</v>
      </c>
      <c r="C714" s="10">
        <v>45491</v>
      </c>
      <c r="D714" s="52"/>
      <c r="E714" s="52">
        <v>0</v>
      </c>
      <c r="F714" s="52">
        <v>760</v>
      </c>
      <c r="G714" s="53"/>
      <c r="H714" s="53"/>
      <c r="I714" s="53"/>
      <c r="J714" s="53"/>
      <c r="K714" s="53"/>
      <c r="L714" s="52"/>
      <c r="M714" s="52"/>
      <c r="N714" s="52">
        <v>121.6</v>
      </c>
      <c r="O714" s="52">
        <v>881.6</v>
      </c>
      <c r="P714" s="56">
        <f>Tabla16[[#This Row],[TASA EX.]]+Tabla16[[#This Row],[IEPS 8 %]]</f>
        <v>0</v>
      </c>
      <c r="Q714" s="62">
        <f>Tabla16[[#This Row],[TASA 16%]]+Tabla16[[#This Row],[IEPS 6%]]+Tabla16[[#This Row],[IEPS30%]]+Tabla16[[#This Row],[IEPS53%]]+Tabla16[[#This Row],[IEPS 26.5%]]</f>
        <v>760</v>
      </c>
      <c r="R714" s="33">
        <v>45498</v>
      </c>
      <c r="S714" s="54" t="s">
        <v>2013</v>
      </c>
      <c r="T714" s="49" t="s">
        <v>2014</v>
      </c>
      <c r="U714" s="45" t="s">
        <v>51</v>
      </c>
      <c r="V714" s="55"/>
      <c r="W714" s="50" t="s">
        <v>52</v>
      </c>
      <c r="X714" s="48" t="s">
        <v>2015</v>
      </c>
      <c r="Y714" s="124"/>
      <c r="Z714" s="68"/>
    </row>
    <row r="715" spans="1:26" x14ac:dyDescent="0.25">
      <c r="A715" s="57">
        <v>195947</v>
      </c>
      <c r="B715" s="58">
        <v>107</v>
      </c>
      <c r="C715" s="10">
        <v>45476</v>
      </c>
      <c r="D715" s="60"/>
      <c r="E715" s="60">
        <v>-0.46250000000236469</v>
      </c>
      <c r="F715" s="60">
        <v>42488.8125</v>
      </c>
      <c r="G715" s="61"/>
      <c r="H715" s="61">
        <v>-531.17999999999995</v>
      </c>
      <c r="I715" s="61"/>
      <c r="J715" s="61"/>
      <c r="K715" s="61"/>
      <c r="L715" s="60"/>
      <c r="M715" s="60"/>
      <c r="N715" s="60">
        <v>6798.21</v>
      </c>
      <c r="O715" s="60">
        <v>48755.38</v>
      </c>
      <c r="P715" s="56">
        <f>Tabla16[[#This Row],[TASA EX.]]+Tabla16[[#This Row],[IEPS 8 %]]</f>
        <v>0</v>
      </c>
      <c r="Q715" s="62">
        <f>Tabla16[[#This Row],[TASA 16%]]+Tabla16[[#This Row],[IEPS 6%]]+Tabla16[[#This Row],[IEPS30%]]+Tabla16[[#This Row],[IEPS53%]]+Tabla16[[#This Row],[IEPS 26.5%]]</f>
        <v>42488.8125</v>
      </c>
      <c r="R715" s="33">
        <v>45486</v>
      </c>
      <c r="S715" s="59" t="s">
        <v>650</v>
      </c>
      <c r="T715" s="63" t="s">
        <v>651</v>
      </c>
      <c r="U715" s="58" t="s">
        <v>51</v>
      </c>
      <c r="V715" s="60"/>
      <c r="W715" s="64" t="s">
        <v>52</v>
      </c>
      <c r="X715" s="59" t="s">
        <v>1695</v>
      </c>
      <c r="Y715" s="124"/>
      <c r="Z715" s="68"/>
    </row>
    <row r="716" spans="1:26" x14ac:dyDescent="0.25">
      <c r="A716" s="57">
        <v>195790</v>
      </c>
      <c r="B716" s="58">
        <v>840</v>
      </c>
      <c r="C716" s="10">
        <v>45470</v>
      </c>
      <c r="D716" s="60"/>
      <c r="E716" s="60">
        <v>-1.7499999999991189E-2</v>
      </c>
      <c r="F716" s="60">
        <v>164.6875</v>
      </c>
      <c r="G716" s="61"/>
      <c r="H716" s="61"/>
      <c r="I716" s="61"/>
      <c r="J716" s="61"/>
      <c r="K716" s="61"/>
      <c r="L716" s="60"/>
      <c r="M716" s="60"/>
      <c r="N716" s="60">
        <v>26.35</v>
      </c>
      <c r="O716" s="60">
        <v>191.02</v>
      </c>
      <c r="P716" s="56">
        <f>Tabla16[[#This Row],[TASA EX.]]+Tabla16[[#This Row],[IEPS 8 %]]</f>
        <v>0</v>
      </c>
      <c r="Q716" s="62">
        <f>Tabla16[[#This Row],[TASA 16%]]+Tabla16[[#This Row],[IEPS 6%]]+Tabla16[[#This Row],[IEPS30%]]+Tabla16[[#This Row],[IEPS53%]]+Tabla16[[#This Row],[IEPS 26.5%]]</f>
        <v>164.6875</v>
      </c>
      <c r="R716" s="33">
        <v>45476</v>
      </c>
      <c r="S716" s="59" t="s">
        <v>748</v>
      </c>
      <c r="T716" s="63" t="s">
        <v>749</v>
      </c>
      <c r="U716" s="58" t="s">
        <v>51</v>
      </c>
      <c r="V716" s="60"/>
      <c r="W716" s="64" t="s">
        <v>52</v>
      </c>
      <c r="X716" s="59" t="s">
        <v>1537</v>
      </c>
      <c r="Y716" s="124"/>
      <c r="Z716" s="68"/>
    </row>
    <row r="717" spans="1:26" x14ac:dyDescent="0.25">
      <c r="A717" s="36">
        <v>196243</v>
      </c>
      <c r="B717" s="9">
        <v>403</v>
      </c>
      <c r="C717" s="10">
        <v>45488</v>
      </c>
      <c r="D717" s="11"/>
      <c r="E717" s="11">
        <v>-6.2499999999658939E-2</v>
      </c>
      <c r="F717" s="11">
        <v>1674.3124999999998</v>
      </c>
      <c r="G717" s="24"/>
      <c r="H717" s="24"/>
      <c r="I717" s="24"/>
      <c r="J717" s="24"/>
      <c r="K717" s="24"/>
      <c r="L717" s="11"/>
      <c r="M717" s="11"/>
      <c r="N717" s="11">
        <v>267.89</v>
      </c>
      <c r="O717" s="11">
        <v>1942.14</v>
      </c>
      <c r="P717" s="56">
        <f>Tabla16[[#This Row],[TASA EX.]]+Tabla16[[#This Row],[IEPS 8 %]]</f>
        <v>0</v>
      </c>
      <c r="Q717" s="62">
        <f>Tabla16[[#This Row],[TASA 16%]]+Tabla16[[#This Row],[IEPS 6%]]+Tabla16[[#This Row],[IEPS30%]]+Tabla16[[#This Row],[IEPS53%]]+Tabla16[[#This Row],[IEPS 26.5%]]</f>
        <v>1674.3124999999998</v>
      </c>
      <c r="R717" s="33">
        <v>45492</v>
      </c>
      <c r="S717" s="12" t="s">
        <v>748</v>
      </c>
      <c r="T717" s="34" t="s">
        <v>749</v>
      </c>
      <c r="U717" s="9" t="s">
        <v>51</v>
      </c>
      <c r="V717" s="11"/>
      <c r="W717" s="13" t="s">
        <v>52</v>
      </c>
      <c r="X717" s="12" t="s">
        <v>1950</v>
      </c>
      <c r="Y717" s="124"/>
      <c r="Z717" s="68"/>
    </row>
    <row r="718" spans="1:26" x14ac:dyDescent="0.25">
      <c r="A718" s="57">
        <v>195642</v>
      </c>
      <c r="B718" s="58">
        <v>692</v>
      </c>
      <c r="C718" s="10">
        <v>45467</v>
      </c>
      <c r="D718" s="60"/>
      <c r="E718" s="60">
        <v>0</v>
      </c>
      <c r="F718" s="60">
        <v>12584.5</v>
      </c>
      <c r="G718" s="61"/>
      <c r="H718" s="61"/>
      <c r="I718" s="61"/>
      <c r="J718" s="61"/>
      <c r="K718" s="61"/>
      <c r="L718" s="60"/>
      <c r="M718" s="60"/>
      <c r="N718" s="60">
        <v>2013.52</v>
      </c>
      <c r="O718" s="60">
        <v>14598.02</v>
      </c>
      <c r="P718" s="56">
        <f>Tabla16[[#This Row],[TASA EX.]]+Tabla16[[#This Row],[IEPS 8 %]]</f>
        <v>0</v>
      </c>
      <c r="Q718" s="62">
        <f>Tabla16[[#This Row],[TASA 16%]]+Tabla16[[#This Row],[IEPS 6%]]+Tabla16[[#This Row],[IEPS30%]]+Tabla16[[#This Row],[IEPS53%]]+Tabla16[[#This Row],[IEPS 26.5%]]</f>
        <v>12584.5</v>
      </c>
      <c r="R718" s="33">
        <v>45475</v>
      </c>
      <c r="S718" s="59" t="s">
        <v>1438</v>
      </c>
      <c r="T718" s="63" t="s">
        <v>1439</v>
      </c>
      <c r="U718" s="58" t="s">
        <v>39</v>
      </c>
      <c r="V718" s="60"/>
      <c r="W718" s="64" t="s">
        <v>40</v>
      </c>
      <c r="X718" s="59" t="s">
        <v>1440</v>
      </c>
      <c r="Y718" s="124"/>
      <c r="Z718" s="68"/>
    </row>
    <row r="719" spans="1:26" x14ac:dyDescent="0.25">
      <c r="A719" s="36">
        <v>196442</v>
      </c>
      <c r="B719" s="9">
        <v>602</v>
      </c>
      <c r="C719" s="10">
        <v>45492</v>
      </c>
      <c r="D719" s="11"/>
      <c r="E719" s="11">
        <v>0</v>
      </c>
      <c r="F719" s="11">
        <v>17025.5</v>
      </c>
      <c r="G719" s="24"/>
      <c r="H719" s="24"/>
      <c r="I719" s="24"/>
      <c r="J719" s="24"/>
      <c r="K719" s="24"/>
      <c r="L719" s="11"/>
      <c r="M719" s="11"/>
      <c r="N719" s="11">
        <v>2724.08</v>
      </c>
      <c r="O719" s="11">
        <v>19749.580000000002</v>
      </c>
      <c r="P719" s="56">
        <f>Tabla16[[#This Row],[TASA EX.]]+Tabla16[[#This Row],[IEPS 8 %]]</f>
        <v>0</v>
      </c>
      <c r="Q719" s="62">
        <f>Tabla16[[#This Row],[TASA 16%]]+Tabla16[[#This Row],[IEPS 6%]]+Tabla16[[#This Row],[IEPS30%]]+Tabla16[[#This Row],[IEPS53%]]+Tabla16[[#This Row],[IEPS 26.5%]]</f>
        <v>17025.5</v>
      </c>
      <c r="R719" s="33">
        <v>45498</v>
      </c>
      <c r="S719" s="12" t="s">
        <v>2063</v>
      </c>
      <c r="T719" s="34" t="s">
        <v>2064</v>
      </c>
      <c r="U719" s="9" t="s">
        <v>39</v>
      </c>
      <c r="V719" s="11"/>
      <c r="W719" s="13" t="s">
        <v>40</v>
      </c>
      <c r="X719" s="12" t="s">
        <v>711</v>
      </c>
      <c r="Y719" s="124"/>
      <c r="Z719" s="68"/>
    </row>
    <row r="720" spans="1:26" x14ac:dyDescent="0.25">
      <c r="A720" s="57">
        <v>195838</v>
      </c>
      <c r="B720" s="58">
        <v>888</v>
      </c>
      <c r="C720" s="10">
        <v>45471</v>
      </c>
      <c r="D720" s="60"/>
      <c r="E720" s="60">
        <v>0</v>
      </c>
      <c r="F720" s="60">
        <v>19000</v>
      </c>
      <c r="G720" s="61"/>
      <c r="H720" s="61"/>
      <c r="I720" s="61"/>
      <c r="J720" s="61"/>
      <c r="K720" s="61"/>
      <c r="L720" s="60"/>
      <c r="M720" s="60"/>
      <c r="N720" s="60">
        <v>3040</v>
      </c>
      <c r="O720" s="60">
        <v>22040</v>
      </c>
      <c r="P720" s="56">
        <f>Tabla16[[#This Row],[TASA EX.]]+Tabla16[[#This Row],[IEPS 8 %]]</f>
        <v>0</v>
      </c>
      <c r="Q720" s="62">
        <f>Tabla16[[#This Row],[TASA 16%]]+Tabla16[[#This Row],[IEPS 6%]]+Tabla16[[#This Row],[IEPS30%]]+Tabla16[[#This Row],[IEPS53%]]+Tabla16[[#This Row],[IEPS 26.5%]]</f>
        <v>19000</v>
      </c>
      <c r="R720" s="33">
        <v>45476</v>
      </c>
      <c r="S720" s="59" t="s">
        <v>1598</v>
      </c>
      <c r="T720" s="63" t="s">
        <v>1599</v>
      </c>
      <c r="U720" s="58" t="s">
        <v>39</v>
      </c>
      <c r="V720" s="60"/>
      <c r="W720" s="64" t="s">
        <v>40</v>
      </c>
      <c r="X720" s="59" t="s">
        <v>1600</v>
      </c>
      <c r="Y720" s="124"/>
      <c r="Z720" s="68"/>
    </row>
    <row r="721" spans="1:26" x14ac:dyDescent="0.25">
      <c r="A721" s="36">
        <v>196231</v>
      </c>
      <c r="B721" s="9">
        <v>391</v>
      </c>
      <c r="C721" s="10">
        <v>45488</v>
      </c>
      <c r="D721" s="11"/>
      <c r="E721" s="11">
        <v>2629</v>
      </c>
      <c r="F721" s="11">
        <v>0</v>
      </c>
      <c r="G721" s="24"/>
      <c r="H721" s="24"/>
      <c r="I721" s="24"/>
      <c r="J721" s="24"/>
      <c r="K721" s="24"/>
      <c r="L721" s="11"/>
      <c r="M721" s="11"/>
      <c r="N721" s="11"/>
      <c r="O721" s="11">
        <v>2629</v>
      </c>
      <c r="P721" s="56">
        <f>Tabla16[[#This Row],[TASA EX.]]+Tabla16[[#This Row],[IEPS 8 %]]</f>
        <v>0</v>
      </c>
      <c r="Q721" s="62">
        <f>Tabla16[[#This Row],[TASA 16%]]+Tabla16[[#This Row],[IEPS 6%]]+Tabla16[[#This Row],[IEPS30%]]+Tabla16[[#This Row],[IEPS53%]]+Tabla16[[#This Row],[IEPS 26.5%]]</f>
        <v>0</v>
      </c>
      <c r="R721" s="33">
        <v>45492</v>
      </c>
      <c r="S721" s="12" t="s">
        <v>745</v>
      </c>
      <c r="T721" s="34" t="s">
        <v>746</v>
      </c>
      <c r="U721" s="9" t="s">
        <v>39</v>
      </c>
      <c r="V721" s="11"/>
      <c r="W721" s="13" t="s">
        <v>40</v>
      </c>
      <c r="X721" s="12" t="s">
        <v>1945</v>
      </c>
      <c r="Y721" s="124"/>
      <c r="Z721" s="68"/>
    </row>
    <row r="722" spans="1:26" x14ac:dyDescent="0.25">
      <c r="A722" s="57">
        <v>196012</v>
      </c>
      <c r="B722" s="58">
        <v>172</v>
      </c>
      <c r="C722" s="10">
        <v>45478</v>
      </c>
      <c r="D722" s="60"/>
      <c r="E722" s="60">
        <v>54255.48</v>
      </c>
      <c r="F722" s="60">
        <v>0</v>
      </c>
      <c r="G722" s="61"/>
      <c r="H722" s="61"/>
      <c r="I722" s="61"/>
      <c r="J722" s="61"/>
      <c r="K722" s="61"/>
      <c r="L722" s="60"/>
      <c r="M722" s="60"/>
      <c r="N722" s="60"/>
      <c r="O722" s="60">
        <v>54255.48</v>
      </c>
      <c r="P722" s="56">
        <f>Tabla16[[#This Row],[TASA EX.]]+Tabla16[[#This Row],[IEPS 8 %]]</f>
        <v>0</v>
      </c>
      <c r="Q722" s="62">
        <f>Tabla16[[#This Row],[TASA 16%]]+Tabla16[[#This Row],[IEPS 6%]]+Tabla16[[#This Row],[IEPS30%]]+Tabla16[[#This Row],[IEPS53%]]+Tabla16[[#This Row],[IEPS 26.5%]]</f>
        <v>0</v>
      </c>
      <c r="R722" s="33">
        <v>45482</v>
      </c>
      <c r="S722" s="59" t="s">
        <v>779</v>
      </c>
      <c r="T722" s="63" t="s">
        <v>780</v>
      </c>
      <c r="U722" s="58" t="s">
        <v>39</v>
      </c>
      <c r="V722" s="60"/>
      <c r="W722" s="64" t="s">
        <v>40</v>
      </c>
      <c r="X722" s="59" t="s">
        <v>1759</v>
      </c>
      <c r="Y722" s="124"/>
      <c r="Z722" s="68"/>
    </row>
    <row r="723" spans="1:26" x14ac:dyDescent="0.25">
      <c r="A723" s="36">
        <v>195978</v>
      </c>
      <c r="B723" s="9">
        <v>138</v>
      </c>
      <c r="C723" s="10">
        <v>45477</v>
      </c>
      <c r="D723" s="11"/>
      <c r="E723" s="11">
        <v>3.999999999996362E-2</v>
      </c>
      <c r="F723" s="11">
        <v>27581</v>
      </c>
      <c r="G723" s="24"/>
      <c r="H723" s="24"/>
      <c r="I723" s="24"/>
      <c r="J723" s="24"/>
      <c r="K723" s="24"/>
      <c r="L723" s="11"/>
      <c r="M723" s="11"/>
      <c r="N723" s="11">
        <v>4412.96</v>
      </c>
      <c r="O723" s="11">
        <v>31994</v>
      </c>
      <c r="P723" s="56">
        <f>Tabla16[[#This Row],[TASA EX.]]+Tabla16[[#This Row],[IEPS 8 %]]</f>
        <v>0</v>
      </c>
      <c r="Q723" s="62">
        <f>Tabla16[[#This Row],[TASA 16%]]+Tabla16[[#This Row],[IEPS 6%]]+Tabla16[[#This Row],[IEPS30%]]+Tabla16[[#This Row],[IEPS53%]]+Tabla16[[#This Row],[IEPS 26.5%]]</f>
        <v>27581</v>
      </c>
      <c r="R723" s="33">
        <v>45496</v>
      </c>
      <c r="S723" s="12" t="s">
        <v>1727</v>
      </c>
      <c r="T723" s="34" t="s">
        <v>1728</v>
      </c>
      <c r="U723" s="9" t="s">
        <v>39</v>
      </c>
      <c r="V723" s="11"/>
      <c r="W723" s="13" t="s">
        <v>40</v>
      </c>
      <c r="X723" s="12" t="s">
        <v>1729</v>
      </c>
      <c r="Y723" s="124"/>
      <c r="Z723" s="68"/>
    </row>
    <row r="724" spans="1:26" x14ac:dyDescent="0.25">
      <c r="A724" s="57">
        <v>195429</v>
      </c>
      <c r="B724" s="58">
        <v>479</v>
      </c>
      <c r="C724" s="10">
        <v>45461</v>
      </c>
      <c r="D724" s="60"/>
      <c r="E724" s="60">
        <v>0</v>
      </c>
      <c r="F724" s="60">
        <v>43480</v>
      </c>
      <c r="G724" s="61"/>
      <c r="H724" s="61"/>
      <c r="I724" s="61"/>
      <c r="J724" s="61"/>
      <c r="K724" s="61"/>
      <c r="L724" s="60"/>
      <c r="M724" s="60"/>
      <c r="N724" s="60">
        <v>6956.8</v>
      </c>
      <c r="O724" s="60">
        <v>50436.800000000003</v>
      </c>
      <c r="P724" s="56">
        <f>Tabla16[[#This Row],[TASA EX.]]+Tabla16[[#This Row],[IEPS 8 %]]</f>
        <v>0</v>
      </c>
      <c r="Q724" s="62">
        <f>Tabla16[[#This Row],[TASA 16%]]+Tabla16[[#This Row],[IEPS 6%]]+Tabla16[[#This Row],[IEPS30%]]+Tabla16[[#This Row],[IEPS53%]]+Tabla16[[#This Row],[IEPS 26.5%]]</f>
        <v>43480</v>
      </c>
      <c r="R724" s="33">
        <v>45479</v>
      </c>
      <c r="S724" s="59" t="s">
        <v>1328</v>
      </c>
      <c r="T724" s="63" t="s">
        <v>1329</v>
      </c>
      <c r="U724" s="58" t="s">
        <v>39</v>
      </c>
      <c r="V724" s="60"/>
      <c r="W724" s="64" t="s">
        <v>40</v>
      </c>
      <c r="X724" s="59" t="s">
        <v>1330</v>
      </c>
      <c r="Y724" s="124"/>
      <c r="Z724" s="68"/>
    </row>
    <row r="725" spans="1:26" x14ac:dyDescent="0.25">
      <c r="A725" s="36">
        <v>195980</v>
      </c>
      <c r="B725" s="9">
        <v>140</v>
      </c>
      <c r="C725" s="10">
        <v>45477</v>
      </c>
      <c r="D725" s="11"/>
      <c r="E725" s="11">
        <v>0</v>
      </c>
      <c r="F725" s="11">
        <v>46164</v>
      </c>
      <c r="G725" s="24"/>
      <c r="H725" s="24"/>
      <c r="I725" s="24"/>
      <c r="J725" s="24"/>
      <c r="K725" s="24"/>
      <c r="L725" s="11"/>
      <c r="M725" s="11"/>
      <c r="N725" s="11">
        <v>7386.24</v>
      </c>
      <c r="O725" s="11">
        <v>53550.239999999998</v>
      </c>
      <c r="P725" s="56">
        <f>Tabla16[[#This Row],[TASA EX.]]+Tabla16[[#This Row],[IEPS 8 %]]</f>
        <v>0</v>
      </c>
      <c r="Q725" s="62">
        <f>Tabla16[[#This Row],[TASA 16%]]+Tabla16[[#This Row],[IEPS 6%]]+Tabla16[[#This Row],[IEPS30%]]+Tabla16[[#This Row],[IEPS53%]]+Tabla16[[#This Row],[IEPS 26.5%]]</f>
        <v>46164</v>
      </c>
      <c r="R725" s="33">
        <v>45493</v>
      </c>
      <c r="S725" s="12" t="s">
        <v>1731</v>
      </c>
      <c r="T725" s="34" t="s">
        <v>1732</v>
      </c>
      <c r="U725" s="9" t="s">
        <v>39</v>
      </c>
      <c r="V725" s="11"/>
      <c r="W725" s="13" t="s">
        <v>40</v>
      </c>
      <c r="X725" s="12" t="s">
        <v>1733</v>
      </c>
      <c r="Y725" s="124"/>
      <c r="Z725" s="68"/>
    </row>
    <row r="726" spans="1:26" x14ac:dyDescent="0.25">
      <c r="A726" s="36">
        <v>195657</v>
      </c>
      <c r="B726" s="9">
        <v>707</v>
      </c>
      <c r="C726" s="10">
        <v>45468</v>
      </c>
      <c r="D726" s="11"/>
      <c r="E726" s="11">
        <v>262286.56</v>
      </c>
      <c r="F726" s="11">
        <v>0</v>
      </c>
      <c r="G726" s="24"/>
      <c r="H726" s="24"/>
      <c r="I726" s="24"/>
      <c r="J726" s="24"/>
      <c r="K726" s="24"/>
      <c r="L726" s="11"/>
      <c r="M726" s="11"/>
      <c r="N726" s="11"/>
      <c r="O726" s="11">
        <v>262286.56</v>
      </c>
      <c r="P726" s="106">
        <f>Tabla16[[#This Row],[TASA EX.]]+Tabla16[[#This Row],[IEPS 8 %]]</f>
        <v>0</v>
      </c>
      <c r="Q726" s="62">
        <f>Tabla16[[#This Row],[TASA 16%]]+Tabla16[[#This Row],[IEPS 6%]]+Tabla16[[#This Row],[IEPS30%]]+Tabla16[[#This Row],[IEPS53%]]+Tabla16[[#This Row],[IEPS 26.5%]]</f>
        <v>0</v>
      </c>
      <c r="R726" s="33">
        <v>45489</v>
      </c>
      <c r="S726" s="12" t="s">
        <v>1455</v>
      </c>
      <c r="T726" s="34" t="s">
        <v>1456</v>
      </c>
      <c r="U726" s="9" t="s">
        <v>39</v>
      </c>
      <c r="V726" s="11"/>
      <c r="W726" s="13" t="s">
        <v>40</v>
      </c>
      <c r="X726" s="12" t="s">
        <v>1457</v>
      </c>
      <c r="Y726" s="124"/>
      <c r="Z726" s="68"/>
    </row>
    <row r="727" spans="1:26" x14ac:dyDescent="0.25">
      <c r="A727" s="69">
        <v>195486</v>
      </c>
      <c r="B727" s="70">
        <v>536</v>
      </c>
      <c r="C727" s="10">
        <v>45463</v>
      </c>
      <c r="D727" s="72"/>
      <c r="E727" s="72">
        <v>5092.28</v>
      </c>
      <c r="F727" s="72">
        <v>0</v>
      </c>
      <c r="G727" s="73"/>
      <c r="H727" s="73"/>
      <c r="I727" s="73"/>
      <c r="J727" s="73"/>
      <c r="K727" s="73"/>
      <c r="L727" s="72"/>
      <c r="M727" s="72">
        <v>407.38</v>
      </c>
      <c r="N727" s="72"/>
      <c r="O727" s="72">
        <v>5499.66</v>
      </c>
      <c r="P727" s="56">
        <f>Tabla16[[#This Row],[TASA EX.]]+Tabla16[[#This Row],[IEPS 8 %]]</f>
        <v>407.38</v>
      </c>
      <c r="Q727" s="62">
        <f>Tabla16[[#This Row],[TASA 16%]]+Tabla16[[#This Row],[IEPS 6%]]+Tabla16[[#This Row],[IEPS30%]]+Tabla16[[#This Row],[IEPS53%]]+Tabla16[[#This Row],[IEPS 26.5%]]</f>
        <v>0</v>
      </c>
      <c r="R727" s="33">
        <v>45476</v>
      </c>
      <c r="S727" s="71" t="s">
        <v>1349</v>
      </c>
      <c r="T727" s="74" t="s">
        <v>1350</v>
      </c>
      <c r="U727" s="70" t="s">
        <v>39</v>
      </c>
      <c r="V727" s="72"/>
      <c r="W727" s="75" t="s">
        <v>40</v>
      </c>
      <c r="X727" s="71" t="s">
        <v>1351</v>
      </c>
      <c r="Y727" s="124"/>
      <c r="Z727" s="68"/>
    </row>
    <row r="728" spans="1:26" x14ac:dyDescent="0.25">
      <c r="A728" s="97">
        <v>196090</v>
      </c>
      <c r="B728" s="98">
        <v>250</v>
      </c>
      <c r="C728" s="10">
        <v>45481</v>
      </c>
      <c r="D728" s="100"/>
      <c r="E728" s="100">
        <v>6296.6399999999994</v>
      </c>
      <c r="F728" s="100">
        <v>0</v>
      </c>
      <c r="G728" s="101"/>
      <c r="H728" s="101"/>
      <c r="I728" s="101"/>
      <c r="J728" s="101"/>
      <c r="K728" s="101"/>
      <c r="L728" s="100"/>
      <c r="M728" s="100">
        <v>503.73</v>
      </c>
      <c r="N728" s="100"/>
      <c r="O728" s="100">
        <v>6800.37</v>
      </c>
      <c r="P728" s="56">
        <f>Tabla16[[#This Row],[TASA EX.]]+Tabla16[[#This Row],[IEPS 8 %]]</f>
        <v>503.73</v>
      </c>
      <c r="Q728" s="62">
        <f>Tabla16[[#This Row],[TASA 16%]]+Tabla16[[#This Row],[IEPS 6%]]+Tabla16[[#This Row],[IEPS30%]]+Tabla16[[#This Row],[IEPS53%]]+Tabla16[[#This Row],[IEPS 26.5%]]</f>
        <v>0</v>
      </c>
      <c r="R728" s="33">
        <v>45485</v>
      </c>
      <c r="S728" s="99" t="s">
        <v>1349</v>
      </c>
      <c r="T728" s="102" t="s">
        <v>1350</v>
      </c>
      <c r="U728" s="98" t="s">
        <v>39</v>
      </c>
      <c r="V728" s="100"/>
      <c r="W728" s="103" t="s">
        <v>40</v>
      </c>
      <c r="X728" s="99" t="s">
        <v>1824</v>
      </c>
      <c r="Y728" s="124"/>
      <c r="Z728" s="68"/>
    </row>
    <row r="729" spans="1:26" x14ac:dyDescent="0.25">
      <c r="A729" s="57">
        <v>196414</v>
      </c>
      <c r="B729" s="58">
        <v>574</v>
      </c>
      <c r="C729" s="10">
        <v>45492</v>
      </c>
      <c r="D729" s="60"/>
      <c r="E729" s="60">
        <v>3888.3399999999997</v>
      </c>
      <c r="F729" s="60">
        <v>0</v>
      </c>
      <c r="G729" s="61"/>
      <c r="H729" s="61"/>
      <c r="I729" s="61"/>
      <c r="J729" s="61"/>
      <c r="K729" s="61"/>
      <c r="L729" s="60"/>
      <c r="M729" s="60">
        <v>311.07</v>
      </c>
      <c r="N729" s="60"/>
      <c r="O729" s="60">
        <v>4199.41</v>
      </c>
      <c r="P729" s="56">
        <f>Tabla16[[#This Row],[TASA EX.]]+Tabla16[[#This Row],[IEPS 8 %]]</f>
        <v>311.07</v>
      </c>
      <c r="Q729" s="62">
        <f>Tabla16[[#This Row],[TASA 16%]]+Tabla16[[#This Row],[IEPS 6%]]+Tabla16[[#This Row],[IEPS30%]]+Tabla16[[#This Row],[IEPS53%]]+Tabla16[[#This Row],[IEPS 26.5%]]</f>
        <v>0</v>
      </c>
      <c r="R729" s="33">
        <v>45498</v>
      </c>
      <c r="S729" s="59" t="s">
        <v>1349</v>
      </c>
      <c r="T729" s="63" t="s">
        <v>1350</v>
      </c>
      <c r="U729" s="58" t="s">
        <v>39</v>
      </c>
      <c r="V729" s="60"/>
      <c r="W729" s="64" t="s">
        <v>40</v>
      </c>
      <c r="X729" s="59" t="s">
        <v>2050</v>
      </c>
      <c r="Y729" s="124"/>
      <c r="Z729" s="68"/>
    </row>
    <row r="730" spans="1:26" x14ac:dyDescent="0.25">
      <c r="A730" s="36">
        <v>195828</v>
      </c>
      <c r="B730" s="9">
        <v>878</v>
      </c>
      <c r="C730" s="10">
        <v>45471</v>
      </c>
      <c r="D730" s="11">
        <v>10593.33</v>
      </c>
      <c r="E730" s="11">
        <v>0</v>
      </c>
      <c r="F730" s="11">
        <v>0</v>
      </c>
      <c r="G730" s="24"/>
      <c r="H730" s="24">
        <v>-1059.33</v>
      </c>
      <c r="I730" s="24"/>
      <c r="J730" s="24"/>
      <c r="K730" s="24"/>
      <c r="L730" s="11"/>
      <c r="M730" s="11"/>
      <c r="N730" s="11"/>
      <c r="O730" s="11">
        <v>9534</v>
      </c>
      <c r="P730" s="56">
        <f>Tabla16[[#This Row],[TASA EX.]]+Tabla16[[#This Row],[IEPS 8 %]]</f>
        <v>10593.33</v>
      </c>
      <c r="Q730" s="62">
        <f>Tabla16[[#This Row],[TASA 16%]]+Tabla16[[#This Row],[IEPS 6%]]+Tabla16[[#This Row],[IEPS30%]]+Tabla16[[#This Row],[IEPS53%]]+Tabla16[[#This Row],[IEPS 26.5%]]</f>
        <v>0</v>
      </c>
      <c r="R730" s="104">
        <v>45475</v>
      </c>
      <c r="S730" s="12" t="s">
        <v>311</v>
      </c>
      <c r="T730" s="34" t="s">
        <v>312</v>
      </c>
      <c r="U730" s="9" t="s">
        <v>81</v>
      </c>
      <c r="V730" s="11"/>
      <c r="W730" s="13" t="s">
        <v>82</v>
      </c>
      <c r="X730" s="12" t="s">
        <v>1589</v>
      </c>
      <c r="Y730" s="124"/>
      <c r="Z730" s="68"/>
    </row>
    <row r="731" spans="1:26" x14ac:dyDescent="0.25">
      <c r="A731" s="36">
        <v>195580</v>
      </c>
      <c r="B731" s="9">
        <v>630</v>
      </c>
      <c r="C731" s="10">
        <v>45464</v>
      </c>
      <c r="D731" s="11"/>
      <c r="E731" s="11">
        <v>-4.499999996914994E-2</v>
      </c>
      <c r="F731" s="11">
        <v>299804.375</v>
      </c>
      <c r="G731" s="24"/>
      <c r="H731" s="24"/>
      <c r="I731" s="24"/>
      <c r="J731" s="24"/>
      <c r="K731" s="24"/>
      <c r="L731" s="11"/>
      <c r="M731" s="11"/>
      <c r="N731" s="11">
        <v>47968.7</v>
      </c>
      <c r="O731" s="11">
        <v>347773.03</v>
      </c>
      <c r="P731" s="56">
        <f>Tabla16[[#This Row],[TASA EX.]]+Tabla16[[#This Row],[IEPS 8 %]]</f>
        <v>0</v>
      </c>
      <c r="Q731" s="62">
        <f>Tabla16[[#This Row],[TASA 16%]]+Tabla16[[#This Row],[IEPS 6%]]+Tabla16[[#This Row],[IEPS30%]]+Tabla16[[#This Row],[IEPS53%]]+Tabla16[[#This Row],[IEPS 26.5%]]</f>
        <v>299804.375</v>
      </c>
      <c r="R731" s="33">
        <v>45482</v>
      </c>
      <c r="S731" s="12" t="s">
        <v>590</v>
      </c>
      <c r="T731" s="34" t="s">
        <v>591</v>
      </c>
      <c r="U731" s="9" t="s">
        <v>51</v>
      </c>
      <c r="V731" s="11"/>
      <c r="W731" s="13" t="s">
        <v>52</v>
      </c>
      <c r="X731" s="12" t="s">
        <v>1407</v>
      </c>
      <c r="Y731" s="124"/>
      <c r="Z731" s="68"/>
    </row>
    <row r="732" spans="1:26" x14ac:dyDescent="0.25">
      <c r="A732" s="36">
        <v>196180</v>
      </c>
      <c r="B732" s="9">
        <v>340</v>
      </c>
      <c r="C732" s="10">
        <v>45484</v>
      </c>
      <c r="D732" s="11"/>
      <c r="E732" s="11">
        <v>-2.0000000000436557E-2</v>
      </c>
      <c r="F732" s="11">
        <v>155211.25</v>
      </c>
      <c r="G732" s="24"/>
      <c r="H732" s="24"/>
      <c r="I732" s="24"/>
      <c r="J732" s="24"/>
      <c r="K732" s="24"/>
      <c r="L732" s="11"/>
      <c r="M732" s="11"/>
      <c r="N732" s="11">
        <v>24833.8</v>
      </c>
      <c r="O732" s="11">
        <v>180045.03</v>
      </c>
      <c r="P732" s="56">
        <f>Tabla16[[#This Row],[TASA EX.]]+Tabla16[[#This Row],[IEPS 8 %]]</f>
        <v>0</v>
      </c>
      <c r="Q732" s="62">
        <f>Tabla16[[#This Row],[TASA 16%]]+Tabla16[[#This Row],[IEPS 6%]]+Tabla16[[#This Row],[IEPS30%]]+Tabla16[[#This Row],[IEPS53%]]+Tabla16[[#This Row],[IEPS 26.5%]]</f>
        <v>155211.25</v>
      </c>
      <c r="R732" s="33">
        <v>45504</v>
      </c>
      <c r="S732" s="12" t="s">
        <v>590</v>
      </c>
      <c r="T732" s="34" t="s">
        <v>591</v>
      </c>
      <c r="U732" s="9" t="s">
        <v>51</v>
      </c>
      <c r="V732" s="11"/>
      <c r="W732" s="13" t="s">
        <v>52</v>
      </c>
      <c r="X732" s="12" t="s">
        <v>1900</v>
      </c>
      <c r="Y732" s="124"/>
      <c r="Z732" s="68"/>
    </row>
    <row r="733" spans="1:26" x14ac:dyDescent="0.25">
      <c r="A733" s="57">
        <v>196181</v>
      </c>
      <c r="B733" s="58">
        <v>341</v>
      </c>
      <c r="C733" s="10">
        <v>45484</v>
      </c>
      <c r="D733" s="60"/>
      <c r="E733" s="60">
        <v>2.9999999991559889E-2</v>
      </c>
      <c r="F733" s="60">
        <v>165974.75</v>
      </c>
      <c r="G733" s="61"/>
      <c r="H733" s="61"/>
      <c r="I733" s="61"/>
      <c r="J733" s="61"/>
      <c r="K733" s="61"/>
      <c r="L733" s="60"/>
      <c r="M733" s="60"/>
      <c r="N733" s="60">
        <v>26555.96</v>
      </c>
      <c r="O733" s="60">
        <v>192530.74</v>
      </c>
      <c r="P733" s="56">
        <f>Tabla16[[#This Row],[TASA EX.]]+Tabla16[[#This Row],[IEPS 8 %]]</f>
        <v>0</v>
      </c>
      <c r="Q733" s="62">
        <f>Tabla16[[#This Row],[TASA 16%]]+Tabla16[[#This Row],[IEPS 6%]]+Tabla16[[#This Row],[IEPS30%]]+Tabla16[[#This Row],[IEPS53%]]+Tabla16[[#This Row],[IEPS 26.5%]]</f>
        <v>165974.75</v>
      </c>
      <c r="R733" s="33">
        <v>45504</v>
      </c>
      <c r="S733" s="59" t="s">
        <v>590</v>
      </c>
      <c r="T733" s="63" t="s">
        <v>591</v>
      </c>
      <c r="U733" s="58" t="s">
        <v>51</v>
      </c>
      <c r="V733" s="60"/>
      <c r="W733" s="64" t="s">
        <v>52</v>
      </c>
      <c r="X733" s="59" t="s">
        <v>1901</v>
      </c>
      <c r="Y733" s="124"/>
      <c r="Z733" s="68"/>
    </row>
    <row r="734" spans="1:26" x14ac:dyDescent="0.25">
      <c r="A734" s="36">
        <v>196182</v>
      </c>
      <c r="B734" s="9">
        <v>342</v>
      </c>
      <c r="C734" s="10">
        <v>45484</v>
      </c>
      <c r="D734" s="11"/>
      <c r="E734" s="11">
        <v>5.9999999986757757E-2</v>
      </c>
      <c r="F734" s="11">
        <v>157109.5</v>
      </c>
      <c r="G734" s="24"/>
      <c r="H734" s="24"/>
      <c r="I734" s="24"/>
      <c r="J734" s="24"/>
      <c r="K734" s="24"/>
      <c r="L734" s="11"/>
      <c r="M734" s="11"/>
      <c r="N734" s="11">
        <v>25137.52</v>
      </c>
      <c r="O734" s="11">
        <v>182247.08</v>
      </c>
      <c r="P734" s="106">
        <f>Tabla16[[#This Row],[TASA EX.]]+Tabla16[[#This Row],[IEPS 8 %]]</f>
        <v>0</v>
      </c>
      <c r="Q734" s="62">
        <f>Tabla16[[#This Row],[TASA 16%]]+Tabla16[[#This Row],[IEPS 6%]]+Tabla16[[#This Row],[IEPS30%]]+Tabla16[[#This Row],[IEPS53%]]+Tabla16[[#This Row],[IEPS 26.5%]]</f>
        <v>157109.5</v>
      </c>
      <c r="R734" s="33">
        <v>45504</v>
      </c>
      <c r="S734" s="12" t="s">
        <v>590</v>
      </c>
      <c r="T734" s="34" t="s">
        <v>591</v>
      </c>
      <c r="U734" s="9" t="s">
        <v>51</v>
      </c>
      <c r="V734" s="11"/>
      <c r="W734" s="13" t="s">
        <v>52</v>
      </c>
      <c r="X734" s="12" t="s">
        <v>1902</v>
      </c>
      <c r="Y734" s="124"/>
      <c r="Z734" s="68"/>
    </row>
    <row r="735" spans="1:26" x14ac:dyDescent="0.25">
      <c r="A735" s="36">
        <v>195409</v>
      </c>
      <c r="B735" s="9">
        <v>459</v>
      </c>
      <c r="C735" s="10">
        <v>45461</v>
      </c>
      <c r="D735" s="11"/>
      <c r="E735" s="11">
        <v>18836.099999999999</v>
      </c>
      <c r="F735" s="11">
        <v>0</v>
      </c>
      <c r="G735" s="24"/>
      <c r="H735" s="24"/>
      <c r="I735" s="24"/>
      <c r="J735" s="24"/>
      <c r="K735" s="24"/>
      <c r="L735" s="11"/>
      <c r="M735" s="11"/>
      <c r="N735" s="11"/>
      <c r="O735" s="11">
        <v>18836.099999999999</v>
      </c>
      <c r="P735" s="106">
        <f>Tabla16[[#This Row],[TASA EX.]]+Tabla16[[#This Row],[IEPS 8 %]]</f>
        <v>0</v>
      </c>
      <c r="Q735" s="62">
        <f>Tabla16[[#This Row],[TASA 16%]]+Tabla16[[#This Row],[IEPS 6%]]+Tabla16[[#This Row],[IEPS30%]]+Tabla16[[#This Row],[IEPS53%]]+Tabla16[[#This Row],[IEPS 26.5%]]</f>
        <v>0</v>
      </c>
      <c r="R735" s="33">
        <v>45482</v>
      </c>
      <c r="S735" s="12" t="s">
        <v>1310</v>
      </c>
      <c r="T735" s="34" t="s">
        <v>1311</v>
      </c>
      <c r="U735" s="9" t="s">
        <v>39</v>
      </c>
      <c r="V735" s="11"/>
      <c r="W735" s="13" t="s">
        <v>40</v>
      </c>
      <c r="X735" s="12" t="s">
        <v>1312</v>
      </c>
      <c r="Y735" s="124"/>
      <c r="Z735" s="68"/>
    </row>
    <row r="736" spans="1:26" x14ac:dyDescent="0.25">
      <c r="A736" s="36">
        <v>195655</v>
      </c>
      <c r="B736" s="9">
        <v>705</v>
      </c>
      <c r="C736" s="10">
        <v>45468</v>
      </c>
      <c r="D736" s="11"/>
      <c r="E736" s="11">
        <v>42765.11</v>
      </c>
      <c r="F736" s="11">
        <v>0</v>
      </c>
      <c r="G736" s="24"/>
      <c r="H736" s="24"/>
      <c r="I736" s="24"/>
      <c r="J736" s="24"/>
      <c r="K736" s="24"/>
      <c r="L736" s="11"/>
      <c r="M736" s="11"/>
      <c r="N736" s="11"/>
      <c r="O736" s="11">
        <v>42765.11</v>
      </c>
      <c r="P736" s="106">
        <f>Tabla16[[#This Row],[TASA EX.]]+Tabla16[[#This Row],[IEPS 8 %]]</f>
        <v>0</v>
      </c>
      <c r="Q736" s="62">
        <f>Tabla16[[#This Row],[TASA 16%]]+Tabla16[[#This Row],[IEPS 6%]]+Tabla16[[#This Row],[IEPS30%]]+Tabla16[[#This Row],[IEPS53%]]+Tabla16[[#This Row],[IEPS 26.5%]]</f>
        <v>0</v>
      </c>
      <c r="R736" s="33">
        <v>45484</v>
      </c>
      <c r="S736" s="12" t="s">
        <v>1310</v>
      </c>
      <c r="T736" s="34" t="s">
        <v>1311</v>
      </c>
      <c r="U736" s="9" t="s">
        <v>39</v>
      </c>
      <c r="V736" s="11">
        <v>379.6</v>
      </c>
      <c r="W736" s="13" t="s">
        <v>40</v>
      </c>
      <c r="X736" s="12" t="s">
        <v>1453</v>
      </c>
      <c r="Y736" s="124"/>
      <c r="Z736" s="68"/>
    </row>
    <row r="737" spans="1:26" x14ac:dyDescent="0.25">
      <c r="A737" s="36">
        <v>195751</v>
      </c>
      <c r="B737" s="9">
        <v>801</v>
      </c>
      <c r="C737" s="10">
        <v>45470</v>
      </c>
      <c r="D737" s="11"/>
      <c r="E737" s="11">
        <v>12073.6</v>
      </c>
      <c r="F737" s="11">
        <v>0</v>
      </c>
      <c r="G737" s="24"/>
      <c r="H737" s="24"/>
      <c r="I737" s="24"/>
      <c r="J737" s="24"/>
      <c r="K737" s="24"/>
      <c r="L737" s="11"/>
      <c r="M737" s="11"/>
      <c r="N737" s="11"/>
      <c r="O737" s="11">
        <v>12073.6</v>
      </c>
      <c r="P737" s="56">
        <f>Tabla16[[#This Row],[TASA EX.]]+Tabla16[[#This Row],[IEPS 8 %]]</f>
        <v>0</v>
      </c>
      <c r="Q737" s="62">
        <f>Tabla16[[#This Row],[TASA 16%]]+Tabla16[[#This Row],[IEPS 6%]]+Tabla16[[#This Row],[IEPS30%]]+Tabla16[[#This Row],[IEPS53%]]+Tabla16[[#This Row],[IEPS 26.5%]]</f>
        <v>0</v>
      </c>
      <c r="R737" s="104">
        <v>45489</v>
      </c>
      <c r="S737" s="12" t="s">
        <v>1310</v>
      </c>
      <c r="T737" s="34" t="s">
        <v>1311</v>
      </c>
      <c r="U737" s="9" t="s">
        <v>39</v>
      </c>
      <c r="V737" s="11"/>
      <c r="W737" s="13" t="s">
        <v>40</v>
      </c>
      <c r="X737" s="12" t="s">
        <v>1508</v>
      </c>
      <c r="Y737" s="124"/>
      <c r="Z737" s="68"/>
    </row>
    <row r="738" spans="1:26" x14ac:dyDescent="0.25">
      <c r="A738" s="57">
        <v>195824</v>
      </c>
      <c r="B738" s="58">
        <v>874</v>
      </c>
      <c r="C738" s="10">
        <v>45471</v>
      </c>
      <c r="D738" s="60"/>
      <c r="E738" s="60">
        <v>86695</v>
      </c>
      <c r="F738" s="60">
        <v>0</v>
      </c>
      <c r="G738" s="61"/>
      <c r="H738" s="61"/>
      <c r="I738" s="61"/>
      <c r="J738" s="61"/>
      <c r="K738" s="61"/>
      <c r="L738" s="60"/>
      <c r="M738" s="60"/>
      <c r="N738" s="60"/>
      <c r="O738" s="60">
        <v>86695</v>
      </c>
      <c r="P738" s="56">
        <f>Tabla16[[#This Row],[TASA EX.]]+Tabla16[[#This Row],[IEPS 8 %]]</f>
        <v>0</v>
      </c>
      <c r="Q738" s="62">
        <f>Tabla16[[#This Row],[TASA 16%]]+Tabla16[[#This Row],[IEPS 6%]]+Tabla16[[#This Row],[IEPS30%]]+Tabla16[[#This Row],[IEPS53%]]+Tabla16[[#This Row],[IEPS 26.5%]]</f>
        <v>0</v>
      </c>
      <c r="R738" s="33">
        <v>45493</v>
      </c>
      <c r="S738" s="59" t="s">
        <v>1310</v>
      </c>
      <c r="T738" s="63" t="s">
        <v>1311</v>
      </c>
      <c r="U738" s="58" t="s">
        <v>39</v>
      </c>
      <c r="V738" s="60">
        <v>11.25</v>
      </c>
      <c r="W738" s="64" t="s">
        <v>40</v>
      </c>
      <c r="X738" s="59" t="s">
        <v>1587</v>
      </c>
      <c r="Y738" s="124"/>
      <c r="Z738" s="68"/>
    </row>
    <row r="739" spans="1:26" x14ac:dyDescent="0.25">
      <c r="A739" s="69">
        <v>195953</v>
      </c>
      <c r="B739" s="70">
        <v>113</v>
      </c>
      <c r="C739" s="10">
        <v>45476</v>
      </c>
      <c r="D739" s="72"/>
      <c r="E739" s="72">
        <v>7066.44</v>
      </c>
      <c r="F739" s="72">
        <v>0</v>
      </c>
      <c r="G739" s="73"/>
      <c r="H739" s="73"/>
      <c r="I739" s="73"/>
      <c r="J739" s="73"/>
      <c r="K739" s="73"/>
      <c r="L739" s="72"/>
      <c r="M739" s="72"/>
      <c r="N739" s="72"/>
      <c r="O739" s="72">
        <v>7066.44</v>
      </c>
      <c r="P739" s="56">
        <f>Tabla16[[#This Row],[TASA EX.]]+Tabla16[[#This Row],[IEPS 8 %]]</f>
        <v>0</v>
      </c>
      <c r="Q739" s="62">
        <f>Tabla16[[#This Row],[TASA 16%]]+Tabla16[[#This Row],[IEPS 6%]]+Tabla16[[#This Row],[IEPS30%]]+Tabla16[[#This Row],[IEPS53%]]+Tabla16[[#This Row],[IEPS 26.5%]]</f>
        <v>0</v>
      </c>
      <c r="R739" s="33">
        <v>45496</v>
      </c>
      <c r="S739" s="71" t="s">
        <v>1310</v>
      </c>
      <c r="T739" s="74" t="s">
        <v>1311</v>
      </c>
      <c r="U739" s="70" t="s">
        <v>39</v>
      </c>
      <c r="V739" s="72"/>
      <c r="W739" s="75" t="s">
        <v>40</v>
      </c>
      <c r="X739" s="71" t="s">
        <v>1701</v>
      </c>
      <c r="Y739" s="124"/>
      <c r="Z739" s="68"/>
    </row>
    <row r="740" spans="1:26" x14ac:dyDescent="0.25">
      <c r="A740" s="36">
        <v>196110</v>
      </c>
      <c r="B740" s="9">
        <v>270</v>
      </c>
      <c r="C740" s="10">
        <v>45482</v>
      </c>
      <c r="D740" s="11"/>
      <c r="E740" s="11">
        <v>311391.7</v>
      </c>
      <c r="F740" s="11">
        <v>2980.5</v>
      </c>
      <c r="G740" s="24"/>
      <c r="H740" s="24"/>
      <c r="I740" s="24"/>
      <c r="J740" s="24"/>
      <c r="K740" s="24"/>
      <c r="L740" s="11"/>
      <c r="M740" s="11"/>
      <c r="N740" s="11">
        <v>476.88</v>
      </c>
      <c r="O740" s="11">
        <v>314849.08</v>
      </c>
      <c r="P740" s="106">
        <f>Tabla16[[#This Row],[TASA EX.]]+Tabla16[[#This Row],[IEPS 8 %]]</f>
        <v>0</v>
      </c>
      <c r="Q740" s="62">
        <f>Tabla16[[#This Row],[TASA 16%]]+Tabla16[[#This Row],[IEPS 6%]]+Tabla16[[#This Row],[IEPS30%]]+Tabla16[[#This Row],[IEPS53%]]+Tabla16[[#This Row],[IEPS 26.5%]]</f>
        <v>2980.5</v>
      </c>
      <c r="R740" s="33">
        <v>45493</v>
      </c>
      <c r="S740" s="12" t="s">
        <v>1310</v>
      </c>
      <c r="T740" s="34" t="s">
        <v>1311</v>
      </c>
      <c r="U740" s="9" t="s">
        <v>39</v>
      </c>
      <c r="V740" s="11">
        <v>9703.57</v>
      </c>
      <c r="W740" s="13" t="s">
        <v>40</v>
      </c>
      <c r="X740" s="12" t="s">
        <v>1839</v>
      </c>
      <c r="Y740" s="124"/>
      <c r="Z740" s="68"/>
    </row>
    <row r="741" spans="1:26" x14ac:dyDescent="0.25">
      <c r="A741" s="69" t="s">
        <v>1061</v>
      </c>
      <c r="B741" s="70">
        <v>2177</v>
      </c>
      <c r="C741" s="10">
        <v>45503</v>
      </c>
      <c r="D741" s="72"/>
      <c r="E741" s="72">
        <v>2.749999999650754E-2</v>
      </c>
      <c r="F741" s="72">
        <v>196039.0625</v>
      </c>
      <c r="G741" s="73"/>
      <c r="H741" s="73"/>
      <c r="I741" s="73"/>
      <c r="J741" s="73"/>
      <c r="K741" s="73"/>
      <c r="L741" s="72"/>
      <c r="M741" s="72"/>
      <c r="N741" s="72">
        <v>31366.25</v>
      </c>
      <c r="O741" s="72">
        <v>227405.34</v>
      </c>
      <c r="P741" s="56">
        <f>Tabla16[[#This Row],[TASA EX.]]+Tabla16[[#This Row],[IEPS 8 %]]</f>
        <v>0</v>
      </c>
      <c r="Q741" s="62">
        <f>Tabla16[[#This Row],[TASA 16%]]+Tabla16[[#This Row],[IEPS 6%]]+Tabla16[[#This Row],[IEPS30%]]+Tabla16[[#This Row],[IEPS53%]]+Tabla16[[#This Row],[IEPS 26.5%]]</f>
        <v>196039.0625</v>
      </c>
      <c r="R741" s="33">
        <v>45503</v>
      </c>
      <c r="S741" s="71" t="s">
        <v>633</v>
      </c>
      <c r="T741" s="74" t="s">
        <v>634</v>
      </c>
      <c r="U741" s="70" t="s">
        <v>69</v>
      </c>
      <c r="V741" s="72"/>
      <c r="W741" s="75" t="s">
        <v>70</v>
      </c>
      <c r="X741" s="71" t="s">
        <v>1231</v>
      </c>
      <c r="Y741" s="124"/>
      <c r="Z741" s="68"/>
    </row>
    <row r="742" spans="1:26" x14ac:dyDescent="0.25">
      <c r="A742" s="57">
        <v>196187</v>
      </c>
      <c r="B742" s="58">
        <v>347</v>
      </c>
      <c r="C742" s="10">
        <v>45484</v>
      </c>
      <c r="D742" s="60"/>
      <c r="E742" s="60">
        <v>4.9999999999954525E-3</v>
      </c>
      <c r="F742" s="60">
        <v>1442.875</v>
      </c>
      <c r="G742" s="61"/>
      <c r="H742" s="61"/>
      <c r="I742" s="61"/>
      <c r="J742" s="61"/>
      <c r="K742" s="61"/>
      <c r="L742" s="60"/>
      <c r="M742" s="60"/>
      <c r="N742" s="60">
        <v>230.86</v>
      </c>
      <c r="O742" s="60">
        <v>1673.74</v>
      </c>
      <c r="P742" s="56">
        <f>Tabla16[[#This Row],[TASA EX.]]+Tabla16[[#This Row],[IEPS 8 %]]</f>
        <v>0</v>
      </c>
      <c r="Q742" s="62">
        <f>Tabla16[[#This Row],[TASA 16%]]+Tabla16[[#This Row],[IEPS 6%]]+Tabla16[[#This Row],[IEPS30%]]+Tabla16[[#This Row],[IEPS53%]]+Tabla16[[#This Row],[IEPS 26.5%]]</f>
        <v>1442.875</v>
      </c>
      <c r="R742" s="33">
        <v>45498</v>
      </c>
      <c r="S742" s="59" t="s">
        <v>1907</v>
      </c>
      <c r="T742" s="63" t="s">
        <v>1908</v>
      </c>
      <c r="U742" s="58" t="s">
        <v>51</v>
      </c>
      <c r="V742" s="60"/>
      <c r="W742" s="64" t="s">
        <v>52</v>
      </c>
      <c r="X742" s="59" t="s">
        <v>1909</v>
      </c>
      <c r="Y742" s="124"/>
      <c r="Z742" s="68"/>
    </row>
    <row r="743" spans="1:26" x14ac:dyDescent="0.25">
      <c r="A743" s="36">
        <v>196247</v>
      </c>
      <c r="B743" s="9">
        <v>407</v>
      </c>
      <c r="C743" s="10">
        <v>45488</v>
      </c>
      <c r="D743" s="11"/>
      <c r="E743" s="11">
        <v>0</v>
      </c>
      <c r="F743" s="11">
        <v>7500</v>
      </c>
      <c r="G743" s="24"/>
      <c r="H743" s="24">
        <v>-93.75</v>
      </c>
      <c r="I743" s="24"/>
      <c r="J743" s="24"/>
      <c r="K743" s="24"/>
      <c r="L743" s="11"/>
      <c r="M743" s="11"/>
      <c r="N743" s="11">
        <v>1200</v>
      </c>
      <c r="O743" s="11">
        <v>8606.25</v>
      </c>
      <c r="P743" s="56">
        <f>Tabla16[[#This Row],[TASA EX.]]+Tabla16[[#This Row],[IEPS 8 %]]</f>
        <v>0</v>
      </c>
      <c r="Q743" s="62">
        <f>Tabla16[[#This Row],[TASA 16%]]+Tabla16[[#This Row],[IEPS 6%]]+Tabla16[[#This Row],[IEPS30%]]+Tabla16[[#This Row],[IEPS53%]]+Tabla16[[#This Row],[IEPS 26.5%]]</f>
        <v>7500</v>
      </c>
      <c r="R743" s="33">
        <v>45491</v>
      </c>
      <c r="S743" s="12" t="s">
        <v>688</v>
      </c>
      <c r="T743" s="34" t="s">
        <v>689</v>
      </c>
      <c r="U743" s="9" t="s">
        <v>51</v>
      </c>
      <c r="V743" s="11"/>
      <c r="W743" s="13" t="s">
        <v>52</v>
      </c>
      <c r="X743" s="12" t="s">
        <v>1954</v>
      </c>
      <c r="Y743" s="124"/>
      <c r="Z743" s="68"/>
    </row>
    <row r="744" spans="1:26" x14ac:dyDescent="0.25">
      <c r="A744" s="57">
        <v>196459</v>
      </c>
      <c r="B744" s="58">
        <v>619</v>
      </c>
      <c r="C744" s="10">
        <v>45495</v>
      </c>
      <c r="D744" s="60"/>
      <c r="E744" s="60">
        <v>0</v>
      </c>
      <c r="F744" s="60">
        <v>7500</v>
      </c>
      <c r="G744" s="61"/>
      <c r="H744" s="61">
        <v>-93.75</v>
      </c>
      <c r="I744" s="61"/>
      <c r="J744" s="61"/>
      <c r="K744" s="61"/>
      <c r="L744" s="60"/>
      <c r="M744" s="60"/>
      <c r="N744" s="60">
        <v>1200</v>
      </c>
      <c r="O744" s="60">
        <v>8606.25</v>
      </c>
      <c r="P744" s="56">
        <f>Tabla16[[#This Row],[TASA EX.]]+Tabla16[[#This Row],[IEPS 8 %]]</f>
        <v>0</v>
      </c>
      <c r="Q744" s="62">
        <f>Tabla16[[#This Row],[TASA 16%]]+Tabla16[[#This Row],[IEPS 6%]]+Tabla16[[#This Row],[IEPS30%]]+Tabla16[[#This Row],[IEPS53%]]+Tabla16[[#This Row],[IEPS 26.5%]]</f>
        <v>7500</v>
      </c>
      <c r="R744" s="33">
        <v>45499</v>
      </c>
      <c r="S744" s="59" t="s">
        <v>688</v>
      </c>
      <c r="T744" s="63" t="s">
        <v>689</v>
      </c>
      <c r="U744" s="58" t="s">
        <v>51</v>
      </c>
      <c r="V744" s="60"/>
      <c r="W744" s="64" t="s">
        <v>52</v>
      </c>
      <c r="X744" s="59" t="s">
        <v>2072</v>
      </c>
      <c r="Y744" s="124"/>
      <c r="Z744" s="68"/>
    </row>
    <row r="745" spans="1:26" x14ac:dyDescent="0.25">
      <c r="A745" s="36">
        <v>195697</v>
      </c>
      <c r="B745" s="9">
        <v>747</v>
      </c>
      <c r="C745" s="10">
        <v>45468</v>
      </c>
      <c r="D745" s="11"/>
      <c r="E745" s="11">
        <v>8180.5599999999995</v>
      </c>
      <c r="F745" s="11">
        <v>0</v>
      </c>
      <c r="G745" s="24"/>
      <c r="H745" s="24"/>
      <c r="I745" s="24"/>
      <c r="J745" s="24"/>
      <c r="K745" s="24"/>
      <c r="L745" s="11"/>
      <c r="M745" s="11">
        <v>654.44000000000005</v>
      </c>
      <c r="N745" s="11"/>
      <c r="O745" s="11">
        <v>8835</v>
      </c>
      <c r="P745" s="56">
        <f>Tabla16[[#This Row],[TASA EX.]]+Tabla16[[#This Row],[IEPS 8 %]]</f>
        <v>654.44000000000005</v>
      </c>
      <c r="Q745" s="62">
        <f>Tabla16[[#This Row],[TASA 16%]]+Tabla16[[#This Row],[IEPS 6%]]+Tabla16[[#This Row],[IEPS30%]]+Tabla16[[#This Row],[IEPS53%]]+Tabla16[[#This Row],[IEPS 26.5%]]</f>
        <v>0</v>
      </c>
      <c r="R745" s="33">
        <v>45477</v>
      </c>
      <c r="S745" s="12" t="s">
        <v>293</v>
      </c>
      <c r="T745" s="34" t="s">
        <v>294</v>
      </c>
      <c r="U745" s="9" t="s">
        <v>39</v>
      </c>
      <c r="V745" s="11"/>
      <c r="W745" s="13" t="s">
        <v>40</v>
      </c>
      <c r="X745" s="12" t="s">
        <v>1477</v>
      </c>
      <c r="Y745" s="124"/>
      <c r="Z745" s="68"/>
    </row>
    <row r="746" spans="1:26" x14ac:dyDescent="0.25">
      <c r="A746" s="36">
        <v>195744</v>
      </c>
      <c r="B746" s="9">
        <v>794</v>
      </c>
      <c r="C746" s="10">
        <v>45470</v>
      </c>
      <c r="D746" s="11"/>
      <c r="E746" s="11">
        <v>-1.2499999999363354E-2</v>
      </c>
      <c r="F746" s="11">
        <v>8435.3125</v>
      </c>
      <c r="G746" s="24"/>
      <c r="H746" s="24"/>
      <c r="I746" s="24"/>
      <c r="J746" s="24"/>
      <c r="K746" s="24"/>
      <c r="L746" s="11"/>
      <c r="M746" s="11"/>
      <c r="N746" s="11">
        <v>1349.65</v>
      </c>
      <c r="O746" s="11">
        <v>9784.9500000000007</v>
      </c>
      <c r="P746" s="56">
        <f>Tabla16[[#This Row],[TASA EX.]]+Tabla16[[#This Row],[IEPS 8 %]]</f>
        <v>0</v>
      </c>
      <c r="Q746" s="62">
        <f>Tabla16[[#This Row],[TASA 16%]]+Tabla16[[#This Row],[IEPS 6%]]+Tabla16[[#This Row],[IEPS30%]]+Tabla16[[#This Row],[IEPS53%]]+Tabla16[[#This Row],[IEPS 26.5%]]</f>
        <v>8435.3125</v>
      </c>
      <c r="R746" s="33">
        <v>45476</v>
      </c>
      <c r="S746" s="12" t="s">
        <v>1497</v>
      </c>
      <c r="T746" s="34" t="s">
        <v>1498</v>
      </c>
      <c r="U746" s="9" t="s">
        <v>51</v>
      </c>
      <c r="V746" s="11"/>
      <c r="W746" s="13" t="s">
        <v>52</v>
      </c>
      <c r="X746" s="12" t="s">
        <v>1499</v>
      </c>
      <c r="Y746" s="124"/>
      <c r="Z746" s="68"/>
    </row>
    <row r="747" spans="1:26" x14ac:dyDescent="0.25">
      <c r="A747" s="57">
        <v>196366</v>
      </c>
      <c r="B747" s="58">
        <v>526</v>
      </c>
      <c r="C747" s="10">
        <v>45491</v>
      </c>
      <c r="D747" s="60"/>
      <c r="E747" s="60">
        <v>-2.0000000000436557E-2</v>
      </c>
      <c r="F747" s="60">
        <v>4656</v>
      </c>
      <c r="G747" s="61"/>
      <c r="H747" s="61"/>
      <c r="I747" s="61"/>
      <c r="J747" s="61"/>
      <c r="K747" s="61"/>
      <c r="L747" s="60"/>
      <c r="M747" s="60"/>
      <c r="N747" s="60">
        <v>744.96</v>
      </c>
      <c r="O747" s="60">
        <v>5400.94</v>
      </c>
      <c r="P747" s="56">
        <f>Tabla16[[#This Row],[TASA EX.]]+Tabla16[[#This Row],[IEPS 8 %]]</f>
        <v>0</v>
      </c>
      <c r="Q747" s="62">
        <f>Tabla16[[#This Row],[TASA 16%]]+Tabla16[[#This Row],[IEPS 6%]]+Tabla16[[#This Row],[IEPS30%]]+Tabla16[[#This Row],[IEPS53%]]+Tabla16[[#This Row],[IEPS 26.5%]]</f>
        <v>4656</v>
      </c>
      <c r="R747" s="33">
        <v>45498</v>
      </c>
      <c r="S747" s="59" t="s">
        <v>1497</v>
      </c>
      <c r="T747" s="63" t="s">
        <v>1498</v>
      </c>
      <c r="U747" s="58" t="s">
        <v>51</v>
      </c>
      <c r="V747" s="60"/>
      <c r="W747" s="64" t="s">
        <v>52</v>
      </c>
      <c r="X747" s="59" t="s">
        <v>2021</v>
      </c>
      <c r="Y747" s="124"/>
      <c r="Z747" s="68"/>
    </row>
    <row r="748" spans="1:26" x14ac:dyDescent="0.25">
      <c r="A748" s="36">
        <v>195633</v>
      </c>
      <c r="B748" s="9">
        <v>683</v>
      </c>
      <c r="C748" s="10">
        <v>45467</v>
      </c>
      <c r="D748" s="11"/>
      <c r="E748" s="11">
        <v>49765.54</v>
      </c>
      <c r="F748" s="11">
        <v>0</v>
      </c>
      <c r="G748" s="24"/>
      <c r="H748" s="24"/>
      <c r="I748" s="24"/>
      <c r="J748" s="24"/>
      <c r="K748" s="24"/>
      <c r="L748" s="11"/>
      <c r="M748" s="11">
        <v>3719</v>
      </c>
      <c r="N748" s="11"/>
      <c r="O748" s="11">
        <v>53484.54</v>
      </c>
      <c r="P748" s="56">
        <f>Tabla16[[#This Row],[TASA EX.]]+Tabla16[[#This Row],[IEPS 8 %]]</f>
        <v>3719</v>
      </c>
      <c r="Q748" s="62">
        <f>Tabla16[[#This Row],[TASA 16%]]+Tabla16[[#This Row],[IEPS 6%]]+Tabla16[[#This Row],[IEPS30%]]+Tabla16[[#This Row],[IEPS53%]]+Tabla16[[#This Row],[IEPS 26.5%]]</f>
        <v>0</v>
      </c>
      <c r="R748" s="33">
        <v>45475</v>
      </c>
      <c r="S748" s="12" t="s">
        <v>1430</v>
      </c>
      <c r="T748" s="34" t="s">
        <v>1431</v>
      </c>
      <c r="U748" s="9" t="s">
        <v>39</v>
      </c>
      <c r="V748" s="11"/>
      <c r="W748" s="13" t="s">
        <v>40</v>
      </c>
      <c r="X748" s="12" t="s">
        <v>1432</v>
      </c>
      <c r="Y748" s="124"/>
      <c r="Z748" s="68"/>
    </row>
    <row r="749" spans="1:26" x14ac:dyDescent="0.25">
      <c r="A749" s="57">
        <v>195862</v>
      </c>
      <c r="B749" s="58">
        <v>22</v>
      </c>
      <c r="C749" s="10">
        <v>45474</v>
      </c>
      <c r="D749" s="60"/>
      <c r="E749" s="60">
        <v>7020</v>
      </c>
      <c r="F749" s="60">
        <v>0</v>
      </c>
      <c r="G749" s="61"/>
      <c r="H749" s="61"/>
      <c r="I749" s="61"/>
      <c r="J749" s="61"/>
      <c r="K749" s="61"/>
      <c r="L749" s="60"/>
      <c r="M749" s="60">
        <v>561.6</v>
      </c>
      <c r="N749" s="60"/>
      <c r="O749" s="60">
        <v>7581.6</v>
      </c>
      <c r="P749" s="56">
        <f>Tabla16[[#This Row],[TASA EX.]]+Tabla16[[#This Row],[IEPS 8 %]]</f>
        <v>561.6</v>
      </c>
      <c r="Q749" s="62">
        <f>Tabla16[[#This Row],[TASA 16%]]+Tabla16[[#This Row],[IEPS 6%]]+Tabla16[[#This Row],[IEPS30%]]+Tabla16[[#This Row],[IEPS53%]]+Tabla16[[#This Row],[IEPS 26.5%]]</f>
        <v>0</v>
      </c>
      <c r="R749" s="33">
        <v>45485</v>
      </c>
      <c r="S749" s="59" t="s">
        <v>1627</v>
      </c>
      <c r="T749" s="63" t="s">
        <v>1628</v>
      </c>
      <c r="U749" s="58" t="s">
        <v>39</v>
      </c>
      <c r="V749" s="60"/>
      <c r="W749" s="64" t="s">
        <v>40</v>
      </c>
      <c r="X749" s="59" t="s">
        <v>1629</v>
      </c>
      <c r="Y749" s="124"/>
      <c r="Z749" s="68"/>
    </row>
    <row r="750" spans="1:26" x14ac:dyDescent="0.25">
      <c r="A750" s="36">
        <v>195833</v>
      </c>
      <c r="B750" s="9">
        <v>883</v>
      </c>
      <c r="C750" s="10">
        <v>45471</v>
      </c>
      <c r="D750" s="11"/>
      <c r="E750" s="11">
        <v>-1.2500000000045475E-2</v>
      </c>
      <c r="F750" s="11">
        <v>4195.8125</v>
      </c>
      <c r="G750" s="24">
        <v>-447.55</v>
      </c>
      <c r="H750" s="24">
        <v>-419.58</v>
      </c>
      <c r="I750" s="24"/>
      <c r="J750" s="24"/>
      <c r="K750" s="24"/>
      <c r="L750" s="11"/>
      <c r="M750" s="11"/>
      <c r="N750" s="11">
        <v>671.33</v>
      </c>
      <c r="O750" s="11">
        <v>4000</v>
      </c>
      <c r="P750" s="56">
        <f>Tabla16[[#This Row],[TASA EX.]]+Tabla16[[#This Row],[IEPS 8 %]]</f>
        <v>0</v>
      </c>
      <c r="Q750" s="62">
        <f>Tabla16[[#This Row],[TASA 16%]]+Tabla16[[#This Row],[IEPS 6%]]+Tabla16[[#This Row],[IEPS30%]]+Tabla16[[#This Row],[IEPS53%]]+Tabla16[[#This Row],[IEPS 26.5%]]</f>
        <v>4195.8125</v>
      </c>
      <c r="R750" s="104">
        <v>45479</v>
      </c>
      <c r="S750" s="12" t="s">
        <v>315</v>
      </c>
      <c r="T750" s="34" t="s">
        <v>316</v>
      </c>
      <c r="U750" s="9" t="s">
        <v>81</v>
      </c>
      <c r="V750" s="11"/>
      <c r="W750" s="13" t="s">
        <v>82</v>
      </c>
      <c r="X750" s="12" t="s">
        <v>113</v>
      </c>
      <c r="Y750" s="124"/>
      <c r="Z750" s="68"/>
    </row>
    <row r="751" spans="1:26" x14ac:dyDescent="0.25">
      <c r="A751" s="44">
        <v>195698</v>
      </c>
      <c r="B751" s="45">
        <v>748</v>
      </c>
      <c r="C751" s="10">
        <v>45468</v>
      </c>
      <c r="D751" s="46"/>
      <c r="E751" s="46">
        <v>7150</v>
      </c>
      <c r="F751" s="46">
        <v>0</v>
      </c>
      <c r="G751" s="47"/>
      <c r="H751" s="47"/>
      <c r="I751" s="47"/>
      <c r="J751" s="47"/>
      <c r="K751" s="47"/>
      <c r="L751" s="46"/>
      <c r="M751" s="46"/>
      <c r="N751" s="46"/>
      <c r="O751" s="46">
        <v>7150</v>
      </c>
      <c r="P751" s="56">
        <f>Tabla16[[#This Row],[TASA EX.]]+Tabla16[[#This Row],[IEPS 8 %]]</f>
        <v>0</v>
      </c>
      <c r="Q751" s="62">
        <f>Tabla16[[#This Row],[TASA 16%]]+Tabla16[[#This Row],[IEPS 6%]]+Tabla16[[#This Row],[IEPS30%]]+Tabla16[[#This Row],[IEPS53%]]+Tabla16[[#This Row],[IEPS 26.5%]]</f>
        <v>0</v>
      </c>
      <c r="R751" s="33">
        <v>45477</v>
      </c>
      <c r="S751" s="48" t="s">
        <v>600</v>
      </c>
      <c r="T751" s="49" t="s">
        <v>601</v>
      </c>
      <c r="U751" s="45" t="s">
        <v>39</v>
      </c>
      <c r="V751" s="46"/>
      <c r="W751" s="50" t="s">
        <v>40</v>
      </c>
      <c r="X751" s="48" t="s">
        <v>1478</v>
      </c>
      <c r="Y751" s="124"/>
      <c r="Z751" s="68"/>
    </row>
    <row r="752" spans="1:26" x14ac:dyDescent="0.25">
      <c r="A752" s="36">
        <v>195617</v>
      </c>
      <c r="B752" s="9">
        <v>667</v>
      </c>
      <c r="C752" s="10">
        <v>45467</v>
      </c>
      <c r="D752" s="11"/>
      <c r="E752" s="11">
        <v>5321</v>
      </c>
      <c r="F752" s="11">
        <v>0</v>
      </c>
      <c r="G752" s="24"/>
      <c r="H752" s="24"/>
      <c r="I752" s="24"/>
      <c r="J752" s="24"/>
      <c r="K752" s="24"/>
      <c r="L752" s="11"/>
      <c r="M752" s="11">
        <v>425.68</v>
      </c>
      <c r="N752" s="11"/>
      <c r="O752" s="11">
        <v>5746.68</v>
      </c>
      <c r="P752" s="56">
        <f>Tabla16[[#This Row],[TASA EX.]]+Tabla16[[#This Row],[IEPS 8 %]]</f>
        <v>425.68</v>
      </c>
      <c r="Q752" s="62">
        <f>Tabla16[[#This Row],[TASA 16%]]+Tabla16[[#This Row],[IEPS 6%]]+Tabla16[[#This Row],[IEPS30%]]+Tabla16[[#This Row],[IEPS53%]]+Tabla16[[#This Row],[IEPS 26.5%]]</f>
        <v>0</v>
      </c>
      <c r="R752" s="33">
        <v>45475</v>
      </c>
      <c r="S752" s="12" t="s">
        <v>484</v>
      </c>
      <c r="T752" s="34" t="s">
        <v>485</v>
      </c>
      <c r="U752" s="9" t="s">
        <v>39</v>
      </c>
      <c r="V752" s="11"/>
      <c r="W752" s="13" t="s">
        <v>40</v>
      </c>
      <c r="X752" s="12" t="s">
        <v>771</v>
      </c>
      <c r="Y752" s="124"/>
      <c r="Z752" s="68"/>
    </row>
    <row r="753" spans="1:26" x14ac:dyDescent="0.25">
      <c r="A753" s="36">
        <v>196413</v>
      </c>
      <c r="B753" s="9">
        <v>573</v>
      </c>
      <c r="C753" s="10">
        <v>45492</v>
      </c>
      <c r="D753" s="11"/>
      <c r="E753" s="11">
        <v>4487</v>
      </c>
      <c r="F753" s="11">
        <v>0</v>
      </c>
      <c r="G753" s="24"/>
      <c r="H753" s="24"/>
      <c r="I753" s="24"/>
      <c r="J753" s="24"/>
      <c r="K753" s="24"/>
      <c r="L753" s="11"/>
      <c r="M753" s="11">
        <v>358.96</v>
      </c>
      <c r="N753" s="11"/>
      <c r="O753" s="11">
        <v>4845.96</v>
      </c>
      <c r="P753" s="56">
        <f>Tabla16[[#This Row],[TASA EX.]]+Tabla16[[#This Row],[IEPS 8 %]]</f>
        <v>358.96</v>
      </c>
      <c r="Q753" s="62">
        <f>Tabla16[[#This Row],[TASA 16%]]+Tabla16[[#This Row],[IEPS 6%]]+Tabla16[[#This Row],[IEPS30%]]+Tabla16[[#This Row],[IEPS53%]]+Tabla16[[#This Row],[IEPS 26.5%]]</f>
        <v>0</v>
      </c>
      <c r="R753" s="33">
        <v>45498</v>
      </c>
      <c r="S753" s="12" t="s">
        <v>484</v>
      </c>
      <c r="T753" s="34" t="s">
        <v>485</v>
      </c>
      <c r="U753" s="9" t="s">
        <v>39</v>
      </c>
      <c r="V753" s="11"/>
      <c r="W753" s="13" t="s">
        <v>40</v>
      </c>
      <c r="X753" s="12" t="s">
        <v>766</v>
      </c>
      <c r="Y753" s="124"/>
      <c r="Z753" s="68"/>
    </row>
    <row r="754" spans="1:26" x14ac:dyDescent="0.25">
      <c r="A754" s="36">
        <v>195807</v>
      </c>
      <c r="B754" s="9">
        <v>857</v>
      </c>
      <c r="C754" s="10">
        <v>45471</v>
      </c>
      <c r="D754" s="11"/>
      <c r="E754" s="11">
        <v>0</v>
      </c>
      <c r="F754" s="11">
        <v>1000</v>
      </c>
      <c r="G754" s="24"/>
      <c r="H754" s="24">
        <v>-12.5</v>
      </c>
      <c r="I754" s="24"/>
      <c r="J754" s="24"/>
      <c r="K754" s="24"/>
      <c r="L754" s="11"/>
      <c r="M754" s="11"/>
      <c r="N754" s="11">
        <v>160</v>
      </c>
      <c r="O754" s="11">
        <v>1147.5</v>
      </c>
      <c r="P754" s="106">
        <f>Tabla16[[#This Row],[TASA EX.]]+Tabla16[[#This Row],[IEPS 8 %]]</f>
        <v>0</v>
      </c>
      <c r="Q754" s="62">
        <f>Tabla16[[#This Row],[TASA 16%]]+Tabla16[[#This Row],[IEPS 6%]]+Tabla16[[#This Row],[IEPS30%]]+Tabla16[[#This Row],[IEPS53%]]+Tabla16[[#This Row],[IEPS 26.5%]]</f>
        <v>1000</v>
      </c>
      <c r="R754" s="33">
        <v>45482</v>
      </c>
      <c r="S754" s="12" t="s">
        <v>368</v>
      </c>
      <c r="T754" s="34" t="s">
        <v>369</v>
      </c>
      <c r="U754" s="9" t="s">
        <v>362</v>
      </c>
      <c r="V754" s="11"/>
      <c r="W754" s="13" t="s">
        <v>363</v>
      </c>
      <c r="X754" s="12" t="s">
        <v>1440</v>
      </c>
      <c r="Y754" s="124"/>
      <c r="Z754" s="68"/>
    </row>
    <row r="755" spans="1:26" x14ac:dyDescent="0.25">
      <c r="A755" s="36">
        <v>196040</v>
      </c>
      <c r="B755" s="9">
        <v>200</v>
      </c>
      <c r="C755" s="10">
        <v>45478</v>
      </c>
      <c r="D755" s="11"/>
      <c r="E755" s="11">
        <v>0</v>
      </c>
      <c r="F755" s="11">
        <v>1000</v>
      </c>
      <c r="G755" s="24"/>
      <c r="H755" s="24">
        <v>-12.5</v>
      </c>
      <c r="I755" s="24"/>
      <c r="J755" s="24"/>
      <c r="K755" s="24"/>
      <c r="L755" s="11"/>
      <c r="M755" s="11"/>
      <c r="N755" s="11">
        <v>160</v>
      </c>
      <c r="O755" s="11">
        <v>1147.5</v>
      </c>
      <c r="P755" s="56">
        <f>Tabla16[[#This Row],[TASA EX.]]+Tabla16[[#This Row],[IEPS 8 %]]</f>
        <v>0</v>
      </c>
      <c r="Q755" s="62">
        <f>Tabla16[[#This Row],[TASA 16%]]+Tabla16[[#This Row],[IEPS 6%]]+Tabla16[[#This Row],[IEPS30%]]+Tabla16[[#This Row],[IEPS53%]]+Tabla16[[#This Row],[IEPS 26.5%]]</f>
        <v>1000</v>
      </c>
      <c r="R755" s="33">
        <v>45482</v>
      </c>
      <c r="S755" s="12" t="s">
        <v>368</v>
      </c>
      <c r="T755" s="34" t="s">
        <v>369</v>
      </c>
      <c r="U755" s="9" t="s">
        <v>362</v>
      </c>
      <c r="V755" s="11"/>
      <c r="W755" s="13" t="s">
        <v>363</v>
      </c>
      <c r="X755" s="12" t="s">
        <v>1208</v>
      </c>
      <c r="Y755" s="124"/>
      <c r="Z755" s="68"/>
    </row>
    <row r="756" spans="1:26" x14ac:dyDescent="0.25">
      <c r="A756" s="57">
        <v>196206</v>
      </c>
      <c r="B756" s="58">
        <v>366</v>
      </c>
      <c r="C756" s="10">
        <v>45485</v>
      </c>
      <c r="D756" s="60"/>
      <c r="E756" s="60">
        <v>0</v>
      </c>
      <c r="F756" s="60">
        <v>1000</v>
      </c>
      <c r="G756" s="61"/>
      <c r="H756" s="61">
        <v>-12.5</v>
      </c>
      <c r="I756" s="61"/>
      <c r="J756" s="61"/>
      <c r="K756" s="61"/>
      <c r="L756" s="60"/>
      <c r="M756" s="60"/>
      <c r="N756" s="60">
        <v>160</v>
      </c>
      <c r="O756" s="60">
        <v>1147.5</v>
      </c>
      <c r="P756" s="56">
        <f>Tabla16[[#This Row],[TASA EX.]]+Tabla16[[#This Row],[IEPS 8 %]]</f>
        <v>0</v>
      </c>
      <c r="Q756" s="62">
        <f>Tabla16[[#This Row],[TASA 16%]]+Tabla16[[#This Row],[IEPS 6%]]+Tabla16[[#This Row],[IEPS30%]]+Tabla16[[#This Row],[IEPS53%]]+Tabla16[[#This Row],[IEPS 26.5%]]</f>
        <v>1000</v>
      </c>
      <c r="R756" s="33">
        <v>45489</v>
      </c>
      <c r="S756" s="59" t="s">
        <v>368</v>
      </c>
      <c r="T756" s="63" t="s">
        <v>369</v>
      </c>
      <c r="U756" s="58" t="s">
        <v>362</v>
      </c>
      <c r="V756" s="60"/>
      <c r="W756" s="64" t="s">
        <v>363</v>
      </c>
      <c r="X756" s="59" t="s">
        <v>1921</v>
      </c>
      <c r="Y756" s="124"/>
      <c r="Z756" s="68"/>
    </row>
    <row r="757" spans="1:26" x14ac:dyDescent="0.25">
      <c r="A757" s="36">
        <v>196404</v>
      </c>
      <c r="B757" s="9">
        <v>564</v>
      </c>
      <c r="C757" s="10">
        <v>45492</v>
      </c>
      <c r="D757" s="11"/>
      <c r="E757" s="11">
        <v>0</v>
      </c>
      <c r="F757" s="11">
        <v>1000</v>
      </c>
      <c r="G757" s="24"/>
      <c r="H757" s="24">
        <v>-12.5</v>
      </c>
      <c r="I757" s="24"/>
      <c r="J757" s="24"/>
      <c r="K757" s="24"/>
      <c r="L757" s="11"/>
      <c r="M757" s="11"/>
      <c r="N757" s="11">
        <v>160</v>
      </c>
      <c r="O757" s="11">
        <v>1147.5</v>
      </c>
      <c r="P757" s="56">
        <f>Tabla16[[#This Row],[TASA EX.]]+Tabla16[[#This Row],[IEPS 8 %]]</f>
        <v>0</v>
      </c>
      <c r="Q757" s="62">
        <f>Tabla16[[#This Row],[TASA 16%]]+Tabla16[[#This Row],[IEPS 6%]]+Tabla16[[#This Row],[IEPS30%]]+Tabla16[[#This Row],[IEPS53%]]+Tabla16[[#This Row],[IEPS 26.5%]]</f>
        <v>1000</v>
      </c>
      <c r="R757" s="33">
        <v>45495</v>
      </c>
      <c r="S757" s="12" t="s">
        <v>368</v>
      </c>
      <c r="T757" s="34" t="s">
        <v>369</v>
      </c>
      <c r="U757" s="9" t="s">
        <v>362</v>
      </c>
      <c r="V757" s="11"/>
      <c r="W757" s="13" t="s">
        <v>363</v>
      </c>
      <c r="X757" s="12" t="s">
        <v>2039</v>
      </c>
      <c r="Y757" s="124"/>
      <c r="Z757" s="68"/>
    </row>
    <row r="758" spans="1:26" x14ac:dyDescent="0.25">
      <c r="A758" s="69">
        <v>196674</v>
      </c>
      <c r="B758" s="70">
        <v>834</v>
      </c>
      <c r="C758" s="10">
        <v>45499</v>
      </c>
      <c r="D758" s="72"/>
      <c r="E758" s="72">
        <v>0</v>
      </c>
      <c r="F758" s="72">
        <v>1000</v>
      </c>
      <c r="G758" s="73"/>
      <c r="H758" s="73">
        <v>-12.5</v>
      </c>
      <c r="I758" s="73"/>
      <c r="J758" s="73"/>
      <c r="K758" s="73"/>
      <c r="L758" s="72"/>
      <c r="M758" s="72"/>
      <c r="N758" s="72">
        <v>160</v>
      </c>
      <c r="O758" s="72">
        <v>1147.5</v>
      </c>
      <c r="P758" s="56">
        <f>Tabla16[[#This Row],[TASA EX.]]+Tabla16[[#This Row],[IEPS 8 %]]</f>
        <v>0</v>
      </c>
      <c r="Q758" s="62">
        <f>Tabla16[[#This Row],[TASA 16%]]+Tabla16[[#This Row],[IEPS 6%]]+Tabla16[[#This Row],[IEPS30%]]+Tabla16[[#This Row],[IEPS53%]]+Tabla16[[#This Row],[IEPS 26.5%]]</f>
        <v>1000</v>
      </c>
      <c r="R758" s="33">
        <v>45503</v>
      </c>
      <c r="S758" s="71" t="s">
        <v>368</v>
      </c>
      <c r="T758" s="74" t="s">
        <v>369</v>
      </c>
      <c r="U758" s="70" t="s">
        <v>362</v>
      </c>
      <c r="V758" s="72"/>
      <c r="W758" s="75" t="s">
        <v>363</v>
      </c>
      <c r="X758" s="71" t="s">
        <v>2109</v>
      </c>
      <c r="Y758" s="124"/>
      <c r="Z758" s="68"/>
    </row>
    <row r="759" spans="1:26" x14ac:dyDescent="0.25">
      <c r="A759" s="57">
        <v>195550</v>
      </c>
      <c r="B759" s="58">
        <v>600</v>
      </c>
      <c r="C759" s="10">
        <v>45464</v>
      </c>
      <c r="D759" s="60"/>
      <c r="E759" s="60">
        <v>5.5000000000291038E-2</v>
      </c>
      <c r="F759" s="60">
        <v>120255.125</v>
      </c>
      <c r="G759" s="61"/>
      <c r="H759" s="61"/>
      <c r="I759" s="61"/>
      <c r="J759" s="61"/>
      <c r="K759" s="61"/>
      <c r="L759" s="60"/>
      <c r="M759" s="60"/>
      <c r="N759" s="60">
        <v>19240.82</v>
      </c>
      <c r="O759" s="60">
        <v>139496</v>
      </c>
      <c r="P759" s="56">
        <f>Tabla16[[#This Row],[TASA EX.]]+Tabla16[[#This Row],[IEPS 8 %]]</f>
        <v>0</v>
      </c>
      <c r="Q759" s="62">
        <f>Tabla16[[#This Row],[TASA 16%]]+Tabla16[[#This Row],[IEPS 6%]]+Tabla16[[#This Row],[IEPS30%]]+Tabla16[[#This Row],[IEPS53%]]+Tabla16[[#This Row],[IEPS 26.5%]]</f>
        <v>120255.125</v>
      </c>
      <c r="R759" s="33">
        <v>45481</v>
      </c>
      <c r="S759" s="59" t="s">
        <v>539</v>
      </c>
      <c r="T759" s="63" t="s">
        <v>540</v>
      </c>
      <c r="U759" s="58" t="s">
        <v>39</v>
      </c>
      <c r="V759" s="60"/>
      <c r="W759" s="64" t="s">
        <v>40</v>
      </c>
      <c r="X759" s="59" t="s">
        <v>1384</v>
      </c>
      <c r="Y759" s="124"/>
      <c r="Z759" s="68"/>
    </row>
    <row r="760" spans="1:26" x14ac:dyDescent="0.25">
      <c r="A760" s="57">
        <v>196222</v>
      </c>
      <c r="B760" s="58">
        <v>382</v>
      </c>
      <c r="C760" s="10">
        <v>45485</v>
      </c>
      <c r="D760" s="60"/>
      <c r="E760" s="60">
        <v>-2.7500000000145519E-2</v>
      </c>
      <c r="F760" s="60">
        <v>140172.4375</v>
      </c>
      <c r="G760" s="61"/>
      <c r="H760" s="61"/>
      <c r="I760" s="61"/>
      <c r="J760" s="61"/>
      <c r="K760" s="61"/>
      <c r="L760" s="60"/>
      <c r="M760" s="60"/>
      <c r="N760" s="60">
        <v>22427.59</v>
      </c>
      <c r="O760" s="60">
        <v>162600</v>
      </c>
      <c r="P760" s="56">
        <f>Tabla16[[#This Row],[TASA EX.]]+Tabla16[[#This Row],[IEPS 8 %]]</f>
        <v>0</v>
      </c>
      <c r="Q760" s="62">
        <f>Tabla16[[#This Row],[TASA 16%]]+Tabla16[[#This Row],[IEPS 6%]]+Tabla16[[#This Row],[IEPS30%]]+Tabla16[[#This Row],[IEPS53%]]+Tabla16[[#This Row],[IEPS 26.5%]]</f>
        <v>140172.4375</v>
      </c>
      <c r="R760" s="33">
        <v>45502</v>
      </c>
      <c r="S760" s="59" t="s">
        <v>539</v>
      </c>
      <c r="T760" s="63" t="s">
        <v>540</v>
      </c>
      <c r="U760" s="58" t="s">
        <v>39</v>
      </c>
      <c r="V760" s="60"/>
      <c r="W760" s="64" t="s">
        <v>40</v>
      </c>
      <c r="X760" s="59" t="s">
        <v>1941</v>
      </c>
      <c r="Y760" s="124"/>
      <c r="Z760" s="68"/>
    </row>
    <row r="761" spans="1:26" x14ac:dyDescent="0.25">
      <c r="A761" s="57">
        <v>195730</v>
      </c>
      <c r="B761" s="58">
        <v>780</v>
      </c>
      <c r="C761" s="10">
        <v>45470</v>
      </c>
      <c r="D761" s="60"/>
      <c r="E761" s="60">
        <v>8611.9</v>
      </c>
      <c r="F761" s="60">
        <v>0</v>
      </c>
      <c r="G761" s="61"/>
      <c r="H761" s="61">
        <v>-107.65</v>
      </c>
      <c r="I761" s="61"/>
      <c r="J761" s="61"/>
      <c r="K761" s="61"/>
      <c r="L761" s="60"/>
      <c r="M761" s="60"/>
      <c r="N761" s="60"/>
      <c r="O761" s="60">
        <v>8504.25</v>
      </c>
      <c r="P761" s="56">
        <f>Tabla16[[#This Row],[TASA EX.]]+Tabla16[[#This Row],[IEPS 8 %]]</f>
        <v>0</v>
      </c>
      <c r="Q761" s="62">
        <f>Tabla16[[#This Row],[TASA 16%]]+Tabla16[[#This Row],[IEPS 6%]]+Tabla16[[#This Row],[IEPS30%]]+Tabla16[[#This Row],[IEPS53%]]+Tabla16[[#This Row],[IEPS 26.5%]]</f>
        <v>0</v>
      </c>
      <c r="R761" s="33">
        <v>45482</v>
      </c>
      <c r="S761" s="59" t="s">
        <v>184</v>
      </c>
      <c r="T761" s="63" t="s">
        <v>185</v>
      </c>
      <c r="U761" s="58" t="s">
        <v>39</v>
      </c>
      <c r="V761" s="60"/>
      <c r="W761" s="64" t="s">
        <v>40</v>
      </c>
      <c r="X761" s="59" t="s">
        <v>707</v>
      </c>
      <c r="Y761" s="124"/>
      <c r="Z761" s="68"/>
    </row>
    <row r="762" spans="1:26" x14ac:dyDescent="0.25">
      <c r="A762" s="36">
        <v>196232</v>
      </c>
      <c r="B762" s="9">
        <v>392</v>
      </c>
      <c r="C762" s="10">
        <v>45488</v>
      </c>
      <c r="D762" s="11"/>
      <c r="E762" s="11">
        <v>3610</v>
      </c>
      <c r="F762" s="11">
        <v>0</v>
      </c>
      <c r="G762" s="24"/>
      <c r="H762" s="24">
        <v>-45.13</v>
      </c>
      <c r="I762" s="24"/>
      <c r="J762" s="24"/>
      <c r="K762" s="24"/>
      <c r="L762" s="11"/>
      <c r="M762" s="11"/>
      <c r="N762" s="11"/>
      <c r="O762" s="11">
        <v>3564.87</v>
      </c>
      <c r="P762" s="56">
        <f>Tabla16[[#This Row],[TASA EX.]]+Tabla16[[#This Row],[IEPS 8 %]]</f>
        <v>0</v>
      </c>
      <c r="Q762" s="62">
        <f>Tabla16[[#This Row],[TASA 16%]]+Tabla16[[#This Row],[IEPS 6%]]+Tabla16[[#This Row],[IEPS30%]]+Tabla16[[#This Row],[IEPS53%]]+Tabla16[[#This Row],[IEPS 26.5%]]</f>
        <v>0</v>
      </c>
      <c r="R762" s="33">
        <v>45497</v>
      </c>
      <c r="S762" s="12" t="s">
        <v>184</v>
      </c>
      <c r="T762" s="34" t="s">
        <v>185</v>
      </c>
      <c r="U762" s="9" t="s">
        <v>39</v>
      </c>
      <c r="V762" s="11"/>
      <c r="W762" s="13" t="s">
        <v>40</v>
      </c>
      <c r="X762" s="12" t="s">
        <v>1076</v>
      </c>
      <c r="Y762" s="124"/>
      <c r="Z762" s="68"/>
    </row>
    <row r="763" spans="1:26" x14ac:dyDescent="0.25">
      <c r="A763" s="57">
        <v>196445</v>
      </c>
      <c r="B763" s="58">
        <v>605</v>
      </c>
      <c r="C763" s="10">
        <v>45495</v>
      </c>
      <c r="D763" s="60"/>
      <c r="E763" s="60">
        <v>2522</v>
      </c>
      <c r="F763" s="60">
        <v>0</v>
      </c>
      <c r="G763" s="61"/>
      <c r="H763" s="61">
        <v>-31.53</v>
      </c>
      <c r="I763" s="61"/>
      <c r="J763" s="61"/>
      <c r="K763" s="61"/>
      <c r="L763" s="60"/>
      <c r="M763" s="60"/>
      <c r="N763" s="60"/>
      <c r="O763" s="60">
        <v>2490.4699999999998</v>
      </c>
      <c r="P763" s="56">
        <f>Tabla16[[#This Row],[TASA EX.]]+Tabla16[[#This Row],[IEPS 8 %]]</f>
        <v>0</v>
      </c>
      <c r="Q763" s="62">
        <f>Tabla16[[#This Row],[TASA 16%]]+Tabla16[[#This Row],[IEPS 6%]]+Tabla16[[#This Row],[IEPS30%]]+Tabla16[[#This Row],[IEPS53%]]+Tabla16[[#This Row],[IEPS 26.5%]]</f>
        <v>0</v>
      </c>
      <c r="R763" s="33">
        <v>45503</v>
      </c>
      <c r="S763" s="59" t="s">
        <v>184</v>
      </c>
      <c r="T763" s="63" t="s">
        <v>185</v>
      </c>
      <c r="U763" s="58" t="s">
        <v>39</v>
      </c>
      <c r="V763" s="60"/>
      <c r="W763" s="64" t="s">
        <v>40</v>
      </c>
      <c r="X763" s="59" t="s">
        <v>1116</v>
      </c>
      <c r="Y763" s="124"/>
      <c r="Z763" s="68"/>
    </row>
    <row r="764" spans="1:26" x14ac:dyDescent="0.25">
      <c r="A764" s="57">
        <v>196128</v>
      </c>
      <c r="B764" s="58">
        <v>288</v>
      </c>
      <c r="C764" s="10">
        <v>45482</v>
      </c>
      <c r="D764" s="60"/>
      <c r="E764" s="60">
        <v>0</v>
      </c>
      <c r="F764" s="60">
        <v>22496</v>
      </c>
      <c r="G764" s="61"/>
      <c r="H764" s="61"/>
      <c r="I764" s="61"/>
      <c r="J764" s="61"/>
      <c r="K764" s="61"/>
      <c r="L764" s="60"/>
      <c r="M764" s="60"/>
      <c r="N764" s="60">
        <v>3599.36</v>
      </c>
      <c r="O764" s="60">
        <v>26095.360000000001</v>
      </c>
      <c r="P764" s="56">
        <f>Tabla16[[#This Row],[TASA EX.]]+Tabla16[[#This Row],[IEPS 8 %]]</f>
        <v>0</v>
      </c>
      <c r="Q764" s="62">
        <f>Tabla16[[#This Row],[TASA 16%]]+Tabla16[[#This Row],[IEPS 6%]]+Tabla16[[#This Row],[IEPS30%]]+Tabla16[[#This Row],[IEPS53%]]+Tabla16[[#This Row],[IEPS 26.5%]]</f>
        <v>22496</v>
      </c>
      <c r="R764" s="33">
        <v>45492</v>
      </c>
      <c r="S764" s="59" t="s">
        <v>1849</v>
      </c>
      <c r="T764" s="63" t="s">
        <v>1850</v>
      </c>
      <c r="U764" s="58" t="s">
        <v>51</v>
      </c>
      <c r="V764" s="60"/>
      <c r="W764" s="64" t="s">
        <v>52</v>
      </c>
      <c r="X764" s="59" t="s">
        <v>1851</v>
      </c>
      <c r="Y764" s="124"/>
      <c r="Z764" s="68"/>
    </row>
    <row r="765" spans="1:26" x14ac:dyDescent="0.25">
      <c r="A765" s="97">
        <v>195425</v>
      </c>
      <c r="B765" s="98">
        <v>475</v>
      </c>
      <c r="C765" s="10">
        <v>45461</v>
      </c>
      <c r="D765" s="100"/>
      <c r="E765" s="100">
        <v>4.9999999995634425E-2</v>
      </c>
      <c r="F765" s="100">
        <v>28428.250000000004</v>
      </c>
      <c r="G765" s="101"/>
      <c r="H765" s="101"/>
      <c r="I765" s="101"/>
      <c r="J765" s="101"/>
      <c r="K765" s="101"/>
      <c r="L765" s="100"/>
      <c r="M765" s="100"/>
      <c r="N765" s="100">
        <v>4548.5200000000004</v>
      </c>
      <c r="O765" s="100">
        <v>32976.82</v>
      </c>
      <c r="P765" s="56">
        <f>Tabla16[[#This Row],[TASA EX.]]+Tabla16[[#This Row],[IEPS 8 %]]</f>
        <v>0</v>
      </c>
      <c r="Q765" s="62">
        <f>Tabla16[[#This Row],[TASA 16%]]+Tabla16[[#This Row],[IEPS 6%]]+Tabla16[[#This Row],[IEPS30%]]+Tabla16[[#This Row],[IEPS53%]]+Tabla16[[#This Row],[IEPS 26.5%]]</f>
        <v>28428.250000000004</v>
      </c>
      <c r="R765" s="33">
        <v>45489</v>
      </c>
      <c r="S765" s="99" t="s">
        <v>644</v>
      </c>
      <c r="T765" s="102" t="s">
        <v>645</v>
      </c>
      <c r="U765" s="98" t="s">
        <v>39</v>
      </c>
      <c r="V765" s="100"/>
      <c r="W765" s="103" t="s">
        <v>40</v>
      </c>
      <c r="X765" s="99" t="s">
        <v>1325</v>
      </c>
      <c r="Y765" s="124"/>
      <c r="Z765" s="68"/>
    </row>
    <row r="766" spans="1:26" x14ac:dyDescent="0.25">
      <c r="A766" s="36">
        <v>195998</v>
      </c>
      <c r="B766" s="9">
        <v>158</v>
      </c>
      <c r="C766" s="10">
        <v>45477</v>
      </c>
      <c r="D766" s="11"/>
      <c r="E766" s="11">
        <v>-1.249999999996021E-2</v>
      </c>
      <c r="F766" s="11">
        <v>1108.8125</v>
      </c>
      <c r="G766" s="24"/>
      <c r="H766" s="24"/>
      <c r="I766" s="24"/>
      <c r="J766" s="24"/>
      <c r="K766" s="24"/>
      <c r="L766" s="11"/>
      <c r="M766" s="11"/>
      <c r="N766" s="11">
        <v>177.41</v>
      </c>
      <c r="O766" s="11">
        <v>1286.21</v>
      </c>
      <c r="P766" s="106">
        <f>Tabla16[[#This Row],[TASA EX.]]+Tabla16[[#This Row],[IEPS 8 %]]</f>
        <v>0</v>
      </c>
      <c r="Q766" s="62">
        <f>Tabla16[[#This Row],[TASA 16%]]+Tabla16[[#This Row],[IEPS 6%]]+Tabla16[[#This Row],[IEPS30%]]+Tabla16[[#This Row],[IEPS53%]]+Tabla16[[#This Row],[IEPS 26.5%]]</f>
        <v>1108.8125</v>
      </c>
      <c r="R766" s="33">
        <v>45496</v>
      </c>
      <c r="S766" s="12" t="s">
        <v>644</v>
      </c>
      <c r="T766" s="34" t="s">
        <v>645</v>
      </c>
      <c r="U766" s="9" t="s">
        <v>39</v>
      </c>
      <c r="V766" s="11"/>
      <c r="W766" s="13" t="s">
        <v>40</v>
      </c>
      <c r="X766" s="12" t="s">
        <v>1747</v>
      </c>
      <c r="Y766" s="124"/>
      <c r="Z766" s="68"/>
    </row>
    <row r="767" spans="1:26" x14ac:dyDescent="0.25">
      <c r="A767" s="36">
        <v>196040</v>
      </c>
      <c r="B767" s="9">
        <v>200</v>
      </c>
      <c r="C767" s="10">
        <v>45478</v>
      </c>
      <c r="D767" s="11"/>
      <c r="E767" s="11">
        <v>1.5000000000000568E-2</v>
      </c>
      <c r="F767" s="11">
        <v>724.125</v>
      </c>
      <c r="G767" s="24"/>
      <c r="H767" s="24"/>
      <c r="I767" s="24"/>
      <c r="J767" s="24"/>
      <c r="K767" s="24"/>
      <c r="L767" s="11"/>
      <c r="M767" s="11"/>
      <c r="N767" s="11">
        <v>115.86</v>
      </c>
      <c r="O767" s="11">
        <v>840</v>
      </c>
      <c r="P767" s="106">
        <f>Tabla16[[#This Row],[TASA EX.]]+Tabla16[[#This Row],[IEPS 8 %]]</f>
        <v>0</v>
      </c>
      <c r="Q767" s="62">
        <f>Tabla16[[#This Row],[TASA 16%]]+Tabla16[[#This Row],[IEPS 6%]]+Tabla16[[#This Row],[IEPS30%]]+Tabla16[[#This Row],[IEPS53%]]+Tabla16[[#This Row],[IEPS 26.5%]]</f>
        <v>724.125</v>
      </c>
      <c r="R767" s="33">
        <v>45482</v>
      </c>
      <c r="S767" s="12" t="s">
        <v>370</v>
      </c>
      <c r="T767" s="34" t="s">
        <v>371</v>
      </c>
      <c r="U767" s="9" t="s">
        <v>362</v>
      </c>
      <c r="V767" s="11"/>
      <c r="W767" s="13" t="s">
        <v>363</v>
      </c>
      <c r="X767" s="12" t="s">
        <v>1785</v>
      </c>
      <c r="Y767" s="124"/>
      <c r="Z767" s="68"/>
    </row>
    <row r="768" spans="1:26" x14ac:dyDescent="0.25">
      <c r="A768" s="57">
        <v>196404</v>
      </c>
      <c r="B768" s="58">
        <v>564</v>
      </c>
      <c r="C768" s="10">
        <v>45492</v>
      </c>
      <c r="D768" s="60"/>
      <c r="E768" s="60">
        <v>-1.2500000000002842E-2</v>
      </c>
      <c r="F768" s="60">
        <v>646.5625</v>
      </c>
      <c r="G768" s="61"/>
      <c r="H768" s="61"/>
      <c r="I768" s="61"/>
      <c r="J768" s="61"/>
      <c r="K768" s="61"/>
      <c r="L768" s="60"/>
      <c r="M768" s="60"/>
      <c r="N768" s="60">
        <v>103.45</v>
      </c>
      <c r="O768" s="60">
        <v>750</v>
      </c>
      <c r="P768" s="56">
        <f>Tabla16[[#This Row],[TASA EX.]]+Tabla16[[#This Row],[IEPS 8 %]]</f>
        <v>0</v>
      </c>
      <c r="Q768" s="62">
        <f>Tabla16[[#This Row],[TASA 16%]]+Tabla16[[#This Row],[IEPS 6%]]+Tabla16[[#This Row],[IEPS30%]]+Tabla16[[#This Row],[IEPS53%]]+Tabla16[[#This Row],[IEPS 26.5%]]</f>
        <v>646.5625</v>
      </c>
      <c r="R768" s="33">
        <v>45495</v>
      </c>
      <c r="S768" s="59" t="s">
        <v>370</v>
      </c>
      <c r="T768" s="63" t="s">
        <v>371</v>
      </c>
      <c r="U768" s="58" t="s">
        <v>362</v>
      </c>
      <c r="V768" s="60"/>
      <c r="W768" s="64" t="s">
        <v>363</v>
      </c>
      <c r="X768" s="59" t="s">
        <v>2040</v>
      </c>
      <c r="Y768" s="124"/>
      <c r="Z768" s="68"/>
    </row>
    <row r="769" spans="1:26" x14ac:dyDescent="0.25">
      <c r="A769" s="36" t="s">
        <v>924</v>
      </c>
      <c r="B769" s="9">
        <v>2032</v>
      </c>
      <c r="C769" s="10">
        <v>45477</v>
      </c>
      <c r="D769" s="11"/>
      <c r="E769" s="11">
        <v>0</v>
      </c>
      <c r="F769" s="11">
        <v>4500</v>
      </c>
      <c r="G769" s="24"/>
      <c r="H769" s="24"/>
      <c r="I769" s="24"/>
      <c r="J769" s="24"/>
      <c r="K769" s="24"/>
      <c r="L769" s="11"/>
      <c r="M769" s="11"/>
      <c r="N769" s="11">
        <v>720</v>
      </c>
      <c r="O769" s="11">
        <v>5220</v>
      </c>
      <c r="P769" s="56">
        <f>Tabla16[[#This Row],[TASA EX.]]+Tabla16[[#This Row],[IEPS 8 %]]</f>
        <v>0</v>
      </c>
      <c r="Q769" s="62">
        <f>Tabla16[[#This Row],[TASA 16%]]+Tabla16[[#This Row],[IEPS 6%]]+Tabla16[[#This Row],[IEPS30%]]+Tabla16[[#This Row],[IEPS53%]]+Tabla16[[#This Row],[IEPS 26.5%]]</f>
        <v>4500</v>
      </c>
      <c r="R769" s="33">
        <v>45477</v>
      </c>
      <c r="S769" s="12" t="s">
        <v>1102</v>
      </c>
      <c r="T769" s="34" t="s">
        <v>1103</v>
      </c>
      <c r="U769" s="9" t="s">
        <v>51</v>
      </c>
      <c r="V769" s="11"/>
      <c r="W769" s="13" t="s">
        <v>52</v>
      </c>
      <c r="X769" s="12" t="s">
        <v>1104</v>
      </c>
      <c r="Y769" s="124"/>
      <c r="Z769" s="68"/>
    </row>
    <row r="770" spans="1:26" x14ac:dyDescent="0.25">
      <c r="A770" s="36">
        <v>196006</v>
      </c>
      <c r="B770" s="9">
        <v>166</v>
      </c>
      <c r="C770" s="10">
        <v>45477</v>
      </c>
      <c r="D770" s="11"/>
      <c r="E770" s="11">
        <v>0</v>
      </c>
      <c r="F770" s="11">
        <v>20965</v>
      </c>
      <c r="G770" s="24"/>
      <c r="H770" s="24"/>
      <c r="I770" s="24"/>
      <c r="J770" s="24"/>
      <c r="K770" s="24"/>
      <c r="L770" s="11"/>
      <c r="M770" s="11"/>
      <c r="N770" s="11">
        <v>3354.4</v>
      </c>
      <c r="O770" s="11">
        <v>24319.4</v>
      </c>
      <c r="P770" s="56">
        <f>Tabla16[[#This Row],[TASA EX.]]+Tabla16[[#This Row],[IEPS 8 %]]</f>
        <v>0</v>
      </c>
      <c r="Q770" s="62">
        <f>Tabla16[[#This Row],[TASA 16%]]+Tabla16[[#This Row],[IEPS 6%]]+Tabla16[[#This Row],[IEPS30%]]+Tabla16[[#This Row],[IEPS53%]]+Tabla16[[#This Row],[IEPS 26.5%]]</f>
        <v>20965</v>
      </c>
      <c r="R770" s="104">
        <v>45503</v>
      </c>
      <c r="S770" s="12" t="s">
        <v>226</v>
      </c>
      <c r="T770" s="34" t="s">
        <v>227</v>
      </c>
      <c r="U770" s="9" t="s">
        <v>39</v>
      </c>
      <c r="V770" s="11"/>
      <c r="W770" s="13" t="s">
        <v>40</v>
      </c>
      <c r="X770" s="12" t="s">
        <v>1755</v>
      </c>
      <c r="Y770" s="124"/>
      <c r="Z770" s="68"/>
    </row>
    <row r="771" spans="1:26" x14ac:dyDescent="0.25">
      <c r="A771" s="36">
        <v>196219</v>
      </c>
      <c r="B771" s="9">
        <v>379</v>
      </c>
      <c r="C771" s="10">
        <v>45485</v>
      </c>
      <c r="D771" s="11"/>
      <c r="E771" s="11">
        <v>3353.76</v>
      </c>
      <c r="F771" s="11">
        <v>0</v>
      </c>
      <c r="G771" s="24"/>
      <c r="H771" s="24">
        <v>-41.94</v>
      </c>
      <c r="I771" s="24"/>
      <c r="J771" s="24"/>
      <c r="K771" s="24"/>
      <c r="L771" s="11"/>
      <c r="M771" s="11"/>
      <c r="N771" s="11"/>
      <c r="O771" s="11">
        <v>3311.82</v>
      </c>
      <c r="P771" s="56">
        <f>Tabla16[[#This Row],[TASA EX.]]+Tabla16[[#This Row],[IEPS 8 %]]</f>
        <v>0</v>
      </c>
      <c r="Q771" s="62">
        <f>Tabla16[[#This Row],[TASA 16%]]+Tabla16[[#This Row],[IEPS 6%]]+Tabla16[[#This Row],[IEPS30%]]+Tabla16[[#This Row],[IEPS53%]]+Tabla16[[#This Row],[IEPS 26.5%]]</f>
        <v>0</v>
      </c>
      <c r="R771" s="33">
        <v>45499</v>
      </c>
      <c r="S771" s="12" t="s">
        <v>743</v>
      </c>
      <c r="T771" s="34" t="s">
        <v>744</v>
      </c>
      <c r="U771" s="9" t="s">
        <v>39</v>
      </c>
      <c r="V771" s="11"/>
      <c r="W771" s="13" t="s">
        <v>40</v>
      </c>
      <c r="X771" s="12" t="s">
        <v>781</v>
      </c>
      <c r="Y771" s="124"/>
      <c r="Z771" s="68"/>
    </row>
    <row r="772" spans="1:26" x14ac:dyDescent="0.25">
      <c r="A772" s="36">
        <v>196151</v>
      </c>
      <c r="B772" s="9">
        <v>311</v>
      </c>
      <c r="C772" s="10">
        <v>45483</v>
      </c>
      <c r="D772" s="11"/>
      <c r="E772" s="11">
        <v>2.7500000000003411E-2</v>
      </c>
      <c r="F772" s="11">
        <v>1077.5625</v>
      </c>
      <c r="G772" s="24"/>
      <c r="H772" s="24"/>
      <c r="I772" s="24"/>
      <c r="J772" s="24"/>
      <c r="K772" s="24"/>
      <c r="L772" s="11"/>
      <c r="M772" s="11"/>
      <c r="N772" s="11">
        <v>172.41</v>
      </c>
      <c r="O772" s="11">
        <v>1250</v>
      </c>
      <c r="P772" s="56">
        <f>Tabla16[[#This Row],[TASA EX.]]+Tabla16[[#This Row],[IEPS 8 %]]</f>
        <v>0</v>
      </c>
      <c r="Q772" s="62">
        <f>Tabla16[[#This Row],[TASA 16%]]+Tabla16[[#This Row],[IEPS 6%]]+Tabla16[[#This Row],[IEPS30%]]+Tabla16[[#This Row],[IEPS53%]]+Tabla16[[#This Row],[IEPS 26.5%]]</f>
        <v>1077.5625</v>
      </c>
      <c r="R772" s="33">
        <v>45485</v>
      </c>
      <c r="S772" s="12" t="s">
        <v>692</v>
      </c>
      <c r="T772" s="34" t="s">
        <v>693</v>
      </c>
      <c r="U772" s="9" t="s">
        <v>51</v>
      </c>
      <c r="V772" s="11"/>
      <c r="W772" s="13" t="s">
        <v>52</v>
      </c>
      <c r="X772" s="12" t="s">
        <v>1875</v>
      </c>
      <c r="Y772" s="124"/>
      <c r="Z772" s="68"/>
    </row>
    <row r="773" spans="1:26" x14ac:dyDescent="0.25">
      <c r="A773" s="36">
        <v>195933</v>
      </c>
      <c r="B773" s="9">
        <v>93</v>
      </c>
      <c r="C773" s="10">
        <v>45476</v>
      </c>
      <c r="D773" s="11"/>
      <c r="E773" s="11">
        <v>-2.5000000001455192E-2</v>
      </c>
      <c r="F773" s="11">
        <v>143790.875</v>
      </c>
      <c r="G773" s="24"/>
      <c r="H773" s="24">
        <v>-1797.39</v>
      </c>
      <c r="I773" s="24"/>
      <c r="J773" s="24"/>
      <c r="K773" s="24"/>
      <c r="L773" s="11"/>
      <c r="M773" s="11"/>
      <c r="N773" s="11">
        <v>23006.54</v>
      </c>
      <c r="O773" s="11">
        <v>165000</v>
      </c>
      <c r="P773" s="56">
        <f>Tabla16[[#This Row],[TASA EX.]]+Tabla16[[#This Row],[IEPS 8 %]]</f>
        <v>0</v>
      </c>
      <c r="Q773" s="62">
        <f>Tabla16[[#This Row],[TASA 16%]]+Tabla16[[#This Row],[IEPS 6%]]+Tabla16[[#This Row],[IEPS30%]]+Tabla16[[#This Row],[IEPS53%]]+Tabla16[[#This Row],[IEPS 26.5%]]</f>
        <v>143790.875</v>
      </c>
      <c r="R773" s="33">
        <v>45503</v>
      </c>
      <c r="S773" s="12" t="s">
        <v>476</v>
      </c>
      <c r="T773" s="34" t="s">
        <v>477</v>
      </c>
      <c r="U773" s="9" t="s">
        <v>51</v>
      </c>
      <c r="V773" s="11"/>
      <c r="W773" s="13" t="s">
        <v>52</v>
      </c>
      <c r="X773" s="12" t="s">
        <v>1683</v>
      </c>
      <c r="Y773" s="124"/>
      <c r="Z773" s="68"/>
    </row>
    <row r="774" spans="1:26" x14ac:dyDescent="0.25">
      <c r="A774" s="36">
        <v>195932</v>
      </c>
      <c r="B774" s="58">
        <v>92</v>
      </c>
      <c r="C774" s="10">
        <v>45476</v>
      </c>
      <c r="D774" s="60"/>
      <c r="E774" s="60">
        <v>-2.5000000001455192E-2</v>
      </c>
      <c r="F774" s="60">
        <v>143790.875</v>
      </c>
      <c r="G774" s="61"/>
      <c r="H774" s="61">
        <v>-1797.39</v>
      </c>
      <c r="I774" s="61"/>
      <c r="J774" s="61"/>
      <c r="K774" s="61"/>
      <c r="L774" s="60"/>
      <c r="M774" s="60"/>
      <c r="N774" s="60">
        <v>23006.54</v>
      </c>
      <c r="O774" s="60">
        <v>165000</v>
      </c>
      <c r="P774" s="56">
        <f>Tabla16[[#This Row],[TASA EX.]]+Tabla16[[#This Row],[IEPS 8 %]]</f>
        <v>0</v>
      </c>
      <c r="Q774" s="62">
        <f>Tabla16[[#This Row],[TASA 16%]]+Tabla16[[#This Row],[IEPS 6%]]+Tabla16[[#This Row],[IEPS30%]]+Tabla16[[#This Row],[IEPS53%]]+Tabla16[[#This Row],[IEPS 26.5%]]</f>
        <v>143790.875</v>
      </c>
      <c r="R774" s="33">
        <v>45503</v>
      </c>
      <c r="S774" s="59" t="s">
        <v>474</v>
      </c>
      <c r="T774" s="63" t="s">
        <v>475</v>
      </c>
      <c r="U774" s="58" t="s">
        <v>51</v>
      </c>
      <c r="V774" s="60"/>
      <c r="W774" s="64" t="s">
        <v>52</v>
      </c>
      <c r="X774" s="59" t="s">
        <v>673</v>
      </c>
      <c r="Y774" s="124"/>
      <c r="Z774" s="68"/>
    </row>
    <row r="775" spans="1:26" x14ac:dyDescent="0.25">
      <c r="A775" s="36">
        <v>195929</v>
      </c>
      <c r="B775" s="9">
        <v>89</v>
      </c>
      <c r="C775" s="10">
        <v>45476</v>
      </c>
      <c r="D775" s="11"/>
      <c r="E775" s="11">
        <v>-2.5000000001455192E-2</v>
      </c>
      <c r="F775" s="11">
        <v>143790.875</v>
      </c>
      <c r="G775" s="24"/>
      <c r="H775" s="24">
        <v>-1797.39</v>
      </c>
      <c r="I775" s="24"/>
      <c r="J775" s="24"/>
      <c r="K775" s="24"/>
      <c r="L775" s="11"/>
      <c r="M775" s="11"/>
      <c r="N775" s="11">
        <v>23006.54</v>
      </c>
      <c r="O775" s="11">
        <v>165000</v>
      </c>
      <c r="P775" s="56">
        <f>Tabla16[[#This Row],[TASA EX.]]+Tabla16[[#This Row],[IEPS 8 %]]</f>
        <v>0</v>
      </c>
      <c r="Q775" s="62">
        <f>Tabla16[[#This Row],[TASA 16%]]+Tabla16[[#This Row],[IEPS 6%]]+Tabla16[[#This Row],[IEPS30%]]+Tabla16[[#This Row],[IEPS53%]]+Tabla16[[#This Row],[IEPS 26.5%]]</f>
        <v>143790.875</v>
      </c>
      <c r="R775" s="33">
        <v>45503</v>
      </c>
      <c r="S775" s="12" t="s">
        <v>468</v>
      </c>
      <c r="T775" s="34" t="s">
        <v>469</v>
      </c>
      <c r="U775" s="9" t="s">
        <v>51</v>
      </c>
      <c r="V775" s="11"/>
      <c r="W775" s="13" t="s">
        <v>52</v>
      </c>
      <c r="X775" s="12" t="s">
        <v>641</v>
      </c>
      <c r="Y775" s="124"/>
      <c r="Z775" s="68"/>
    </row>
    <row r="776" spans="1:26" x14ac:dyDescent="0.25">
      <c r="A776" s="69">
        <v>195930</v>
      </c>
      <c r="B776" s="70">
        <v>90</v>
      </c>
      <c r="C776" s="10">
        <v>45476</v>
      </c>
      <c r="D776" s="72"/>
      <c r="E776" s="72">
        <v>-2.5000000001455192E-2</v>
      </c>
      <c r="F776" s="72">
        <v>143790.875</v>
      </c>
      <c r="G776" s="73"/>
      <c r="H776" s="73">
        <v>-1797.39</v>
      </c>
      <c r="I776" s="73"/>
      <c r="J776" s="73"/>
      <c r="K776" s="73"/>
      <c r="L776" s="72"/>
      <c r="M776" s="72"/>
      <c r="N776" s="72">
        <v>23006.54</v>
      </c>
      <c r="O776" s="72">
        <v>165000</v>
      </c>
      <c r="P776" s="56">
        <f>Tabla16[[#This Row],[TASA EX.]]+Tabla16[[#This Row],[IEPS 8 %]]</f>
        <v>0</v>
      </c>
      <c r="Q776" s="62">
        <f>Tabla16[[#This Row],[TASA 16%]]+Tabla16[[#This Row],[IEPS 6%]]+Tabla16[[#This Row],[IEPS30%]]+Tabla16[[#This Row],[IEPS53%]]+Tabla16[[#This Row],[IEPS 26.5%]]</f>
        <v>143790.875</v>
      </c>
      <c r="R776" s="33">
        <v>45489</v>
      </c>
      <c r="S776" s="71" t="s">
        <v>470</v>
      </c>
      <c r="T776" s="74" t="s">
        <v>471</v>
      </c>
      <c r="U776" s="70" t="s">
        <v>51</v>
      </c>
      <c r="V776" s="72"/>
      <c r="W776" s="75" t="s">
        <v>52</v>
      </c>
      <c r="X776" s="71" t="s">
        <v>1681</v>
      </c>
      <c r="Y776" s="124"/>
      <c r="Z776" s="68"/>
    </row>
    <row r="777" spans="1:26" x14ac:dyDescent="0.25">
      <c r="A777" s="36">
        <v>3038</v>
      </c>
      <c r="B777" s="9">
        <v>1501</v>
      </c>
      <c r="C777" s="10">
        <v>45474</v>
      </c>
      <c r="D777" s="11"/>
      <c r="E777" s="11">
        <v>-2.5000000001455192E-2</v>
      </c>
      <c r="F777" s="11">
        <v>143790.875</v>
      </c>
      <c r="G777" s="24"/>
      <c r="H777" s="24">
        <v>-1797.39</v>
      </c>
      <c r="I777" s="24"/>
      <c r="J777" s="24"/>
      <c r="K777" s="24"/>
      <c r="L777" s="11"/>
      <c r="M777" s="11"/>
      <c r="N777" s="11">
        <v>23006.54</v>
      </c>
      <c r="O777" s="11">
        <v>165000</v>
      </c>
      <c r="P777" s="56">
        <f>Tabla16[[#This Row],[TASA EX.]]+Tabla16[[#This Row],[IEPS 8 %]]</f>
        <v>0</v>
      </c>
      <c r="Q777" s="62">
        <f>Tabla16[[#This Row],[TASA 16%]]+Tabla16[[#This Row],[IEPS 6%]]+Tabla16[[#This Row],[IEPS30%]]+Tabla16[[#This Row],[IEPS53%]]+Tabla16[[#This Row],[IEPS 26.5%]]</f>
        <v>143790.875</v>
      </c>
      <c r="R777" s="33">
        <v>45475</v>
      </c>
      <c r="S777" s="12" t="s">
        <v>502</v>
      </c>
      <c r="T777" s="34" t="s">
        <v>503</v>
      </c>
      <c r="U777" s="9" t="s">
        <v>51</v>
      </c>
      <c r="V777" s="11"/>
      <c r="W777" s="13" t="s">
        <v>52</v>
      </c>
      <c r="X777" s="12" t="s">
        <v>2123</v>
      </c>
      <c r="Y777" s="124"/>
      <c r="Z777" s="68"/>
    </row>
    <row r="778" spans="1:26" x14ac:dyDescent="0.25">
      <c r="A778" s="57">
        <v>195931</v>
      </c>
      <c r="B778" s="58">
        <v>91</v>
      </c>
      <c r="C778" s="10">
        <v>45476</v>
      </c>
      <c r="D778" s="60"/>
      <c r="E778" s="60">
        <v>-2.5000000001455192E-2</v>
      </c>
      <c r="F778" s="60">
        <v>143790.875</v>
      </c>
      <c r="G778" s="61"/>
      <c r="H778" s="61">
        <v>-1797.39</v>
      </c>
      <c r="I778" s="61"/>
      <c r="J778" s="61"/>
      <c r="K778" s="61"/>
      <c r="L778" s="60"/>
      <c r="M778" s="60"/>
      <c r="N778" s="60">
        <v>23006.54</v>
      </c>
      <c r="O778" s="60">
        <v>165000</v>
      </c>
      <c r="P778" s="56">
        <f>Tabla16[[#This Row],[TASA EX.]]+Tabla16[[#This Row],[IEPS 8 %]]</f>
        <v>0</v>
      </c>
      <c r="Q778" s="62">
        <f>Tabla16[[#This Row],[TASA 16%]]+Tabla16[[#This Row],[IEPS 6%]]+Tabla16[[#This Row],[IEPS30%]]+Tabla16[[#This Row],[IEPS53%]]+Tabla16[[#This Row],[IEPS 26.5%]]</f>
        <v>143790.875</v>
      </c>
      <c r="R778" s="33">
        <v>45503</v>
      </c>
      <c r="S778" s="59" t="s">
        <v>472</v>
      </c>
      <c r="T778" s="63" t="s">
        <v>473</v>
      </c>
      <c r="U778" s="58" t="s">
        <v>51</v>
      </c>
      <c r="V778" s="60"/>
      <c r="W778" s="64" t="s">
        <v>52</v>
      </c>
      <c r="X778" s="59" t="s">
        <v>1682</v>
      </c>
      <c r="Y778" s="124"/>
      <c r="Z778" s="68"/>
    </row>
    <row r="779" spans="1:26" x14ac:dyDescent="0.25">
      <c r="A779" s="57">
        <v>195624</v>
      </c>
      <c r="B779" s="58">
        <v>674</v>
      </c>
      <c r="C779" s="10">
        <v>45467</v>
      </c>
      <c r="D779" s="60"/>
      <c r="E779" s="60">
        <v>-6.7499999999654392E-2</v>
      </c>
      <c r="F779" s="60">
        <v>25495.6875</v>
      </c>
      <c r="G779" s="61"/>
      <c r="H779" s="61"/>
      <c r="I779" s="61"/>
      <c r="J779" s="61"/>
      <c r="K779" s="61"/>
      <c r="L779" s="60"/>
      <c r="M779" s="60"/>
      <c r="N779" s="60">
        <v>4079.31</v>
      </c>
      <c r="O779" s="60">
        <v>29574.93</v>
      </c>
      <c r="P779" s="56">
        <f>Tabla16[[#This Row],[TASA EX.]]+Tabla16[[#This Row],[IEPS 8 %]]</f>
        <v>0</v>
      </c>
      <c r="Q779" s="62">
        <f>Tabla16[[#This Row],[TASA 16%]]+Tabla16[[#This Row],[IEPS 6%]]+Tabla16[[#This Row],[IEPS30%]]+Tabla16[[#This Row],[IEPS53%]]+Tabla16[[#This Row],[IEPS 26.5%]]</f>
        <v>25495.6875</v>
      </c>
      <c r="R779" s="33">
        <v>45476</v>
      </c>
      <c r="S779" s="59" t="s">
        <v>170</v>
      </c>
      <c r="T779" s="63" t="s">
        <v>171</v>
      </c>
      <c r="U779" s="58" t="s">
        <v>51</v>
      </c>
      <c r="V779" s="60"/>
      <c r="W779" s="64" t="s">
        <v>52</v>
      </c>
      <c r="X779" s="59" t="s">
        <v>1424</v>
      </c>
      <c r="Y779" s="124"/>
      <c r="Z779" s="68"/>
    </row>
    <row r="780" spans="1:26" x14ac:dyDescent="0.25">
      <c r="A780" s="57">
        <v>195821</v>
      </c>
      <c r="B780" s="58">
        <v>871</v>
      </c>
      <c r="C780" s="10">
        <v>45471</v>
      </c>
      <c r="D780" s="60"/>
      <c r="E780" s="60">
        <v>0</v>
      </c>
      <c r="F780" s="60">
        <v>3000</v>
      </c>
      <c r="G780" s="61"/>
      <c r="H780" s="61"/>
      <c r="I780" s="61"/>
      <c r="J780" s="61"/>
      <c r="K780" s="61"/>
      <c r="L780" s="60"/>
      <c r="M780" s="60"/>
      <c r="N780" s="60">
        <v>480</v>
      </c>
      <c r="O780" s="60">
        <v>3480</v>
      </c>
      <c r="P780" s="56">
        <f>Tabla16[[#This Row],[TASA EX.]]+Tabla16[[#This Row],[IEPS 8 %]]</f>
        <v>0</v>
      </c>
      <c r="Q780" s="62">
        <f>Tabla16[[#This Row],[TASA 16%]]+Tabla16[[#This Row],[IEPS 6%]]+Tabla16[[#This Row],[IEPS30%]]+Tabla16[[#This Row],[IEPS53%]]+Tabla16[[#This Row],[IEPS 26.5%]]</f>
        <v>3000</v>
      </c>
      <c r="R780" s="33">
        <v>45476</v>
      </c>
      <c r="S780" s="59" t="s">
        <v>170</v>
      </c>
      <c r="T780" s="63" t="s">
        <v>171</v>
      </c>
      <c r="U780" s="58" t="s">
        <v>51</v>
      </c>
      <c r="V780" s="60"/>
      <c r="W780" s="64" t="s">
        <v>52</v>
      </c>
      <c r="X780" s="59" t="s">
        <v>1584</v>
      </c>
      <c r="Y780" s="124"/>
      <c r="Z780" s="68"/>
    </row>
    <row r="781" spans="1:26" x14ac:dyDescent="0.25">
      <c r="A781" s="36">
        <v>196075</v>
      </c>
      <c r="B781" s="9">
        <v>235</v>
      </c>
      <c r="C781" s="10">
        <v>45481</v>
      </c>
      <c r="D781" s="11"/>
      <c r="E781" s="11">
        <v>-4.999999999836291E-2</v>
      </c>
      <c r="F781" s="11">
        <v>30026.25</v>
      </c>
      <c r="G781" s="24"/>
      <c r="H781" s="24"/>
      <c r="I781" s="24"/>
      <c r="J781" s="24"/>
      <c r="K781" s="24"/>
      <c r="L781" s="11"/>
      <c r="M781" s="11"/>
      <c r="N781" s="11">
        <v>4804.2</v>
      </c>
      <c r="O781" s="11">
        <v>34830.400000000001</v>
      </c>
      <c r="P781" s="106">
        <f>Tabla16[[#This Row],[TASA EX.]]+Tabla16[[#This Row],[IEPS 8 %]]</f>
        <v>0</v>
      </c>
      <c r="Q781" s="62">
        <f>Tabla16[[#This Row],[TASA 16%]]+Tabla16[[#This Row],[IEPS 6%]]+Tabla16[[#This Row],[IEPS30%]]+Tabla16[[#This Row],[IEPS53%]]+Tabla16[[#This Row],[IEPS 26.5%]]</f>
        <v>30026.25</v>
      </c>
      <c r="R781" s="33">
        <v>45485</v>
      </c>
      <c r="S781" s="12" t="s">
        <v>170</v>
      </c>
      <c r="T781" s="34" t="s">
        <v>171</v>
      </c>
      <c r="U781" s="9" t="s">
        <v>51</v>
      </c>
      <c r="V781" s="11"/>
      <c r="W781" s="13" t="s">
        <v>52</v>
      </c>
      <c r="X781" s="12" t="s">
        <v>1808</v>
      </c>
      <c r="Y781" s="124"/>
      <c r="Z781" s="68"/>
    </row>
    <row r="782" spans="1:26" x14ac:dyDescent="0.25">
      <c r="A782" s="57">
        <v>196248</v>
      </c>
      <c r="B782" s="58">
        <v>408</v>
      </c>
      <c r="C782" s="10">
        <v>45488</v>
      </c>
      <c r="D782" s="60"/>
      <c r="E782" s="60">
        <v>4.0000000006330083E-2</v>
      </c>
      <c r="F782" s="60">
        <v>52340.999999999993</v>
      </c>
      <c r="G782" s="61"/>
      <c r="H782" s="61"/>
      <c r="I782" s="61"/>
      <c r="J782" s="61"/>
      <c r="K782" s="61"/>
      <c r="L782" s="60"/>
      <c r="M782" s="60"/>
      <c r="N782" s="60">
        <v>8374.56</v>
      </c>
      <c r="O782" s="60">
        <v>60715.6</v>
      </c>
      <c r="P782" s="56">
        <f>Tabla16[[#This Row],[TASA EX.]]+Tabla16[[#This Row],[IEPS 8 %]]</f>
        <v>0</v>
      </c>
      <c r="Q782" s="62">
        <f>Tabla16[[#This Row],[TASA 16%]]+Tabla16[[#This Row],[IEPS 6%]]+Tabla16[[#This Row],[IEPS30%]]+Tabla16[[#This Row],[IEPS53%]]+Tabla16[[#This Row],[IEPS 26.5%]]</f>
        <v>52340.999999999993</v>
      </c>
      <c r="R782" s="33">
        <v>45492</v>
      </c>
      <c r="S782" s="59" t="s">
        <v>170</v>
      </c>
      <c r="T782" s="63" t="s">
        <v>171</v>
      </c>
      <c r="U782" s="58" t="s">
        <v>51</v>
      </c>
      <c r="V782" s="60"/>
      <c r="W782" s="64" t="s">
        <v>52</v>
      </c>
      <c r="X782" s="59" t="s">
        <v>1955</v>
      </c>
      <c r="Y782" s="124"/>
      <c r="Z782" s="68"/>
    </row>
    <row r="783" spans="1:26" x14ac:dyDescent="0.25">
      <c r="A783" s="97">
        <v>196461</v>
      </c>
      <c r="B783" s="98">
        <v>621</v>
      </c>
      <c r="C783" s="10">
        <v>45495</v>
      </c>
      <c r="D783" s="100"/>
      <c r="E783" s="100">
        <v>-2.2500000000945874E-2</v>
      </c>
      <c r="F783" s="100">
        <v>32074.0625</v>
      </c>
      <c r="G783" s="101"/>
      <c r="H783" s="101"/>
      <c r="I783" s="101"/>
      <c r="J783" s="101"/>
      <c r="K783" s="101"/>
      <c r="L783" s="100"/>
      <c r="M783" s="100"/>
      <c r="N783" s="100">
        <v>5131.8500000000004</v>
      </c>
      <c r="O783" s="100">
        <v>37205.89</v>
      </c>
      <c r="P783" s="56">
        <f>Tabla16[[#This Row],[TASA EX.]]+Tabla16[[#This Row],[IEPS 8 %]]</f>
        <v>0</v>
      </c>
      <c r="Q783" s="62">
        <f>Tabla16[[#This Row],[TASA 16%]]+Tabla16[[#This Row],[IEPS 6%]]+Tabla16[[#This Row],[IEPS30%]]+Tabla16[[#This Row],[IEPS53%]]+Tabla16[[#This Row],[IEPS 26.5%]]</f>
        <v>32074.0625</v>
      </c>
      <c r="R783" s="33">
        <v>45500</v>
      </c>
      <c r="S783" s="99" t="s">
        <v>170</v>
      </c>
      <c r="T783" s="102" t="s">
        <v>171</v>
      </c>
      <c r="U783" s="98" t="s">
        <v>51</v>
      </c>
      <c r="V783" s="100"/>
      <c r="W783" s="103" t="s">
        <v>52</v>
      </c>
      <c r="X783" s="99" t="s">
        <v>2074</v>
      </c>
      <c r="Y783" s="124"/>
      <c r="Z783" s="68"/>
    </row>
    <row r="784" spans="1:26" x14ac:dyDescent="0.25">
      <c r="A784" s="69" t="s">
        <v>1047</v>
      </c>
      <c r="B784" s="70">
        <v>2162</v>
      </c>
      <c r="C784" s="10">
        <v>45502</v>
      </c>
      <c r="D784" s="72"/>
      <c r="E784" s="72">
        <v>0</v>
      </c>
      <c r="F784" s="72">
        <v>7000</v>
      </c>
      <c r="G784" s="73"/>
      <c r="H784" s="73"/>
      <c r="I784" s="73"/>
      <c r="J784" s="73"/>
      <c r="K784" s="73"/>
      <c r="L784" s="72"/>
      <c r="M784" s="72"/>
      <c r="N784" s="72">
        <v>1120</v>
      </c>
      <c r="O784" s="72">
        <v>8120</v>
      </c>
      <c r="P784" s="56">
        <f>Tabla16[[#This Row],[TASA EX.]]+Tabla16[[#This Row],[IEPS 8 %]]</f>
        <v>0</v>
      </c>
      <c r="Q784" s="62">
        <f>Tabla16[[#This Row],[TASA 16%]]+Tabla16[[#This Row],[IEPS 6%]]+Tabla16[[#This Row],[IEPS30%]]+Tabla16[[#This Row],[IEPS53%]]+Tabla16[[#This Row],[IEPS 26.5%]]</f>
        <v>7000</v>
      </c>
      <c r="R784" s="33">
        <v>45502</v>
      </c>
      <c r="S784" s="71" t="s">
        <v>170</v>
      </c>
      <c r="T784" s="74" t="s">
        <v>171</v>
      </c>
      <c r="U784" s="70" t="s">
        <v>51</v>
      </c>
      <c r="V784" s="72"/>
      <c r="W784" s="75" t="s">
        <v>52</v>
      </c>
      <c r="X784" s="71" t="s">
        <v>1220</v>
      </c>
      <c r="Y784" s="124"/>
      <c r="Z784" s="68"/>
    </row>
    <row r="785" spans="1:26" x14ac:dyDescent="0.25">
      <c r="A785" s="57" t="s">
        <v>897</v>
      </c>
      <c r="B785" s="58">
        <v>2004</v>
      </c>
      <c r="C785" s="10">
        <v>45474</v>
      </c>
      <c r="D785" s="60"/>
      <c r="E785" s="60">
        <v>0</v>
      </c>
      <c r="F785" s="60">
        <v>6500</v>
      </c>
      <c r="G785" s="61"/>
      <c r="H785" s="61"/>
      <c r="I785" s="61"/>
      <c r="J785" s="61"/>
      <c r="K785" s="61"/>
      <c r="L785" s="60"/>
      <c r="M785" s="60"/>
      <c r="N785" s="60">
        <v>1040</v>
      </c>
      <c r="O785" s="60">
        <v>7540</v>
      </c>
      <c r="P785" s="56">
        <f>Tabla16[[#This Row],[TASA EX.]]+Tabla16[[#This Row],[IEPS 8 %]]</f>
        <v>0</v>
      </c>
      <c r="Q785" s="62">
        <f>Tabla16[[#This Row],[TASA 16%]]+Tabla16[[#This Row],[IEPS 6%]]+Tabla16[[#This Row],[IEPS30%]]+Tabla16[[#This Row],[IEPS53%]]+Tabla16[[#This Row],[IEPS 26.5%]]</f>
        <v>6500</v>
      </c>
      <c r="R785" s="33">
        <v>45474</v>
      </c>
      <c r="S785" s="59" t="s">
        <v>170</v>
      </c>
      <c r="T785" s="63" t="s">
        <v>171</v>
      </c>
      <c r="U785" s="58" t="s">
        <v>51</v>
      </c>
      <c r="V785" s="60"/>
      <c r="W785" s="64" t="s">
        <v>52</v>
      </c>
      <c r="X785" s="59" t="s">
        <v>1071</v>
      </c>
      <c r="Y785" s="124"/>
      <c r="Z785" s="68"/>
    </row>
    <row r="786" spans="1:26" x14ac:dyDescent="0.25">
      <c r="A786" s="57">
        <v>195934</v>
      </c>
      <c r="B786" s="58">
        <v>94</v>
      </c>
      <c r="C786" s="10">
        <v>45476</v>
      </c>
      <c r="D786" s="60"/>
      <c r="E786" s="60">
        <v>161084.4</v>
      </c>
      <c r="F786" s="60">
        <v>0</v>
      </c>
      <c r="G786" s="61"/>
      <c r="H786" s="61">
        <v>-2013.56</v>
      </c>
      <c r="I786" s="61"/>
      <c r="J786" s="61"/>
      <c r="K786" s="61"/>
      <c r="L786" s="60"/>
      <c r="M786" s="60"/>
      <c r="N786" s="60"/>
      <c r="O786" s="60">
        <v>159070.84</v>
      </c>
      <c r="P786" s="56">
        <f>Tabla16[[#This Row],[TASA EX.]]+Tabla16[[#This Row],[IEPS 8 %]]</f>
        <v>0</v>
      </c>
      <c r="Q786" s="62">
        <f>Tabla16[[#This Row],[TASA 16%]]+Tabla16[[#This Row],[IEPS 6%]]+Tabla16[[#This Row],[IEPS30%]]+Tabla16[[#This Row],[IEPS53%]]+Tabla16[[#This Row],[IEPS 26.5%]]</f>
        <v>0</v>
      </c>
      <c r="R786" s="33">
        <v>45504</v>
      </c>
      <c r="S786" s="59" t="s">
        <v>438</v>
      </c>
      <c r="T786" s="63" t="s">
        <v>439</v>
      </c>
      <c r="U786" s="58" t="s">
        <v>39</v>
      </c>
      <c r="V786" s="60"/>
      <c r="W786" s="64" t="s">
        <v>40</v>
      </c>
      <c r="X786" s="59" t="s">
        <v>781</v>
      </c>
      <c r="Y786" s="124"/>
      <c r="Z786" s="68"/>
    </row>
    <row r="787" spans="1:26" x14ac:dyDescent="0.25">
      <c r="A787" s="36">
        <v>196008</v>
      </c>
      <c r="B787" s="9">
        <v>168</v>
      </c>
      <c r="C787" s="10">
        <v>45478</v>
      </c>
      <c r="D787" s="11"/>
      <c r="E787" s="11">
        <v>7.4999999997089617E-3</v>
      </c>
      <c r="F787" s="11">
        <v>236014.0625</v>
      </c>
      <c r="G787" s="24">
        <v>-25174.91</v>
      </c>
      <c r="H787" s="24">
        <v>-23601.41</v>
      </c>
      <c r="I787" s="24"/>
      <c r="J787" s="24"/>
      <c r="K787" s="24"/>
      <c r="L787" s="11"/>
      <c r="M787" s="11"/>
      <c r="N787" s="11">
        <v>37762.25</v>
      </c>
      <c r="O787" s="11">
        <v>225000</v>
      </c>
      <c r="P787" s="106">
        <f>Tabla16[[#This Row],[TASA EX.]]+Tabla16[[#This Row],[IEPS 8 %]]</f>
        <v>0</v>
      </c>
      <c r="Q787" s="62">
        <f>Tabla16[[#This Row],[TASA 16%]]+Tabla16[[#This Row],[IEPS 6%]]+Tabla16[[#This Row],[IEPS30%]]+Tabla16[[#This Row],[IEPS53%]]+Tabla16[[#This Row],[IEPS 26.5%]]</f>
        <v>236014.0625</v>
      </c>
      <c r="R787" s="33">
        <v>45504</v>
      </c>
      <c r="S787" s="12" t="s">
        <v>406</v>
      </c>
      <c r="T787" s="34" t="s">
        <v>407</v>
      </c>
      <c r="U787" s="9" t="s">
        <v>408</v>
      </c>
      <c r="V787" s="11"/>
      <c r="W787" s="13" t="s">
        <v>409</v>
      </c>
      <c r="X787" s="12" t="s">
        <v>1589</v>
      </c>
      <c r="Y787" s="124"/>
      <c r="Z787" s="68"/>
    </row>
    <row r="788" spans="1:26" x14ac:dyDescent="0.25">
      <c r="A788" s="57">
        <v>196029</v>
      </c>
      <c r="B788" s="58">
        <v>189</v>
      </c>
      <c r="C788" s="10">
        <v>45478</v>
      </c>
      <c r="D788" s="60"/>
      <c r="E788" s="60">
        <v>-1.7499999994470272E-2</v>
      </c>
      <c r="F788" s="60">
        <v>28137.937499999996</v>
      </c>
      <c r="G788" s="61"/>
      <c r="H788" s="61"/>
      <c r="I788" s="61"/>
      <c r="J788" s="61"/>
      <c r="K788" s="61"/>
      <c r="L788" s="60"/>
      <c r="M788" s="60"/>
      <c r="N788" s="60">
        <v>4502.07</v>
      </c>
      <c r="O788" s="60">
        <v>32639.99</v>
      </c>
      <c r="P788" s="56">
        <f>Tabla16[[#This Row],[TASA EX.]]+Tabla16[[#This Row],[IEPS 8 %]]</f>
        <v>0</v>
      </c>
      <c r="Q788" s="62">
        <f>Tabla16[[#This Row],[TASA 16%]]+Tabla16[[#This Row],[IEPS 6%]]+Tabla16[[#This Row],[IEPS30%]]+Tabla16[[#This Row],[IEPS53%]]+Tabla16[[#This Row],[IEPS 26.5%]]</f>
        <v>28137.937499999996</v>
      </c>
      <c r="R788" s="33">
        <v>45491</v>
      </c>
      <c r="S788" s="59" t="s">
        <v>1770</v>
      </c>
      <c r="T788" s="63" t="s">
        <v>1771</v>
      </c>
      <c r="U788" s="9" t="s">
        <v>39</v>
      </c>
      <c r="V788" s="60"/>
      <c r="W788" s="13" t="s">
        <v>40</v>
      </c>
      <c r="X788" s="59" t="s">
        <v>696</v>
      </c>
      <c r="Y788" s="124"/>
      <c r="Z788" s="68"/>
    </row>
    <row r="789" spans="1:26" x14ac:dyDescent="0.25">
      <c r="A789" s="57" t="s">
        <v>991</v>
      </c>
      <c r="B789" s="58">
        <v>2101</v>
      </c>
      <c r="C789" s="10">
        <v>45490</v>
      </c>
      <c r="D789" s="60"/>
      <c r="E789" s="60">
        <v>0</v>
      </c>
      <c r="F789" s="60">
        <v>6300</v>
      </c>
      <c r="G789" s="61"/>
      <c r="H789" s="61"/>
      <c r="I789" s="61"/>
      <c r="J789" s="61"/>
      <c r="K789" s="61"/>
      <c r="L789" s="60"/>
      <c r="M789" s="60"/>
      <c r="N789" s="60">
        <v>1008</v>
      </c>
      <c r="O789" s="60">
        <v>7308</v>
      </c>
      <c r="P789" s="56">
        <f>Tabla16[[#This Row],[TASA EX.]]+Tabla16[[#This Row],[IEPS 8 %]]</f>
        <v>0</v>
      </c>
      <c r="Q789" s="62">
        <f>Tabla16[[#This Row],[TASA 16%]]+Tabla16[[#This Row],[IEPS 6%]]+Tabla16[[#This Row],[IEPS30%]]+Tabla16[[#This Row],[IEPS53%]]+Tabla16[[#This Row],[IEPS 26.5%]]</f>
        <v>6300</v>
      </c>
      <c r="R789" s="33">
        <v>45490</v>
      </c>
      <c r="S789" s="59" t="s">
        <v>635</v>
      </c>
      <c r="T789" s="63" t="s">
        <v>636</v>
      </c>
      <c r="U789" s="58" t="s">
        <v>51</v>
      </c>
      <c r="V789" s="60"/>
      <c r="W789" s="64" t="s">
        <v>52</v>
      </c>
      <c r="X789" s="59" t="s">
        <v>765</v>
      </c>
      <c r="Y789" s="124"/>
      <c r="Z789" s="68"/>
    </row>
    <row r="790" spans="1:26" x14ac:dyDescent="0.25">
      <c r="A790" s="36" t="s">
        <v>915</v>
      </c>
      <c r="B790" s="9">
        <v>2023</v>
      </c>
      <c r="C790" s="10">
        <v>45476</v>
      </c>
      <c r="D790" s="11"/>
      <c r="E790" s="11">
        <v>0</v>
      </c>
      <c r="F790" s="11">
        <v>3679.9999999999995</v>
      </c>
      <c r="G790" s="24"/>
      <c r="H790" s="24"/>
      <c r="I790" s="24"/>
      <c r="J790" s="24"/>
      <c r="K790" s="24"/>
      <c r="L790" s="11"/>
      <c r="M790" s="11"/>
      <c r="N790" s="11">
        <v>588.79999999999995</v>
      </c>
      <c r="O790" s="11">
        <v>4268.8</v>
      </c>
      <c r="P790" s="106">
        <f>Tabla16[[#This Row],[TASA EX.]]+Tabla16[[#This Row],[IEPS 8 %]]</f>
        <v>0</v>
      </c>
      <c r="Q790" s="62">
        <f>Tabla16[[#This Row],[TASA 16%]]+Tabla16[[#This Row],[IEPS 6%]]+Tabla16[[#This Row],[IEPS30%]]+Tabla16[[#This Row],[IEPS53%]]+Tabla16[[#This Row],[IEPS 26.5%]]</f>
        <v>3679.9999999999995</v>
      </c>
      <c r="R790" s="33">
        <v>45476</v>
      </c>
      <c r="S790" s="12" t="s">
        <v>635</v>
      </c>
      <c r="T790" s="34" t="s">
        <v>636</v>
      </c>
      <c r="U790" s="9" t="s">
        <v>51</v>
      </c>
      <c r="V790" s="11"/>
      <c r="W790" s="13" t="s">
        <v>52</v>
      </c>
      <c r="X790" s="12" t="s">
        <v>1090</v>
      </c>
      <c r="Y790" s="124"/>
      <c r="Z790" s="68"/>
    </row>
    <row r="791" spans="1:26" x14ac:dyDescent="0.25">
      <c r="A791" s="57">
        <v>195548</v>
      </c>
      <c r="B791" s="58">
        <v>598</v>
      </c>
      <c r="C791" s="10">
        <v>45464</v>
      </c>
      <c r="D791" s="60"/>
      <c r="E791" s="60">
        <v>11999.949999999999</v>
      </c>
      <c r="F791" s="60">
        <v>10517.25</v>
      </c>
      <c r="G791" s="61"/>
      <c r="H791" s="61"/>
      <c r="I791" s="61"/>
      <c r="J791" s="61"/>
      <c r="K791" s="61"/>
      <c r="L791" s="60"/>
      <c r="M791" s="60"/>
      <c r="N791" s="60">
        <v>1682.76</v>
      </c>
      <c r="O791" s="60">
        <v>24199.96</v>
      </c>
      <c r="P791" s="56">
        <f>Tabla16[[#This Row],[TASA EX.]]+Tabla16[[#This Row],[IEPS 8 %]]</f>
        <v>0</v>
      </c>
      <c r="Q791" s="62">
        <f>Tabla16[[#This Row],[TASA 16%]]+Tabla16[[#This Row],[IEPS 6%]]+Tabla16[[#This Row],[IEPS30%]]+Tabla16[[#This Row],[IEPS53%]]+Tabla16[[#This Row],[IEPS 26.5%]]</f>
        <v>10517.25</v>
      </c>
      <c r="R791" s="33">
        <v>45476</v>
      </c>
      <c r="S791" s="59" t="s">
        <v>350</v>
      </c>
      <c r="T791" s="63" t="s">
        <v>351</v>
      </c>
      <c r="U791" s="58" t="s">
        <v>39</v>
      </c>
      <c r="V791" s="60"/>
      <c r="W791" s="64" t="s">
        <v>40</v>
      </c>
      <c r="X791" s="59" t="s">
        <v>1382</v>
      </c>
      <c r="Y791" s="124"/>
      <c r="Z791" s="68"/>
    </row>
    <row r="792" spans="1:26" x14ac:dyDescent="0.25">
      <c r="A792" s="36">
        <v>196433</v>
      </c>
      <c r="B792" s="9">
        <v>593</v>
      </c>
      <c r="C792" s="10">
        <v>45492</v>
      </c>
      <c r="D792" s="11"/>
      <c r="E792" s="11">
        <v>21100.039999999997</v>
      </c>
      <c r="F792" s="11">
        <v>12482.75</v>
      </c>
      <c r="G792" s="24"/>
      <c r="H792" s="24"/>
      <c r="I792" s="24"/>
      <c r="J792" s="24"/>
      <c r="K792" s="24"/>
      <c r="L792" s="11"/>
      <c r="M792" s="11"/>
      <c r="N792" s="11">
        <v>1997.24</v>
      </c>
      <c r="O792" s="11">
        <v>35580.03</v>
      </c>
      <c r="P792" s="106">
        <f>Tabla16[[#This Row],[TASA EX.]]+Tabla16[[#This Row],[IEPS 8 %]]</f>
        <v>0</v>
      </c>
      <c r="Q792" s="62">
        <f>Tabla16[[#This Row],[TASA 16%]]+Tabla16[[#This Row],[IEPS 6%]]+Tabla16[[#This Row],[IEPS30%]]+Tabla16[[#This Row],[IEPS53%]]+Tabla16[[#This Row],[IEPS 26.5%]]</f>
        <v>12482.75</v>
      </c>
      <c r="R792" s="33">
        <v>45504</v>
      </c>
      <c r="S792" s="12" t="s">
        <v>350</v>
      </c>
      <c r="T792" s="34" t="s">
        <v>351</v>
      </c>
      <c r="U792" s="9" t="s">
        <v>39</v>
      </c>
      <c r="V792" s="11">
        <v>3611.15</v>
      </c>
      <c r="W792" s="13" t="s">
        <v>40</v>
      </c>
      <c r="X792" s="12" t="s">
        <v>2054</v>
      </c>
      <c r="Y792" s="124"/>
      <c r="Z792" s="68"/>
    </row>
    <row r="793" spans="1:26" x14ac:dyDescent="0.25">
      <c r="A793" s="57">
        <v>196552</v>
      </c>
      <c r="B793" s="58">
        <v>712</v>
      </c>
      <c r="C793" s="10">
        <v>45496</v>
      </c>
      <c r="D793" s="60"/>
      <c r="E793" s="60">
        <v>5896.9575000000013</v>
      </c>
      <c r="F793" s="60">
        <v>24144.5625</v>
      </c>
      <c r="G793" s="61"/>
      <c r="H793" s="61"/>
      <c r="I793" s="61"/>
      <c r="J793" s="61"/>
      <c r="K793" s="61"/>
      <c r="L793" s="60"/>
      <c r="M793" s="60"/>
      <c r="N793" s="60">
        <v>3863.13</v>
      </c>
      <c r="O793" s="60">
        <v>33904.65</v>
      </c>
      <c r="P793" s="56">
        <f>Tabla16[[#This Row],[TASA EX.]]+Tabla16[[#This Row],[IEPS 8 %]]</f>
        <v>0</v>
      </c>
      <c r="Q793" s="62">
        <f>Tabla16[[#This Row],[TASA 16%]]+Tabla16[[#This Row],[IEPS 6%]]+Tabla16[[#This Row],[IEPS30%]]+Tabla16[[#This Row],[IEPS53%]]+Tabla16[[#This Row],[IEPS 26.5%]]</f>
        <v>24144.5625</v>
      </c>
      <c r="R793" s="33">
        <v>45498</v>
      </c>
      <c r="S793" s="59" t="s">
        <v>2089</v>
      </c>
      <c r="T793" s="63" t="s">
        <v>2090</v>
      </c>
      <c r="U793" s="58" t="s">
        <v>39</v>
      </c>
      <c r="V793" s="60">
        <v>5611.7</v>
      </c>
      <c r="W793" s="64" t="s">
        <v>40</v>
      </c>
      <c r="X793" s="59" t="s">
        <v>764</v>
      </c>
      <c r="Y793" s="124"/>
      <c r="Z793" s="68"/>
    </row>
    <row r="794" spans="1:26" x14ac:dyDescent="0.25">
      <c r="A794" s="57">
        <v>196040</v>
      </c>
      <c r="B794" s="58">
        <v>200</v>
      </c>
      <c r="C794" s="10">
        <v>45478</v>
      </c>
      <c r="D794" s="60"/>
      <c r="E794" s="60">
        <v>2.4999999999920419E-2</v>
      </c>
      <c r="F794" s="60">
        <v>3016.875</v>
      </c>
      <c r="G794" s="61"/>
      <c r="H794" s="61"/>
      <c r="I794" s="61"/>
      <c r="J794" s="61"/>
      <c r="K794" s="61"/>
      <c r="L794" s="60"/>
      <c r="M794" s="60"/>
      <c r="N794" s="60">
        <v>482.7</v>
      </c>
      <c r="O794" s="60">
        <v>3499.6</v>
      </c>
      <c r="P794" s="56">
        <f>Tabla16[[#This Row],[TASA EX.]]+Tabla16[[#This Row],[IEPS 8 %]]</f>
        <v>0</v>
      </c>
      <c r="Q794" s="62">
        <f>Tabla16[[#This Row],[TASA 16%]]+Tabla16[[#This Row],[IEPS 6%]]+Tabla16[[#This Row],[IEPS30%]]+Tabla16[[#This Row],[IEPS53%]]+Tabla16[[#This Row],[IEPS 26.5%]]</f>
        <v>3016.875</v>
      </c>
      <c r="R794" s="33">
        <v>45482</v>
      </c>
      <c r="S794" s="59" t="s">
        <v>664</v>
      </c>
      <c r="T794" s="63" t="s">
        <v>665</v>
      </c>
      <c r="U794" s="58" t="s">
        <v>358</v>
      </c>
      <c r="V794" s="60"/>
      <c r="W794" s="64" t="s">
        <v>359</v>
      </c>
      <c r="X794" s="59" t="s">
        <v>1786</v>
      </c>
      <c r="Y794" s="124"/>
      <c r="Z794" s="68"/>
    </row>
    <row r="795" spans="1:26" x14ac:dyDescent="0.25">
      <c r="A795" s="36">
        <v>196206</v>
      </c>
      <c r="B795" s="9">
        <v>366</v>
      </c>
      <c r="C795" s="10">
        <v>45485</v>
      </c>
      <c r="D795" s="11"/>
      <c r="E795" s="11">
        <v>3.2499999999970441E-2</v>
      </c>
      <c r="F795" s="11">
        <v>646.4375</v>
      </c>
      <c r="G795" s="24"/>
      <c r="H795" s="24"/>
      <c r="I795" s="24"/>
      <c r="J795" s="24"/>
      <c r="K795" s="24"/>
      <c r="L795" s="11"/>
      <c r="M795" s="11"/>
      <c r="N795" s="11">
        <v>103.43</v>
      </c>
      <c r="O795" s="11">
        <v>749.9</v>
      </c>
      <c r="P795" s="56">
        <f>Tabla16[[#This Row],[TASA EX.]]+Tabla16[[#This Row],[IEPS 8 %]]</f>
        <v>0</v>
      </c>
      <c r="Q795" s="62">
        <f>Tabla16[[#This Row],[TASA 16%]]+Tabla16[[#This Row],[IEPS 6%]]+Tabla16[[#This Row],[IEPS30%]]+Tabla16[[#This Row],[IEPS53%]]+Tabla16[[#This Row],[IEPS 26.5%]]</f>
        <v>646.4375</v>
      </c>
      <c r="R795" s="33">
        <v>45489</v>
      </c>
      <c r="S795" s="12" t="s">
        <v>664</v>
      </c>
      <c r="T795" s="34" t="s">
        <v>665</v>
      </c>
      <c r="U795" s="9" t="s">
        <v>358</v>
      </c>
      <c r="V795" s="11"/>
      <c r="W795" s="13" t="s">
        <v>359</v>
      </c>
      <c r="X795" s="12" t="s">
        <v>1922</v>
      </c>
      <c r="Y795" s="124"/>
      <c r="Z795" s="68"/>
    </row>
    <row r="796" spans="1:26" x14ac:dyDescent="0.25">
      <c r="A796" s="36">
        <v>196404</v>
      </c>
      <c r="B796" s="9">
        <v>564</v>
      </c>
      <c r="C796" s="10">
        <v>45492</v>
      </c>
      <c r="D796" s="11"/>
      <c r="E796" s="11">
        <v>959.8</v>
      </c>
      <c r="F796" s="11">
        <v>0</v>
      </c>
      <c r="G796" s="24"/>
      <c r="H796" s="24"/>
      <c r="I796" s="24"/>
      <c r="J796" s="24"/>
      <c r="K796" s="24"/>
      <c r="L796" s="11"/>
      <c r="M796" s="11"/>
      <c r="N796" s="11"/>
      <c r="O796" s="11">
        <v>959.8</v>
      </c>
      <c r="P796" s="56">
        <f>Tabla16[[#This Row],[TASA EX.]]+Tabla16[[#This Row],[IEPS 8 %]]</f>
        <v>0</v>
      </c>
      <c r="Q796" s="62">
        <f>Tabla16[[#This Row],[TASA 16%]]+Tabla16[[#This Row],[IEPS 6%]]+Tabla16[[#This Row],[IEPS30%]]+Tabla16[[#This Row],[IEPS53%]]+Tabla16[[#This Row],[IEPS 26.5%]]</f>
        <v>0</v>
      </c>
      <c r="R796" s="104">
        <v>45495</v>
      </c>
      <c r="S796" s="12" t="s">
        <v>664</v>
      </c>
      <c r="T796" s="34" t="s">
        <v>665</v>
      </c>
      <c r="U796" s="9" t="s">
        <v>358</v>
      </c>
      <c r="V796" s="11"/>
      <c r="W796" s="13" t="s">
        <v>359</v>
      </c>
      <c r="X796" s="12" t="s">
        <v>2041</v>
      </c>
      <c r="Y796" s="124"/>
      <c r="Z796" s="68"/>
    </row>
    <row r="797" spans="1:26" x14ac:dyDescent="0.25">
      <c r="A797" s="36">
        <v>196206</v>
      </c>
      <c r="B797" s="9">
        <v>366</v>
      </c>
      <c r="C797" s="10">
        <v>45485</v>
      </c>
      <c r="D797" s="11"/>
      <c r="E797" s="11">
        <v>-2.2500000000007958E-2</v>
      </c>
      <c r="F797" s="11">
        <v>1163.8125</v>
      </c>
      <c r="G797" s="24"/>
      <c r="H797" s="24"/>
      <c r="I797" s="24"/>
      <c r="J797" s="24"/>
      <c r="K797" s="24"/>
      <c r="L797" s="11"/>
      <c r="M797" s="11"/>
      <c r="N797" s="11">
        <v>186.21</v>
      </c>
      <c r="O797" s="11">
        <v>1350</v>
      </c>
      <c r="P797" s="56">
        <f>Tabla16[[#This Row],[TASA EX.]]+Tabla16[[#This Row],[IEPS 8 %]]</f>
        <v>0</v>
      </c>
      <c r="Q797" s="62">
        <f>Tabla16[[#This Row],[TASA 16%]]+Tabla16[[#This Row],[IEPS 6%]]+Tabla16[[#This Row],[IEPS30%]]+Tabla16[[#This Row],[IEPS53%]]+Tabla16[[#This Row],[IEPS 26.5%]]</f>
        <v>1163.8125</v>
      </c>
      <c r="R797" s="33">
        <v>45489</v>
      </c>
      <c r="S797" s="12" t="s">
        <v>666</v>
      </c>
      <c r="T797" s="34" t="s">
        <v>667</v>
      </c>
      <c r="U797" s="9" t="s">
        <v>358</v>
      </c>
      <c r="V797" s="11"/>
      <c r="W797" s="13" t="s">
        <v>359</v>
      </c>
      <c r="X797" s="12" t="s">
        <v>1923</v>
      </c>
      <c r="Y797" s="124"/>
      <c r="Z797" s="68"/>
    </row>
    <row r="798" spans="1:26" x14ac:dyDescent="0.25">
      <c r="A798" s="36">
        <v>196098</v>
      </c>
      <c r="B798" s="9">
        <v>258</v>
      </c>
      <c r="C798" s="10">
        <v>45482</v>
      </c>
      <c r="D798" s="11"/>
      <c r="E798" s="11">
        <v>33500</v>
      </c>
      <c r="F798" s="11">
        <v>0</v>
      </c>
      <c r="G798" s="24"/>
      <c r="H798" s="24"/>
      <c r="I798" s="24"/>
      <c r="J798" s="24"/>
      <c r="K798" s="24"/>
      <c r="L798" s="11"/>
      <c r="M798" s="11"/>
      <c r="N798" s="11"/>
      <c r="O798" s="11">
        <v>33500</v>
      </c>
      <c r="P798" s="106">
        <f>Tabla16[[#This Row],[TASA EX.]]+Tabla16[[#This Row],[IEPS 8 %]]</f>
        <v>0</v>
      </c>
      <c r="Q798" s="62">
        <f>Tabla16[[#This Row],[TASA 16%]]+Tabla16[[#This Row],[IEPS 6%]]+Tabla16[[#This Row],[IEPS30%]]+Tabla16[[#This Row],[IEPS53%]]+Tabla16[[#This Row],[IEPS 26.5%]]</f>
        <v>0</v>
      </c>
      <c r="R798" s="33">
        <v>45485</v>
      </c>
      <c r="S798" s="12" t="s">
        <v>573</v>
      </c>
      <c r="T798" s="34" t="s">
        <v>574</v>
      </c>
      <c r="U798" s="9" t="s">
        <v>39</v>
      </c>
      <c r="V798" s="11"/>
      <c r="W798" s="13" t="s">
        <v>40</v>
      </c>
      <c r="X798" s="12" t="s">
        <v>1202</v>
      </c>
      <c r="Y798" s="124"/>
      <c r="Z798" s="68"/>
    </row>
    <row r="799" spans="1:26" x14ac:dyDescent="0.25">
      <c r="A799" s="36">
        <v>195234</v>
      </c>
      <c r="B799" s="9">
        <v>284</v>
      </c>
      <c r="C799" s="10">
        <v>45454</v>
      </c>
      <c r="D799" s="11"/>
      <c r="E799" s="11">
        <v>32686.280000000002</v>
      </c>
      <c r="F799" s="11">
        <v>5532</v>
      </c>
      <c r="G799" s="24"/>
      <c r="H799" s="24"/>
      <c r="I799" s="24"/>
      <c r="J799" s="24"/>
      <c r="K799" s="24"/>
      <c r="L799" s="11"/>
      <c r="M799" s="11"/>
      <c r="N799" s="11">
        <v>885.12</v>
      </c>
      <c r="O799" s="11">
        <v>39103.4</v>
      </c>
      <c r="P799" s="106">
        <f>Tabla16[[#This Row],[TASA EX.]]+Tabla16[[#This Row],[IEPS 8 %]]</f>
        <v>0</v>
      </c>
      <c r="Q799" s="62">
        <f>Tabla16[[#This Row],[TASA 16%]]+Tabla16[[#This Row],[IEPS 6%]]+Tabla16[[#This Row],[IEPS30%]]+Tabla16[[#This Row],[IEPS53%]]+Tabla16[[#This Row],[IEPS 26.5%]]</f>
        <v>5532</v>
      </c>
      <c r="R799" s="33">
        <v>45475</v>
      </c>
      <c r="S799" s="12" t="s">
        <v>260</v>
      </c>
      <c r="T799" s="34" t="s">
        <v>261</v>
      </c>
      <c r="U799" s="9" t="s">
        <v>39</v>
      </c>
      <c r="V799" s="11"/>
      <c r="W799" s="13" t="s">
        <v>40</v>
      </c>
      <c r="X799" s="12" t="s">
        <v>1254</v>
      </c>
      <c r="Y799" s="124"/>
      <c r="Z799" s="68"/>
    </row>
    <row r="800" spans="1:26" x14ac:dyDescent="0.25">
      <c r="A800" s="36">
        <v>195413</v>
      </c>
      <c r="B800" s="9">
        <v>463</v>
      </c>
      <c r="C800" s="10">
        <v>45461</v>
      </c>
      <c r="D800" s="11"/>
      <c r="E800" s="11">
        <v>67659.432499999995</v>
      </c>
      <c r="F800" s="11">
        <v>649.4375</v>
      </c>
      <c r="G800" s="24"/>
      <c r="H800" s="24"/>
      <c r="I800" s="24"/>
      <c r="J800" s="24"/>
      <c r="K800" s="24"/>
      <c r="L800" s="11"/>
      <c r="M800" s="11"/>
      <c r="N800" s="11">
        <v>103.91</v>
      </c>
      <c r="O800" s="11">
        <v>68412.78</v>
      </c>
      <c r="P800" s="106">
        <f>Tabla16[[#This Row],[TASA EX.]]+Tabla16[[#This Row],[IEPS 8 %]]</f>
        <v>0</v>
      </c>
      <c r="Q800" s="62">
        <f>Tabla16[[#This Row],[TASA 16%]]+Tabla16[[#This Row],[IEPS 6%]]+Tabla16[[#This Row],[IEPS30%]]+Tabla16[[#This Row],[IEPS53%]]+Tabla16[[#This Row],[IEPS 26.5%]]</f>
        <v>649.4375</v>
      </c>
      <c r="R800" s="33">
        <v>45479</v>
      </c>
      <c r="S800" s="12" t="s">
        <v>260</v>
      </c>
      <c r="T800" s="34" t="s">
        <v>261</v>
      </c>
      <c r="U800" s="9" t="s">
        <v>39</v>
      </c>
      <c r="V800" s="11">
        <v>2851.16</v>
      </c>
      <c r="W800" s="13" t="s">
        <v>40</v>
      </c>
      <c r="X800" s="12" t="s">
        <v>1316</v>
      </c>
      <c r="Y800" s="124"/>
      <c r="Z800" s="68"/>
    </row>
    <row r="801" spans="1:26" x14ac:dyDescent="0.25">
      <c r="A801" s="57">
        <v>195651</v>
      </c>
      <c r="B801" s="58">
        <v>701</v>
      </c>
      <c r="C801" s="10">
        <v>45468</v>
      </c>
      <c r="D801" s="60"/>
      <c r="E801" s="60">
        <v>12913.587500000001</v>
      </c>
      <c r="F801" s="60">
        <v>10843.3125</v>
      </c>
      <c r="G801" s="61"/>
      <c r="H801" s="61"/>
      <c r="I801" s="61"/>
      <c r="J801" s="61"/>
      <c r="K801" s="61"/>
      <c r="L801" s="60"/>
      <c r="M801" s="60"/>
      <c r="N801" s="60">
        <v>1734.93</v>
      </c>
      <c r="O801" s="60">
        <v>25491.83</v>
      </c>
      <c r="P801" s="56">
        <f>Tabla16[[#This Row],[TASA EX.]]+Tabla16[[#This Row],[IEPS 8 %]]</f>
        <v>0</v>
      </c>
      <c r="Q801" s="62">
        <f>Tabla16[[#This Row],[TASA 16%]]+Tabla16[[#This Row],[IEPS 6%]]+Tabla16[[#This Row],[IEPS30%]]+Tabla16[[#This Row],[IEPS53%]]+Tabla16[[#This Row],[IEPS 26.5%]]</f>
        <v>10843.3125</v>
      </c>
      <c r="R801" s="33">
        <v>45486</v>
      </c>
      <c r="S801" s="59" t="s">
        <v>260</v>
      </c>
      <c r="T801" s="63" t="s">
        <v>261</v>
      </c>
      <c r="U801" s="58" t="s">
        <v>39</v>
      </c>
      <c r="V801" s="60"/>
      <c r="W801" s="64" t="s">
        <v>40</v>
      </c>
      <c r="X801" s="59" t="s">
        <v>1448</v>
      </c>
      <c r="Y801" s="124"/>
      <c r="Z801" s="68"/>
    </row>
    <row r="802" spans="1:26" x14ac:dyDescent="0.25">
      <c r="A802" s="36">
        <v>195796</v>
      </c>
      <c r="B802" s="9">
        <v>846</v>
      </c>
      <c r="C802" s="10">
        <v>45471</v>
      </c>
      <c r="D802" s="11"/>
      <c r="E802" s="11">
        <v>117170.98</v>
      </c>
      <c r="F802" s="11">
        <v>0</v>
      </c>
      <c r="G802" s="24"/>
      <c r="H802" s="24"/>
      <c r="I802" s="24"/>
      <c r="J802" s="24"/>
      <c r="K802" s="24"/>
      <c r="L802" s="11"/>
      <c r="M802" s="11"/>
      <c r="N802" s="11"/>
      <c r="O802" s="11">
        <v>117170.98</v>
      </c>
      <c r="P802" s="56">
        <f>Tabla16[[#This Row],[TASA EX.]]+Tabla16[[#This Row],[IEPS 8 %]]</f>
        <v>0</v>
      </c>
      <c r="Q802" s="62">
        <f>Tabla16[[#This Row],[TASA 16%]]+Tabla16[[#This Row],[IEPS 6%]]+Tabla16[[#This Row],[IEPS30%]]+Tabla16[[#This Row],[IEPS53%]]+Tabla16[[#This Row],[IEPS 26.5%]]</f>
        <v>0</v>
      </c>
      <c r="R802" s="33">
        <v>45482</v>
      </c>
      <c r="S802" s="12" t="s">
        <v>260</v>
      </c>
      <c r="T802" s="34" t="s">
        <v>261</v>
      </c>
      <c r="U802" s="9" t="s">
        <v>39</v>
      </c>
      <c r="V802" s="11">
        <v>11735.4</v>
      </c>
      <c r="W802" s="13" t="s">
        <v>40</v>
      </c>
      <c r="X802" s="12" t="s">
        <v>1542</v>
      </c>
      <c r="Y802" s="124"/>
      <c r="Z802" s="68"/>
    </row>
    <row r="803" spans="1:26" x14ac:dyDescent="0.25">
      <c r="A803" s="36">
        <v>195819</v>
      </c>
      <c r="B803" s="9">
        <v>869</v>
      </c>
      <c r="C803" s="10">
        <v>45471</v>
      </c>
      <c r="D803" s="11"/>
      <c r="E803" s="11">
        <v>43966.455000000002</v>
      </c>
      <c r="F803" s="11">
        <v>1335.625</v>
      </c>
      <c r="G803" s="24"/>
      <c r="H803" s="24"/>
      <c r="I803" s="24"/>
      <c r="J803" s="24"/>
      <c r="K803" s="24"/>
      <c r="L803" s="11"/>
      <c r="M803" s="11"/>
      <c r="N803" s="11">
        <v>213.7</v>
      </c>
      <c r="O803" s="11">
        <v>45515.78</v>
      </c>
      <c r="P803" s="106">
        <f>Tabla16[[#This Row],[TASA EX.]]+Tabla16[[#This Row],[IEPS 8 %]]</f>
        <v>0</v>
      </c>
      <c r="Q803" s="62">
        <f>Tabla16[[#This Row],[TASA 16%]]+Tabla16[[#This Row],[IEPS 6%]]+Tabla16[[#This Row],[IEPS30%]]+Tabla16[[#This Row],[IEPS53%]]+Tabla16[[#This Row],[IEPS 26.5%]]</f>
        <v>1335.625</v>
      </c>
      <c r="R803" s="33">
        <v>45493</v>
      </c>
      <c r="S803" s="12" t="s">
        <v>260</v>
      </c>
      <c r="T803" s="34" t="s">
        <v>261</v>
      </c>
      <c r="U803" s="9" t="s">
        <v>39</v>
      </c>
      <c r="V803" s="11"/>
      <c r="W803" s="13" t="s">
        <v>40</v>
      </c>
      <c r="X803" s="12" t="s">
        <v>1582</v>
      </c>
      <c r="Y803" s="124"/>
      <c r="Z803" s="68"/>
    </row>
    <row r="804" spans="1:26" x14ac:dyDescent="0.25">
      <c r="A804" s="57">
        <v>195861</v>
      </c>
      <c r="B804" s="58">
        <v>21</v>
      </c>
      <c r="C804" s="10">
        <v>45474</v>
      </c>
      <c r="D804" s="60"/>
      <c r="E804" s="60">
        <v>196548.8</v>
      </c>
      <c r="F804" s="60">
        <v>0</v>
      </c>
      <c r="G804" s="61"/>
      <c r="H804" s="61"/>
      <c r="I804" s="61"/>
      <c r="J804" s="61"/>
      <c r="K804" s="61"/>
      <c r="L804" s="60"/>
      <c r="M804" s="60"/>
      <c r="N804" s="60"/>
      <c r="O804" s="60">
        <v>196548.8</v>
      </c>
      <c r="P804" s="56">
        <f>Tabla16[[#This Row],[TASA EX.]]+Tabla16[[#This Row],[IEPS 8 %]]</f>
        <v>0</v>
      </c>
      <c r="Q804" s="62">
        <f>Tabla16[[#This Row],[TASA 16%]]+Tabla16[[#This Row],[IEPS 6%]]+Tabla16[[#This Row],[IEPS30%]]+Tabla16[[#This Row],[IEPS53%]]+Tabla16[[#This Row],[IEPS 26.5%]]</f>
        <v>0</v>
      </c>
      <c r="R804" s="33">
        <v>45496</v>
      </c>
      <c r="S804" s="59" t="s">
        <v>260</v>
      </c>
      <c r="T804" s="63" t="s">
        <v>261</v>
      </c>
      <c r="U804" s="58" t="s">
        <v>39</v>
      </c>
      <c r="V804" s="60">
        <v>13917.12</v>
      </c>
      <c r="W804" s="64" t="s">
        <v>40</v>
      </c>
      <c r="X804" s="59" t="s">
        <v>1626</v>
      </c>
      <c r="Y804" s="124"/>
      <c r="Z804" s="68"/>
    </row>
    <row r="805" spans="1:26" x14ac:dyDescent="0.25">
      <c r="A805" s="57">
        <v>196118</v>
      </c>
      <c r="B805" s="58">
        <v>278</v>
      </c>
      <c r="C805" s="10">
        <v>45482</v>
      </c>
      <c r="D805" s="60"/>
      <c r="E805" s="60">
        <v>33639.440000000002</v>
      </c>
      <c r="F805" s="60">
        <v>4007.9999999999995</v>
      </c>
      <c r="G805" s="61"/>
      <c r="H805" s="61"/>
      <c r="I805" s="61"/>
      <c r="J805" s="61"/>
      <c r="K805" s="61"/>
      <c r="L805" s="60"/>
      <c r="M805" s="60"/>
      <c r="N805" s="60">
        <v>641.28</v>
      </c>
      <c r="O805" s="60">
        <v>38288.720000000001</v>
      </c>
      <c r="P805" s="56">
        <f>Tabla16[[#This Row],[TASA EX.]]+Tabla16[[#This Row],[IEPS 8 %]]</f>
        <v>0</v>
      </c>
      <c r="Q805" s="62">
        <f>Tabla16[[#This Row],[TASA 16%]]+Tabla16[[#This Row],[IEPS 6%]]+Tabla16[[#This Row],[IEPS30%]]+Tabla16[[#This Row],[IEPS53%]]+Tabla16[[#This Row],[IEPS 26.5%]]</f>
        <v>4007.9999999999995</v>
      </c>
      <c r="R805" s="33">
        <v>45500</v>
      </c>
      <c r="S805" s="59" t="s">
        <v>260</v>
      </c>
      <c r="T805" s="63" t="s">
        <v>261</v>
      </c>
      <c r="U805" s="58" t="s">
        <v>39</v>
      </c>
      <c r="V805" s="60">
        <v>3358.67</v>
      </c>
      <c r="W805" s="64" t="s">
        <v>40</v>
      </c>
      <c r="X805" s="59" t="s">
        <v>1840</v>
      </c>
      <c r="Y805" s="124"/>
      <c r="Z805" s="68"/>
    </row>
    <row r="806" spans="1:26" x14ac:dyDescent="0.25">
      <c r="A806" s="36">
        <v>195532</v>
      </c>
      <c r="B806" s="9">
        <v>582</v>
      </c>
      <c r="C806" s="10">
        <v>45463</v>
      </c>
      <c r="D806" s="11"/>
      <c r="E806" s="11">
        <v>-1.7499999999245119E-2</v>
      </c>
      <c r="F806" s="11">
        <v>8218.4375</v>
      </c>
      <c r="G806" s="24"/>
      <c r="H806" s="24"/>
      <c r="I806" s="24"/>
      <c r="J806" s="24"/>
      <c r="K806" s="24"/>
      <c r="L806" s="11"/>
      <c r="M806" s="11"/>
      <c r="N806" s="11">
        <v>1314.95</v>
      </c>
      <c r="O806" s="11">
        <v>9533.3700000000008</v>
      </c>
      <c r="P806" s="106">
        <f>Tabla16[[#This Row],[TASA EX.]]+Tabla16[[#This Row],[IEPS 8 %]]</f>
        <v>0</v>
      </c>
      <c r="Q806" s="62">
        <f>Tabla16[[#This Row],[TASA 16%]]+Tabla16[[#This Row],[IEPS 6%]]+Tabla16[[#This Row],[IEPS30%]]+Tabla16[[#This Row],[IEPS53%]]+Tabla16[[#This Row],[IEPS 26.5%]]</f>
        <v>8218.4375</v>
      </c>
      <c r="R806" s="33">
        <v>45474</v>
      </c>
      <c r="S806" s="12" t="s">
        <v>1373</v>
      </c>
      <c r="T806" s="34" t="s">
        <v>1374</v>
      </c>
      <c r="U806" s="9" t="s">
        <v>51</v>
      </c>
      <c r="V806" s="11"/>
      <c r="W806" s="13" t="s">
        <v>52</v>
      </c>
      <c r="X806" s="12" t="s">
        <v>1375</v>
      </c>
      <c r="Y806" s="124"/>
      <c r="Z806" s="68"/>
    </row>
    <row r="807" spans="1:26" x14ac:dyDescent="0.25">
      <c r="A807" s="57">
        <v>196072</v>
      </c>
      <c r="B807" s="58">
        <v>232</v>
      </c>
      <c r="C807" s="10">
        <v>45481</v>
      </c>
      <c r="D807" s="60"/>
      <c r="E807" s="60">
        <v>-1.2499999999818101E-2</v>
      </c>
      <c r="F807" s="60">
        <v>5870.3125</v>
      </c>
      <c r="G807" s="61"/>
      <c r="H807" s="61"/>
      <c r="I807" s="61"/>
      <c r="J807" s="61"/>
      <c r="K807" s="61"/>
      <c r="L807" s="60"/>
      <c r="M807" s="60"/>
      <c r="N807" s="60">
        <v>939.25</v>
      </c>
      <c r="O807" s="60">
        <v>6809.55</v>
      </c>
      <c r="P807" s="56">
        <f>Tabla16[[#This Row],[TASA EX.]]+Tabla16[[#This Row],[IEPS 8 %]]</f>
        <v>0</v>
      </c>
      <c r="Q807" s="62">
        <f>Tabla16[[#This Row],[TASA 16%]]+Tabla16[[#This Row],[IEPS 6%]]+Tabla16[[#This Row],[IEPS30%]]+Tabla16[[#This Row],[IEPS53%]]+Tabla16[[#This Row],[IEPS 26.5%]]</f>
        <v>5870.3125</v>
      </c>
      <c r="R807" s="33">
        <v>45491</v>
      </c>
      <c r="S807" s="59" t="s">
        <v>1373</v>
      </c>
      <c r="T807" s="63" t="s">
        <v>1374</v>
      </c>
      <c r="U807" s="58" t="s">
        <v>51</v>
      </c>
      <c r="V807" s="60"/>
      <c r="W807" s="64" t="s">
        <v>52</v>
      </c>
      <c r="X807" s="59" t="s">
        <v>1803</v>
      </c>
      <c r="Y807" s="124"/>
      <c r="Z807" s="68"/>
    </row>
    <row r="808" spans="1:26" x14ac:dyDescent="0.25">
      <c r="A808" s="57">
        <v>195621</v>
      </c>
      <c r="B808" s="58">
        <v>671</v>
      </c>
      <c r="C808" s="10">
        <v>45467</v>
      </c>
      <c r="D808" s="60"/>
      <c r="E808" s="60">
        <v>44267</v>
      </c>
      <c r="F808" s="60">
        <v>0</v>
      </c>
      <c r="G808" s="61"/>
      <c r="H808" s="61"/>
      <c r="I808" s="61"/>
      <c r="J808" s="61"/>
      <c r="K808" s="61"/>
      <c r="L808" s="60"/>
      <c r="M808" s="60"/>
      <c r="N808" s="60"/>
      <c r="O808" s="60">
        <v>44267</v>
      </c>
      <c r="P808" s="56">
        <f>Tabla16[[#This Row],[TASA EX.]]+Tabla16[[#This Row],[IEPS 8 %]]</f>
        <v>0</v>
      </c>
      <c r="Q808" s="62">
        <f>Tabla16[[#This Row],[TASA 16%]]+Tabla16[[#This Row],[IEPS 6%]]+Tabla16[[#This Row],[IEPS30%]]+Tabla16[[#This Row],[IEPS53%]]+Tabla16[[#This Row],[IEPS 26.5%]]</f>
        <v>0</v>
      </c>
      <c r="R808" s="33">
        <v>45475</v>
      </c>
      <c r="S808" s="59" t="s">
        <v>162</v>
      </c>
      <c r="T808" s="63" t="s">
        <v>163</v>
      </c>
      <c r="U808" s="9" t="s">
        <v>39</v>
      </c>
      <c r="V808" s="60"/>
      <c r="W808" s="13" t="s">
        <v>40</v>
      </c>
      <c r="X808" s="59" t="s">
        <v>1423</v>
      </c>
      <c r="Y808" s="124"/>
      <c r="Z808" s="68"/>
    </row>
    <row r="809" spans="1:26" x14ac:dyDescent="0.25">
      <c r="A809" s="57">
        <v>195629</v>
      </c>
      <c r="B809" s="58">
        <v>679</v>
      </c>
      <c r="C809" s="10">
        <v>45467</v>
      </c>
      <c r="D809" s="60"/>
      <c r="E809" s="60">
        <v>43347</v>
      </c>
      <c r="F809" s="60">
        <v>0</v>
      </c>
      <c r="G809" s="61"/>
      <c r="H809" s="61"/>
      <c r="I809" s="61"/>
      <c r="J809" s="61"/>
      <c r="K809" s="61"/>
      <c r="L809" s="60"/>
      <c r="M809" s="60"/>
      <c r="N809" s="60"/>
      <c r="O809" s="60">
        <v>43347</v>
      </c>
      <c r="P809" s="56">
        <f>Tabla16[[#This Row],[TASA EX.]]+Tabla16[[#This Row],[IEPS 8 %]]</f>
        <v>0</v>
      </c>
      <c r="Q809" s="62">
        <f>Tabla16[[#This Row],[TASA 16%]]+Tabla16[[#This Row],[IEPS 6%]]+Tabla16[[#This Row],[IEPS30%]]+Tabla16[[#This Row],[IEPS53%]]+Tabla16[[#This Row],[IEPS 26.5%]]</f>
        <v>0</v>
      </c>
      <c r="R809" s="33">
        <v>45476</v>
      </c>
      <c r="S809" s="59" t="s">
        <v>162</v>
      </c>
      <c r="T809" s="63" t="s">
        <v>163</v>
      </c>
      <c r="U809" s="58" t="s">
        <v>39</v>
      </c>
      <c r="V809" s="60"/>
      <c r="W809" s="64" t="s">
        <v>40</v>
      </c>
      <c r="X809" s="59" t="s">
        <v>1429</v>
      </c>
      <c r="Y809" s="124"/>
      <c r="Z809" s="68"/>
    </row>
    <row r="810" spans="1:26" x14ac:dyDescent="0.25">
      <c r="A810" s="57">
        <v>195851</v>
      </c>
      <c r="B810" s="58">
        <v>11</v>
      </c>
      <c r="C810" s="10">
        <v>45474</v>
      </c>
      <c r="D810" s="60"/>
      <c r="E810" s="60">
        <v>40696</v>
      </c>
      <c r="F810" s="60">
        <v>0</v>
      </c>
      <c r="G810" s="61"/>
      <c r="H810" s="61"/>
      <c r="I810" s="61"/>
      <c r="J810" s="61"/>
      <c r="K810" s="61"/>
      <c r="L810" s="60"/>
      <c r="M810" s="60"/>
      <c r="N810" s="60"/>
      <c r="O810" s="60">
        <v>40696</v>
      </c>
      <c r="P810" s="56">
        <f>Tabla16[[#This Row],[TASA EX.]]+Tabla16[[#This Row],[IEPS 8 %]]</f>
        <v>0</v>
      </c>
      <c r="Q810" s="62">
        <f>Tabla16[[#This Row],[TASA 16%]]+Tabla16[[#This Row],[IEPS 6%]]+Tabla16[[#This Row],[IEPS30%]]+Tabla16[[#This Row],[IEPS53%]]+Tabla16[[#This Row],[IEPS 26.5%]]</f>
        <v>0</v>
      </c>
      <c r="R810" s="33">
        <v>45483</v>
      </c>
      <c r="S810" s="59" t="s">
        <v>162</v>
      </c>
      <c r="T810" s="63" t="s">
        <v>163</v>
      </c>
      <c r="U810" s="58" t="s">
        <v>39</v>
      </c>
      <c r="V810" s="60"/>
      <c r="W810" s="64" t="s">
        <v>40</v>
      </c>
      <c r="X810" s="59" t="s">
        <v>1614</v>
      </c>
      <c r="Y810" s="124"/>
      <c r="Z810" s="68"/>
    </row>
    <row r="811" spans="1:26" x14ac:dyDescent="0.25">
      <c r="A811" s="36">
        <v>196066</v>
      </c>
      <c r="B811" s="9">
        <v>226</v>
      </c>
      <c r="C811" s="10">
        <v>45481</v>
      </c>
      <c r="D811" s="11"/>
      <c r="E811" s="11">
        <v>42969</v>
      </c>
      <c r="F811" s="11">
        <v>0</v>
      </c>
      <c r="G811" s="24"/>
      <c r="H811" s="24"/>
      <c r="I811" s="24"/>
      <c r="J811" s="24"/>
      <c r="K811" s="24"/>
      <c r="L811" s="11"/>
      <c r="M811" s="11"/>
      <c r="N811" s="11"/>
      <c r="O811" s="11">
        <v>42969</v>
      </c>
      <c r="P811" s="56">
        <f>Tabla16[[#This Row],[TASA EX.]]+Tabla16[[#This Row],[IEPS 8 %]]</f>
        <v>0</v>
      </c>
      <c r="Q811" s="62">
        <f>Tabla16[[#This Row],[TASA 16%]]+Tabla16[[#This Row],[IEPS 6%]]+Tabla16[[#This Row],[IEPS30%]]+Tabla16[[#This Row],[IEPS53%]]+Tabla16[[#This Row],[IEPS 26.5%]]</f>
        <v>0</v>
      </c>
      <c r="R811" s="33">
        <v>45490</v>
      </c>
      <c r="S811" s="12" t="s">
        <v>162</v>
      </c>
      <c r="T811" s="34" t="s">
        <v>163</v>
      </c>
      <c r="U811" s="9" t="s">
        <v>39</v>
      </c>
      <c r="V811" s="11"/>
      <c r="W811" s="13" t="s">
        <v>40</v>
      </c>
      <c r="X811" s="12" t="s">
        <v>1799</v>
      </c>
      <c r="Y811" s="124"/>
      <c r="Z811" s="68"/>
    </row>
    <row r="812" spans="1:26" x14ac:dyDescent="0.25">
      <c r="A812" s="57">
        <v>196260</v>
      </c>
      <c r="B812" s="58">
        <v>420</v>
      </c>
      <c r="C812" s="10">
        <v>45489</v>
      </c>
      <c r="D812" s="60"/>
      <c r="E812" s="60">
        <v>44770</v>
      </c>
      <c r="F812" s="60">
        <v>0</v>
      </c>
      <c r="G812" s="61"/>
      <c r="H812" s="61"/>
      <c r="I812" s="61"/>
      <c r="J812" s="61"/>
      <c r="K812" s="61"/>
      <c r="L812" s="60"/>
      <c r="M812" s="60"/>
      <c r="N812" s="60"/>
      <c r="O812" s="60">
        <v>44770</v>
      </c>
      <c r="P812" s="56">
        <f>Tabla16[[#This Row],[TASA EX.]]+Tabla16[[#This Row],[IEPS 8 %]]</f>
        <v>0</v>
      </c>
      <c r="Q812" s="62">
        <f>Tabla16[[#This Row],[TASA 16%]]+Tabla16[[#This Row],[IEPS 6%]]+Tabla16[[#This Row],[IEPS30%]]+Tabla16[[#This Row],[IEPS53%]]+Tabla16[[#This Row],[IEPS 26.5%]]</f>
        <v>0</v>
      </c>
      <c r="R812" s="33">
        <v>45497</v>
      </c>
      <c r="S812" s="59" t="s">
        <v>162</v>
      </c>
      <c r="T812" s="63" t="s">
        <v>163</v>
      </c>
      <c r="U812" s="58" t="s">
        <v>39</v>
      </c>
      <c r="V812" s="60"/>
      <c r="W812" s="64" t="s">
        <v>40</v>
      </c>
      <c r="X812" s="59" t="s">
        <v>1964</v>
      </c>
      <c r="Y812" s="124"/>
      <c r="Z812" s="68"/>
    </row>
    <row r="813" spans="1:26" x14ac:dyDescent="0.25">
      <c r="A813" s="69">
        <v>196451</v>
      </c>
      <c r="B813" s="70">
        <v>611</v>
      </c>
      <c r="C813" s="10">
        <v>45495</v>
      </c>
      <c r="D813" s="72"/>
      <c r="E813" s="72">
        <v>49614</v>
      </c>
      <c r="F813" s="72">
        <v>0</v>
      </c>
      <c r="G813" s="73"/>
      <c r="H813" s="73"/>
      <c r="I813" s="73"/>
      <c r="J813" s="73"/>
      <c r="K813" s="73"/>
      <c r="L813" s="72"/>
      <c r="M813" s="72"/>
      <c r="N813" s="72"/>
      <c r="O813" s="72">
        <v>49614</v>
      </c>
      <c r="P813" s="56">
        <f>Tabla16[[#This Row],[TASA EX.]]+Tabla16[[#This Row],[IEPS 8 %]]</f>
        <v>0</v>
      </c>
      <c r="Q813" s="62">
        <f>Tabla16[[#This Row],[TASA 16%]]+Tabla16[[#This Row],[IEPS 6%]]+Tabla16[[#This Row],[IEPS30%]]+Tabla16[[#This Row],[IEPS53%]]+Tabla16[[#This Row],[IEPS 26.5%]]</f>
        <v>0</v>
      </c>
      <c r="R813" s="33">
        <v>45503</v>
      </c>
      <c r="S813" s="71" t="s">
        <v>162</v>
      </c>
      <c r="T813" s="74" t="s">
        <v>163</v>
      </c>
      <c r="U813" s="70" t="s">
        <v>39</v>
      </c>
      <c r="V813" s="72"/>
      <c r="W813" s="75" t="s">
        <v>40</v>
      </c>
      <c r="X813" s="71" t="s">
        <v>2067</v>
      </c>
      <c r="Y813" s="124"/>
      <c r="Z813" s="68"/>
    </row>
    <row r="814" spans="1:26" x14ac:dyDescent="0.25">
      <c r="A814" s="36">
        <v>195848</v>
      </c>
      <c r="B814" s="9">
        <v>8</v>
      </c>
      <c r="C814" s="10">
        <v>45474</v>
      </c>
      <c r="D814" s="11"/>
      <c r="E814" s="11">
        <v>0</v>
      </c>
      <c r="F814" s="11">
        <v>6780</v>
      </c>
      <c r="G814" s="24"/>
      <c r="H814" s="24"/>
      <c r="I814" s="24"/>
      <c r="J814" s="24"/>
      <c r="K814" s="24"/>
      <c r="L814" s="11"/>
      <c r="M814" s="11"/>
      <c r="N814" s="11">
        <v>1084.8</v>
      </c>
      <c r="O814" s="11">
        <v>7864.8</v>
      </c>
      <c r="P814" s="56">
        <f>Tabla16[[#This Row],[TASA EX.]]+Tabla16[[#This Row],[IEPS 8 %]]</f>
        <v>0</v>
      </c>
      <c r="Q814" s="62">
        <f>Tabla16[[#This Row],[TASA 16%]]+Tabla16[[#This Row],[IEPS 6%]]+Tabla16[[#This Row],[IEPS30%]]+Tabla16[[#This Row],[IEPS53%]]+Tabla16[[#This Row],[IEPS 26.5%]]</f>
        <v>6780</v>
      </c>
      <c r="R814" s="33">
        <v>45484</v>
      </c>
      <c r="S814" s="12" t="s">
        <v>1611</v>
      </c>
      <c r="T814" s="34" t="s">
        <v>1612</v>
      </c>
      <c r="U814" s="9" t="s">
        <v>39</v>
      </c>
      <c r="V814" s="11"/>
      <c r="W814" s="13" t="s">
        <v>40</v>
      </c>
      <c r="X814" s="12" t="s">
        <v>1613</v>
      </c>
      <c r="Y814" s="124"/>
      <c r="Z814" s="68"/>
    </row>
    <row r="815" spans="1:26" x14ac:dyDescent="0.25">
      <c r="A815" s="57">
        <v>195407</v>
      </c>
      <c r="B815" s="58">
        <v>457</v>
      </c>
      <c r="C815" s="10">
        <v>45461</v>
      </c>
      <c r="D815" s="60"/>
      <c r="E815" s="60">
        <v>-1.0000000000673026E-2</v>
      </c>
      <c r="F815" s="60">
        <v>13903.5</v>
      </c>
      <c r="G815" s="61"/>
      <c r="H815" s="61"/>
      <c r="I815" s="61"/>
      <c r="J815" s="61"/>
      <c r="K815" s="61"/>
      <c r="L815" s="60"/>
      <c r="M815" s="60"/>
      <c r="N815" s="60">
        <v>2224.56</v>
      </c>
      <c r="O815" s="60">
        <v>16128.05</v>
      </c>
      <c r="P815" s="56">
        <f>Tabla16[[#This Row],[TASA EX.]]+Tabla16[[#This Row],[IEPS 8 %]]</f>
        <v>0</v>
      </c>
      <c r="Q815" s="62">
        <f>Tabla16[[#This Row],[TASA 16%]]+Tabla16[[#This Row],[IEPS 6%]]+Tabla16[[#This Row],[IEPS30%]]+Tabla16[[#This Row],[IEPS53%]]+Tabla16[[#This Row],[IEPS 26.5%]]</f>
        <v>13903.5</v>
      </c>
      <c r="R815" s="33">
        <v>45478</v>
      </c>
      <c r="S815" s="59" t="s">
        <v>1304</v>
      </c>
      <c r="T815" s="63" t="s">
        <v>1305</v>
      </c>
      <c r="U815" s="58" t="s">
        <v>39</v>
      </c>
      <c r="V815" s="60"/>
      <c r="W815" s="64" t="s">
        <v>40</v>
      </c>
      <c r="X815" s="59" t="s">
        <v>1306</v>
      </c>
      <c r="Y815" s="124"/>
      <c r="Z815" s="68"/>
    </row>
    <row r="816" spans="1:26" x14ac:dyDescent="0.25">
      <c r="A816" s="57">
        <v>195894</v>
      </c>
      <c r="B816" s="58">
        <v>54</v>
      </c>
      <c r="C816" s="10">
        <v>45475</v>
      </c>
      <c r="D816" s="60"/>
      <c r="E816" s="60">
        <v>46373.21</v>
      </c>
      <c r="F816" s="60">
        <v>0</v>
      </c>
      <c r="G816" s="61"/>
      <c r="H816" s="61"/>
      <c r="I816" s="61"/>
      <c r="J816" s="61"/>
      <c r="K816" s="61"/>
      <c r="L816" s="60"/>
      <c r="M816" s="60"/>
      <c r="N816" s="60"/>
      <c r="O816" s="60">
        <v>46373.21</v>
      </c>
      <c r="P816" s="56">
        <f>Tabla16[[#This Row],[TASA EX.]]+Tabla16[[#This Row],[IEPS 8 %]]</f>
        <v>0</v>
      </c>
      <c r="Q816" s="62">
        <f>Tabla16[[#This Row],[TASA 16%]]+Tabla16[[#This Row],[IEPS 6%]]+Tabla16[[#This Row],[IEPS30%]]+Tabla16[[#This Row],[IEPS53%]]+Tabla16[[#This Row],[IEPS 26.5%]]</f>
        <v>0</v>
      </c>
      <c r="R816" s="33">
        <v>45482</v>
      </c>
      <c r="S816" s="59" t="s">
        <v>420</v>
      </c>
      <c r="T816" s="63" t="s">
        <v>421</v>
      </c>
      <c r="U816" s="58" t="s">
        <v>39</v>
      </c>
      <c r="V816" s="60">
        <v>1129.9100000000001</v>
      </c>
      <c r="W816" s="64" t="s">
        <v>40</v>
      </c>
      <c r="X816" s="59" t="s">
        <v>1652</v>
      </c>
      <c r="Y816" s="124"/>
      <c r="Z816" s="68"/>
    </row>
    <row r="817" spans="1:26" x14ac:dyDescent="0.25">
      <c r="A817" s="57" t="s">
        <v>959</v>
      </c>
      <c r="B817" s="58">
        <v>2069</v>
      </c>
      <c r="C817" s="10">
        <v>45484</v>
      </c>
      <c r="D817" s="60"/>
      <c r="E817" s="60">
        <v>0</v>
      </c>
      <c r="F817" s="60">
        <v>4618</v>
      </c>
      <c r="G817" s="61"/>
      <c r="H817" s="61"/>
      <c r="I817" s="61"/>
      <c r="J817" s="61"/>
      <c r="K817" s="61"/>
      <c r="L817" s="60"/>
      <c r="M817" s="60"/>
      <c r="N817" s="60">
        <v>738.88</v>
      </c>
      <c r="O817" s="60">
        <v>5356.88</v>
      </c>
      <c r="P817" s="56">
        <f>Tabla16[[#This Row],[TASA EX.]]+Tabla16[[#This Row],[IEPS 8 %]]</f>
        <v>0</v>
      </c>
      <c r="Q817" s="62">
        <f>Tabla16[[#This Row],[TASA 16%]]+Tabla16[[#This Row],[IEPS 6%]]+Tabla16[[#This Row],[IEPS30%]]+Tabla16[[#This Row],[IEPS53%]]+Tabla16[[#This Row],[IEPS 26.5%]]</f>
        <v>4618</v>
      </c>
      <c r="R817" s="33">
        <v>45484</v>
      </c>
      <c r="S817" s="59" t="s">
        <v>1137</v>
      </c>
      <c r="T817" s="63" t="s">
        <v>1138</v>
      </c>
      <c r="U817" s="58" t="s">
        <v>51</v>
      </c>
      <c r="V817" s="60"/>
      <c r="W817" s="64" t="s">
        <v>52</v>
      </c>
      <c r="X817" s="59" t="s">
        <v>670</v>
      </c>
      <c r="Y817" s="124"/>
      <c r="Z817" s="68"/>
    </row>
    <row r="818" spans="1:26" x14ac:dyDescent="0.25">
      <c r="A818" s="69" t="s">
        <v>986</v>
      </c>
      <c r="B818" s="70">
        <v>2096</v>
      </c>
      <c r="C818" s="10">
        <v>45489</v>
      </c>
      <c r="D818" s="72"/>
      <c r="E818" s="72">
        <v>0</v>
      </c>
      <c r="F818" s="72">
        <v>9665</v>
      </c>
      <c r="G818" s="73"/>
      <c r="H818" s="73"/>
      <c r="I818" s="73"/>
      <c r="J818" s="73"/>
      <c r="K818" s="73"/>
      <c r="L818" s="72"/>
      <c r="M818" s="72"/>
      <c r="N818" s="72">
        <v>1546.4</v>
      </c>
      <c r="O818" s="72">
        <v>11211.4</v>
      </c>
      <c r="P818" s="56">
        <f>Tabla16[[#This Row],[TASA EX.]]+Tabla16[[#This Row],[IEPS 8 %]]</f>
        <v>0</v>
      </c>
      <c r="Q818" s="62">
        <f>Tabla16[[#This Row],[TASA 16%]]+Tabla16[[#This Row],[IEPS 6%]]+Tabla16[[#This Row],[IEPS30%]]+Tabla16[[#This Row],[IEPS53%]]+Tabla16[[#This Row],[IEPS 26.5%]]</f>
        <v>9665</v>
      </c>
      <c r="R818" s="33">
        <v>45489</v>
      </c>
      <c r="S818" s="71" t="s">
        <v>1137</v>
      </c>
      <c r="T818" s="74" t="s">
        <v>1138</v>
      </c>
      <c r="U818" s="70" t="s">
        <v>51</v>
      </c>
      <c r="V818" s="72"/>
      <c r="W818" s="75" t="s">
        <v>52</v>
      </c>
      <c r="X818" s="71" t="s">
        <v>1163</v>
      </c>
      <c r="Y818" s="124"/>
      <c r="Z818" s="68"/>
    </row>
    <row r="819" spans="1:26" x14ac:dyDescent="0.25">
      <c r="A819" s="57">
        <v>195696</v>
      </c>
      <c r="B819" s="58">
        <v>746</v>
      </c>
      <c r="C819" s="10">
        <v>45468</v>
      </c>
      <c r="D819" s="60"/>
      <c r="E819" s="60">
        <v>1.9999999998162821E-2</v>
      </c>
      <c r="F819" s="60">
        <v>20496.25</v>
      </c>
      <c r="G819" s="61"/>
      <c r="H819" s="61"/>
      <c r="I819" s="61"/>
      <c r="J819" s="61"/>
      <c r="K819" s="61"/>
      <c r="L819" s="60"/>
      <c r="M819" s="60"/>
      <c r="N819" s="60">
        <v>3279.4</v>
      </c>
      <c r="O819" s="60">
        <v>23775.67</v>
      </c>
      <c r="P819" s="56">
        <f>Tabla16[[#This Row],[TASA EX.]]+Tabla16[[#This Row],[IEPS 8 %]]</f>
        <v>0</v>
      </c>
      <c r="Q819" s="62">
        <f>Tabla16[[#This Row],[TASA 16%]]+Tabla16[[#This Row],[IEPS 6%]]+Tabla16[[#This Row],[IEPS30%]]+Tabla16[[#This Row],[IEPS53%]]+Tabla16[[#This Row],[IEPS 26.5%]]</f>
        <v>20496.25</v>
      </c>
      <c r="R819" s="33">
        <v>45476</v>
      </c>
      <c r="S819" s="59" t="s">
        <v>232</v>
      </c>
      <c r="T819" s="63" t="s">
        <v>233</v>
      </c>
      <c r="U819" s="58" t="s">
        <v>39</v>
      </c>
      <c r="V819" s="60"/>
      <c r="W819" s="64" t="s">
        <v>40</v>
      </c>
      <c r="X819" s="59" t="s">
        <v>1476</v>
      </c>
      <c r="Y819" s="124"/>
      <c r="Z819" s="68"/>
    </row>
    <row r="820" spans="1:26" x14ac:dyDescent="0.25">
      <c r="A820" s="57">
        <v>196531</v>
      </c>
      <c r="B820" s="58">
        <v>691</v>
      </c>
      <c r="C820" s="10">
        <v>45496</v>
      </c>
      <c r="D820" s="60"/>
      <c r="E820" s="60">
        <v>9.999999999308784E-3</v>
      </c>
      <c r="F820" s="60">
        <v>25230.5</v>
      </c>
      <c r="G820" s="61"/>
      <c r="H820" s="61"/>
      <c r="I820" s="61"/>
      <c r="J820" s="61"/>
      <c r="K820" s="61"/>
      <c r="L820" s="60"/>
      <c r="M820" s="60"/>
      <c r="N820" s="60">
        <v>4036.88</v>
      </c>
      <c r="O820" s="60">
        <v>29267.39</v>
      </c>
      <c r="P820" s="56">
        <f>Tabla16[[#This Row],[TASA EX.]]+Tabla16[[#This Row],[IEPS 8 %]]</f>
        <v>0</v>
      </c>
      <c r="Q820" s="62">
        <f>Tabla16[[#This Row],[TASA 16%]]+Tabla16[[#This Row],[IEPS 6%]]+Tabla16[[#This Row],[IEPS30%]]+Tabla16[[#This Row],[IEPS53%]]+Tabla16[[#This Row],[IEPS 26.5%]]</f>
        <v>25230.5</v>
      </c>
      <c r="R820" s="33">
        <v>45497</v>
      </c>
      <c r="S820" s="59" t="s">
        <v>232</v>
      </c>
      <c r="T820" s="63" t="s">
        <v>233</v>
      </c>
      <c r="U820" s="58" t="s">
        <v>39</v>
      </c>
      <c r="V820" s="60"/>
      <c r="W820" s="64" t="s">
        <v>40</v>
      </c>
      <c r="X820" s="59" t="s">
        <v>2087</v>
      </c>
      <c r="Y820" s="124"/>
      <c r="Z820" s="68"/>
    </row>
    <row r="821" spans="1:26" x14ac:dyDescent="0.25">
      <c r="A821" s="57">
        <v>195847</v>
      </c>
      <c r="B821" s="58">
        <v>7</v>
      </c>
      <c r="C821" s="10">
        <v>45474</v>
      </c>
      <c r="D821" s="60"/>
      <c r="E821" s="60">
        <v>5465</v>
      </c>
      <c r="F821" s="60">
        <v>0</v>
      </c>
      <c r="G821" s="61"/>
      <c r="H821" s="61"/>
      <c r="I821" s="61"/>
      <c r="J821" s="61"/>
      <c r="K821" s="61"/>
      <c r="L821" s="60"/>
      <c r="M821" s="60"/>
      <c r="N821" s="60"/>
      <c r="O821" s="60">
        <v>5465</v>
      </c>
      <c r="P821" s="56">
        <f>Tabla16[[#This Row],[TASA EX.]]+Tabla16[[#This Row],[IEPS 8 %]]</f>
        <v>0</v>
      </c>
      <c r="Q821" s="62">
        <f>Tabla16[[#This Row],[TASA 16%]]+Tabla16[[#This Row],[IEPS 6%]]+Tabla16[[#This Row],[IEPS30%]]+Tabla16[[#This Row],[IEPS53%]]+Tabla16[[#This Row],[IEPS 26.5%]]</f>
        <v>0</v>
      </c>
      <c r="R821" s="33">
        <v>45489</v>
      </c>
      <c r="S821" s="59" t="s">
        <v>143</v>
      </c>
      <c r="T821" s="63" t="s">
        <v>144</v>
      </c>
      <c r="U821" s="58" t="s">
        <v>39</v>
      </c>
      <c r="V821" s="60"/>
      <c r="W821" s="64" t="s">
        <v>40</v>
      </c>
      <c r="X821" s="59" t="s">
        <v>1610</v>
      </c>
      <c r="Y821" s="124"/>
      <c r="Z821" s="68"/>
    </row>
    <row r="822" spans="1:26" x14ac:dyDescent="0.25">
      <c r="A822" s="36">
        <v>195964</v>
      </c>
      <c r="B822" s="9">
        <v>124</v>
      </c>
      <c r="C822" s="10">
        <v>45477</v>
      </c>
      <c r="D822" s="11"/>
      <c r="E822" s="11">
        <v>3932</v>
      </c>
      <c r="F822" s="11">
        <v>0</v>
      </c>
      <c r="G822" s="24"/>
      <c r="H822" s="24"/>
      <c r="I822" s="24"/>
      <c r="J822" s="24"/>
      <c r="K822" s="24"/>
      <c r="L822" s="11"/>
      <c r="M822" s="11"/>
      <c r="N822" s="11"/>
      <c r="O822" s="11">
        <v>3932</v>
      </c>
      <c r="P822" s="56">
        <f>Tabla16[[#This Row],[TASA EX.]]+Tabla16[[#This Row],[IEPS 8 %]]</f>
        <v>0</v>
      </c>
      <c r="Q822" s="62">
        <f>Tabla16[[#This Row],[TASA 16%]]+Tabla16[[#This Row],[IEPS 6%]]+Tabla16[[#This Row],[IEPS30%]]+Tabla16[[#This Row],[IEPS53%]]+Tabla16[[#This Row],[IEPS 26.5%]]</f>
        <v>0</v>
      </c>
      <c r="R822" s="33">
        <v>45489</v>
      </c>
      <c r="S822" s="12" t="s">
        <v>143</v>
      </c>
      <c r="T822" s="34" t="s">
        <v>144</v>
      </c>
      <c r="U822" s="9" t="s">
        <v>39</v>
      </c>
      <c r="V822" s="11"/>
      <c r="W822" s="13" t="s">
        <v>40</v>
      </c>
      <c r="X822" s="12" t="s">
        <v>1715</v>
      </c>
      <c r="Y822" s="124"/>
      <c r="Z822" s="68"/>
    </row>
    <row r="823" spans="1:26" x14ac:dyDescent="0.25">
      <c r="A823" s="57" t="s">
        <v>985</v>
      </c>
      <c r="B823" s="58">
        <v>2095</v>
      </c>
      <c r="C823" s="10">
        <v>45489</v>
      </c>
      <c r="D823" s="60"/>
      <c r="E823" s="60">
        <v>-3.7499999999909051E-2</v>
      </c>
      <c r="F823" s="60">
        <v>12214.6875</v>
      </c>
      <c r="G823" s="61"/>
      <c r="H823" s="61"/>
      <c r="I823" s="61"/>
      <c r="J823" s="61"/>
      <c r="K823" s="61"/>
      <c r="L823" s="60"/>
      <c r="M823" s="60"/>
      <c r="N823" s="60">
        <v>1954.35</v>
      </c>
      <c r="O823" s="60">
        <v>14169</v>
      </c>
      <c r="P823" s="56">
        <f>Tabla16[[#This Row],[TASA EX.]]+Tabla16[[#This Row],[IEPS 8 %]]</f>
        <v>0</v>
      </c>
      <c r="Q823" s="62">
        <f>Tabla16[[#This Row],[TASA 16%]]+Tabla16[[#This Row],[IEPS 6%]]+Tabla16[[#This Row],[IEPS30%]]+Tabla16[[#This Row],[IEPS53%]]+Tabla16[[#This Row],[IEPS 26.5%]]</f>
        <v>12214.6875</v>
      </c>
      <c r="R823" s="33">
        <v>45489</v>
      </c>
      <c r="S823" s="59" t="s">
        <v>1160</v>
      </c>
      <c r="T823" s="63" t="s">
        <v>1161</v>
      </c>
      <c r="U823" s="58" t="s">
        <v>51</v>
      </c>
      <c r="V823" s="60"/>
      <c r="W823" s="64" t="s">
        <v>52</v>
      </c>
      <c r="X823" s="59" t="s">
        <v>1162</v>
      </c>
      <c r="Y823" s="124"/>
      <c r="Z823" s="68"/>
    </row>
    <row r="824" spans="1:26" x14ac:dyDescent="0.25">
      <c r="A824" s="57" t="s">
        <v>964</v>
      </c>
      <c r="B824" s="58">
        <v>2074</v>
      </c>
      <c r="C824" s="10">
        <v>45485</v>
      </c>
      <c r="D824" s="60"/>
      <c r="E824" s="60">
        <v>14433.55</v>
      </c>
      <c r="F824" s="60">
        <v>0</v>
      </c>
      <c r="G824" s="61"/>
      <c r="H824" s="61"/>
      <c r="I824" s="61"/>
      <c r="J824" s="61"/>
      <c r="K824" s="61"/>
      <c r="L824" s="60"/>
      <c r="M824" s="60">
        <v>1154.68</v>
      </c>
      <c r="N824" s="60"/>
      <c r="O824" s="60">
        <v>15588.23</v>
      </c>
      <c r="P824" s="56">
        <f>Tabla16[[#This Row],[TASA EX.]]+Tabla16[[#This Row],[IEPS 8 %]]</f>
        <v>1154.68</v>
      </c>
      <c r="Q824" s="62">
        <f>Tabla16[[#This Row],[TASA 16%]]+Tabla16[[#This Row],[IEPS 6%]]+Tabla16[[#This Row],[IEPS30%]]+Tabla16[[#This Row],[IEPS53%]]+Tabla16[[#This Row],[IEPS 26.5%]]</f>
        <v>0</v>
      </c>
      <c r="R824" s="33">
        <v>45485</v>
      </c>
      <c r="S824" s="59" t="s">
        <v>56</v>
      </c>
      <c r="T824" s="63" t="s">
        <v>57</v>
      </c>
      <c r="U824" s="58" t="s">
        <v>39</v>
      </c>
      <c r="V824" s="60"/>
      <c r="W824" s="64" t="s">
        <v>40</v>
      </c>
      <c r="X824" s="59" t="s">
        <v>60</v>
      </c>
      <c r="Y824" s="124"/>
      <c r="Z824" s="68"/>
    </row>
    <row r="825" spans="1:26" x14ac:dyDescent="0.25">
      <c r="A825" s="36" t="s">
        <v>1006</v>
      </c>
      <c r="B825" s="9">
        <v>2117</v>
      </c>
      <c r="C825" s="10">
        <v>45492</v>
      </c>
      <c r="D825" s="11"/>
      <c r="E825" s="11">
        <v>13244.06</v>
      </c>
      <c r="F825" s="11">
        <v>0</v>
      </c>
      <c r="G825" s="24"/>
      <c r="H825" s="24"/>
      <c r="I825" s="24"/>
      <c r="J825" s="24"/>
      <c r="K825" s="24"/>
      <c r="L825" s="11"/>
      <c r="M825" s="11">
        <v>1059.52</v>
      </c>
      <c r="N825" s="11"/>
      <c r="O825" s="11">
        <v>14303.58</v>
      </c>
      <c r="P825" s="56">
        <f>Tabla16[[#This Row],[TASA EX.]]+Tabla16[[#This Row],[IEPS 8 %]]</f>
        <v>1059.52</v>
      </c>
      <c r="Q825" s="62">
        <f>Tabla16[[#This Row],[TASA 16%]]+Tabla16[[#This Row],[IEPS 6%]]+Tabla16[[#This Row],[IEPS30%]]+Tabla16[[#This Row],[IEPS53%]]+Tabla16[[#This Row],[IEPS 26.5%]]</f>
        <v>0</v>
      </c>
      <c r="R825" s="33">
        <v>45492</v>
      </c>
      <c r="S825" s="12" t="s">
        <v>56</v>
      </c>
      <c r="T825" s="34" t="s">
        <v>57</v>
      </c>
      <c r="U825" s="9" t="s">
        <v>39</v>
      </c>
      <c r="V825" s="11"/>
      <c r="W825" s="13" t="s">
        <v>40</v>
      </c>
      <c r="X825" s="12" t="s">
        <v>60</v>
      </c>
      <c r="Y825" s="124"/>
      <c r="Z825" s="68"/>
    </row>
    <row r="826" spans="1:26" x14ac:dyDescent="0.25">
      <c r="A826" s="36" t="s">
        <v>1037</v>
      </c>
      <c r="B826" s="9">
        <v>2151</v>
      </c>
      <c r="C826" s="10">
        <v>45498</v>
      </c>
      <c r="D826" s="11"/>
      <c r="E826" s="11">
        <v>29004.31</v>
      </c>
      <c r="F826" s="11">
        <v>0</v>
      </c>
      <c r="G826" s="24"/>
      <c r="H826" s="24"/>
      <c r="I826" s="24"/>
      <c r="J826" s="24"/>
      <c r="K826" s="24"/>
      <c r="L826" s="11"/>
      <c r="M826" s="11">
        <v>2330.0500000000002</v>
      </c>
      <c r="N826" s="11"/>
      <c r="O826" s="11">
        <v>31334.36</v>
      </c>
      <c r="P826" s="106">
        <f>Tabla16[[#This Row],[TASA EX.]]+Tabla16[[#This Row],[IEPS 8 %]]</f>
        <v>2330.0500000000002</v>
      </c>
      <c r="Q826" s="62">
        <f>Tabla16[[#This Row],[TASA 16%]]+Tabla16[[#This Row],[IEPS 6%]]+Tabla16[[#This Row],[IEPS30%]]+Tabla16[[#This Row],[IEPS53%]]+Tabla16[[#This Row],[IEPS 26.5%]]</f>
        <v>0</v>
      </c>
      <c r="R826" s="33">
        <v>45498</v>
      </c>
      <c r="S826" s="12" t="s">
        <v>56</v>
      </c>
      <c r="T826" s="34" t="s">
        <v>57</v>
      </c>
      <c r="U826" s="9" t="s">
        <v>39</v>
      </c>
      <c r="V826" s="11"/>
      <c r="W826" s="13" t="s">
        <v>40</v>
      </c>
      <c r="X826" s="12" t="s">
        <v>60</v>
      </c>
      <c r="Y826" s="124"/>
      <c r="Z826" s="68"/>
    </row>
    <row r="827" spans="1:26" x14ac:dyDescent="0.25">
      <c r="A827" s="57" t="s">
        <v>932</v>
      </c>
      <c r="B827" s="58">
        <v>2040</v>
      </c>
      <c r="C827" s="10">
        <v>45478</v>
      </c>
      <c r="D827" s="60"/>
      <c r="E827" s="60">
        <v>9119.44</v>
      </c>
      <c r="F827" s="60">
        <v>0</v>
      </c>
      <c r="G827" s="61"/>
      <c r="H827" s="61"/>
      <c r="I827" s="61"/>
      <c r="J827" s="61"/>
      <c r="K827" s="61"/>
      <c r="L827" s="60"/>
      <c r="M827" s="60">
        <v>729.55</v>
      </c>
      <c r="N827" s="60"/>
      <c r="O827" s="60">
        <v>9848.99</v>
      </c>
      <c r="P827" s="56">
        <f>Tabla16[[#This Row],[TASA EX.]]+Tabla16[[#This Row],[IEPS 8 %]]</f>
        <v>729.55</v>
      </c>
      <c r="Q827" s="62">
        <f>Tabla16[[#This Row],[TASA 16%]]+Tabla16[[#This Row],[IEPS 6%]]+Tabla16[[#This Row],[IEPS30%]]+Tabla16[[#This Row],[IEPS53%]]+Tabla16[[#This Row],[IEPS 26.5%]]</f>
        <v>0</v>
      </c>
      <c r="R827" s="33">
        <v>45478</v>
      </c>
      <c r="S827" s="59" t="s">
        <v>56</v>
      </c>
      <c r="T827" s="63" t="s">
        <v>57</v>
      </c>
      <c r="U827" s="58" t="s">
        <v>39</v>
      </c>
      <c r="V827" s="60"/>
      <c r="W827" s="64" t="s">
        <v>40</v>
      </c>
      <c r="X827" s="59" t="s">
        <v>60</v>
      </c>
      <c r="Y827" s="124"/>
      <c r="Z827" s="68"/>
    </row>
    <row r="828" spans="1:26" x14ac:dyDescent="0.25">
      <c r="A828" s="36">
        <v>195938</v>
      </c>
      <c r="B828" s="9">
        <v>98</v>
      </c>
      <c r="C828" s="10">
        <v>45476</v>
      </c>
      <c r="D828" s="11"/>
      <c r="E828" s="11">
        <v>10974</v>
      </c>
      <c r="F828" s="11">
        <v>0</v>
      </c>
      <c r="G828" s="24"/>
      <c r="H828" s="24"/>
      <c r="I828" s="24"/>
      <c r="J828" s="24"/>
      <c r="K828" s="24"/>
      <c r="L828" s="11"/>
      <c r="M828" s="11"/>
      <c r="N828" s="11"/>
      <c r="O828" s="11">
        <v>10974</v>
      </c>
      <c r="P828" s="106">
        <f>Tabla16[[#This Row],[TASA EX.]]+Tabla16[[#This Row],[IEPS 8 %]]</f>
        <v>0</v>
      </c>
      <c r="Q828" s="62">
        <f>Tabla16[[#This Row],[TASA 16%]]+Tabla16[[#This Row],[IEPS 6%]]+Tabla16[[#This Row],[IEPS30%]]+Tabla16[[#This Row],[IEPS53%]]+Tabla16[[#This Row],[IEPS 26.5%]]</f>
        <v>0</v>
      </c>
      <c r="R828" s="33">
        <v>45483</v>
      </c>
      <c r="S828" s="12" t="s">
        <v>448</v>
      </c>
      <c r="T828" s="34" t="s">
        <v>449</v>
      </c>
      <c r="U828" s="9" t="s">
        <v>39</v>
      </c>
      <c r="V828" s="11"/>
      <c r="W828" s="13" t="s">
        <v>40</v>
      </c>
      <c r="X828" s="12" t="s">
        <v>1685</v>
      </c>
      <c r="Y828" s="124"/>
      <c r="Z828" s="68"/>
    </row>
    <row r="829" spans="1:26" x14ac:dyDescent="0.25">
      <c r="A829" s="57">
        <v>194856</v>
      </c>
      <c r="B829" s="58">
        <v>905</v>
      </c>
      <c r="C829" s="10">
        <v>45442</v>
      </c>
      <c r="D829" s="60">
        <v>4237.79</v>
      </c>
      <c r="E829" s="60">
        <v>2.8421709430404007E-14</v>
      </c>
      <c r="F829" s="60">
        <v>0</v>
      </c>
      <c r="G829" s="61"/>
      <c r="H829" s="61">
        <v>-237.79</v>
      </c>
      <c r="I829" s="61"/>
      <c r="J829" s="61"/>
      <c r="K829" s="61"/>
      <c r="L829" s="60"/>
      <c r="M829" s="60"/>
      <c r="N829" s="60"/>
      <c r="O829" s="60">
        <v>4000</v>
      </c>
      <c r="P829" s="56">
        <f>Tabla16[[#This Row],[TASA EX.]]+Tabla16[[#This Row],[IEPS 8 %]]</f>
        <v>4237.79</v>
      </c>
      <c r="Q829" s="62">
        <f>Tabla16[[#This Row],[TASA 16%]]+Tabla16[[#This Row],[IEPS 6%]]+Tabla16[[#This Row],[IEPS30%]]+Tabla16[[#This Row],[IEPS53%]]+Tabla16[[#This Row],[IEPS 26.5%]]</f>
        <v>0</v>
      </c>
      <c r="R829" s="33">
        <v>45499</v>
      </c>
      <c r="S829" s="59" t="s">
        <v>1240</v>
      </c>
      <c r="T829" s="63" t="s">
        <v>1241</v>
      </c>
      <c r="U829" s="58" t="s">
        <v>1242</v>
      </c>
      <c r="V829" s="60"/>
      <c r="W829" s="64" t="s">
        <v>1243</v>
      </c>
      <c r="X829" s="59">
        <v>45413</v>
      </c>
      <c r="Y829" s="124"/>
      <c r="Z829" s="68"/>
    </row>
    <row r="830" spans="1:26" x14ac:dyDescent="0.25">
      <c r="A830" s="57">
        <v>195830</v>
      </c>
      <c r="B830" s="58">
        <v>880</v>
      </c>
      <c r="C830" s="10">
        <v>45471</v>
      </c>
      <c r="D830" s="60"/>
      <c r="E830" s="60">
        <v>4237.79</v>
      </c>
      <c r="F830" s="60">
        <v>0</v>
      </c>
      <c r="G830" s="61"/>
      <c r="H830" s="61">
        <v>-237.79</v>
      </c>
      <c r="I830" s="61"/>
      <c r="J830" s="61"/>
      <c r="K830" s="61"/>
      <c r="L830" s="60"/>
      <c r="M830" s="60"/>
      <c r="N830" s="60"/>
      <c r="O830" s="60">
        <v>4000</v>
      </c>
      <c r="P830" s="56">
        <f>Tabla16[[#This Row],[TASA EX.]]+Tabla16[[#This Row],[IEPS 8 %]]</f>
        <v>0</v>
      </c>
      <c r="Q830" s="62">
        <f>Tabla16[[#This Row],[TASA 16%]]+Tabla16[[#This Row],[IEPS 6%]]+Tabla16[[#This Row],[IEPS30%]]+Tabla16[[#This Row],[IEPS53%]]+Tabla16[[#This Row],[IEPS 26.5%]]</f>
        <v>0</v>
      </c>
      <c r="R830" s="33">
        <v>45499</v>
      </c>
      <c r="S830" s="59" t="s">
        <v>1240</v>
      </c>
      <c r="T830" s="63" t="s">
        <v>1241</v>
      </c>
      <c r="U830" s="58" t="s">
        <v>1242</v>
      </c>
      <c r="V830" s="60"/>
      <c r="W830" s="64" t="s">
        <v>1243</v>
      </c>
      <c r="X830" s="59">
        <v>45444</v>
      </c>
      <c r="Y830" s="124"/>
      <c r="Z830" s="68"/>
    </row>
    <row r="831" spans="1:26" x14ac:dyDescent="0.25">
      <c r="A831" s="36">
        <v>196257</v>
      </c>
      <c r="B831" s="9">
        <v>417</v>
      </c>
      <c r="C831" s="10">
        <v>45489</v>
      </c>
      <c r="D831" s="11"/>
      <c r="E831" s="11">
        <v>-3.999999999996362E-2</v>
      </c>
      <c r="F831" s="11">
        <v>32319</v>
      </c>
      <c r="G831" s="24"/>
      <c r="H831" s="24"/>
      <c r="I831" s="24"/>
      <c r="J831" s="24"/>
      <c r="K831" s="24"/>
      <c r="L831" s="11"/>
      <c r="M831" s="11"/>
      <c r="N831" s="11">
        <v>5171.04</v>
      </c>
      <c r="O831" s="11">
        <v>37490</v>
      </c>
      <c r="P831" s="106">
        <f>Tabla16[[#This Row],[TASA EX.]]+Tabla16[[#This Row],[IEPS 8 %]]</f>
        <v>0</v>
      </c>
      <c r="Q831" s="62">
        <f>Tabla16[[#This Row],[TASA 16%]]+Tabla16[[#This Row],[IEPS 6%]]+Tabla16[[#This Row],[IEPS30%]]+Tabla16[[#This Row],[IEPS53%]]+Tabla16[[#This Row],[IEPS 26.5%]]</f>
        <v>32319</v>
      </c>
      <c r="R831" s="33">
        <v>45491</v>
      </c>
      <c r="S831" s="12" t="s">
        <v>488</v>
      </c>
      <c r="T831" s="34" t="s">
        <v>489</v>
      </c>
      <c r="U831" s="9" t="s">
        <v>69</v>
      </c>
      <c r="V831" s="11"/>
      <c r="W831" s="13" t="s">
        <v>70</v>
      </c>
      <c r="X831" s="12" t="s">
        <v>1961</v>
      </c>
      <c r="Y831" s="124"/>
      <c r="Z831" s="68"/>
    </row>
    <row r="832" spans="1:26" x14ac:dyDescent="0.25">
      <c r="A832" s="44">
        <v>196666</v>
      </c>
      <c r="B832" s="45">
        <v>826</v>
      </c>
      <c r="C832" s="10">
        <v>45499</v>
      </c>
      <c r="D832" s="46"/>
      <c r="E832" s="46">
        <v>-0.14250000000004093</v>
      </c>
      <c r="F832" s="46">
        <v>6070.8125</v>
      </c>
      <c r="G832" s="47"/>
      <c r="H832" s="47"/>
      <c r="I832" s="47"/>
      <c r="J832" s="47"/>
      <c r="K832" s="47"/>
      <c r="L832" s="46"/>
      <c r="M832" s="46"/>
      <c r="N832" s="46">
        <v>971.33</v>
      </c>
      <c r="O832" s="46">
        <v>7042</v>
      </c>
      <c r="P832" s="56">
        <f>Tabla16[[#This Row],[TASA EX.]]+Tabla16[[#This Row],[IEPS 8 %]]</f>
        <v>0</v>
      </c>
      <c r="Q832" s="62">
        <f>Tabla16[[#This Row],[TASA 16%]]+Tabla16[[#This Row],[IEPS 6%]]+Tabla16[[#This Row],[IEPS30%]]+Tabla16[[#This Row],[IEPS53%]]+Tabla16[[#This Row],[IEPS 26.5%]]</f>
        <v>6070.8125</v>
      </c>
      <c r="R832" s="33">
        <v>45503</v>
      </c>
      <c r="S832" s="48" t="s">
        <v>488</v>
      </c>
      <c r="T832" s="49" t="s">
        <v>489</v>
      </c>
      <c r="U832" s="45" t="s">
        <v>51</v>
      </c>
      <c r="V832" s="46"/>
      <c r="W832" s="50" t="s">
        <v>52</v>
      </c>
      <c r="X832" s="48" t="s">
        <v>2102</v>
      </c>
      <c r="Y832" s="124"/>
      <c r="Z832" s="68"/>
    </row>
    <row r="833" spans="1:26" x14ac:dyDescent="0.25">
      <c r="A833" s="51" t="s">
        <v>940</v>
      </c>
      <c r="B833" s="50">
        <v>2049</v>
      </c>
      <c r="C833" s="10">
        <v>45481</v>
      </c>
      <c r="D833" s="52"/>
      <c r="E833" s="52">
        <v>2.4999999999636202E-2</v>
      </c>
      <c r="F833" s="52">
        <v>86206.875</v>
      </c>
      <c r="G833" s="53"/>
      <c r="H833" s="53"/>
      <c r="I833" s="53"/>
      <c r="J833" s="53"/>
      <c r="K833" s="53"/>
      <c r="L833" s="52"/>
      <c r="M833" s="52"/>
      <c r="N833" s="52">
        <v>13793.1</v>
      </c>
      <c r="O833" s="52">
        <v>100000</v>
      </c>
      <c r="P833" s="56">
        <f>Tabla16[[#This Row],[TASA EX.]]+Tabla16[[#This Row],[IEPS 8 %]]</f>
        <v>0</v>
      </c>
      <c r="Q833" s="62">
        <f>Tabla16[[#This Row],[TASA 16%]]+Tabla16[[#This Row],[IEPS 6%]]+Tabla16[[#This Row],[IEPS30%]]+Tabla16[[#This Row],[IEPS53%]]+Tabla16[[#This Row],[IEPS 26.5%]]</f>
        <v>86206.875</v>
      </c>
      <c r="R833" s="33">
        <v>45481</v>
      </c>
      <c r="S833" s="54" t="s">
        <v>712</v>
      </c>
      <c r="T833" s="49" t="s">
        <v>713</v>
      </c>
      <c r="U833" s="45" t="s">
        <v>69</v>
      </c>
      <c r="V833" s="55"/>
      <c r="W833" s="50" t="s">
        <v>70</v>
      </c>
      <c r="X833" s="48" t="s">
        <v>1115</v>
      </c>
      <c r="Y833" s="124"/>
      <c r="Z833" s="68"/>
    </row>
    <row r="834" spans="1:26" x14ac:dyDescent="0.25">
      <c r="A834" s="57">
        <v>196034</v>
      </c>
      <c r="B834" s="58">
        <v>194</v>
      </c>
      <c r="C834" s="10">
        <v>45478</v>
      </c>
      <c r="D834" s="60"/>
      <c r="E834" s="60">
        <v>3.7500000000363798E-2</v>
      </c>
      <c r="F834" s="60">
        <v>32714.5625</v>
      </c>
      <c r="G834" s="61"/>
      <c r="H834" s="61"/>
      <c r="I834" s="61"/>
      <c r="J834" s="61"/>
      <c r="K834" s="61"/>
      <c r="L834" s="60"/>
      <c r="M834" s="60"/>
      <c r="N834" s="60">
        <v>5234.33</v>
      </c>
      <c r="O834" s="60">
        <v>37948.93</v>
      </c>
      <c r="P834" s="56">
        <f>Tabla16[[#This Row],[TASA EX.]]+Tabla16[[#This Row],[IEPS 8 %]]</f>
        <v>0</v>
      </c>
      <c r="Q834" s="62">
        <f>Tabla16[[#This Row],[TASA 16%]]+Tabla16[[#This Row],[IEPS 6%]]+Tabla16[[#This Row],[IEPS30%]]+Tabla16[[#This Row],[IEPS53%]]+Tabla16[[#This Row],[IEPS 26.5%]]</f>
        <v>32714.5625</v>
      </c>
      <c r="R834" s="33">
        <v>45500</v>
      </c>
      <c r="S834" s="59" t="s">
        <v>466</v>
      </c>
      <c r="T834" s="63" t="s">
        <v>467</v>
      </c>
      <c r="U834" s="58" t="s">
        <v>39</v>
      </c>
      <c r="V834" s="60"/>
      <c r="W834" s="64" t="s">
        <v>40</v>
      </c>
      <c r="X834" s="59" t="s">
        <v>1776</v>
      </c>
      <c r="Y834" s="124"/>
      <c r="Z834" s="68"/>
    </row>
    <row r="835" spans="1:26" x14ac:dyDescent="0.25">
      <c r="A835" s="36">
        <v>196040</v>
      </c>
      <c r="B835" s="9">
        <v>200</v>
      </c>
      <c r="C835" s="10">
        <v>45478</v>
      </c>
      <c r="D835" s="11"/>
      <c r="E835" s="11">
        <v>-2.5000000000005684E-2</v>
      </c>
      <c r="F835" s="11">
        <v>1043.125</v>
      </c>
      <c r="G835" s="24"/>
      <c r="H835" s="24"/>
      <c r="I835" s="24"/>
      <c r="J835" s="24"/>
      <c r="K835" s="24"/>
      <c r="L835" s="11"/>
      <c r="M835" s="11"/>
      <c r="N835" s="11">
        <v>166.9</v>
      </c>
      <c r="O835" s="11">
        <v>1210</v>
      </c>
      <c r="P835" s="56">
        <f>Tabla16[[#This Row],[TASA EX.]]+Tabla16[[#This Row],[IEPS 8 %]]</f>
        <v>0</v>
      </c>
      <c r="Q835" s="62">
        <f>Tabla16[[#This Row],[TASA 16%]]+Tabla16[[#This Row],[IEPS 6%]]+Tabla16[[#This Row],[IEPS30%]]+Tabla16[[#This Row],[IEPS53%]]+Tabla16[[#This Row],[IEPS 26.5%]]</f>
        <v>1043.125</v>
      </c>
      <c r="R835" s="33">
        <v>45482</v>
      </c>
      <c r="S835" s="12" t="s">
        <v>1787</v>
      </c>
      <c r="T835" s="34" t="s">
        <v>1788</v>
      </c>
      <c r="U835" s="9" t="s">
        <v>362</v>
      </c>
      <c r="V835" s="11"/>
      <c r="W835" s="13" t="s">
        <v>363</v>
      </c>
      <c r="X835" s="12" t="s">
        <v>1789</v>
      </c>
      <c r="Y835" s="124"/>
      <c r="Z835" s="68"/>
    </row>
    <row r="836" spans="1:26" x14ac:dyDescent="0.25">
      <c r="A836" s="57">
        <v>196206</v>
      </c>
      <c r="B836" s="58">
        <v>366</v>
      </c>
      <c r="C836" s="10">
        <v>45485</v>
      </c>
      <c r="D836" s="60"/>
      <c r="E836" s="60">
        <v>3.0000000000001137E-2</v>
      </c>
      <c r="F836" s="60">
        <v>1448.25</v>
      </c>
      <c r="G836" s="61"/>
      <c r="H836" s="61"/>
      <c r="I836" s="61"/>
      <c r="J836" s="61"/>
      <c r="K836" s="61"/>
      <c r="L836" s="60"/>
      <c r="M836" s="60"/>
      <c r="N836" s="60">
        <v>231.72</v>
      </c>
      <c r="O836" s="60">
        <v>1680</v>
      </c>
      <c r="P836" s="56">
        <f>Tabla16[[#This Row],[TASA EX.]]+Tabla16[[#This Row],[IEPS 8 %]]</f>
        <v>0</v>
      </c>
      <c r="Q836" s="62">
        <f>Tabla16[[#This Row],[TASA 16%]]+Tabla16[[#This Row],[IEPS 6%]]+Tabla16[[#This Row],[IEPS30%]]+Tabla16[[#This Row],[IEPS53%]]+Tabla16[[#This Row],[IEPS 26.5%]]</f>
        <v>1448.25</v>
      </c>
      <c r="R836" s="33">
        <v>45489</v>
      </c>
      <c r="S836" s="59" t="s">
        <v>1787</v>
      </c>
      <c r="T836" s="63" t="s">
        <v>1788</v>
      </c>
      <c r="U836" s="58" t="s">
        <v>362</v>
      </c>
      <c r="V836" s="60"/>
      <c r="W836" s="64" t="s">
        <v>363</v>
      </c>
      <c r="X836" s="59" t="s">
        <v>1924</v>
      </c>
      <c r="Y836" s="124"/>
      <c r="Z836" s="68"/>
    </row>
    <row r="837" spans="1:26" x14ac:dyDescent="0.25">
      <c r="A837" s="57">
        <v>196561</v>
      </c>
      <c r="B837" s="58">
        <v>721</v>
      </c>
      <c r="C837" s="10">
        <v>45497</v>
      </c>
      <c r="D837" s="60"/>
      <c r="E837" s="60">
        <v>0</v>
      </c>
      <c r="F837" s="60">
        <v>56375</v>
      </c>
      <c r="G837" s="61"/>
      <c r="H837" s="61"/>
      <c r="I837" s="61"/>
      <c r="J837" s="61"/>
      <c r="K837" s="61"/>
      <c r="L837" s="60"/>
      <c r="M837" s="60"/>
      <c r="N837" s="60">
        <v>9020</v>
      </c>
      <c r="O837" s="60">
        <v>65395</v>
      </c>
      <c r="P837" s="56">
        <f>Tabla16[[#This Row],[TASA EX.]]+Tabla16[[#This Row],[IEPS 8 %]]</f>
        <v>0</v>
      </c>
      <c r="Q837" s="62">
        <f>Tabla16[[#This Row],[TASA 16%]]+Tabla16[[#This Row],[IEPS 6%]]+Tabla16[[#This Row],[IEPS30%]]+Tabla16[[#This Row],[IEPS53%]]+Tabla16[[#This Row],[IEPS 26.5%]]</f>
        <v>56375</v>
      </c>
      <c r="R837" s="33">
        <v>45500</v>
      </c>
      <c r="S837" s="59" t="s">
        <v>1787</v>
      </c>
      <c r="T837" s="63" t="s">
        <v>1788</v>
      </c>
      <c r="U837" s="58" t="s">
        <v>51</v>
      </c>
      <c r="V837" s="60"/>
      <c r="W837" s="64" t="s">
        <v>52</v>
      </c>
      <c r="X837" s="59" t="s">
        <v>2099</v>
      </c>
      <c r="Y837" s="124"/>
      <c r="Z837" s="68"/>
    </row>
    <row r="838" spans="1:26" x14ac:dyDescent="0.25">
      <c r="A838" s="36">
        <v>195927</v>
      </c>
      <c r="B838" s="9">
        <v>87</v>
      </c>
      <c r="C838" s="10">
        <v>45476</v>
      </c>
      <c r="D838" s="11"/>
      <c r="E838" s="11">
        <v>-1.5000000006693881E-2</v>
      </c>
      <c r="F838" s="11">
        <v>96567.625</v>
      </c>
      <c r="G838" s="24"/>
      <c r="H838" s="24"/>
      <c r="I838" s="24"/>
      <c r="J838" s="24"/>
      <c r="K838" s="24"/>
      <c r="L838" s="11"/>
      <c r="M838" s="11"/>
      <c r="N838" s="11">
        <v>15450.82</v>
      </c>
      <c r="O838" s="11">
        <v>112018.43</v>
      </c>
      <c r="P838" s="56">
        <f>Tabla16[[#This Row],[TASA EX.]]+Tabla16[[#This Row],[IEPS 8 %]]</f>
        <v>0</v>
      </c>
      <c r="Q838" s="62">
        <f>Tabla16[[#This Row],[TASA 16%]]+Tabla16[[#This Row],[IEPS 6%]]+Tabla16[[#This Row],[IEPS30%]]+Tabla16[[#This Row],[IEPS53%]]+Tabla16[[#This Row],[IEPS 26.5%]]</f>
        <v>96567.625</v>
      </c>
      <c r="R838" s="33">
        <v>45482</v>
      </c>
      <c r="S838" s="12" t="s">
        <v>752</v>
      </c>
      <c r="T838" s="34" t="s">
        <v>753</v>
      </c>
      <c r="U838" s="9" t="s">
        <v>39</v>
      </c>
      <c r="V838" s="11">
        <v>1970.77</v>
      </c>
      <c r="W838" s="13" t="s">
        <v>40</v>
      </c>
      <c r="X838" s="12" t="s">
        <v>1679</v>
      </c>
      <c r="Y838" s="124"/>
      <c r="Z838" s="68"/>
    </row>
    <row r="839" spans="1:26" x14ac:dyDescent="0.25">
      <c r="A839" s="44">
        <v>196369</v>
      </c>
      <c r="B839" s="45">
        <v>529</v>
      </c>
      <c r="C839" s="10">
        <v>45491</v>
      </c>
      <c r="D839" s="46"/>
      <c r="E839" s="46">
        <v>-2.4999999999181455E-2</v>
      </c>
      <c r="F839" s="46">
        <v>12050.125</v>
      </c>
      <c r="G839" s="47"/>
      <c r="H839" s="47"/>
      <c r="I839" s="47"/>
      <c r="J839" s="47"/>
      <c r="K839" s="47"/>
      <c r="L839" s="46"/>
      <c r="M839" s="46"/>
      <c r="N839" s="46">
        <v>1928.02</v>
      </c>
      <c r="O839" s="46">
        <v>13978.12</v>
      </c>
      <c r="P839" s="56">
        <f>Tabla16[[#This Row],[TASA EX.]]+Tabla16[[#This Row],[IEPS 8 %]]</f>
        <v>0</v>
      </c>
      <c r="Q839" s="62">
        <f>Tabla16[[#This Row],[TASA 16%]]+Tabla16[[#This Row],[IEPS 6%]]+Tabla16[[#This Row],[IEPS30%]]+Tabla16[[#This Row],[IEPS53%]]+Tabla16[[#This Row],[IEPS 26.5%]]</f>
        <v>12050.125</v>
      </c>
      <c r="R839" s="33">
        <v>45498</v>
      </c>
      <c r="S839" s="48" t="s">
        <v>762</v>
      </c>
      <c r="T839" s="49" t="s">
        <v>763</v>
      </c>
      <c r="U839" s="45" t="s">
        <v>51</v>
      </c>
      <c r="V839" s="46"/>
      <c r="W839" s="50" t="s">
        <v>52</v>
      </c>
      <c r="X839" s="48" t="s">
        <v>2024</v>
      </c>
      <c r="Y839" s="124"/>
      <c r="Z839" s="68"/>
    </row>
    <row r="840" spans="1:26" x14ac:dyDescent="0.25">
      <c r="A840" s="36">
        <v>196404</v>
      </c>
      <c r="B840" s="9">
        <v>564</v>
      </c>
      <c r="C840" s="10">
        <v>45492</v>
      </c>
      <c r="D840" s="11"/>
      <c r="E840" s="11">
        <v>730.33</v>
      </c>
      <c r="F840" s="11">
        <v>0</v>
      </c>
      <c r="G840" s="24"/>
      <c r="H840" s="24"/>
      <c r="I840" s="24"/>
      <c r="J840" s="24"/>
      <c r="K840" s="24"/>
      <c r="L840" s="11"/>
      <c r="M840" s="11"/>
      <c r="N840" s="11"/>
      <c r="O840" s="11">
        <v>730.33</v>
      </c>
      <c r="P840" s="56">
        <f>Tabla16[[#This Row],[TASA EX.]]+Tabla16[[#This Row],[IEPS 8 %]]</f>
        <v>0</v>
      </c>
      <c r="Q840" s="62">
        <f>Tabla16[[#This Row],[TASA 16%]]+Tabla16[[#This Row],[IEPS 6%]]+Tabla16[[#This Row],[IEPS30%]]+Tabla16[[#This Row],[IEPS53%]]+Tabla16[[#This Row],[IEPS 26.5%]]</f>
        <v>0</v>
      </c>
      <c r="R840" s="33">
        <v>45495</v>
      </c>
      <c r="S840" s="12" t="s">
        <v>2042</v>
      </c>
      <c r="T840" s="34" t="s">
        <v>2043</v>
      </c>
      <c r="U840" s="9" t="s">
        <v>362</v>
      </c>
      <c r="V840" s="11"/>
      <c r="W840" s="13" t="s">
        <v>363</v>
      </c>
      <c r="X840" s="12" t="s">
        <v>2044</v>
      </c>
      <c r="Y840" s="124"/>
      <c r="Z840" s="68"/>
    </row>
    <row r="841" spans="1:26" x14ac:dyDescent="0.25">
      <c r="A841" s="36" t="s">
        <v>1000</v>
      </c>
      <c r="B841" s="9">
        <v>2111</v>
      </c>
      <c r="C841" s="10">
        <v>45491</v>
      </c>
      <c r="D841" s="11"/>
      <c r="E841" s="11">
        <v>-1.9999999996798579E-2</v>
      </c>
      <c r="F841" s="11">
        <v>33010.5</v>
      </c>
      <c r="G841" s="24"/>
      <c r="H841" s="24"/>
      <c r="I841" s="24"/>
      <c r="J841" s="24"/>
      <c r="K841" s="24"/>
      <c r="L841" s="11"/>
      <c r="M841" s="11"/>
      <c r="N841" s="11">
        <v>5281.68</v>
      </c>
      <c r="O841" s="11">
        <v>38292.160000000003</v>
      </c>
      <c r="P841" s="56">
        <f>Tabla16[[#This Row],[TASA EX.]]+Tabla16[[#This Row],[IEPS 8 %]]</f>
        <v>0</v>
      </c>
      <c r="Q841" s="62">
        <f>Tabla16[[#This Row],[TASA 16%]]+Tabla16[[#This Row],[IEPS 6%]]+Tabla16[[#This Row],[IEPS30%]]+Tabla16[[#This Row],[IEPS53%]]+Tabla16[[#This Row],[IEPS 26.5%]]</f>
        <v>33010.5</v>
      </c>
      <c r="R841" s="104">
        <v>45491</v>
      </c>
      <c r="S841" s="12" t="s">
        <v>637</v>
      </c>
      <c r="T841" s="34" t="s">
        <v>638</v>
      </c>
      <c r="U841" s="9" t="s">
        <v>69</v>
      </c>
      <c r="V841" s="11"/>
      <c r="W841" s="13" t="s">
        <v>70</v>
      </c>
      <c r="X841" s="12" t="s">
        <v>1176</v>
      </c>
      <c r="Y841" s="124"/>
      <c r="Z841" s="68"/>
    </row>
    <row r="842" spans="1:26" x14ac:dyDescent="0.25">
      <c r="A842" s="57">
        <v>3040</v>
      </c>
      <c r="B842" s="58">
        <v>1503</v>
      </c>
      <c r="C842" s="10">
        <v>45503</v>
      </c>
      <c r="D842" s="60"/>
      <c r="E842" s="60">
        <v>9806392.8500000015</v>
      </c>
      <c r="F842" s="60">
        <v>1855939.2500000002</v>
      </c>
      <c r="G842" s="61"/>
      <c r="H842" s="61"/>
      <c r="I842" s="61"/>
      <c r="J842" s="61"/>
      <c r="K842" s="61"/>
      <c r="L842" s="60"/>
      <c r="M842" s="60">
        <v>208</v>
      </c>
      <c r="N842" s="60">
        <v>296950.28000000003</v>
      </c>
      <c r="O842" s="60">
        <v>11959490.380000001</v>
      </c>
      <c r="P842" s="56">
        <f>Tabla16[[#This Row],[TASA EX.]]+Tabla16[[#This Row],[IEPS 8 %]]</f>
        <v>208</v>
      </c>
      <c r="Q842" s="62">
        <f>Tabla16[[#This Row],[TASA 16%]]+Tabla16[[#This Row],[IEPS 6%]]+Tabla16[[#This Row],[IEPS30%]]+Tabla16[[#This Row],[IEPS53%]]+Tabla16[[#This Row],[IEPS 26.5%]]</f>
        <v>1855939.2500000002</v>
      </c>
      <c r="R842" s="33">
        <v>45503</v>
      </c>
      <c r="S842" t="s">
        <v>2237</v>
      </c>
      <c r="T842" s="63" t="s">
        <v>504</v>
      </c>
      <c r="U842" s="58" t="s">
        <v>39</v>
      </c>
      <c r="V842" s="60">
        <v>325003.44</v>
      </c>
      <c r="W842" s="64" t="s">
        <v>40</v>
      </c>
      <c r="X842" s="12" t="s">
        <v>2261</v>
      </c>
      <c r="Y842" s="124"/>
      <c r="Z842" s="68"/>
    </row>
    <row r="843" spans="1:26" x14ac:dyDescent="0.25">
      <c r="A843" s="57">
        <v>195337</v>
      </c>
      <c r="B843" s="58">
        <v>387</v>
      </c>
      <c r="C843" s="10">
        <v>45457</v>
      </c>
      <c r="D843" s="60"/>
      <c r="E843" s="60">
        <v>0.1375000000007276</v>
      </c>
      <c r="F843" s="60">
        <v>20777.5625</v>
      </c>
      <c r="G843" s="61"/>
      <c r="H843" s="61"/>
      <c r="I843" s="61"/>
      <c r="J843" s="61"/>
      <c r="K843" s="61"/>
      <c r="L843" s="60"/>
      <c r="M843" s="60"/>
      <c r="N843" s="60">
        <v>3324.41</v>
      </c>
      <c r="O843" s="60">
        <v>24102.11</v>
      </c>
      <c r="P843" s="56">
        <f>Tabla16[[#This Row],[TASA EX.]]+Tabla16[[#This Row],[IEPS 8 %]]</f>
        <v>0</v>
      </c>
      <c r="Q843" s="62">
        <f>Tabla16[[#This Row],[TASA 16%]]+Tabla16[[#This Row],[IEPS 6%]]+Tabla16[[#This Row],[IEPS30%]]+Tabla16[[#This Row],[IEPS53%]]+Tabla16[[#This Row],[IEPS 26.5%]]</f>
        <v>20777.5625</v>
      </c>
      <c r="R843" s="33">
        <v>45477</v>
      </c>
      <c r="S843" s="59" t="s">
        <v>1284</v>
      </c>
      <c r="T843" s="63" t="s">
        <v>1285</v>
      </c>
      <c r="U843" s="58" t="s">
        <v>39</v>
      </c>
      <c r="V843" s="60"/>
      <c r="W843" s="64" t="s">
        <v>40</v>
      </c>
      <c r="X843" s="59" t="s">
        <v>1286</v>
      </c>
      <c r="Y843" s="124"/>
      <c r="Z843" s="68"/>
    </row>
    <row r="844" spans="1:26" x14ac:dyDescent="0.25">
      <c r="A844" s="36">
        <v>195955</v>
      </c>
      <c r="B844" s="9">
        <v>115</v>
      </c>
      <c r="C844" s="10">
        <v>45476</v>
      </c>
      <c r="D844" s="11"/>
      <c r="E844" s="11">
        <v>0</v>
      </c>
      <c r="F844" s="11">
        <v>8595</v>
      </c>
      <c r="G844" s="24"/>
      <c r="H844" s="24"/>
      <c r="I844" s="24"/>
      <c r="J844" s="24"/>
      <c r="K844" s="24"/>
      <c r="L844" s="11"/>
      <c r="M844" s="11"/>
      <c r="N844" s="11">
        <v>1375.2</v>
      </c>
      <c r="O844" s="11">
        <v>9970.2000000000007</v>
      </c>
      <c r="P844" s="56">
        <f>Tabla16[[#This Row],[TASA EX.]]+Tabla16[[#This Row],[IEPS 8 %]]</f>
        <v>0</v>
      </c>
      <c r="Q844" s="62">
        <f>Tabla16[[#This Row],[TASA 16%]]+Tabla16[[#This Row],[IEPS 6%]]+Tabla16[[#This Row],[IEPS30%]]+Tabla16[[#This Row],[IEPS53%]]+Tabla16[[#This Row],[IEPS 26.5%]]</f>
        <v>8595</v>
      </c>
      <c r="R844" s="33">
        <v>45491</v>
      </c>
      <c r="S844" s="12" t="s">
        <v>1705</v>
      </c>
      <c r="T844" s="34" t="s">
        <v>1706</v>
      </c>
      <c r="U844" s="9" t="s">
        <v>39</v>
      </c>
      <c r="V844" s="11"/>
      <c r="W844" s="13" t="s">
        <v>40</v>
      </c>
      <c r="X844" s="12" t="s">
        <v>1707</v>
      </c>
      <c r="Y844" s="124"/>
      <c r="Z844" s="68"/>
    </row>
    <row r="845" spans="1:26" x14ac:dyDescent="0.25">
      <c r="A845" s="57">
        <v>196572</v>
      </c>
      <c r="B845" s="58">
        <v>732</v>
      </c>
      <c r="C845" s="10">
        <v>45497</v>
      </c>
      <c r="D845" s="60"/>
      <c r="E845" s="60">
        <v>0</v>
      </c>
      <c r="F845" s="60">
        <v>5600</v>
      </c>
      <c r="G845" s="61"/>
      <c r="H845" s="61"/>
      <c r="I845" s="61"/>
      <c r="J845" s="61"/>
      <c r="K845" s="61"/>
      <c r="L845" s="60"/>
      <c r="M845" s="60"/>
      <c r="N845" s="60">
        <v>896</v>
      </c>
      <c r="O845" s="60">
        <v>6496</v>
      </c>
      <c r="P845" s="56">
        <f>Tabla16[[#This Row],[TASA EX.]]+Tabla16[[#This Row],[IEPS 8 %]]</f>
        <v>0</v>
      </c>
      <c r="Q845" s="62">
        <f>Tabla16[[#This Row],[TASA 16%]]+Tabla16[[#This Row],[IEPS 6%]]+Tabla16[[#This Row],[IEPS30%]]+Tabla16[[#This Row],[IEPS53%]]+Tabla16[[#This Row],[IEPS 26.5%]]</f>
        <v>5600</v>
      </c>
      <c r="R845" s="33">
        <v>45499</v>
      </c>
      <c r="S845" s="59" t="s">
        <v>798</v>
      </c>
      <c r="T845" s="63" t="s">
        <v>799</v>
      </c>
      <c r="U845" s="58" t="s">
        <v>51</v>
      </c>
      <c r="V845" s="60"/>
      <c r="W845" s="64" t="s">
        <v>52</v>
      </c>
      <c r="X845" s="59" t="s">
        <v>2100</v>
      </c>
      <c r="Y845" s="124"/>
      <c r="Z845" s="68"/>
    </row>
    <row r="846" spans="1:26" x14ac:dyDescent="0.25">
      <c r="A846" s="36" t="s">
        <v>1059</v>
      </c>
      <c r="B846" s="9">
        <v>2174</v>
      </c>
      <c r="C846" s="10">
        <v>45503</v>
      </c>
      <c r="D846" s="11"/>
      <c r="E846" s="11">
        <v>0</v>
      </c>
      <c r="F846" s="11">
        <v>21251</v>
      </c>
      <c r="G846" s="24"/>
      <c r="H846" s="24"/>
      <c r="I846" s="24"/>
      <c r="J846" s="24"/>
      <c r="K846" s="24"/>
      <c r="L846" s="11"/>
      <c r="M846" s="11"/>
      <c r="N846" s="11">
        <v>3400.16</v>
      </c>
      <c r="O846" s="11">
        <v>24651.16</v>
      </c>
      <c r="P846" s="106">
        <f>Tabla16[[#This Row],[TASA EX.]]+Tabla16[[#This Row],[IEPS 8 %]]</f>
        <v>0</v>
      </c>
      <c r="Q846" s="62">
        <f>Tabla16[[#This Row],[TASA 16%]]+Tabla16[[#This Row],[IEPS 6%]]+Tabla16[[#This Row],[IEPS30%]]+Tabla16[[#This Row],[IEPS53%]]+Tabla16[[#This Row],[IEPS 26.5%]]</f>
        <v>21251</v>
      </c>
      <c r="R846" s="33">
        <v>45503</v>
      </c>
      <c r="S846" s="12" t="s">
        <v>1091</v>
      </c>
      <c r="T846" s="34" t="s">
        <v>1092</v>
      </c>
      <c r="U846" s="9" t="s">
        <v>39</v>
      </c>
      <c r="V846" s="11"/>
      <c r="W846" s="13" t="s">
        <v>40</v>
      </c>
      <c r="X846" s="12" t="s">
        <v>95</v>
      </c>
      <c r="Y846" s="124"/>
      <c r="Z846" s="68"/>
    </row>
    <row r="847" spans="1:26" x14ac:dyDescent="0.25">
      <c r="A847" s="57" t="s">
        <v>916</v>
      </c>
      <c r="B847" s="58">
        <v>2024</v>
      </c>
      <c r="C847" s="10">
        <v>45476</v>
      </c>
      <c r="D847" s="60"/>
      <c r="E847" s="60">
        <v>0</v>
      </c>
      <c r="F847" s="60">
        <v>11060</v>
      </c>
      <c r="G847" s="61"/>
      <c r="H847" s="61"/>
      <c r="I847" s="61"/>
      <c r="J847" s="61"/>
      <c r="K847" s="61"/>
      <c r="L847" s="60"/>
      <c r="M847" s="60"/>
      <c r="N847" s="60">
        <v>1769.6</v>
      </c>
      <c r="O847" s="60">
        <v>12829.6</v>
      </c>
      <c r="P847" s="56">
        <f>Tabla16[[#This Row],[TASA EX.]]+Tabla16[[#This Row],[IEPS 8 %]]</f>
        <v>0</v>
      </c>
      <c r="Q847" s="62">
        <f>Tabla16[[#This Row],[TASA 16%]]+Tabla16[[#This Row],[IEPS 6%]]+Tabla16[[#This Row],[IEPS30%]]+Tabla16[[#This Row],[IEPS53%]]+Tabla16[[#This Row],[IEPS 26.5%]]</f>
        <v>11060</v>
      </c>
      <c r="R847" s="33">
        <v>45476</v>
      </c>
      <c r="S847" s="59" t="s">
        <v>1091</v>
      </c>
      <c r="T847" s="63" t="s">
        <v>1092</v>
      </c>
      <c r="U847" s="58" t="s">
        <v>39</v>
      </c>
      <c r="V847" s="60"/>
      <c r="W847" s="64" t="s">
        <v>40</v>
      </c>
      <c r="X847" s="59" t="s">
        <v>1093</v>
      </c>
      <c r="Y847" s="124"/>
      <c r="Z847" s="68"/>
    </row>
    <row r="848" spans="1:26" x14ac:dyDescent="0.25">
      <c r="A848" s="36">
        <v>192926</v>
      </c>
      <c r="B848" s="9">
        <v>806</v>
      </c>
      <c r="C848" s="10">
        <v>45377</v>
      </c>
      <c r="D848" s="11">
        <v>12222.22</v>
      </c>
      <c r="E848" s="11">
        <v>6.8212102632969618E-13</v>
      </c>
      <c r="F848" s="11">
        <v>0</v>
      </c>
      <c r="G848" s="24"/>
      <c r="H848" s="24">
        <v>-1222.22</v>
      </c>
      <c r="I848" s="24"/>
      <c r="J848" s="24"/>
      <c r="K848" s="24"/>
      <c r="L848" s="11"/>
      <c r="M848" s="11"/>
      <c r="N848" s="11"/>
      <c r="O848" s="11">
        <v>11000</v>
      </c>
      <c r="P848" s="106">
        <f>Tabla16[[#This Row],[TASA EX.]]+Tabla16[[#This Row],[IEPS 8 %]]</f>
        <v>12222.22</v>
      </c>
      <c r="Q848" s="62">
        <f>Tabla16[[#This Row],[TASA 16%]]+Tabla16[[#This Row],[IEPS 6%]]+Tabla16[[#This Row],[IEPS30%]]+Tabla16[[#This Row],[IEPS53%]]+Tabla16[[#This Row],[IEPS 26.5%]]</f>
        <v>0</v>
      </c>
      <c r="R848" s="33">
        <v>45478</v>
      </c>
      <c r="S848" s="12" t="s">
        <v>1238</v>
      </c>
      <c r="T848" s="34" t="s">
        <v>1239</v>
      </c>
      <c r="U848" s="9" t="s">
        <v>81</v>
      </c>
      <c r="V848" s="11"/>
      <c r="W848" s="13" t="s">
        <v>82</v>
      </c>
      <c r="X848" s="12" t="s">
        <v>114</v>
      </c>
      <c r="Y848" s="124"/>
      <c r="Z848" s="68"/>
    </row>
    <row r="849" spans="1:26" x14ac:dyDescent="0.25">
      <c r="A849" s="69">
        <v>195827</v>
      </c>
      <c r="B849" s="70">
        <v>877</v>
      </c>
      <c r="C849" s="10">
        <v>45471</v>
      </c>
      <c r="D849" s="72">
        <v>12222.22</v>
      </c>
      <c r="E849" s="72">
        <v>6.8212102632969618E-13</v>
      </c>
      <c r="F849" s="72">
        <v>0</v>
      </c>
      <c r="G849" s="73"/>
      <c r="H849" s="73">
        <v>-1222.22</v>
      </c>
      <c r="I849" s="73"/>
      <c r="J849" s="73"/>
      <c r="K849" s="73"/>
      <c r="L849" s="72"/>
      <c r="M849" s="72"/>
      <c r="N849" s="72"/>
      <c r="O849" s="72">
        <v>11000</v>
      </c>
      <c r="P849" s="56">
        <f>Tabla16[[#This Row],[TASA EX.]]+Tabla16[[#This Row],[IEPS 8 %]]</f>
        <v>12222.22</v>
      </c>
      <c r="Q849" s="62">
        <f>Tabla16[[#This Row],[TASA 16%]]+Tabla16[[#This Row],[IEPS 6%]]+Tabla16[[#This Row],[IEPS30%]]+Tabla16[[#This Row],[IEPS53%]]+Tabla16[[#This Row],[IEPS 26.5%]]</f>
        <v>0</v>
      </c>
      <c r="R849" s="33">
        <v>45478</v>
      </c>
      <c r="S849" s="71" t="s">
        <v>1238</v>
      </c>
      <c r="T849" s="74" t="s">
        <v>1239</v>
      </c>
      <c r="U849" s="70" t="s">
        <v>81</v>
      </c>
      <c r="V849" s="72"/>
      <c r="W849" s="75" t="s">
        <v>82</v>
      </c>
      <c r="X849" s="71" t="s">
        <v>1093</v>
      </c>
      <c r="Y849" s="124"/>
      <c r="Z849" s="68"/>
    </row>
    <row r="850" spans="1:26" x14ac:dyDescent="0.25">
      <c r="A850" s="36">
        <v>195743</v>
      </c>
      <c r="B850" s="9">
        <v>793</v>
      </c>
      <c r="C850" s="10">
        <v>45470</v>
      </c>
      <c r="D850" s="11"/>
      <c r="E850" s="11">
        <v>1.4999999999986358E-2</v>
      </c>
      <c r="F850" s="11">
        <v>2305.375</v>
      </c>
      <c r="G850" s="24"/>
      <c r="H850" s="24"/>
      <c r="I850" s="24"/>
      <c r="J850" s="24"/>
      <c r="K850" s="24"/>
      <c r="L850" s="11"/>
      <c r="M850" s="11"/>
      <c r="N850" s="11">
        <v>368.86</v>
      </c>
      <c r="O850" s="11">
        <v>2674.25</v>
      </c>
      <c r="P850" s="56">
        <f>Tabla16[[#This Row],[TASA EX.]]+Tabla16[[#This Row],[IEPS 8 %]]</f>
        <v>0</v>
      </c>
      <c r="Q850" s="62">
        <f>Tabla16[[#This Row],[TASA 16%]]+Tabla16[[#This Row],[IEPS 6%]]+Tabla16[[#This Row],[IEPS30%]]+Tabla16[[#This Row],[IEPS53%]]+Tabla16[[#This Row],[IEPS 26.5%]]</f>
        <v>2305.375</v>
      </c>
      <c r="R850" s="33">
        <v>45476</v>
      </c>
      <c r="S850" s="12" t="s">
        <v>490</v>
      </c>
      <c r="T850" s="34" t="s">
        <v>491</v>
      </c>
      <c r="U850" s="9" t="s">
        <v>51</v>
      </c>
      <c r="V850" s="11"/>
      <c r="W850" s="13" t="s">
        <v>52</v>
      </c>
      <c r="X850" s="12" t="s">
        <v>1496</v>
      </c>
      <c r="Y850" s="124"/>
      <c r="Z850" s="68"/>
    </row>
    <row r="851" spans="1:26" x14ac:dyDescent="0.25">
      <c r="A851" s="69">
        <v>195656</v>
      </c>
      <c r="B851" s="70">
        <v>706</v>
      </c>
      <c r="C851" s="10">
        <v>45468</v>
      </c>
      <c r="D851" s="72"/>
      <c r="E851" s="72">
        <v>0</v>
      </c>
      <c r="F851" s="72">
        <v>44976</v>
      </c>
      <c r="G851" s="73"/>
      <c r="H851" s="73"/>
      <c r="I851" s="73"/>
      <c r="J851" s="73"/>
      <c r="K851" s="73"/>
      <c r="L851" s="72"/>
      <c r="M851" s="72"/>
      <c r="N851" s="72">
        <v>7196.16</v>
      </c>
      <c r="O851" s="72">
        <v>52172.160000000003</v>
      </c>
      <c r="P851" s="56">
        <f>Tabla16[[#This Row],[TASA EX.]]+Tabla16[[#This Row],[IEPS 8 %]]</f>
        <v>0</v>
      </c>
      <c r="Q851" s="62">
        <f>Tabla16[[#This Row],[TASA 16%]]+Tabla16[[#This Row],[IEPS 6%]]+Tabla16[[#This Row],[IEPS30%]]+Tabla16[[#This Row],[IEPS53%]]+Tabla16[[#This Row],[IEPS 26.5%]]</f>
        <v>44976</v>
      </c>
      <c r="R851" s="33">
        <v>45484</v>
      </c>
      <c r="S851" s="71" t="s">
        <v>145</v>
      </c>
      <c r="T851" s="74" t="s">
        <v>146</v>
      </c>
      <c r="U851" s="70" t="s">
        <v>39</v>
      </c>
      <c r="V851" s="72"/>
      <c r="W851" s="75" t="s">
        <v>40</v>
      </c>
      <c r="X851" s="71" t="s">
        <v>1454</v>
      </c>
      <c r="Y851" s="124"/>
      <c r="Z851" s="68"/>
    </row>
    <row r="852" spans="1:26" x14ac:dyDescent="0.25">
      <c r="A852" s="44">
        <v>195807</v>
      </c>
      <c r="B852" s="45">
        <v>857</v>
      </c>
      <c r="C852" s="10">
        <v>45471</v>
      </c>
      <c r="D852" s="46"/>
      <c r="E852" s="46">
        <v>-5.0000000000011369E-2</v>
      </c>
      <c r="F852" s="46">
        <v>1461.25</v>
      </c>
      <c r="G852" s="47"/>
      <c r="H852" s="47"/>
      <c r="I852" s="47"/>
      <c r="J852" s="47"/>
      <c r="K852" s="47"/>
      <c r="L852" s="46"/>
      <c r="M852" s="46"/>
      <c r="N852" s="46">
        <v>233.8</v>
      </c>
      <c r="O852" s="46">
        <v>1695</v>
      </c>
      <c r="P852" s="56">
        <f>Tabla16[[#This Row],[TASA EX.]]+Tabla16[[#This Row],[IEPS 8 %]]</f>
        <v>0</v>
      </c>
      <c r="Q852" s="62">
        <f>Tabla16[[#This Row],[TASA 16%]]+Tabla16[[#This Row],[IEPS 6%]]+Tabla16[[#This Row],[IEPS30%]]+Tabla16[[#This Row],[IEPS53%]]+Tabla16[[#This Row],[IEPS 26.5%]]</f>
        <v>1461.25</v>
      </c>
      <c r="R852" s="33">
        <v>45482</v>
      </c>
      <c r="S852" s="48" t="s">
        <v>1561</v>
      </c>
      <c r="T852" s="49" t="s">
        <v>1562</v>
      </c>
      <c r="U852" s="45" t="s">
        <v>358</v>
      </c>
      <c r="V852" s="46"/>
      <c r="W852" s="50" t="s">
        <v>359</v>
      </c>
      <c r="X852" s="48" t="s">
        <v>1563</v>
      </c>
      <c r="Y852" s="124"/>
      <c r="Z852" s="68"/>
    </row>
    <row r="853" spans="1:26" x14ac:dyDescent="0.25">
      <c r="A853" s="36">
        <v>196404</v>
      </c>
      <c r="B853" s="9">
        <v>564</v>
      </c>
      <c r="C853" s="10">
        <v>45492</v>
      </c>
      <c r="D853" s="11"/>
      <c r="E853" s="11">
        <v>460.00749999999999</v>
      </c>
      <c r="F853" s="11">
        <v>862.0625</v>
      </c>
      <c r="G853" s="24"/>
      <c r="H853" s="24"/>
      <c r="I853" s="24"/>
      <c r="J853" s="24"/>
      <c r="K853" s="24"/>
      <c r="L853" s="11"/>
      <c r="M853" s="11"/>
      <c r="N853" s="11">
        <v>137.93</v>
      </c>
      <c r="O853" s="11">
        <v>1460</v>
      </c>
      <c r="P853" s="56">
        <f>Tabla16[[#This Row],[TASA EX.]]+Tabla16[[#This Row],[IEPS 8 %]]</f>
        <v>0</v>
      </c>
      <c r="Q853" s="62">
        <f>Tabla16[[#This Row],[TASA 16%]]+Tabla16[[#This Row],[IEPS 6%]]+Tabla16[[#This Row],[IEPS30%]]+Tabla16[[#This Row],[IEPS53%]]+Tabla16[[#This Row],[IEPS 26.5%]]</f>
        <v>862.0625</v>
      </c>
      <c r="R853" s="104">
        <v>45495</v>
      </c>
      <c r="S853" s="12" t="s">
        <v>1561</v>
      </c>
      <c r="T853" s="34" t="s">
        <v>1562</v>
      </c>
      <c r="U853" s="9" t="s">
        <v>358</v>
      </c>
      <c r="V853" s="11"/>
      <c r="W853" s="13" t="s">
        <v>359</v>
      </c>
      <c r="X853" s="12" t="s">
        <v>2045</v>
      </c>
      <c r="Y853" s="124"/>
      <c r="Z853" s="68"/>
    </row>
    <row r="854" spans="1:26" x14ac:dyDescent="0.25">
      <c r="A854" s="57">
        <v>196674</v>
      </c>
      <c r="B854" s="58">
        <v>834</v>
      </c>
      <c r="C854" s="10">
        <v>45499</v>
      </c>
      <c r="D854" s="60"/>
      <c r="E854" s="60">
        <v>7.4999999999931788E-3</v>
      </c>
      <c r="F854" s="60">
        <v>862.0625</v>
      </c>
      <c r="G854" s="61"/>
      <c r="H854" s="61"/>
      <c r="I854" s="61"/>
      <c r="J854" s="61"/>
      <c r="K854" s="61"/>
      <c r="L854" s="60"/>
      <c r="M854" s="60"/>
      <c r="N854" s="60">
        <v>137.93</v>
      </c>
      <c r="O854" s="60">
        <v>1000</v>
      </c>
      <c r="P854" s="56">
        <f>Tabla16[[#This Row],[TASA EX.]]+Tabla16[[#This Row],[IEPS 8 %]]</f>
        <v>0</v>
      </c>
      <c r="Q854" s="62">
        <f>Tabla16[[#This Row],[TASA 16%]]+Tabla16[[#This Row],[IEPS 6%]]+Tabla16[[#This Row],[IEPS30%]]+Tabla16[[#This Row],[IEPS53%]]+Tabla16[[#This Row],[IEPS 26.5%]]</f>
        <v>862.0625</v>
      </c>
      <c r="R854" s="33">
        <v>45503</v>
      </c>
      <c r="S854" s="59" t="s">
        <v>1561</v>
      </c>
      <c r="T854" s="63" t="s">
        <v>1562</v>
      </c>
      <c r="U854" s="58" t="s">
        <v>358</v>
      </c>
      <c r="V854" s="60"/>
      <c r="W854" s="64" t="s">
        <v>359</v>
      </c>
      <c r="X854" s="59" t="s">
        <v>2110</v>
      </c>
      <c r="Y854" s="124"/>
      <c r="Z854" s="68"/>
    </row>
    <row r="855" spans="1:26" x14ac:dyDescent="0.25">
      <c r="A855" s="36" t="s">
        <v>509</v>
      </c>
      <c r="B855" s="9">
        <v>1000</v>
      </c>
      <c r="C855" s="10">
        <v>45504</v>
      </c>
      <c r="D855" s="11"/>
      <c r="E855" s="11">
        <v>7472.1799999999994</v>
      </c>
      <c r="F855" s="11">
        <v>9269</v>
      </c>
      <c r="G855" s="24"/>
      <c r="H855" s="24"/>
      <c r="I855" s="24"/>
      <c r="J855" s="24"/>
      <c r="K855" s="24"/>
      <c r="L855" s="11"/>
      <c r="M855" s="11">
        <v>597.78</v>
      </c>
      <c r="N855" s="11">
        <v>1483.04</v>
      </c>
      <c r="O855" s="11">
        <v>18822</v>
      </c>
      <c r="P855" s="56">
        <f>Tabla16[[#This Row],[TASA EX.]]+Tabla16[[#This Row],[IEPS 8 %]]</f>
        <v>597.78</v>
      </c>
      <c r="Q855" s="62">
        <f>Tabla16[[#This Row],[TASA 16%]]+Tabla16[[#This Row],[IEPS 6%]]+Tabla16[[#This Row],[IEPS30%]]+Tabla16[[#This Row],[IEPS53%]]+Tabla16[[#This Row],[IEPS 26.5%]]</f>
        <v>9269</v>
      </c>
      <c r="R855" s="33">
        <v>45504</v>
      </c>
      <c r="S855" t="s">
        <v>2226</v>
      </c>
      <c r="T855" s="34" t="s">
        <v>510</v>
      </c>
      <c r="U855" s="9" t="s">
        <v>39</v>
      </c>
      <c r="V855" s="11"/>
      <c r="W855" s="13" t="s">
        <v>40</v>
      </c>
      <c r="X855" s="12" t="s">
        <v>2139</v>
      </c>
      <c r="Y855" s="124"/>
      <c r="Z855" s="68"/>
    </row>
    <row r="856" spans="1:26" x14ac:dyDescent="0.25">
      <c r="A856" s="57" t="s">
        <v>509</v>
      </c>
      <c r="B856" s="58">
        <v>1003</v>
      </c>
      <c r="C856" s="10">
        <v>45504</v>
      </c>
      <c r="D856" s="60"/>
      <c r="E856" s="60">
        <v>12161.285000000003</v>
      </c>
      <c r="F856" s="60">
        <v>26218.124999999996</v>
      </c>
      <c r="G856" s="61"/>
      <c r="H856" s="61"/>
      <c r="I856" s="61"/>
      <c r="J856" s="61"/>
      <c r="K856" s="61"/>
      <c r="L856" s="60"/>
      <c r="M856" s="60">
        <v>972.9</v>
      </c>
      <c r="N856" s="60">
        <v>4194.8999999999996</v>
      </c>
      <c r="O856" s="60">
        <v>43547.21</v>
      </c>
      <c r="P856" s="56">
        <f>Tabla16[[#This Row],[TASA EX.]]+Tabla16[[#This Row],[IEPS 8 %]]</f>
        <v>972.9</v>
      </c>
      <c r="Q856" s="62">
        <f>Tabla16[[#This Row],[TASA 16%]]+Tabla16[[#This Row],[IEPS 6%]]+Tabla16[[#This Row],[IEPS30%]]+Tabla16[[#This Row],[IEPS53%]]+Tabla16[[#This Row],[IEPS 26.5%]]</f>
        <v>26218.124999999996</v>
      </c>
      <c r="R856" s="33">
        <v>45504</v>
      </c>
      <c r="S856" t="s">
        <v>2226</v>
      </c>
      <c r="T856" s="63" t="s">
        <v>510</v>
      </c>
      <c r="U856" s="58" t="s">
        <v>39</v>
      </c>
      <c r="V856" s="60"/>
      <c r="W856" s="64" t="s">
        <v>40</v>
      </c>
      <c r="X856" s="59" t="s">
        <v>2148</v>
      </c>
      <c r="Y856" s="124"/>
      <c r="Z856" s="68"/>
    </row>
    <row r="857" spans="1:26" x14ac:dyDescent="0.25">
      <c r="A857" s="36" t="s">
        <v>509</v>
      </c>
      <c r="B857" s="9">
        <v>1000</v>
      </c>
      <c r="C857" s="10">
        <v>45504</v>
      </c>
      <c r="D857" s="11"/>
      <c r="E857" s="11">
        <v>140189.79750000002</v>
      </c>
      <c r="F857" s="11">
        <v>42331.0625</v>
      </c>
      <c r="G857" s="24"/>
      <c r="H857" s="24"/>
      <c r="I857" s="24"/>
      <c r="J857" s="24"/>
      <c r="K857" s="24"/>
      <c r="L857" s="11"/>
      <c r="M857" s="11">
        <v>11215.18</v>
      </c>
      <c r="N857" s="11">
        <v>6772.97</v>
      </c>
      <c r="O857" s="11">
        <v>200509.01</v>
      </c>
      <c r="P857" s="106">
        <f>Tabla16[[#This Row],[TASA EX.]]+Tabla16[[#This Row],[IEPS 8 %]]</f>
        <v>11215.18</v>
      </c>
      <c r="Q857" s="62">
        <f>Tabla16[[#This Row],[TASA 16%]]+Tabla16[[#This Row],[IEPS 6%]]+Tabla16[[#This Row],[IEPS30%]]+Tabla16[[#This Row],[IEPS53%]]+Tabla16[[#This Row],[IEPS 26.5%]]</f>
        <v>42331.0625</v>
      </c>
      <c r="R857" s="33">
        <v>45504</v>
      </c>
      <c r="S857" t="s">
        <v>2226</v>
      </c>
      <c r="T857" s="34" t="s">
        <v>510</v>
      </c>
      <c r="U857" s="9" t="s">
        <v>39</v>
      </c>
      <c r="V857" s="11"/>
      <c r="W857" s="13" t="s">
        <v>40</v>
      </c>
      <c r="X857" s="12" t="s">
        <v>2172</v>
      </c>
      <c r="Y857" s="124"/>
      <c r="Z857" s="68"/>
    </row>
    <row r="858" spans="1:26" x14ac:dyDescent="0.25">
      <c r="A858" s="57" t="s">
        <v>509</v>
      </c>
      <c r="B858" s="58">
        <v>1003</v>
      </c>
      <c r="C858" s="10">
        <v>45504</v>
      </c>
      <c r="D858" s="60"/>
      <c r="E858" s="60">
        <v>252920.65750000006</v>
      </c>
      <c r="F858" s="60">
        <v>241298.56249999997</v>
      </c>
      <c r="G858" s="61"/>
      <c r="H858" s="61"/>
      <c r="I858" s="61"/>
      <c r="J858" s="61"/>
      <c r="K858" s="61"/>
      <c r="L858" s="60"/>
      <c r="M858" s="60">
        <v>2765.04</v>
      </c>
      <c r="N858" s="60">
        <v>38607.769999999997</v>
      </c>
      <c r="O858" s="60">
        <v>535592.03</v>
      </c>
      <c r="P858" s="56">
        <f>Tabla16[[#This Row],[TASA EX.]]+Tabla16[[#This Row],[IEPS 8 %]]</f>
        <v>2765.04</v>
      </c>
      <c r="Q858" s="62">
        <f>Tabla16[[#This Row],[TASA 16%]]+Tabla16[[#This Row],[IEPS 6%]]+Tabla16[[#This Row],[IEPS30%]]+Tabla16[[#This Row],[IEPS53%]]+Tabla16[[#This Row],[IEPS 26.5%]]</f>
        <v>241298.56249999997</v>
      </c>
      <c r="R858" s="33">
        <v>45504</v>
      </c>
      <c r="S858" t="s">
        <v>2226</v>
      </c>
      <c r="T858" s="63" t="s">
        <v>510</v>
      </c>
      <c r="U858" s="58" t="s">
        <v>39</v>
      </c>
      <c r="V858" s="60"/>
      <c r="W858" s="64" t="s">
        <v>40</v>
      </c>
      <c r="X858" s="59" t="s">
        <v>2176</v>
      </c>
      <c r="Y858" s="124"/>
      <c r="Z858" s="68"/>
    </row>
    <row r="859" spans="1:26" x14ac:dyDescent="0.25">
      <c r="A859" s="57" t="s">
        <v>509</v>
      </c>
      <c r="B859" s="58">
        <v>1003</v>
      </c>
      <c r="C859" s="10">
        <v>45504</v>
      </c>
      <c r="D859" s="60"/>
      <c r="E859" s="60">
        <v>400462.21</v>
      </c>
      <c r="F859" s="60">
        <v>137475</v>
      </c>
      <c r="G859" s="61"/>
      <c r="H859" s="61"/>
      <c r="I859" s="61"/>
      <c r="J859" s="61"/>
      <c r="K859" s="61"/>
      <c r="L859" s="60"/>
      <c r="M859" s="60">
        <v>3361.18</v>
      </c>
      <c r="N859" s="60">
        <v>21996</v>
      </c>
      <c r="O859" s="60">
        <v>563294.39</v>
      </c>
      <c r="P859" s="56">
        <f>Tabla16[[#This Row],[TASA EX.]]+Tabla16[[#This Row],[IEPS 8 %]]</f>
        <v>3361.18</v>
      </c>
      <c r="Q859" s="62">
        <f>Tabla16[[#This Row],[TASA 16%]]+Tabla16[[#This Row],[IEPS 6%]]+Tabla16[[#This Row],[IEPS30%]]+Tabla16[[#This Row],[IEPS53%]]+Tabla16[[#This Row],[IEPS 26.5%]]</f>
        <v>137475</v>
      </c>
      <c r="R859" s="33">
        <v>45504</v>
      </c>
      <c r="S859" t="s">
        <v>2226</v>
      </c>
      <c r="T859" s="63" t="s">
        <v>510</v>
      </c>
      <c r="U859" s="58" t="s">
        <v>39</v>
      </c>
      <c r="V859" s="60"/>
      <c r="W859" s="64" t="s">
        <v>40</v>
      </c>
      <c r="X859" s="59" t="s">
        <v>2178</v>
      </c>
      <c r="Y859" s="124"/>
      <c r="Z859" s="68"/>
    </row>
    <row r="860" spans="1:26" x14ac:dyDescent="0.25">
      <c r="A860" s="69" t="s">
        <v>509</v>
      </c>
      <c r="B860" s="70">
        <v>1003</v>
      </c>
      <c r="C860" s="10">
        <v>45504</v>
      </c>
      <c r="D860" s="72"/>
      <c r="E860" s="72">
        <v>294487.92000000004</v>
      </c>
      <c r="F860" s="72">
        <v>328169.75</v>
      </c>
      <c r="G860" s="73"/>
      <c r="H860" s="73"/>
      <c r="I860" s="73"/>
      <c r="J860" s="73"/>
      <c r="K860" s="73"/>
      <c r="L860" s="72"/>
      <c r="M860" s="72">
        <v>8459.81</v>
      </c>
      <c r="N860" s="72">
        <v>52507.16</v>
      </c>
      <c r="O860" s="72">
        <v>683624.64</v>
      </c>
      <c r="P860" s="56">
        <f>Tabla16[[#This Row],[TASA EX.]]+Tabla16[[#This Row],[IEPS 8 %]]</f>
        <v>8459.81</v>
      </c>
      <c r="Q860" s="62">
        <f>Tabla16[[#This Row],[TASA 16%]]+Tabla16[[#This Row],[IEPS 6%]]+Tabla16[[#This Row],[IEPS30%]]+Tabla16[[#This Row],[IEPS53%]]+Tabla16[[#This Row],[IEPS 26.5%]]</f>
        <v>328169.75</v>
      </c>
      <c r="R860" s="33">
        <v>45504</v>
      </c>
      <c r="S860" t="s">
        <v>2226</v>
      </c>
      <c r="T860" s="74" t="s">
        <v>510</v>
      </c>
      <c r="U860" s="70" t="s">
        <v>39</v>
      </c>
      <c r="V860" s="72"/>
      <c r="W860" s="75" t="s">
        <v>40</v>
      </c>
      <c r="X860" s="71" t="s">
        <v>2179</v>
      </c>
      <c r="Y860" s="124"/>
      <c r="Z860" s="68"/>
    </row>
    <row r="861" spans="1:26" x14ac:dyDescent="0.25">
      <c r="A861" s="57" t="s">
        <v>509</v>
      </c>
      <c r="B861" s="58">
        <v>1003</v>
      </c>
      <c r="C861" s="10">
        <v>45504</v>
      </c>
      <c r="D861" s="60"/>
      <c r="E861" s="60">
        <v>437106.21</v>
      </c>
      <c r="F861" s="60">
        <v>283840.5</v>
      </c>
      <c r="G861" s="61"/>
      <c r="H861" s="61"/>
      <c r="I861" s="61"/>
      <c r="J861" s="61"/>
      <c r="K861" s="61"/>
      <c r="L861" s="60"/>
      <c r="M861" s="60">
        <v>2761.33</v>
      </c>
      <c r="N861" s="60">
        <v>45414.48</v>
      </c>
      <c r="O861" s="60">
        <v>769122.52</v>
      </c>
      <c r="P861" s="56">
        <f>Tabla16[[#This Row],[TASA EX.]]+Tabla16[[#This Row],[IEPS 8 %]]</f>
        <v>2761.33</v>
      </c>
      <c r="Q861" s="62">
        <f>Tabla16[[#This Row],[TASA 16%]]+Tabla16[[#This Row],[IEPS 6%]]+Tabla16[[#This Row],[IEPS30%]]+Tabla16[[#This Row],[IEPS53%]]+Tabla16[[#This Row],[IEPS 26.5%]]</f>
        <v>283840.5</v>
      </c>
      <c r="R861" s="33">
        <v>45504</v>
      </c>
      <c r="S861" t="s">
        <v>2226</v>
      </c>
      <c r="T861" s="63" t="s">
        <v>510</v>
      </c>
      <c r="U861" s="58" t="s">
        <v>39</v>
      </c>
      <c r="V861" s="60"/>
      <c r="W861" s="64" t="s">
        <v>40</v>
      </c>
      <c r="X861" s="59" t="s">
        <v>2180</v>
      </c>
      <c r="Y861" s="124"/>
      <c r="Z861" s="68"/>
    </row>
    <row r="862" spans="1:26" x14ac:dyDescent="0.25">
      <c r="A862" s="36" t="s">
        <v>509</v>
      </c>
      <c r="B862" s="9">
        <v>1000</v>
      </c>
      <c r="C862" s="10">
        <v>45504</v>
      </c>
      <c r="D862" s="11"/>
      <c r="E862" s="11">
        <v>1104.8</v>
      </c>
      <c r="F862" s="11">
        <v>0</v>
      </c>
      <c r="G862" s="24"/>
      <c r="H862" s="24"/>
      <c r="I862" s="24"/>
      <c r="J862" s="24"/>
      <c r="K862" s="24"/>
      <c r="L862" s="11"/>
      <c r="M862" s="11"/>
      <c r="N862" s="11"/>
      <c r="O862" s="11">
        <v>1104.8</v>
      </c>
      <c r="P862" s="56">
        <f>Tabla16[[#This Row],[TASA EX.]]+Tabla16[[#This Row],[IEPS 8 %]]</f>
        <v>0</v>
      </c>
      <c r="Q862" s="62">
        <f>Tabla16[[#This Row],[TASA 16%]]+Tabla16[[#This Row],[IEPS 6%]]+Tabla16[[#This Row],[IEPS30%]]+Tabla16[[#This Row],[IEPS53%]]+Tabla16[[#This Row],[IEPS 26.5%]]</f>
        <v>0</v>
      </c>
      <c r="R862" s="33">
        <v>45504</v>
      </c>
      <c r="S862" t="s">
        <v>2226</v>
      </c>
      <c r="T862" s="34" t="s">
        <v>510</v>
      </c>
      <c r="U862" s="9" t="s">
        <v>39</v>
      </c>
      <c r="V862" s="11"/>
      <c r="W862" s="13" t="s">
        <v>40</v>
      </c>
      <c r="X862" s="12" t="s">
        <v>2124</v>
      </c>
      <c r="Y862" s="124"/>
      <c r="Z862" s="68"/>
    </row>
    <row r="863" spans="1:26" x14ac:dyDescent="0.25">
      <c r="A863" s="57" t="s">
        <v>509</v>
      </c>
      <c r="B863" s="58">
        <v>1003</v>
      </c>
      <c r="C863" s="10">
        <v>45504</v>
      </c>
      <c r="D863" s="60"/>
      <c r="E863" s="60">
        <v>6352.6</v>
      </c>
      <c r="F863" s="60">
        <v>0</v>
      </c>
      <c r="G863" s="61"/>
      <c r="H863" s="61"/>
      <c r="I863" s="61"/>
      <c r="J863" s="61"/>
      <c r="K863" s="61"/>
      <c r="L863" s="60"/>
      <c r="M863" s="60"/>
      <c r="N863" s="60"/>
      <c r="O863" s="60">
        <v>6352.6</v>
      </c>
      <c r="P863" s="56">
        <f>Tabla16[[#This Row],[TASA EX.]]+Tabla16[[#This Row],[IEPS 8 %]]</f>
        <v>0</v>
      </c>
      <c r="Q863" s="62">
        <f>Tabla16[[#This Row],[TASA 16%]]+Tabla16[[#This Row],[IEPS 6%]]+Tabla16[[#This Row],[IEPS30%]]+Tabla16[[#This Row],[IEPS53%]]+Tabla16[[#This Row],[IEPS 26.5%]]</f>
        <v>0</v>
      </c>
      <c r="R863" s="33">
        <v>45504</v>
      </c>
      <c r="S863" t="s">
        <v>2226</v>
      </c>
      <c r="T863" s="63" t="s">
        <v>510</v>
      </c>
      <c r="U863" s="58" t="s">
        <v>39</v>
      </c>
      <c r="V863" s="60"/>
      <c r="W863" s="64" t="s">
        <v>40</v>
      </c>
      <c r="X863" s="59" t="s">
        <v>2131</v>
      </c>
      <c r="Y863" s="124"/>
      <c r="Z863" s="68"/>
    </row>
    <row r="864" spans="1:26" x14ac:dyDescent="0.25">
      <c r="A864" s="97" t="s">
        <v>509</v>
      </c>
      <c r="B864" s="98">
        <v>1003</v>
      </c>
      <c r="C864" s="10">
        <v>45504</v>
      </c>
      <c r="D864" s="100"/>
      <c r="E864" s="100">
        <v>-1.0000000000445652E-2</v>
      </c>
      <c r="F864" s="100">
        <v>7319.75</v>
      </c>
      <c r="G864" s="101"/>
      <c r="H864" s="101"/>
      <c r="I864" s="101"/>
      <c r="J864" s="101"/>
      <c r="K864" s="101"/>
      <c r="L864" s="100"/>
      <c r="M864" s="100"/>
      <c r="N864" s="100">
        <v>1171.1600000000001</v>
      </c>
      <c r="O864" s="100">
        <v>8490.9</v>
      </c>
      <c r="P864" s="56">
        <f>Tabla16[[#This Row],[TASA EX.]]+Tabla16[[#This Row],[IEPS 8 %]]</f>
        <v>0</v>
      </c>
      <c r="Q864" s="62">
        <f>Tabla16[[#This Row],[TASA 16%]]+Tabla16[[#This Row],[IEPS 6%]]+Tabla16[[#This Row],[IEPS30%]]+Tabla16[[#This Row],[IEPS53%]]+Tabla16[[#This Row],[IEPS 26.5%]]</f>
        <v>7319.75</v>
      </c>
      <c r="R864" s="33">
        <v>45504</v>
      </c>
      <c r="S864" t="s">
        <v>2226</v>
      </c>
      <c r="T864" s="102" t="s">
        <v>510</v>
      </c>
      <c r="U864" s="98" t="s">
        <v>39</v>
      </c>
      <c r="V864" s="100"/>
      <c r="W864" s="103" t="s">
        <v>40</v>
      </c>
      <c r="X864" s="99" t="s">
        <v>2132</v>
      </c>
      <c r="Y864" s="124"/>
      <c r="Z864" s="68"/>
    </row>
    <row r="865" spans="1:26" x14ac:dyDescent="0.25">
      <c r="A865" s="57" t="s">
        <v>509</v>
      </c>
      <c r="B865" s="58">
        <v>1003</v>
      </c>
      <c r="C865" s="10">
        <v>45504</v>
      </c>
      <c r="D865" s="60"/>
      <c r="E865" s="60">
        <v>12199.6</v>
      </c>
      <c r="F865" s="60">
        <v>0</v>
      </c>
      <c r="G865" s="61"/>
      <c r="H865" s="61"/>
      <c r="I865" s="61"/>
      <c r="J865" s="61"/>
      <c r="K865" s="61"/>
      <c r="L865" s="60"/>
      <c r="M865" s="60"/>
      <c r="N865" s="60"/>
      <c r="O865" s="60">
        <v>12199.6</v>
      </c>
      <c r="P865" s="56">
        <f>Tabla16[[#This Row],[TASA EX.]]+Tabla16[[#This Row],[IEPS 8 %]]</f>
        <v>0</v>
      </c>
      <c r="Q865" s="62">
        <f>Tabla16[[#This Row],[TASA 16%]]+Tabla16[[#This Row],[IEPS 6%]]+Tabla16[[#This Row],[IEPS30%]]+Tabla16[[#This Row],[IEPS53%]]+Tabla16[[#This Row],[IEPS 26.5%]]</f>
        <v>0</v>
      </c>
      <c r="R865" s="33">
        <v>45504</v>
      </c>
      <c r="S865" t="s">
        <v>2226</v>
      </c>
      <c r="T865" s="63" t="s">
        <v>510</v>
      </c>
      <c r="U865" s="58" t="s">
        <v>39</v>
      </c>
      <c r="V865" s="60"/>
      <c r="W865" s="64" t="s">
        <v>40</v>
      </c>
      <c r="X865" s="59" t="s">
        <v>2134</v>
      </c>
      <c r="Y865" s="124"/>
      <c r="Z865" s="68"/>
    </row>
    <row r="866" spans="1:26" x14ac:dyDescent="0.25">
      <c r="A866" s="57" t="s">
        <v>509</v>
      </c>
      <c r="B866" s="58">
        <v>1003</v>
      </c>
      <c r="C866" s="10">
        <v>45504</v>
      </c>
      <c r="D866" s="60"/>
      <c r="E866" s="60">
        <v>14946</v>
      </c>
      <c r="F866" s="60">
        <v>0</v>
      </c>
      <c r="G866" s="61"/>
      <c r="H866" s="61"/>
      <c r="I866" s="61"/>
      <c r="J866" s="61"/>
      <c r="K866" s="61"/>
      <c r="L866" s="60"/>
      <c r="M866" s="60"/>
      <c r="N866" s="60"/>
      <c r="O866" s="60">
        <v>14946</v>
      </c>
      <c r="P866" s="56">
        <f>Tabla16[[#This Row],[TASA EX.]]+Tabla16[[#This Row],[IEPS 8 %]]</f>
        <v>0</v>
      </c>
      <c r="Q866" s="62">
        <f>Tabla16[[#This Row],[TASA 16%]]+Tabla16[[#This Row],[IEPS 6%]]+Tabla16[[#This Row],[IEPS30%]]+Tabla16[[#This Row],[IEPS53%]]+Tabla16[[#This Row],[IEPS 26.5%]]</f>
        <v>0</v>
      </c>
      <c r="R866" s="33">
        <v>45504</v>
      </c>
      <c r="S866" t="s">
        <v>2226</v>
      </c>
      <c r="T866" s="63" t="s">
        <v>510</v>
      </c>
      <c r="U866" s="58" t="s">
        <v>39</v>
      </c>
      <c r="V866" s="60"/>
      <c r="W866" s="64" t="s">
        <v>40</v>
      </c>
      <c r="X866" s="59" t="s">
        <v>2138</v>
      </c>
      <c r="Y866" s="124"/>
      <c r="Z866" s="68"/>
    </row>
    <row r="867" spans="1:26" x14ac:dyDescent="0.25">
      <c r="A867" s="36" t="s">
        <v>509</v>
      </c>
      <c r="B867" s="9">
        <v>1003</v>
      </c>
      <c r="C867" s="10">
        <v>45504</v>
      </c>
      <c r="D867" s="11"/>
      <c r="E867" s="11">
        <v>29768.1</v>
      </c>
      <c r="F867" s="11">
        <v>0</v>
      </c>
      <c r="G867" s="24"/>
      <c r="H867" s="24"/>
      <c r="I867" s="24"/>
      <c r="J867" s="24"/>
      <c r="K867" s="24"/>
      <c r="L867" s="11"/>
      <c r="M867" s="11"/>
      <c r="N867" s="11"/>
      <c r="O867" s="11">
        <v>29768.1</v>
      </c>
      <c r="P867" s="56">
        <f>Tabla16[[#This Row],[TASA EX.]]+Tabla16[[#This Row],[IEPS 8 %]]</f>
        <v>0</v>
      </c>
      <c r="Q867" s="62">
        <f>Tabla16[[#This Row],[TASA 16%]]+Tabla16[[#This Row],[IEPS 6%]]+Tabla16[[#This Row],[IEPS30%]]+Tabla16[[#This Row],[IEPS53%]]+Tabla16[[#This Row],[IEPS 26.5%]]</f>
        <v>0</v>
      </c>
      <c r="R867" s="33">
        <v>45504</v>
      </c>
      <c r="S867" t="s">
        <v>2226</v>
      </c>
      <c r="T867" s="34" t="s">
        <v>510</v>
      </c>
      <c r="U867" s="9" t="s">
        <v>39</v>
      </c>
      <c r="V867" s="11"/>
      <c r="W867" s="13" t="s">
        <v>40</v>
      </c>
      <c r="X867" s="12" t="s">
        <v>2142</v>
      </c>
      <c r="Y867" s="124"/>
      <c r="Z867" s="68"/>
    </row>
    <row r="868" spans="1:26" x14ac:dyDescent="0.25">
      <c r="A868" s="36" t="s">
        <v>509</v>
      </c>
      <c r="B868" s="9">
        <v>1003</v>
      </c>
      <c r="C868" s="10">
        <v>45504</v>
      </c>
      <c r="D868" s="11"/>
      <c r="E868" s="11">
        <v>48990.6</v>
      </c>
      <c r="F868" s="11">
        <v>0</v>
      </c>
      <c r="G868" s="24"/>
      <c r="H868" s="24"/>
      <c r="I868" s="24"/>
      <c r="J868" s="24"/>
      <c r="K868" s="24"/>
      <c r="L868" s="11"/>
      <c r="M868" s="11"/>
      <c r="N868" s="11"/>
      <c r="O868" s="11">
        <v>48990.6</v>
      </c>
      <c r="P868" s="56">
        <f>Tabla16[[#This Row],[TASA EX.]]+Tabla16[[#This Row],[IEPS 8 %]]</f>
        <v>0</v>
      </c>
      <c r="Q868" s="62">
        <f>Tabla16[[#This Row],[TASA 16%]]+Tabla16[[#This Row],[IEPS 6%]]+Tabla16[[#This Row],[IEPS30%]]+Tabla16[[#This Row],[IEPS53%]]+Tabla16[[#This Row],[IEPS 26.5%]]</f>
        <v>0</v>
      </c>
      <c r="R868" s="33">
        <v>45504</v>
      </c>
      <c r="S868" t="s">
        <v>2226</v>
      </c>
      <c r="T868" s="34" t="s">
        <v>510</v>
      </c>
      <c r="U868" s="9" t="s">
        <v>39</v>
      </c>
      <c r="V868" s="11"/>
      <c r="W868" s="13" t="s">
        <v>40</v>
      </c>
      <c r="X868" s="12" t="s">
        <v>2149</v>
      </c>
      <c r="Y868" s="124"/>
      <c r="Z868" s="68"/>
    </row>
    <row r="869" spans="1:26" x14ac:dyDescent="0.25">
      <c r="A869" s="57" t="s">
        <v>509</v>
      </c>
      <c r="B869" s="58">
        <v>1003</v>
      </c>
      <c r="C869" s="10">
        <v>45504</v>
      </c>
      <c r="D869" s="60"/>
      <c r="E869" s="60">
        <v>1.0000000002946763E-2</v>
      </c>
      <c r="F869" s="60">
        <v>44050.25</v>
      </c>
      <c r="G869" s="61"/>
      <c r="H869" s="61"/>
      <c r="I869" s="61"/>
      <c r="J869" s="61"/>
      <c r="K869" s="61"/>
      <c r="L869" s="60"/>
      <c r="M869" s="60"/>
      <c r="N869" s="60">
        <v>7048.04</v>
      </c>
      <c r="O869" s="60">
        <v>51098.3</v>
      </c>
      <c r="P869" s="56">
        <f>Tabla16[[#This Row],[TASA EX.]]+Tabla16[[#This Row],[IEPS 8 %]]</f>
        <v>0</v>
      </c>
      <c r="Q869" s="62">
        <f>Tabla16[[#This Row],[TASA 16%]]+Tabla16[[#This Row],[IEPS 6%]]+Tabla16[[#This Row],[IEPS30%]]+Tabla16[[#This Row],[IEPS53%]]+Tabla16[[#This Row],[IEPS 26.5%]]</f>
        <v>44050.25</v>
      </c>
      <c r="R869" s="33">
        <v>45504</v>
      </c>
      <c r="S869" t="s">
        <v>2226</v>
      </c>
      <c r="T869" s="63" t="s">
        <v>510</v>
      </c>
      <c r="U869" s="58" t="s">
        <v>39</v>
      </c>
      <c r="V869" s="60"/>
      <c r="W869" s="64" t="s">
        <v>40</v>
      </c>
      <c r="X869" s="59" t="s">
        <v>2150</v>
      </c>
      <c r="Y869" s="124"/>
      <c r="Z869" s="68"/>
    </row>
    <row r="870" spans="1:26" x14ac:dyDescent="0.25">
      <c r="A870" s="36" t="s">
        <v>509</v>
      </c>
      <c r="B870" s="9">
        <v>1003</v>
      </c>
      <c r="C870" s="10">
        <v>45504</v>
      </c>
      <c r="D870" s="11"/>
      <c r="E870" s="11">
        <v>11603.675000000003</v>
      </c>
      <c r="F870" s="11">
        <v>43848.625</v>
      </c>
      <c r="G870" s="24"/>
      <c r="H870" s="24"/>
      <c r="I870" s="24"/>
      <c r="J870" s="24"/>
      <c r="K870" s="24"/>
      <c r="L870" s="11"/>
      <c r="M870" s="11"/>
      <c r="N870" s="11">
        <v>7015.78</v>
      </c>
      <c r="O870" s="11">
        <v>62468.08</v>
      </c>
      <c r="P870" s="106">
        <f>Tabla16[[#This Row],[TASA EX.]]+Tabla16[[#This Row],[IEPS 8 %]]</f>
        <v>0</v>
      </c>
      <c r="Q870" s="62">
        <f>Tabla16[[#This Row],[TASA 16%]]+Tabla16[[#This Row],[IEPS 6%]]+Tabla16[[#This Row],[IEPS30%]]+Tabla16[[#This Row],[IEPS53%]]+Tabla16[[#This Row],[IEPS 26.5%]]</f>
        <v>43848.625</v>
      </c>
      <c r="R870" s="33">
        <v>45504</v>
      </c>
      <c r="S870" t="s">
        <v>2226</v>
      </c>
      <c r="T870" s="34" t="s">
        <v>510</v>
      </c>
      <c r="U870" s="9" t="s">
        <v>39</v>
      </c>
      <c r="V870" s="11"/>
      <c r="W870" s="13" t="s">
        <v>40</v>
      </c>
      <c r="X870" s="12" t="s">
        <v>2153</v>
      </c>
      <c r="Y870" s="124"/>
      <c r="Z870" s="68"/>
    </row>
    <row r="871" spans="1:26" x14ac:dyDescent="0.25">
      <c r="A871" s="36" t="s">
        <v>509</v>
      </c>
      <c r="B871" s="9">
        <v>1003</v>
      </c>
      <c r="C871" s="10">
        <v>45504</v>
      </c>
      <c r="D871" s="11"/>
      <c r="E871" s="11">
        <v>54977.532499999994</v>
      </c>
      <c r="F871" s="11">
        <v>15736.687499999998</v>
      </c>
      <c r="G871" s="24"/>
      <c r="H871" s="24"/>
      <c r="I871" s="24"/>
      <c r="J871" s="24"/>
      <c r="K871" s="24"/>
      <c r="L871" s="11"/>
      <c r="M871" s="11"/>
      <c r="N871" s="11">
        <v>2517.87</v>
      </c>
      <c r="O871" s="11">
        <v>73232.09</v>
      </c>
      <c r="P871" s="106">
        <f>Tabla16[[#This Row],[TASA EX.]]+Tabla16[[#This Row],[IEPS 8 %]]</f>
        <v>0</v>
      </c>
      <c r="Q871" s="62">
        <f>Tabla16[[#This Row],[TASA 16%]]+Tabla16[[#This Row],[IEPS 6%]]+Tabla16[[#This Row],[IEPS30%]]+Tabla16[[#This Row],[IEPS53%]]+Tabla16[[#This Row],[IEPS 26.5%]]</f>
        <v>15736.687499999998</v>
      </c>
      <c r="R871" s="33">
        <v>45504</v>
      </c>
      <c r="S871" t="s">
        <v>2226</v>
      </c>
      <c r="T871" s="34" t="s">
        <v>510</v>
      </c>
      <c r="U871" s="9" t="s">
        <v>39</v>
      </c>
      <c r="V871" s="11"/>
      <c r="W871" s="13" t="s">
        <v>40</v>
      </c>
      <c r="X871" s="12" t="s">
        <v>2156</v>
      </c>
      <c r="Y871" s="124"/>
      <c r="Z871" s="68"/>
    </row>
    <row r="872" spans="1:26" x14ac:dyDescent="0.25">
      <c r="A872" s="36" t="s">
        <v>509</v>
      </c>
      <c r="B872" s="9">
        <v>1003</v>
      </c>
      <c r="C872" s="10">
        <v>45504</v>
      </c>
      <c r="D872" s="11"/>
      <c r="E872" s="11">
        <v>93692.17</v>
      </c>
      <c r="F872" s="11">
        <v>0</v>
      </c>
      <c r="G872" s="24"/>
      <c r="H872" s="24"/>
      <c r="I872" s="24"/>
      <c r="J872" s="24"/>
      <c r="K872" s="24"/>
      <c r="L872" s="11"/>
      <c r="M872" s="11"/>
      <c r="N872" s="11"/>
      <c r="O872" s="11">
        <v>93692.17</v>
      </c>
      <c r="P872" s="106">
        <f>Tabla16[[#This Row],[TASA EX.]]+Tabla16[[#This Row],[IEPS 8 %]]</f>
        <v>0</v>
      </c>
      <c r="Q872" s="62">
        <f>Tabla16[[#This Row],[TASA 16%]]+Tabla16[[#This Row],[IEPS 6%]]+Tabla16[[#This Row],[IEPS30%]]+Tabla16[[#This Row],[IEPS53%]]+Tabla16[[#This Row],[IEPS 26.5%]]</f>
        <v>0</v>
      </c>
      <c r="R872" s="33">
        <v>45504</v>
      </c>
      <c r="S872" t="s">
        <v>2226</v>
      </c>
      <c r="T872" s="34" t="s">
        <v>510</v>
      </c>
      <c r="U872" s="9" t="s">
        <v>39</v>
      </c>
      <c r="V872" s="11"/>
      <c r="W872" s="13" t="s">
        <v>40</v>
      </c>
      <c r="X872" s="12" t="s">
        <v>2161</v>
      </c>
      <c r="Y872" s="124"/>
      <c r="Z872" s="68"/>
    </row>
    <row r="873" spans="1:26" x14ac:dyDescent="0.25">
      <c r="A873" s="36" t="s">
        <v>509</v>
      </c>
      <c r="B873" s="9">
        <v>1000</v>
      </c>
      <c r="C873" s="10">
        <v>45504</v>
      </c>
      <c r="D873" s="11"/>
      <c r="E873" s="11">
        <v>5.0000000010186341E-3</v>
      </c>
      <c r="F873" s="11">
        <v>86918.625</v>
      </c>
      <c r="G873" s="24"/>
      <c r="H873" s="24"/>
      <c r="I873" s="24"/>
      <c r="J873" s="24"/>
      <c r="K873" s="24"/>
      <c r="L873" s="11"/>
      <c r="M873" s="11"/>
      <c r="N873" s="11">
        <v>13906.98</v>
      </c>
      <c r="O873" s="11">
        <v>100825.61</v>
      </c>
      <c r="P873" s="106">
        <f>Tabla16[[#This Row],[TASA EX.]]+Tabla16[[#This Row],[IEPS 8 %]]</f>
        <v>0</v>
      </c>
      <c r="Q873" s="62">
        <f>Tabla16[[#This Row],[TASA 16%]]+Tabla16[[#This Row],[IEPS 6%]]+Tabla16[[#This Row],[IEPS30%]]+Tabla16[[#This Row],[IEPS53%]]+Tabla16[[#This Row],[IEPS 26.5%]]</f>
        <v>86918.625</v>
      </c>
      <c r="R873" s="33">
        <v>45504</v>
      </c>
      <c r="S873" t="s">
        <v>2226</v>
      </c>
      <c r="T873" s="34" t="s">
        <v>510</v>
      </c>
      <c r="U873" s="9" t="s">
        <v>39</v>
      </c>
      <c r="V873" s="11"/>
      <c r="W873" s="13" t="s">
        <v>40</v>
      </c>
      <c r="X873" s="12" t="s">
        <v>2163</v>
      </c>
      <c r="Y873" s="124"/>
      <c r="Z873" s="68"/>
    </row>
    <row r="874" spans="1:26" x14ac:dyDescent="0.25">
      <c r="A874" s="36" t="s">
        <v>509</v>
      </c>
      <c r="B874" s="9">
        <v>1003</v>
      </c>
      <c r="C874" s="10">
        <v>45504</v>
      </c>
      <c r="D874" s="11"/>
      <c r="E874" s="11">
        <v>104179.23</v>
      </c>
      <c r="F874" s="11">
        <v>0</v>
      </c>
      <c r="G874" s="24"/>
      <c r="H874" s="24"/>
      <c r="I874" s="24"/>
      <c r="J874" s="24"/>
      <c r="K874" s="24"/>
      <c r="L874" s="11"/>
      <c r="M874" s="11"/>
      <c r="N874" s="11"/>
      <c r="O874" s="11">
        <v>104179.23</v>
      </c>
      <c r="P874" s="106">
        <f>Tabla16[[#This Row],[TASA EX.]]+Tabla16[[#This Row],[IEPS 8 %]]</f>
        <v>0</v>
      </c>
      <c r="Q874" s="62">
        <f>Tabla16[[#This Row],[TASA 16%]]+Tabla16[[#This Row],[IEPS 6%]]+Tabla16[[#This Row],[IEPS30%]]+Tabla16[[#This Row],[IEPS53%]]+Tabla16[[#This Row],[IEPS 26.5%]]</f>
        <v>0</v>
      </c>
      <c r="R874" s="33">
        <v>45504</v>
      </c>
      <c r="S874" t="s">
        <v>2226</v>
      </c>
      <c r="T874" s="34" t="s">
        <v>510</v>
      </c>
      <c r="U874" s="9" t="s">
        <v>39</v>
      </c>
      <c r="V874" s="11"/>
      <c r="W874" s="13" t="s">
        <v>40</v>
      </c>
      <c r="X874" s="12" t="s">
        <v>2165</v>
      </c>
      <c r="Y874" s="124"/>
      <c r="Z874" s="68"/>
    </row>
    <row r="875" spans="1:26" x14ac:dyDescent="0.25">
      <c r="A875" s="36" t="s">
        <v>509</v>
      </c>
      <c r="B875" s="9">
        <v>1003</v>
      </c>
      <c r="C875" s="10">
        <v>45504</v>
      </c>
      <c r="D875" s="11"/>
      <c r="E875" s="11">
        <v>3.2500000030267984E-2</v>
      </c>
      <c r="F875" s="11">
        <v>113154.18749999999</v>
      </c>
      <c r="G875" s="24"/>
      <c r="H875" s="24"/>
      <c r="I875" s="24"/>
      <c r="J875" s="24"/>
      <c r="K875" s="24"/>
      <c r="L875" s="11"/>
      <c r="M875" s="11"/>
      <c r="N875" s="11">
        <v>18104.669999999998</v>
      </c>
      <c r="O875" s="11">
        <v>131258.89000000001</v>
      </c>
      <c r="P875" s="106">
        <f>Tabla16[[#This Row],[TASA EX.]]+Tabla16[[#This Row],[IEPS 8 %]]</f>
        <v>0</v>
      </c>
      <c r="Q875" s="62">
        <f>Tabla16[[#This Row],[TASA 16%]]+Tabla16[[#This Row],[IEPS 6%]]+Tabla16[[#This Row],[IEPS30%]]+Tabla16[[#This Row],[IEPS53%]]+Tabla16[[#This Row],[IEPS 26.5%]]</f>
        <v>113154.18749999999</v>
      </c>
      <c r="R875" s="33">
        <v>45504</v>
      </c>
      <c r="S875" t="s">
        <v>2226</v>
      </c>
      <c r="T875" s="34" t="s">
        <v>510</v>
      </c>
      <c r="U875" s="9" t="s">
        <v>39</v>
      </c>
      <c r="V875" s="11"/>
      <c r="W875" s="13" t="s">
        <v>40</v>
      </c>
      <c r="X875" s="12" t="s">
        <v>2169</v>
      </c>
      <c r="Y875" s="124"/>
      <c r="Z875" s="68"/>
    </row>
    <row r="876" spans="1:26" x14ac:dyDescent="0.25">
      <c r="A876" s="36" t="s">
        <v>509</v>
      </c>
      <c r="B876" s="9">
        <v>1000</v>
      </c>
      <c r="C876" s="10">
        <v>45504</v>
      </c>
      <c r="D876" s="11"/>
      <c r="E876" s="11">
        <v>-1.2499999967985786E-2</v>
      </c>
      <c r="F876" s="11">
        <v>260546.56249999997</v>
      </c>
      <c r="G876" s="24"/>
      <c r="H876" s="24"/>
      <c r="I876" s="24"/>
      <c r="J876" s="24"/>
      <c r="K876" s="24"/>
      <c r="L876" s="11"/>
      <c r="M876" s="11"/>
      <c r="N876" s="11">
        <v>41687.449999999997</v>
      </c>
      <c r="O876" s="11">
        <v>302234</v>
      </c>
      <c r="P876" s="106">
        <f>Tabla16[[#This Row],[TASA EX.]]+Tabla16[[#This Row],[IEPS 8 %]]</f>
        <v>0</v>
      </c>
      <c r="Q876" s="62">
        <f>Tabla16[[#This Row],[TASA 16%]]+Tabla16[[#This Row],[IEPS 6%]]+Tabla16[[#This Row],[IEPS30%]]+Tabla16[[#This Row],[IEPS53%]]+Tabla16[[#This Row],[IEPS 26.5%]]</f>
        <v>260546.56249999997</v>
      </c>
      <c r="R876" s="33">
        <v>45504</v>
      </c>
      <c r="S876" t="s">
        <v>2226</v>
      </c>
      <c r="T876" s="34" t="s">
        <v>510</v>
      </c>
      <c r="U876" s="9" t="s">
        <v>39</v>
      </c>
      <c r="V876" s="11"/>
      <c r="W876" s="13" t="s">
        <v>40</v>
      </c>
      <c r="X876" s="12" t="s">
        <v>2173</v>
      </c>
      <c r="Y876" s="124"/>
      <c r="Z876" s="68"/>
    </row>
    <row r="877" spans="1:26" x14ac:dyDescent="0.25">
      <c r="A877" s="36" t="s">
        <v>509</v>
      </c>
      <c r="B877" s="9">
        <v>1003</v>
      </c>
      <c r="C877" s="10">
        <v>45504</v>
      </c>
      <c r="D877" s="11"/>
      <c r="E877" s="11">
        <v>3.4999999996216502E-2</v>
      </c>
      <c r="F877" s="11">
        <v>291602.875</v>
      </c>
      <c r="G877" s="24"/>
      <c r="H877" s="24"/>
      <c r="I877" s="24"/>
      <c r="J877" s="24"/>
      <c r="K877" s="24"/>
      <c r="L877" s="11"/>
      <c r="M877" s="11"/>
      <c r="N877" s="11">
        <v>46656.46</v>
      </c>
      <c r="O877" s="11">
        <v>338259.37</v>
      </c>
      <c r="P877" s="106">
        <f>Tabla16[[#This Row],[TASA EX.]]+Tabla16[[#This Row],[IEPS 8 %]]</f>
        <v>0</v>
      </c>
      <c r="Q877" s="62">
        <f>Tabla16[[#This Row],[TASA 16%]]+Tabla16[[#This Row],[IEPS 6%]]+Tabla16[[#This Row],[IEPS30%]]+Tabla16[[#This Row],[IEPS53%]]+Tabla16[[#This Row],[IEPS 26.5%]]</f>
        <v>291602.875</v>
      </c>
      <c r="R877" s="33">
        <v>45504</v>
      </c>
      <c r="S877" t="s">
        <v>2226</v>
      </c>
      <c r="T877" s="34" t="s">
        <v>510</v>
      </c>
      <c r="U877" s="9" t="s">
        <v>39</v>
      </c>
      <c r="V877" s="11"/>
      <c r="W877" s="13" t="s">
        <v>40</v>
      </c>
      <c r="X877" s="12" t="s">
        <v>2174</v>
      </c>
      <c r="Y877" s="124"/>
      <c r="Z877" s="68"/>
    </row>
    <row r="878" spans="1:26" x14ac:dyDescent="0.25">
      <c r="A878" s="36" t="s">
        <v>509</v>
      </c>
      <c r="B878" s="9">
        <v>1003</v>
      </c>
      <c r="C878" s="10">
        <v>45504</v>
      </c>
      <c r="D878" s="11"/>
      <c r="E878" s="11">
        <v>368691.02</v>
      </c>
      <c r="F878" s="11">
        <v>105154.74999999999</v>
      </c>
      <c r="G878" s="24"/>
      <c r="H878" s="24"/>
      <c r="I878" s="24"/>
      <c r="J878" s="24"/>
      <c r="K878" s="24"/>
      <c r="L878" s="11"/>
      <c r="M878" s="11"/>
      <c r="N878" s="11">
        <v>16824.759999999998</v>
      </c>
      <c r="O878" s="11">
        <v>490670.53</v>
      </c>
      <c r="P878" s="106">
        <f>Tabla16[[#This Row],[TASA EX.]]+Tabla16[[#This Row],[IEPS 8 %]]</f>
        <v>0</v>
      </c>
      <c r="Q878" s="62">
        <f>Tabla16[[#This Row],[TASA 16%]]+Tabla16[[#This Row],[IEPS 6%]]+Tabla16[[#This Row],[IEPS30%]]+Tabla16[[#This Row],[IEPS53%]]+Tabla16[[#This Row],[IEPS 26.5%]]</f>
        <v>105154.74999999999</v>
      </c>
      <c r="R878" s="33">
        <v>45504</v>
      </c>
      <c r="S878" t="s">
        <v>2226</v>
      </c>
      <c r="T878" s="34" t="s">
        <v>510</v>
      </c>
      <c r="U878" s="9" t="s">
        <v>39</v>
      </c>
      <c r="V878" s="11"/>
      <c r="W878" s="13" t="s">
        <v>40</v>
      </c>
      <c r="X878" s="12" t="s">
        <v>2175</v>
      </c>
      <c r="Y878" s="124"/>
      <c r="Z878" s="68"/>
    </row>
    <row r="879" spans="1:26" x14ac:dyDescent="0.25">
      <c r="A879" s="57" t="s">
        <v>509</v>
      </c>
      <c r="B879" s="58">
        <v>1000</v>
      </c>
      <c r="C879" s="10">
        <v>45504</v>
      </c>
      <c r="D879" s="60"/>
      <c r="E879" s="60">
        <v>552420.01</v>
      </c>
      <c r="F879" s="60">
        <v>0</v>
      </c>
      <c r="G879" s="61"/>
      <c r="H879" s="61"/>
      <c r="I879" s="61"/>
      <c r="J879" s="61"/>
      <c r="K879" s="61"/>
      <c r="L879" s="60"/>
      <c r="M879" s="60"/>
      <c r="N879" s="60"/>
      <c r="O879" s="60">
        <v>552420.01</v>
      </c>
      <c r="P879" s="56">
        <f>Tabla16[[#This Row],[TASA EX.]]+Tabla16[[#This Row],[IEPS 8 %]]</f>
        <v>0</v>
      </c>
      <c r="Q879" s="62">
        <f>Tabla16[[#This Row],[TASA 16%]]+Tabla16[[#This Row],[IEPS 6%]]+Tabla16[[#This Row],[IEPS30%]]+Tabla16[[#This Row],[IEPS53%]]+Tabla16[[#This Row],[IEPS 26.5%]]</f>
        <v>0</v>
      </c>
      <c r="R879" s="33">
        <v>45504</v>
      </c>
      <c r="S879" t="s">
        <v>2226</v>
      </c>
      <c r="T879" s="63" t="s">
        <v>510</v>
      </c>
      <c r="U879" s="58" t="s">
        <v>39</v>
      </c>
      <c r="V879" s="60"/>
      <c r="W879" s="64" t="s">
        <v>40</v>
      </c>
      <c r="X879" s="59" t="s">
        <v>2177</v>
      </c>
      <c r="Y879" s="124"/>
      <c r="Z879" s="68"/>
    </row>
    <row r="880" spans="1:26" x14ac:dyDescent="0.25">
      <c r="A880" s="36" t="s">
        <v>509</v>
      </c>
      <c r="B880" s="9">
        <v>9799</v>
      </c>
      <c r="C880" s="10">
        <v>45504</v>
      </c>
      <c r="D880" s="11"/>
      <c r="E880" s="11">
        <v>2.7499999994688551E-2</v>
      </c>
      <c r="F880" s="11">
        <v>85344.8125</v>
      </c>
      <c r="G880" s="24"/>
      <c r="H880" s="24"/>
      <c r="I880" s="24"/>
      <c r="J880" s="24"/>
      <c r="K880" s="24"/>
      <c r="L880" s="11"/>
      <c r="M880" s="11"/>
      <c r="N880" s="11">
        <v>13655.17</v>
      </c>
      <c r="O880" s="11">
        <v>99000.01</v>
      </c>
      <c r="P880" s="56">
        <f>Tabla16[[#This Row],[TASA EX.]]+Tabla16[[#This Row],[IEPS 8 %]]</f>
        <v>0</v>
      </c>
      <c r="Q880" s="62">
        <f>Tabla16[[#This Row],[TASA 16%]]+Tabla16[[#This Row],[IEPS 6%]]+Tabla16[[#This Row],[IEPS30%]]+Tabla16[[#This Row],[IEPS53%]]+Tabla16[[#This Row],[IEPS 26.5%]]</f>
        <v>85344.8125</v>
      </c>
      <c r="R880" s="33">
        <v>45504</v>
      </c>
      <c r="S880" t="s">
        <v>2226</v>
      </c>
      <c r="T880" s="34" t="s">
        <v>510</v>
      </c>
      <c r="U880" s="9" t="s">
        <v>39</v>
      </c>
      <c r="V880" s="11"/>
      <c r="W880" s="13" t="s">
        <v>40</v>
      </c>
      <c r="X880" s="12" t="s">
        <v>2227</v>
      </c>
      <c r="Y880" s="124"/>
      <c r="Z880" s="68"/>
    </row>
    <row r="881" spans="1:26" x14ac:dyDescent="0.25">
      <c r="A881" s="36" t="s">
        <v>509</v>
      </c>
      <c r="B881" s="9">
        <v>9799</v>
      </c>
      <c r="C881" s="10">
        <v>45504</v>
      </c>
      <c r="D881" s="11"/>
      <c r="E881" s="11">
        <v>129000.02</v>
      </c>
      <c r="F881" s="11">
        <v>0</v>
      </c>
      <c r="G881" s="24"/>
      <c r="H881" s="24"/>
      <c r="I881" s="24"/>
      <c r="J881" s="24"/>
      <c r="K881" s="24"/>
      <c r="L881" s="11"/>
      <c r="M881" s="11"/>
      <c r="N881" s="11"/>
      <c r="O881" s="11">
        <v>129000.02</v>
      </c>
      <c r="P881" s="106">
        <f>Tabla16[[#This Row],[TASA EX.]]+Tabla16[[#This Row],[IEPS 8 %]]</f>
        <v>0</v>
      </c>
      <c r="Q881" s="62">
        <f>Tabla16[[#This Row],[TASA 16%]]+Tabla16[[#This Row],[IEPS 6%]]+Tabla16[[#This Row],[IEPS30%]]+Tabla16[[#This Row],[IEPS53%]]+Tabla16[[#This Row],[IEPS 26.5%]]</f>
        <v>0</v>
      </c>
      <c r="R881" s="33">
        <v>45504</v>
      </c>
      <c r="S881" t="s">
        <v>2226</v>
      </c>
      <c r="T881" s="34" t="s">
        <v>510</v>
      </c>
      <c r="U881" s="9" t="s">
        <v>39</v>
      </c>
      <c r="V881" s="11"/>
      <c r="W881" s="13" t="s">
        <v>40</v>
      </c>
      <c r="X881" s="12" t="s">
        <v>2228</v>
      </c>
      <c r="Y881" s="124"/>
      <c r="Z881" s="68"/>
    </row>
    <row r="882" spans="1:26" x14ac:dyDescent="0.25">
      <c r="A882" s="57" t="s">
        <v>509</v>
      </c>
      <c r="B882" s="58">
        <v>9799</v>
      </c>
      <c r="C882" s="10">
        <v>45504</v>
      </c>
      <c r="D882" s="60"/>
      <c r="E882" s="60">
        <v>510000</v>
      </c>
      <c r="F882" s="60">
        <v>0</v>
      </c>
      <c r="G882" s="61"/>
      <c r="H882" s="61"/>
      <c r="I882" s="61"/>
      <c r="J882" s="61"/>
      <c r="K882" s="61"/>
      <c r="L882" s="60"/>
      <c r="M882" s="60"/>
      <c r="N882" s="60"/>
      <c r="O882" s="60">
        <v>510000</v>
      </c>
      <c r="P882" s="56">
        <f>Tabla16[[#This Row],[TASA EX.]]+Tabla16[[#This Row],[IEPS 8 %]]</f>
        <v>0</v>
      </c>
      <c r="Q882" s="62">
        <f>Tabla16[[#This Row],[TASA 16%]]+Tabla16[[#This Row],[IEPS 6%]]+Tabla16[[#This Row],[IEPS30%]]+Tabla16[[#This Row],[IEPS53%]]+Tabla16[[#This Row],[IEPS 26.5%]]</f>
        <v>0</v>
      </c>
      <c r="R882" s="33">
        <v>45504</v>
      </c>
      <c r="S882" t="s">
        <v>2226</v>
      </c>
      <c r="T882" s="63" t="s">
        <v>510</v>
      </c>
      <c r="U882" s="58" t="s">
        <v>39</v>
      </c>
      <c r="V882" s="60"/>
      <c r="W882" s="64" t="s">
        <v>40</v>
      </c>
      <c r="X882" s="12" t="s">
        <v>2229</v>
      </c>
      <c r="Y882" s="124"/>
      <c r="Z882" s="68"/>
    </row>
    <row r="883" spans="1:26" x14ac:dyDescent="0.25">
      <c r="A883" s="57" t="s">
        <v>509</v>
      </c>
      <c r="B883" s="58">
        <v>9799</v>
      </c>
      <c r="C883" s="10">
        <v>45504</v>
      </c>
      <c r="D883" s="60"/>
      <c r="E883" s="60">
        <v>1.250000001891749E-2</v>
      </c>
      <c r="F883" s="60">
        <v>249137.9375</v>
      </c>
      <c r="G883" s="61"/>
      <c r="H883" s="61"/>
      <c r="I883" s="61"/>
      <c r="J883" s="61"/>
      <c r="K883" s="61"/>
      <c r="L883" s="60"/>
      <c r="M883" s="60"/>
      <c r="N883" s="60">
        <v>39862.07</v>
      </c>
      <c r="O883" s="60">
        <v>289000.02</v>
      </c>
      <c r="P883" s="56">
        <f>Tabla16[[#This Row],[TASA EX.]]+Tabla16[[#This Row],[IEPS 8 %]]</f>
        <v>0</v>
      </c>
      <c r="Q883" s="62">
        <f>Tabla16[[#This Row],[TASA 16%]]+Tabla16[[#This Row],[IEPS 6%]]+Tabla16[[#This Row],[IEPS30%]]+Tabla16[[#This Row],[IEPS53%]]+Tabla16[[#This Row],[IEPS 26.5%]]</f>
        <v>249137.9375</v>
      </c>
      <c r="R883" s="33">
        <v>45504</v>
      </c>
      <c r="S883" t="s">
        <v>2226</v>
      </c>
      <c r="T883" s="63" t="s">
        <v>510</v>
      </c>
      <c r="U883" s="58" t="s">
        <v>39</v>
      </c>
      <c r="V883" s="60"/>
      <c r="W883" s="64" t="s">
        <v>40</v>
      </c>
      <c r="X883" s="12" t="s">
        <v>2230</v>
      </c>
      <c r="Y883" s="124"/>
      <c r="Z883" s="68"/>
    </row>
    <row r="884" spans="1:26" x14ac:dyDescent="0.25">
      <c r="A884" s="69" t="s">
        <v>509</v>
      </c>
      <c r="B884" s="70">
        <v>9799</v>
      </c>
      <c r="C884" s="10">
        <v>45504</v>
      </c>
      <c r="D884" s="72"/>
      <c r="E884" s="72">
        <v>585000</v>
      </c>
      <c r="F884" s="72">
        <v>0</v>
      </c>
      <c r="G884" s="73"/>
      <c r="H884" s="73"/>
      <c r="I884" s="73"/>
      <c r="J884" s="73"/>
      <c r="K884" s="73"/>
      <c r="L884" s="72"/>
      <c r="M884" s="72"/>
      <c r="N884" s="72"/>
      <c r="O884" s="72">
        <v>585000</v>
      </c>
      <c r="P884" s="56">
        <f>Tabla16[[#This Row],[TASA EX.]]+Tabla16[[#This Row],[IEPS 8 %]]</f>
        <v>0</v>
      </c>
      <c r="Q884" s="62">
        <f>Tabla16[[#This Row],[TASA 16%]]+Tabla16[[#This Row],[IEPS 6%]]+Tabla16[[#This Row],[IEPS30%]]+Tabla16[[#This Row],[IEPS53%]]+Tabla16[[#This Row],[IEPS 26.5%]]</f>
        <v>0</v>
      </c>
      <c r="R884" s="33">
        <v>45504</v>
      </c>
      <c r="S884" t="s">
        <v>2226</v>
      </c>
      <c r="T884" s="74" t="s">
        <v>510</v>
      </c>
      <c r="U884" s="70" t="s">
        <v>39</v>
      </c>
      <c r="V884" s="72"/>
      <c r="W884" s="75" t="s">
        <v>40</v>
      </c>
      <c r="X884" s="12" t="s">
        <v>2231</v>
      </c>
      <c r="Y884" s="124"/>
      <c r="Z884" s="68"/>
    </row>
    <row r="885" spans="1:26" x14ac:dyDescent="0.25">
      <c r="A885" s="57" t="s">
        <v>509</v>
      </c>
      <c r="B885" s="58">
        <v>9799</v>
      </c>
      <c r="C885" s="10">
        <v>45504</v>
      </c>
      <c r="D885" s="60"/>
      <c r="E885" s="60">
        <v>2.5000000096042641E-3</v>
      </c>
      <c r="F885" s="60">
        <v>133137.9375</v>
      </c>
      <c r="G885" s="61"/>
      <c r="H885" s="61"/>
      <c r="I885" s="61"/>
      <c r="J885" s="61"/>
      <c r="K885" s="61"/>
      <c r="L885" s="60"/>
      <c r="M885" s="60"/>
      <c r="N885" s="60">
        <v>21302.07</v>
      </c>
      <c r="O885" s="60">
        <v>154440.01</v>
      </c>
      <c r="P885" s="56">
        <f>Tabla16[[#This Row],[TASA EX.]]+Tabla16[[#This Row],[IEPS 8 %]]</f>
        <v>0</v>
      </c>
      <c r="Q885" s="62">
        <f>Tabla16[[#This Row],[TASA 16%]]+Tabla16[[#This Row],[IEPS 6%]]+Tabla16[[#This Row],[IEPS30%]]+Tabla16[[#This Row],[IEPS53%]]+Tabla16[[#This Row],[IEPS 26.5%]]</f>
        <v>133137.9375</v>
      </c>
      <c r="R885" s="33">
        <v>45504</v>
      </c>
      <c r="S885" t="s">
        <v>2226</v>
      </c>
      <c r="T885" s="63" t="s">
        <v>510</v>
      </c>
      <c r="U885" s="58" t="s">
        <v>39</v>
      </c>
      <c r="V885" s="60"/>
      <c r="W885" s="64" t="s">
        <v>40</v>
      </c>
      <c r="X885" s="12" t="s">
        <v>2232</v>
      </c>
      <c r="Y885" s="124"/>
      <c r="Z885" s="68"/>
    </row>
    <row r="886" spans="1:26" x14ac:dyDescent="0.25">
      <c r="A886" s="36" t="s">
        <v>509</v>
      </c>
      <c r="B886" s="9">
        <v>9799</v>
      </c>
      <c r="C886" s="10">
        <v>45504</v>
      </c>
      <c r="D886" s="11"/>
      <c r="E886" s="11">
        <v>516000.02</v>
      </c>
      <c r="F886" s="11">
        <v>0</v>
      </c>
      <c r="G886" s="24"/>
      <c r="H886" s="24"/>
      <c r="I886" s="24"/>
      <c r="J886" s="24"/>
      <c r="K886" s="24"/>
      <c r="L886" s="11"/>
      <c r="M886" s="11"/>
      <c r="N886" s="11"/>
      <c r="O886" s="11">
        <v>516000.02</v>
      </c>
      <c r="P886" s="106">
        <f>Tabla16[[#This Row],[TASA EX.]]+Tabla16[[#This Row],[IEPS 8 %]]</f>
        <v>0</v>
      </c>
      <c r="Q886" s="62">
        <f>Tabla16[[#This Row],[TASA 16%]]+Tabla16[[#This Row],[IEPS 6%]]+Tabla16[[#This Row],[IEPS30%]]+Tabla16[[#This Row],[IEPS53%]]+Tabla16[[#This Row],[IEPS 26.5%]]</f>
        <v>0</v>
      </c>
      <c r="R886" s="33">
        <v>45504</v>
      </c>
      <c r="S886" t="s">
        <v>2226</v>
      </c>
      <c r="T886" s="34" t="s">
        <v>510</v>
      </c>
      <c r="U886" s="9" t="s">
        <v>39</v>
      </c>
      <c r="V886" s="11"/>
      <c r="W886" s="13" t="s">
        <v>40</v>
      </c>
      <c r="X886" s="12" t="s">
        <v>2233</v>
      </c>
      <c r="Y886" s="124"/>
      <c r="Z886" s="68"/>
    </row>
    <row r="887" spans="1:26" x14ac:dyDescent="0.25">
      <c r="A887" s="57" t="s">
        <v>509</v>
      </c>
      <c r="B887" s="58">
        <v>1003</v>
      </c>
      <c r="C887" s="10">
        <v>45504</v>
      </c>
      <c r="D887" s="60"/>
      <c r="E887" s="60">
        <v>12956.679999999998</v>
      </c>
      <c r="F887" s="60">
        <v>0</v>
      </c>
      <c r="G887" s="61"/>
      <c r="H887" s="61"/>
      <c r="I887" s="61"/>
      <c r="J887" s="61"/>
      <c r="K887" s="61"/>
      <c r="L887" s="60"/>
      <c r="M887" s="60">
        <v>1036.53</v>
      </c>
      <c r="N887" s="60"/>
      <c r="O887" s="60">
        <v>13993.21</v>
      </c>
      <c r="P887" s="56">
        <f>Tabla16[[#This Row],[TASA EX.]]+Tabla16[[#This Row],[IEPS 8 %]]</f>
        <v>1036.53</v>
      </c>
      <c r="Q887" s="62">
        <f>Tabla16[[#This Row],[TASA 16%]]+Tabla16[[#This Row],[IEPS 6%]]+Tabla16[[#This Row],[IEPS30%]]+Tabla16[[#This Row],[IEPS53%]]+Tabla16[[#This Row],[IEPS 26.5%]]</f>
        <v>0</v>
      </c>
      <c r="R887" s="33">
        <v>45504</v>
      </c>
      <c r="S887" t="s">
        <v>2226</v>
      </c>
      <c r="T887" s="63" t="s">
        <v>510</v>
      </c>
      <c r="U887" s="58" t="s">
        <v>39</v>
      </c>
      <c r="V887" s="60"/>
      <c r="W887" s="64" t="s">
        <v>40</v>
      </c>
      <c r="X887" s="59" t="s">
        <v>2181</v>
      </c>
      <c r="Y887" s="124"/>
      <c r="Z887" s="68"/>
    </row>
    <row r="888" spans="1:26" x14ac:dyDescent="0.25">
      <c r="A888" s="51">
        <v>195737</v>
      </c>
      <c r="B888" s="50">
        <v>787</v>
      </c>
      <c r="C888" s="10">
        <v>45470</v>
      </c>
      <c r="D888" s="52"/>
      <c r="E888" s="52">
        <v>36509.599999999999</v>
      </c>
      <c r="F888" s="52">
        <v>0</v>
      </c>
      <c r="G888" s="53"/>
      <c r="H888" s="53"/>
      <c r="I888" s="53"/>
      <c r="J888" s="53"/>
      <c r="K888" s="53"/>
      <c r="L888" s="52"/>
      <c r="M888" s="52">
        <v>2353.08</v>
      </c>
      <c r="N888" s="52"/>
      <c r="O888" s="52">
        <v>38862.68</v>
      </c>
      <c r="P888" s="56">
        <f>Tabla16[[#This Row],[TASA EX.]]+Tabla16[[#This Row],[IEPS 8 %]]</f>
        <v>2353.08</v>
      </c>
      <c r="Q888" s="62">
        <f>Tabla16[[#This Row],[TASA 16%]]+Tabla16[[#This Row],[IEPS 6%]]+Tabla16[[#This Row],[IEPS30%]]+Tabla16[[#This Row],[IEPS53%]]+Tabla16[[#This Row],[IEPS 26.5%]]</f>
        <v>0</v>
      </c>
      <c r="R888" s="33">
        <v>45483</v>
      </c>
      <c r="S888" s="54" t="s">
        <v>760</v>
      </c>
      <c r="T888" s="49" t="s">
        <v>761</v>
      </c>
      <c r="U888" s="45" t="s">
        <v>39</v>
      </c>
      <c r="V888" s="55"/>
      <c r="W888" s="50" t="s">
        <v>40</v>
      </c>
      <c r="X888" s="48" t="s">
        <v>1477</v>
      </c>
      <c r="Y888" s="124"/>
      <c r="Z888" s="68"/>
    </row>
    <row r="889" spans="1:26" x14ac:dyDescent="0.25">
      <c r="A889" s="57">
        <v>196449</v>
      </c>
      <c r="B889" s="58">
        <v>609</v>
      </c>
      <c r="C889" s="10">
        <v>45495</v>
      </c>
      <c r="D889" s="60"/>
      <c r="E889" s="60">
        <v>29868.829999999998</v>
      </c>
      <c r="F889" s="60">
        <v>0</v>
      </c>
      <c r="G889" s="61"/>
      <c r="H889" s="61"/>
      <c r="I889" s="61"/>
      <c r="J889" s="61"/>
      <c r="K889" s="61"/>
      <c r="L889" s="60"/>
      <c r="M889" s="60">
        <v>1870.15</v>
      </c>
      <c r="N889" s="60"/>
      <c r="O889" s="60">
        <v>31738.98</v>
      </c>
      <c r="P889" s="56">
        <f>Tabla16[[#This Row],[TASA EX.]]+Tabla16[[#This Row],[IEPS 8 %]]</f>
        <v>1870.15</v>
      </c>
      <c r="Q889" s="62">
        <f>Tabla16[[#This Row],[TASA 16%]]+Tabla16[[#This Row],[IEPS 6%]]+Tabla16[[#This Row],[IEPS30%]]+Tabla16[[#This Row],[IEPS53%]]+Tabla16[[#This Row],[IEPS 26.5%]]</f>
        <v>0</v>
      </c>
      <c r="R889" s="33">
        <v>45500</v>
      </c>
      <c r="S889" s="59" t="s">
        <v>760</v>
      </c>
      <c r="T889" s="63" t="s">
        <v>761</v>
      </c>
      <c r="U889" s="58" t="s">
        <v>39</v>
      </c>
      <c r="V889" s="60"/>
      <c r="W889" s="64" t="s">
        <v>40</v>
      </c>
      <c r="X889" s="59" t="s">
        <v>621</v>
      </c>
      <c r="Y889" s="124"/>
      <c r="Z889" s="68"/>
    </row>
    <row r="890" spans="1:26" x14ac:dyDescent="0.25">
      <c r="A890" s="36">
        <v>195249</v>
      </c>
      <c r="B890" s="9">
        <v>299</v>
      </c>
      <c r="C890" s="10">
        <v>45454</v>
      </c>
      <c r="D890" s="11"/>
      <c r="E890" s="11">
        <v>4.99999998282874E-3</v>
      </c>
      <c r="F890" s="11">
        <v>319568.625</v>
      </c>
      <c r="G890" s="24"/>
      <c r="H890" s="24"/>
      <c r="I890" s="24"/>
      <c r="J890" s="24"/>
      <c r="K890" s="24"/>
      <c r="L890" s="11"/>
      <c r="M890" s="11"/>
      <c r="N890" s="11">
        <v>51130.98</v>
      </c>
      <c r="O890" s="11">
        <v>370699.61</v>
      </c>
      <c r="P890" s="56">
        <f>Tabla16[[#This Row],[TASA EX.]]+Tabla16[[#This Row],[IEPS 8 %]]</f>
        <v>0</v>
      </c>
      <c r="Q890" s="62">
        <f>Tabla16[[#This Row],[TASA 16%]]+Tabla16[[#This Row],[IEPS 6%]]+Tabla16[[#This Row],[IEPS30%]]+Tabla16[[#This Row],[IEPS53%]]+Tabla16[[#This Row],[IEPS 26.5%]]</f>
        <v>319568.625</v>
      </c>
      <c r="R890" s="104">
        <v>45474</v>
      </c>
      <c r="S890" s="12" t="s">
        <v>720</v>
      </c>
      <c r="T890" s="34" t="s">
        <v>721</v>
      </c>
      <c r="U890" s="9" t="s">
        <v>39</v>
      </c>
      <c r="V890" s="11">
        <v>9883.57</v>
      </c>
      <c r="W890" s="13" t="s">
        <v>40</v>
      </c>
      <c r="X890" s="12" t="s">
        <v>1258</v>
      </c>
      <c r="Y890" s="124"/>
      <c r="Z890" s="68"/>
    </row>
    <row r="891" spans="1:26" x14ac:dyDescent="0.25">
      <c r="A891" s="57">
        <v>195701</v>
      </c>
      <c r="B891" s="58">
        <v>751</v>
      </c>
      <c r="C891" s="10">
        <v>45468</v>
      </c>
      <c r="D891" s="60"/>
      <c r="E891" s="60">
        <v>10140</v>
      </c>
      <c r="F891" s="60">
        <v>0</v>
      </c>
      <c r="G891" s="61"/>
      <c r="H891" s="61">
        <v>-126.76</v>
      </c>
      <c r="I891" s="61"/>
      <c r="J891" s="61"/>
      <c r="K891" s="61"/>
      <c r="L891" s="60"/>
      <c r="M891" s="60"/>
      <c r="N891" s="60"/>
      <c r="O891" s="60">
        <v>10013.24</v>
      </c>
      <c r="P891" s="56">
        <f>Tabla16[[#This Row],[TASA EX.]]+Tabla16[[#This Row],[IEPS 8 %]]</f>
        <v>0</v>
      </c>
      <c r="Q891" s="62">
        <f>Tabla16[[#This Row],[TASA 16%]]+Tabla16[[#This Row],[IEPS 6%]]+Tabla16[[#This Row],[IEPS30%]]+Tabla16[[#This Row],[IEPS53%]]+Tabla16[[#This Row],[IEPS 26.5%]]</f>
        <v>0</v>
      </c>
      <c r="R891" s="33">
        <v>45491</v>
      </c>
      <c r="S891" s="59" t="s">
        <v>535</v>
      </c>
      <c r="T891" s="63" t="s">
        <v>536</v>
      </c>
      <c r="U891" s="58" t="s">
        <v>39</v>
      </c>
      <c r="V891" s="60"/>
      <c r="W891" s="64" t="s">
        <v>40</v>
      </c>
      <c r="X891" s="59" t="s">
        <v>1149</v>
      </c>
      <c r="Y891" s="124"/>
      <c r="Z891" s="68"/>
    </row>
    <row r="892" spans="1:26" x14ac:dyDescent="0.25">
      <c r="A892" s="57" t="s">
        <v>955</v>
      </c>
      <c r="B892" s="58">
        <v>2065</v>
      </c>
      <c r="C892" s="10">
        <v>45484</v>
      </c>
      <c r="D892" s="60"/>
      <c r="E892" s="60">
        <v>-7.4999999997089617E-3</v>
      </c>
      <c r="F892" s="60">
        <v>8060.4375</v>
      </c>
      <c r="G892" s="61"/>
      <c r="H892" s="61">
        <v>-100.75</v>
      </c>
      <c r="I892" s="61"/>
      <c r="J892" s="61"/>
      <c r="K892" s="61"/>
      <c r="L892" s="60"/>
      <c r="M892" s="60"/>
      <c r="N892" s="60">
        <v>1289.67</v>
      </c>
      <c r="O892" s="60">
        <v>9249.35</v>
      </c>
      <c r="P892" s="56">
        <f>Tabla16[[#This Row],[TASA EX.]]+Tabla16[[#This Row],[IEPS 8 %]]</f>
        <v>0</v>
      </c>
      <c r="Q892" s="62">
        <f>Tabla16[[#This Row],[TASA 16%]]+Tabla16[[#This Row],[IEPS 6%]]+Tabla16[[#This Row],[IEPS30%]]+Tabla16[[#This Row],[IEPS53%]]+Tabla16[[#This Row],[IEPS 26.5%]]</f>
        <v>8060.4375</v>
      </c>
      <c r="R892" s="33">
        <v>45484</v>
      </c>
      <c r="S892" s="59" t="s">
        <v>67</v>
      </c>
      <c r="T892" s="63" t="s">
        <v>68</v>
      </c>
      <c r="U892" s="58" t="s">
        <v>39</v>
      </c>
      <c r="V892" s="60"/>
      <c r="W892" s="64" t="s">
        <v>40</v>
      </c>
      <c r="X892" s="59" t="s">
        <v>1133</v>
      </c>
      <c r="Y892" s="124"/>
      <c r="Z892" s="68"/>
    </row>
    <row r="893" spans="1:26" x14ac:dyDescent="0.25">
      <c r="A893" s="36" t="s">
        <v>1036</v>
      </c>
      <c r="B893" s="9">
        <v>2150</v>
      </c>
      <c r="C893" s="10">
        <v>45498</v>
      </c>
      <c r="D893" s="11"/>
      <c r="E893" s="11">
        <v>6.2499999997271516E-2</v>
      </c>
      <c r="F893" s="11">
        <v>15690.687500000002</v>
      </c>
      <c r="G893" s="24"/>
      <c r="H893" s="24">
        <v>-196.12</v>
      </c>
      <c r="I893" s="24"/>
      <c r="J893" s="24"/>
      <c r="K893" s="24"/>
      <c r="L893" s="11"/>
      <c r="M893" s="11"/>
      <c r="N893" s="11">
        <v>2510.5100000000002</v>
      </c>
      <c r="O893" s="11">
        <v>18005.14</v>
      </c>
      <c r="P893" s="56">
        <f>Tabla16[[#This Row],[TASA EX.]]+Tabla16[[#This Row],[IEPS 8 %]]</f>
        <v>0</v>
      </c>
      <c r="Q893" s="62">
        <f>Tabla16[[#This Row],[TASA 16%]]+Tabla16[[#This Row],[IEPS 6%]]+Tabla16[[#This Row],[IEPS30%]]+Tabla16[[#This Row],[IEPS53%]]+Tabla16[[#This Row],[IEPS 26.5%]]</f>
        <v>15690.687500000002</v>
      </c>
      <c r="R893" s="33">
        <v>45498</v>
      </c>
      <c r="S893" s="12" t="s">
        <v>67</v>
      </c>
      <c r="T893" s="34" t="s">
        <v>68</v>
      </c>
      <c r="U893" s="9" t="s">
        <v>39</v>
      </c>
      <c r="V893" s="11"/>
      <c r="W893" s="13" t="s">
        <v>40</v>
      </c>
      <c r="X893" s="12" t="s">
        <v>1211</v>
      </c>
      <c r="Y893" s="124"/>
      <c r="Z893" s="68"/>
    </row>
    <row r="894" spans="1:26" x14ac:dyDescent="0.25">
      <c r="A894" s="57" t="s">
        <v>927</v>
      </c>
      <c r="B894" s="58">
        <v>2035</v>
      </c>
      <c r="C894" s="10">
        <v>45478</v>
      </c>
      <c r="D894" s="60"/>
      <c r="E894" s="60">
        <v>-5.000000000336513E-3</v>
      </c>
      <c r="F894" s="60">
        <v>8534.625</v>
      </c>
      <c r="G894" s="61"/>
      <c r="H894" s="61">
        <v>-106.68</v>
      </c>
      <c r="I894" s="61"/>
      <c r="J894" s="61"/>
      <c r="K894" s="61"/>
      <c r="L894" s="60"/>
      <c r="M894" s="60"/>
      <c r="N894" s="60">
        <v>1365.54</v>
      </c>
      <c r="O894" s="60">
        <v>9793.48</v>
      </c>
      <c r="P894" s="56">
        <f>Tabla16[[#This Row],[TASA EX.]]+Tabla16[[#This Row],[IEPS 8 %]]</f>
        <v>0</v>
      </c>
      <c r="Q894" s="62">
        <f>Tabla16[[#This Row],[TASA 16%]]+Tabla16[[#This Row],[IEPS 6%]]+Tabla16[[#This Row],[IEPS30%]]+Tabla16[[#This Row],[IEPS53%]]+Tabla16[[#This Row],[IEPS 26.5%]]</f>
        <v>8534.625</v>
      </c>
      <c r="R894" s="33">
        <v>45478</v>
      </c>
      <c r="S894" s="59" t="s">
        <v>67</v>
      </c>
      <c r="T894" s="63" t="s">
        <v>68</v>
      </c>
      <c r="U894" s="58" t="s">
        <v>39</v>
      </c>
      <c r="V894" s="60"/>
      <c r="W894" s="64" t="s">
        <v>40</v>
      </c>
      <c r="X894" s="59" t="s">
        <v>1105</v>
      </c>
      <c r="Y894" s="124"/>
      <c r="Z894" s="68"/>
    </row>
    <row r="895" spans="1:26" x14ac:dyDescent="0.25">
      <c r="A895" s="36" t="s">
        <v>960</v>
      </c>
      <c r="B895" s="9">
        <v>2070</v>
      </c>
      <c r="C895" s="10">
        <v>45485</v>
      </c>
      <c r="D895" s="11"/>
      <c r="E895" s="11">
        <v>0</v>
      </c>
      <c r="F895" s="11">
        <v>8093.25</v>
      </c>
      <c r="G895" s="24"/>
      <c r="H895" s="24"/>
      <c r="I895" s="24"/>
      <c r="J895" s="24"/>
      <c r="K895" s="24"/>
      <c r="L895" s="11"/>
      <c r="M895" s="11"/>
      <c r="N895" s="11">
        <v>1294.92</v>
      </c>
      <c r="O895" s="11">
        <v>9388.17</v>
      </c>
      <c r="P895" s="56">
        <f>Tabla16[[#This Row],[TASA EX.]]+Tabla16[[#This Row],[IEPS 8 %]]</f>
        <v>0</v>
      </c>
      <c r="Q895" s="62">
        <f>Tabla16[[#This Row],[TASA 16%]]+Tabla16[[#This Row],[IEPS 6%]]+Tabla16[[#This Row],[IEPS30%]]+Tabla16[[#This Row],[IEPS53%]]+Tabla16[[#This Row],[IEPS 26.5%]]</f>
        <v>8093.25</v>
      </c>
      <c r="R895" s="33">
        <v>45485</v>
      </c>
      <c r="S895" s="12" t="s">
        <v>1139</v>
      </c>
      <c r="T895" s="34" t="s">
        <v>1140</v>
      </c>
      <c r="U895" s="9" t="s">
        <v>51</v>
      </c>
      <c r="V895" s="11"/>
      <c r="W895" s="13" t="s">
        <v>52</v>
      </c>
      <c r="X895" s="12" t="s">
        <v>1141</v>
      </c>
      <c r="Y895" s="124"/>
      <c r="Z895" s="68"/>
    </row>
    <row r="896" spans="1:26" x14ac:dyDescent="0.25">
      <c r="A896" s="57" t="s">
        <v>956</v>
      </c>
      <c r="B896" s="58">
        <v>2066</v>
      </c>
      <c r="C896" s="10">
        <v>45484</v>
      </c>
      <c r="D896" s="60"/>
      <c r="E896" s="60">
        <v>6.2499999989086064E-2</v>
      </c>
      <c r="F896" s="60">
        <v>152282.9375</v>
      </c>
      <c r="G896" s="61"/>
      <c r="H896" s="61"/>
      <c r="I896" s="61"/>
      <c r="J896" s="61"/>
      <c r="K896" s="61"/>
      <c r="L896" s="60"/>
      <c r="M896" s="60"/>
      <c r="N896" s="60">
        <v>24365.27</v>
      </c>
      <c r="O896" s="60">
        <v>176648.27</v>
      </c>
      <c r="P896" s="56">
        <f>Tabla16[[#This Row],[TASA EX.]]+Tabla16[[#This Row],[IEPS 8 %]]</f>
        <v>0</v>
      </c>
      <c r="Q896" s="62">
        <f>Tabla16[[#This Row],[TASA 16%]]+Tabla16[[#This Row],[IEPS 6%]]+Tabla16[[#This Row],[IEPS30%]]+Tabla16[[#This Row],[IEPS53%]]+Tabla16[[#This Row],[IEPS 26.5%]]</f>
        <v>152282.9375</v>
      </c>
      <c r="R896" s="33">
        <v>45484</v>
      </c>
      <c r="S896" t="s">
        <v>2239</v>
      </c>
      <c r="T896" s="63" t="s">
        <v>579</v>
      </c>
      <c r="U896" s="58" t="s">
        <v>51</v>
      </c>
      <c r="V896" s="60"/>
      <c r="W896" s="64" t="s">
        <v>52</v>
      </c>
      <c r="X896" s="59" t="s">
        <v>1134</v>
      </c>
      <c r="Y896" s="124"/>
      <c r="Z896" s="68"/>
    </row>
    <row r="897" spans="1:26" x14ac:dyDescent="0.25">
      <c r="A897" s="36" t="s">
        <v>995</v>
      </c>
      <c r="B897" s="9">
        <v>2106</v>
      </c>
      <c r="C897" s="10">
        <v>45491</v>
      </c>
      <c r="D897" s="11"/>
      <c r="E897" s="11">
        <v>-3.4999999996216502E-2</v>
      </c>
      <c r="F897" s="11">
        <v>405006.875</v>
      </c>
      <c r="G897" s="24"/>
      <c r="H897" s="24"/>
      <c r="I897" s="24"/>
      <c r="J897" s="24"/>
      <c r="K897" s="24"/>
      <c r="L897" s="11"/>
      <c r="M897" s="11"/>
      <c r="N897" s="11">
        <v>64801.1</v>
      </c>
      <c r="O897" s="11">
        <v>469807.94</v>
      </c>
      <c r="P897" s="56">
        <f>Tabla16[[#This Row],[TASA EX.]]+Tabla16[[#This Row],[IEPS 8 %]]</f>
        <v>0</v>
      </c>
      <c r="Q897" s="62">
        <f>Tabla16[[#This Row],[TASA 16%]]+Tabla16[[#This Row],[IEPS 6%]]+Tabla16[[#This Row],[IEPS30%]]+Tabla16[[#This Row],[IEPS53%]]+Tabla16[[#This Row],[IEPS 26.5%]]</f>
        <v>405006.875</v>
      </c>
      <c r="R897" s="33">
        <v>45491</v>
      </c>
      <c r="S897" t="s">
        <v>2239</v>
      </c>
      <c r="T897" s="34" t="s">
        <v>579</v>
      </c>
      <c r="U897" s="9" t="s">
        <v>51</v>
      </c>
      <c r="V897" s="11"/>
      <c r="W897" s="13" t="s">
        <v>52</v>
      </c>
      <c r="X897" s="12" t="s">
        <v>1169</v>
      </c>
      <c r="Y897" s="124"/>
      <c r="Z897" s="68"/>
    </row>
    <row r="898" spans="1:26" x14ac:dyDescent="0.25">
      <c r="A898" s="36" t="s">
        <v>1007</v>
      </c>
      <c r="B898" s="9">
        <v>2118</v>
      </c>
      <c r="C898" s="10">
        <v>45492</v>
      </c>
      <c r="D898" s="11"/>
      <c r="E898" s="11">
        <v>1.7499999979918357E-2</v>
      </c>
      <c r="F898" s="11">
        <v>328186.0625</v>
      </c>
      <c r="G898" s="24"/>
      <c r="H898" s="24"/>
      <c r="I898" s="24"/>
      <c r="J898" s="24"/>
      <c r="K898" s="24"/>
      <c r="L898" s="11"/>
      <c r="M898" s="11"/>
      <c r="N898" s="11">
        <v>52509.77</v>
      </c>
      <c r="O898" s="11">
        <v>380695.85</v>
      </c>
      <c r="P898" s="56">
        <f>Tabla16[[#This Row],[TASA EX.]]+Tabla16[[#This Row],[IEPS 8 %]]</f>
        <v>0</v>
      </c>
      <c r="Q898" s="62">
        <f>Tabla16[[#This Row],[TASA 16%]]+Tabla16[[#This Row],[IEPS 6%]]+Tabla16[[#This Row],[IEPS30%]]+Tabla16[[#This Row],[IEPS53%]]+Tabla16[[#This Row],[IEPS 26.5%]]</f>
        <v>328186.0625</v>
      </c>
      <c r="R898" s="104">
        <v>45492</v>
      </c>
      <c r="S898" t="s">
        <v>2239</v>
      </c>
      <c r="T898" s="34" t="s">
        <v>579</v>
      </c>
      <c r="U898" s="9" t="s">
        <v>51</v>
      </c>
      <c r="V898" s="11"/>
      <c r="W898" s="13" t="s">
        <v>52</v>
      </c>
      <c r="X898" s="12" t="s">
        <v>1182</v>
      </c>
      <c r="Y898" s="124"/>
      <c r="Z898" s="68"/>
    </row>
    <row r="899" spans="1:26" x14ac:dyDescent="0.25">
      <c r="A899" s="69" t="s">
        <v>920</v>
      </c>
      <c r="B899" s="70">
        <v>2028</v>
      </c>
      <c r="C899" s="10">
        <v>45477</v>
      </c>
      <c r="D899" s="72"/>
      <c r="E899" s="72">
        <v>9.7499999996216502E-2</v>
      </c>
      <c r="F899" s="72">
        <v>164820.0625</v>
      </c>
      <c r="G899" s="73"/>
      <c r="H899" s="73"/>
      <c r="I899" s="73"/>
      <c r="J899" s="73"/>
      <c r="K899" s="73"/>
      <c r="L899" s="72"/>
      <c r="M899" s="72"/>
      <c r="N899" s="72">
        <v>26371.21</v>
      </c>
      <c r="O899" s="72">
        <v>191191.37</v>
      </c>
      <c r="P899" s="56">
        <f>Tabla16[[#This Row],[TASA EX.]]+Tabla16[[#This Row],[IEPS 8 %]]</f>
        <v>0</v>
      </c>
      <c r="Q899" s="62">
        <f>Tabla16[[#This Row],[TASA 16%]]+Tabla16[[#This Row],[IEPS 6%]]+Tabla16[[#This Row],[IEPS30%]]+Tabla16[[#This Row],[IEPS53%]]+Tabla16[[#This Row],[IEPS 26.5%]]</f>
        <v>164820.0625</v>
      </c>
      <c r="R899" s="33">
        <v>45477</v>
      </c>
      <c r="S899" t="s">
        <v>2239</v>
      </c>
      <c r="T899" s="74" t="s">
        <v>579</v>
      </c>
      <c r="U899" s="70" t="s">
        <v>51</v>
      </c>
      <c r="V899" s="72"/>
      <c r="W899" s="75" t="s">
        <v>52</v>
      </c>
      <c r="X899" s="71" t="s">
        <v>1098</v>
      </c>
      <c r="Y899" s="124"/>
      <c r="Z899" s="68"/>
    </row>
    <row r="900" spans="1:26" x14ac:dyDescent="0.25">
      <c r="A900" s="36" t="s">
        <v>928</v>
      </c>
      <c r="B900" s="9">
        <v>2036</v>
      </c>
      <c r="C900" s="10">
        <v>45478</v>
      </c>
      <c r="D900" s="11"/>
      <c r="E900" s="11">
        <v>-0.10750000001280569</v>
      </c>
      <c r="F900" s="11">
        <v>396650.1875</v>
      </c>
      <c r="G900" s="24"/>
      <c r="H900" s="24"/>
      <c r="I900" s="24"/>
      <c r="J900" s="24"/>
      <c r="K900" s="24"/>
      <c r="L900" s="11"/>
      <c r="M900" s="11"/>
      <c r="N900" s="11">
        <v>63464.03</v>
      </c>
      <c r="O900" s="11">
        <v>460114.11</v>
      </c>
      <c r="P900" s="106">
        <f>Tabla16[[#This Row],[TASA EX.]]+Tabla16[[#This Row],[IEPS 8 %]]</f>
        <v>0</v>
      </c>
      <c r="Q900" s="62">
        <f>Tabla16[[#This Row],[TASA 16%]]+Tabla16[[#This Row],[IEPS 6%]]+Tabla16[[#This Row],[IEPS30%]]+Tabla16[[#This Row],[IEPS53%]]+Tabla16[[#This Row],[IEPS 26.5%]]</f>
        <v>396650.1875</v>
      </c>
      <c r="R900" s="33">
        <v>45478</v>
      </c>
      <c r="S900" t="s">
        <v>2239</v>
      </c>
      <c r="T900" s="34" t="s">
        <v>579</v>
      </c>
      <c r="U900" s="9" t="s">
        <v>51</v>
      </c>
      <c r="V900" s="11"/>
      <c r="W900" s="13" t="s">
        <v>52</v>
      </c>
      <c r="X900" s="12" t="s">
        <v>1106</v>
      </c>
      <c r="Y900" s="124"/>
      <c r="Z900" s="68"/>
    </row>
    <row r="901" spans="1:26" x14ac:dyDescent="0.25">
      <c r="A901" s="36">
        <v>195825</v>
      </c>
      <c r="B901" s="9">
        <v>875</v>
      </c>
      <c r="C901" s="10">
        <v>45471</v>
      </c>
      <c r="D901" s="11"/>
      <c r="E901" s="11">
        <v>0</v>
      </c>
      <c r="F901" s="11">
        <v>17455.5</v>
      </c>
      <c r="G901" s="24"/>
      <c r="H901" s="24"/>
      <c r="I901" s="24"/>
      <c r="J901" s="24"/>
      <c r="K901" s="24"/>
      <c r="L901" s="11"/>
      <c r="M901" s="11"/>
      <c r="N901" s="11">
        <v>2792.88</v>
      </c>
      <c r="O901" s="11">
        <v>20248.38</v>
      </c>
      <c r="P901" s="56">
        <f>Tabla16[[#This Row],[TASA EX.]]+Tabla16[[#This Row],[IEPS 8 %]]</f>
        <v>0</v>
      </c>
      <c r="Q901" s="62">
        <f>Tabla16[[#This Row],[TASA 16%]]+Tabla16[[#This Row],[IEPS 6%]]+Tabla16[[#This Row],[IEPS30%]]+Tabla16[[#This Row],[IEPS53%]]+Tabla16[[#This Row],[IEPS 26.5%]]</f>
        <v>17455.5</v>
      </c>
      <c r="R901" s="33">
        <v>45482</v>
      </c>
      <c r="S901" s="12" t="s">
        <v>394</v>
      </c>
      <c r="T901" s="34" t="s">
        <v>395</v>
      </c>
      <c r="U901" s="9" t="s">
        <v>39</v>
      </c>
      <c r="V901" s="11"/>
      <c r="W901" s="13" t="s">
        <v>40</v>
      </c>
      <c r="X901" s="12" t="s">
        <v>1588</v>
      </c>
      <c r="Y901" s="124"/>
      <c r="Z901" s="68"/>
    </row>
    <row r="902" spans="1:26" x14ac:dyDescent="0.25">
      <c r="A902" s="57">
        <v>196381</v>
      </c>
      <c r="B902" s="58">
        <v>541</v>
      </c>
      <c r="C902" s="10">
        <v>45492</v>
      </c>
      <c r="D902" s="60"/>
      <c r="E902" s="60">
        <v>0</v>
      </c>
      <c r="F902" s="60">
        <v>300</v>
      </c>
      <c r="G902" s="61"/>
      <c r="H902" s="61"/>
      <c r="I902" s="61"/>
      <c r="J902" s="61"/>
      <c r="K902" s="61"/>
      <c r="L902" s="60"/>
      <c r="M902" s="60"/>
      <c r="N902" s="60">
        <v>48</v>
      </c>
      <c r="O902" s="60">
        <v>348</v>
      </c>
      <c r="P902" s="56">
        <f>Tabla16[[#This Row],[TASA EX.]]+Tabla16[[#This Row],[IEPS 8 %]]</f>
        <v>0</v>
      </c>
      <c r="Q902" s="62">
        <f>Tabla16[[#This Row],[TASA 16%]]+Tabla16[[#This Row],[IEPS 6%]]+Tabla16[[#This Row],[IEPS30%]]+Tabla16[[#This Row],[IEPS53%]]+Tabla16[[#This Row],[IEPS 26.5%]]</f>
        <v>300</v>
      </c>
      <c r="R902" s="33">
        <v>45497</v>
      </c>
      <c r="S902" s="59" t="s">
        <v>394</v>
      </c>
      <c r="T902" s="63" t="s">
        <v>395</v>
      </c>
      <c r="U902" s="58" t="s">
        <v>39</v>
      </c>
      <c r="V902" s="60"/>
      <c r="W902" s="64" t="s">
        <v>40</v>
      </c>
      <c r="X902" s="59" t="s">
        <v>2032</v>
      </c>
      <c r="Y902" s="124"/>
      <c r="Z902" s="68"/>
    </row>
    <row r="903" spans="1:26" x14ac:dyDescent="0.25">
      <c r="A903" s="57">
        <v>196206</v>
      </c>
      <c r="B903" s="58">
        <v>366</v>
      </c>
      <c r="C903" s="10">
        <v>45485</v>
      </c>
      <c r="D903" s="60"/>
      <c r="E903" s="60">
        <v>2850</v>
      </c>
      <c r="F903" s="60">
        <v>1120</v>
      </c>
      <c r="G903" s="61"/>
      <c r="H903" s="61"/>
      <c r="I903" s="61"/>
      <c r="J903" s="61"/>
      <c r="K903" s="61"/>
      <c r="L903" s="60"/>
      <c r="M903" s="60"/>
      <c r="N903" s="60">
        <v>179.2</v>
      </c>
      <c r="O903" s="60">
        <v>4149.2</v>
      </c>
      <c r="P903" s="56">
        <f>Tabla16[[#This Row],[TASA EX.]]+Tabla16[[#This Row],[IEPS 8 %]]</f>
        <v>0</v>
      </c>
      <c r="Q903" s="62">
        <f>Tabla16[[#This Row],[TASA 16%]]+Tabla16[[#This Row],[IEPS 6%]]+Tabla16[[#This Row],[IEPS30%]]+Tabla16[[#This Row],[IEPS53%]]+Tabla16[[#This Row],[IEPS 26.5%]]</f>
        <v>1120</v>
      </c>
      <c r="R903" s="33">
        <v>45489</v>
      </c>
      <c r="S903" s="59" t="s">
        <v>803</v>
      </c>
      <c r="T903" s="63" t="s">
        <v>804</v>
      </c>
      <c r="U903" s="58" t="s">
        <v>358</v>
      </c>
      <c r="V903" s="60"/>
      <c r="W903" s="64" t="s">
        <v>359</v>
      </c>
      <c r="X903" s="59" t="s">
        <v>1925</v>
      </c>
      <c r="Y903" s="124"/>
      <c r="Z903" s="68"/>
    </row>
    <row r="904" spans="1:26" x14ac:dyDescent="0.25">
      <c r="A904" s="57">
        <v>196674</v>
      </c>
      <c r="B904" s="58">
        <v>834</v>
      </c>
      <c r="C904" s="10">
        <v>45499</v>
      </c>
      <c r="D904" s="60"/>
      <c r="E904" s="60">
        <v>2375</v>
      </c>
      <c r="F904" s="60">
        <v>0</v>
      </c>
      <c r="G904" s="61"/>
      <c r="H904" s="61"/>
      <c r="I904" s="61"/>
      <c r="J904" s="61"/>
      <c r="K904" s="61"/>
      <c r="L904" s="60"/>
      <c r="M904" s="60"/>
      <c r="N904" s="60"/>
      <c r="O904" s="60">
        <v>2375</v>
      </c>
      <c r="P904" s="56">
        <f>Tabla16[[#This Row],[TASA EX.]]+Tabla16[[#This Row],[IEPS 8 %]]</f>
        <v>0</v>
      </c>
      <c r="Q904" s="62">
        <f>Tabla16[[#This Row],[TASA 16%]]+Tabla16[[#This Row],[IEPS 6%]]+Tabla16[[#This Row],[IEPS30%]]+Tabla16[[#This Row],[IEPS53%]]+Tabla16[[#This Row],[IEPS 26.5%]]</f>
        <v>0</v>
      </c>
      <c r="R904" s="33">
        <v>45503</v>
      </c>
      <c r="S904" s="59" t="s">
        <v>803</v>
      </c>
      <c r="T904" s="63" t="s">
        <v>804</v>
      </c>
      <c r="U904" s="58" t="s">
        <v>358</v>
      </c>
      <c r="V904" s="60"/>
      <c r="W904" s="64" t="s">
        <v>359</v>
      </c>
      <c r="X904" s="59" t="s">
        <v>2111</v>
      </c>
      <c r="Y904" s="124"/>
      <c r="Z904" s="68"/>
    </row>
    <row r="905" spans="1:26" x14ac:dyDescent="0.25">
      <c r="A905" s="57">
        <v>195433</v>
      </c>
      <c r="B905" s="58">
        <v>483</v>
      </c>
      <c r="C905" s="10">
        <v>45461</v>
      </c>
      <c r="D905" s="60"/>
      <c r="E905" s="60">
        <v>23580</v>
      </c>
      <c r="F905" s="60">
        <v>0</v>
      </c>
      <c r="G905" s="61"/>
      <c r="H905" s="61"/>
      <c r="I905" s="61"/>
      <c r="J905" s="61"/>
      <c r="K905" s="61"/>
      <c r="L905" s="60"/>
      <c r="M905" s="60"/>
      <c r="N905" s="60"/>
      <c r="O905" s="60">
        <v>23580</v>
      </c>
      <c r="P905" s="56">
        <f>Tabla16[[#This Row],[TASA EX.]]+Tabla16[[#This Row],[IEPS 8 %]]</f>
        <v>0</v>
      </c>
      <c r="Q905" s="62">
        <f>Tabla16[[#This Row],[TASA 16%]]+Tabla16[[#This Row],[IEPS 6%]]+Tabla16[[#This Row],[IEPS30%]]+Tabla16[[#This Row],[IEPS53%]]+Tabla16[[#This Row],[IEPS 26.5%]]</f>
        <v>0</v>
      </c>
      <c r="R905" s="33">
        <v>45477</v>
      </c>
      <c r="S905" s="59" t="s">
        <v>500</v>
      </c>
      <c r="T905" s="63" t="s">
        <v>501</v>
      </c>
      <c r="U905" s="58" t="s">
        <v>39</v>
      </c>
      <c r="V905" s="60"/>
      <c r="W905" s="64" t="s">
        <v>40</v>
      </c>
      <c r="X905" s="59" t="s">
        <v>1332</v>
      </c>
      <c r="Y905" s="124"/>
      <c r="Z905" s="68"/>
    </row>
    <row r="906" spans="1:26" x14ac:dyDescent="0.25">
      <c r="A906" s="57">
        <v>196491</v>
      </c>
      <c r="B906" s="58">
        <v>651</v>
      </c>
      <c r="C906" s="10">
        <v>45496</v>
      </c>
      <c r="D906" s="60"/>
      <c r="E906" s="60">
        <v>121626</v>
      </c>
      <c r="F906" s="60">
        <v>0</v>
      </c>
      <c r="G906" s="61"/>
      <c r="H906" s="61"/>
      <c r="I906" s="61"/>
      <c r="J906" s="61"/>
      <c r="K906" s="61"/>
      <c r="L906" s="60"/>
      <c r="M906" s="60"/>
      <c r="N906" s="60"/>
      <c r="O906" s="60">
        <v>121626</v>
      </c>
      <c r="P906" s="56">
        <f>Tabla16[[#This Row],[TASA EX.]]+Tabla16[[#This Row],[IEPS 8 %]]</f>
        <v>0</v>
      </c>
      <c r="Q906" s="62">
        <f>Tabla16[[#This Row],[TASA 16%]]+Tabla16[[#This Row],[IEPS 6%]]+Tabla16[[#This Row],[IEPS30%]]+Tabla16[[#This Row],[IEPS53%]]+Tabla16[[#This Row],[IEPS 26.5%]]</f>
        <v>0</v>
      </c>
      <c r="R906" s="33">
        <v>45503</v>
      </c>
      <c r="S906" s="59" t="s">
        <v>500</v>
      </c>
      <c r="T906" s="63" t="s">
        <v>501</v>
      </c>
      <c r="U906" s="58" t="s">
        <v>39</v>
      </c>
      <c r="V906" s="60"/>
      <c r="W906" s="64" t="s">
        <v>40</v>
      </c>
      <c r="X906" s="59" t="s">
        <v>2081</v>
      </c>
      <c r="Y906" s="124"/>
      <c r="Z906" s="68"/>
    </row>
    <row r="907" spans="1:26" x14ac:dyDescent="0.25">
      <c r="A907" s="44">
        <v>195880</v>
      </c>
      <c r="B907" s="45">
        <v>40</v>
      </c>
      <c r="C907" s="10">
        <v>45474</v>
      </c>
      <c r="D907" s="46"/>
      <c r="E907" s="46">
        <v>193920</v>
      </c>
      <c r="F907" s="46">
        <v>0</v>
      </c>
      <c r="G907" s="47"/>
      <c r="H907" s="47"/>
      <c r="I907" s="47"/>
      <c r="J907" s="47"/>
      <c r="K907" s="47"/>
      <c r="L907" s="46"/>
      <c r="M907" s="46"/>
      <c r="N907" s="46"/>
      <c r="O907" s="46">
        <v>193920</v>
      </c>
      <c r="P907" s="56">
        <f>Tabla16[[#This Row],[TASA EX.]]+Tabla16[[#This Row],[IEPS 8 %]]</f>
        <v>0</v>
      </c>
      <c r="Q907" s="62">
        <f>Tabla16[[#This Row],[TASA 16%]]+Tabla16[[#This Row],[IEPS 6%]]+Tabla16[[#This Row],[IEPS30%]]+Tabla16[[#This Row],[IEPS53%]]+Tabla16[[#This Row],[IEPS 26.5%]]</f>
        <v>0</v>
      </c>
      <c r="R907" s="33">
        <v>45483</v>
      </c>
      <c r="S907" s="12" t="s">
        <v>660</v>
      </c>
      <c r="T907" s="49" t="s">
        <v>661</v>
      </c>
      <c r="U907" s="45" t="s">
        <v>39</v>
      </c>
      <c r="V907" s="46"/>
      <c r="W907" s="50" t="s">
        <v>40</v>
      </c>
      <c r="X907" s="48" t="s">
        <v>707</v>
      </c>
      <c r="Y907" s="124"/>
      <c r="Z907" s="68"/>
    </row>
    <row r="908" spans="1:26" x14ac:dyDescent="0.25">
      <c r="A908" s="36">
        <v>196288</v>
      </c>
      <c r="B908" s="9">
        <v>448</v>
      </c>
      <c r="C908" s="10">
        <v>45489</v>
      </c>
      <c r="D908" s="11"/>
      <c r="E908" s="11">
        <v>360120</v>
      </c>
      <c r="F908" s="11">
        <v>0</v>
      </c>
      <c r="G908" s="24"/>
      <c r="H908" s="24"/>
      <c r="I908" s="24"/>
      <c r="J908" s="24"/>
      <c r="K908" s="24"/>
      <c r="L908" s="11"/>
      <c r="M908" s="11"/>
      <c r="N908" s="11"/>
      <c r="O908" s="11">
        <v>360120</v>
      </c>
      <c r="P908" s="56">
        <f>Tabla16[[#This Row],[TASA EX.]]+Tabla16[[#This Row],[IEPS 8 %]]</f>
        <v>0</v>
      </c>
      <c r="Q908" s="62">
        <f>Tabla16[[#This Row],[TASA 16%]]+Tabla16[[#This Row],[IEPS 6%]]+Tabla16[[#This Row],[IEPS30%]]+Tabla16[[#This Row],[IEPS53%]]+Tabla16[[#This Row],[IEPS 26.5%]]</f>
        <v>0</v>
      </c>
      <c r="R908" s="33">
        <v>45498</v>
      </c>
      <c r="S908" s="12" t="s">
        <v>660</v>
      </c>
      <c r="T908" s="34" t="s">
        <v>661</v>
      </c>
      <c r="U908" s="9" t="s">
        <v>39</v>
      </c>
      <c r="V908" s="11"/>
      <c r="W908" s="13" t="s">
        <v>40</v>
      </c>
      <c r="X908" s="12" t="s">
        <v>1971</v>
      </c>
      <c r="Y908" s="124"/>
      <c r="Z908" s="68"/>
    </row>
    <row r="909" spans="1:26" x14ac:dyDescent="0.25">
      <c r="A909" s="57">
        <v>195774</v>
      </c>
      <c r="B909" s="58">
        <v>824</v>
      </c>
      <c r="C909" s="10">
        <v>45470</v>
      </c>
      <c r="D909" s="60"/>
      <c r="E909" s="60">
        <v>17178.080000000002</v>
      </c>
      <c r="F909" s="60">
        <v>0</v>
      </c>
      <c r="G909" s="61"/>
      <c r="H909" s="61"/>
      <c r="I909" s="61"/>
      <c r="J909" s="61"/>
      <c r="K909" s="61"/>
      <c r="L909" s="60"/>
      <c r="M909" s="60"/>
      <c r="N909" s="60"/>
      <c r="O909" s="60">
        <v>17178.080000000002</v>
      </c>
      <c r="P909" s="56">
        <f>Tabla16[[#This Row],[TASA EX.]]+Tabla16[[#This Row],[IEPS 8 %]]</f>
        <v>0</v>
      </c>
      <c r="Q909" s="62">
        <f>Tabla16[[#This Row],[TASA 16%]]+Tabla16[[#This Row],[IEPS 6%]]+Tabla16[[#This Row],[IEPS30%]]+Tabla16[[#This Row],[IEPS53%]]+Tabla16[[#This Row],[IEPS 26.5%]]</f>
        <v>0</v>
      </c>
      <c r="R909" s="33">
        <v>45475</v>
      </c>
      <c r="S909" s="59" t="s">
        <v>248</v>
      </c>
      <c r="T909" s="63" t="s">
        <v>249</v>
      </c>
      <c r="U909" s="58" t="s">
        <v>39</v>
      </c>
      <c r="V909" s="60"/>
      <c r="W909" s="64" t="s">
        <v>40</v>
      </c>
      <c r="X909" s="59" t="s">
        <v>1529</v>
      </c>
      <c r="Y909" s="124"/>
      <c r="Z909" s="68"/>
    </row>
    <row r="910" spans="1:26" x14ac:dyDescent="0.25">
      <c r="A910" s="69">
        <v>195968</v>
      </c>
      <c r="B910" s="70">
        <v>128</v>
      </c>
      <c r="C910" s="10">
        <v>45477</v>
      </c>
      <c r="D910" s="72"/>
      <c r="E910" s="72">
        <v>17640.650000000001</v>
      </c>
      <c r="F910" s="72">
        <v>0</v>
      </c>
      <c r="G910" s="73"/>
      <c r="H910" s="73"/>
      <c r="I910" s="73"/>
      <c r="J910" s="73"/>
      <c r="K910" s="73"/>
      <c r="L910" s="72"/>
      <c r="M910" s="72"/>
      <c r="N910" s="72"/>
      <c r="O910" s="72">
        <v>17640.650000000001</v>
      </c>
      <c r="P910" s="56">
        <f>Tabla16[[#This Row],[TASA EX.]]+Tabla16[[#This Row],[IEPS 8 %]]</f>
        <v>0</v>
      </c>
      <c r="Q910" s="62">
        <f>Tabla16[[#This Row],[TASA 16%]]+Tabla16[[#This Row],[IEPS 6%]]+Tabla16[[#This Row],[IEPS30%]]+Tabla16[[#This Row],[IEPS53%]]+Tabla16[[#This Row],[IEPS 26.5%]]</f>
        <v>0</v>
      </c>
      <c r="R910" s="33">
        <v>45483</v>
      </c>
      <c r="S910" s="71" t="s">
        <v>248</v>
      </c>
      <c r="T910" s="74" t="s">
        <v>249</v>
      </c>
      <c r="U910" s="70" t="s">
        <v>39</v>
      </c>
      <c r="V910" s="72"/>
      <c r="W910" s="75" t="s">
        <v>40</v>
      </c>
      <c r="X910" s="71" t="s">
        <v>1721</v>
      </c>
      <c r="Y910" s="124"/>
      <c r="Z910" s="68"/>
    </row>
    <row r="911" spans="1:26" x14ac:dyDescent="0.25">
      <c r="A911" s="97">
        <v>196166</v>
      </c>
      <c r="B911" s="98">
        <v>326</v>
      </c>
      <c r="C911" s="10">
        <v>45484</v>
      </c>
      <c r="D911" s="100"/>
      <c r="E911" s="100">
        <v>18096.32</v>
      </c>
      <c r="F911" s="100">
        <v>0</v>
      </c>
      <c r="G911" s="101"/>
      <c r="H911" s="101"/>
      <c r="I911" s="101"/>
      <c r="J911" s="101"/>
      <c r="K911" s="101"/>
      <c r="L911" s="100"/>
      <c r="M911" s="100"/>
      <c r="N911" s="100"/>
      <c r="O911" s="100">
        <v>18096.32</v>
      </c>
      <c r="P911" s="56">
        <f>Tabla16[[#This Row],[TASA EX.]]+Tabla16[[#This Row],[IEPS 8 %]]</f>
        <v>0</v>
      </c>
      <c r="Q911" s="62">
        <f>Tabla16[[#This Row],[TASA 16%]]+Tabla16[[#This Row],[IEPS 6%]]+Tabla16[[#This Row],[IEPS30%]]+Tabla16[[#This Row],[IEPS53%]]+Tabla16[[#This Row],[IEPS 26.5%]]</f>
        <v>0</v>
      </c>
      <c r="R911" s="33">
        <v>45490</v>
      </c>
      <c r="S911" s="99" t="s">
        <v>248</v>
      </c>
      <c r="T911" s="102" t="s">
        <v>249</v>
      </c>
      <c r="U911" s="98" t="s">
        <v>39</v>
      </c>
      <c r="V911" s="100"/>
      <c r="W911" s="103" t="s">
        <v>40</v>
      </c>
      <c r="X911" s="99" t="s">
        <v>1886</v>
      </c>
      <c r="Y911" s="124"/>
      <c r="Z911" s="68"/>
    </row>
    <row r="912" spans="1:26" x14ac:dyDescent="0.25">
      <c r="A912" s="97">
        <v>196342</v>
      </c>
      <c r="B912" s="98">
        <v>502</v>
      </c>
      <c r="C912" s="10">
        <v>45491</v>
      </c>
      <c r="D912" s="100"/>
      <c r="E912" s="100">
        <v>17358</v>
      </c>
      <c r="F912" s="100">
        <v>0</v>
      </c>
      <c r="G912" s="101"/>
      <c r="H912" s="101"/>
      <c r="I912" s="101"/>
      <c r="J912" s="101"/>
      <c r="K912" s="101"/>
      <c r="L912" s="100"/>
      <c r="M912" s="100"/>
      <c r="N912" s="100"/>
      <c r="O912" s="100">
        <v>17358</v>
      </c>
      <c r="P912" s="56">
        <f>Tabla16[[#This Row],[TASA EX.]]+Tabla16[[#This Row],[IEPS 8 %]]</f>
        <v>0</v>
      </c>
      <c r="Q912" s="62">
        <f>Tabla16[[#This Row],[TASA 16%]]+Tabla16[[#This Row],[IEPS 6%]]+Tabla16[[#This Row],[IEPS30%]]+Tabla16[[#This Row],[IEPS53%]]+Tabla16[[#This Row],[IEPS 26.5%]]</f>
        <v>0</v>
      </c>
      <c r="R912" s="33">
        <v>45497</v>
      </c>
      <c r="S912" s="99" t="s">
        <v>248</v>
      </c>
      <c r="T912" s="102" t="s">
        <v>249</v>
      </c>
      <c r="U912" s="98" t="s">
        <v>39</v>
      </c>
      <c r="V912" s="100"/>
      <c r="W912" s="103" t="s">
        <v>40</v>
      </c>
      <c r="X912" s="99" t="s">
        <v>2009</v>
      </c>
      <c r="Y912" s="124"/>
      <c r="Z912" s="68"/>
    </row>
    <row r="913" spans="1:26" x14ac:dyDescent="0.25">
      <c r="A913" s="57">
        <v>1144</v>
      </c>
      <c r="B913" s="58">
        <v>5001</v>
      </c>
      <c r="C913" s="10">
        <v>45475</v>
      </c>
      <c r="D913" s="60"/>
      <c r="E913" s="60">
        <v>5676</v>
      </c>
      <c r="F913" s="60">
        <v>0</v>
      </c>
      <c r="G913" s="61"/>
      <c r="H913" s="61"/>
      <c r="I913" s="61"/>
      <c r="J913" s="61"/>
      <c r="K913" s="61"/>
      <c r="L913" s="60"/>
      <c r="M913" s="60"/>
      <c r="N913" s="60"/>
      <c r="O913" s="60">
        <v>5676</v>
      </c>
      <c r="P913" s="56">
        <f>Tabla16[[#This Row],[TASA EX.]]+Tabla16[[#This Row],[IEPS 8 %]]</f>
        <v>0</v>
      </c>
      <c r="Q913" s="62">
        <f>Tabla16[[#This Row],[TASA 16%]]+Tabla16[[#This Row],[IEPS 6%]]+Tabla16[[#This Row],[IEPS30%]]+Tabla16[[#This Row],[IEPS53%]]+Tabla16[[#This Row],[IEPS 26.5%]]</f>
        <v>0</v>
      </c>
      <c r="R913" s="33">
        <v>45481</v>
      </c>
      <c r="S913" s="59" t="s">
        <v>41</v>
      </c>
      <c r="T913" s="63" t="s">
        <v>42</v>
      </c>
      <c r="U913" s="58" t="s">
        <v>39</v>
      </c>
      <c r="V913" s="60"/>
      <c r="W913" s="64" t="s">
        <v>40</v>
      </c>
      <c r="X913" s="59" t="s">
        <v>814</v>
      </c>
      <c r="Y913" s="124"/>
      <c r="Z913" s="68"/>
    </row>
    <row r="914" spans="1:26" x14ac:dyDescent="0.25">
      <c r="A914" s="36">
        <v>1148</v>
      </c>
      <c r="B914" s="9">
        <v>5005</v>
      </c>
      <c r="C914" s="10">
        <v>45477</v>
      </c>
      <c r="D914" s="11"/>
      <c r="E914" s="11">
        <v>3696</v>
      </c>
      <c r="F914" s="11">
        <v>0</v>
      </c>
      <c r="G914" s="24"/>
      <c r="H914" s="24"/>
      <c r="I914" s="24"/>
      <c r="J914" s="24"/>
      <c r="K914" s="24"/>
      <c r="L914" s="11"/>
      <c r="M914" s="11"/>
      <c r="N914" s="11"/>
      <c r="O914" s="11">
        <v>3696</v>
      </c>
      <c r="P914" s="56">
        <f>Tabla16[[#This Row],[TASA EX.]]+Tabla16[[#This Row],[IEPS 8 %]]</f>
        <v>0</v>
      </c>
      <c r="Q914" s="62">
        <f>Tabla16[[#This Row],[TASA 16%]]+Tabla16[[#This Row],[IEPS 6%]]+Tabla16[[#This Row],[IEPS30%]]+Tabla16[[#This Row],[IEPS53%]]+Tabla16[[#This Row],[IEPS 26.5%]]</f>
        <v>0</v>
      </c>
      <c r="R914" s="33">
        <v>45481</v>
      </c>
      <c r="S914" s="12" t="s">
        <v>41</v>
      </c>
      <c r="T914" s="34" t="s">
        <v>42</v>
      </c>
      <c r="U914" s="9" t="s">
        <v>39</v>
      </c>
      <c r="V914" s="11"/>
      <c r="W914" s="13" t="s">
        <v>40</v>
      </c>
      <c r="X914" s="12" t="s">
        <v>817</v>
      </c>
      <c r="Y914" s="124"/>
      <c r="Z914" s="68"/>
    </row>
    <row r="915" spans="1:26" x14ac:dyDescent="0.25">
      <c r="A915" s="57">
        <v>1149</v>
      </c>
      <c r="B915" s="58">
        <v>5006</v>
      </c>
      <c r="C915" s="10">
        <v>45477</v>
      </c>
      <c r="D915" s="60"/>
      <c r="E915" s="60">
        <v>3660</v>
      </c>
      <c r="F915" s="60">
        <v>0</v>
      </c>
      <c r="G915" s="61"/>
      <c r="H915" s="61"/>
      <c r="I915" s="61"/>
      <c r="J915" s="61"/>
      <c r="K915" s="61"/>
      <c r="L915" s="60"/>
      <c r="M915" s="60"/>
      <c r="N915" s="60"/>
      <c r="O915" s="60">
        <v>3660</v>
      </c>
      <c r="P915" s="56">
        <f>Tabla16[[#This Row],[TASA EX.]]+Tabla16[[#This Row],[IEPS 8 %]]</f>
        <v>0</v>
      </c>
      <c r="Q915" s="62">
        <f>Tabla16[[#This Row],[TASA 16%]]+Tabla16[[#This Row],[IEPS 6%]]+Tabla16[[#This Row],[IEPS30%]]+Tabla16[[#This Row],[IEPS53%]]+Tabla16[[#This Row],[IEPS 26.5%]]</f>
        <v>0</v>
      </c>
      <c r="R915" s="33">
        <v>45481</v>
      </c>
      <c r="S915" s="59" t="s">
        <v>41</v>
      </c>
      <c r="T915" s="63" t="s">
        <v>42</v>
      </c>
      <c r="U915" s="58" t="s">
        <v>39</v>
      </c>
      <c r="V915" s="60"/>
      <c r="W915" s="64" t="s">
        <v>40</v>
      </c>
      <c r="X915" s="59" t="s">
        <v>818</v>
      </c>
      <c r="Y915" s="124"/>
      <c r="Z915" s="68"/>
    </row>
    <row r="916" spans="1:26" x14ac:dyDescent="0.25">
      <c r="A916" s="36">
        <v>1157</v>
      </c>
      <c r="B916" s="9">
        <v>5014</v>
      </c>
      <c r="C916" s="10">
        <v>45479</v>
      </c>
      <c r="D916" s="11"/>
      <c r="E916" s="11">
        <v>6480</v>
      </c>
      <c r="F916" s="11">
        <v>0</v>
      </c>
      <c r="G916" s="24"/>
      <c r="H916" s="24"/>
      <c r="I916" s="24"/>
      <c r="J916" s="24"/>
      <c r="K916" s="24"/>
      <c r="L916" s="11"/>
      <c r="M916" s="11"/>
      <c r="N916" s="11"/>
      <c r="O916" s="11">
        <v>6480</v>
      </c>
      <c r="P916" s="106">
        <f>Tabla16[[#This Row],[TASA EX.]]+Tabla16[[#This Row],[IEPS 8 %]]</f>
        <v>0</v>
      </c>
      <c r="Q916" s="62">
        <f>Tabla16[[#This Row],[TASA 16%]]+Tabla16[[#This Row],[IEPS 6%]]+Tabla16[[#This Row],[IEPS30%]]+Tabla16[[#This Row],[IEPS53%]]+Tabla16[[#This Row],[IEPS 26.5%]]</f>
        <v>0</v>
      </c>
      <c r="R916" s="33">
        <v>45481</v>
      </c>
      <c r="S916" s="12" t="s">
        <v>41</v>
      </c>
      <c r="T916" s="34" t="s">
        <v>42</v>
      </c>
      <c r="U916" s="9" t="s">
        <v>39</v>
      </c>
      <c r="V916" s="11"/>
      <c r="W916" s="13" t="s">
        <v>40</v>
      </c>
      <c r="X916" s="12" t="s">
        <v>828</v>
      </c>
      <c r="Y916" s="124"/>
      <c r="Z916" s="68"/>
    </row>
    <row r="917" spans="1:26" x14ac:dyDescent="0.25">
      <c r="A917" s="97">
        <v>1161</v>
      </c>
      <c r="B917" s="98">
        <v>5018</v>
      </c>
      <c r="C917" s="10">
        <v>45482</v>
      </c>
      <c r="D917" s="100"/>
      <c r="E917" s="100">
        <v>5420</v>
      </c>
      <c r="F917" s="100">
        <v>0</v>
      </c>
      <c r="G917" s="101"/>
      <c r="H917" s="101"/>
      <c r="I917" s="101"/>
      <c r="J917" s="101"/>
      <c r="K917" s="101"/>
      <c r="L917" s="100"/>
      <c r="M917" s="100"/>
      <c r="N917" s="100"/>
      <c r="O917" s="100">
        <v>5420</v>
      </c>
      <c r="P917" s="56">
        <f>Tabla16[[#This Row],[TASA EX.]]+Tabla16[[#This Row],[IEPS 8 %]]</f>
        <v>0</v>
      </c>
      <c r="Q917" s="62">
        <f>Tabla16[[#This Row],[TASA 16%]]+Tabla16[[#This Row],[IEPS 6%]]+Tabla16[[#This Row],[IEPS30%]]+Tabla16[[#This Row],[IEPS53%]]+Tabla16[[#This Row],[IEPS 26.5%]]</f>
        <v>0</v>
      </c>
      <c r="R917" s="33">
        <v>45483</v>
      </c>
      <c r="S917" s="99" t="s">
        <v>41</v>
      </c>
      <c r="T917" s="102" t="s">
        <v>42</v>
      </c>
      <c r="U917" s="98" t="s">
        <v>39</v>
      </c>
      <c r="V917" s="100"/>
      <c r="W917" s="103" t="s">
        <v>40</v>
      </c>
      <c r="X917" s="99" t="s">
        <v>832</v>
      </c>
      <c r="Y917" s="124"/>
      <c r="Z917" s="68"/>
    </row>
    <row r="918" spans="1:26" x14ac:dyDescent="0.25">
      <c r="A918" s="57">
        <v>1167</v>
      </c>
      <c r="B918" s="58">
        <v>5024</v>
      </c>
      <c r="C918" s="10">
        <v>45484</v>
      </c>
      <c r="D918" s="60"/>
      <c r="E918" s="60">
        <v>5580</v>
      </c>
      <c r="F918" s="60">
        <v>0</v>
      </c>
      <c r="G918" s="61"/>
      <c r="H918" s="61"/>
      <c r="I918" s="61"/>
      <c r="J918" s="61"/>
      <c r="K918" s="61"/>
      <c r="L918" s="60"/>
      <c r="M918" s="60"/>
      <c r="N918" s="60"/>
      <c r="O918" s="60">
        <v>5580</v>
      </c>
      <c r="P918" s="56">
        <f>Tabla16[[#This Row],[TASA EX.]]+Tabla16[[#This Row],[IEPS 8 %]]</f>
        <v>0</v>
      </c>
      <c r="Q918" s="62">
        <f>Tabla16[[#This Row],[TASA 16%]]+Tabla16[[#This Row],[IEPS 6%]]+Tabla16[[#This Row],[IEPS30%]]+Tabla16[[#This Row],[IEPS53%]]+Tabla16[[#This Row],[IEPS 26.5%]]</f>
        <v>0</v>
      </c>
      <c r="R918" s="33">
        <v>45485</v>
      </c>
      <c r="S918" s="59" t="s">
        <v>41</v>
      </c>
      <c r="T918" s="63" t="s">
        <v>42</v>
      </c>
      <c r="U918" s="58" t="s">
        <v>39</v>
      </c>
      <c r="V918" s="60"/>
      <c r="W918" s="64" t="s">
        <v>40</v>
      </c>
      <c r="X918" s="59" t="s">
        <v>836</v>
      </c>
      <c r="Y918" s="124"/>
      <c r="Z918" s="68"/>
    </row>
    <row r="919" spans="1:26" x14ac:dyDescent="0.25">
      <c r="A919" s="57">
        <v>1172</v>
      </c>
      <c r="B919" s="58">
        <v>5029</v>
      </c>
      <c r="C919" s="10">
        <v>45486</v>
      </c>
      <c r="D919" s="60"/>
      <c r="E919" s="60">
        <v>4144</v>
      </c>
      <c r="F919" s="60">
        <v>0</v>
      </c>
      <c r="G919" s="61"/>
      <c r="H919" s="61"/>
      <c r="I919" s="61"/>
      <c r="J919" s="61"/>
      <c r="K919" s="61"/>
      <c r="L919" s="60"/>
      <c r="M919" s="60"/>
      <c r="N919" s="60"/>
      <c r="O919" s="60">
        <v>4144</v>
      </c>
      <c r="P919" s="56">
        <f>Tabla16[[#This Row],[TASA EX.]]+Tabla16[[#This Row],[IEPS 8 %]]</f>
        <v>0</v>
      </c>
      <c r="Q919" s="62">
        <f>Tabla16[[#This Row],[TASA 16%]]+Tabla16[[#This Row],[IEPS 6%]]+Tabla16[[#This Row],[IEPS30%]]+Tabla16[[#This Row],[IEPS53%]]+Tabla16[[#This Row],[IEPS 26.5%]]</f>
        <v>0</v>
      </c>
      <c r="R919" s="33">
        <v>45488</v>
      </c>
      <c r="S919" s="59" t="s">
        <v>41</v>
      </c>
      <c r="T919" s="63" t="s">
        <v>42</v>
      </c>
      <c r="U919" s="58" t="s">
        <v>39</v>
      </c>
      <c r="V919" s="60"/>
      <c r="W919" s="64" t="s">
        <v>40</v>
      </c>
      <c r="X919" s="59" t="s">
        <v>841</v>
      </c>
      <c r="Y919" s="124"/>
      <c r="Z919" s="68"/>
    </row>
    <row r="920" spans="1:26" x14ac:dyDescent="0.25">
      <c r="A920" s="57">
        <v>1177</v>
      </c>
      <c r="B920" s="58">
        <v>5034</v>
      </c>
      <c r="C920" s="10">
        <v>45489</v>
      </c>
      <c r="D920" s="60"/>
      <c r="E920" s="60">
        <v>2180</v>
      </c>
      <c r="F920" s="60">
        <v>0</v>
      </c>
      <c r="G920" s="61"/>
      <c r="H920" s="61"/>
      <c r="I920" s="61"/>
      <c r="J920" s="61"/>
      <c r="K920" s="61"/>
      <c r="L920" s="60"/>
      <c r="M920" s="60"/>
      <c r="N920" s="60"/>
      <c r="O920" s="60">
        <v>2180</v>
      </c>
      <c r="P920" s="56">
        <f>Tabla16[[#This Row],[TASA EX.]]+Tabla16[[#This Row],[IEPS 8 %]]</f>
        <v>0</v>
      </c>
      <c r="Q920" s="62">
        <f>Tabla16[[#This Row],[TASA 16%]]+Tabla16[[#This Row],[IEPS 6%]]+Tabla16[[#This Row],[IEPS30%]]+Tabla16[[#This Row],[IEPS53%]]+Tabla16[[#This Row],[IEPS 26.5%]]</f>
        <v>0</v>
      </c>
      <c r="R920" s="33">
        <v>45495</v>
      </c>
      <c r="S920" s="59" t="s">
        <v>41</v>
      </c>
      <c r="T920" s="63" t="s">
        <v>42</v>
      </c>
      <c r="U920" s="58" t="s">
        <v>39</v>
      </c>
      <c r="V920" s="60"/>
      <c r="W920" s="64" t="s">
        <v>40</v>
      </c>
      <c r="X920" s="59" t="s">
        <v>846</v>
      </c>
      <c r="Y920" s="124"/>
      <c r="Z920" s="68"/>
    </row>
    <row r="921" spans="1:26" x14ac:dyDescent="0.25">
      <c r="A921" s="57">
        <v>1179</v>
      </c>
      <c r="B921" s="58">
        <v>5036</v>
      </c>
      <c r="C921" s="10">
        <v>45491</v>
      </c>
      <c r="D921" s="60"/>
      <c r="E921" s="60">
        <v>3656</v>
      </c>
      <c r="F921" s="60">
        <v>0</v>
      </c>
      <c r="G921" s="61"/>
      <c r="H921" s="61"/>
      <c r="I921" s="61"/>
      <c r="J921" s="61"/>
      <c r="K921" s="61"/>
      <c r="L921" s="60"/>
      <c r="M921" s="60"/>
      <c r="N921" s="60"/>
      <c r="O921" s="60">
        <v>3656</v>
      </c>
      <c r="P921" s="56">
        <f>Tabla16[[#This Row],[TASA EX.]]+Tabla16[[#This Row],[IEPS 8 %]]</f>
        <v>0</v>
      </c>
      <c r="Q921" s="62">
        <f>Tabla16[[#This Row],[TASA 16%]]+Tabla16[[#This Row],[IEPS 6%]]+Tabla16[[#This Row],[IEPS30%]]+Tabla16[[#This Row],[IEPS53%]]+Tabla16[[#This Row],[IEPS 26.5%]]</f>
        <v>0</v>
      </c>
      <c r="R921" s="33">
        <v>45495</v>
      </c>
      <c r="S921" s="59" t="s">
        <v>41</v>
      </c>
      <c r="T921" s="63" t="s">
        <v>42</v>
      </c>
      <c r="U921" s="58" t="s">
        <v>39</v>
      </c>
      <c r="V921" s="60"/>
      <c r="W921" s="64" t="s">
        <v>40</v>
      </c>
      <c r="X921" s="59" t="s">
        <v>848</v>
      </c>
      <c r="Y921" s="124"/>
      <c r="Z921" s="68"/>
    </row>
    <row r="922" spans="1:26" x14ac:dyDescent="0.25">
      <c r="A922" s="69">
        <v>1186</v>
      </c>
      <c r="B922" s="70">
        <v>5043</v>
      </c>
      <c r="C922" s="10">
        <v>45493</v>
      </c>
      <c r="D922" s="72"/>
      <c r="E922" s="72">
        <v>3168</v>
      </c>
      <c r="F922" s="72">
        <v>0</v>
      </c>
      <c r="G922" s="73"/>
      <c r="H922" s="73"/>
      <c r="I922" s="73"/>
      <c r="J922" s="73"/>
      <c r="K922" s="73"/>
      <c r="L922" s="72"/>
      <c r="M922" s="72"/>
      <c r="N922" s="72"/>
      <c r="O922" s="72">
        <v>3168</v>
      </c>
      <c r="P922" s="56">
        <f>Tabla16[[#This Row],[TASA EX.]]+Tabla16[[#This Row],[IEPS 8 %]]</f>
        <v>0</v>
      </c>
      <c r="Q922" s="62">
        <f>Tabla16[[#This Row],[TASA 16%]]+Tabla16[[#This Row],[IEPS 6%]]+Tabla16[[#This Row],[IEPS30%]]+Tabla16[[#This Row],[IEPS53%]]+Tabla16[[#This Row],[IEPS 26.5%]]</f>
        <v>0</v>
      </c>
      <c r="R922" s="33">
        <v>45496</v>
      </c>
      <c r="S922" s="71" t="s">
        <v>41</v>
      </c>
      <c r="T922" s="74" t="s">
        <v>42</v>
      </c>
      <c r="U922" s="70" t="s">
        <v>39</v>
      </c>
      <c r="V922" s="72"/>
      <c r="W922" s="75" t="s">
        <v>40</v>
      </c>
      <c r="X922" s="71" t="s">
        <v>855</v>
      </c>
      <c r="Y922" s="124"/>
      <c r="Z922" s="68"/>
    </row>
    <row r="923" spans="1:26" x14ac:dyDescent="0.25">
      <c r="A923" s="36">
        <v>1188</v>
      </c>
      <c r="B923" s="9">
        <v>5045</v>
      </c>
      <c r="C923" s="10">
        <v>45496</v>
      </c>
      <c r="D923" s="11"/>
      <c r="E923" s="11">
        <v>2988</v>
      </c>
      <c r="F923" s="11">
        <v>0</v>
      </c>
      <c r="G923" s="24"/>
      <c r="H923" s="24"/>
      <c r="I923" s="24"/>
      <c r="J923" s="24"/>
      <c r="K923" s="24"/>
      <c r="L923" s="11"/>
      <c r="M923" s="11"/>
      <c r="N923" s="11"/>
      <c r="O923" s="11">
        <v>2988</v>
      </c>
      <c r="P923" s="56">
        <f>Tabla16[[#This Row],[TASA EX.]]+Tabla16[[#This Row],[IEPS 8 %]]</f>
        <v>0</v>
      </c>
      <c r="Q923" s="62">
        <f>Tabla16[[#This Row],[TASA 16%]]+Tabla16[[#This Row],[IEPS 6%]]+Tabla16[[#This Row],[IEPS30%]]+Tabla16[[#This Row],[IEPS53%]]+Tabla16[[#This Row],[IEPS 26.5%]]</f>
        <v>0</v>
      </c>
      <c r="R923" s="33">
        <v>45496</v>
      </c>
      <c r="S923" s="12" t="s">
        <v>41</v>
      </c>
      <c r="T923" s="34" t="s">
        <v>42</v>
      </c>
      <c r="U923" s="9" t="s">
        <v>39</v>
      </c>
      <c r="V923" s="11"/>
      <c r="W923" s="13" t="s">
        <v>40</v>
      </c>
      <c r="X923" s="12" t="s">
        <v>857</v>
      </c>
      <c r="Y923" s="124"/>
      <c r="Z923" s="68"/>
    </row>
    <row r="924" spans="1:26" x14ac:dyDescent="0.25">
      <c r="A924" s="57" t="s">
        <v>937</v>
      </c>
      <c r="B924" s="58">
        <v>2046</v>
      </c>
      <c r="C924" s="10">
        <v>45481</v>
      </c>
      <c r="D924" s="60"/>
      <c r="E924" s="60">
        <v>-4.7499999993306119E-2</v>
      </c>
      <c r="F924" s="60">
        <v>75437.9375</v>
      </c>
      <c r="G924" s="61"/>
      <c r="H924" s="61"/>
      <c r="I924" s="61"/>
      <c r="J924" s="61"/>
      <c r="K924" s="61"/>
      <c r="L924" s="60"/>
      <c r="M924" s="60"/>
      <c r="N924" s="60">
        <v>12070.07</v>
      </c>
      <c r="O924" s="60">
        <v>87507.96</v>
      </c>
      <c r="P924" s="56">
        <f>Tabla16[[#This Row],[TASA EX.]]+Tabla16[[#This Row],[IEPS 8 %]]</f>
        <v>0</v>
      </c>
      <c r="Q924" s="62">
        <f>Tabla16[[#This Row],[TASA 16%]]+Tabla16[[#This Row],[IEPS 6%]]+Tabla16[[#This Row],[IEPS30%]]+Tabla16[[#This Row],[IEPS53%]]+Tabla16[[#This Row],[IEPS 26.5%]]</f>
        <v>75437.9375</v>
      </c>
      <c r="R924" s="33">
        <v>45481</v>
      </c>
      <c r="S924" s="59" t="s">
        <v>1112</v>
      </c>
      <c r="T924" s="63" t="s">
        <v>1113</v>
      </c>
      <c r="U924" s="58" t="s">
        <v>51</v>
      </c>
      <c r="V924" s="60"/>
      <c r="W924" s="64" t="s">
        <v>52</v>
      </c>
      <c r="X924" s="59" t="s">
        <v>1114</v>
      </c>
      <c r="Y924" s="124"/>
      <c r="Z924" s="68"/>
    </row>
    <row r="925" spans="1:26" x14ac:dyDescent="0.25">
      <c r="A925" s="36">
        <v>195472</v>
      </c>
      <c r="B925" s="9">
        <v>522</v>
      </c>
      <c r="C925" s="10">
        <v>45462</v>
      </c>
      <c r="D925" s="11"/>
      <c r="E925" s="11">
        <v>11619</v>
      </c>
      <c r="F925" s="11">
        <v>0</v>
      </c>
      <c r="G925" s="24"/>
      <c r="H925" s="24"/>
      <c r="I925" s="24"/>
      <c r="J925" s="24"/>
      <c r="K925" s="24"/>
      <c r="L925" s="11"/>
      <c r="M925" s="11"/>
      <c r="N925" s="11"/>
      <c r="O925" s="11">
        <v>11619</v>
      </c>
      <c r="P925" s="106">
        <f>Tabla16[[#This Row],[TASA EX.]]+Tabla16[[#This Row],[IEPS 8 %]]</f>
        <v>0</v>
      </c>
      <c r="Q925" s="62">
        <f>Tabla16[[#This Row],[TASA 16%]]+Tabla16[[#This Row],[IEPS 6%]]+Tabla16[[#This Row],[IEPS30%]]+Tabla16[[#This Row],[IEPS53%]]+Tabla16[[#This Row],[IEPS 26.5%]]</f>
        <v>0</v>
      </c>
      <c r="R925" s="33">
        <v>45476</v>
      </c>
      <c r="S925" s="12" t="s">
        <v>305</v>
      </c>
      <c r="T925" s="34" t="s">
        <v>306</v>
      </c>
      <c r="U925" s="9" t="s">
        <v>39</v>
      </c>
      <c r="V925" s="11"/>
      <c r="W925" s="13" t="s">
        <v>40</v>
      </c>
      <c r="X925" s="12" t="s">
        <v>766</v>
      </c>
      <c r="Y925" s="124"/>
      <c r="Z925" s="68"/>
    </row>
    <row r="926" spans="1:26" x14ac:dyDescent="0.25">
      <c r="A926" s="57">
        <v>196448</v>
      </c>
      <c r="B926" s="58">
        <v>608</v>
      </c>
      <c r="C926" s="10">
        <v>45495</v>
      </c>
      <c r="D926" s="60"/>
      <c r="E926" s="60">
        <v>23160</v>
      </c>
      <c r="F926" s="60">
        <v>0</v>
      </c>
      <c r="G926" s="61"/>
      <c r="H926" s="61"/>
      <c r="I926" s="61"/>
      <c r="J926" s="61"/>
      <c r="K926" s="61"/>
      <c r="L926" s="60"/>
      <c r="M926" s="60"/>
      <c r="N926" s="60"/>
      <c r="O926" s="60">
        <v>23160</v>
      </c>
      <c r="P926" s="56">
        <f>Tabla16[[#This Row],[TASA EX.]]+Tabla16[[#This Row],[IEPS 8 %]]</f>
        <v>0</v>
      </c>
      <c r="Q926" s="62">
        <f>Tabla16[[#This Row],[TASA 16%]]+Tabla16[[#This Row],[IEPS 6%]]+Tabla16[[#This Row],[IEPS30%]]+Tabla16[[#This Row],[IEPS53%]]+Tabla16[[#This Row],[IEPS 26.5%]]</f>
        <v>0</v>
      </c>
      <c r="R926" s="33">
        <v>45500</v>
      </c>
      <c r="S926" s="59" t="s">
        <v>305</v>
      </c>
      <c r="T926" s="63" t="s">
        <v>306</v>
      </c>
      <c r="U926" s="58" t="s">
        <v>39</v>
      </c>
      <c r="V926" s="60"/>
      <c r="W926" s="64" t="s">
        <v>40</v>
      </c>
      <c r="X926" s="59" t="s">
        <v>2066</v>
      </c>
      <c r="Y926" s="124"/>
      <c r="Z926" s="68"/>
    </row>
    <row r="927" spans="1:26" x14ac:dyDescent="0.25">
      <c r="A927" s="36">
        <v>195565</v>
      </c>
      <c r="B927" s="9">
        <v>615</v>
      </c>
      <c r="C927" s="10">
        <v>45464</v>
      </c>
      <c r="D927" s="11"/>
      <c r="E927" s="11">
        <v>49057.579999999994</v>
      </c>
      <c r="F927" s="11">
        <v>0</v>
      </c>
      <c r="G927" s="24"/>
      <c r="H927" s="24"/>
      <c r="I927" s="24"/>
      <c r="J927" s="24"/>
      <c r="K927" s="24"/>
      <c r="L927" s="11"/>
      <c r="M927" s="11">
        <v>3924.62</v>
      </c>
      <c r="N927" s="11"/>
      <c r="O927" s="11">
        <v>52982.2</v>
      </c>
      <c r="P927" s="106">
        <f>Tabla16[[#This Row],[TASA EX.]]+Tabla16[[#This Row],[IEPS 8 %]]</f>
        <v>3924.62</v>
      </c>
      <c r="Q927" s="62">
        <f>Tabla16[[#This Row],[TASA 16%]]+Tabla16[[#This Row],[IEPS 6%]]+Tabla16[[#This Row],[IEPS30%]]+Tabla16[[#This Row],[IEPS53%]]+Tabla16[[#This Row],[IEPS 26.5%]]</f>
        <v>0</v>
      </c>
      <c r="R927" s="33">
        <v>45484</v>
      </c>
      <c r="S927" s="12" t="s">
        <v>352</v>
      </c>
      <c r="T927" s="34" t="s">
        <v>353</v>
      </c>
      <c r="U927" s="9" t="s">
        <v>39</v>
      </c>
      <c r="V927" s="11">
        <v>7008.23</v>
      </c>
      <c r="W927" s="13" t="s">
        <v>40</v>
      </c>
      <c r="X927" s="12" t="s">
        <v>1394</v>
      </c>
      <c r="Y927" s="124"/>
      <c r="Z927" s="68"/>
    </row>
    <row r="928" spans="1:26" x14ac:dyDescent="0.25">
      <c r="A928" s="57">
        <v>195914</v>
      </c>
      <c r="B928" s="58">
        <v>74</v>
      </c>
      <c r="C928" s="10">
        <v>45475</v>
      </c>
      <c r="D928" s="60"/>
      <c r="E928" s="60">
        <v>48672.100000000006</v>
      </c>
      <c r="F928" s="60">
        <v>0</v>
      </c>
      <c r="G928" s="61"/>
      <c r="H928" s="61"/>
      <c r="I928" s="61"/>
      <c r="J928" s="61"/>
      <c r="K928" s="61"/>
      <c r="L928" s="60"/>
      <c r="M928" s="60">
        <v>3893.77</v>
      </c>
      <c r="N928" s="60"/>
      <c r="O928" s="60">
        <v>52565.87</v>
      </c>
      <c r="P928" s="56">
        <f>Tabla16[[#This Row],[TASA EX.]]+Tabla16[[#This Row],[IEPS 8 %]]</f>
        <v>3893.77</v>
      </c>
      <c r="Q928" s="62">
        <f>Tabla16[[#This Row],[TASA 16%]]+Tabla16[[#This Row],[IEPS 6%]]+Tabla16[[#This Row],[IEPS30%]]+Tabla16[[#This Row],[IEPS53%]]+Tabla16[[#This Row],[IEPS 26.5%]]</f>
        <v>0</v>
      </c>
      <c r="R928" s="33">
        <v>45498</v>
      </c>
      <c r="S928" s="59" t="s">
        <v>352</v>
      </c>
      <c r="T928" s="63" t="s">
        <v>353</v>
      </c>
      <c r="U928" s="58" t="s">
        <v>39</v>
      </c>
      <c r="V928" s="60"/>
      <c r="W928" s="64" t="s">
        <v>40</v>
      </c>
      <c r="X928" s="59" t="s">
        <v>1666</v>
      </c>
      <c r="Y928" s="124"/>
      <c r="Z928" s="68"/>
    </row>
    <row r="929" spans="1:26" x14ac:dyDescent="0.25">
      <c r="A929" s="69">
        <v>195616</v>
      </c>
      <c r="B929" s="70">
        <v>666</v>
      </c>
      <c r="C929" s="10">
        <v>45467</v>
      </c>
      <c r="D929" s="72"/>
      <c r="E929" s="72">
        <v>4115.88</v>
      </c>
      <c r="F929" s="72">
        <v>0</v>
      </c>
      <c r="G929" s="73"/>
      <c r="H929" s="73"/>
      <c r="I929" s="73"/>
      <c r="J929" s="73"/>
      <c r="K929" s="73"/>
      <c r="L929" s="72"/>
      <c r="M929" s="72">
        <v>330.12</v>
      </c>
      <c r="N929" s="72"/>
      <c r="O929" s="72">
        <v>4446</v>
      </c>
      <c r="P929" s="56">
        <f>Tabla16[[#This Row],[TASA EX.]]+Tabla16[[#This Row],[IEPS 8 %]]</f>
        <v>330.12</v>
      </c>
      <c r="Q929" s="62">
        <f>Tabla16[[#This Row],[TASA 16%]]+Tabla16[[#This Row],[IEPS 6%]]+Tabla16[[#This Row],[IEPS30%]]+Tabla16[[#This Row],[IEPS53%]]+Tabla16[[#This Row],[IEPS 26.5%]]</f>
        <v>0</v>
      </c>
      <c r="R929" s="33">
        <v>45475</v>
      </c>
      <c r="S929" s="71" t="s">
        <v>1419</v>
      </c>
      <c r="T929" s="74" t="s">
        <v>1420</v>
      </c>
      <c r="U929" s="70" t="s">
        <v>39</v>
      </c>
      <c r="V929" s="72"/>
      <c r="W929" s="75" t="s">
        <v>40</v>
      </c>
      <c r="X929" s="71" t="s">
        <v>1421</v>
      </c>
      <c r="Y929" s="124"/>
      <c r="Z929" s="68"/>
    </row>
    <row r="930" spans="1:26" x14ac:dyDescent="0.25">
      <c r="A930" s="36">
        <v>195484</v>
      </c>
      <c r="B930" s="9">
        <v>534</v>
      </c>
      <c r="C930" s="10">
        <v>45463</v>
      </c>
      <c r="D930" s="11"/>
      <c r="E930" s="11">
        <v>11296.86</v>
      </c>
      <c r="F930" s="11">
        <v>0</v>
      </c>
      <c r="G930" s="24"/>
      <c r="H930" s="24"/>
      <c r="I930" s="24"/>
      <c r="J930" s="24"/>
      <c r="K930" s="24"/>
      <c r="L930" s="11"/>
      <c r="M930" s="11">
        <v>428.63</v>
      </c>
      <c r="N930" s="11"/>
      <c r="O930" s="11">
        <v>11725.49</v>
      </c>
      <c r="P930" s="56">
        <f>Tabla16[[#This Row],[TASA EX.]]+Tabla16[[#This Row],[IEPS 8 %]]</f>
        <v>428.63</v>
      </c>
      <c r="Q930" s="62">
        <f>Tabla16[[#This Row],[TASA 16%]]+Tabla16[[#This Row],[IEPS 6%]]+Tabla16[[#This Row],[IEPS30%]]+Tabla16[[#This Row],[IEPS53%]]+Tabla16[[#This Row],[IEPS 26.5%]]</f>
        <v>0</v>
      </c>
      <c r="R930" s="33">
        <v>45475</v>
      </c>
      <c r="S930" s="12" t="s">
        <v>190</v>
      </c>
      <c r="T930" s="34" t="s">
        <v>191</v>
      </c>
      <c r="U930" s="9" t="s">
        <v>39</v>
      </c>
      <c r="V930" s="11"/>
      <c r="W930" s="13" t="s">
        <v>40</v>
      </c>
      <c r="X930" s="12" t="s">
        <v>1348</v>
      </c>
      <c r="Y930" s="124"/>
      <c r="Z930" s="68"/>
    </row>
    <row r="931" spans="1:26" x14ac:dyDescent="0.25">
      <c r="A931" s="51">
        <v>195731</v>
      </c>
      <c r="B931" s="50">
        <v>781</v>
      </c>
      <c r="C931" s="10">
        <v>45470</v>
      </c>
      <c r="D931" s="52"/>
      <c r="E931" s="52">
        <v>12650.53</v>
      </c>
      <c r="F931" s="52">
        <v>0</v>
      </c>
      <c r="G931" s="53"/>
      <c r="H931" s="53"/>
      <c r="I931" s="53"/>
      <c r="J931" s="53"/>
      <c r="K931" s="53"/>
      <c r="L931" s="52"/>
      <c r="M931" s="52">
        <v>485.96</v>
      </c>
      <c r="N931" s="52"/>
      <c r="O931" s="52">
        <v>13136.49</v>
      </c>
      <c r="P931" s="56">
        <f>Tabla16[[#This Row],[TASA EX.]]+Tabla16[[#This Row],[IEPS 8 %]]</f>
        <v>485.96</v>
      </c>
      <c r="Q931" s="62">
        <f>Tabla16[[#This Row],[TASA 16%]]+Tabla16[[#This Row],[IEPS 6%]]+Tabla16[[#This Row],[IEPS30%]]+Tabla16[[#This Row],[IEPS53%]]+Tabla16[[#This Row],[IEPS 26.5%]]</f>
        <v>0</v>
      </c>
      <c r="R931" s="33">
        <v>45481</v>
      </c>
      <c r="S931" s="54" t="s">
        <v>190</v>
      </c>
      <c r="T931" s="49" t="s">
        <v>191</v>
      </c>
      <c r="U931" s="45" t="s">
        <v>39</v>
      </c>
      <c r="V931" s="55"/>
      <c r="W931" s="50" t="s">
        <v>40</v>
      </c>
      <c r="X931" s="48" t="s">
        <v>1488</v>
      </c>
      <c r="Y931" s="124"/>
      <c r="Z931" s="68"/>
    </row>
    <row r="932" spans="1:26" x14ac:dyDescent="0.25">
      <c r="A932" s="91">
        <v>195939</v>
      </c>
      <c r="B932" s="92">
        <v>99</v>
      </c>
      <c r="C932" s="10">
        <v>45476</v>
      </c>
      <c r="D932" s="93"/>
      <c r="E932" s="93">
        <v>12336.59</v>
      </c>
      <c r="F932" s="93">
        <v>0</v>
      </c>
      <c r="G932" s="94"/>
      <c r="H932" s="94"/>
      <c r="I932" s="94"/>
      <c r="J932" s="94"/>
      <c r="K932" s="94"/>
      <c r="L932" s="93"/>
      <c r="M932" s="93">
        <v>487.4</v>
      </c>
      <c r="N932" s="93"/>
      <c r="O932" s="93">
        <v>12823.99</v>
      </c>
      <c r="P932" s="56">
        <f>Tabla16[[#This Row],[TASA EX.]]+Tabla16[[#This Row],[IEPS 8 %]]</f>
        <v>487.4</v>
      </c>
      <c r="Q932" s="62">
        <f>Tabla16[[#This Row],[TASA 16%]]+Tabla16[[#This Row],[IEPS 6%]]+Tabla16[[#This Row],[IEPS30%]]+Tabla16[[#This Row],[IEPS53%]]+Tabla16[[#This Row],[IEPS 26.5%]]</f>
        <v>0</v>
      </c>
      <c r="R932" s="33">
        <v>45485</v>
      </c>
      <c r="S932" s="95" t="s">
        <v>190</v>
      </c>
      <c r="T932" s="90" t="s">
        <v>191</v>
      </c>
      <c r="U932" s="92" t="s">
        <v>39</v>
      </c>
      <c r="V932" s="93"/>
      <c r="W932" s="96" t="s">
        <v>40</v>
      </c>
      <c r="X932" s="95" t="s">
        <v>1686</v>
      </c>
      <c r="Y932" s="124"/>
    </row>
    <row r="933" spans="1:26" x14ac:dyDescent="0.25">
      <c r="A933" s="57">
        <v>196211</v>
      </c>
      <c r="B933" s="58">
        <v>371</v>
      </c>
      <c r="C933" s="10">
        <v>45485</v>
      </c>
      <c r="D933" s="60"/>
      <c r="E933" s="60">
        <v>14602.68</v>
      </c>
      <c r="F933" s="60">
        <v>0</v>
      </c>
      <c r="G933" s="61"/>
      <c r="H933" s="61"/>
      <c r="I933" s="61"/>
      <c r="J933" s="61"/>
      <c r="K933" s="61"/>
      <c r="L933" s="60"/>
      <c r="M933" s="60">
        <v>630.29999999999995</v>
      </c>
      <c r="N933" s="60"/>
      <c r="O933" s="60">
        <v>15232.98</v>
      </c>
      <c r="P933" s="56">
        <f>Tabla16[[#This Row],[TASA EX.]]+Tabla16[[#This Row],[IEPS 8 %]]</f>
        <v>630.29999999999995</v>
      </c>
      <c r="Q933" s="62">
        <f>Tabla16[[#This Row],[TASA 16%]]+Tabla16[[#This Row],[IEPS 6%]]+Tabla16[[#This Row],[IEPS30%]]+Tabla16[[#This Row],[IEPS53%]]+Tabla16[[#This Row],[IEPS 26.5%]]</f>
        <v>0</v>
      </c>
      <c r="R933" s="33">
        <v>45495</v>
      </c>
      <c r="S933" s="59" t="s">
        <v>190</v>
      </c>
      <c r="T933" s="63" t="s">
        <v>191</v>
      </c>
      <c r="U933" s="58" t="s">
        <v>39</v>
      </c>
      <c r="V933" s="60"/>
      <c r="W933" s="64" t="s">
        <v>40</v>
      </c>
      <c r="X933" s="59" t="s">
        <v>1932</v>
      </c>
      <c r="Y933" s="124"/>
    </row>
    <row r="934" spans="1:26" x14ac:dyDescent="0.25">
      <c r="A934" s="57">
        <v>196341</v>
      </c>
      <c r="B934" s="58">
        <v>501</v>
      </c>
      <c r="C934" s="10">
        <v>45491</v>
      </c>
      <c r="D934" s="60"/>
      <c r="E934" s="60">
        <v>10900.32</v>
      </c>
      <c r="F934" s="60">
        <v>0</v>
      </c>
      <c r="G934" s="61"/>
      <c r="H934" s="61"/>
      <c r="I934" s="61"/>
      <c r="J934" s="61"/>
      <c r="K934" s="61"/>
      <c r="L934" s="60"/>
      <c r="M934" s="60">
        <v>484.67</v>
      </c>
      <c r="N934" s="60"/>
      <c r="O934" s="60">
        <v>11384.99</v>
      </c>
      <c r="P934" s="56">
        <f>Tabla16[[#This Row],[TASA EX.]]+Tabla16[[#This Row],[IEPS 8 %]]</f>
        <v>484.67</v>
      </c>
      <c r="Q934" s="62">
        <f>Tabla16[[#This Row],[TASA 16%]]+Tabla16[[#This Row],[IEPS 6%]]+Tabla16[[#This Row],[IEPS30%]]+Tabla16[[#This Row],[IEPS53%]]+Tabla16[[#This Row],[IEPS 26.5%]]</f>
        <v>0</v>
      </c>
      <c r="R934" s="33">
        <v>45499</v>
      </c>
      <c r="S934" s="59" t="s">
        <v>190</v>
      </c>
      <c r="T934" s="63" t="s">
        <v>191</v>
      </c>
      <c r="U934" s="58" t="s">
        <v>39</v>
      </c>
      <c r="V934" s="60"/>
      <c r="W934" s="64" t="s">
        <v>40</v>
      </c>
      <c r="X934" s="59" t="s">
        <v>2008</v>
      </c>
      <c r="Y934" s="124"/>
    </row>
    <row r="935" spans="1:26" x14ac:dyDescent="0.25">
      <c r="A935" s="36" t="s">
        <v>984</v>
      </c>
      <c r="B935" s="9">
        <v>2094</v>
      </c>
      <c r="C935" s="10">
        <v>45489</v>
      </c>
      <c r="D935" s="11"/>
      <c r="E935" s="11">
        <v>123625.44</v>
      </c>
      <c r="F935" s="11">
        <v>0</v>
      </c>
      <c r="G935" s="24"/>
      <c r="H935" s="24"/>
      <c r="I935" s="24"/>
      <c r="J935" s="24"/>
      <c r="K935" s="24"/>
      <c r="L935" s="11"/>
      <c r="M935" s="11"/>
      <c r="N935" s="11"/>
      <c r="O935" s="11">
        <v>123625.44</v>
      </c>
      <c r="P935" s="106">
        <f>Tabla16[[#This Row],[TASA EX.]]+Tabla16[[#This Row],[IEPS 8 %]]</f>
        <v>0</v>
      </c>
      <c r="Q935" s="62">
        <f>Tabla16[[#This Row],[TASA 16%]]+Tabla16[[#This Row],[IEPS 6%]]+Tabla16[[#This Row],[IEPS30%]]+Tabla16[[#This Row],[IEPS53%]]+Tabla16[[#This Row],[IEPS 26.5%]]</f>
        <v>0</v>
      </c>
      <c r="R935" s="33">
        <v>45489</v>
      </c>
      <c r="S935" s="12" t="s">
        <v>714</v>
      </c>
      <c r="T935" s="34" t="s">
        <v>715</v>
      </c>
      <c r="U935" s="9" t="s">
        <v>39</v>
      </c>
      <c r="V935" s="11"/>
      <c r="W935" s="13" t="s">
        <v>40</v>
      </c>
      <c r="X935" s="12" t="s">
        <v>60</v>
      </c>
      <c r="Y935" s="124"/>
    </row>
    <row r="936" spans="1:26" x14ac:dyDescent="0.25">
      <c r="A936" s="78">
        <v>195628</v>
      </c>
      <c r="B936" s="80">
        <v>678</v>
      </c>
      <c r="C936" s="10">
        <v>45467</v>
      </c>
      <c r="D936" s="76"/>
      <c r="E936" s="76">
        <v>10360</v>
      </c>
      <c r="F936" s="76">
        <v>0</v>
      </c>
      <c r="G936" s="84"/>
      <c r="H936" s="84"/>
      <c r="I936" s="84"/>
      <c r="J936" s="84"/>
      <c r="K936" s="84"/>
      <c r="L936" s="76"/>
      <c r="M936" s="76"/>
      <c r="N936" s="76"/>
      <c r="O936" s="76">
        <v>10360</v>
      </c>
      <c r="P936" s="56">
        <f>Tabla16[[#This Row],[TASA EX.]]+Tabla16[[#This Row],[IEPS 8 %]]</f>
        <v>0</v>
      </c>
      <c r="Q936" s="62">
        <f>Tabla16[[#This Row],[TASA 16%]]+Tabla16[[#This Row],[IEPS 6%]]+Tabla16[[#This Row],[IEPS30%]]+Tabla16[[#This Row],[IEPS53%]]+Tabla16[[#This Row],[IEPS 26.5%]]</f>
        <v>0</v>
      </c>
      <c r="R936" s="33">
        <v>45476</v>
      </c>
      <c r="S936" s="85" t="s">
        <v>652</v>
      </c>
      <c r="T936" s="87" t="s">
        <v>653</v>
      </c>
      <c r="U936" s="80" t="s">
        <v>39</v>
      </c>
      <c r="V936" s="76"/>
      <c r="W936" s="89" t="s">
        <v>40</v>
      </c>
      <c r="X936" s="85" t="s">
        <v>1428</v>
      </c>
      <c r="Y936" s="124"/>
    </row>
    <row r="937" spans="1:26" x14ac:dyDescent="0.25">
      <c r="A937" s="78">
        <v>196030</v>
      </c>
      <c r="B937" s="80">
        <v>190</v>
      </c>
      <c r="C937" s="10">
        <v>45478</v>
      </c>
      <c r="D937" s="76"/>
      <c r="E937" s="76">
        <v>8390</v>
      </c>
      <c r="F937" s="76">
        <v>0</v>
      </c>
      <c r="G937" s="84"/>
      <c r="H937" s="84"/>
      <c r="I937" s="84"/>
      <c r="J937" s="84"/>
      <c r="K937" s="84"/>
      <c r="L937" s="76"/>
      <c r="M937" s="76"/>
      <c r="N937" s="76"/>
      <c r="O937" s="76">
        <v>8390</v>
      </c>
      <c r="P937" s="56">
        <f>Tabla16[[#This Row],[TASA EX.]]+Tabla16[[#This Row],[IEPS 8 %]]</f>
        <v>0</v>
      </c>
      <c r="Q937" s="62">
        <f>Tabla16[[#This Row],[TASA 16%]]+Tabla16[[#This Row],[IEPS 6%]]+Tabla16[[#This Row],[IEPS30%]]+Tabla16[[#This Row],[IEPS53%]]+Tabla16[[#This Row],[IEPS 26.5%]]</f>
        <v>0</v>
      </c>
      <c r="R937" s="33">
        <v>45486</v>
      </c>
      <c r="S937" s="85" t="s">
        <v>652</v>
      </c>
      <c r="T937" s="87" t="s">
        <v>653</v>
      </c>
      <c r="U937" s="80" t="s">
        <v>39</v>
      </c>
      <c r="V937" s="76"/>
      <c r="W937" s="89" t="s">
        <v>40</v>
      </c>
      <c r="X937" s="85" t="s">
        <v>1554</v>
      </c>
      <c r="Y937" s="124"/>
    </row>
    <row r="938" spans="1:26" x14ac:dyDescent="0.25">
      <c r="A938" s="78">
        <v>195999</v>
      </c>
      <c r="B938" s="80">
        <v>159</v>
      </c>
      <c r="C938" s="10">
        <v>45477</v>
      </c>
      <c r="D938" s="76"/>
      <c r="E938" s="76">
        <v>14700</v>
      </c>
      <c r="F938" s="76">
        <v>0</v>
      </c>
      <c r="G938" s="84"/>
      <c r="H938" s="84"/>
      <c r="I938" s="84"/>
      <c r="J938" s="84"/>
      <c r="K938" s="84"/>
      <c r="L938" s="76"/>
      <c r="M938" s="76">
        <v>1176</v>
      </c>
      <c r="N938" s="76"/>
      <c r="O938" s="76">
        <v>15876</v>
      </c>
      <c r="P938" s="56">
        <f>Tabla16[[#This Row],[TASA EX.]]+Tabla16[[#This Row],[IEPS 8 %]]</f>
        <v>1176</v>
      </c>
      <c r="Q938" s="62">
        <f>Tabla16[[#This Row],[TASA 16%]]+Tabla16[[#This Row],[IEPS 6%]]+Tabla16[[#This Row],[IEPS30%]]+Tabla16[[#This Row],[IEPS53%]]+Tabla16[[#This Row],[IEPS 26.5%]]</f>
        <v>0</v>
      </c>
      <c r="R938" s="33">
        <v>45489</v>
      </c>
      <c r="S938" s="85" t="s">
        <v>172</v>
      </c>
      <c r="T938" s="87" t="s">
        <v>173</v>
      </c>
      <c r="U938" s="80" t="s">
        <v>39</v>
      </c>
      <c r="V938" s="76"/>
      <c r="W938" s="89" t="s">
        <v>40</v>
      </c>
      <c r="X938" s="85" t="s">
        <v>1748</v>
      </c>
      <c r="Y938" s="124"/>
    </row>
    <row r="939" spans="1:26" x14ac:dyDescent="0.25">
      <c r="A939" s="57">
        <v>195818</v>
      </c>
      <c r="B939" s="58">
        <v>868</v>
      </c>
      <c r="C939" s="10">
        <v>45471</v>
      </c>
      <c r="D939" s="60"/>
      <c r="E939" s="60">
        <v>-4.4999999999163265E-2</v>
      </c>
      <c r="F939" s="60">
        <v>9296.625</v>
      </c>
      <c r="G939" s="61"/>
      <c r="H939" s="61"/>
      <c r="I939" s="61"/>
      <c r="J939" s="61"/>
      <c r="K939" s="61"/>
      <c r="L939" s="60"/>
      <c r="M939" s="60"/>
      <c r="N939" s="60">
        <v>1487.46</v>
      </c>
      <c r="O939" s="60">
        <v>10784.04</v>
      </c>
      <c r="P939" s="56">
        <f>Tabla16[[#This Row],[TASA EX.]]+Tabla16[[#This Row],[IEPS 8 %]]</f>
        <v>0</v>
      </c>
      <c r="Q939" s="62">
        <f>Tabla16[[#This Row],[TASA 16%]]+Tabla16[[#This Row],[IEPS 6%]]+Tabla16[[#This Row],[IEPS30%]]+Tabla16[[#This Row],[IEPS53%]]+Tabla16[[#This Row],[IEPS 26.5%]]</f>
        <v>9296.625</v>
      </c>
      <c r="R939" s="33">
        <v>45489</v>
      </c>
      <c r="S939" s="59" t="s">
        <v>561</v>
      </c>
      <c r="T939" s="63" t="s">
        <v>562</v>
      </c>
      <c r="U939" s="58" t="s">
        <v>39</v>
      </c>
      <c r="V939" s="60"/>
      <c r="W939" s="64" t="s">
        <v>40</v>
      </c>
      <c r="X939" s="59" t="s">
        <v>1581</v>
      </c>
      <c r="Y939" s="124"/>
    </row>
    <row r="940" spans="1:26" x14ac:dyDescent="0.25">
      <c r="A940" s="36" t="s">
        <v>945</v>
      </c>
      <c r="B940" s="9">
        <v>2058</v>
      </c>
      <c r="C940" s="10">
        <v>45482</v>
      </c>
      <c r="D940" s="11"/>
      <c r="E940" s="11">
        <v>0</v>
      </c>
      <c r="F940" s="11">
        <v>14135.499999999998</v>
      </c>
      <c r="G940" s="24"/>
      <c r="H940" s="24"/>
      <c r="I940" s="24"/>
      <c r="J940" s="24"/>
      <c r="K940" s="24"/>
      <c r="L940" s="11"/>
      <c r="M940" s="11"/>
      <c r="N940" s="11">
        <v>2261.6799999999998</v>
      </c>
      <c r="O940" s="11">
        <v>16397.18</v>
      </c>
      <c r="P940" s="106">
        <f>Tabla16[[#This Row],[TASA EX.]]+Tabla16[[#This Row],[IEPS 8 %]]</f>
        <v>0</v>
      </c>
      <c r="Q940" s="62">
        <f>Tabla16[[#This Row],[TASA 16%]]+Tabla16[[#This Row],[IEPS 6%]]+Tabla16[[#This Row],[IEPS30%]]+Tabla16[[#This Row],[IEPS53%]]+Tabla16[[#This Row],[IEPS 26.5%]]</f>
        <v>14135.499999999998</v>
      </c>
      <c r="R940" s="33">
        <v>45482</v>
      </c>
      <c r="S940" s="12" t="s">
        <v>1120</v>
      </c>
      <c r="T940" s="34" t="s">
        <v>1121</v>
      </c>
      <c r="U940" s="9" t="s">
        <v>51</v>
      </c>
      <c r="V940" s="11"/>
      <c r="W940" s="13" t="s">
        <v>52</v>
      </c>
      <c r="X940" s="12" t="s">
        <v>1122</v>
      </c>
      <c r="Y940" s="124"/>
    </row>
    <row r="941" spans="1:26" x14ac:dyDescent="0.25">
      <c r="A941" s="69" t="s">
        <v>1021</v>
      </c>
      <c r="B941" s="70">
        <v>2133</v>
      </c>
      <c r="C941" s="10">
        <v>45495</v>
      </c>
      <c r="D941" s="72"/>
      <c r="E941" s="72">
        <v>1.7500000000154614E-2</v>
      </c>
      <c r="F941" s="72">
        <v>5112.8125</v>
      </c>
      <c r="G941" s="73"/>
      <c r="H941" s="73"/>
      <c r="I941" s="73"/>
      <c r="J941" s="73"/>
      <c r="K941" s="73"/>
      <c r="L941" s="72"/>
      <c r="M941" s="72"/>
      <c r="N941" s="72">
        <v>818.05</v>
      </c>
      <c r="O941" s="72">
        <v>5930.88</v>
      </c>
      <c r="P941" s="56">
        <f>Tabla16[[#This Row],[TASA EX.]]+Tabla16[[#This Row],[IEPS 8 %]]</f>
        <v>0</v>
      </c>
      <c r="Q941" s="62">
        <f>Tabla16[[#This Row],[TASA 16%]]+Tabla16[[#This Row],[IEPS 6%]]+Tabla16[[#This Row],[IEPS30%]]+Tabla16[[#This Row],[IEPS53%]]+Tabla16[[#This Row],[IEPS 26.5%]]</f>
        <v>5112.8125</v>
      </c>
      <c r="R941" s="33">
        <v>45495</v>
      </c>
      <c r="S941" s="71" t="s">
        <v>1120</v>
      </c>
      <c r="T941" s="74" t="s">
        <v>1121</v>
      </c>
      <c r="U941" s="70" t="s">
        <v>51</v>
      </c>
      <c r="V941" s="72"/>
      <c r="W941" s="75" t="s">
        <v>52</v>
      </c>
      <c r="X941" s="71" t="s">
        <v>1197</v>
      </c>
      <c r="Y941" s="124"/>
    </row>
    <row r="942" spans="1:26" x14ac:dyDescent="0.25">
      <c r="A942" s="57">
        <v>195855</v>
      </c>
      <c r="B942" s="58">
        <v>15</v>
      </c>
      <c r="C942" s="10">
        <v>45474</v>
      </c>
      <c r="D942" s="60"/>
      <c r="E942" s="60">
        <v>-1.2499999998453859E-2</v>
      </c>
      <c r="F942" s="60">
        <v>14680.812499999998</v>
      </c>
      <c r="G942" s="61"/>
      <c r="H942" s="61"/>
      <c r="I942" s="61"/>
      <c r="J942" s="61"/>
      <c r="K942" s="61"/>
      <c r="L942" s="60"/>
      <c r="M942" s="60"/>
      <c r="N942" s="60">
        <v>2348.9299999999998</v>
      </c>
      <c r="O942" s="60">
        <v>17029.73</v>
      </c>
      <c r="P942" s="56">
        <f>Tabla16[[#This Row],[TASA EX.]]+Tabla16[[#This Row],[IEPS 8 %]]</f>
        <v>0</v>
      </c>
      <c r="Q942" s="62">
        <f>Tabla16[[#This Row],[TASA 16%]]+Tabla16[[#This Row],[IEPS 6%]]+Tabla16[[#This Row],[IEPS30%]]+Tabla16[[#This Row],[IEPS53%]]+Tabla16[[#This Row],[IEPS 26.5%]]</f>
        <v>14680.812499999998</v>
      </c>
      <c r="R942" s="33">
        <v>45484</v>
      </c>
      <c r="S942" s="59" t="s">
        <v>569</v>
      </c>
      <c r="T942" s="63" t="s">
        <v>570</v>
      </c>
      <c r="U942" s="58" t="s">
        <v>51</v>
      </c>
      <c r="V942" s="60"/>
      <c r="W942" s="64" t="s">
        <v>52</v>
      </c>
      <c r="X942" s="59" t="s">
        <v>1616</v>
      </c>
      <c r="Y942" s="124"/>
    </row>
    <row r="943" spans="1:26" x14ac:dyDescent="0.25">
      <c r="A943" s="36">
        <v>195309</v>
      </c>
      <c r="B943" s="9">
        <v>359</v>
      </c>
      <c r="C943" s="10">
        <v>45456</v>
      </c>
      <c r="D943" s="11"/>
      <c r="E943" s="11">
        <v>300482.22249999997</v>
      </c>
      <c r="F943" s="11">
        <v>2696.9375</v>
      </c>
      <c r="G943" s="24"/>
      <c r="H943" s="24"/>
      <c r="I943" s="24"/>
      <c r="J943" s="24"/>
      <c r="K943" s="24"/>
      <c r="L943" s="11"/>
      <c r="M943" s="11"/>
      <c r="N943" s="11">
        <v>431.51</v>
      </c>
      <c r="O943" s="11">
        <v>303610.67</v>
      </c>
      <c r="P943" s="106">
        <f>Tabla16[[#This Row],[TASA EX.]]+Tabla16[[#This Row],[IEPS 8 %]]</f>
        <v>0</v>
      </c>
      <c r="Q943" s="62">
        <f>Tabla16[[#This Row],[TASA 16%]]+Tabla16[[#This Row],[IEPS 6%]]+Tabla16[[#This Row],[IEPS30%]]+Tabla16[[#This Row],[IEPS53%]]+Tabla16[[#This Row],[IEPS 26.5%]]</f>
        <v>2696.9375</v>
      </c>
      <c r="R943" s="33">
        <v>45482</v>
      </c>
      <c r="S943" s="12" t="s">
        <v>404</v>
      </c>
      <c r="T943" s="34" t="s">
        <v>405</v>
      </c>
      <c r="U943" s="9" t="s">
        <v>39</v>
      </c>
      <c r="V943" s="11"/>
      <c r="W943" s="13" t="s">
        <v>40</v>
      </c>
      <c r="X943" s="12" t="s">
        <v>1272</v>
      </c>
      <c r="Y943" s="124"/>
    </row>
    <row r="944" spans="1:26" x14ac:dyDescent="0.25">
      <c r="A944" s="91">
        <v>195410</v>
      </c>
      <c r="B944" s="92">
        <v>460</v>
      </c>
      <c r="C944" s="10">
        <v>45461</v>
      </c>
      <c r="D944" s="93"/>
      <c r="E944" s="93">
        <v>-9.9999999997635314E-3</v>
      </c>
      <c r="F944" s="93">
        <v>16335</v>
      </c>
      <c r="G944" s="94"/>
      <c r="H944" s="94"/>
      <c r="I944" s="94"/>
      <c r="J944" s="94"/>
      <c r="K944" s="94"/>
      <c r="L944" s="93"/>
      <c r="M944" s="93"/>
      <c r="N944" s="93">
        <v>2613.6</v>
      </c>
      <c r="O944" s="93">
        <v>18948.59</v>
      </c>
      <c r="P944" s="56">
        <f>Tabla16[[#This Row],[TASA EX.]]+Tabla16[[#This Row],[IEPS 8 %]]</f>
        <v>0</v>
      </c>
      <c r="Q944" s="62">
        <f>Tabla16[[#This Row],[TASA 16%]]+Tabla16[[#This Row],[IEPS 6%]]+Tabla16[[#This Row],[IEPS30%]]+Tabla16[[#This Row],[IEPS53%]]+Tabla16[[#This Row],[IEPS 26.5%]]</f>
        <v>16335</v>
      </c>
      <c r="R944" s="33">
        <v>45475</v>
      </c>
      <c r="S944" s="95" t="s">
        <v>147</v>
      </c>
      <c r="T944" s="90" t="s">
        <v>148</v>
      </c>
      <c r="U944" s="92" t="s">
        <v>39</v>
      </c>
      <c r="V944" s="93"/>
      <c r="W944" s="96" t="s">
        <v>40</v>
      </c>
      <c r="X944" s="95" t="s">
        <v>1313</v>
      </c>
      <c r="Y944" s="124"/>
    </row>
    <row r="945" spans="1:25" x14ac:dyDescent="0.25">
      <c r="A945" s="91">
        <v>195957</v>
      </c>
      <c r="B945" s="92">
        <v>117</v>
      </c>
      <c r="C945" s="10">
        <v>45476</v>
      </c>
      <c r="D945" s="93"/>
      <c r="E945" s="93">
        <v>4.9999999991996447E-3</v>
      </c>
      <c r="F945" s="93">
        <v>14402.625</v>
      </c>
      <c r="G945" s="94"/>
      <c r="H945" s="94"/>
      <c r="I945" s="94"/>
      <c r="J945" s="94"/>
      <c r="K945" s="94"/>
      <c r="L945" s="93"/>
      <c r="M945" s="93"/>
      <c r="N945" s="93">
        <v>2304.42</v>
      </c>
      <c r="O945" s="93">
        <v>16707.05</v>
      </c>
      <c r="P945" s="56">
        <f>Tabla16[[#This Row],[TASA EX.]]+Tabla16[[#This Row],[IEPS 8 %]]</f>
        <v>0</v>
      </c>
      <c r="Q945" s="62">
        <f>Tabla16[[#This Row],[TASA 16%]]+Tabla16[[#This Row],[IEPS 6%]]+Tabla16[[#This Row],[IEPS30%]]+Tabla16[[#This Row],[IEPS53%]]+Tabla16[[#This Row],[IEPS 26.5%]]</f>
        <v>14402.625</v>
      </c>
      <c r="R945" s="33">
        <v>45493</v>
      </c>
      <c r="S945" s="95" t="s">
        <v>147</v>
      </c>
      <c r="T945" s="90" t="s">
        <v>148</v>
      </c>
      <c r="U945" s="92" t="s">
        <v>39</v>
      </c>
      <c r="V945" s="93"/>
      <c r="W945" s="96" t="s">
        <v>40</v>
      </c>
      <c r="X945" s="95" t="s">
        <v>1709</v>
      </c>
      <c r="Y945" s="124"/>
    </row>
    <row r="946" spans="1:25" x14ac:dyDescent="0.25">
      <c r="A946" s="78" t="s">
        <v>987</v>
      </c>
      <c r="B946" s="80">
        <v>2097</v>
      </c>
      <c r="C946" s="10">
        <v>45490</v>
      </c>
      <c r="D946" s="76"/>
      <c r="E946" s="76">
        <v>0</v>
      </c>
      <c r="F946" s="76">
        <v>149422</v>
      </c>
      <c r="G946" s="84"/>
      <c r="H946" s="84"/>
      <c r="I946" s="84"/>
      <c r="J946" s="84"/>
      <c r="K946" s="84"/>
      <c r="L946" s="76"/>
      <c r="M946" s="76"/>
      <c r="N946" s="76">
        <v>23907.52</v>
      </c>
      <c r="O946" s="76">
        <v>173329.52</v>
      </c>
      <c r="P946" s="56">
        <f>Tabla16[[#This Row],[TASA EX.]]+Tabla16[[#This Row],[IEPS 8 %]]</f>
        <v>0</v>
      </c>
      <c r="Q946" s="62">
        <f>Tabla16[[#This Row],[TASA 16%]]+Tabla16[[#This Row],[IEPS 6%]]+Tabla16[[#This Row],[IEPS30%]]+Tabla16[[#This Row],[IEPS53%]]+Tabla16[[#This Row],[IEPS 26.5%]]</f>
        <v>149422</v>
      </c>
      <c r="R946" s="33">
        <v>45490</v>
      </c>
      <c r="S946" s="85" t="s">
        <v>65</v>
      </c>
      <c r="T946" s="87" t="s">
        <v>66</v>
      </c>
      <c r="U946" s="80" t="s">
        <v>39</v>
      </c>
      <c r="V946" s="76"/>
      <c r="W946" s="89" t="s">
        <v>40</v>
      </c>
      <c r="X946" s="85" t="s">
        <v>1164</v>
      </c>
      <c r="Y946" s="124"/>
    </row>
    <row r="947" spans="1:25" x14ac:dyDescent="0.25">
      <c r="A947" s="57" t="s">
        <v>1063</v>
      </c>
      <c r="B947" s="58">
        <v>2179</v>
      </c>
      <c r="C947" s="10">
        <v>45504</v>
      </c>
      <c r="D947" s="60"/>
      <c r="E947" s="60">
        <v>8.7500000001455192E-2</v>
      </c>
      <c r="F947" s="60">
        <v>121376.31249999999</v>
      </c>
      <c r="G947" s="61"/>
      <c r="H947" s="61"/>
      <c r="I947" s="61"/>
      <c r="J947" s="61"/>
      <c r="K947" s="61"/>
      <c r="L947" s="60"/>
      <c r="M947" s="60"/>
      <c r="N947" s="60">
        <v>19420.21</v>
      </c>
      <c r="O947" s="60">
        <v>140796.60999999999</v>
      </c>
      <c r="P947" s="56">
        <f>Tabla16[[#This Row],[TASA EX.]]+Tabla16[[#This Row],[IEPS 8 %]]</f>
        <v>0</v>
      </c>
      <c r="Q947" s="62">
        <f>Tabla16[[#This Row],[TASA 16%]]+Tabla16[[#This Row],[IEPS 6%]]+Tabla16[[#This Row],[IEPS30%]]+Tabla16[[#This Row],[IEPS53%]]+Tabla16[[#This Row],[IEPS 26.5%]]</f>
        <v>121376.31249999999</v>
      </c>
      <c r="R947" s="33">
        <v>45504</v>
      </c>
      <c r="S947" s="59" t="s">
        <v>65</v>
      </c>
      <c r="T947" s="63" t="s">
        <v>66</v>
      </c>
      <c r="U947" s="58" t="s">
        <v>39</v>
      </c>
      <c r="V947" s="60"/>
      <c r="W947" s="64" t="s">
        <v>40</v>
      </c>
      <c r="X947" s="59" t="s">
        <v>1233</v>
      </c>
      <c r="Y947" s="124"/>
    </row>
    <row r="948" spans="1:25" x14ac:dyDescent="0.25">
      <c r="A948" s="57" t="s">
        <v>914</v>
      </c>
      <c r="B948" s="58">
        <v>2022</v>
      </c>
      <c r="C948" s="10">
        <v>45476</v>
      </c>
      <c r="D948" s="60"/>
      <c r="E948" s="60">
        <v>-3.7499999976716936E-2</v>
      </c>
      <c r="F948" s="60">
        <v>123447.93749999999</v>
      </c>
      <c r="G948" s="61"/>
      <c r="H948" s="61"/>
      <c r="I948" s="61"/>
      <c r="J948" s="61"/>
      <c r="K948" s="61"/>
      <c r="L948" s="60"/>
      <c r="M948" s="60"/>
      <c r="N948" s="60">
        <v>19751.669999999998</v>
      </c>
      <c r="O948" s="60">
        <v>143199.57</v>
      </c>
      <c r="P948" s="56">
        <f>Tabla16[[#This Row],[TASA EX.]]+Tabla16[[#This Row],[IEPS 8 %]]</f>
        <v>0</v>
      </c>
      <c r="Q948" s="62">
        <f>Tabla16[[#This Row],[TASA 16%]]+Tabla16[[#This Row],[IEPS 6%]]+Tabla16[[#This Row],[IEPS30%]]+Tabla16[[#This Row],[IEPS53%]]+Tabla16[[#This Row],[IEPS 26.5%]]</f>
        <v>123447.93749999999</v>
      </c>
      <c r="R948" s="33">
        <v>45476</v>
      </c>
      <c r="S948" s="59" t="s">
        <v>65</v>
      </c>
      <c r="T948" s="63" t="s">
        <v>66</v>
      </c>
      <c r="U948" s="58" t="s">
        <v>39</v>
      </c>
      <c r="V948" s="60"/>
      <c r="W948" s="64" t="s">
        <v>40</v>
      </c>
      <c r="X948" s="59" t="s">
        <v>1089</v>
      </c>
      <c r="Y948" s="124"/>
    </row>
    <row r="949" spans="1:25" x14ac:dyDescent="0.25">
      <c r="A949" s="36">
        <v>195742</v>
      </c>
      <c r="B949" s="9">
        <v>792</v>
      </c>
      <c r="C949" s="10">
        <v>45470</v>
      </c>
      <c r="D949" s="11"/>
      <c r="E949" s="11">
        <v>2.5000000000090949E-2</v>
      </c>
      <c r="F949" s="11">
        <v>1476.625</v>
      </c>
      <c r="G949" s="24"/>
      <c r="H949" s="24"/>
      <c r="I949" s="24"/>
      <c r="J949" s="24"/>
      <c r="K949" s="24"/>
      <c r="L949" s="11"/>
      <c r="M949" s="11"/>
      <c r="N949" s="11">
        <v>236.26</v>
      </c>
      <c r="O949" s="11">
        <v>1712.91</v>
      </c>
      <c r="P949" s="106">
        <f>Tabla16[[#This Row],[TASA EX.]]+Tabla16[[#This Row],[IEPS 8 %]]</f>
        <v>0</v>
      </c>
      <c r="Q949" s="62">
        <f>Tabla16[[#This Row],[TASA 16%]]+Tabla16[[#This Row],[IEPS 6%]]+Tabla16[[#This Row],[IEPS30%]]+Tabla16[[#This Row],[IEPS53%]]+Tabla16[[#This Row],[IEPS 26.5%]]</f>
        <v>1476.625</v>
      </c>
      <c r="R949" s="33">
        <v>45475</v>
      </c>
      <c r="S949" s="12" t="s">
        <v>617</v>
      </c>
      <c r="T949" s="34" t="s">
        <v>618</v>
      </c>
      <c r="U949" s="9" t="s">
        <v>51</v>
      </c>
      <c r="V949" s="11"/>
      <c r="W949" s="13" t="s">
        <v>52</v>
      </c>
      <c r="X949" s="12" t="s">
        <v>1495</v>
      </c>
      <c r="Y949" s="124"/>
    </row>
    <row r="950" spans="1:25" x14ac:dyDescent="0.25">
      <c r="A950" s="78">
        <v>195358</v>
      </c>
      <c r="B950" s="80">
        <v>408</v>
      </c>
      <c r="C950" s="10">
        <v>45457</v>
      </c>
      <c r="D950" s="76"/>
      <c r="E950" s="76">
        <v>-1.2499999999818101E-2</v>
      </c>
      <c r="F950" s="76">
        <v>37146.5625</v>
      </c>
      <c r="G950" s="84"/>
      <c r="H950" s="84"/>
      <c r="I950" s="84"/>
      <c r="J950" s="84"/>
      <c r="K950" s="84"/>
      <c r="L950" s="76"/>
      <c r="M950" s="76"/>
      <c r="N950" s="76">
        <v>5943.45</v>
      </c>
      <c r="O950" s="76">
        <v>43090</v>
      </c>
      <c r="P950" s="56">
        <f>Tabla16[[#This Row],[TASA EX.]]+Tabla16[[#This Row],[IEPS 8 %]]</f>
        <v>0</v>
      </c>
      <c r="Q950" s="62">
        <f>Tabla16[[#This Row],[TASA 16%]]+Tabla16[[#This Row],[IEPS 6%]]+Tabla16[[#This Row],[IEPS30%]]+Tabla16[[#This Row],[IEPS53%]]+Tabla16[[#This Row],[IEPS 26.5%]]</f>
        <v>37146.5625</v>
      </c>
      <c r="R950" s="33">
        <v>45474</v>
      </c>
      <c r="S950" s="85" t="s">
        <v>464</v>
      </c>
      <c r="T950" s="87" t="s">
        <v>465</v>
      </c>
      <c r="U950" s="80" t="s">
        <v>39</v>
      </c>
      <c r="V950" s="76"/>
      <c r="W950" s="89" t="s">
        <v>40</v>
      </c>
      <c r="X950" s="85" t="s">
        <v>1297</v>
      </c>
      <c r="Y950" s="124"/>
    </row>
    <row r="951" spans="1:25" x14ac:dyDescent="0.25">
      <c r="A951" s="97" t="s">
        <v>994</v>
      </c>
      <c r="B951" s="98">
        <v>2105</v>
      </c>
      <c r="C951" s="10">
        <v>45491</v>
      </c>
      <c r="D951" s="100"/>
      <c r="E951" s="100">
        <v>0</v>
      </c>
      <c r="F951" s="100">
        <v>58350</v>
      </c>
      <c r="G951" s="101"/>
      <c r="H951" s="101"/>
      <c r="I951" s="101"/>
      <c r="J951" s="101"/>
      <c r="K951" s="101"/>
      <c r="L951" s="100"/>
      <c r="M951" s="100"/>
      <c r="N951" s="100">
        <v>9336</v>
      </c>
      <c r="O951" s="100">
        <v>67686</v>
      </c>
      <c r="P951" s="56">
        <f>Tabla16[[#This Row],[TASA EX.]]+Tabla16[[#This Row],[IEPS 8 %]]</f>
        <v>0</v>
      </c>
      <c r="Q951" s="62">
        <f>Tabla16[[#This Row],[TASA 16%]]+Tabla16[[#This Row],[IEPS 6%]]+Tabla16[[#This Row],[IEPS30%]]+Tabla16[[#This Row],[IEPS53%]]+Tabla16[[#This Row],[IEPS 26.5%]]</f>
        <v>58350</v>
      </c>
      <c r="R951" s="33">
        <v>45491</v>
      </c>
      <c r="S951" s="99" t="s">
        <v>551</v>
      </c>
      <c r="T951" s="102" t="s">
        <v>552</v>
      </c>
      <c r="U951" s="98" t="s">
        <v>51</v>
      </c>
      <c r="V951" s="100"/>
      <c r="W951" s="103" t="s">
        <v>52</v>
      </c>
      <c r="X951" s="12" t="s">
        <v>1168</v>
      </c>
      <c r="Y951" s="124"/>
    </row>
    <row r="952" spans="1:25" x14ac:dyDescent="0.25">
      <c r="A952" s="36">
        <v>195518</v>
      </c>
      <c r="B952" s="9">
        <v>568</v>
      </c>
      <c r="C952" s="10">
        <v>45463</v>
      </c>
      <c r="D952" s="11"/>
      <c r="E952" s="11">
        <v>20185.16</v>
      </c>
      <c r="F952" s="11">
        <v>0</v>
      </c>
      <c r="G952" s="24"/>
      <c r="H952" s="24"/>
      <c r="I952" s="24"/>
      <c r="J952" s="24"/>
      <c r="K952" s="24"/>
      <c r="L952" s="11"/>
      <c r="M952" s="11">
        <v>1614.88</v>
      </c>
      <c r="N952" s="11"/>
      <c r="O952" s="11">
        <v>21800.04</v>
      </c>
      <c r="P952" s="56">
        <f>Tabla16[[#This Row],[TASA EX.]]+Tabla16[[#This Row],[IEPS 8 %]]</f>
        <v>1614.88</v>
      </c>
      <c r="Q952" s="62">
        <f>Tabla16[[#This Row],[TASA 16%]]+Tabla16[[#This Row],[IEPS 6%]]+Tabla16[[#This Row],[IEPS30%]]+Tabla16[[#This Row],[IEPS53%]]+Tabla16[[#This Row],[IEPS 26.5%]]</f>
        <v>0</v>
      </c>
      <c r="R952" s="105">
        <v>45476</v>
      </c>
      <c r="S952" s="12" t="s">
        <v>236</v>
      </c>
      <c r="T952" s="115" t="s">
        <v>237</v>
      </c>
      <c r="U952" s="9" t="s">
        <v>39</v>
      </c>
      <c r="V952" s="11"/>
      <c r="W952" s="13" t="s">
        <v>40</v>
      </c>
      <c r="X952" s="12" t="s">
        <v>60</v>
      </c>
      <c r="Y952" s="124"/>
    </row>
    <row r="953" spans="1:25" x14ac:dyDescent="0.25">
      <c r="A953" s="78">
        <v>195795</v>
      </c>
      <c r="B953" s="80">
        <v>845</v>
      </c>
      <c r="C953" s="10">
        <v>45471</v>
      </c>
      <c r="D953" s="76"/>
      <c r="E953" s="76">
        <v>20789.789999999997</v>
      </c>
      <c r="F953" s="76">
        <v>0</v>
      </c>
      <c r="G953" s="84"/>
      <c r="H953" s="84"/>
      <c r="I953" s="84"/>
      <c r="J953" s="84"/>
      <c r="K953" s="84"/>
      <c r="L953" s="76"/>
      <c r="M953" s="76">
        <v>1663.24</v>
      </c>
      <c r="N953" s="76"/>
      <c r="O953" s="76">
        <v>22453.03</v>
      </c>
      <c r="P953" s="56">
        <f>Tabla16[[#This Row],[TASA EX.]]+Tabla16[[#This Row],[IEPS 8 %]]</f>
        <v>1663.24</v>
      </c>
      <c r="Q953" s="62">
        <f>Tabla16[[#This Row],[TASA 16%]]+Tabla16[[#This Row],[IEPS 6%]]+Tabla16[[#This Row],[IEPS30%]]+Tabla16[[#This Row],[IEPS53%]]+Tabla16[[#This Row],[IEPS 26.5%]]</f>
        <v>0</v>
      </c>
      <c r="R953" s="33">
        <v>45482</v>
      </c>
      <c r="S953" s="85" t="s">
        <v>236</v>
      </c>
      <c r="T953" s="87" t="s">
        <v>237</v>
      </c>
      <c r="U953" s="80" t="s">
        <v>39</v>
      </c>
      <c r="V953" s="76"/>
      <c r="W953" s="89" t="s">
        <v>40</v>
      </c>
      <c r="X953" s="85" t="s">
        <v>60</v>
      </c>
      <c r="Y953" s="124"/>
    </row>
    <row r="954" spans="1:25" x14ac:dyDescent="0.25">
      <c r="A954" s="57">
        <v>195849</v>
      </c>
      <c r="B954" s="58">
        <v>9</v>
      </c>
      <c r="C954" s="10">
        <v>45474</v>
      </c>
      <c r="D954" s="60"/>
      <c r="E954" s="60">
        <v>19052.849999999999</v>
      </c>
      <c r="F954" s="60">
        <v>0</v>
      </c>
      <c r="G954" s="61"/>
      <c r="H954" s="61"/>
      <c r="I954" s="61"/>
      <c r="J954" s="61"/>
      <c r="K954" s="61"/>
      <c r="L954" s="60"/>
      <c r="M954" s="60">
        <v>1524.16</v>
      </c>
      <c r="N954" s="60"/>
      <c r="O954" s="60">
        <v>20577.009999999998</v>
      </c>
      <c r="P954" s="56">
        <f>Tabla16[[#This Row],[TASA EX.]]+Tabla16[[#This Row],[IEPS 8 %]]</f>
        <v>1524.16</v>
      </c>
      <c r="Q954" s="62">
        <f>Tabla16[[#This Row],[TASA 16%]]+Tabla16[[#This Row],[IEPS 6%]]+Tabla16[[#This Row],[IEPS30%]]+Tabla16[[#This Row],[IEPS53%]]+Tabla16[[#This Row],[IEPS 26.5%]]</f>
        <v>0</v>
      </c>
      <c r="R954" s="33">
        <v>45483</v>
      </c>
      <c r="S954" s="12" t="s">
        <v>236</v>
      </c>
      <c r="T954" s="63" t="s">
        <v>237</v>
      </c>
      <c r="U954" s="58" t="s">
        <v>39</v>
      </c>
      <c r="V954" s="60"/>
      <c r="W954" s="64" t="s">
        <v>40</v>
      </c>
      <c r="X954" s="59" t="s">
        <v>60</v>
      </c>
      <c r="Y954" s="124"/>
    </row>
    <row r="955" spans="1:25" x14ac:dyDescent="0.25">
      <c r="A955" s="36">
        <v>195971</v>
      </c>
      <c r="B955" s="9">
        <v>131</v>
      </c>
      <c r="C955" s="10">
        <v>45477</v>
      </c>
      <c r="D955" s="11"/>
      <c r="E955" s="11">
        <v>30979.699999999997</v>
      </c>
      <c r="F955" s="11">
        <v>0</v>
      </c>
      <c r="G955" s="24"/>
      <c r="H955" s="24"/>
      <c r="I955" s="24"/>
      <c r="J955" s="24"/>
      <c r="K955" s="24"/>
      <c r="L955" s="11"/>
      <c r="M955" s="11">
        <v>2478.36</v>
      </c>
      <c r="N955" s="11"/>
      <c r="O955" s="11">
        <v>33458.06</v>
      </c>
      <c r="P955" s="56">
        <f>Tabla16[[#This Row],[TASA EX.]]+Tabla16[[#This Row],[IEPS 8 %]]</f>
        <v>2478.36</v>
      </c>
      <c r="Q955" s="62">
        <f>Tabla16[[#This Row],[TASA 16%]]+Tabla16[[#This Row],[IEPS 6%]]+Tabla16[[#This Row],[IEPS30%]]+Tabla16[[#This Row],[IEPS53%]]+Tabla16[[#This Row],[IEPS 26.5%]]</f>
        <v>0</v>
      </c>
      <c r="R955" s="33">
        <v>45486</v>
      </c>
      <c r="S955" s="12" t="s">
        <v>236</v>
      </c>
      <c r="T955" s="34" t="s">
        <v>237</v>
      </c>
      <c r="U955" s="9" t="s">
        <v>39</v>
      </c>
      <c r="V955" s="11"/>
      <c r="W955" s="13" t="s">
        <v>40</v>
      </c>
      <c r="X955" s="12" t="s">
        <v>60</v>
      </c>
      <c r="Y955" s="124"/>
    </row>
    <row r="956" spans="1:25" x14ac:dyDescent="0.25">
      <c r="A956" s="36">
        <v>196209</v>
      </c>
      <c r="B956" s="9">
        <v>369</v>
      </c>
      <c r="C956" s="10">
        <v>45485</v>
      </c>
      <c r="D956" s="11"/>
      <c r="E956" s="11">
        <v>15565.73</v>
      </c>
      <c r="F956" s="11">
        <v>0</v>
      </c>
      <c r="G956" s="24"/>
      <c r="H956" s="24"/>
      <c r="I956" s="24"/>
      <c r="J956" s="24"/>
      <c r="K956" s="24"/>
      <c r="L956" s="11"/>
      <c r="M956" s="11">
        <v>1245.3</v>
      </c>
      <c r="N956" s="11"/>
      <c r="O956" s="11">
        <v>16811.03</v>
      </c>
      <c r="P956" s="106">
        <f>Tabla16[[#This Row],[TASA EX.]]+Tabla16[[#This Row],[IEPS 8 %]]</f>
        <v>1245.3</v>
      </c>
      <c r="Q956" s="62">
        <f>Tabla16[[#This Row],[TASA 16%]]+Tabla16[[#This Row],[IEPS 6%]]+Tabla16[[#This Row],[IEPS30%]]+Tabla16[[#This Row],[IEPS53%]]+Tabla16[[#This Row],[IEPS 26.5%]]</f>
        <v>0</v>
      </c>
      <c r="R956" s="33">
        <v>45496</v>
      </c>
      <c r="S956" s="12" t="s">
        <v>236</v>
      </c>
      <c r="T956" s="34" t="s">
        <v>237</v>
      </c>
      <c r="U956" s="9" t="s">
        <v>39</v>
      </c>
      <c r="V956" s="11"/>
      <c r="W956" s="13" t="s">
        <v>40</v>
      </c>
      <c r="X956" s="12" t="s">
        <v>60</v>
      </c>
      <c r="Y956" s="124"/>
    </row>
    <row r="957" spans="1:25" x14ac:dyDescent="0.25">
      <c r="A957" s="57">
        <v>196346</v>
      </c>
      <c r="B957" s="58">
        <v>506</v>
      </c>
      <c r="C957" s="10">
        <v>45491</v>
      </c>
      <c r="D957" s="60"/>
      <c r="E957" s="60">
        <v>28078.73</v>
      </c>
      <c r="F957" s="60">
        <v>0</v>
      </c>
      <c r="G957" s="61"/>
      <c r="H957" s="61"/>
      <c r="I957" s="61"/>
      <c r="J957" s="61"/>
      <c r="K957" s="61"/>
      <c r="L957" s="60"/>
      <c r="M957" s="60">
        <v>2246.3200000000002</v>
      </c>
      <c r="N957" s="60"/>
      <c r="O957" s="60">
        <v>30325.05</v>
      </c>
      <c r="P957" s="56">
        <f>Tabla16[[#This Row],[TASA EX.]]+Tabla16[[#This Row],[IEPS 8 %]]</f>
        <v>2246.3200000000002</v>
      </c>
      <c r="Q957" s="62">
        <f>Tabla16[[#This Row],[TASA 16%]]+Tabla16[[#This Row],[IEPS 6%]]+Tabla16[[#This Row],[IEPS30%]]+Tabla16[[#This Row],[IEPS53%]]+Tabla16[[#This Row],[IEPS 26.5%]]</f>
        <v>0</v>
      </c>
      <c r="R957" s="33">
        <v>45500</v>
      </c>
      <c r="S957" s="59" t="s">
        <v>236</v>
      </c>
      <c r="T957" s="63" t="s">
        <v>237</v>
      </c>
      <c r="U957" s="58" t="s">
        <v>39</v>
      </c>
      <c r="V957" s="60"/>
      <c r="W957" s="64" t="s">
        <v>40</v>
      </c>
      <c r="X957" s="59" t="s">
        <v>60</v>
      </c>
      <c r="Y957" s="124"/>
    </row>
    <row r="958" spans="1:25" x14ac:dyDescent="0.25">
      <c r="A958" s="57">
        <v>196220</v>
      </c>
      <c r="B958" s="58">
        <v>380</v>
      </c>
      <c r="C958" s="10">
        <v>45485</v>
      </c>
      <c r="D958" s="60"/>
      <c r="E958" s="60">
        <v>14240.519999999999</v>
      </c>
      <c r="F958" s="60">
        <v>7487.9999999999991</v>
      </c>
      <c r="G958" s="61"/>
      <c r="H958" s="61"/>
      <c r="I958" s="61"/>
      <c r="J958" s="61"/>
      <c r="K958" s="61"/>
      <c r="L958" s="60"/>
      <c r="M958" s="60"/>
      <c r="N958" s="60">
        <v>1198.08</v>
      </c>
      <c r="O958" s="60">
        <v>22926.6</v>
      </c>
      <c r="P958" s="56">
        <f>Tabla16[[#This Row],[TASA EX.]]+Tabla16[[#This Row],[IEPS 8 %]]</f>
        <v>0</v>
      </c>
      <c r="Q958" s="62">
        <f>Tabla16[[#This Row],[TASA 16%]]+Tabla16[[#This Row],[IEPS 6%]]+Tabla16[[#This Row],[IEPS30%]]+Tabla16[[#This Row],[IEPS53%]]+Tabla16[[#This Row],[IEPS 26.5%]]</f>
        <v>7487.9999999999991</v>
      </c>
      <c r="R958" s="33">
        <v>45502</v>
      </c>
      <c r="S958" s="59" t="s">
        <v>676</v>
      </c>
      <c r="T958" s="63" t="s">
        <v>677</v>
      </c>
      <c r="U958" s="58" t="s">
        <v>39</v>
      </c>
      <c r="V958" s="60">
        <v>1635.48</v>
      </c>
      <c r="W958" s="64" t="s">
        <v>40</v>
      </c>
      <c r="X958" s="59" t="s">
        <v>1939</v>
      </c>
      <c r="Y958" s="124"/>
    </row>
    <row r="959" spans="1:25" x14ac:dyDescent="0.25">
      <c r="A959" s="36" t="s">
        <v>975</v>
      </c>
      <c r="B959" s="9">
        <v>2085</v>
      </c>
      <c r="C959" s="10">
        <v>45488</v>
      </c>
      <c r="D959" s="11"/>
      <c r="E959" s="11">
        <v>37131</v>
      </c>
      <c r="F959" s="11">
        <v>0</v>
      </c>
      <c r="G959" s="24"/>
      <c r="H959" s="24"/>
      <c r="I959" s="24"/>
      <c r="J959" s="24"/>
      <c r="K959" s="24"/>
      <c r="L959" s="11"/>
      <c r="M959" s="11"/>
      <c r="N959" s="11"/>
      <c r="O959" s="11">
        <v>37131</v>
      </c>
      <c r="P959" s="106">
        <f>Tabla16[[#This Row],[TASA EX.]]+Tabla16[[#This Row],[IEPS 8 %]]</f>
        <v>0</v>
      </c>
      <c r="Q959" s="62">
        <f>Tabla16[[#This Row],[TASA 16%]]+Tabla16[[#This Row],[IEPS 6%]]+Tabla16[[#This Row],[IEPS30%]]+Tabla16[[#This Row],[IEPS53%]]+Tabla16[[#This Row],[IEPS 26.5%]]</f>
        <v>0</v>
      </c>
      <c r="R959" s="33">
        <v>45488</v>
      </c>
      <c r="S959" s="12" t="s">
        <v>77</v>
      </c>
      <c r="T959" s="34" t="s">
        <v>78</v>
      </c>
      <c r="U959" s="9" t="s">
        <v>39</v>
      </c>
      <c r="V959" s="11"/>
      <c r="W959" s="13" t="s">
        <v>40</v>
      </c>
      <c r="X959" s="12" t="s">
        <v>60</v>
      </c>
      <c r="Y959" s="124"/>
    </row>
    <row r="960" spans="1:25" x14ac:dyDescent="0.25">
      <c r="A960" s="57" t="s">
        <v>980</v>
      </c>
      <c r="B960" s="58">
        <v>2090</v>
      </c>
      <c r="C960" s="10">
        <v>45489</v>
      </c>
      <c r="D960" s="60"/>
      <c r="E960" s="60">
        <v>69433.5</v>
      </c>
      <c r="F960" s="60">
        <v>0</v>
      </c>
      <c r="G960" s="61"/>
      <c r="H960" s="61"/>
      <c r="I960" s="61"/>
      <c r="J960" s="61"/>
      <c r="K960" s="61"/>
      <c r="L960" s="60"/>
      <c r="M960" s="60"/>
      <c r="N960" s="60"/>
      <c r="O960" s="60">
        <v>69433.5</v>
      </c>
      <c r="P960" s="56">
        <f>Tabla16[[#This Row],[TASA EX.]]+Tabla16[[#This Row],[IEPS 8 %]]</f>
        <v>0</v>
      </c>
      <c r="Q960" s="62">
        <f>Tabla16[[#This Row],[TASA 16%]]+Tabla16[[#This Row],[IEPS 6%]]+Tabla16[[#This Row],[IEPS30%]]+Tabla16[[#This Row],[IEPS53%]]+Tabla16[[#This Row],[IEPS 26.5%]]</f>
        <v>0</v>
      </c>
      <c r="R960" s="33">
        <v>45489</v>
      </c>
      <c r="S960" s="59" t="s">
        <v>77</v>
      </c>
      <c r="T960" s="63" t="s">
        <v>78</v>
      </c>
      <c r="U960" s="58" t="s">
        <v>39</v>
      </c>
      <c r="V960" s="60"/>
      <c r="W960" s="64" t="s">
        <v>40</v>
      </c>
      <c r="X960" s="59" t="s">
        <v>60</v>
      </c>
      <c r="Y960" s="124"/>
    </row>
    <row r="961" spans="1:25" x14ac:dyDescent="0.25">
      <c r="A961" s="57" t="s">
        <v>989</v>
      </c>
      <c r="B961" s="58">
        <v>2099</v>
      </c>
      <c r="C961" s="10">
        <v>45490</v>
      </c>
      <c r="D961" s="60"/>
      <c r="E961" s="60">
        <v>40302.5</v>
      </c>
      <c r="F961" s="60">
        <v>0</v>
      </c>
      <c r="G961" s="61"/>
      <c r="H961" s="61"/>
      <c r="I961" s="61"/>
      <c r="J961" s="61"/>
      <c r="K961" s="61"/>
      <c r="L961" s="60"/>
      <c r="M961" s="60"/>
      <c r="N961" s="60"/>
      <c r="O961" s="60">
        <v>40302.5</v>
      </c>
      <c r="P961" s="56">
        <f>Tabla16[[#This Row],[TASA EX.]]+Tabla16[[#This Row],[IEPS 8 %]]</f>
        <v>0</v>
      </c>
      <c r="Q961" s="62">
        <f>Tabla16[[#This Row],[TASA 16%]]+Tabla16[[#This Row],[IEPS 6%]]+Tabla16[[#This Row],[IEPS30%]]+Tabla16[[#This Row],[IEPS53%]]+Tabla16[[#This Row],[IEPS 26.5%]]</f>
        <v>0</v>
      </c>
      <c r="R961" s="33">
        <v>45490</v>
      </c>
      <c r="S961" s="59" t="s">
        <v>77</v>
      </c>
      <c r="T961" s="63" t="s">
        <v>78</v>
      </c>
      <c r="U961" s="58" t="s">
        <v>39</v>
      </c>
      <c r="V961" s="60"/>
      <c r="W961" s="64" t="s">
        <v>40</v>
      </c>
      <c r="X961" s="59" t="s">
        <v>60</v>
      </c>
      <c r="Y961" s="124"/>
    </row>
    <row r="962" spans="1:25" x14ac:dyDescent="0.25">
      <c r="A962" s="57" t="s">
        <v>1030</v>
      </c>
      <c r="B962" s="58">
        <v>2143</v>
      </c>
      <c r="C962" s="10">
        <v>45496</v>
      </c>
      <c r="D962" s="60"/>
      <c r="E962" s="60">
        <v>58288.5</v>
      </c>
      <c r="F962" s="60">
        <v>0</v>
      </c>
      <c r="G962" s="61"/>
      <c r="H962" s="61"/>
      <c r="I962" s="61"/>
      <c r="J962" s="61"/>
      <c r="K962" s="61"/>
      <c r="L962" s="60"/>
      <c r="M962" s="60"/>
      <c r="N962" s="60"/>
      <c r="O962" s="60">
        <v>58288.5</v>
      </c>
      <c r="P962" s="56">
        <f>Tabla16[[#This Row],[TASA EX.]]+Tabla16[[#This Row],[IEPS 8 %]]</f>
        <v>0</v>
      </c>
      <c r="Q962" s="62">
        <f>Tabla16[[#This Row],[TASA 16%]]+Tabla16[[#This Row],[IEPS 6%]]+Tabla16[[#This Row],[IEPS30%]]+Tabla16[[#This Row],[IEPS53%]]+Tabla16[[#This Row],[IEPS 26.5%]]</f>
        <v>0</v>
      </c>
      <c r="R962" s="33">
        <v>45496</v>
      </c>
      <c r="S962" s="59" t="s">
        <v>77</v>
      </c>
      <c r="T962" s="63" t="s">
        <v>78</v>
      </c>
      <c r="U962" s="58" t="s">
        <v>39</v>
      </c>
      <c r="V962" s="60"/>
      <c r="W962" s="64" t="s">
        <v>40</v>
      </c>
      <c r="X962" s="59" t="s">
        <v>60</v>
      </c>
      <c r="Y962" s="124"/>
    </row>
    <row r="963" spans="1:25" x14ac:dyDescent="0.25">
      <c r="A963" s="109" t="s">
        <v>1057</v>
      </c>
      <c r="B963" s="110">
        <v>2172</v>
      </c>
      <c r="C963" s="10">
        <v>45503</v>
      </c>
      <c r="D963" s="112"/>
      <c r="E963" s="112">
        <v>202242.82</v>
      </c>
      <c r="F963" s="112">
        <v>0</v>
      </c>
      <c r="G963" s="113"/>
      <c r="H963" s="113"/>
      <c r="I963" s="113"/>
      <c r="J963" s="113"/>
      <c r="K963" s="113"/>
      <c r="L963" s="112"/>
      <c r="M963" s="112"/>
      <c r="N963" s="112"/>
      <c r="O963" s="112">
        <v>202242.82</v>
      </c>
      <c r="P963" s="56">
        <f>Tabla16[[#This Row],[TASA EX.]]+Tabla16[[#This Row],[IEPS 8 %]]</f>
        <v>0</v>
      </c>
      <c r="Q963" s="62">
        <f>Tabla16[[#This Row],[TASA 16%]]+Tabla16[[#This Row],[IEPS 6%]]+Tabla16[[#This Row],[IEPS30%]]+Tabla16[[#This Row],[IEPS53%]]+Tabla16[[#This Row],[IEPS 26.5%]]</f>
        <v>0</v>
      </c>
      <c r="R963" s="33">
        <v>45503</v>
      </c>
      <c r="S963" s="114" t="s">
        <v>77</v>
      </c>
      <c r="T963" s="108" t="s">
        <v>78</v>
      </c>
      <c r="U963" s="110" t="s">
        <v>39</v>
      </c>
      <c r="V963" s="112">
        <v>798.68</v>
      </c>
      <c r="W963" s="116" t="s">
        <v>40</v>
      </c>
      <c r="X963" s="114" t="s">
        <v>60</v>
      </c>
      <c r="Y963" s="124"/>
    </row>
    <row r="964" spans="1:25" x14ac:dyDescent="0.25">
      <c r="A964" s="36" t="s">
        <v>895</v>
      </c>
      <c r="B964" s="9">
        <v>2002</v>
      </c>
      <c r="C964" s="10">
        <v>45474</v>
      </c>
      <c r="D964" s="11"/>
      <c r="E964" s="11">
        <v>31749</v>
      </c>
      <c r="F964" s="11">
        <v>0</v>
      </c>
      <c r="G964" s="24"/>
      <c r="H964" s="24"/>
      <c r="I964" s="24"/>
      <c r="J964" s="24"/>
      <c r="K964" s="24"/>
      <c r="L964" s="11"/>
      <c r="M964" s="11"/>
      <c r="N964" s="11"/>
      <c r="O964" s="11">
        <v>31749</v>
      </c>
      <c r="P964" s="106">
        <f>Tabla16[[#This Row],[TASA EX.]]+Tabla16[[#This Row],[IEPS 8 %]]</f>
        <v>0</v>
      </c>
      <c r="Q964" s="62">
        <f>Tabla16[[#This Row],[TASA 16%]]+Tabla16[[#This Row],[IEPS 6%]]+Tabla16[[#This Row],[IEPS30%]]+Tabla16[[#This Row],[IEPS53%]]+Tabla16[[#This Row],[IEPS 26.5%]]</f>
        <v>0</v>
      </c>
      <c r="R964" s="33">
        <v>45474</v>
      </c>
      <c r="S964" s="12" t="s">
        <v>77</v>
      </c>
      <c r="T964" s="34" t="s">
        <v>78</v>
      </c>
      <c r="U964" s="9" t="s">
        <v>39</v>
      </c>
      <c r="V964" s="11"/>
      <c r="W964" s="13" t="s">
        <v>40</v>
      </c>
      <c r="X964" s="12" t="s">
        <v>60</v>
      </c>
      <c r="Y964" s="124"/>
    </row>
    <row r="965" spans="1:25" x14ac:dyDescent="0.25">
      <c r="A965" s="78" t="s">
        <v>938</v>
      </c>
      <c r="B965" s="80">
        <v>2047</v>
      </c>
      <c r="C965" s="10">
        <v>45481</v>
      </c>
      <c r="D965" s="76"/>
      <c r="E965" s="76">
        <v>84532</v>
      </c>
      <c r="F965" s="76">
        <v>0</v>
      </c>
      <c r="G965" s="84"/>
      <c r="H965" s="84"/>
      <c r="I965" s="84"/>
      <c r="J965" s="84"/>
      <c r="K965" s="84"/>
      <c r="L965" s="76"/>
      <c r="M965" s="76"/>
      <c r="N965" s="76"/>
      <c r="O965" s="76">
        <v>84532</v>
      </c>
      <c r="P965" s="56">
        <f>Tabla16[[#This Row],[TASA EX.]]+Tabla16[[#This Row],[IEPS 8 %]]</f>
        <v>0</v>
      </c>
      <c r="Q965" s="62">
        <f>Tabla16[[#This Row],[TASA 16%]]+Tabla16[[#This Row],[IEPS 6%]]+Tabla16[[#This Row],[IEPS30%]]+Tabla16[[#This Row],[IEPS53%]]+Tabla16[[#This Row],[IEPS 26.5%]]</f>
        <v>0</v>
      </c>
      <c r="R965" s="33">
        <v>45481</v>
      </c>
      <c r="S965" s="85" t="s">
        <v>77</v>
      </c>
      <c r="T965" s="87" t="s">
        <v>78</v>
      </c>
      <c r="U965" s="80" t="s">
        <v>39</v>
      </c>
      <c r="V965" s="76"/>
      <c r="W965" s="89" t="s">
        <v>40</v>
      </c>
      <c r="X965" s="85" t="s">
        <v>60</v>
      </c>
      <c r="Y965" s="124"/>
    </row>
    <row r="966" spans="1:25" x14ac:dyDescent="0.25">
      <c r="A966" s="91">
        <v>196129</v>
      </c>
      <c r="B966" s="92">
        <v>289</v>
      </c>
      <c r="C966" s="10">
        <v>45482</v>
      </c>
      <c r="D966" s="93">
        <v>0.01</v>
      </c>
      <c r="E966" s="93">
        <v>0</v>
      </c>
      <c r="F966" s="93">
        <v>29388</v>
      </c>
      <c r="G966" s="94"/>
      <c r="H966" s="94"/>
      <c r="I966" s="94"/>
      <c r="J966" s="94"/>
      <c r="K966" s="94"/>
      <c r="L966" s="93"/>
      <c r="M966" s="93"/>
      <c r="N966" s="93">
        <v>4702.08</v>
      </c>
      <c r="O966" s="93">
        <v>34090.089999999997</v>
      </c>
      <c r="P966" s="56">
        <f>Tabla16[[#This Row],[TASA EX.]]+Tabla16[[#This Row],[IEPS 8 %]]</f>
        <v>0.01</v>
      </c>
      <c r="Q966" s="62">
        <f>Tabla16[[#This Row],[TASA 16%]]+Tabla16[[#This Row],[IEPS 6%]]+Tabla16[[#This Row],[IEPS30%]]+Tabla16[[#This Row],[IEPS53%]]+Tabla16[[#This Row],[IEPS 26.5%]]</f>
        <v>29388</v>
      </c>
      <c r="R966" s="33">
        <v>45492</v>
      </c>
      <c r="S966" s="95" t="s">
        <v>1852</v>
      </c>
      <c r="T966" s="90" t="s">
        <v>1853</v>
      </c>
      <c r="U966" s="92" t="s">
        <v>39</v>
      </c>
      <c r="V966" s="93"/>
      <c r="W966" s="96" t="s">
        <v>40</v>
      </c>
      <c r="X966" s="95" t="s">
        <v>1854</v>
      </c>
      <c r="Y966" s="124"/>
    </row>
    <row r="967" spans="1:25" x14ac:dyDescent="0.25">
      <c r="A967" s="91">
        <v>196316</v>
      </c>
      <c r="B967" s="92">
        <v>476</v>
      </c>
      <c r="C967" s="10">
        <v>45490</v>
      </c>
      <c r="D967" s="93"/>
      <c r="E967" s="93">
        <v>1.0000000001127773E-2</v>
      </c>
      <c r="F967" s="93">
        <v>23806</v>
      </c>
      <c r="G967" s="94"/>
      <c r="H967" s="94"/>
      <c r="I967" s="94"/>
      <c r="J967" s="94"/>
      <c r="K967" s="94"/>
      <c r="L967" s="93"/>
      <c r="M967" s="93"/>
      <c r="N967" s="93">
        <v>3808.96</v>
      </c>
      <c r="O967" s="93">
        <v>27614.97</v>
      </c>
      <c r="P967" s="56">
        <f>Tabla16[[#This Row],[TASA EX.]]+Tabla16[[#This Row],[IEPS 8 %]]</f>
        <v>0</v>
      </c>
      <c r="Q967" s="62">
        <f>Tabla16[[#This Row],[TASA 16%]]+Tabla16[[#This Row],[IEPS 6%]]+Tabla16[[#This Row],[IEPS30%]]+Tabla16[[#This Row],[IEPS53%]]+Tabla16[[#This Row],[IEPS 26.5%]]</f>
        <v>23806</v>
      </c>
      <c r="R967" s="33">
        <v>45492</v>
      </c>
      <c r="S967" s="95" t="s">
        <v>686</v>
      </c>
      <c r="T967" s="90" t="s">
        <v>687</v>
      </c>
      <c r="U967" s="92" t="s">
        <v>51</v>
      </c>
      <c r="V967" s="93"/>
      <c r="W967" s="96" t="s">
        <v>52</v>
      </c>
      <c r="X967" s="95" t="s">
        <v>1980</v>
      </c>
      <c r="Y967" s="124"/>
    </row>
    <row r="968" spans="1:25" x14ac:dyDescent="0.25">
      <c r="A968" s="78">
        <v>195571</v>
      </c>
      <c r="B968" s="80">
        <v>621</v>
      </c>
      <c r="C968" s="10">
        <v>45464</v>
      </c>
      <c r="D968" s="76"/>
      <c r="E968" s="76">
        <v>-1.2499999999761258E-2</v>
      </c>
      <c r="F968" s="76">
        <v>2207.5625</v>
      </c>
      <c r="G968" s="84"/>
      <c r="H968" s="84"/>
      <c r="I968" s="84"/>
      <c r="J968" s="84"/>
      <c r="K968" s="84"/>
      <c r="L968" s="76"/>
      <c r="M968" s="76"/>
      <c r="N968" s="76">
        <v>353.21</v>
      </c>
      <c r="O968" s="76">
        <v>2560.7600000000002</v>
      </c>
      <c r="P968" s="56">
        <f>Tabla16[[#This Row],[TASA EX.]]+Tabla16[[#This Row],[IEPS 8 %]]</f>
        <v>0</v>
      </c>
      <c r="Q968" s="62">
        <f>Tabla16[[#This Row],[TASA 16%]]+Tabla16[[#This Row],[IEPS 6%]]+Tabla16[[#This Row],[IEPS30%]]+Tabla16[[#This Row],[IEPS53%]]+Tabla16[[#This Row],[IEPS 26.5%]]</f>
        <v>2207.5625</v>
      </c>
      <c r="R968" s="33">
        <v>45483</v>
      </c>
      <c r="S968" s="85" t="s">
        <v>276</v>
      </c>
      <c r="T968" s="87" t="s">
        <v>277</v>
      </c>
      <c r="U968" s="80" t="s">
        <v>39</v>
      </c>
      <c r="V968" s="76">
        <v>5585.55</v>
      </c>
      <c r="W968" s="89" t="s">
        <v>40</v>
      </c>
      <c r="X968" s="85" t="s">
        <v>1401</v>
      </c>
      <c r="Y968" s="124"/>
    </row>
    <row r="969" spans="1:25" x14ac:dyDescent="0.25">
      <c r="A969" s="57">
        <v>195860</v>
      </c>
      <c r="B969" s="58">
        <v>20</v>
      </c>
      <c r="C969" s="10">
        <v>45474</v>
      </c>
      <c r="D969" s="60"/>
      <c r="E969" s="60">
        <v>3.4999999999854481E-2</v>
      </c>
      <c r="F969" s="60">
        <v>36175.125</v>
      </c>
      <c r="G969" s="61"/>
      <c r="H969" s="61"/>
      <c r="I969" s="61"/>
      <c r="J969" s="61"/>
      <c r="K969" s="61"/>
      <c r="L969" s="60"/>
      <c r="M969" s="60"/>
      <c r="N969" s="60">
        <v>5788.02</v>
      </c>
      <c r="O969" s="60">
        <v>41963.18</v>
      </c>
      <c r="P969" s="56">
        <f>Tabla16[[#This Row],[TASA EX.]]+Tabla16[[#This Row],[IEPS 8 %]]</f>
        <v>0</v>
      </c>
      <c r="Q969" s="62">
        <f>Tabla16[[#This Row],[TASA 16%]]+Tabla16[[#This Row],[IEPS 6%]]+Tabla16[[#This Row],[IEPS30%]]+Tabla16[[#This Row],[IEPS53%]]+Tabla16[[#This Row],[IEPS 26.5%]]</f>
        <v>36175.125</v>
      </c>
      <c r="R969" s="33">
        <v>45495</v>
      </c>
      <c r="S969" s="59" t="s">
        <v>276</v>
      </c>
      <c r="T969" s="63" t="s">
        <v>277</v>
      </c>
      <c r="U969" s="58" t="s">
        <v>39</v>
      </c>
      <c r="V969" s="60">
        <v>409.48</v>
      </c>
      <c r="W969" s="64" t="s">
        <v>40</v>
      </c>
      <c r="X969" s="59" t="s">
        <v>1625</v>
      </c>
      <c r="Y969" s="124"/>
    </row>
    <row r="970" spans="1:25" x14ac:dyDescent="0.25">
      <c r="A970" s="36">
        <v>195560</v>
      </c>
      <c r="B970" s="9">
        <v>610</v>
      </c>
      <c r="C970" s="10">
        <v>45464</v>
      </c>
      <c r="D970" s="11"/>
      <c r="E970" s="11">
        <v>57000</v>
      </c>
      <c r="F970" s="11">
        <v>0</v>
      </c>
      <c r="G970" s="24"/>
      <c r="H970" s="24"/>
      <c r="I970" s="24"/>
      <c r="J970" s="24"/>
      <c r="K970" s="24"/>
      <c r="L970" s="11"/>
      <c r="M970" s="11"/>
      <c r="N970" s="11"/>
      <c r="O970" s="11">
        <v>57000</v>
      </c>
      <c r="P970" s="106">
        <f>Tabla16[[#This Row],[TASA EX.]]+Tabla16[[#This Row],[IEPS 8 %]]</f>
        <v>0</v>
      </c>
      <c r="Q970" s="62">
        <f>Tabla16[[#This Row],[TASA 16%]]+Tabla16[[#This Row],[IEPS 6%]]+Tabla16[[#This Row],[IEPS30%]]+Tabla16[[#This Row],[IEPS53%]]+Tabla16[[#This Row],[IEPS 26.5%]]</f>
        <v>0</v>
      </c>
      <c r="R970" s="33">
        <v>45483</v>
      </c>
      <c r="S970" s="12" t="s">
        <v>160</v>
      </c>
      <c r="T970" s="34" t="s">
        <v>161</v>
      </c>
      <c r="U970" s="9" t="s">
        <v>39</v>
      </c>
      <c r="V970" s="11"/>
      <c r="W970" s="13" t="s">
        <v>40</v>
      </c>
      <c r="X970" s="12" t="s">
        <v>1390</v>
      </c>
      <c r="Y970" s="124"/>
    </row>
    <row r="971" spans="1:25" x14ac:dyDescent="0.25">
      <c r="A971" s="57">
        <v>195801</v>
      </c>
      <c r="B971" s="58">
        <v>851</v>
      </c>
      <c r="C971" s="10">
        <v>45471</v>
      </c>
      <c r="D971" s="60"/>
      <c r="E971" s="60">
        <v>289588</v>
      </c>
      <c r="F971" s="60">
        <v>0</v>
      </c>
      <c r="G971" s="61"/>
      <c r="H971" s="61"/>
      <c r="I971" s="61"/>
      <c r="J971" s="61"/>
      <c r="K971" s="61"/>
      <c r="L971" s="60"/>
      <c r="M971" s="60"/>
      <c r="N971" s="60"/>
      <c r="O971" s="60">
        <v>289588</v>
      </c>
      <c r="P971" s="56">
        <f>Tabla16[[#This Row],[TASA EX.]]+Tabla16[[#This Row],[IEPS 8 %]]</f>
        <v>0</v>
      </c>
      <c r="Q971" s="62">
        <f>Tabla16[[#This Row],[TASA 16%]]+Tabla16[[#This Row],[IEPS 6%]]+Tabla16[[#This Row],[IEPS30%]]+Tabla16[[#This Row],[IEPS53%]]+Tabla16[[#This Row],[IEPS 26.5%]]</f>
        <v>0</v>
      </c>
      <c r="R971" s="33">
        <v>45488</v>
      </c>
      <c r="S971" s="59" t="s">
        <v>160</v>
      </c>
      <c r="T971" s="63" t="s">
        <v>161</v>
      </c>
      <c r="U971" s="58" t="s">
        <v>39</v>
      </c>
      <c r="V971" s="60"/>
      <c r="W971" s="64" t="s">
        <v>40</v>
      </c>
      <c r="X971" s="59" t="s">
        <v>1550</v>
      </c>
      <c r="Y971" s="124"/>
    </row>
    <row r="972" spans="1:25" x14ac:dyDescent="0.25">
      <c r="A972" s="36">
        <v>196223</v>
      </c>
      <c r="B972" s="9">
        <v>383</v>
      </c>
      <c r="C972" s="10">
        <v>45485</v>
      </c>
      <c r="D972" s="11"/>
      <c r="E972" s="11">
        <v>147672.20000000001</v>
      </c>
      <c r="F972" s="11">
        <v>0</v>
      </c>
      <c r="G972" s="24"/>
      <c r="H972" s="24"/>
      <c r="I972" s="24"/>
      <c r="J972" s="24"/>
      <c r="K972" s="24"/>
      <c r="L972" s="11"/>
      <c r="M972" s="11"/>
      <c r="N972" s="11"/>
      <c r="O972" s="11">
        <v>147672.20000000001</v>
      </c>
      <c r="P972" s="106">
        <f>Tabla16[[#This Row],[TASA EX.]]+Tabla16[[#This Row],[IEPS 8 %]]</f>
        <v>0</v>
      </c>
      <c r="Q972" s="62">
        <f>Tabla16[[#This Row],[TASA 16%]]+Tabla16[[#This Row],[IEPS 6%]]+Tabla16[[#This Row],[IEPS30%]]+Tabla16[[#This Row],[IEPS53%]]+Tabla16[[#This Row],[IEPS 26.5%]]</f>
        <v>0</v>
      </c>
      <c r="R972" s="33">
        <v>45502</v>
      </c>
      <c r="S972" s="12" t="s">
        <v>160</v>
      </c>
      <c r="T972" s="34" t="s">
        <v>161</v>
      </c>
      <c r="U972" s="9" t="s">
        <v>39</v>
      </c>
      <c r="V972" s="11"/>
      <c r="W972" s="13" t="s">
        <v>40</v>
      </c>
      <c r="X972" s="12" t="s">
        <v>1942</v>
      </c>
      <c r="Y972" s="124"/>
    </row>
    <row r="973" spans="1:25" x14ac:dyDescent="0.25">
      <c r="A973" s="97">
        <v>195582</v>
      </c>
      <c r="B973" s="98">
        <v>632</v>
      </c>
      <c r="C973" s="10">
        <v>45464</v>
      </c>
      <c r="D973" s="100"/>
      <c r="E973" s="100">
        <v>-1.4999999977590051E-2</v>
      </c>
      <c r="F973" s="100">
        <v>306981.875</v>
      </c>
      <c r="G973" s="101"/>
      <c r="H973" s="101"/>
      <c r="I973" s="101"/>
      <c r="J973" s="101"/>
      <c r="K973" s="101"/>
      <c r="L973" s="100"/>
      <c r="M973" s="100"/>
      <c r="N973" s="100">
        <v>49117.1</v>
      </c>
      <c r="O973" s="100">
        <v>356098.96</v>
      </c>
      <c r="P973" s="56">
        <f>Tabla16[[#This Row],[TASA EX.]]+Tabla16[[#This Row],[IEPS 8 %]]</f>
        <v>0</v>
      </c>
      <c r="Q973" s="62">
        <f>Tabla16[[#This Row],[TASA 16%]]+Tabla16[[#This Row],[IEPS 6%]]+Tabla16[[#This Row],[IEPS30%]]+Tabla16[[#This Row],[IEPS53%]]+Tabla16[[#This Row],[IEPS 26.5%]]</f>
        <v>306981.875</v>
      </c>
      <c r="R973" s="33">
        <v>45482</v>
      </c>
      <c r="S973" s="99" t="s">
        <v>1408</v>
      </c>
      <c r="T973" s="102" t="s">
        <v>1409</v>
      </c>
      <c r="U973" s="98" t="s">
        <v>51</v>
      </c>
      <c r="V973" s="100"/>
      <c r="W973" s="103" t="s">
        <v>52</v>
      </c>
      <c r="X973" s="99" t="s">
        <v>1410</v>
      </c>
      <c r="Y973" s="124"/>
    </row>
    <row r="974" spans="1:25" x14ac:dyDescent="0.25">
      <c r="A974" s="57">
        <v>195583</v>
      </c>
      <c r="B974" s="58">
        <v>633</v>
      </c>
      <c r="C974" s="10">
        <v>45464</v>
      </c>
      <c r="D974" s="60"/>
      <c r="E974" s="60">
        <v>-2.7500000069267116E-2</v>
      </c>
      <c r="F974" s="60">
        <v>436160.68750000006</v>
      </c>
      <c r="G974" s="61"/>
      <c r="H974" s="61"/>
      <c r="I974" s="61"/>
      <c r="J974" s="61"/>
      <c r="K974" s="61"/>
      <c r="L974" s="60"/>
      <c r="M974" s="60"/>
      <c r="N974" s="60">
        <v>69785.710000000006</v>
      </c>
      <c r="O974" s="60">
        <v>505946.37</v>
      </c>
      <c r="P974" s="56">
        <f>Tabla16[[#This Row],[TASA EX.]]+Tabla16[[#This Row],[IEPS 8 %]]</f>
        <v>0</v>
      </c>
      <c r="Q974" s="62">
        <f>Tabla16[[#This Row],[TASA 16%]]+Tabla16[[#This Row],[IEPS 6%]]+Tabla16[[#This Row],[IEPS30%]]+Tabla16[[#This Row],[IEPS53%]]+Tabla16[[#This Row],[IEPS 26.5%]]</f>
        <v>436160.68750000006</v>
      </c>
      <c r="R974" s="33">
        <v>45489</v>
      </c>
      <c r="S974" s="59" t="s">
        <v>1408</v>
      </c>
      <c r="T974" s="63" t="s">
        <v>1409</v>
      </c>
      <c r="U974" s="58" t="s">
        <v>51</v>
      </c>
      <c r="V974" s="60"/>
      <c r="W974" s="64" t="s">
        <v>52</v>
      </c>
      <c r="X974" s="59" t="s">
        <v>1411</v>
      </c>
      <c r="Y974" s="124"/>
    </row>
    <row r="975" spans="1:25" x14ac:dyDescent="0.25">
      <c r="A975" s="57">
        <v>195370</v>
      </c>
      <c r="B975" s="58">
        <v>420</v>
      </c>
      <c r="C975" s="10">
        <v>45460</v>
      </c>
      <c r="D975" s="60"/>
      <c r="E975" s="60">
        <v>200625.31</v>
      </c>
      <c r="F975" s="60">
        <v>0</v>
      </c>
      <c r="G975" s="61"/>
      <c r="H975" s="61"/>
      <c r="I975" s="61"/>
      <c r="J975" s="61"/>
      <c r="K975" s="61"/>
      <c r="L975" s="60"/>
      <c r="M975" s="60">
        <v>772.69</v>
      </c>
      <c r="N975" s="60"/>
      <c r="O975" s="60">
        <v>201398</v>
      </c>
      <c r="P975" s="56">
        <f>Tabla16[[#This Row],[TASA EX.]]+Tabla16[[#This Row],[IEPS 8 %]]</f>
        <v>772.69</v>
      </c>
      <c r="Q975" s="62">
        <f>Tabla16[[#This Row],[TASA 16%]]+Tabla16[[#This Row],[IEPS 6%]]+Tabla16[[#This Row],[IEPS30%]]+Tabla16[[#This Row],[IEPS53%]]+Tabla16[[#This Row],[IEPS 26.5%]]</f>
        <v>0</v>
      </c>
      <c r="R975" s="33">
        <v>45475</v>
      </c>
      <c r="S975" s="59" t="s">
        <v>157</v>
      </c>
      <c r="T975" s="63" t="s">
        <v>158</v>
      </c>
      <c r="U975" s="58" t="s">
        <v>39</v>
      </c>
      <c r="V975" s="60"/>
      <c r="W975" s="64" t="s">
        <v>40</v>
      </c>
      <c r="X975" s="59" t="s">
        <v>60</v>
      </c>
      <c r="Y975" s="124"/>
    </row>
    <row r="976" spans="1:25" x14ac:dyDescent="0.25">
      <c r="A976" s="57">
        <v>195975</v>
      </c>
      <c r="B976" s="58">
        <v>135</v>
      </c>
      <c r="C976" s="10">
        <v>45477</v>
      </c>
      <c r="D976" s="60"/>
      <c r="E976" s="60">
        <v>199878.17</v>
      </c>
      <c r="F976" s="60">
        <v>0</v>
      </c>
      <c r="G976" s="61"/>
      <c r="H976" s="61"/>
      <c r="I976" s="61"/>
      <c r="J976" s="61"/>
      <c r="K976" s="61"/>
      <c r="L976" s="60"/>
      <c r="M976" s="60">
        <v>747.83</v>
      </c>
      <c r="N976" s="60"/>
      <c r="O976" s="60">
        <v>200626</v>
      </c>
      <c r="P976" s="56">
        <f>Tabla16[[#This Row],[TASA EX.]]+Tabla16[[#This Row],[IEPS 8 %]]</f>
        <v>747.83</v>
      </c>
      <c r="Q976" s="62">
        <f>Tabla16[[#This Row],[TASA 16%]]+Tabla16[[#This Row],[IEPS 6%]]+Tabla16[[#This Row],[IEPS30%]]+Tabla16[[#This Row],[IEPS53%]]+Tabla16[[#This Row],[IEPS 26.5%]]</f>
        <v>0</v>
      </c>
      <c r="R976" s="33">
        <v>45489</v>
      </c>
      <c r="S976" s="59" t="s">
        <v>157</v>
      </c>
      <c r="T976" s="63" t="s">
        <v>158</v>
      </c>
      <c r="U976" s="58" t="s">
        <v>39</v>
      </c>
      <c r="V976" s="60"/>
      <c r="W976" s="64" t="s">
        <v>40</v>
      </c>
      <c r="X976" s="59" t="s">
        <v>60</v>
      </c>
      <c r="Y976" s="124"/>
    </row>
    <row r="977" spans="1:25" x14ac:dyDescent="0.25">
      <c r="A977" s="36">
        <v>195865</v>
      </c>
      <c r="B977" s="9">
        <v>25</v>
      </c>
      <c r="C977" s="10">
        <v>45474</v>
      </c>
      <c r="D977" s="11"/>
      <c r="E977" s="11">
        <v>28760</v>
      </c>
      <c r="F977" s="11">
        <v>0</v>
      </c>
      <c r="G977" s="24"/>
      <c r="H977" s="24"/>
      <c r="I977" s="24"/>
      <c r="J977" s="24"/>
      <c r="K977" s="24"/>
      <c r="L977" s="11"/>
      <c r="M977" s="11"/>
      <c r="N977" s="11"/>
      <c r="O977" s="11">
        <v>28760</v>
      </c>
      <c r="P977" s="56">
        <f>Tabla16[[#This Row],[TASA EX.]]+Tabla16[[#This Row],[IEPS 8 %]]</f>
        <v>0</v>
      </c>
      <c r="Q977" s="62">
        <f>Tabla16[[#This Row],[TASA 16%]]+Tabla16[[#This Row],[IEPS 6%]]+Tabla16[[#This Row],[IEPS30%]]+Tabla16[[#This Row],[IEPS53%]]+Tabla16[[#This Row],[IEPS 26.5%]]</f>
        <v>0</v>
      </c>
      <c r="R977" s="33">
        <v>45496</v>
      </c>
      <c r="S977" s="12" t="s">
        <v>559</v>
      </c>
      <c r="T977" s="34" t="s">
        <v>560</v>
      </c>
      <c r="U977" s="9" t="s">
        <v>39</v>
      </c>
      <c r="V977" s="11"/>
      <c r="W977" s="13" t="s">
        <v>40</v>
      </c>
      <c r="X977" s="12" t="s">
        <v>1631</v>
      </c>
      <c r="Y977" s="124"/>
    </row>
    <row r="978" spans="1:25" x14ac:dyDescent="0.25">
      <c r="A978" s="51">
        <v>196140</v>
      </c>
      <c r="B978" s="50">
        <v>300</v>
      </c>
      <c r="C978" s="10">
        <v>45482</v>
      </c>
      <c r="D978" s="52"/>
      <c r="E978" s="52">
        <v>27580</v>
      </c>
      <c r="F978" s="52">
        <v>0</v>
      </c>
      <c r="G978" s="53"/>
      <c r="H978" s="53"/>
      <c r="I978" s="53"/>
      <c r="J978" s="53"/>
      <c r="K978" s="53"/>
      <c r="L978" s="52"/>
      <c r="M978" s="52"/>
      <c r="N978" s="52"/>
      <c r="O978" s="52">
        <v>27580</v>
      </c>
      <c r="P978" s="56">
        <f>Tabla16[[#This Row],[TASA EX.]]+Tabla16[[#This Row],[IEPS 8 %]]</f>
        <v>0</v>
      </c>
      <c r="Q978" s="62">
        <f>Tabla16[[#This Row],[TASA 16%]]+Tabla16[[#This Row],[IEPS 6%]]+Tabla16[[#This Row],[IEPS30%]]+Tabla16[[#This Row],[IEPS53%]]+Tabla16[[#This Row],[IEPS 26.5%]]</f>
        <v>0</v>
      </c>
      <c r="R978" s="33">
        <v>45485</v>
      </c>
      <c r="S978" s="54" t="s">
        <v>559</v>
      </c>
      <c r="T978" s="49" t="s">
        <v>560</v>
      </c>
      <c r="U978" s="45" t="s">
        <v>39</v>
      </c>
      <c r="V978" s="55"/>
      <c r="W978" s="50" t="s">
        <v>40</v>
      </c>
      <c r="X978" s="48" t="s">
        <v>1864</v>
      </c>
      <c r="Y978" s="124"/>
    </row>
    <row r="979" spans="1:25" x14ac:dyDescent="0.25">
      <c r="A979" s="44">
        <v>195994</v>
      </c>
      <c r="B979" s="45">
        <v>154</v>
      </c>
      <c r="C979" s="10">
        <v>45477</v>
      </c>
      <c r="D979" s="46"/>
      <c r="E979" s="46">
        <v>40824</v>
      </c>
      <c r="F979" s="46">
        <v>0</v>
      </c>
      <c r="G979" s="47"/>
      <c r="H979" s="47"/>
      <c r="I979" s="47"/>
      <c r="J979" s="47"/>
      <c r="K979" s="47"/>
      <c r="L979" s="46"/>
      <c r="M979" s="46"/>
      <c r="N979" s="46"/>
      <c r="O979" s="46">
        <v>40824</v>
      </c>
      <c r="P979" s="56">
        <f>Tabla16[[#This Row],[TASA EX.]]+Tabla16[[#This Row],[IEPS 8 %]]</f>
        <v>0</v>
      </c>
      <c r="Q979" s="62">
        <f>Tabla16[[#This Row],[TASA 16%]]+Tabla16[[#This Row],[IEPS 6%]]+Tabla16[[#This Row],[IEPS30%]]+Tabla16[[#This Row],[IEPS53%]]+Tabla16[[#This Row],[IEPS 26.5%]]</f>
        <v>0</v>
      </c>
      <c r="R979" s="33">
        <v>45495</v>
      </c>
      <c r="S979" s="48" t="s">
        <v>654</v>
      </c>
      <c r="T979" s="49" t="s">
        <v>655</v>
      </c>
      <c r="U979" s="45" t="s">
        <v>39</v>
      </c>
      <c r="V979" s="46"/>
      <c r="W979" s="50" t="s">
        <v>40</v>
      </c>
      <c r="X979" s="48" t="s">
        <v>1745</v>
      </c>
      <c r="Y979" s="124"/>
    </row>
    <row r="980" spans="1:25" x14ac:dyDescent="0.25">
      <c r="A980" s="57">
        <v>196556</v>
      </c>
      <c r="B980" s="58">
        <v>716</v>
      </c>
      <c r="C980" s="10">
        <v>45497</v>
      </c>
      <c r="D980" s="60"/>
      <c r="E980" s="60">
        <v>46.09</v>
      </c>
      <c r="F980" s="60">
        <v>0</v>
      </c>
      <c r="G980" s="61"/>
      <c r="H980" s="61"/>
      <c r="I980" s="61"/>
      <c r="J980" s="61"/>
      <c r="K980" s="61"/>
      <c r="L980" s="60"/>
      <c r="M980" s="60">
        <v>3.68</v>
      </c>
      <c r="N980" s="60"/>
      <c r="O980" s="60">
        <v>49.77</v>
      </c>
      <c r="P980" s="56">
        <f>Tabla16[[#This Row],[TASA EX.]]+Tabla16[[#This Row],[IEPS 8 %]]</f>
        <v>3.68</v>
      </c>
      <c r="Q980" s="62">
        <f>Tabla16[[#This Row],[TASA 16%]]+Tabla16[[#This Row],[IEPS 6%]]+Tabla16[[#This Row],[IEPS30%]]+Tabla16[[#This Row],[IEPS53%]]+Tabla16[[#This Row],[IEPS 26.5%]]</f>
        <v>0</v>
      </c>
      <c r="R980" s="33">
        <v>45499</v>
      </c>
      <c r="S980" s="59" t="s">
        <v>103</v>
      </c>
      <c r="T980" s="63" t="s">
        <v>104</v>
      </c>
      <c r="U980" s="58" t="s">
        <v>39</v>
      </c>
      <c r="V980" s="60"/>
      <c r="W980" s="64" t="s">
        <v>40</v>
      </c>
      <c r="X980" s="59" t="s">
        <v>2094</v>
      </c>
      <c r="Y980" s="124"/>
    </row>
    <row r="981" spans="1:25" x14ac:dyDescent="0.25">
      <c r="A981" s="57" t="s">
        <v>954</v>
      </c>
      <c r="B981" s="58">
        <v>2064</v>
      </c>
      <c r="C981" s="10">
        <v>45484</v>
      </c>
      <c r="D981" s="60"/>
      <c r="E981" s="60">
        <v>380589.52250000002</v>
      </c>
      <c r="F981" s="60">
        <v>2641.6875</v>
      </c>
      <c r="G981" s="61"/>
      <c r="H981" s="61"/>
      <c r="I981" s="61"/>
      <c r="J981" s="61"/>
      <c r="K981" s="61"/>
      <c r="L981" s="60"/>
      <c r="M981" s="60">
        <v>9819.93</v>
      </c>
      <c r="N981" s="60">
        <v>422.67</v>
      </c>
      <c r="O981" s="60">
        <v>393473.81</v>
      </c>
      <c r="P981" s="56">
        <f>Tabla16[[#This Row],[TASA EX.]]+Tabla16[[#This Row],[IEPS 8 %]]</f>
        <v>9819.93</v>
      </c>
      <c r="Q981" s="62">
        <f>Tabla16[[#This Row],[TASA 16%]]+Tabla16[[#This Row],[IEPS 6%]]+Tabla16[[#This Row],[IEPS30%]]+Tabla16[[#This Row],[IEPS53%]]+Tabla16[[#This Row],[IEPS 26.5%]]</f>
        <v>2641.6875</v>
      </c>
      <c r="R981" s="33">
        <v>45484</v>
      </c>
      <c r="S981" s="59" t="s">
        <v>103</v>
      </c>
      <c r="T981" s="63" t="s">
        <v>104</v>
      </c>
      <c r="U981" s="58" t="s">
        <v>39</v>
      </c>
      <c r="V981" s="60">
        <v>11928.67</v>
      </c>
      <c r="W981" s="64" t="s">
        <v>40</v>
      </c>
      <c r="X981" s="59" t="s">
        <v>1132</v>
      </c>
      <c r="Y981" s="124"/>
    </row>
    <row r="982" spans="1:25" x14ac:dyDescent="0.25">
      <c r="A982" s="57" t="s">
        <v>1064</v>
      </c>
      <c r="B982" s="58">
        <v>2180</v>
      </c>
      <c r="C982" s="10">
        <v>45504</v>
      </c>
      <c r="D982" s="60"/>
      <c r="E982" s="60">
        <v>418574.79000000004</v>
      </c>
      <c r="F982" s="60">
        <v>0</v>
      </c>
      <c r="G982" s="61"/>
      <c r="H982" s="61"/>
      <c r="I982" s="61"/>
      <c r="J982" s="61"/>
      <c r="K982" s="61"/>
      <c r="L982" s="60"/>
      <c r="M982" s="60">
        <v>16017.54</v>
      </c>
      <c r="N982" s="60"/>
      <c r="O982" s="60">
        <v>434592.33</v>
      </c>
      <c r="P982" s="56">
        <f>Tabla16[[#This Row],[TASA EX.]]+Tabla16[[#This Row],[IEPS 8 %]]</f>
        <v>16017.54</v>
      </c>
      <c r="Q982" s="62">
        <f>Tabla16[[#This Row],[TASA 16%]]+Tabla16[[#This Row],[IEPS 6%]]+Tabla16[[#This Row],[IEPS30%]]+Tabla16[[#This Row],[IEPS53%]]+Tabla16[[#This Row],[IEPS 26.5%]]</f>
        <v>0</v>
      </c>
      <c r="R982" s="33">
        <v>45504</v>
      </c>
      <c r="S982" s="59" t="s">
        <v>103</v>
      </c>
      <c r="T982" s="63" t="s">
        <v>104</v>
      </c>
      <c r="U982" s="58" t="s">
        <v>39</v>
      </c>
      <c r="V982" s="60">
        <v>22632.29</v>
      </c>
      <c r="W982" s="64" t="s">
        <v>40</v>
      </c>
      <c r="X982" s="59" t="s">
        <v>1234</v>
      </c>
      <c r="Y982" s="124"/>
    </row>
    <row r="983" spans="1:25" x14ac:dyDescent="0.25">
      <c r="A983" s="57">
        <v>195681</v>
      </c>
      <c r="B983" s="58">
        <v>731</v>
      </c>
      <c r="C983" s="10">
        <v>45468</v>
      </c>
      <c r="D983" s="60"/>
      <c r="E983" s="60">
        <v>204326.03</v>
      </c>
      <c r="F983" s="60">
        <v>0</v>
      </c>
      <c r="G983" s="61"/>
      <c r="H983" s="61"/>
      <c r="I983" s="61"/>
      <c r="J983" s="61"/>
      <c r="K983" s="61"/>
      <c r="L983" s="60"/>
      <c r="M983" s="60">
        <v>3170.95</v>
      </c>
      <c r="N983" s="60"/>
      <c r="O983" s="60">
        <v>207496.98</v>
      </c>
      <c r="P983" s="56">
        <f>Tabla16[[#This Row],[TASA EX.]]+Tabla16[[#This Row],[IEPS 8 %]]</f>
        <v>3170.95</v>
      </c>
      <c r="Q983" s="62">
        <f>Tabla16[[#This Row],[TASA 16%]]+Tabla16[[#This Row],[IEPS 6%]]+Tabla16[[#This Row],[IEPS30%]]+Tabla16[[#This Row],[IEPS53%]]+Tabla16[[#This Row],[IEPS 26.5%]]</f>
        <v>0</v>
      </c>
      <c r="R983" s="33">
        <v>45475</v>
      </c>
      <c r="S983" t="s">
        <v>2240</v>
      </c>
      <c r="T983" s="63" t="s">
        <v>274</v>
      </c>
      <c r="U983" s="58" t="s">
        <v>39</v>
      </c>
      <c r="V983" s="60">
        <v>13974.81</v>
      </c>
      <c r="W983" s="64" t="s">
        <v>40</v>
      </c>
      <c r="X983" s="12" t="s">
        <v>2241</v>
      </c>
      <c r="Y983" s="124"/>
    </row>
    <row r="984" spans="1:25" x14ac:dyDescent="0.25">
      <c r="A984" s="97">
        <v>195682</v>
      </c>
      <c r="B984" s="98">
        <v>732</v>
      </c>
      <c r="C984" s="10">
        <v>45468</v>
      </c>
      <c r="D984" s="100"/>
      <c r="E984" s="100">
        <v>-0.14250000000174623</v>
      </c>
      <c r="F984" s="100">
        <v>519596.5625</v>
      </c>
      <c r="G984" s="101"/>
      <c r="H984" s="101"/>
      <c r="I984" s="101"/>
      <c r="J984" s="101"/>
      <c r="K984" s="101"/>
      <c r="L984" s="100"/>
      <c r="M984" s="100"/>
      <c r="N984" s="100">
        <v>83135.45</v>
      </c>
      <c r="O984" s="100">
        <v>602731.87</v>
      </c>
      <c r="P984" s="56">
        <f>Tabla16[[#This Row],[TASA EX.]]+Tabla16[[#This Row],[IEPS 8 %]]</f>
        <v>0</v>
      </c>
      <c r="Q984" s="62">
        <f>Tabla16[[#This Row],[TASA 16%]]+Tabla16[[#This Row],[IEPS 6%]]+Tabla16[[#This Row],[IEPS30%]]+Tabla16[[#This Row],[IEPS53%]]+Tabla16[[#This Row],[IEPS 26.5%]]</f>
        <v>519596.5625</v>
      </c>
      <c r="R984" s="33">
        <v>45475</v>
      </c>
      <c r="S984" t="s">
        <v>2240</v>
      </c>
      <c r="T984" s="102" t="s">
        <v>274</v>
      </c>
      <c r="U984" s="98" t="s">
        <v>39</v>
      </c>
      <c r="V984" s="100">
        <v>57533.9</v>
      </c>
      <c r="W984" s="103" t="s">
        <v>40</v>
      </c>
      <c r="X984" s="12" t="s">
        <v>2242</v>
      </c>
      <c r="Y984" s="124"/>
    </row>
    <row r="985" spans="1:25" x14ac:dyDescent="0.25">
      <c r="A985" s="69">
        <v>195777</v>
      </c>
      <c r="B985" s="70">
        <v>827</v>
      </c>
      <c r="C985" s="10">
        <v>45470</v>
      </c>
      <c r="D985" s="72"/>
      <c r="E985" s="72">
        <v>234259.13</v>
      </c>
      <c r="F985" s="72">
        <v>0</v>
      </c>
      <c r="G985" s="73"/>
      <c r="H985" s="73"/>
      <c r="I985" s="73"/>
      <c r="J985" s="73"/>
      <c r="K985" s="73"/>
      <c r="L985" s="72"/>
      <c r="M985" s="72">
        <v>3545.41</v>
      </c>
      <c r="N985" s="72"/>
      <c r="O985" s="72">
        <v>237804.54</v>
      </c>
      <c r="P985" s="56">
        <f>Tabla16[[#This Row],[TASA EX.]]+Tabla16[[#This Row],[IEPS 8 %]]</f>
        <v>3545.41</v>
      </c>
      <c r="Q985" s="62">
        <f>Tabla16[[#This Row],[TASA 16%]]+Tabla16[[#This Row],[IEPS 6%]]+Tabla16[[#This Row],[IEPS30%]]+Tabla16[[#This Row],[IEPS53%]]+Tabla16[[#This Row],[IEPS 26.5%]]</f>
        <v>0</v>
      </c>
      <c r="R985" s="33">
        <v>45489</v>
      </c>
      <c r="S985" t="s">
        <v>2240</v>
      </c>
      <c r="T985" s="74" t="s">
        <v>274</v>
      </c>
      <c r="U985" s="70" t="s">
        <v>39</v>
      </c>
      <c r="V985" s="72"/>
      <c r="W985" s="75" t="s">
        <v>40</v>
      </c>
      <c r="X985" s="12" t="s">
        <v>2243</v>
      </c>
      <c r="Y985" s="124"/>
    </row>
    <row r="986" spans="1:25" x14ac:dyDescent="0.25">
      <c r="A986" s="57">
        <v>195778</v>
      </c>
      <c r="B986" s="58">
        <v>828</v>
      </c>
      <c r="C986" s="10">
        <v>45470</v>
      </c>
      <c r="D986" s="60"/>
      <c r="E986" s="60">
        <v>1.5000000013969839E-2</v>
      </c>
      <c r="F986" s="60">
        <v>185192.375</v>
      </c>
      <c r="G986" s="61"/>
      <c r="H986" s="61"/>
      <c r="I986" s="61"/>
      <c r="J986" s="61"/>
      <c r="K986" s="61"/>
      <c r="L986" s="60"/>
      <c r="M986" s="60"/>
      <c r="N986" s="60">
        <v>29630.78</v>
      </c>
      <c r="O986" s="60">
        <v>214823.17</v>
      </c>
      <c r="P986" s="56">
        <f>Tabla16[[#This Row],[TASA EX.]]+Tabla16[[#This Row],[IEPS 8 %]]</f>
        <v>0</v>
      </c>
      <c r="Q986" s="62">
        <f>Tabla16[[#This Row],[TASA 16%]]+Tabla16[[#This Row],[IEPS 6%]]+Tabla16[[#This Row],[IEPS30%]]+Tabla16[[#This Row],[IEPS53%]]+Tabla16[[#This Row],[IEPS 26.5%]]</f>
        <v>185192.375</v>
      </c>
      <c r="R986" s="33">
        <v>45489</v>
      </c>
      <c r="S986" t="s">
        <v>2240</v>
      </c>
      <c r="T986" s="63" t="s">
        <v>274</v>
      </c>
      <c r="U986" s="58" t="s">
        <v>39</v>
      </c>
      <c r="V986" s="60">
        <v>6269.32</v>
      </c>
      <c r="W986" s="64" t="s">
        <v>40</v>
      </c>
      <c r="X986" s="12" t="s">
        <v>2244</v>
      </c>
      <c r="Y986" s="124"/>
    </row>
    <row r="987" spans="1:25" x14ac:dyDescent="0.25">
      <c r="A987" s="57">
        <v>195779</v>
      </c>
      <c r="B987" s="58">
        <v>829</v>
      </c>
      <c r="C987" s="10">
        <v>45470</v>
      </c>
      <c r="D987" s="60"/>
      <c r="E987" s="60">
        <v>9830.4949999999808</v>
      </c>
      <c r="F987" s="60">
        <v>286058.875</v>
      </c>
      <c r="G987" s="61"/>
      <c r="H987" s="61"/>
      <c r="I987" s="61"/>
      <c r="J987" s="61"/>
      <c r="K987" s="61"/>
      <c r="L987" s="60"/>
      <c r="M987" s="60"/>
      <c r="N987" s="60">
        <v>45769.42</v>
      </c>
      <c r="O987" s="60">
        <v>341658.79</v>
      </c>
      <c r="P987" s="56">
        <f>Tabla16[[#This Row],[TASA EX.]]+Tabla16[[#This Row],[IEPS 8 %]]</f>
        <v>0</v>
      </c>
      <c r="Q987" s="62">
        <f>Tabla16[[#This Row],[TASA 16%]]+Tabla16[[#This Row],[IEPS 6%]]+Tabla16[[#This Row],[IEPS30%]]+Tabla16[[#This Row],[IEPS53%]]+Tabla16[[#This Row],[IEPS 26.5%]]</f>
        <v>286058.875</v>
      </c>
      <c r="R987" s="33">
        <v>45482</v>
      </c>
      <c r="S987" t="s">
        <v>2240</v>
      </c>
      <c r="T987" s="63" t="s">
        <v>274</v>
      </c>
      <c r="U987" s="58" t="s">
        <v>39</v>
      </c>
      <c r="V987" s="60">
        <v>48073.88</v>
      </c>
      <c r="W987" s="64" t="s">
        <v>40</v>
      </c>
      <c r="X987" s="12" t="s">
        <v>2245</v>
      </c>
      <c r="Y987" s="124"/>
    </row>
    <row r="988" spans="1:25" x14ac:dyDescent="0.25">
      <c r="A988" s="57">
        <v>195780</v>
      </c>
      <c r="B988" s="58">
        <v>830</v>
      </c>
      <c r="C988" s="10">
        <v>45470</v>
      </c>
      <c r="D988" s="60"/>
      <c r="E988" s="60">
        <v>145559.53</v>
      </c>
      <c r="F988" s="60">
        <v>0</v>
      </c>
      <c r="G988" s="61"/>
      <c r="H988" s="61"/>
      <c r="I988" s="61"/>
      <c r="J988" s="61"/>
      <c r="K988" s="61"/>
      <c r="L988" s="60"/>
      <c r="M988" s="60">
        <v>3279.24</v>
      </c>
      <c r="N988" s="60"/>
      <c r="O988" s="60">
        <v>148838.76999999999</v>
      </c>
      <c r="P988" s="56">
        <f>Tabla16[[#This Row],[TASA EX.]]+Tabla16[[#This Row],[IEPS 8 %]]</f>
        <v>3279.24</v>
      </c>
      <c r="Q988" s="62">
        <f>Tabla16[[#This Row],[TASA 16%]]+Tabla16[[#This Row],[IEPS 6%]]+Tabla16[[#This Row],[IEPS30%]]+Tabla16[[#This Row],[IEPS53%]]+Tabla16[[#This Row],[IEPS 26.5%]]</f>
        <v>0</v>
      </c>
      <c r="R988" s="33">
        <v>45482</v>
      </c>
      <c r="S988" t="s">
        <v>2240</v>
      </c>
      <c r="T988" s="63" t="s">
        <v>274</v>
      </c>
      <c r="U988" s="58" t="s">
        <v>39</v>
      </c>
      <c r="V988" s="60">
        <v>17320.95</v>
      </c>
      <c r="W988" s="64" t="s">
        <v>40</v>
      </c>
      <c r="X988" s="12" t="s">
        <v>2246</v>
      </c>
      <c r="Y988" s="124"/>
    </row>
    <row r="989" spans="1:25" x14ac:dyDescent="0.25">
      <c r="A989" s="57">
        <v>196279</v>
      </c>
      <c r="B989" s="58">
        <v>439</v>
      </c>
      <c r="C989" s="10">
        <v>45489</v>
      </c>
      <c r="D989" s="60"/>
      <c r="E989" s="60">
        <v>301027.05</v>
      </c>
      <c r="F989" s="60">
        <v>0</v>
      </c>
      <c r="G989" s="61"/>
      <c r="H989" s="61"/>
      <c r="I989" s="61"/>
      <c r="J989" s="61"/>
      <c r="K989" s="61"/>
      <c r="L989" s="60"/>
      <c r="M989" s="60">
        <v>1746.77</v>
      </c>
      <c r="N989" s="60"/>
      <c r="O989" s="60">
        <v>302773.82</v>
      </c>
      <c r="P989" s="56">
        <f>Tabla16[[#This Row],[TASA EX.]]+Tabla16[[#This Row],[IEPS 8 %]]</f>
        <v>1746.77</v>
      </c>
      <c r="Q989" s="62">
        <f>Tabla16[[#This Row],[TASA 16%]]+Tabla16[[#This Row],[IEPS 6%]]+Tabla16[[#This Row],[IEPS30%]]+Tabla16[[#This Row],[IEPS53%]]+Tabla16[[#This Row],[IEPS 26.5%]]</f>
        <v>0</v>
      </c>
      <c r="R989" s="33">
        <v>45496</v>
      </c>
      <c r="S989" t="s">
        <v>2240</v>
      </c>
      <c r="T989" s="63" t="s">
        <v>274</v>
      </c>
      <c r="U989" s="58" t="s">
        <v>39</v>
      </c>
      <c r="V989" s="60">
        <v>30152.25</v>
      </c>
      <c r="W989" s="64" t="s">
        <v>40</v>
      </c>
      <c r="X989" s="12" t="s">
        <v>2247</v>
      </c>
      <c r="Y989" s="124"/>
    </row>
    <row r="990" spans="1:25" x14ac:dyDescent="0.25">
      <c r="A990" s="57">
        <v>196280</v>
      </c>
      <c r="B990" s="58">
        <v>440</v>
      </c>
      <c r="C990" s="10">
        <v>45489</v>
      </c>
      <c r="D990" s="60"/>
      <c r="E990" s="60">
        <v>1321.0599999999977</v>
      </c>
      <c r="F990" s="60">
        <v>142410.75</v>
      </c>
      <c r="G990" s="61"/>
      <c r="H990" s="61"/>
      <c r="I990" s="61"/>
      <c r="J990" s="61"/>
      <c r="K990" s="61"/>
      <c r="L990" s="60"/>
      <c r="M990" s="60"/>
      <c r="N990" s="60">
        <v>22785.72</v>
      </c>
      <c r="O990" s="60">
        <v>166517.53</v>
      </c>
      <c r="P990" s="56">
        <f>Tabla16[[#This Row],[TASA EX.]]+Tabla16[[#This Row],[IEPS 8 %]]</f>
        <v>0</v>
      </c>
      <c r="Q990" s="62">
        <f>Tabla16[[#This Row],[TASA 16%]]+Tabla16[[#This Row],[IEPS 6%]]+Tabla16[[#This Row],[IEPS30%]]+Tabla16[[#This Row],[IEPS53%]]+Tabla16[[#This Row],[IEPS 26.5%]]</f>
        <v>142410.75</v>
      </c>
      <c r="R990" s="33">
        <v>45496</v>
      </c>
      <c r="S990" t="s">
        <v>2240</v>
      </c>
      <c r="T990" s="63" t="s">
        <v>274</v>
      </c>
      <c r="U990" s="58" t="s">
        <v>39</v>
      </c>
      <c r="V990" s="60">
        <v>8978.66</v>
      </c>
      <c r="W990" s="64" t="s">
        <v>40</v>
      </c>
      <c r="X990" s="12" t="s">
        <v>2248</v>
      </c>
      <c r="Y990" s="124"/>
    </row>
    <row r="991" spans="1:25" x14ac:dyDescent="0.25">
      <c r="A991" s="36">
        <v>196283</v>
      </c>
      <c r="B991" s="9">
        <v>443</v>
      </c>
      <c r="C991" s="10">
        <v>45489</v>
      </c>
      <c r="D991" s="11"/>
      <c r="E991" s="11">
        <v>110542.04</v>
      </c>
      <c r="F991" s="11">
        <v>0</v>
      </c>
      <c r="G991" s="24"/>
      <c r="H991" s="24"/>
      <c r="I991" s="24"/>
      <c r="J991" s="24"/>
      <c r="K991" s="24"/>
      <c r="L991" s="11"/>
      <c r="M991" s="11">
        <v>4548.33</v>
      </c>
      <c r="N991" s="11"/>
      <c r="O991" s="11">
        <v>115090.37</v>
      </c>
      <c r="P991" s="56">
        <f>Tabla16[[#This Row],[TASA EX.]]+Tabla16[[#This Row],[IEPS 8 %]]</f>
        <v>4548.33</v>
      </c>
      <c r="Q991" s="62">
        <f>Tabla16[[#This Row],[TASA 16%]]+Tabla16[[#This Row],[IEPS 6%]]+Tabla16[[#This Row],[IEPS30%]]+Tabla16[[#This Row],[IEPS53%]]+Tabla16[[#This Row],[IEPS 26.5%]]</f>
        <v>0</v>
      </c>
      <c r="R991" s="33">
        <v>45503</v>
      </c>
      <c r="S991" t="s">
        <v>2240</v>
      </c>
      <c r="T991" s="34" t="s">
        <v>274</v>
      </c>
      <c r="U991" s="9" t="s">
        <v>39</v>
      </c>
      <c r="V991" s="11">
        <v>23758.38</v>
      </c>
      <c r="W991" s="13" t="s">
        <v>40</v>
      </c>
      <c r="X991" s="12" t="s">
        <v>2249</v>
      </c>
      <c r="Y991" s="124"/>
    </row>
    <row r="992" spans="1:25" x14ac:dyDescent="0.25">
      <c r="A992" s="36">
        <v>196284</v>
      </c>
      <c r="B992" s="9">
        <v>444</v>
      </c>
      <c r="C992" s="10">
        <v>45489</v>
      </c>
      <c r="D992" s="11"/>
      <c r="E992" s="11">
        <v>4657.4775000000227</v>
      </c>
      <c r="F992" s="11">
        <v>177763.56249999997</v>
      </c>
      <c r="G992" s="24"/>
      <c r="H992" s="24"/>
      <c r="I992" s="24"/>
      <c r="J992" s="24"/>
      <c r="K992" s="24"/>
      <c r="L992" s="11"/>
      <c r="M992" s="11"/>
      <c r="N992" s="11">
        <v>28442.17</v>
      </c>
      <c r="O992" s="11">
        <v>210863.21</v>
      </c>
      <c r="P992" s="106">
        <f>Tabla16[[#This Row],[TASA EX.]]+Tabla16[[#This Row],[IEPS 8 %]]</f>
        <v>0</v>
      </c>
      <c r="Q992" s="62">
        <f>Tabla16[[#This Row],[TASA 16%]]+Tabla16[[#This Row],[IEPS 6%]]+Tabla16[[#This Row],[IEPS30%]]+Tabla16[[#This Row],[IEPS53%]]+Tabla16[[#This Row],[IEPS 26.5%]]</f>
        <v>177763.56249999997</v>
      </c>
      <c r="R992" s="33">
        <v>45503</v>
      </c>
      <c r="S992" t="s">
        <v>2240</v>
      </c>
      <c r="T992" s="34" t="s">
        <v>274</v>
      </c>
      <c r="U992" s="9" t="s">
        <v>39</v>
      </c>
      <c r="V992" s="11">
        <v>12068.39</v>
      </c>
      <c r="W992" s="13" t="s">
        <v>40</v>
      </c>
      <c r="X992" s="12" t="s">
        <v>2262</v>
      </c>
      <c r="Y992" s="124"/>
    </row>
    <row r="993" spans="1:25" x14ac:dyDescent="0.25">
      <c r="A993" s="36">
        <v>195916</v>
      </c>
      <c r="B993" s="9">
        <v>76</v>
      </c>
      <c r="C993" s="10">
        <v>45475</v>
      </c>
      <c r="D993" s="11"/>
      <c r="E993" s="11">
        <v>2.7499999994688551E-2</v>
      </c>
      <c r="F993" s="11">
        <v>81548.8125</v>
      </c>
      <c r="G993" s="24"/>
      <c r="H993" s="24"/>
      <c r="I993" s="24"/>
      <c r="J993" s="24"/>
      <c r="K993" s="24"/>
      <c r="L993" s="11"/>
      <c r="M993" s="11"/>
      <c r="N993" s="11">
        <v>13047.81</v>
      </c>
      <c r="O993" s="11">
        <v>94596.65</v>
      </c>
      <c r="P993" s="56">
        <f>Tabla16[[#This Row],[TASA EX.]]+Tabla16[[#This Row],[IEPS 8 %]]</f>
        <v>0</v>
      </c>
      <c r="Q993" s="62">
        <f>Tabla16[[#This Row],[TASA 16%]]+Tabla16[[#This Row],[IEPS 6%]]+Tabla16[[#This Row],[IEPS30%]]+Tabla16[[#This Row],[IEPS53%]]+Tabla16[[#This Row],[IEPS 26.5%]]</f>
        <v>81548.8125</v>
      </c>
      <c r="R993" s="33">
        <v>45496</v>
      </c>
      <c r="S993" s="12" t="s">
        <v>218</v>
      </c>
      <c r="T993" s="34" t="s">
        <v>219</v>
      </c>
      <c r="U993" s="9" t="s">
        <v>39</v>
      </c>
      <c r="V993" s="11"/>
      <c r="W993" s="13" t="s">
        <v>40</v>
      </c>
      <c r="X993" s="12" t="s">
        <v>1668</v>
      </c>
      <c r="Y993" s="124"/>
    </row>
    <row r="994" spans="1:25" x14ac:dyDescent="0.25">
      <c r="A994" s="57">
        <v>195378</v>
      </c>
      <c r="B994" s="58">
        <v>428</v>
      </c>
      <c r="C994" s="10">
        <v>45460</v>
      </c>
      <c r="D994" s="60"/>
      <c r="E994" s="60">
        <v>31265</v>
      </c>
      <c r="F994" s="60">
        <v>0</v>
      </c>
      <c r="G994" s="61"/>
      <c r="H994" s="61"/>
      <c r="I994" s="61"/>
      <c r="J994" s="61"/>
      <c r="K994" s="61"/>
      <c r="L994" s="60"/>
      <c r="M994" s="60"/>
      <c r="N994" s="60"/>
      <c r="O994" s="60">
        <v>31265</v>
      </c>
      <c r="P994" s="56">
        <f>Tabla16[[#This Row],[TASA EX.]]+Tabla16[[#This Row],[IEPS 8 %]]</f>
        <v>0</v>
      </c>
      <c r="Q994" s="62">
        <f>Tabla16[[#This Row],[TASA 16%]]+Tabla16[[#This Row],[IEPS 6%]]+Tabla16[[#This Row],[IEPS30%]]+Tabla16[[#This Row],[IEPS53%]]+Tabla16[[#This Row],[IEPS 26.5%]]</f>
        <v>0</v>
      </c>
      <c r="R994" s="33">
        <v>45475</v>
      </c>
      <c r="S994" s="59" t="s">
        <v>246</v>
      </c>
      <c r="T994" s="63" t="s">
        <v>247</v>
      </c>
      <c r="U994" s="58" t="s">
        <v>39</v>
      </c>
      <c r="V994" s="60"/>
      <c r="W994" s="64" t="s">
        <v>40</v>
      </c>
      <c r="X994" s="59" t="s">
        <v>1299</v>
      </c>
      <c r="Y994" s="124"/>
    </row>
    <row r="995" spans="1:25" x14ac:dyDescent="0.25">
      <c r="A995" s="57">
        <v>195576</v>
      </c>
      <c r="B995" s="58">
        <v>626</v>
      </c>
      <c r="C995" s="10">
        <v>45464</v>
      </c>
      <c r="D995" s="60"/>
      <c r="E995" s="60">
        <v>30357</v>
      </c>
      <c r="F995" s="60">
        <v>0</v>
      </c>
      <c r="G995" s="61"/>
      <c r="H995" s="61"/>
      <c r="I995" s="61"/>
      <c r="J995" s="61"/>
      <c r="K995" s="61"/>
      <c r="L995" s="60"/>
      <c r="M995" s="60"/>
      <c r="N995" s="60"/>
      <c r="O995" s="60">
        <v>30357</v>
      </c>
      <c r="P995" s="56">
        <f>Tabla16[[#This Row],[TASA EX.]]+Tabla16[[#This Row],[IEPS 8 %]]</f>
        <v>0</v>
      </c>
      <c r="Q995" s="62">
        <f>Tabla16[[#This Row],[TASA 16%]]+Tabla16[[#This Row],[IEPS 6%]]+Tabla16[[#This Row],[IEPS30%]]+Tabla16[[#This Row],[IEPS53%]]+Tabla16[[#This Row],[IEPS 26.5%]]</f>
        <v>0</v>
      </c>
      <c r="R995" s="33">
        <v>45482</v>
      </c>
      <c r="S995" s="59" t="s">
        <v>246</v>
      </c>
      <c r="T995" s="63" t="s">
        <v>247</v>
      </c>
      <c r="U995" s="58" t="s">
        <v>39</v>
      </c>
      <c r="V995" s="60"/>
      <c r="W995" s="64" t="s">
        <v>40</v>
      </c>
      <c r="X995" s="59" t="s">
        <v>1403</v>
      </c>
      <c r="Y995" s="124"/>
    </row>
    <row r="996" spans="1:25" x14ac:dyDescent="0.25">
      <c r="A996" s="57">
        <v>195874</v>
      </c>
      <c r="B996" s="58">
        <v>34</v>
      </c>
      <c r="C996" s="10">
        <v>45474</v>
      </c>
      <c r="D996" s="60"/>
      <c r="E996" s="60">
        <v>29276</v>
      </c>
      <c r="F996" s="60">
        <v>0</v>
      </c>
      <c r="G996" s="61"/>
      <c r="H996" s="61"/>
      <c r="I996" s="61"/>
      <c r="J996" s="61"/>
      <c r="K996" s="61"/>
      <c r="L996" s="60"/>
      <c r="M996" s="60"/>
      <c r="N996" s="60"/>
      <c r="O996" s="60">
        <v>29276</v>
      </c>
      <c r="P996" s="56">
        <f>Tabla16[[#This Row],[TASA EX.]]+Tabla16[[#This Row],[IEPS 8 %]]</f>
        <v>0</v>
      </c>
      <c r="Q996" s="62">
        <f>Tabla16[[#This Row],[TASA 16%]]+Tabla16[[#This Row],[IEPS 6%]]+Tabla16[[#This Row],[IEPS30%]]+Tabla16[[#This Row],[IEPS53%]]+Tabla16[[#This Row],[IEPS 26.5%]]</f>
        <v>0</v>
      </c>
      <c r="R996" s="33">
        <v>45489</v>
      </c>
      <c r="S996" s="59" t="s">
        <v>246</v>
      </c>
      <c r="T996" s="63" t="s">
        <v>247</v>
      </c>
      <c r="U996" s="58" t="s">
        <v>39</v>
      </c>
      <c r="V996" s="60"/>
      <c r="W996" s="64" t="s">
        <v>40</v>
      </c>
      <c r="X996" s="59" t="s">
        <v>1641</v>
      </c>
      <c r="Y996" s="124"/>
    </row>
    <row r="997" spans="1:25" x14ac:dyDescent="0.25">
      <c r="A997" s="57">
        <v>195941</v>
      </c>
      <c r="B997" s="58">
        <v>101</v>
      </c>
      <c r="C997" s="10">
        <v>45476</v>
      </c>
      <c r="D997" s="60"/>
      <c r="E997" s="60">
        <v>27156</v>
      </c>
      <c r="F997" s="60">
        <v>0</v>
      </c>
      <c r="G997" s="61"/>
      <c r="H997" s="61"/>
      <c r="I997" s="61"/>
      <c r="J997" s="61"/>
      <c r="K997" s="61"/>
      <c r="L997" s="60"/>
      <c r="M997" s="60"/>
      <c r="N997" s="60"/>
      <c r="O997" s="60">
        <v>27156</v>
      </c>
      <c r="P997" s="56">
        <f>Tabla16[[#This Row],[TASA EX.]]+Tabla16[[#This Row],[IEPS 8 %]]</f>
        <v>0</v>
      </c>
      <c r="Q997" s="62">
        <f>Tabla16[[#This Row],[TASA 16%]]+Tabla16[[#This Row],[IEPS 6%]]+Tabla16[[#This Row],[IEPS30%]]+Tabla16[[#This Row],[IEPS53%]]+Tabla16[[#This Row],[IEPS 26.5%]]</f>
        <v>0</v>
      </c>
      <c r="R997" s="33">
        <v>45496</v>
      </c>
      <c r="S997" s="59" t="s">
        <v>246</v>
      </c>
      <c r="T997" s="63" t="s">
        <v>247</v>
      </c>
      <c r="U997" s="58" t="s">
        <v>39</v>
      </c>
      <c r="V997" s="60"/>
      <c r="W997" s="64" t="s">
        <v>40</v>
      </c>
      <c r="X997" s="59" t="s">
        <v>1688</v>
      </c>
      <c r="Y997" s="124"/>
    </row>
    <row r="998" spans="1:25" x14ac:dyDescent="0.25">
      <c r="A998" s="44">
        <v>196169</v>
      </c>
      <c r="B998" s="45">
        <v>329</v>
      </c>
      <c r="C998" s="10">
        <v>45484</v>
      </c>
      <c r="D998" s="46"/>
      <c r="E998" s="46">
        <v>29027</v>
      </c>
      <c r="F998" s="46">
        <v>0</v>
      </c>
      <c r="G998" s="47"/>
      <c r="H998" s="47"/>
      <c r="I998" s="47"/>
      <c r="J998" s="47"/>
      <c r="K998" s="47"/>
      <c r="L998" s="46"/>
      <c r="M998" s="46"/>
      <c r="N998" s="46"/>
      <c r="O998" s="46">
        <v>29027</v>
      </c>
      <c r="P998" s="56">
        <f>Tabla16[[#This Row],[TASA EX.]]+Tabla16[[#This Row],[IEPS 8 %]]</f>
        <v>0</v>
      </c>
      <c r="Q998" s="62">
        <f>Tabla16[[#This Row],[TASA 16%]]+Tabla16[[#This Row],[IEPS 6%]]+Tabla16[[#This Row],[IEPS30%]]+Tabla16[[#This Row],[IEPS53%]]+Tabla16[[#This Row],[IEPS 26.5%]]</f>
        <v>0</v>
      </c>
      <c r="R998" s="33">
        <v>45503</v>
      </c>
      <c r="S998" s="48" t="s">
        <v>246</v>
      </c>
      <c r="T998" s="49" t="s">
        <v>247</v>
      </c>
      <c r="U998" s="45" t="s">
        <v>39</v>
      </c>
      <c r="V998" s="46"/>
      <c r="W998" s="50" t="s">
        <v>40</v>
      </c>
      <c r="X998" s="48" t="s">
        <v>1888</v>
      </c>
      <c r="Y998" s="124"/>
    </row>
    <row r="999" spans="1:25" x14ac:dyDescent="0.25">
      <c r="A999" s="36">
        <v>195524</v>
      </c>
      <c r="B999" s="9">
        <v>574</v>
      </c>
      <c r="C999" s="10">
        <v>45463</v>
      </c>
      <c r="D999" s="11"/>
      <c r="E999" s="11">
        <v>211651.02</v>
      </c>
      <c r="F999" s="11">
        <v>0</v>
      </c>
      <c r="G999" s="24"/>
      <c r="H999" s="24"/>
      <c r="I999" s="24"/>
      <c r="J999" s="24"/>
      <c r="K999" s="24"/>
      <c r="L999" s="11"/>
      <c r="M999" s="11"/>
      <c r="N999" s="11"/>
      <c r="O999" s="11">
        <v>211651.02</v>
      </c>
      <c r="P999" s="106">
        <f>Tabla16[[#This Row],[TASA EX.]]+Tabla16[[#This Row],[IEPS 8 %]]</f>
        <v>0</v>
      </c>
      <c r="Q999" s="62">
        <f>Tabla16[[#This Row],[TASA 16%]]+Tabla16[[#This Row],[IEPS 6%]]+Tabla16[[#This Row],[IEPS30%]]+Tabla16[[#This Row],[IEPS53%]]+Tabla16[[#This Row],[IEPS 26.5%]]</f>
        <v>0</v>
      </c>
      <c r="R999" s="33">
        <v>45477</v>
      </c>
      <c r="S999" s="12" t="s">
        <v>168</v>
      </c>
      <c r="T999" s="34" t="s">
        <v>169</v>
      </c>
      <c r="U999" s="9" t="s">
        <v>39</v>
      </c>
      <c r="V999" s="11"/>
      <c r="W999" s="13" t="s">
        <v>40</v>
      </c>
      <c r="X999" s="12" t="s">
        <v>60</v>
      </c>
      <c r="Y999" s="124"/>
    </row>
    <row r="1000" spans="1:25" x14ac:dyDescent="0.25">
      <c r="A1000" s="36">
        <v>195631</v>
      </c>
      <c r="B1000" s="9">
        <v>681</v>
      </c>
      <c r="C1000" s="10">
        <v>45467</v>
      </c>
      <c r="D1000" s="11"/>
      <c r="E1000" s="11">
        <v>89194.42</v>
      </c>
      <c r="F1000" s="11">
        <v>0</v>
      </c>
      <c r="G1000" s="24"/>
      <c r="H1000" s="24"/>
      <c r="I1000" s="24"/>
      <c r="J1000" s="24"/>
      <c r="K1000" s="24"/>
      <c r="L1000" s="11"/>
      <c r="M1000" s="11"/>
      <c r="N1000" s="11"/>
      <c r="O1000" s="11">
        <v>89194.42</v>
      </c>
      <c r="P1000" s="56">
        <f>Tabla16[[#This Row],[TASA EX.]]+Tabla16[[#This Row],[IEPS 8 %]]</f>
        <v>0</v>
      </c>
      <c r="Q1000" s="62">
        <f>Tabla16[[#This Row],[TASA 16%]]+Tabla16[[#This Row],[IEPS 6%]]+Tabla16[[#This Row],[IEPS30%]]+Tabla16[[#This Row],[IEPS53%]]+Tabla16[[#This Row],[IEPS 26.5%]]</f>
        <v>0</v>
      </c>
      <c r="R1000" s="33">
        <v>45477</v>
      </c>
      <c r="S1000" s="12" t="s">
        <v>168</v>
      </c>
      <c r="T1000" s="34" t="s">
        <v>169</v>
      </c>
      <c r="U1000" s="9" t="s">
        <v>39</v>
      </c>
      <c r="V1000" s="11">
        <v>0.3</v>
      </c>
      <c r="W1000" s="13" t="s">
        <v>40</v>
      </c>
      <c r="X1000" s="12" t="s">
        <v>60</v>
      </c>
      <c r="Y1000" s="124"/>
    </row>
    <row r="1001" spans="1:25" x14ac:dyDescent="0.25">
      <c r="A1001" s="36">
        <v>195739</v>
      </c>
      <c r="B1001" s="9">
        <v>789</v>
      </c>
      <c r="C1001" s="10">
        <v>45470</v>
      </c>
      <c r="D1001" s="11"/>
      <c r="E1001" s="11">
        <v>134561.15</v>
      </c>
      <c r="F1001" s="11">
        <v>0</v>
      </c>
      <c r="G1001" s="24"/>
      <c r="H1001" s="24"/>
      <c r="I1001" s="24"/>
      <c r="J1001" s="24"/>
      <c r="K1001" s="24"/>
      <c r="L1001" s="11"/>
      <c r="M1001" s="11"/>
      <c r="N1001" s="11"/>
      <c r="O1001" s="11">
        <v>134561.15</v>
      </c>
      <c r="P1001" s="56">
        <f>Tabla16[[#This Row],[TASA EX.]]+Tabla16[[#This Row],[IEPS 8 %]]</f>
        <v>0</v>
      </c>
      <c r="Q1001" s="62">
        <f>Tabla16[[#This Row],[TASA 16%]]+Tabla16[[#This Row],[IEPS 6%]]+Tabla16[[#This Row],[IEPS30%]]+Tabla16[[#This Row],[IEPS53%]]+Tabla16[[#This Row],[IEPS 26.5%]]</f>
        <v>0</v>
      </c>
      <c r="R1001" s="33">
        <v>45483</v>
      </c>
      <c r="S1001" s="12" t="s">
        <v>168</v>
      </c>
      <c r="T1001" s="34" t="s">
        <v>169</v>
      </c>
      <c r="U1001" s="9" t="s">
        <v>39</v>
      </c>
      <c r="V1001" s="11"/>
      <c r="W1001" s="13" t="s">
        <v>40</v>
      </c>
      <c r="X1001" s="12" t="s">
        <v>60</v>
      </c>
      <c r="Y1001" s="124"/>
    </row>
    <row r="1002" spans="1:25" x14ac:dyDescent="0.25">
      <c r="A1002" s="57">
        <v>195973</v>
      </c>
      <c r="B1002" s="58">
        <v>133</v>
      </c>
      <c r="C1002" s="10">
        <v>45477</v>
      </c>
      <c r="D1002" s="60"/>
      <c r="E1002" s="60">
        <v>184918.58</v>
      </c>
      <c r="F1002" s="60">
        <v>0</v>
      </c>
      <c r="G1002" s="61"/>
      <c r="H1002" s="61"/>
      <c r="I1002" s="61"/>
      <c r="J1002" s="61"/>
      <c r="K1002" s="61"/>
      <c r="L1002" s="60"/>
      <c r="M1002" s="60"/>
      <c r="N1002" s="60"/>
      <c r="O1002" s="60">
        <v>184918.58</v>
      </c>
      <c r="P1002" s="56">
        <f>Tabla16[[#This Row],[TASA EX.]]+Tabla16[[#This Row],[IEPS 8 %]]</f>
        <v>0</v>
      </c>
      <c r="Q1002" s="62">
        <f>Tabla16[[#This Row],[TASA 16%]]+Tabla16[[#This Row],[IEPS 6%]]+Tabla16[[#This Row],[IEPS30%]]+Tabla16[[#This Row],[IEPS53%]]+Tabla16[[#This Row],[IEPS 26.5%]]</f>
        <v>0</v>
      </c>
      <c r="R1002" s="33">
        <v>45486</v>
      </c>
      <c r="S1002" s="59" t="s">
        <v>168</v>
      </c>
      <c r="T1002" s="63" t="s">
        <v>169</v>
      </c>
      <c r="U1002" s="58" t="s">
        <v>39</v>
      </c>
      <c r="V1002" s="60"/>
      <c r="W1002" s="64" t="s">
        <v>40</v>
      </c>
      <c r="X1002" s="59" t="s">
        <v>60</v>
      </c>
      <c r="Y1002" s="124"/>
    </row>
    <row r="1003" spans="1:25" x14ac:dyDescent="0.25">
      <c r="A1003" s="44">
        <v>196203</v>
      </c>
      <c r="B1003" s="45">
        <v>363</v>
      </c>
      <c r="C1003" s="10">
        <v>45485</v>
      </c>
      <c r="D1003" s="46"/>
      <c r="E1003" s="46">
        <v>244911.38</v>
      </c>
      <c r="F1003" s="46">
        <v>0</v>
      </c>
      <c r="G1003" s="47"/>
      <c r="H1003" s="47"/>
      <c r="I1003" s="47"/>
      <c r="J1003" s="47"/>
      <c r="K1003" s="47"/>
      <c r="L1003" s="46"/>
      <c r="M1003" s="46"/>
      <c r="N1003" s="46"/>
      <c r="O1003" s="46">
        <v>244911.38</v>
      </c>
      <c r="P1003" s="56">
        <f>Tabla16[[#This Row],[TASA EX.]]+Tabla16[[#This Row],[IEPS 8 %]]</f>
        <v>0</v>
      </c>
      <c r="Q1003" s="62">
        <f>Tabla16[[#This Row],[TASA 16%]]+Tabla16[[#This Row],[IEPS 6%]]+Tabla16[[#This Row],[IEPS30%]]+Tabla16[[#This Row],[IEPS53%]]+Tabla16[[#This Row],[IEPS 26.5%]]</f>
        <v>0</v>
      </c>
      <c r="R1003" s="33">
        <v>45497</v>
      </c>
      <c r="S1003" s="48" t="s">
        <v>168</v>
      </c>
      <c r="T1003" s="49" t="s">
        <v>169</v>
      </c>
      <c r="U1003" s="45" t="s">
        <v>39</v>
      </c>
      <c r="V1003" s="46"/>
      <c r="W1003" s="50" t="s">
        <v>40</v>
      </c>
      <c r="X1003" s="48" t="s">
        <v>60</v>
      </c>
      <c r="Y1003" s="124"/>
    </row>
    <row r="1004" spans="1:25" x14ac:dyDescent="0.25">
      <c r="A1004" s="36">
        <v>196241</v>
      </c>
      <c r="B1004" s="9">
        <v>401</v>
      </c>
      <c r="C1004" s="10">
        <v>45488</v>
      </c>
      <c r="D1004" s="11"/>
      <c r="E1004" s="11">
        <v>116653.14</v>
      </c>
      <c r="F1004" s="11">
        <v>0</v>
      </c>
      <c r="G1004" s="24"/>
      <c r="H1004" s="24"/>
      <c r="I1004" s="24"/>
      <c r="J1004" s="24"/>
      <c r="K1004" s="24"/>
      <c r="L1004" s="11"/>
      <c r="M1004" s="11"/>
      <c r="N1004" s="11"/>
      <c r="O1004" s="11">
        <v>116653.14</v>
      </c>
      <c r="P1004" s="56">
        <f>Tabla16[[#This Row],[TASA EX.]]+Tabla16[[#This Row],[IEPS 8 %]]</f>
        <v>0</v>
      </c>
      <c r="Q1004" s="62">
        <f>Tabla16[[#This Row],[TASA 16%]]+Tabla16[[#This Row],[IEPS 6%]]+Tabla16[[#This Row],[IEPS30%]]+Tabla16[[#This Row],[IEPS53%]]+Tabla16[[#This Row],[IEPS 26.5%]]</f>
        <v>0</v>
      </c>
      <c r="R1004" s="104">
        <v>45497</v>
      </c>
      <c r="S1004" s="12" t="s">
        <v>168</v>
      </c>
      <c r="T1004" s="34" t="s">
        <v>169</v>
      </c>
      <c r="U1004" s="9" t="s">
        <v>39</v>
      </c>
      <c r="V1004" s="11"/>
      <c r="W1004" s="13" t="s">
        <v>40</v>
      </c>
      <c r="X1004" s="12" t="s">
        <v>60</v>
      </c>
      <c r="Y1004" s="124"/>
    </row>
    <row r="1005" spans="1:25" x14ac:dyDescent="0.25">
      <c r="A1005" s="57">
        <v>195995</v>
      </c>
      <c r="B1005" s="58">
        <v>155</v>
      </c>
      <c r="C1005" s="10">
        <v>45477</v>
      </c>
      <c r="D1005" s="60"/>
      <c r="E1005" s="60">
        <v>130400</v>
      </c>
      <c r="F1005" s="60">
        <v>0</v>
      </c>
      <c r="G1005" s="61"/>
      <c r="H1005" s="61"/>
      <c r="I1005" s="61"/>
      <c r="J1005" s="61"/>
      <c r="K1005" s="61"/>
      <c r="L1005" s="60"/>
      <c r="M1005" s="60"/>
      <c r="N1005" s="60"/>
      <c r="O1005" s="60">
        <v>130400</v>
      </c>
      <c r="P1005" s="56">
        <f>Tabla16[[#This Row],[TASA EX.]]+Tabla16[[#This Row],[IEPS 8 %]]</f>
        <v>0</v>
      </c>
      <c r="Q1005" s="62">
        <f>Tabla16[[#This Row],[TASA 16%]]+Tabla16[[#This Row],[IEPS 6%]]+Tabla16[[#This Row],[IEPS30%]]+Tabla16[[#This Row],[IEPS53%]]+Tabla16[[#This Row],[IEPS 26.5%]]</f>
        <v>0</v>
      </c>
      <c r="R1005" s="33">
        <v>45492</v>
      </c>
      <c r="S1005" s="59" t="s">
        <v>662</v>
      </c>
      <c r="T1005" s="63" t="s">
        <v>663</v>
      </c>
      <c r="U1005" s="58" t="s">
        <v>39</v>
      </c>
      <c r="V1005" s="60"/>
      <c r="W1005" s="64" t="s">
        <v>40</v>
      </c>
      <c r="X1005" s="59" t="s">
        <v>1746</v>
      </c>
      <c r="Y1005" s="124"/>
    </row>
    <row r="1006" spans="1:25" x14ac:dyDescent="0.25">
      <c r="A1006" s="36">
        <v>195525</v>
      </c>
      <c r="B1006" s="9">
        <v>575</v>
      </c>
      <c r="C1006" s="10">
        <v>45463</v>
      </c>
      <c r="D1006" s="11"/>
      <c r="E1006" s="11">
        <v>13209</v>
      </c>
      <c r="F1006" s="11">
        <v>0</v>
      </c>
      <c r="G1006" s="24"/>
      <c r="H1006" s="24"/>
      <c r="I1006" s="24"/>
      <c r="J1006" s="24"/>
      <c r="K1006" s="24"/>
      <c r="L1006" s="11"/>
      <c r="M1006" s="11">
        <v>1056.72</v>
      </c>
      <c r="N1006" s="11"/>
      <c r="O1006" s="11">
        <v>14265.72</v>
      </c>
      <c r="P1006" s="106">
        <f>Tabla16[[#This Row],[TASA EX.]]+Tabla16[[#This Row],[IEPS 8 %]]</f>
        <v>1056.72</v>
      </c>
      <c r="Q1006" s="62">
        <f>Tabla16[[#This Row],[TASA 16%]]+Tabla16[[#This Row],[IEPS 6%]]+Tabla16[[#This Row],[IEPS30%]]+Tabla16[[#This Row],[IEPS53%]]+Tabla16[[#This Row],[IEPS 26.5%]]</f>
        <v>0</v>
      </c>
      <c r="R1006" s="33">
        <v>45476</v>
      </c>
      <c r="S1006" s="12" t="s">
        <v>416</v>
      </c>
      <c r="T1006" s="34" t="s">
        <v>417</v>
      </c>
      <c r="U1006" s="9" t="s">
        <v>39</v>
      </c>
      <c r="V1006" s="11"/>
      <c r="W1006" s="13" t="s">
        <v>40</v>
      </c>
      <c r="X1006" s="12" t="s">
        <v>1370</v>
      </c>
      <c r="Y1006" s="124"/>
    </row>
    <row r="1007" spans="1:25" x14ac:dyDescent="0.25">
      <c r="A1007" s="36">
        <v>195940</v>
      </c>
      <c r="B1007" s="9">
        <v>100</v>
      </c>
      <c r="C1007" s="10">
        <v>45476</v>
      </c>
      <c r="D1007" s="11"/>
      <c r="E1007" s="11">
        <v>13288.5</v>
      </c>
      <c r="F1007" s="11">
        <v>0</v>
      </c>
      <c r="G1007" s="24"/>
      <c r="H1007" s="24"/>
      <c r="I1007" s="24"/>
      <c r="J1007" s="24"/>
      <c r="K1007" s="24"/>
      <c r="L1007" s="11"/>
      <c r="M1007" s="11">
        <v>1063.08</v>
      </c>
      <c r="N1007" s="11"/>
      <c r="O1007" s="11">
        <v>14351.58</v>
      </c>
      <c r="P1007" s="56">
        <f>Tabla16[[#This Row],[TASA EX.]]+Tabla16[[#This Row],[IEPS 8 %]]</f>
        <v>1063.08</v>
      </c>
      <c r="Q1007" s="62">
        <f>Tabla16[[#This Row],[TASA 16%]]+Tabla16[[#This Row],[IEPS 6%]]+Tabla16[[#This Row],[IEPS30%]]+Tabla16[[#This Row],[IEPS53%]]+Tabla16[[#This Row],[IEPS 26.5%]]</f>
        <v>0</v>
      </c>
      <c r="R1007" s="33">
        <v>45486</v>
      </c>
      <c r="S1007" s="12" t="s">
        <v>416</v>
      </c>
      <c r="T1007" s="34" t="s">
        <v>417</v>
      </c>
      <c r="U1007" s="9" t="s">
        <v>39</v>
      </c>
      <c r="V1007" s="11"/>
      <c r="W1007" s="13" t="s">
        <v>40</v>
      </c>
      <c r="X1007" s="12" t="s">
        <v>1687</v>
      </c>
      <c r="Y1007" s="124"/>
    </row>
    <row r="1008" spans="1:25" x14ac:dyDescent="0.25">
      <c r="A1008" s="36">
        <v>196343</v>
      </c>
      <c r="B1008" s="9">
        <v>503</v>
      </c>
      <c r="C1008" s="10">
        <v>45491</v>
      </c>
      <c r="D1008" s="11"/>
      <c r="E1008" s="11">
        <v>17327</v>
      </c>
      <c r="F1008" s="11">
        <v>0</v>
      </c>
      <c r="G1008" s="24"/>
      <c r="H1008" s="24"/>
      <c r="I1008" s="24"/>
      <c r="J1008" s="24"/>
      <c r="K1008" s="24"/>
      <c r="L1008" s="11"/>
      <c r="M1008" s="11">
        <v>1386.16</v>
      </c>
      <c r="N1008" s="11"/>
      <c r="O1008" s="11">
        <v>18713.16</v>
      </c>
      <c r="P1008" s="56">
        <f>Tabla16[[#This Row],[TASA EX.]]+Tabla16[[#This Row],[IEPS 8 %]]</f>
        <v>1386.16</v>
      </c>
      <c r="Q1008" s="62">
        <f>Tabla16[[#This Row],[TASA 16%]]+Tabla16[[#This Row],[IEPS 6%]]+Tabla16[[#This Row],[IEPS30%]]+Tabla16[[#This Row],[IEPS53%]]+Tabla16[[#This Row],[IEPS 26.5%]]</f>
        <v>0</v>
      </c>
      <c r="R1008" s="33">
        <v>45500</v>
      </c>
      <c r="S1008" s="12" t="s">
        <v>416</v>
      </c>
      <c r="T1008" s="34" t="s">
        <v>417</v>
      </c>
      <c r="U1008" s="9" t="s">
        <v>39</v>
      </c>
      <c r="V1008" s="11"/>
      <c r="W1008" s="13" t="s">
        <v>40</v>
      </c>
      <c r="X1008" s="12" t="s">
        <v>2010</v>
      </c>
      <c r="Y1008" s="124"/>
    </row>
    <row r="1009" spans="1:25" x14ac:dyDescent="0.25">
      <c r="A1009" s="51">
        <v>195336</v>
      </c>
      <c r="B1009" s="50">
        <v>386</v>
      </c>
      <c r="C1009" s="10">
        <v>45457</v>
      </c>
      <c r="D1009" s="52"/>
      <c r="E1009" s="52">
        <v>14072.400000000001</v>
      </c>
      <c r="F1009" s="52">
        <v>39334.5</v>
      </c>
      <c r="G1009" s="53"/>
      <c r="H1009" s="53"/>
      <c r="I1009" s="53"/>
      <c r="J1009" s="53"/>
      <c r="K1009" s="53"/>
      <c r="L1009" s="52"/>
      <c r="M1009" s="52">
        <v>100.8</v>
      </c>
      <c r="N1009" s="52">
        <v>6293.52</v>
      </c>
      <c r="O1009" s="52">
        <v>59801.22</v>
      </c>
      <c r="P1009" s="56">
        <f>Tabla16[[#This Row],[TASA EX.]]+Tabla16[[#This Row],[IEPS 8 %]]</f>
        <v>100.8</v>
      </c>
      <c r="Q1009" s="62">
        <f>Tabla16[[#This Row],[TASA 16%]]+Tabla16[[#This Row],[IEPS 6%]]+Tabla16[[#This Row],[IEPS30%]]+Tabla16[[#This Row],[IEPS53%]]+Tabla16[[#This Row],[IEPS 26.5%]]</f>
        <v>39334.5</v>
      </c>
      <c r="R1009" s="33">
        <v>45474</v>
      </c>
      <c r="S1009" s="54" t="s">
        <v>1281</v>
      </c>
      <c r="T1009" s="49" t="s">
        <v>1282</v>
      </c>
      <c r="U1009" s="45" t="s">
        <v>39</v>
      </c>
      <c r="V1009" s="55">
        <v>1692</v>
      </c>
      <c r="W1009" s="50" t="s">
        <v>40</v>
      </c>
      <c r="X1009" s="48" t="s">
        <v>1283</v>
      </c>
      <c r="Y1009" s="124"/>
    </row>
    <row r="1010" spans="1:25" x14ac:dyDescent="0.25">
      <c r="A1010" s="36">
        <v>195912</v>
      </c>
      <c r="B1010" s="9">
        <v>72</v>
      </c>
      <c r="C1010" s="10">
        <v>45475</v>
      </c>
      <c r="D1010" s="11"/>
      <c r="E1010" s="11">
        <v>-2.4999999986903276E-2</v>
      </c>
      <c r="F1010" s="11">
        <v>136872.125</v>
      </c>
      <c r="G1010" s="24"/>
      <c r="H1010" s="24"/>
      <c r="I1010" s="24"/>
      <c r="J1010" s="24"/>
      <c r="K1010" s="24"/>
      <c r="L1010" s="11"/>
      <c r="M1010" s="11"/>
      <c r="N1010" s="11">
        <v>21899.54</v>
      </c>
      <c r="O1010" s="11">
        <v>158771.64000000001</v>
      </c>
      <c r="P1010" s="56">
        <f>Tabla16[[#This Row],[TASA EX.]]+Tabla16[[#This Row],[IEPS 8 %]]</f>
        <v>0</v>
      </c>
      <c r="Q1010" s="62">
        <f>Tabla16[[#This Row],[TASA 16%]]+Tabla16[[#This Row],[IEPS 6%]]+Tabla16[[#This Row],[IEPS30%]]+Tabla16[[#This Row],[IEPS53%]]+Tabla16[[#This Row],[IEPS 26.5%]]</f>
        <v>136872.125</v>
      </c>
      <c r="R1010" s="33">
        <v>45495</v>
      </c>
      <c r="S1010" s="12" t="s">
        <v>730</v>
      </c>
      <c r="T1010" s="34" t="s">
        <v>731</v>
      </c>
      <c r="U1010" s="9" t="s">
        <v>39</v>
      </c>
      <c r="V1010" s="11">
        <v>7203.79</v>
      </c>
      <c r="W1010" s="13" t="s">
        <v>40</v>
      </c>
      <c r="X1010" s="12" t="s">
        <v>1664</v>
      </c>
      <c r="Y1010" s="124"/>
    </row>
    <row r="1011" spans="1:25" x14ac:dyDescent="0.25">
      <c r="A1011" s="97">
        <v>195926</v>
      </c>
      <c r="B1011" s="98">
        <v>86</v>
      </c>
      <c r="C1011" s="10">
        <v>45476</v>
      </c>
      <c r="D1011" s="100"/>
      <c r="E1011" s="100">
        <v>0.18000000000165528</v>
      </c>
      <c r="F1011" s="100">
        <v>22397.25</v>
      </c>
      <c r="G1011" s="101"/>
      <c r="H1011" s="101"/>
      <c r="I1011" s="101"/>
      <c r="J1011" s="101"/>
      <c r="K1011" s="101"/>
      <c r="L1011" s="100"/>
      <c r="M1011" s="100"/>
      <c r="N1011" s="100">
        <v>3583.56</v>
      </c>
      <c r="O1011" s="100">
        <v>25980.99</v>
      </c>
      <c r="P1011" s="56">
        <f>Tabla16[[#This Row],[TASA EX.]]+Tabla16[[#This Row],[IEPS 8 %]]</f>
        <v>0</v>
      </c>
      <c r="Q1011" s="62">
        <f>Tabla16[[#This Row],[TASA 16%]]+Tabla16[[#This Row],[IEPS 6%]]+Tabla16[[#This Row],[IEPS30%]]+Tabla16[[#This Row],[IEPS53%]]+Tabla16[[#This Row],[IEPS 26.5%]]</f>
        <v>22397.25</v>
      </c>
      <c r="R1011" s="33">
        <v>45482</v>
      </c>
      <c r="S1011" s="99" t="s">
        <v>1676</v>
      </c>
      <c r="T1011" s="102" t="s">
        <v>1677</v>
      </c>
      <c r="U1011" s="98" t="s">
        <v>39</v>
      </c>
      <c r="V1011" s="100">
        <v>576.05999999999995</v>
      </c>
      <c r="W1011" s="103" t="s">
        <v>40</v>
      </c>
      <c r="X1011" s="99" t="s">
        <v>1678</v>
      </c>
      <c r="Y1011" s="124"/>
    </row>
    <row r="1012" spans="1:25" x14ac:dyDescent="0.25">
      <c r="A1012" s="57">
        <v>196082</v>
      </c>
      <c r="B1012" s="58">
        <v>242</v>
      </c>
      <c r="C1012" s="10">
        <v>45481</v>
      </c>
      <c r="D1012" s="60"/>
      <c r="E1012" s="60">
        <v>-5.7500000000004547E-2</v>
      </c>
      <c r="F1012" s="60">
        <v>116.68750000000001</v>
      </c>
      <c r="G1012" s="61"/>
      <c r="H1012" s="61"/>
      <c r="I1012" s="61"/>
      <c r="J1012" s="61"/>
      <c r="K1012" s="61"/>
      <c r="L1012" s="60"/>
      <c r="M1012" s="60"/>
      <c r="N1012" s="60">
        <v>18.670000000000002</v>
      </c>
      <c r="O1012" s="60">
        <v>135.30000000000001</v>
      </c>
      <c r="P1012" s="56">
        <f>Tabla16[[#This Row],[TASA EX.]]+Tabla16[[#This Row],[IEPS 8 %]]</f>
        <v>0</v>
      </c>
      <c r="Q1012" s="62">
        <f>Tabla16[[#This Row],[TASA 16%]]+Tabla16[[#This Row],[IEPS 6%]]+Tabla16[[#This Row],[IEPS30%]]+Tabla16[[#This Row],[IEPS53%]]+Tabla16[[#This Row],[IEPS 26.5%]]</f>
        <v>116.68750000000001</v>
      </c>
      <c r="R1012" s="33">
        <v>45483</v>
      </c>
      <c r="S1012" s="59" t="s">
        <v>1676</v>
      </c>
      <c r="T1012" s="63" t="s">
        <v>1677</v>
      </c>
      <c r="U1012" s="58" t="s">
        <v>39</v>
      </c>
      <c r="V1012" s="60"/>
      <c r="W1012" s="64" t="s">
        <v>40</v>
      </c>
      <c r="X1012" s="59" t="s">
        <v>1816</v>
      </c>
      <c r="Y1012" s="124"/>
    </row>
    <row r="1013" spans="1:25" x14ac:dyDescent="0.25">
      <c r="A1013" s="57">
        <v>196178</v>
      </c>
      <c r="B1013" s="58">
        <v>338</v>
      </c>
      <c r="C1013" s="10">
        <v>45484</v>
      </c>
      <c r="D1013" s="60"/>
      <c r="E1013" s="60">
        <v>18399.962500000001</v>
      </c>
      <c r="F1013" s="60">
        <v>31034.4375</v>
      </c>
      <c r="G1013" s="61"/>
      <c r="H1013" s="61"/>
      <c r="I1013" s="61"/>
      <c r="J1013" s="61"/>
      <c r="K1013" s="61"/>
      <c r="L1013" s="60"/>
      <c r="M1013" s="60"/>
      <c r="N1013" s="60">
        <v>4965.51</v>
      </c>
      <c r="O1013" s="60">
        <v>54399.91</v>
      </c>
      <c r="P1013" s="56">
        <f>Tabla16[[#This Row],[TASA EX.]]+Tabla16[[#This Row],[IEPS 8 %]]</f>
        <v>0</v>
      </c>
      <c r="Q1013" s="62">
        <f>Tabla16[[#This Row],[TASA 16%]]+Tabla16[[#This Row],[IEPS 6%]]+Tabla16[[#This Row],[IEPS30%]]+Tabla16[[#This Row],[IEPS53%]]+Tabla16[[#This Row],[IEPS 26.5%]]</f>
        <v>31034.4375</v>
      </c>
      <c r="R1013" s="33">
        <v>45503</v>
      </c>
      <c r="S1013" s="59" t="s">
        <v>1896</v>
      </c>
      <c r="T1013" s="63" t="s">
        <v>1897</v>
      </c>
      <c r="U1013" s="58" t="s">
        <v>39</v>
      </c>
      <c r="V1013" s="60"/>
      <c r="W1013" s="64" t="s">
        <v>40</v>
      </c>
      <c r="X1013" s="59" t="s">
        <v>1898</v>
      </c>
      <c r="Y1013" s="124"/>
    </row>
    <row r="1014" spans="1:25" x14ac:dyDescent="0.25">
      <c r="A1014" s="36">
        <v>195332</v>
      </c>
      <c r="B1014" s="9">
        <v>382</v>
      </c>
      <c r="C1014" s="10">
        <v>45457</v>
      </c>
      <c r="D1014" s="11"/>
      <c r="E1014" s="11">
        <v>70019.92</v>
      </c>
      <c r="F1014" s="11">
        <v>0</v>
      </c>
      <c r="G1014" s="24"/>
      <c r="H1014" s="24"/>
      <c r="I1014" s="24"/>
      <c r="J1014" s="24"/>
      <c r="K1014" s="24"/>
      <c r="L1014" s="11"/>
      <c r="M1014" s="11"/>
      <c r="N1014" s="11"/>
      <c r="O1014" s="11">
        <v>70019.92</v>
      </c>
      <c r="P1014" s="56">
        <f>Tabla16[[#This Row],[TASA EX.]]+Tabla16[[#This Row],[IEPS 8 %]]</f>
        <v>0</v>
      </c>
      <c r="Q1014" s="62">
        <f>Tabla16[[#This Row],[TASA 16%]]+Tabla16[[#This Row],[IEPS 6%]]+Tabla16[[#This Row],[IEPS30%]]+Tabla16[[#This Row],[IEPS53%]]+Tabla16[[#This Row],[IEPS 26.5%]]</f>
        <v>0</v>
      </c>
      <c r="R1014" s="33">
        <v>45476</v>
      </c>
      <c r="S1014" s="12" t="s">
        <v>1276</v>
      </c>
      <c r="T1014" s="34" t="s">
        <v>1277</v>
      </c>
      <c r="U1014" s="9" t="s">
        <v>39</v>
      </c>
      <c r="V1014" s="11"/>
      <c r="W1014" s="13" t="s">
        <v>40</v>
      </c>
      <c r="X1014" s="12" t="s">
        <v>1278</v>
      </c>
      <c r="Y1014" s="124"/>
    </row>
    <row r="1015" spans="1:25" x14ac:dyDescent="0.25">
      <c r="A1015" s="57">
        <v>195557</v>
      </c>
      <c r="B1015" s="58">
        <v>607</v>
      </c>
      <c r="C1015" s="10">
        <v>45464</v>
      </c>
      <c r="D1015" s="60"/>
      <c r="E1015" s="60">
        <v>55443.54</v>
      </c>
      <c r="F1015" s="60">
        <v>0</v>
      </c>
      <c r="G1015" s="61"/>
      <c r="H1015" s="61"/>
      <c r="I1015" s="61"/>
      <c r="J1015" s="61"/>
      <c r="K1015" s="61"/>
      <c r="L1015" s="60"/>
      <c r="M1015" s="60"/>
      <c r="N1015" s="60"/>
      <c r="O1015" s="60">
        <v>55443.54</v>
      </c>
      <c r="P1015" s="56">
        <f>Tabla16[[#This Row],[TASA EX.]]+Tabla16[[#This Row],[IEPS 8 %]]</f>
        <v>0</v>
      </c>
      <c r="Q1015" s="62">
        <f>Tabla16[[#This Row],[TASA 16%]]+Tabla16[[#This Row],[IEPS 6%]]+Tabla16[[#This Row],[IEPS30%]]+Tabla16[[#This Row],[IEPS53%]]+Tabla16[[#This Row],[IEPS 26.5%]]</f>
        <v>0</v>
      </c>
      <c r="R1015" s="33">
        <v>45481</v>
      </c>
      <c r="S1015" s="59" t="s">
        <v>1276</v>
      </c>
      <c r="T1015" s="63" t="s">
        <v>1277</v>
      </c>
      <c r="U1015" s="58" t="s">
        <v>39</v>
      </c>
      <c r="V1015" s="60"/>
      <c r="W1015" s="64" t="s">
        <v>40</v>
      </c>
      <c r="X1015" s="59" t="s">
        <v>1387</v>
      </c>
      <c r="Y1015" s="124"/>
    </row>
    <row r="1016" spans="1:25" x14ac:dyDescent="0.25">
      <c r="A1016" s="57">
        <v>195904</v>
      </c>
      <c r="B1016" s="58">
        <v>64</v>
      </c>
      <c r="C1016" s="10">
        <v>45475</v>
      </c>
      <c r="D1016" s="60"/>
      <c r="E1016" s="60">
        <v>125578.16</v>
      </c>
      <c r="F1016" s="60">
        <v>0</v>
      </c>
      <c r="G1016" s="61"/>
      <c r="H1016" s="61"/>
      <c r="I1016" s="61"/>
      <c r="J1016" s="61"/>
      <c r="K1016" s="61"/>
      <c r="L1016" s="60"/>
      <c r="M1016" s="60"/>
      <c r="N1016" s="60"/>
      <c r="O1016" s="60">
        <v>125578.16</v>
      </c>
      <c r="P1016" s="56">
        <f>Tabla16[[#This Row],[TASA EX.]]+Tabla16[[#This Row],[IEPS 8 %]]</f>
        <v>0</v>
      </c>
      <c r="Q1016" s="62">
        <f>Tabla16[[#This Row],[TASA 16%]]+Tabla16[[#This Row],[IEPS 6%]]+Tabla16[[#This Row],[IEPS30%]]+Tabla16[[#This Row],[IEPS53%]]+Tabla16[[#This Row],[IEPS 26.5%]]</f>
        <v>0</v>
      </c>
      <c r="R1016" s="33">
        <v>45497</v>
      </c>
      <c r="S1016" s="59" t="s">
        <v>1276</v>
      </c>
      <c r="T1016" s="63" t="s">
        <v>1277</v>
      </c>
      <c r="U1016" s="58" t="s">
        <v>39</v>
      </c>
      <c r="V1016" s="60"/>
      <c r="W1016" s="64" t="s">
        <v>40</v>
      </c>
      <c r="X1016" s="59" t="s">
        <v>1657</v>
      </c>
      <c r="Y1016" s="124"/>
    </row>
    <row r="1017" spans="1:25" x14ac:dyDescent="0.25">
      <c r="A1017" s="36">
        <v>196206</v>
      </c>
      <c r="B1017" s="9">
        <v>366</v>
      </c>
      <c r="C1017" s="10">
        <v>45485</v>
      </c>
      <c r="D1017" s="11"/>
      <c r="E1017" s="11">
        <v>1755</v>
      </c>
      <c r="F1017" s="11">
        <v>0</v>
      </c>
      <c r="G1017" s="24"/>
      <c r="H1017" s="24"/>
      <c r="I1017" s="24"/>
      <c r="J1017" s="24"/>
      <c r="K1017" s="24"/>
      <c r="L1017" s="11"/>
      <c r="M1017" s="11"/>
      <c r="N1017" s="11"/>
      <c r="O1017" s="11">
        <v>1755</v>
      </c>
      <c r="P1017" s="56">
        <f>Tabla16[[#This Row],[TASA EX.]]+Tabla16[[#This Row],[IEPS 8 %]]</f>
        <v>0</v>
      </c>
      <c r="Q1017" s="62">
        <f>Tabla16[[#This Row],[TASA 16%]]+Tabla16[[#This Row],[IEPS 6%]]+Tabla16[[#This Row],[IEPS30%]]+Tabla16[[#This Row],[IEPS53%]]+Tabla16[[#This Row],[IEPS 26.5%]]</f>
        <v>0</v>
      </c>
      <c r="R1017" s="33">
        <v>45489</v>
      </c>
      <c r="S1017" s="12" t="s">
        <v>1926</v>
      </c>
      <c r="T1017" s="34" t="s">
        <v>1927</v>
      </c>
      <c r="U1017" s="9" t="s">
        <v>362</v>
      </c>
      <c r="V1017" s="11"/>
      <c r="W1017" s="13" t="s">
        <v>363</v>
      </c>
      <c r="X1017" s="12" t="s">
        <v>1928</v>
      </c>
      <c r="Y1017" s="124"/>
    </row>
    <row r="1018" spans="1:25" x14ac:dyDescent="0.25">
      <c r="A1018" s="69">
        <v>195756</v>
      </c>
      <c r="B1018" s="70">
        <v>806</v>
      </c>
      <c r="C1018" s="10">
        <v>45470</v>
      </c>
      <c r="D1018" s="72"/>
      <c r="E1018" s="72">
        <v>17511.442500000001</v>
      </c>
      <c r="F1018" s="72">
        <v>5808.9375</v>
      </c>
      <c r="G1018" s="73"/>
      <c r="H1018" s="73"/>
      <c r="I1018" s="73"/>
      <c r="J1018" s="73"/>
      <c r="K1018" s="73"/>
      <c r="L1018" s="72"/>
      <c r="M1018" s="72"/>
      <c r="N1018" s="72">
        <v>929.43</v>
      </c>
      <c r="O1018" s="72">
        <v>24249.81</v>
      </c>
      <c r="P1018" s="56">
        <f>Tabla16[[#This Row],[TASA EX.]]+Tabla16[[#This Row],[IEPS 8 %]]</f>
        <v>0</v>
      </c>
      <c r="Q1018" s="62">
        <f>Tabla16[[#This Row],[TASA 16%]]+Tabla16[[#This Row],[IEPS 6%]]+Tabla16[[#This Row],[IEPS30%]]+Tabla16[[#This Row],[IEPS53%]]+Tabla16[[#This Row],[IEPS 26.5%]]</f>
        <v>5808.9375</v>
      </c>
      <c r="R1018" s="33">
        <v>45485</v>
      </c>
      <c r="S1018" s="71" t="s">
        <v>656</v>
      </c>
      <c r="T1018" s="74" t="s">
        <v>657</v>
      </c>
      <c r="U1018" s="9" t="s">
        <v>39</v>
      </c>
      <c r="V1018" s="72">
        <v>24762.880000000001</v>
      </c>
      <c r="W1018" s="13" t="s">
        <v>40</v>
      </c>
      <c r="X1018" s="71" t="s">
        <v>1513</v>
      </c>
      <c r="Y1018" s="124"/>
    </row>
    <row r="1019" spans="1:25" x14ac:dyDescent="0.25">
      <c r="A1019" s="36">
        <v>195949</v>
      </c>
      <c r="B1019" s="9">
        <v>109</v>
      </c>
      <c r="C1019" s="10">
        <v>45476</v>
      </c>
      <c r="D1019" s="11"/>
      <c r="E1019" s="11">
        <v>1786.74</v>
      </c>
      <c r="F1019" s="11">
        <v>0</v>
      </c>
      <c r="G1019" s="24"/>
      <c r="H1019" s="24"/>
      <c r="I1019" s="24"/>
      <c r="J1019" s="24"/>
      <c r="K1019" s="24"/>
      <c r="L1019" s="11"/>
      <c r="M1019" s="11"/>
      <c r="N1019" s="11"/>
      <c r="O1019" s="11">
        <v>1786.74</v>
      </c>
      <c r="P1019" s="56">
        <f>Tabla16[[#This Row],[TASA EX.]]+Tabla16[[#This Row],[IEPS 8 %]]</f>
        <v>0</v>
      </c>
      <c r="Q1019" s="62">
        <f>Tabla16[[#This Row],[TASA 16%]]+Tabla16[[#This Row],[IEPS 6%]]+Tabla16[[#This Row],[IEPS30%]]+Tabla16[[#This Row],[IEPS53%]]+Tabla16[[#This Row],[IEPS 26.5%]]</f>
        <v>0</v>
      </c>
      <c r="R1019" s="33">
        <v>45503</v>
      </c>
      <c r="S1019" s="12" t="s">
        <v>656</v>
      </c>
      <c r="T1019" s="34" t="s">
        <v>657</v>
      </c>
      <c r="U1019" s="9" t="s">
        <v>39</v>
      </c>
      <c r="V1019" s="11">
        <v>55.26</v>
      </c>
      <c r="W1019" s="13" t="s">
        <v>40</v>
      </c>
      <c r="X1019" s="12" t="s">
        <v>1697</v>
      </c>
      <c r="Y1019" s="124"/>
    </row>
    <row r="1020" spans="1:25" x14ac:dyDescent="0.25">
      <c r="A1020" s="57">
        <v>196286</v>
      </c>
      <c r="B1020" s="58">
        <v>446</v>
      </c>
      <c r="C1020" s="10">
        <v>45489</v>
      </c>
      <c r="D1020" s="60"/>
      <c r="E1020" s="60">
        <v>2.7499999999918145E-2</v>
      </c>
      <c r="F1020" s="60">
        <v>6820.5625</v>
      </c>
      <c r="G1020" s="61"/>
      <c r="H1020" s="61">
        <v>-85.26</v>
      </c>
      <c r="I1020" s="61"/>
      <c r="J1020" s="61"/>
      <c r="K1020" s="61"/>
      <c r="L1020" s="60"/>
      <c r="M1020" s="60"/>
      <c r="N1020" s="60">
        <v>1091.29</v>
      </c>
      <c r="O1020" s="60">
        <v>7826.62</v>
      </c>
      <c r="P1020" s="56">
        <f>Tabla16[[#This Row],[TASA EX.]]+Tabla16[[#This Row],[IEPS 8 %]]</f>
        <v>0</v>
      </c>
      <c r="Q1020" s="62">
        <f>Tabla16[[#This Row],[TASA 16%]]+Tabla16[[#This Row],[IEPS 6%]]+Tabla16[[#This Row],[IEPS30%]]+Tabla16[[#This Row],[IEPS53%]]+Tabla16[[#This Row],[IEPS 26.5%]]</f>
        <v>6820.5625</v>
      </c>
      <c r="R1020" s="33">
        <v>45500</v>
      </c>
      <c r="S1020" s="59" t="s">
        <v>594</v>
      </c>
      <c r="T1020" s="63" t="s">
        <v>595</v>
      </c>
      <c r="U1020" s="58" t="s">
        <v>39</v>
      </c>
      <c r="V1020" s="60"/>
      <c r="W1020" s="64" t="s">
        <v>40</v>
      </c>
      <c r="X1020" s="59" t="s">
        <v>1970</v>
      </c>
      <c r="Y1020" s="124"/>
    </row>
    <row r="1021" spans="1:25" x14ac:dyDescent="0.25">
      <c r="A1021" s="36">
        <v>195846</v>
      </c>
      <c r="B1021" s="9">
        <v>6</v>
      </c>
      <c r="C1021" s="10">
        <v>45474</v>
      </c>
      <c r="D1021" s="11">
        <v>51.18</v>
      </c>
      <c r="E1021" s="11">
        <v>-2.500000000509317E-3</v>
      </c>
      <c r="F1021" s="11">
        <v>21943.8125</v>
      </c>
      <c r="G1021" s="24"/>
      <c r="H1021" s="24"/>
      <c r="I1021" s="24"/>
      <c r="J1021" s="24"/>
      <c r="K1021" s="24"/>
      <c r="L1021" s="11"/>
      <c r="M1021" s="11"/>
      <c r="N1021" s="11">
        <v>3511.01</v>
      </c>
      <c r="O1021" s="11">
        <v>25506</v>
      </c>
      <c r="P1021" s="56">
        <f>Tabla16[[#This Row],[TASA EX.]]+Tabla16[[#This Row],[IEPS 8 %]]</f>
        <v>51.18</v>
      </c>
      <c r="Q1021" s="62">
        <f>Tabla16[[#This Row],[TASA 16%]]+Tabla16[[#This Row],[IEPS 6%]]+Tabla16[[#This Row],[IEPS30%]]+Tabla16[[#This Row],[IEPS53%]]+Tabla16[[#This Row],[IEPS 26.5%]]</f>
        <v>21943.8125</v>
      </c>
      <c r="R1021" s="104">
        <v>45478</v>
      </c>
      <c r="S1021" s="12" t="s">
        <v>376</v>
      </c>
      <c r="T1021" s="34" t="s">
        <v>377</v>
      </c>
      <c r="U1021" s="9" t="s">
        <v>51</v>
      </c>
      <c r="V1021" s="11"/>
      <c r="W1021" s="13" t="s">
        <v>52</v>
      </c>
      <c r="X1021" s="12" t="s">
        <v>1609</v>
      </c>
      <c r="Y1021" s="124"/>
    </row>
    <row r="1022" spans="1:25" x14ac:dyDescent="0.25">
      <c r="A1022" s="57" t="s">
        <v>982</v>
      </c>
      <c r="B1022" s="58">
        <v>2092</v>
      </c>
      <c r="C1022" s="10">
        <v>45489</v>
      </c>
      <c r="D1022" s="60"/>
      <c r="E1022" s="60">
        <v>8350.0125000000007</v>
      </c>
      <c r="F1022" s="60">
        <v>43103.4375</v>
      </c>
      <c r="G1022" s="61"/>
      <c r="H1022" s="61"/>
      <c r="I1022" s="61"/>
      <c r="J1022" s="61"/>
      <c r="K1022" s="61"/>
      <c r="L1022" s="60"/>
      <c r="M1022" s="60"/>
      <c r="N1022" s="60">
        <v>6896.55</v>
      </c>
      <c r="O1022" s="60">
        <v>58350</v>
      </c>
      <c r="P1022" s="56">
        <f>Tabla16[[#This Row],[TASA EX.]]+Tabla16[[#This Row],[IEPS 8 %]]</f>
        <v>0</v>
      </c>
      <c r="Q1022" s="62">
        <f>Tabla16[[#This Row],[TASA 16%]]+Tabla16[[#This Row],[IEPS 6%]]+Tabla16[[#This Row],[IEPS30%]]+Tabla16[[#This Row],[IEPS53%]]+Tabla16[[#This Row],[IEPS 26.5%]]</f>
        <v>43103.4375</v>
      </c>
      <c r="R1022" s="33">
        <v>45489</v>
      </c>
      <c r="S1022" s="59" t="s">
        <v>547</v>
      </c>
      <c r="T1022" s="63" t="s">
        <v>548</v>
      </c>
      <c r="U1022" s="58" t="s">
        <v>51</v>
      </c>
      <c r="V1022" s="60"/>
      <c r="W1022" s="64" t="s">
        <v>52</v>
      </c>
      <c r="X1022" s="59" t="s">
        <v>1159</v>
      </c>
      <c r="Y1022" s="124"/>
    </row>
    <row r="1023" spans="1:25" x14ac:dyDescent="0.25">
      <c r="A1023" s="57">
        <v>195526</v>
      </c>
      <c r="B1023" s="58">
        <v>576</v>
      </c>
      <c r="C1023" s="10">
        <v>45463</v>
      </c>
      <c r="D1023" s="60"/>
      <c r="E1023" s="60">
        <v>4732</v>
      </c>
      <c r="F1023" s="60">
        <v>0</v>
      </c>
      <c r="G1023" s="61"/>
      <c r="H1023" s="61"/>
      <c r="I1023" s="61"/>
      <c r="J1023" s="61"/>
      <c r="K1023" s="61"/>
      <c r="L1023" s="60"/>
      <c r="M1023" s="60">
        <v>155.52000000000001</v>
      </c>
      <c r="N1023" s="60"/>
      <c r="O1023" s="60">
        <v>4887.5200000000004</v>
      </c>
      <c r="P1023" s="56">
        <f>Tabla16[[#This Row],[TASA EX.]]+Tabla16[[#This Row],[IEPS 8 %]]</f>
        <v>155.52000000000001</v>
      </c>
      <c r="Q1023" s="62">
        <f>Tabla16[[#This Row],[TASA 16%]]+Tabla16[[#This Row],[IEPS 6%]]+Tabla16[[#This Row],[IEPS30%]]+Tabla16[[#This Row],[IEPS53%]]+Tabla16[[#This Row],[IEPS 26.5%]]</f>
        <v>0</v>
      </c>
      <c r="R1023" s="33">
        <v>45476</v>
      </c>
      <c r="S1023" s="59" t="s">
        <v>252</v>
      </c>
      <c r="T1023" s="63" t="s">
        <v>253</v>
      </c>
      <c r="U1023" s="58" t="s">
        <v>39</v>
      </c>
      <c r="V1023" s="60"/>
      <c r="W1023" s="64" t="s">
        <v>40</v>
      </c>
      <c r="X1023" s="59" t="s">
        <v>1371</v>
      </c>
      <c r="Y1023" s="124"/>
    </row>
    <row r="1024" spans="1:25" x14ac:dyDescent="0.25">
      <c r="A1024" s="78">
        <v>195843</v>
      </c>
      <c r="B1024" s="80">
        <v>3</v>
      </c>
      <c r="C1024" s="10">
        <v>45474</v>
      </c>
      <c r="D1024" s="76"/>
      <c r="E1024" s="76">
        <v>2902</v>
      </c>
      <c r="F1024" s="76">
        <v>0</v>
      </c>
      <c r="G1024" s="84"/>
      <c r="H1024" s="84"/>
      <c r="I1024" s="84"/>
      <c r="J1024" s="84"/>
      <c r="K1024" s="84"/>
      <c r="L1024" s="76"/>
      <c r="M1024" s="76">
        <v>120.64</v>
      </c>
      <c r="N1024" s="76"/>
      <c r="O1024" s="76">
        <v>3022.64</v>
      </c>
      <c r="P1024" s="56">
        <f>Tabla16[[#This Row],[TASA EX.]]+Tabla16[[#This Row],[IEPS 8 %]]</f>
        <v>120.64</v>
      </c>
      <c r="Q1024" s="62">
        <f>Tabla16[[#This Row],[TASA 16%]]+Tabla16[[#This Row],[IEPS 6%]]+Tabla16[[#This Row],[IEPS30%]]+Tabla16[[#This Row],[IEPS53%]]+Tabla16[[#This Row],[IEPS 26.5%]]</f>
        <v>0</v>
      </c>
      <c r="R1024" s="33">
        <v>45483</v>
      </c>
      <c r="S1024" s="85" t="s">
        <v>252</v>
      </c>
      <c r="T1024" s="87" t="s">
        <v>253</v>
      </c>
      <c r="U1024" s="80" t="s">
        <v>39</v>
      </c>
      <c r="V1024" s="76"/>
      <c r="W1024" s="89" t="s">
        <v>40</v>
      </c>
      <c r="X1024" s="85" t="s">
        <v>1608</v>
      </c>
      <c r="Y1024" s="124"/>
    </row>
    <row r="1025" spans="1:25" x14ac:dyDescent="0.25">
      <c r="A1025" s="69">
        <v>196019</v>
      </c>
      <c r="B1025" s="70">
        <v>179</v>
      </c>
      <c r="C1025" s="10">
        <v>45478</v>
      </c>
      <c r="D1025" s="72"/>
      <c r="E1025" s="72">
        <v>3635</v>
      </c>
      <c r="F1025" s="72">
        <v>0</v>
      </c>
      <c r="G1025" s="73"/>
      <c r="H1025" s="73"/>
      <c r="I1025" s="73"/>
      <c r="J1025" s="73"/>
      <c r="K1025" s="73"/>
      <c r="L1025" s="72"/>
      <c r="M1025" s="72">
        <v>119.44</v>
      </c>
      <c r="N1025" s="72"/>
      <c r="O1025" s="72">
        <v>3754.44</v>
      </c>
      <c r="P1025" s="56">
        <f>Tabla16[[#This Row],[TASA EX.]]+Tabla16[[#This Row],[IEPS 8 %]]</f>
        <v>119.44</v>
      </c>
      <c r="Q1025" s="62">
        <f>Tabla16[[#This Row],[TASA 16%]]+Tabla16[[#This Row],[IEPS 6%]]+Tabla16[[#This Row],[IEPS30%]]+Tabla16[[#This Row],[IEPS53%]]+Tabla16[[#This Row],[IEPS 26.5%]]</f>
        <v>0</v>
      </c>
      <c r="R1025" s="33">
        <v>45486</v>
      </c>
      <c r="S1025" s="71" t="s">
        <v>252</v>
      </c>
      <c r="T1025" s="74" t="s">
        <v>253</v>
      </c>
      <c r="U1025" s="70" t="s">
        <v>39</v>
      </c>
      <c r="V1025" s="72"/>
      <c r="W1025" s="75" t="s">
        <v>40</v>
      </c>
      <c r="X1025" s="71" t="s">
        <v>1765</v>
      </c>
      <c r="Y1025" s="124"/>
    </row>
    <row r="1026" spans="1:25" x14ac:dyDescent="0.25">
      <c r="A1026" s="91">
        <v>196195</v>
      </c>
      <c r="B1026" s="92">
        <v>355</v>
      </c>
      <c r="C1026" s="10">
        <v>45485</v>
      </c>
      <c r="D1026" s="93"/>
      <c r="E1026" s="93">
        <v>4002</v>
      </c>
      <c r="F1026" s="93">
        <v>0</v>
      </c>
      <c r="G1026" s="94"/>
      <c r="H1026" s="94"/>
      <c r="I1026" s="94"/>
      <c r="J1026" s="94"/>
      <c r="K1026" s="94"/>
      <c r="L1026" s="93"/>
      <c r="M1026" s="93">
        <v>116.16</v>
      </c>
      <c r="N1026" s="93"/>
      <c r="O1026" s="93">
        <v>4118.16</v>
      </c>
      <c r="P1026" s="56">
        <f>Tabla16[[#This Row],[TASA EX.]]+Tabla16[[#This Row],[IEPS 8 %]]</f>
        <v>116.16</v>
      </c>
      <c r="Q1026" s="62">
        <f>Tabla16[[#This Row],[TASA 16%]]+Tabla16[[#This Row],[IEPS 6%]]+Tabla16[[#This Row],[IEPS30%]]+Tabla16[[#This Row],[IEPS53%]]+Tabla16[[#This Row],[IEPS 26.5%]]</f>
        <v>0</v>
      </c>
      <c r="R1026" s="33">
        <v>45496</v>
      </c>
      <c r="S1026" s="95" t="s">
        <v>252</v>
      </c>
      <c r="T1026" s="90" t="s">
        <v>253</v>
      </c>
      <c r="U1026" s="92" t="s">
        <v>39</v>
      </c>
      <c r="V1026" s="93"/>
      <c r="W1026" s="96" t="s">
        <v>40</v>
      </c>
      <c r="X1026" s="95" t="s">
        <v>1916</v>
      </c>
      <c r="Y1026" s="124"/>
    </row>
    <row r="1027" spans="1:25" x14ac:dyDescent="0.25">
      <c r="A1027" s="36">
        <v>196354</v>
      </c>
      <c r="B1027" s="9">
        <v>514</v>
      </c>
      <c r="C1027" s="10">
        <v>45491</v>
      </c>
      <c r="D1027" s="11"/>
      <c r="E1027" s="11">
        <v>3870</v>
      </c>
      <c r="F1027" s="11">
        <v>0</v>
      </c>
      <c r="G1027" s="24"/>
      <c r="H1027" s="24"/>
      <c r="I1027" s="24"/>
      <c r="J1027" s="24"/>
      <c r="K1027" s="24"/>
      <c r="L1027" s="11"/>
      <c r="M1027" s="11">
        <v>134.72</v>
      </c>
      <c r="N1027" s="11"/>
      <c r="O1027" s="11">
        <v>4004.72</v>
      </c>
      <c r="P1027" s="106">
        <f>Tabla16[[#This Row],[TASA EX.]]+Tabla16[[#This Row],[IEPS 8 %]]</f>
        <v>134.72</v>
      </c>
      <c r="Q1027" s="62">
        <f>Tabla16[[#This Row],[TASA 16%]]+Tabla16[[#This Row],[IEPS 6%]]+Tabla16[[#This Row],[IEPS30%]]+Tabla16[[#This Row],[IEPS53%]]+Tabla16[[#This Row],[IEPS 26.5%]]</f>
        <v>0</v>
      </c>
      <c r="R1027" s="33">
        <v>45500</v>
      </c>
      <c r="S1027" s="12" t="s">
        <v>252</v>
      </c>
      <c r="T1027" s="34" t="s">
        <v>253</v>
      </c>
      <c r="U1027" s="9" t="s">
        <v>39</v>
      </c>
      <c r="V1027" s="11"/>
      <c r="W1027" s="13" t="s">
        <v>40</v>
      </c>
      <c r="X1027" s="12" t="s">
        <v>2012</v>
      </c>
      <c r="Y1027" s="124"/>
    </row>
    <row r="1028" spans="1:25" x14ac:dyDescent="0.25">
      <c r="A1028" s="57">
        <v>196391</v>
      </c>
      <c r="B1028" s="58">
        <v>551</v>
      </c>
      <c r="C1028" s="10">
        <v>45492</v>
      </c>
      <c r="D1028" s="60"/>
      <c r="E1028" s="60">
        <v>7.4999999997089617E-3</v>
      </c>
      <c r="F1028" s="60">
        <v>25862.0625</v>
      </c>
      <c r="G1028" s="61"/>
      <c r="H1028" s="61"/>
      <c r="I1028" s="61"/>
      <c r="J1028" s="61"/>
      <c r="K1028" s="61"/>
      <c r="L1028" s="60"/>
      <c r="M1028" s="60"/>
      <c r="N1028" s="60">
        <v>4137.93</v>
      </c>
      <c r="O1028" s="60">
        <v>30000</v>
      </c>
      <c r="P1028" s="56">
        <f>Tabla16[[#This Row],[TASA EX.]]+Tabla16[[#This Row],[IEPS 8 %]]</f>
        <v>0</v>
      </c>
      <c r="Q1028" s="62">
        <f>Tabla16[[#This Row],[TASA 16%]]+Tabla16[[#This Row],[IEPS 6%]]+Tabla16[[#This Row],[IEPS30%]]+Tabla16[[#This Row],[IEPS53%]]+Tabla16[[#This Row],[IEPS 26.5%]]</f>
        <v>25862.0625</v>
      </c>
      <c r="R1028" s="33">
        <v>45503</v>
      </c>
      <c r="S1028" s="59" t="s">
        <v>783</v>
      </c>
      <c r="T1028" s="63" t="s">
        <v>784</v>
      </c>
      <c r="U1028" s="58" t="s">
        <v>39</v>
      </c>
      <c r="V1028" s="60"/>
      <c r="W1028" s="64" t="s">
        <v>40</v>
      </c>
      <c r="X1028" s="59" t="s">
        <v>722</v>
      </c>
      <c r="Y1028" s="124"/>
    </row>
    <row r="1029" spans="1:25" x14ac:dyDescent="0.25">
      <c r="A1029" s="57">
        <v>195814</v>
      </c>
      <c r="B1029" s="58">
        <v>864</v>
      </c>
      <c r="C1029" s="10">
        <v>45471</v>
      </c>
      <c r="D1029" s="60"/>
      <c r="E1029" s="60">
        <v>5400</v>
      </c>
      <c r="F1029" s="60">
        <v>0</v>
      </c>
      <c r="G1029" s="61"/>
      <c r="H1029" s="61">
        <v>-67.5</v>
      </c>
      <c r="I1029" s="61"/>
      <c r="J1029" s="61"/>
      <c r="K1029" s="61"/>
      <c r="L1029" s="60"/>
      <c r="M1029" s="60"/>
      <c r="N1029" s="60"/>
      <c r="O1029" s="60">
        <v>5332.5</v>
      </c>
      <c r="P1029" s="56">
        <f>Tabla16[[#This Row],[TASA EX.]]+Tabla16[[#This Row],[IEPS 8 %]]</f>
        <v>0</v>
      </c>
      <c r="Q1029" s="62">
        <f>Tabla16[[#This Row],[TASA 16%]]+Tabla16[[#This Row],[IEPS 6%]]+Tabla16[[#This Row],[IEPS30%]]+Tabla16[[#This Row],[IEPS53%]]+Tabla16[[#This Row],[IEPS 26.5%]]</f>
        <v>0</v>
      </c>
      <c r="R1029" s="33">
        <v>45493</v>
      </c>
      <c r="S1029" s="59" t="s">
        <v>428</v>
      </c>
      <c r="T1029" s="63" t="s">
        <v>429</v>
      </c>
      <c r="U1029" s="58" t="s">
        <v>39</v>
      </c>
      <c r="V1029" s="60"/>
      <c r="W1029" s="64" t="s">
        <v>40</v>
      </c>
      <c r="X1029" s="59" t="s">
        <v>1540</v>
      </c>
      <c r="Y1029" s="124"/>
    </row>
    <row r="1030" spans="1:25" x14ac:dyDescent="0.25">
      <c r="A1030" s="57">
        <v>1140</v>
      </c>
      <c r="B1030" s="58">
        <v>5058</v>
      </c>
      <c r="C1030" s="10">
        <v>45472</v>
      </c>
      <c r="D1030" s="60"/>
      <c r="E1030" s="60">
        <v>4669</v>
      </c>
      <c r="F1030" s="60">
        <v>0</v>
      </c>
      <c r="G1030" s="61"/>
      <c r="H1030" s="61"/>
      <c r="I1030" s="61"/>
      <c r="J1030" s="61"/>
      <c r="K1030" s="61"/>
      <c r="L1030" s="60"/>
      <c r="M1030" s="60"/>
      <c r="N1030" s="60"/>
      <c r="O1030" s="60">
        <v>4669</v>
      </c>
      <c r="P1030" s="56">
        <f>Tabla16[[#This Row],[TASA EX.]]+Tabla16[[#This Row],[IEPS 8 %]]</f>
        <v>0</v>
      </c>
      <c r="Q1030" s="62">
        <f>Tabla16[[#This Row],[TASA 16%]]+Tabla16[[#This Row],[IEPS 6%]]+Tabla16[[#This Row],[IEPS30%]]+Tabla16[[#This Row],[IEPS53%]]+Tabla16[[#This Row],[IEPS 26.5%]]</f>
        <v>0</v>
      </c>
      <c r="R1030" s="33">
        <v>45475</v>
      </c>
      <c r="S1030" s="59" t="s">
        <v>43</v>
      </c>
      <c r="T1030" s="63" t="s">
        <v>44</v>
      </c>
      <c r="U1030" s="58" t="s">
        <v>39</v>
      </c>
      <c r="V1030" s="60"/>
      <c r="W1030" s="64" t="s">
        <v>40</v>
      </c>
      <c r="X1030" s="59" t="s">
        <v>810</v>
      </c>
      <c r="Y1030" s="124"/>
    </row>
    <row r="1031" spans="1:25" x14ac:dyDescent="0.25">
      <c r="A1031" s="78">
        <v>1156</v>
      </c>
      <c r="B1031" s="80">
        <v>5013</v>
      </c>
      <c r="C1031" s="10">
        <v>45479</v>
      </c>
      <c r="D1031" s="76"/>
      <c r="E1031" s="76">
        <v>5857.5</v>
      </c>
      <c r="F1031" s="76">
        <v>0</v>
      </c>
      <c r="G1031" s="84"/>
      <c r="H1031" s="84"/>
      <c r="I1031" s="84"/>
      <c r="J1031" s="84"/>
      <c r="K1031" s="84"/>
      <c r="L1031" s="76"/>
      <c r="M1031" s="76"/>
      <c r="N1031" s="76"/>
      <c r="O1031" s="76">
        <v>5857.5</v>
      </c>
      <c r="P1031" s="56">
        <f>Tabla16[[#This Row],[TASA EX.]]+Tabla16[[#This Row],[IEPS 8 %]]</f>
        <v>0</v>
      </c>
      <c r="Q1031" s="62">
        <f>Tabla16[[#This Row],[TASA 16%]]+Tabla16[[#This Row],[IEPS 6%]]+Tabla16[[#This Row],[IEPS30%]]+Tabla16[[#This Row],[IEPS53%]]+Tabla16[[#This Row],[IEPS 26.5%]]</f>
        <v>0</v>
      </c>
      <c r="R1031" s="33">
        <v>45485</v>
      </c>
      <c r="S1031" s="85" t="s">
        <v>43</v>
      </c>
      <c r="T1031" s="87" t="s">
        <v>44</v>
      </c>
      <c r="U1031" s="80" t="s">
        <v>39</v>
      </c>
      <c r="V1031" s="76"/>
      <c r="W1031" s="89" t="s">
        <v>40</v>
      </c>
      <c r="X1031" s="85" t="s">
        <v>827</v>
      </c>
      <c r="Y1031" s="124"/>
    </row>
    <row r="1032" spans="1:25" x14ac:dyDescent="0.25">
      <c r="A1032" s="69">
        <v>1170</v>
      </c>
      <c r="B1032" s="70">
        <v>5027</v>
      </c>
      <c r="C1032" s="10">
        <v>45486</v>
      </c>
      <c r="D1032" s="72"/>
      <c r="E1032" s="72">
        <v>5662.5</v>
      </c>
      <c r="F1032" s="72">
        <v>0</v>
      </c>
      <c r="G1032" s="73"/>
      <c r="H1032" s="73"/>
      <c r="I1032" s="73"/>
      <c r="J1032" s="73"/>
      <c r="K1032" s="73"/>
      <c r="L1032" s="72"/>
      <c r="M1032" s="72"/>
      <c r="N1032" s="72"/>
      <c r="O1032" s="72">
        <v>5662.5</v>
      </c>
      <c r="P1032" s="56">
        <f>Tabla16[[#This Row],[TASA EX.]]+Tabla16[[#This Row],[IEPS 8 %]]</f>
        <v>0</v>
      </c>
      <c r="Q1032" s="62">
        <f>Tabla16[[#This Row],[TASA 16%]]+Tabla16[[#This Row],[IEPS 6%]]+Tabla16[[#This Row],[IEPS30%]]+Tabla16[[#This Row],[IEPS53%]]+Tabla16[[#This Row],[IEPS 26.5%]]</f>
        <v>0</v>
      </c>
      <c r="R1032" s="33">
        <v>45493</v>
      </c>
      <c r="S1032" s="71" t="s">
        <v>43</v>
      </c>
      <c r="T1032" s="74" t="s">
        <v>44</v>
      </c>
      <c r="U1032" s="70" t="s">
        <v>39</v>
      </c>
      <c r="V1032" s="72"/>
      <c r="W1032" s="75" t="s">
        <v>40</v>
      </c>
      <c r="X1032" s="71" t="s">
        <v>839</v>
      </c>
      <c r="Y1032" s="124"/>
    </row>
    <row r="1033" spans="1:25" x14ac:dyDescent="0.25">
      <c r="A1033" s="36">
        <v>1183</v>
      </c>
      <c r="B1033" s="9">
        <v>5040</v>
      </c>
      <c r="C1033" s="10">
        <v>45493</v>
      </c>
      <c r="D1033" s="11"/>
      <c r="E1033" s="11">
        <v>5070</v>
      </c>
      <c r="F1033" s="11">
        <v>0</v>
      </c>
      <c r="G1033" s="24"/>
      <c r="H1033" s="24"/>
      <c r="I1033" s="24"/>
      <c r="J1033" s="24"/>
      <c r="K1033" s="24"/>
      <c r="L1033" s="11"/>
      <c r="M1033" s="11"/>
      <c r="N1033" s="11"/>
      <c r="O1033" s="11">
        <v>5070</v>
      </c>
      <c r="P1033" s="56">
        <f>Tabla16[[#This Row],[TASA EX.]]+Tabla16[[#This Row],[IEPS 8 %]]</f>
        <v>0</v>
      </c>
      <c r="Q1033" s="62">
        <f>Tabla16[[#This Row],[TASA 16%]]+Tabla16[[#This Row],[IEPS 6%]]+Tabla16[[#This Row],[IEPS30%]]+Tabla16[[#This Row],[IEPS53%]]+Tabla16[[#This Row],[IEPS 26.5%]]</f>
        <v>0</v>
      </c>
      <c r="R1033" s="33">
        <v>45496</v>
      </c>
      <c r="S1033" s="12" t="s">
        <v>43</v>
      </c>
      <c r="T1033" s="34" t="s">
        <v>44</v>
      </c>
      <c r="U1033" s="9" t="s">
        <v>39</v>
      </c>
      <c r="V1033" s="11"/>
      <c r="W1033" s="13" t="s">
        <v>40</v>
      </c>
      <c r="X1033" s="12" t="s">
        <v>852</v>
      </c>
      <c r="Y1033" s="124"/>
    </row>
    <row r="1034" spans="1:25" x14ac:dyDescent="0.25">
      <c r="A1034" s="36">
        <v>195653</v>
      </c>
      <c r="B1034" s="9">
        <v>703</v>
      </c>
      <c r="C1034" s="10">
        <v>45468</v>
      </c>
      <c r="D1034" s="11"/>
      <c r="E1034" s="11">
        <v>36669.599999999999</v>
      </c>
      <c r="F1034" s="11">
        <v>0</v>
      </c>
      <c r="G1034" s="24"/>
      <c r="H1034" s="24"/>
      <c r="I1034" s="24"/>
      <c r="J1034" s="24"/>
      <c r="K1034" s="24"/>
      <c r="L1034" s="11"/>
      <c r="M1034" s="11"/>
      <c r="N1034" s="11"/>
      <c r="O1034" s="11">
        <v>36669.599999999999</v>
      </c>
      <c r="P1034" s="56">
        <f>Tabla16[[#This Row],[TASA EX.]]+Tabla16[[#This Row],[IEPS 8 %]]</f>
        <v>0</v>
      </c>
      <c r="Q1034" s="62">
        <f>Tabla16[[#This Row],[TASA 16%]]+Tabla16[[#This Row],[IEPS 6%]]+Tabla16[[#This Row],[IEPS30%]]+Tabla16[[#This Row],[IEPS53%]]+Tabla16[[#This Row],[IEPS 26.5%]]</f>
        <v>0</v>
      </c>
      <c r="R1034" s="33">
        <v>45486</v>
      </c>
      <c r="S1034" s="12" t="s">
        <v>1450</v>
      </c>
      <c r="T1034" s="34" t="s">
        <v>1451</v>
      </c>
      <c r="U1034" s="9" t="s">
        <v>39</v>
      </c>
      <c r="V1034" s="11"/>
      <c r="W1034" s="13" t="s">
        <v>40</v>
      </c>
      <c r="X1034" s="12" t="s">
        <v>1452</v>
      </c>
      <c r="Y1034" s="124"/>
    </row>
    <row r="1035" spans="1:25" x14ac:dyDescent="0.25">
      <c r="A1035" s="57">
        <v>196040</v>
      </c>
      <c r="B1035" s="58">
        <v>200</v>
      </c>
      <c r="C1035" s="10">
        <v>45478</v>
      </c>
      <c r="D1035" s="60"/>
      <c r="E1035" s="60">
        <v>-0.1799999999980173</v>
      </c>
      <c r="F1035" s="60">
        <v>16110.499999999998</v>
      </c>
      <c r="G1035" s="61"/>
      <c r="H1035" s="61"/>
      <c r="I1035" s="61"/>
      <c r="J1035" s="61"/>
      <c r="K1035" s="61"/>
      <c r="L1035" s="60"/>
      <c r="M1035" s="60"/>
      <c r="N1035" s="60">
        <v>2577.6799999999998</v>
      </c>
      <c r="O1035" s="60">
        <v>18688</v>
      </c>
      <c r="P1035" s="56">
        <f>Tabla16[[#This Row],[TASA EX.]]+Tabla16[[#This Row],[IEPS 8 %]]</f>
        <v>0</v>
      </c>
      <c r="Q1035" s="62">
        <f>Tabla16[[#This Row],[TASA 16%]]+Tabla16[[#This Row],[IEPS 6%]]+Tabla16[[#This Row],[IEPS30%]]+Tabla16[[#This Row],[IEPS53%]]+Tabla16[[#This Row],[IEPS 26.5%]]</f>
        <v>16110.499999999998</v>
      </c>
      <c r="R1035" s="33">
        <v>45482</v>
      </c>
      <c r="S1035" s="59" t="s">
        <v>432</v>
      </c>
      <c r="T1035" s="63" t="s">
        <v>433</v>
      </c>
      <c r="U1035" s="58" t="s">
        <v>362</v>
      </c>
      <c r="V1035" s="60"/>
      <c r="W1035" s="64" t="s">
        <v>363</v>
      </c>
      <c r="X1035" s="59" t="s">
        <v>1790</v>
      </c>
      <c r="Y1035" s="124"/>
    </row>
    <row r="1036" spans="1:25" x14ac:dyDescent="0.25">
      <c r="A1036" s="57">
        <v>196206</v>
      </c>
      <c r="B1036" s="58">
        <v>366</v>
      </c>
      <c r="C1036" s="10">
        <v>45485</v>
      </c>
      <c r="D1036" s="60"/>
      <c r="E1036" s="60">
        <v>4.250000000001819E-2</v>
      </c>
      <c r="F1036" s="60">
        <v>7076.6875</v>
      </c>
      <c r="G1036" s="61"/>
      <c r="H1036" s="61"/>
      <c r="I1036" s="61"/>
      <c r="J1036" s="61"/>
      <c r="K1036" s="61"/>
      <c r="L1036" s="60"/>
      <c r="M1036" s="60"/>
      <c r="N1036" s="60">
        <v>1132.27</v>
      </c>
      <c r="O1036" s="60">
        <v>8209</v>
      </c>
      <c r="P1036" s="56">
        <f>Tabla16[[#This Row],[TASA EX.]]+Tabla16[[#This Row],[IEPS 8 %]]</f>
        <v>0</v>
      </c>
      <c r="Q1036" s="62">
        <f>Tabla16[[#This Row],[TASA 16%]]+Tabla16[[#This Row],[IEPS 6%]]+Tabla16[[#This Row],[IEPS30%]]+Tabla16[[#This Row],[IEPS53%]]+Tabla16[[#This Row],[IEPS 26.5%]]</f>
        <v>7076.6875</v>
      </c>
      <c r="R1036" s="33">
        <v>45489</v>
      </c>
      <c r="S1036" s="59" t="s">
        <v>432</v>
      </c>
      <c r="T1036" s="63" t="s">
        <v>433</v>
      </c>
      <c r="U1036" s="58" t="s">
        <v>362</v>
      </c>
      <c r="V1036" s="60"/>
      <c r="W1036" s="64" t="s">
        <v>363</v>
      </c>
      <c r="X1036" s="59" t="s">
        <v>1929</v>
      </c>
      <c r="Y1036" s="124"/>
    </row>
    <row r="1037" spans="1:25" x14ac:dyDescent="0.25">
      <c r="A1037" s="57">
        <v>196674</v>
      </c>
      <c r="B1037" s="58">
        <v>834</v>
      </c>
      <c r="C1037" s="10">
        <v>45499</v>
      </c>
      <c r="D1037" s="60"/>
      <c r="E1037" s="60">
        <v>-3.0000000000001137E-2</v>
      </c>
      <c r="F1037" s="60">
        <v>401.75</v>
      </c>
      <c r="G1037" s="61"/>
      <c r="H1037" s="61"/>
      <c r="I1037" s="61"/>
      <c r="J1037" s="61"/>
      <c r="K1037" s="61"/>
      <c r="L1037" s="60"/>
      <c r="M1037" s="60"/>
      <c r="N1037" s="60">
        <v>64.28</v>
      </c>
      <c r="O1037" s="60">
        <v>466</v>
      </c>
      <c r="P1037" s="56">
        <f>Tabla16[[#This Row],[TASA EX.]]+Tabla16[[#This Row],[IEPS 8 %]]</f>
        <v>0</v>
      </c>
      <c r="Q1037" s="62">
        <f>Tabla16[[#This Row],[TASA 16%]]+Tabla16[[#This Row],[IEPS 6%]]+Tabla16[[#This Row],[IEPS30%]]+Tabla16[[#This Row],[IEPS53%]]+Tabla16[[#This Row],[IEPS 26.5%]]</f>
        <v>401.75</v>
      </c>
      <c r="R1037" s="33">
        <v>45503</v>
      </c>
      <c r="S1037" s="59" t="s">
        <v>432</v>
      </c>
      <c r="T1037" s="63" t="s">
        <v>433</v>
      </c>
      <c r="U1037" s="58" t="s">
        <v>362</v>
      </c>
      <c r="V1037" s="60"/>
      <c r="W1037" s="64" t="s">
        <v>363</v>
      </c>
      <c r="X1037" s="59" t="s">
        <v>2112</v>
      </c>
      <c r="Y1037" s="124"/>
    </row>
    <row r="1038" spans="1:25" x14ac:dyDescent="0.25">
      <c r="A1038" s="36">
        <v>195748</v>
      </c>
      <c r="B1038" s="9">
        <v>798</v>
      </c>
      <c r="C1038" s="10">
        <v>45470</v>
      </c>
      <c r="D1038" s="11"/>
      <c r="E1038" s="11">
        <v>6.0000000000400178E-2</v>
      </c>
      <c r="F1038" s="11">
        <v>44146.5</v>
      </c>
      <c r="G1038" s="24"/>
      <c r="H1038" s="24"/>
      <c r="I1038" s="24"/>
      <c r="J1038" s="24"/>
      <c r="K1038" s="24"/>
      <c r="L1038" s="11"/>
      <c r="M1038" s="11"/>
      <c r="N1038" s="11">
        <v>7063.44</v>
      </c>
      <c r="O1038" s="11">
        <v>51210</v>
      </c>
      <c r="P1038" s="56">
        <f>Tabla16[[#This Row],[TASA EX.]]+Tabla16[[#This Row],[IEPS 8 %]]</f>
        <v>0</v>
      </c>
      <c r="Q1038" s="62">
        <f>Tabla16[[#This Row],[TASA 16%]]+Tabla16[[#This Row],[IEPS 6%]]+Tabla16[[#This Row],[IEPS30%]]+Tabla16[[#This Row],[IEPS53%]]+Tabla16[[#This Row],[IEPS 26.5%]]</f>
        <v>44146.5</v>
      </c>
      <c r="R1038" s="33">
        <v>45482</v>
      </c>
      <c r="S1038" s="12" t="s">
        <v>602</v>
      </c>
      <c r="T1038" s="34" t="s">
        <v>603</v>
      </c>
      <c r="U1038" s="9" t="s">
        <v>69</v>
      </c>
      <c r="V1038" s="11"/>
      <c r="W1038" s="13" t="s">
        <v>70</v>
      </c>
      <c r="X1038" s="12" t="s">
        <v>1505</v>
      </c>
      <c r="Y1038" s="124"/>
    </row>
    <row r="1039" spans="1:25" x14ac:dyDescent="0.25">
      <c r="A1039" s="36">
        <v>196457</v>
      </c>
      <c r="B1039" s="9">
        <v>617</v>
      </c>
      <c r="C1039" s="10">
        <v>45495</v>
      </c>
      <c r="D1039" s="11"/>
      <c r="E1039" s="11">
        <v>0</v>
      </c>
      <c r="F1039" s="11">
        <v>2000</v>
      </c>
      <c r="G1039" s="24"/>
      <c r="H1039" s="24"/>
      <c r="I1039" s="24"/>
      <c r="J1039" s="24"/>
      <c r="K1039" s="24"/>
      <c r="L1039" s="11"/>
      <c r="M1039" s="11"/>
      <c r="N1039" s="11">
        <v>320</v>
      </c>
      <c r="O1039" s="11">
        <v>2320</v>
      </c>
      <c r="P1039" s="56">
        <f>Tabla16[[#This Row],[TASA EX.]]+Tabla16[[#This Row],[IEPS 8 %]]</f>
        <v>0</v>
      </c>
      <c r="Q1039" s="62">
        <f>Tabla16[[#This Row],[TASA 16%]]+Tabla16[[#This Row],[IEPS 6%]]+Tabla16[[#This Row],[IEPS30%]]+Tabla16[[#This Row],[IEPS53%]]+Tabla16[[#This Row],[IEPS 26.5%]]</f>
        <v>2000</v>
      </c>
      <c r="R1039" s="33">
        <v>45500</v>
      </c>
      <c r="S1039" s="12" t="s">
        <v>598</v>
      </c>
      <c r="T1039" s="34" t="s">
        <v>599</v>
      </c>
      <c r="U1039" s="9" t="s">
        <v>51</v>
      </c>
      <c r="V1039" s="11"/>
      <c r="W1039" s="13" t="s">
        <v>52</v>
      </c>
      <c r="X1039" s="12" t="s">
        <v>2070</v>
      </c>
      <c r="Y1039" s="124"/>
    </row>
    <row r="1040" spans="1:25" x14ac:dyDescent="0.25">
      <c r="A1040" s="36">
        <v>195414</v>
      </c>
      <c r="B1040" s="9">
        <v>464</v>
      </c>
      <c r="C1040" s="10">
        <v>45461</v>
      </c>
      <c r="D1040" s="11"/>
      <c r="E1040" s="11">
        <v>77420.022499999992</v>
      </c>
      <c r="F1040" s="11">
        <v>42003.9375</v>
      </c>
      <c r="G1040" s="24"/>
      <c r="H1040" s="24"/>
      <c r="I1040" s="24"/>
      <c r="J1040" s="24"/>
      <c r="K1040" s="24"/>
      <c r="L1040" s="11"/>
      <c r="M1040" s="11"/>
      <c r="N1040" s="11">
        <v>6720.63</v>
      </c>
      <c r="O1040" s="11">
        <v>126144.59</v>
      </c>
      <c r="P1040" s="106">
        <f>Tabla16[[#This Row],[TASA EX.]]+Tabla16[[#This Row],[IEPS 8 %]]</f>
        <v>0</v>
      </c>
      <c r="Q1040" s="62">
        <f>Tabla16[[#This Row],[TASA 16%]]+Tabla16[[#This Row],[IEPS 6%]]+Tabla16[[#This Row],[IEPS30%]]+Tabla16[[#This Row],[IEPS53%]]+Tabla16[[#This Row],[IEPS 26.5%]]</f>
        <v>42003.9375</v>
      </c>
      <c r="R1040" s="33">
        <v>45482</v>
      </c>
      <c r="S1040" t="s">
        <v>2234</v>
      </c>
      <c r="T1040" s="34" t="s">
        <v>159</v>
      </c>
      <c r="U1040" s="9" t="s">
        <v>39</v>
      </c>
      <c r="V1040" s="11"/>
      <c r="W1040" s="13" t="s">
        <v>40</v>
      </c>
      <c r="X1040" s="12" t="s">
        <v>1317</v>
      </c>
      <c r="Y1040" s="124"/>
    </row>
    <row r="1041" spans="1:25" x14ac:dyDescent="0.25">
      <c r="A1041" s="36">
        <v>195427</v>
      </c>
      <c r="B1041" s="9">
        <v>477</v>
      </c>
      <c r="C1041" s="10">
        <v>45461</v>
      </c>
      <c r="D1041" s="11"/>
      <c r="E1041" s="11">
        <v>330168</v>
      </c>
      <c r="F1041" s="11">
        <v>0</v>
      </c>
      <c r="G1041" s="24"/>
      <c r="H1041" s="24"/>
      <c r="I1041" s="24"/>
      <c r="J1041" s="24"/>
      <c r="K1041" s="24"/>
      <c r="L1041" s="11"/>
      <c r="M1041" s="11"/>
      <c r="N1041" s="11"/>
      <c r="O1041" s="11">
        <v>330168</v>
      </c>
      <c r="P1041" s="106">
        <f>Tabla16[[#This Row],[TASA EX.]]+Tabla16[[#This Row],[IEPS 8 %]]</f>
        <v>0</v>
      </c>
      <c r="Q1041" s="62">
        <f>Tabla16[[#This Row],[TASA 16%]]+Tabla16[[#This Row],[IEPS 6%]]+Tabla16[[#This Row],[IEPS30%]]+Tabla16[[#This Row],[IEPS53%]]+Tabla16[[#This Row],[IEPS 26.5%]]</f>
        <v>0</v>
      </c>
      <c r="R1041" s="33">
        <v>45478</v>
      </c>
      <c r="S1041" t="s">
        <v>2234</v>
      </c>
      <c r="T1041" s="34" t="s">
        <v>159</v>
      </c>
      <c r="U1041" s="9" t="s">
        <v>39</v>
      </c>
      <c r="V1041" s="11"/>
      <c r="W1041" s="13" t="s">
        <v>40</v>
      </c>
      <c r="X1041" s="12" t="s">
        <v>1326</v>
      </c>
      <c r="Y1041" s="124"/>
    </row>
    <row r="1042" spans="1:25" x14ac:dyDescent="0.25">
      <c r="A1042" s="57">
        <v>195507</v>
      </c>
      <c r="B1042" s="58">
        <v>557</v>
      </c>
      <c r="C1042" s="10">
        <v>45463</v>
      </c>
      <c r="D1042" s="60"/>
      <c r="E1042" s="60">
        <v>77131.387500000012</v>
      </c>
      <c r="F1042" s="60">
        <v>115224.06249999999</v>
      </c>
      <c r="G1042" s="61"/>
      <c r="H1042" s="61"/>
      <c r="I1042" s="61"/>
      <c r="J1042" s="61"/>
      <c r="K1042" s="61"/>
      <c r="L1042" s="60"/>
      <c r="M1042" s="60"/>
      <c r="N1042" s="60">
        <v>18435.849999999999</v>
      </c>
      <c r="O1042" s="60">
        <v>210791.3</v>
      </c>
      <c r="P1042" s="56">
        <f>Tabla16[[#This Row],[TASA EX.]]+Tabla16[[#This Row],[IEPS 8 %]]</f>
        <v>0</v>
      </c>
      <c r="Q1042" s="62">
        <f>Tabla16[[#This Row],[TASA 16%]]+Tabla16[[#This Row],[IEPS 6%]]+Tabla16[[#This Row],[IEPS30%]]+Tabla16[[#This Row],[IEPS53%]]+Tabla16[[#This Row],[IEPS 26.5%]]</f>
        <v>115224.06249999999</v>
      </c>
      <c r="R1042" s="33">
        <v>45478</v>
      </c>
      <c r="S1042" t="s">
        <v>2234</v>
      </c>
      <c r="T1042" s="63" t="s">
        <v>159</v>
      </c>
      <c r="U1042" s="58" t="s">
        <v>39</v>
      </c>
      <c r="V1042" s="60"/>
      <c r="W1042" s="64" t="s">
        <v>40</v>
      </c>
      <c r="X1042" s="59" t="s">
        <v>1365</v>
      </c>
      <c r="Y1042" s="124"/>
    </row>
    <row r="1043" spans="1:25" x14ac:dyDescent="0.25">
      <c r="A1043" s="36">
        <v>195652</v>
      </c>
      <c r="B1043" s="9">
        <v>702</v>
      </c>
      <c r="C1043" s="10">
        <v>45468</v>
      </c>
      <c r="D1043" s="11"/>
      <c r="E1043" s="11">
        <v>-2.5000000000545697E-2</v>
      </c>
      <c r="F1043" s="11">
        <v>28016.875</v>
      </c>
      <c r="G1043" s="24"/>
      <c r="H1043" s="24"/>
      <c r="I1043" s="24"/>
      <c r="J1043" s="24"/>
      <c r="K1043" s="24"/>
      <c r="L1043" s="11"/>
      <c r="M1043" s="11"/>
      <c r="N1043" s="11">
        <v>4482.7</v>
      </c>
      <c r="O1043" s="11">
        <v>32499.55</v>
      </c>
      <c r="P1043" s="56">
        <f>Tabla16[[#This Row],[TASA EX.]]+Tabla16[[#This Row],[IEPS 8 %]]</f>
        <v>0</v>
      </c>
      <c r="Q1043" s="62">
        <f>Tabla16[[#This Row],[TASA 16%]]+Tabla16[[#This Row],[IEPS 6%]]+Tabla16[[#This Row],[IEPS30%]]+Tabla16[[#This Row],[IEPS53%]]+Tabla16[[#This Row],[IEPS 26.5%]]</f>
        <v>28016.875</v>
      </c>
      <c r="R1043" s="33">
        <v>45485</v>
      </c>
      <c r="S1043" t="s">
        <v>2234</v>
      </c>
      <c r="T1043" s="34" t="s">
        <v>159</v>
      </c>
      <c r="U1043" s="9" t="s">
        <v>39</v>
      </c>
      <c r="V1043" s="11"/>
      <c r="W1043" s="13" t="s">
        <v>40</v>
      </c>
      <c r="X1043" s="12" t="s">
        <v>1449</v>
      </c>
      <c r="Y1043" s="124"/>
    </row>
    <row r="1044" spans="1:25" x14ac:dyDescent="0.25">
      <c r="A1044" s="36">
        <v>195675</v>
      </c>
      <c r="B1044" s="9">
        <v>725</v>
      </c>
      <c r="C1044" s="10">
        <v>45468</v>
      </c>
      <c r="D1044" s="11"/>
      <c r="E1044" s="11">
        <v>2.0000000000436557E-2</v>
      </c>
      <c r="F1044" s="11">
        <v>190198.5</v>
      </c>
      <c r="G1044" s="24"/>
      <c r="H1044" s="24"/>
      <c r="I1044" s="24"/>
      <c r="J1044" s="24"/>
      <c r="K1044" s="24"/>
      <c r="L1044" s="11"/>
      <c r="M1044" s="11"/>
      <c r="N1044" s="11">
        <v>30431.759999999998</v>
      </c>
      <c r="O1044" s="11">
        <v>220630.28</v>
      </c>
      <c r="P1044" s="56">
        <f>Tabla16[[#This Row],[TASA EX.]]+Tabla16[[#This Row],[IEPS 8 %]]</f>
        <v>0</v>
      </c>
      <c r="Q1044" s="62">
        <f>Tabla16[[#This Row],[TASA 16%]]+Tabla16[[#This Row],[IEPS 6%]]+Tabla16[[#This Row],[IEPS30%]]+Tabla16[[#This Row],[IEPS53%]]+Tabla16[[#This Row],[IEPS 26.5%]]</f>
        <v>190198.5</v>
      </c>
      <c r="R1044" s="33">
        <v>45485</v>
      </c>
      <c r="S1044" t="s">
        <v>2234</v>
      </c>
      <c r="T1044" s="34" t="s">
        <v>159</v>
      </c>
      <c r="U1044" s="9" t="s">
        <v>39</v>
      </c>
      <c r="V1044" s="11">
        <v>300.01</v>
      </c>
      <c r="W1044" s="13" t="s">
        <v>40</v>
      </c>
      <c r="X1044" s="12" t="s">
        <v>1462</v>
      </c>
      <c r="Y1044" s="124"/>
    </row>
    <row r="1045" spans="1:25" x14ac:dyDescent="0.25">
      <c r="A1045" s="57">
        <v>195703</v>
      </c>
      <c r="B1045" s="58">
        <v>753</v>
      </c>
      <c r="C1045" s="10">
        <v>45468</v>
      </c>
      <c r="D1045" s="60"/>
      <c r="E1045" s="60">
        <v>13531.369999999952</v>
      </c>
      <c r="F1045" s="60">
        <v>621251.25</v>
      </c>
      <c r="G1045" s="61"/>
      <c r="H1045" s="61"/>
      <c r="I1045" s="61"/>
      <c r="J1045" s="61"/>
      <c r="K1045" s="61"/>
      <c r="L1045" s="60"/>
      <c r="M1045" s="60"/>
      <c r="N1045" s="60">
        <v>99400.2</v>
      </c>
      <c r="O1045" s="60">
        <v>734182.82</v>
      </c>
      <c r="P1045" s="56">
        <f>Tabla16[[#This Row],[TASA EX.]]+Tabla16[[#This Row],[IEPS 8 %]]</f>
        <v>0</v>
      </c>
      <c r="Q1045" s="62">
        <f>Tabla16[[#This Row],[TASA 16%]]+Tabla16[[#This Row],[IEPS 6%]]+Tabla16[[#This Row],[IEPS30%]]+Tabla16[[#This Row],[IEPS53%]]+Tabla16[[#This Row],[IEPS 26.5%]]</f>
        <v>621251.25</v>
      </c>
      <c r="R1045" s="33">
        <v>45478</v>
      </c>
      <c r="S1045" t="s">
        <v>2234</v>
      </c>
      <c r="T1045" s="63" t="s">
        <v>159</v>
      </c>
      <c r="U1045" s="58" t="s">
        <v>39</v>
      </c>
      <c r="V1045" s="60">
        <v>1206.1300000000001</v>
      </c>
      <c r="W1045" s="64" t="s">
        <v>40</v>
      </c>
      <c r="X1045" s="12" t="s">
        <v>2235</v>
      </c>
      <c r="Y1045" s="124"/>
    </row>
    <row r="1046" spans="1:25" x14ac:dyDescent="0.25">
      <c r="A1046" s="36">
        <v>195763</v>
      </c>
      <c r="B1046" s="9">
        <v>813</v>
      </c>
      <c r="C1046" s="10">
        <v>45470</v>
      </c>
      <c r="D1046" s="11"/>
      <c r="E1046" s="11">
        <v>69938.244999999995</v>
      </c>
      <c r="F1046" s="11">
        <v>112521.125</v>
      </c>
      <c r="G1046" s="24"/>
      <c r="H1046" s="24"/>
      <c r="I1046" s="24"/>
      <c r="J1046" s="24"/>
      <c r="K1046" s="24"/>
      <c r="L1046" s="11"/>
      <c r="M1046" s="11"/>
      <c r="N1046" s="11">
        <v>18003.38</v>
      </c>
      <c r="O1046" s="11">
        <v>200462.75</v>
      </c>
      <c r="P1046" s="106">
        <f>Tabla16[[#This Row],[TASA EX.]]+Tabla16[[#This Row],[IEPS 8 %]]</f>
        <v>0</v>
      </c>
      <c r="Q1046" s="62">
        <f>Tabla16[[#This Row],[TASA 16%]]+Tabla16[[#This Row],[IEPS 6%]]+Tabla16[[#This Row],[IEPS30%]]+Tabla16[[#This Row],[IEPS53%]]+Tabla16[[#This Row],[IEPS 26.5%]]</f>
        <v>112521.125</v>
      </c>
      <c r="R1046" s="33">
        <v>45485</v>
      </c>
      <c r="S1046" t="s">
        <v>2234</v>
      </c>
      <c r="T1046" s="34" t="s">
        <v>159</v>
      </c>
      <c r="U1046" s="9" t="s">
        <v>39</v>
      </c>
      <c r="V1046" s="11"/>
      <c r="W1046" s="13" t="s">
        <v>40</v>
      </c>
      <c r="X1046" s="12" t="s">
        <v>1520</v>
      </c>
      <c r="Y1046" s="124"/>
    </row>
    <row r="1047" spans="1:25" x14ac:dyDescent="0.25">
      <c r="A1047" s="69">
        <v>195812</v>
      </c>
      <c r="B1047" s="70">
        <v>862</v>
      </c>
      <c r="C1047" s="10">
        <v>45471</v>
      </c>
      <c r="D1047" s="72"/>
      <c r="E1047" s="72">
        <v>34366.05000000001</v>
      </c>
      <c r="F1047" s="72">
        <v>261506</v>
      </c>
      <c r="G1047" s="73"/>
      <c r="H1047" s="73"/>
      <c r="I1047" s="73"/>
      <c r="J1047" s="73"/>
      <c r="K1047" s="73"/>
      <c r="L1047" s="72"/>
      <c r="M1047" s="72"/>
      <c r="N1047" s="72">
        <v>41840.959999999999</v>
      </c>
      <c r="O1047" s="72">
        <v>337713.01</v>
      </c>
      <c r="P1047" s="56">
        <f>Tabla16[[#This Row],[TASA EX.]]+Tabla16[[#This Row],[IEPS 8 %]]</f>
        <v>0</v>
      </c>
      <c r="Q1047" s="62">
        <f>Tabla16[[#This Row],[TASA 16%]]+Tabla16[[#This Row],[IEPS 6%]]+Tabla16[[#This Row],[IEPS30%]]+Tabla16[[#This Row],[IEPS53%]]+Tabla16[[#This Row],[IEPS 26.5%]]</f>
        <v>261506</v>
      </c>
      <c r="R1047" s="33">
        <v>45492</v>
      </c>
      <c r="S1047" t="s">
        <v>2234</v>
      </c>
      <c r="T1047" s="74" t="s">
        <v>159</v>
      </c>
      <c r="U1047" s="70" t="s">
        <v>39</v>
      </c>
      <c r="V1047" s="72">
        <v>674.99</v>
      </c>
      <c r="W1047" s="75" t="s">
        <v>40</v>
      </c>
      <c r="X1047" s="71" t="s">
        <v>1575</v>
      </c>
      <c r="Y1047" s="124"/>
    </row>
    <row r="1048" spans="1:25" x14ac:dyDescent="0.25">
      <c r="A1048" s="57">
        <v>195958</v>
      </c>
      <c r="B1048" s="58">
        <v>118</v>
      </c>
      <c r="C1048" s="10">
        <v>45476</v>
      </c>
      <c r="D1048" s="60"/>
      <c r="E1048" s="60">
        <v>-3.7499999998999556E-2</v>
      </c>
      <c r="F1048" s="60">
        <v>20477.4375</v>
      </c>
      <c r="G1048" s="61"/>
      <c r="H1048" s="61"/>
      <c r="I1048" s="61"/>
      <c r="J1048" s="61"/>
      <c r="K1048" s="61"/>
      <c r="L1048" s="60"/>
      <c r="M1048" s="60"/>
      <c r="N1048" s="60">
        <v>3276.39</v>
      </c>
      <c r="O1048" s="60">
        <v>23753.79</v>
      </c>
      <c r="P1048" s="56">
        <f>Tabla16[[#This Row],[TASA EX.]]+Tabla16[[#This Row],[IEPS 8 %]]</f>
        <v>0</v>
      </c>
      <c r="Q1048" s="62">
        <f>Tabla16[[#This Row],[TASA 16%]]+Tabla16[[#This Row],[IEPS 6%]]+Tabla16[[#This Row],[IEPS30%]]+Tabla16[[#This Row],[IEPS53%]]+Tabla16[[#This Row],[IEPS 26.5%]]</f>
        <v>20477.4375</v>
      </c>
      <c r="R1048" s="33">
        <v>45492</v>
      </c>
      <c r="S1048" t="s">
        <v>2234</v>
      </c>
      <c r="T1048" s="63" t="s">
        <v>159</v>
      </c>
      <c r="U1048" s="58" t="s">
        <v>39</v>
      </c>
      <c r="V1048" s="60"/>
      <c r="W1048" s="64" t="s">
        <v>40</v>
      </c>
      <c r="X1048" s="59" t="s">
        <v>1710</v>
      </c>
      <c r="Y1048" s="124"/>
    </row>
    <row r="1049" spans="1:25" x14ac:dyDescent="0.25">
      <c r="A1049" s="57">
        <v>195981</v>
      </c>
      <c r="B1049" s="58">
        <v>141</v>
      </c>
      <c r="C1049" s="10">
        <v>45477</v>
      </c>
      <c r="D1049" s="60"/>
      <c r="E1049" s="60">
        <v>97955</v>
      </c>
      <c r="F1049" s="60">
        <v>0</v>
      </c>
      <c r="G1049" s="61"/>
      <c r="H1049" s="61"/>
      <c r="I1049" s="61"/>
      <c r="J1049" s="61"/>
      <c r="K1049" s="61"/>
      <c r="L1049" s="60"/>
      <c r="M1049" s="60"/>
      <c r="N1049" s="60"/>
      <c r="O1049" s="60">
        <v>97955</v>
      </c>
      <c r="P1049" s="56">
        <f>Tabla16[[#This Row],[TASA EX.]]+Tabla16[[#This Row],[IEPS 8 %]]</f>
        <v>0</v>
      </c>
      <c r="Q1049" s="62">
        <f>Tabla16[[#This Row],[TASA 16%]]+Tabla16[[#This Row],[IEPS 6%]]+Tabla16[[#This Row],[IEPS30%]]+Tabla16[[#This Row],[IEPS53%]]+Tabla16[[#This Row],[IEPS 26.5%]]</f>
        <v>0</v>
      </c>
      <c r="R1049" s="33">
        <v>45496</v>
      </c>
      <c r="S1049" t="s">
        <v>2234</v>
      </c>
      <c r="T1049" s="63" t="s">
        <v>159</v>
      </c>
      <c r="U1049" s="58" t="s">
        <v>39</v>
      </c>
      <c r="V1049" s="60"/>
      <c r="W1049" s="64" t="s">
        <v>40</v>
      </c>
      <c r="X1049" s="59" t="s">
        <v>1734</v>
      </c>
      <c r="Y1049" s="124"/>
    </row>
    <row r="1050" spans="1:25" x14ac:dyDescent="0.25">
      <c r="A1050" s="57">
        <v>195982</v>
      </c>
      <c r="B1050" s="58">
        <v>142</v>
      </c>
      <c r="C1050" s="10">
        <v>45477</v>
      </c>
      <c r="D1050" s="60"/>
      <c r="E1050" s="60">
        <v>70134.982499999998</v>
      </c>
      <c r="F1050" s="60">
        <v>46308.1875</v>
      </c>
      <c r="G1050" s="61"/>
      <c r="H1050" s="61"/>
      <c r="I1050" s="61"/>
      <c r="J1050" s="61"/>
      <c r="K1050" s="61"/>
      <c r="L1050" s="60"/>
      <c r="M1050" s="60"/>
      <c r="N1050" s="60">
        <v>7409.31</v>
      </c>
      <c r="O1050" s="60">
        <v>123852.48</v>
      </c>
      <c r="P1050" s="56">
        <f>Tabla16[[#This Row],[TASA EX.]]+Tabla16[[#This Row],[IEPS 8 %]]</f>
        <v>0</v>
      </c>
      <c r="Q1050" s="62">
        <f>Tabla16[[#This Row],[TASA 16%]]+Tabla16[[#This Row],[IEPS 6%]]+Tabla16[[#This Row],[IEPS30%]]+Tabla16[[#This Row],[IEPS53%]]+Tabla16[[#This Row],[IEPS 26.5%]]</f>
        <v>46308.1875</v>
      </c>
      <c r="R1050" s="33">
        <v>45492</v>
      </c>
      <c r="S1050" t="s">
        <v>2234</v>
      </c>
      <c r="T1050" s="63" t="s">
        <v>159</v>
      </c>
      <c r="U1050" s="58" t="s">
        <v>39</v>
      </c>
      <c r="V1050" s="60"/>
      <c r="W1050" s="64" t="s">
        <v>40</v>
      </c>
      <c r="X1050" s="59" t="s">
        <v>1735</v>
      </c>
      <c r="Y1050" s="124"/>
    </row>
    <row r="1051" spans="1:25" x14ac:dyDescent="0.25">
      <c r="A1051" s="36">
        <v>195989</v>
      </c>
      <c r="B1051" s="9">
        <v>149</v>
      </c>
      <c r="C1051" s="10">
        <v>45477</v>
      </c>
      <c r="D1051" s="11"/>
      <c r="E1051" s="11">
        <v>11271.905000000013</v>
      </c>
      <c r="F1051" s="11">
        <v>358027.625</v>
      </c>
      <c r="G1051" s="24"/>
      <c r="H1051" s="24"/>
      <c r="I1051" s="24"/>
      <c r="J1051" s="24"/>
      <c r="K1051" s="24"/>
      <c r="L1051" s="11"/>
      <c r="M1051" s="11"/>
      <c r="N1051" s="11">
        <v>57284.42</v>
      </c>
      <c r="O1051" s="11">
        <v>426583.95</v>
      </c>
      <c r="P1051" s="106">
        <f>Tabla16[[#This Row],[TASA EX.]]+Tabla16[[#This Row],[IEPS 8 %]]</f>
        <v>0</v>
      </c>
      <c r="Q1051" s="62">
        <f>Tabla16[[#This Row],[TASA 16%]]+Tabla16[[#This Row],[IEPS 6%]]+Tabla16[[#This Row],[IEPS30%]]+Tabla16[[#This Row],[IEPS53%]]+Tabla16[[#This Row],[IEPS 26.5%]]</f>
        <v>358027.625</v>
      </c>
      <c r="R1051" s="33">
        <v>45499</v>
      </c>
      <c r="S1051" t="s">
        <v>2234</v>
      </c>
      <c r="T1051" s="34" t="s">
        <v>159</v>
      </c>
      <c r="U1051" s="9" t="s">
        <v>39</v>
      </c>
      <c r="V1051" s="11">
        <v>551</v>
      </c>
      <c r="W1051" s="13" t="s">
        <v>40</v>
      </c>
      <c r="X1051" s="12" t="s">
        <v>2236</v>
      </c>
      <c r="Y1051" s="124"/>
    </row>
    <row r="1052" spans="1:25" x14ac:dyDescent="0.25">
      <c r="A1052" s="36">
        <v>196184</v>
      </c>
      <c r="B1052" s="9">
        <v>344</v>
      </c>
      <c r="C1052" s="10">
        <v>45484</v>
      </c>
      <c r="D1052" s="11"/>
      <c r="E1052" s="11">
        <v>110853.70999999998</v>
      </c>
      <c r="F1052" s="11">
        <v>168179.75</v>
      </c>
      <c r="G1052" s="24"/>
      <c r="H1052" s="24"/>
      <c r="I1052" s="24"/>
      <c r="J1052" s="24"/>
      <c r="K1052" s="24"/>
      <c r="L1052" s="11"/>
      <c r="M1052" s="11"/>
      <c r="N1052" s="11">
        <v>26908.76</v>
      </c>
      <c r="O1052" s="11">
        <v>305942.21999999997</v>
      </c>
      <c r="P1052" s="56">
        <f>Tabla16[[#This Row],[TASA EX.]]+Tabla16[[#This Row],[IEPS 8 %]]</f>
        <v>0</v>
      </c>
      <c r="Q1052" s="62">
        <f>Tabla16[[#This Row],[TASA 16%]]+Tabla16[[#This Row],[IEPS 6%]]+Tabla16[[#This Row],[IEPS30%]]+Tabla16[[#This Row],[IEPS53%]]+Tabla16[[#This Row],[IEPS 26.5%]]</f>
        <v>168179.75</v>
      </c>
      <c r="R1052" s="33">
        <v>45499</v>
      </c>
      <c r="S1052" t="s">
        <v>2234</v>
      </c>
      <c r="T1052" s="34" t="s">
        <v>159</v>
      </c>
      <c r="U1052" s="9" t="s">
        <v>39</v>
      </c>
      <c r="V1052" s="11"/>
      <c r="W1052" s="13" t="s">
        <v>40</v>
      </c>
      <c r="X1052" s="12" t="s">
        <v>1904</v>
      </c>
      <c r="Y1052" s="124"/>
    </row>
    <row r="1053" spans="1:25" x14ac:dyDescent="0.25">
      <c r="A1053" s="57">
        <v>195476</v>
      </c>
      <c r="B1053" s="58">
        <v>526</v>
      </c>
      <c r="C1053" s="10">
        <v>45462</v>
      </c>
      <c r="D1053" s="60"/>
      <c r="E1053" s="60">
        <v>34117</v>
      </c>
      <c r="F1053" s="60">
        <v>0</v>
      </c>
      <c r="G1053" s="61"/>
      <c r="H1053" s="61"/>
      <c r="I1053" s="61"/>
      <c r="J1053" s="61"/>
      <c r="K1053" s="61"/>
      <c r="L1053" s="60"/>
      <c r="M1053" s="60"/>
      <c r="N1053" s="60"/>
      <c r="O1053" s="60">
        <v>34117</v>
      </c>
      <c r="P1053" s="56">
        <f>Tabla16[[#This Row],[TASA EX.]]+Tabla16[[#This Row],[IEPS 8 %]]</f>
        <v>0</v>
      </c>
      <c r="Q1053" s="62">
        <f>Tabla16[[#This Row],[TASA 16%]]+Tabla16[[#This Row],[IEPS 6%]]+Tabla16[[#This Row],[IEPS30%]]+Tabla16[[#This Row],[IEPS53%]]+Tabla16[[#This Row],[IEPS 26.5%]]</f>
        <v>0</v>
      </c>
      <c r="R1053" s="33">
        <v>45475</v>
      </c>
      <c r="S1053" s="59" t="s">
        <v>240</v>
      </c>
      <c r="T1053" s="63" t="s">
        <v>241</v>
      </c>
      <c r="U1053" s="58" t="s">
        <v>39</v>
      </c>
      <c r="V1053" s="60"/>
      <c r="W1053" s="64" t="s">
        <v>40</v>
      </c>
      <c r="X1053" s="59" t="s">
        <v>1347</v>
      </c>
      <c r="Y1053" s="124"/>
    </row>
    <row r="1054" spans="1:25" x14ac:dyDescent="0.25">
      <c r="A1054" s="36">
        <v>195776</v>
      </c>
      <c r="B1054" s="9">
        <v>826</v>
      </c>
      <c r="C1054" s="10">
        <v>45470</v>
      </c>
      <c r="D1054" s="11"/>
      <c r="E1054" s="11">
        <v>35665.5</v>
      </c>
      <c r="F1054" s="11">
        <v>0</v>
      </c>
      <c r="G1054" s="24"/>
      <c r="H1054" s="24"/>
      <c r="I1054" s="24"/>
      <c r="J1054" s="24"/>
      <c r="K1054" s="24"/>
      <c r="L1054" s="11"/>
      <c r="M1054" s="11"/>
      <c r="N1054" s="11"/>
      <c r="O1054" s="11">
        <v>35665.5</v>
      </c>
      <c r="P1054" s="106">
        <f>Tabla16[[#This Row],[TASA EX.]]+Tabla16[[#This Row],[IEPS 8 %]]</f>
        <v>0</v>
      </c>
      <c r="Q1054" s="62">
        <f>Tabla16[[#This Row],[TASA 16%]]+Tabla16[[#This Row],[IEPS 6%]]+Tabla16[[#This Row],[IEPS30%]]+Tabla16[[#This Row],[IEPS53%]]+Tabla16[[#This Row],[IEPS 26.5%]]</f>
        <v>0</v>
      </c>
      <c r="R1054" s="33">
        <v>45481</v>
      </c>
      <c r="S1054" s="12" t="s">
        <v>240</v>
      </c>
      <c r="T1054" s="34" t="s">
        <v>241</v>
      </c>
      <c r="U1054" s="9" t="s">
        <v>39</v>
      </c>
      <c r="V1054" s="11"/>
      <c r="W1054" s="13" t="s">
        <v>40</v>
      </c>
      <c r="X1054" s="12" t="s">
        <v>1530</v>
      </c>
      <c r="Y1054" s="124"/>
    </row>
    <row r="1055" spans="1:25" x14ac:dyDescent="0.25">
      <c r="A1055" s="57">
        <v>195970</v>
      </c>
      <c r="B1055" s="58">
        <v>130</v>
      </c>
      <c r="C1055" s="10">
        <v>45477</v>
      </c>
      <c r="D1055" s="60"/>
      <c r="E1055" s="60">
        <v>34483.5</v>
      </c>
      <c r="F1055" s="60">
        <v>0</v>
      </c>
      <c r="G1055" s="61"/>
      <c r="H1055" s="61"/>
      <c r="I1055" s="61"/>
      <c r="J1055" s="61"/>
      <c r="K1055" s="61"/>
      <c r="L1055" s="60"/>
      <c r="M1055" s="60"/>
      <c r="N1055" s="60"/>
      <c r="O1055" s="60">
        <v>34483.5</v>
      </c>
      <c r="P1055" s="56">
        <f>Tabla16[[#This Row],[TASA EX.]]+Tabla16[[#This Row],[IEPS 8 %]]</f>
        <v>0</v>
      </c>
      <c r="Q1055" s="62">
        <f>Tabla16[[#This Row],[TASA 16%]]+Tabla16[[#This Row],[IEPS 6%]]+Tabla16[[#This Row],[IEPS30%]]+Tabla16[[#This Row],[IEPS53%]]+Tabla16[[#This Row],[IEPS 26.5%]]</f>
        <v>0</v>
      </c>
      <c r="R1055" s="33">
        <v>45486</v>
      </c>
      <c r="S1055" s="59" t="s">
        <v>240</v>
      </c>
      <c r="T1055" s="63" t="s">
        <v>241</v>
      </c>
      <c r="U1055" s="58" t="s">
        <v>39</v>
      </c>
      <c r="V1055" s="60"/>
      <c r="W1055" s="64" t="s">
        <v>40</v>
      </c>
      <c r="X1055" s="59" t="s">
        <v>1722</v>
      </c>
      <c r="Y1055" s="124"/>
    </row>
    <row r="1056" spans="1:25" x14ac:dyDescent="0.25">
      <c r="A1056" s="57">
        <v>196170</v>
      </c>
      <c r="B1056" s="58">
        <v>330</v>
      </c>
      <c r="C1056" s="10">
        <v>45484</v>
      </c>
      <c r="D1056" s="60"/>
      <c r="E1056" s="60">
        <v>36468.5</v>
      </c>
      <c r="F1056" s="60">
        <v>0</v>
      </c>
      <c r="G1056" s="61"/>
      <c r="H1056" s="61"/>
      <c r="I1056" s="61"/>
      <c r="J1056" s="61"/>
      <c r="K1056" s="61"/>
      <c r="L1056" s="60"/>
      <c r="M1056" s="60"/>
      <c r="N1056" s="60"/>
      <c r="O1056" s="60">
        <v>36468.5</v>
      </c>
      <c r="P1056" s="56">
        <f>Tabla16[[#This Row],[TASA EX.]]+Tabla16[[#This Row],[IEPS 8 %]]</f>
        <v>0</v>
      </c>
      <c r="Q1056" s="62">
        <f>Tabla16[[#This Row],[TASA 16%]]+Tabla16[[#This Row],[IEPS 6%]]+Tabla16[[#This Row],[IEPS30%]]+Tabla16[[#This Row],[IEPS53%]]+Tabla16[[#This Row],[IEPS 26.5%]]</f>
        <v>0</v>
      </c>
      <c r="R1056" s="33">
        <v>45495</v>
      </c>
      <c r="S1056" s="59" t="s">
        <v>240</v>
      </c>
      <c r="T1056" s="63" t="s">
        <v>241</v>
      </c>
      <c r="U1056" s="58" t="s">
        <v>39</v>
      </c>
      <c r="V1056" s="60"/>
      <c r="W1056" s="64" t="s">
        <v>40</v>
      </c>
      <c r="X1056" s="59" t="s">
        <v>1889</v>
      </c>
      <c r="Y1056" s="124"/>
    </row>
    <row r="1057" spans="1:25" x14ac:dyDescent="0.25">
      <c r="A1057" s="57">
        <v>196347</v>
      </c>
      <c r="B1057" s="58">
        <v>507</v>
      </c>
      <c r="C1057" s="10">
        <v>45491</v>
      </c>
      <c r="D1057" s="60"/>
      <c r="E1057" s="60">
        <v>34558.5</v>
      </c>
      <c r="F1057" s="60">
        <v>0</v>
      </c>
      <c r="G1057" s="61"/>
      <c r="H1057" s="61"/>
      <c r="I1057" s="61"/>
      <c r="J1057" s="61"/>
      <c r="K1057" s="61"/>
      <c r="L1057" s="60"/>
      <c r="M1057" s="60"/>
      <c r="N1057" s="60"/>
      <c r="O1057" s="60">
        <v>34558.5</v>
      </c>
      <c r="P1057" s="56">
        <f>Tabla16[[#This Row],[TASA EX.]]+Tabla16[[#This Row],[IEPS 8 %]]</f>
        <v>0</v>
      </c>
      <c r="Q1057" s="62">
        <f>Tabla16[[#This Row],[TASA 16%]]+Tabla16[[#This Row],[IEPS 6%]]+Tabla16[[#This Row],[IEPS30%]]+Tabla16[[#This Row],[IEPS53%]]+Tabla16[[#This Row],[IEPS 26.5%]]</f>
        <v>0</v>
      </c>
      <c r="R1057" s="33">
        <v>45499</v>
      </c>
      <c r="S1057" s="59" t="s">
        <v>240</v>
      </c>
      <c r="T1057" s="63" t="s">
        <v>241</v>
      </c>
      <c r="U1057" s="58" t="s">
        <v>39</v>
      </c>
      <c r="V1057" s="60"/>
      <c r="W1057" s="64" t="s">
        <v>40</v>
      </c>
      <c r="X1057" s="59" t="s">
        <v>2011</v>
      </c>
      <c r="Y1057" s="124"/>
    </row>
    <row r="1058" spans="1:25" x14ac:dyDescent="0.25">
      <c r="A1058" s="57">
        <v>196124</v>
      </c>
      <c r="B1058" s="58">
        <v>284</v>
      </c>
      <c r="C1058" s="10">
        <v>45482</v>
      </c>
      <c r="D1058" s="60"/>
      <c r="E1058" s="60">
        <v>19950</v>
      </c>
      <c r="F1058" s="60">
        <v>0</v>
      </c>
      <c r="G1058" s="61"/>
      <c r="H1058" s="61"/>
      <c r="I1058" s="61"/>
      <c r="J1058" s="61"/>
      <c r="K1058" s="61"/>
      <c r="L1058" s="60"/>
      <c r="M1058" s="60"/>
      <c r="N1058" s="60"/>
      <c r="O1058" s="60">
        <v>19950</v>
      </c>
      <c r="P1058" s="56">
        <f>Tabla16[[#This Row],[TASA EX.]]+Tabla16[[#This Row],[IEPS 8 %]]</f>
        <v>0</v>
      </c>
      <c r="Q1058" s="62">
        <f>Tabla16[[#This Row],[TASA 16%]]+Tabla16[[#This Row],[IEPS 6%]]+Tabla16[[#This Row],[IEPS30%]]+Tabla16[[#This Row],[IEPS53%]]+Tabla16[[#This Row],[IEPS 26.5%]]</f>
        <v>0</v>
      </c>
      <c r="R1058" s="33">
        <v>45489</v>
      </c>
      <c r="S1058" s="59" t="s">
        <v>756</v>
      </c>
      <c r="T1058" s="63" t="s">
        <v>757</v>
      </c>
      <c r="U1058" s="58" t="s">
        <v>39</v>
      </c>
      <c r="V1058" s="60"/>
      <c r="W1058" s="64" t="s">
        <v>40</v>
      </c>
      <c r="X1058" s="59" t="s">
        <v>1845</v>
      </c>
      <c r="Y1058" s="124"/>
    </row>
    <row r="1059" spans="1:25" x14ac:dyDescent="0.25">
      <c r="A1059" s="57">
        <v>195619</v>
      </c>
      <c r="B1059" s="58">
        <v>669</v>
      </c>
      <c r="C1059" s="10">
        <v>45467</v>
      </c>
      <c r="D1059" s="60"/>
      <c r="E1059" s="60">
        <v>10665</v>
      </c>
      <c r="F1059" s="60">
        <v>0</v>
      </c>
      <c r="G1059" s="61"/>
      <c r="H1059" s="61"/>
      <c r="I1059" s="61"/>
      <c r="J1059" s="61"/>
      <c r="K1059" s="61"/>
      <c r="L1059" s="60"/>
      <c r="M1059" s="60"/>
      <c r="N1059" s="60"/>
      <c r="O1059" s="60">
        <v>10665</v>
      </c>
      <c r="P1059" s="56">
        <f>Tabla16[[#This Row],[TASA EX.]]+Tabla16[[#This Row],[IEPS 8 %]]</f>
        <v>0</v>
      </c>
      <c r="Q1059" s="62">
        <f>Tabla16[[#This Row],[TASA 16%]]+Tabla16[[#This Row],[IEPS 6%]]+Tabla16[[#This Row],[IEPS30%]]+Tabla16[[#This Row],[IEPS53%]]+Tabla16[[#This Row],[IEPS 26.5%]]</f>
        <v>0</v>
      </c>
      <c r="R1059" s="33">
        <v>45475</v>
      </c>
      <c r="S1059" s="59" t="s">
        <v>242</v>
      </c>
      <c r="T1059" s="63" t="s">
        <v>243</v>
      </c>
      <c r="U1059" s="58" t="s">
        <v>39</v>
      </c>
      <c r="V1059" s="60"/>
      <c r="W1059" s="64" t="s">
        <v>40</v>
      </c>
      <c r="X1059" s="59" t="s">
        <v>1422</v>
      </c>
      <c r="Y1059" s="124"/>
    </row>
    <row r="1060" spans="1:25" x14ac:dyDescent="0.25">
      <c r="A1060" s="36">
        <v>195901</v>
      </c>
      <c r="B1060" s="9">
        <v>61</v>
      </c>
      <c r="C1060" s="10">
        <v>45475</v>
      </c>
      <c r="D1060" s="11"/>
      <c r="E1060" s="11">
        <v>7350</v>
      </c>
      <c r="F1060" s="11">
        <v>0</v>
      </c>
      <c r="G1060" s="24"/>
      <c r="H1060" s="24"/>
      <c r="I1060" s="24"/>
      <c r="J1060" s="24"/>
      <c r="K1060" s="24"/>
      <c r="L1060" s="11"/>
      <c r="M1060" s="11"/>
      <c r="N1060" s="11"/>
      <c r="O1060" s="11">
        <v>7350</v>
      </c>
      <c r="P1060" s="56">
        <f>Tabla16[[#This Row],[TASA EX.]]+Tabla16[[#This Row],[IEPS 8 %]]</f>
        <v>0</v>
      </c>
      <c r="Q1060" s="62">
        <f>Tabla16[[#This Row],[TASA 16%]]+Tabla16[[#This Row],[IEPS 6%]]+Tabla16[[#This Row],[IEPS30%]]+Tabla16[[#This Row],[IEPS53%]]+Tabla16[[#This Row],[IEPS 26.5%]]</f>
        <v>0</v>
      </c>
      <c r="R1060" s="33">
        <v>45483</v>
      </c>
      <c r="S1060" s="12" t="s">
        <v>242</v>
      </c>
      <c r="T1060" s="34" t="s">
        <v>243</v>
      </c>
      <c r="U1060" s="9" t="s">
        <v>39</v>
      </c>
      <c r="V1060" s="11"/>
      <c r="W1060" s="13" t="s">
        <v>40</v>
      </c>
      <c r="X1060" s="12" t="s">
        <v>1654</v>
      </c>
      <c r="Y1060" s="124"/>
    </row>
    <row r="1061" spans="1:25" x14ac:dyDescent="0.25">
      <c r="A1061" s="57">
        <v>196139</v>
      </c>
      <c r="B1061" s="58">
        <v>299</v>
      </c>
      <c r="C1061" s="10">
        <v>45482</v>
      </c>
      <c r="D1061" s="60"/>
      <c r="E1061" s="60">
        <v>16795</v>
      </c>
      <c r="F1061" s="60">
        <v>0</v>
      </c>
      <c r="G1061" s="61"/>
      <c r="H1061" s="61"/>
      <c r="I1061" s="61"/>
      <c r="J1061" s="61"/>
      <c r="K1061" s="61"/>
      <c r="L1061" s="60"/>
      <c r="M1061" s="60"/>
      <c r="N1061" s="60"/>
      <c r="O1061" s="60">
        <v>16795</v>
      </c>
      <c r="P1061" s="56">
        <f>Tabla16[[#This Row],[TASA EX.]]+Tabla16[[#This Row],[IEPS 8 %]]</f>
        <v>0</v>
      </c>
      <c r="Q1061" s="62">
        <f>Tabla16[[#This Row],[TASA 16%]]+Tabla16[[#This Row],[IEPS 6%]]+Tabla16[[#This Row],[IEPS30%]]+Tabla16[[#This Row],[IEPS53%]]+Tabla16[[#This Row],[IEPS 26.5%]]</f>
        <v>0</v>
      </c>
      <c r="R1061" s="33">
        <v>45489</v>
      </c>
      <c r="S1061" s="59" t="s">
        <v>242</v>
      </c>
      <c r="T1061" s="63" t="s">
        <v>243</v>
      </c>
      <c r="U1061" s="58" t="s">
        <v>39</v>
      </c>
      <c r="V1061" s="60"/>
      <c r="W1061" s="64" t="s">
        <v>40</v>
      </c>
      <c r="X1061" s="59" t="s">
        <v>775</v>
      </c>
      <c r="Y1061" s="124"/>
    </row>
    <row r="1062" spans="1:25" x14ac:dyDescent="0.25">
      <c r="A1062" s="69">
        <v>195791</v>
      </c>
      <c r="B1062" s="70">
        <v>841</v>
      </c>
      <c r="C1062" s="10">
        <v>45470</v>
      </c>
      <c r="D1062" s="72"/>
      <c r="E1062" s="72">
        <v>12208.8325</v>
      </c>
      <c r="F1062" s="72">
        <v>4389.1875</v>
      </c>
      <c r="G1062" s="73"/>
      <c r="H1062" s="73"/>
      <c r="I1062" s="73"/>
      <c r="J1062" s="73"/>
      <c r="K1062" s="73"/>
      <c r="L1062" s="72"/>
      <c r="M1062" s="72"/>
      <c r="N1062" s="72">
        <v>702.27</v>
      </c>
      <c r="O1062" s="72">
        <v>17300.29</v>
      </c>
      <c r="P1062" s="56">
        <f>Tabla16[[#This Row],[TASA EX.]]+Tabla16[[#This Row],[IEPS 8 %]]</f>
        <v>0</v>
      </c>
      <c r="Q1062" s="62">
        <f>Tabla16[[#This Row],[TASA 16%]]+Tabla16[[#This Row],[IEPS 6%]]+Tabla16[[#This Row],[IEPS30%]]+Tabla16[[#This Row],[IEPS53%]]+Tabla16[[#This Row],[IEPS 26.5%]]</f>
        <v>4389.1875</v>
      </c>
      <c r="R1062" s="33">
        <v>45478</v>
      </c>
      <c r="S1062" s="71" t="s">
        <v>214</v>
      </c>
      <c r="T1062" s="74" t="s">
        <v>215</v>
      </c>
      <c r="U1062" s="70" t="s">
        <v>39</v>
      </c>
      <c r="V1062" s="72"/>
      <c r="W1062" s="75" t="s">
        <v>40</v>
      </c>
      <c r="X1062" s="71" t="s">
        <v>1538</v>
      </c>
      <c r="Y1062" s="124"/>
    </row>
    <row r="1063" spans="1:25" x14ac:dyDescent="0.25">
      <c r="A1063" s="57">
        <v>196003</v>
      </c>
      <c r="B1063" s="58">
        <v>163</v>
      </c>
      <c r="C1063" s="10">
        <v>45477</v>
      </c>
      <c r="D1063" s="60"/>
      <c r="E1063" s="60">
        <v>51442.197500000002</v>
      </c>
      <c r="F1063" s="60">
        <v>1825.5624999999998</v>
      </c>
      <c r="G1063" s="61"/>
      <c r="H1063" s="61"/>
      <c r="I1063" s="61"/>
      <c r="J1063" s="61"/>
      <c r="K1063" s="61"/>
      <c r="L1063" s="60"/>
      <c r="M1063" s="60"/>
      <c r="N1063" s="60">
        <v>292.08999999999997</v>
      </c>
      <c r="O1063" s="60">
        <v>53559.85</v>
      </c>
      <c r="P1063" s="56">
        <f>Tabla16[[#This Row],[TASA EX.]]+Tabla16[[#This Row],[IEPS 8 %]]</f>
        <v>0</v>
      </c>
      <c r="Q1063" s="62">
        <f>Tabla16[[#This Row],[TASA 16%]]+Tabla16[[#This Row],[IEPS 6%]]+Tabla16[[#This Row],[IEPS30%]]+Tabla16[[#This Row],[IEPS53%]]+Tabla16[[#This Row],[IEPS 26.5%]]</f>
        <v>1825.5624999999998</v>
      </c>
      <c r="R1063" s="33">
        <v>45485</v>
      </c>
      <c r="S1063" s="59" t="s">
        <v>214</v>
      </c>
      <c r="T1063" s="63" t="s">
        <v>215</v>
      </c>
      <c r="U1063" s="58" t="s">
        <v>39</v>
      </c>
      <c r="V1063" s="60"/>
      <c r="W1063" s="64" t="s">
        <v>40</v>
      </c>
      <c r="X1063" s="59" t="s">
        <v>1751</v>
      </c>
      <c r="Y1063" s="124"/>
    </row>
    <row r="1064" spans="1:25" x14ac:dyDescent="0.25">
      <c r="A1064" s="57">
        <v>196212</v>
      </c>
      <c r="B1064" s="58">
        <v>372</v>
      </c>
      <c r="C1064" s="10">
        <v>45485</v>
      </c>
      <c r="D1064" s="60"/>
      <c r="E1064" s="60">
        <v>15932.604999999996</v>
      </c>
      <c r="F1064" s="60">
        <v>26884.625</v>
      </c>
      <c r="G1064" s="61"/>
      <c r="H1064" s="61"/>
      <c r="I1064" s="61"/>
      <c r="J1064" s="61"/>
      <c r="K1064" s="61"/>
      <c r="L1064" s="60"/>
      <c r="M1064" s="60"/>
      <c r="N1064" s="60">
        <v>4301.54</v>
      </c>
      <c r="O1064" s="60">
        <v>47118.77</v>
      </c>
      <c r="P1064" s="56">
        <f>Tabla16[[#This Row],[TASA EX.]]+Tabla16[[#This Row],[IEPS 8 %]]</f>
        <v>0</v>
      </c>
      <c r="Q1064" s="62">
        <f>Tabla16[[#This Row],[TASA 16%]]+Tabla16[[#This Row],[IEPS 6%]]+Tabla16[[#This Row],[IEPS30%]]+Tabla16[[#This Row],[IEPS53%]]+Tabla16[[#This Row],[IEPS 26.5%]]</f>
        <v>26884.625</v>
      </c>
      <c r="R1064" s="33">
        <v>45495</v>
      </c>
      <c r="S1064" s="59" t="s">
        <v>214</v>
      </c>
      <c r="T1064" s="63" t="s">
        <v>215</v>
      </c>
      <c r="U1064" s="58" t="s">
        <v>39</v>
      </c>
      <c r="V1064" s="60"/>
      <c r="W1064" s="64" t="s">
        <v>40</v>
      </c>
      <c r="X1064" s="59" t="s">
        <v>1933</v>
      </c>
      <c r="Y1064" s="124"/>
    </row>
    <row r="1065" spans="1:25" x14ac:dyDescent="0.25">
      <c r="A1065" s="57">
        <v>196385</v>
      </c>
      <c r="B1065" s="58">
        <v>545</v>
      </c>
      <c r="C1065" s="10">
        <v>45492</v>
      </c>
      <c r="D1065" s="60"/>
      <c r="E1065" s="60">
        <v>6836.42</v>
      </c>
      <c r="F1065" s="60">
        <v>6469.75</v>
      </c>
      <c r="G1065" s="61"/>
      <c r="H1065" s="61"/>
      <c r="I1065" s="61"/>
      <c r="J1065" s="61"/>
      <c r="K1065" s="61"/>
      <c r="L1065" s="60"/>
      <c r="M1065" s="60"/>
      <c r="N1065" s="60">
        <v>1035.1600000000001</v>
      </c>
      <c r="O1065" s="60">
        <v>14341.33</v>
      </c>
      <c r="P1065" s="56">
        <f>Tabla16[[#This Row],[TASA EX.]]+Tabla16[[#This Row],[IEPS 8 %]]</f>
        <v>0</v>
      </c>
      <c r="Q1065" s="62">
        <f>Tabla16[[#This Row],[TASA 16%]]+Tabla16[[#This Row],[IEPS 6%]]+Tabla16[[#This Row],[IEPS30%]]+Tabla16[[#This Row],[IEPS53%]]+Tabla16[[#This Row],[IEPS 26.5%]]</f>
        <v>6469.75</v>
      </c>
      <c r="R1065" s="33">
        <v>45499</v>
      </c>
      <c r="S1065" s="59" t="s">
        <v>214</v>
      </c>
      <c r="T1065" s="63" t="s">
        <v>215</v>
      </c>
      <c r="U1065" s="58" t="s">
        <v>39</v>
      </c>
      <c r="V1065" s="60"/>
      <c r="W1065" s="64" t="s">
        <v>40</v>
      </c>
      <c r="X1065" s="59" t="s">
        <v>2033</v>
      </c>
      <c r="Y1065" s="124"/>
    </row>
    <row r="1066" spans="1:25" x14ac:dyDescent="0.25">
      <c r="A1066" s="36">
        <v>195809</v>
      </c>
      <c r="B1066" s="9">
        <v>859</v>
      </c>
      <c r="C1066" s="10">
        <v>45471</v>
      </c>
      <c r="D1066" s="11"/>
      <c r="E1066" s="11">
        <v>0</v>
      </c>
      <c r="F1066" s="11">
        <v>154450</v>
      </c>
      <c r="G1066" s="24"/>
      <c r="H1066" s="24"/>
      <c r="I1066" s="24"/>
      <c r="J1066" s="24"/>
      <c r="K1066" s="24"/>
      <c r="L1066" s="11"/>
      <c r="M1066" s="11"/>
      <c r="N1066" s="11">
        <v>24712</v>
      </c>
      <c r="O1066" s="11">
        <v>179162</v>
      </c>
      <c r="P1066" s="56">
        <f>Tabla16[[#This Row],[TASA EX.]]+Tabla16[[#This Row],[IEPS 8 %]]</f>
        <v>0</v>
      </c>
      <c r="Q1066" s="62">
        <f>Tabla16[[#This Row],[TASA 16%]]+Tabla16[[#This Row],[IEPS 6%]]+Tabla16[[#This Row],[IEPS30%]]+Tabla16[[#This Row],[IEPS53%]]+Tabla16[[#This Row],[IEPS 26.5%]]</f>
        <v>154450</v>
      </c>
      <c r="R1066" s="33">
        <v>45489</v>
      </c>
      <c r="S1066" s="12" t="s">
        <v>1570</v>
      </c>
      <c r="T1066" s="34" t="s">
        <v>1571</v>
      </c>
      <c r="U1066" s="9" t="s">
        <v>51</v>
      </c>
      <c r="V1066" s="11"/>
      <c r="W1066" s="13" t="s">
        <v>52</v>
      </c>
      <c r="X1066" s="12" t="s">
        <v>1572</v>
      </c>
      <c r="Y1066" s="124"/>
    </row>
    <row r="1067" spans="1:25" x14ac:dyDescent="0.25">
      <c r="A1067" s="57">
        <v>195475</v>
      </c>
      <c r="B1067" s="58">
        <v>525</v>
      </c>
      <c r="C1067" s="10">
        <v>45462</v>
      </c>
      <c r="D1067" s="60"/>
      <c r="E1067" s="60">
        <v>4720.3125000000009</v>
      </c>
      <c r="F1067" s="60">
        <v>7613.1874999999991</v>
      </c>
      <c r="G1067" s="61"/>
      <c r="H1067" s="61"/>
      <c r="I1067" s="61"/>
      <c r="J1067" s="61"/>
      <c r="K1067" s="61"/>
      <c r="L1067" s="60"/>
      <c r="M1067" s="60">
        <v>377.64</v>
      </c>
      <c r="N1067" s="60">
        <v>1218.1099999999999</v>
      </c>
      <c r="O1067" s="60">
        <v>13929.25</v>
      </c>
      <c r="P1067" s="56">
        <f>Tabla16[[#This Row],[TASA EX.]]+Tabla16[[#This Row],[IEPS 8 %]]</f>
        <v>377.64</v>
      </c>
      <c r="Q1067" s="62">
        <f>Tabla16[[#This Row],[TASA 16%]]+Tabla16[[#This Row],[IEPS 6%]]+Tabla16[[#This Row],[IEPS30%]]+Tabla16[[#This Row],[IEPS53%]]+Tabla16[[#This Row],[IEPS 26.5%]]</f>
        <v>7613.1874999999991</v>
      </c>
      <c r="R1067" s="33">
        <v>45476</v>
      </c>
      <c r="S1067" s="59" t="s">
        <v>454</v>
      </c>
      <c r="T1067" s="63" t="s">
        <v>455</v>
      </c>
      <c r="U1067" s="58" t="s">
        <v>39</v>
      </c>
      <c r="V1067" s="60"/>
      <c r="W1067" s="64" t="s">
        <v>40</v>
      </c>
      <c r="X1067" s="59" t="s">
        <v>60</v>
      </c>
      <c r="Y1067" s="124"/>
    </row>
    <row r="1068" spans="1:25" x14ac:dyDescent="0.25">
      <c r="A1068" s="57">
        <v>195789</v>
      </c>
      <c r="B1068" s="58">
        <v>839</v>
      </c>
      <c r="C1068" s="10">
        <v>45470</v>
      </c>
      <c r="D1068" s="60"/>
      <c r="E1068" s="60">
        <v>14160.875</v>
      </c>
      <c r="F1068" s="60">
        <v>29851.125</v>
      </c>
      <c r="G1068" s="61"/>
      <c r="H1068" s="61"/>
      <c r="I1068" s="61"/>
      <c r="J1068" s="61"/>
      <c r="K1068" s="61"/>
      <c r="L1068" s="60"/>
      <c r="M1068" s="60">
        <v>1071.97</v>
      </c>
      <c r="N1068" s="60">
        <v>4776.18</v>
      </c>
      <c r="O1068" s="60">
        <v>49860.15</v>
      </c>
      <c r="P1068" s="56">
        <f>Tabla16[[#This Row],[TASA EX.]]+Tabla16[[#This Row],[IEPS 8 %]]</f>
        <v>1071.97</v>
      </c>
      <c r="Q1068" s="62">
        <f>Tabla16[[#This Row],[TASA 16%]]+Tabla16[[#This Row],[IEPS 6%]]+Tabla16[[#This Row],[IEPS30%]]+Tabla16[[#This Row],[IEPS53%]]+Tabla16[[#This Row],[IEPS 26.5%]]</f>
        <v>29851.125</v>
      </c>
      <c r="R1068" s="33">
        <v>45476</v>
      </c>
      <c r="S1068" s="59" t="s">
        <v>454</v>
      </c>
      <c r="T1068" s="63" t="s">
        <v>455</v>
      </c>
      <c r="U1068" s="58" t="s">
        <v>39</v>
      </c>
      <c r="V1068" s="60"/>
      <c r="W1068" s="64" t="s">
        <v>40</v>
      </c>
      <c r="X1068" s="59" t="s">
        <v>60</v>
      </c>
      <c r="Y1068" s="124"/>
    </row>
    <row r="1069" spans="1:25" x14ac:dyDescent="0.25">
      <c r="A1069" s="57">
        <v>195996</v>
      </c>
      <c r="B1069" s="58">
        <v>156</v>
      </c>
      <c r="C1069" s="10">
        <v>45477</v>
      </c>
      <c r="D1069" s="60"/>
      <c r="E1069" s="60">
        <v>9482.3974999999991</v>
      </c>
      <c r="F1069" s="60">
        <v>8065.5625</v>
      </c>
      <c r="G1069" s="61"/>
      <c r="H1069" s="61"/>
      <c r="I1069" s="61"/>
      <c r="J1069" s="61"/>
      <c r="K1069" s="61"/>
      <c r="L1069" s="60"/>
      <c r="M1069" s="60">
        <v>673.81</v>
      </c>
      <c r="N1069" s="60">
        <v>1290.49</v>
      </c>
      <c r="O1069" s="60">
        <v>19512.259999999998</v>
      </c>
      <c r="P1069" s="56">
        <f>Tabla16[[#This Row],[TASA EX.]]+Tabla16[[#This Row],[IEPS 8 %]]</f>
        <v>673.81</v>
      </c>
      <c r="Q1069" s="62">
        <f>Tabla16[[#This Row],[TASA 16%]]+Tabla16[[#This Row],[IEPS 6%]]+Tabla16[[#This Row],[IEPS30%]]+Tabla16[[#This Row],[IEPS53%]]+Tabla16[[#This Row],[IEPS 26.5%]]</f>
        <v>8065.5625</v>
      </c>
      <c r="R1069" s="33">
        <v>45484</v>
      </c>
      <c r="S1069" s="59" t="s">
        <v>454</v>
      </c>
      <c r="T1069" s="63" t="s">
        <v>455</v>
      </c>
      <c r="U1069" s="58" t="s">
        <v>39</v>
      </c>
      <c r="V1069" s="60">
        <v>52.2</v>
      </c>
      <c r="W1069" s="64" t="s">
        <v>40</v>
      </c>
      <c r="X1069" s="59" t="s">
        <v>60</v>
      </c>
      <c r="Y1069" s="124"/>
    </row>
    <row r="1070" spans="1:25" x14ac:dyDescent="0.25">
      <c r="A1070" s="36">
        <v>196165</v>
      </c>
      <c r="B1070" s="9">
        <v>325</v>
      </c>
      <c r="C1070" s="10">
        <v>45484</v>
      </c>
      <c r="D1070" s="11"/>
      <c r="E1070" s="11">
        <v>6028.6750000000011</v>
      </c>
      <c r="F1070" s="11">
        <v>8446.625</v>
      </c>
      <c r="G1070" s="24"/>
      <c r="H1070" s="24"/>
      <c r="I1070" s="24"/>
      <c r="J1070" s="24"/>
      <c r="K1070" s="24"/>
      <c r="L1070" s="11"/>
      <c r="M1070" s="11">
        <v>441.44</v>
      </c>
      <c r="N1070" s="11">
        <v>1351.46</v>
      </c>
      <c r="O1070" s="11">
        <v>16268.2</v>
      </c>
      <c r="P1070" s="56">
        <f>Tabla16[[#This Row],[TASA EX.]]+Tabla16[[#This Row],[IEPS 8 %]]</f>
        <v>441.44</v>
      </c>
      <c r="Q1070" s="62">
        <f>Tabla16[[#This Row],[TASA 16%]]+Tabla16[[#This Row],[IEPS 6%]]+Tabla16[[#This Row],[IEPS30%]]+Tabla16[[#This Row],[IEPS53%]]+Tabla16[[#This Row],[IEPS 26.5%]]</f>
        <v>8446.625</v>
      </c>
      <c r="R1070" s="104">
        <v>45491</v>
      </c>
      <c r="S1070" s="12" t="s">
        <v>454</v>
      </c>
      <c r="T1070" s="34" t="s">
        <v>455</v>
      </c>
      <c r="U1070" s="9" t="s">
        <v>39</v>
      </c>
      <c r="V1070" s="11"/>
      <c r="W1070" s="13" t="s">
        <v>40</v>
      </c>
      <c r="X1070" s="12" t="s">
        <v>60</v>
      </c>
      <c r="Y1070" s="124"/>
    </row>
    <row r="1071" spans="1:25" x14ac:dyDescent="0.25">
      <c r="A1071" s="57">
        <v>196353</v>
      </c>
      <c r="B1071" s="58">
        <v>513</v>
      </c>
      <c r="C1071" s="10">
        <v>45491</v>
      </c>
      <c r="D1071" s="60"/>
      <c r="E1071" s="60">
        <v>6621.4549999999999</v>
      </c>
      <c r="F1071" s="60">
        <v>7563.1249999999991</v>
      </c>
      <c r="G1071" s="61"/>
      <c r="H1071" s="61"/>
      <c r="I1071" s="61"/>
      <c r="J1071" s="61"/>
      <c r="K1071" s="61"/>
      <c r="L1071" s="60"/>
      <c r="M1071" s="60">
        <v>501.73</v>
      </c>
      <c r="N1071" s="60">
        <v>1210.0999999999999</v>
      </c>
      <c r="O1071" s="60">
        <v>15896.41</v>
      </c>
      <c r="P1071" s="56">
        <f>Tabla16[[#This Row],[TASA EX.]]+Tabla16[[#This Row],[IEPS 8 %]]</f>
        <v>501.73</v>
      </c>
      <c r="Q1071" s="62">
        <f>Tabla16[[#This Row],[TASA 16%]]+Tabla16[[#This Row],[IEPS 6%]]+Tabla16[[#This Row],[IEPS30%]]+Tabla16[[#This Row],[IEPS53%]]+Tabla16[[#This Row],[IEPS 26.5%]]</f>
        <v>7563.1249999999991</v>
      </c>
      <c r="R1071" s="33">
        <v>45498</v>
      </c>
      <c r="S1071" s="59" t="s">
        <v>454</v>
      </c>
      <c r="T1071" s="63" t="s">
        <v>455</v>
      </c>
      <c r="U1071" s="58" t="s">
        <v>39</v>
      </c>
      <c r="V1071" s="60"/>
      <c r="W1071" s="64" t="s">
        <v>40</v>
      </c>
      <c r="X1071" s="59" t="s">
        <v>60</v>
      </c>
      <c r="Y1071" s="124"/>
    </row>
    <row r="1072" spans="1:25" x14ac:dyDescent="0.25">
      <c r="A1072" s="57">
        <v>195455</v>
      </c>
      <c r="B1072" s="58">
        <v>505</v>
      </c>
      <c r="C1072" s="10">
        <v>45461</v>
      </c>
      <c r="D1072" s="60"/>
      <c r="E1072" s="60">
        <v>83870.509999999995</v>
      </c>
      <c r="F1072" s="60">
        <v>0</v>
      </c>
      <c r="G1072" s="61"/>
      <c r="H1072" s="61"/>
      <c r="I1072" s="61"/>
      <c r="J1072" s="61"/>
      <c r="K1072" s="61"/>
      <c r="L1072" s="60"/>
      <c r="M1072" s="60">
        <v>6709.64</v>
      </c>
      <c r="N1072" s="60"/>
      <c r="O1072" s="60">
        <v>90580.15</v>
      </c>
      <c r="P1072" s="56">
        <f>Tabla16[[#This Row],[TASA EX.]]+Tabla16[[#This Row],[IEPS 8 %]]</f>
        <v>6709.64</v>
      </c>
      <c r="Q1072" s="62">
        <f>Tabla16[[#This Row],[TASA 16%]]+Tabla16[[#This Row],[IEPS 6%]]+Tabla16[[#This Row],[IEPS30%]]+Tabla16[[#This Row],[IEPS53%]]+Tabla16[[#This Row],[IEPS 26.5%]]</f>
        <v>0</v>
      </c>
      <c r="R1072" s="33">
        <v>45479</v>
      </c>
      <c r="S1072" s="59" t="s">
        <v>1342</v>
      </c>
      <c r="T1072" s="63" t="s">
        <v>1343</v>
      </c>
      <c r="U1072" s="58" t="s">
        <v>39</v>
      </c>
      <c r="V1072" s="60">
        <v>854.22</v>
      </c>
      <c r="W1072" s="64" t="s">
        <v>40</v>
      </c>
      <c r="X1072" s="59" t="s">
        <v>1344</v>
      </c>
      <c r="Y1072" s="124"/>
    </row>
    <row r="1073" spans="1:25" x14ac:dyDescent="0.25">
      <c r="A1073" s="57">
        <v>195913</v>
      </c>
      <c r="B1073" s="58">
        <v>73</v>
      </c>
      <c r="C1073" s="10">
        <v>45475</v>
      </c>
      <c r="D1073" s="60"/>
      <c r="E1073" s="60">
        <v>30558.229999999996</v>
      </c>
      <c r="F1073" s="60">
        <v>0</v>
      </c>
      <c r="G1073" s="61"/>
      <c r="H1073" s="61"/>
      <c r="I1073" s="61"/>
      <c r="J1073" s="61"/>
      <c r="K1073" s="61"/>
      <c r="L1073" s="60"/>
      <c r="M1073" s="60">
        <v>2444.65</v>
      </c>
      <c r="N1073" s="60"/>
      <c r="O1073" s="60">
        <v>33002.879999999997</v>
      </c>
      <c r="P1073" s="56">
        <f>Tabla16[[#This Row],[TASA EX.]]+Tabla16[[#This Row],[IEPS 8 %]]</f>
        <v>2444.65</v>
      </c>
      <c r="Q1073" s="62">
        <f>Tabla16[[#This Row],[TASA 16%]]+Tabla16[[#This Row],[IEPS 6%]]+Tabla16[[#This Row],[IEPS30%]]+Tabla16[[#This Row],[IEPS53%]]+Tabla16[[#This Row],[IEPS 26.5%]]</f>
        <v>0</v>
      </c>
      <c r="R1073" s="33">
        <v>45498</v>
      </c>
      <c r="S1073" s="59" t="s">
        <v>1342</v>
      </c>
      <c r="T1073" s="63" t="s">
        <v>1343</v>
      </c>
      <c r="U1073" s="58" t="s">
        <v>39</v>
      </c>
      <c r="V1073" s="60"/>
      <c r="W1073" s="64" t="s">
        <v>40</v>
      </c>
      <c r="X1073" s="59" t="s">
        <v>1665</v>
      </c>
      <c r="Y1073" s="124"/>
    </row>
    <row r="1074" spans="1:25" x14ac:dyDescent="0.25">
      <c r="A1074" s="36">
        <v>195695</v>
      </c>
      <c r="B1074" s="9">
        <v>745</v>
      </c>
      <c r="C1074" s="10">
        <v>45468</v>
      </c>
      <c r="D1074" s="11"/>
      <c r="E1074" s="11">
        <v>101940</v>
      </c>
      <c r="F1074" s="11">
        <v>0</v>
      </c>
      <c r="G1074" s="24"/>
      <c r="H1074" s="24"/>
      <c r="I1074" s="24"/>
      <c r="J1074" s="24"/>
      <c r="K1074" s="24"/>
      <c r="L1074" s="11"/>
      <c r="M1074" s="11"/>
      <c r="N1074" s="11"/>
      <c r="O1074" s="11">
        <v>101940</v>
      </c>
      <c r="P1074" s="106">
        <f>Tabla16[[#This Row],[TASA EX.]]+Tabla16[[#This Row],[IEPS 8 %]]</f>
        <v>0</v>
      </c>
      <c r="Q1074" s="62">
        <f>Tabla16[[#This Row],[TASA 16%]]+Tabla16[[#This Row],[IEPS 6%]]+Tabla16[[#This Row],[IEPS30%]]+Tabla16[[#This Row],[IEPS53%]]+Tabla16[[#This Row],[IEPS 26.5%]]</f>
        <v>0</v>
      </c>
      <c r="R1074" s="33">
        <v>45477</v>
      </c>
      <c r="S1074" s="12" t="s">
        <v>264</v>
      </c>
      <c r="T1074" s="34" t="s">
        <v>265</v>
      </c>
      <c r="U1074" s="9" t="s">
        <v>39</v>
      </c>
      <c r="V1074" s="11"/>
      <c r="W1074" s="13" t="s">
        <v>40</v>
      </c>
      <c r="X1074" s="12" t="s">
        <v>1475</v>
      </c>
      <c r="Y1074" s="124"/>
    </row>
    <row r="1075" spans="1:25" x14ac:dyDescent="0.25">
      <c r="A1075" s="57">
        <v>195792</v>
      </c>
      <c r="B1075" s="58">
        <v>842</v>
      </c>
      <c r="C1075" s="10">
        <v>45470</v>
      </c>
      <c r="D1075" s="60"/>
      <c r="E1075" s="60">
        <v>54684</v>
      </c>
      <c r="F1075" s="60">
        <v>0</v>
      </c>
      <c r="G1075" s="61"/>
      <c r="H1075" s="61"/>
      <c r="I1075" s="61"/>
      <c r="J1075" s="61"/>
      <c r="K1075" s="61"/>
      <c r="L1075" s="60"/>
      <c r="M1075" s="60"/>
      <c r="N1075" s="60"/>
      <c r="O1075" s="60">
        <v>54684</v>
      </c>
      <c r="P1075" s="56">
        <f>Tabla16[[#This Row],[TASA EX.]]+Tabla16[[#This Row],[IEPS 8 %]]</f>
        <v>0</v>
      </c>
      <c r="Q1075" s="62">
        <f>Tabla16[[#This Row],[TASA 16%]]+Tabla16[[#This Row],[IEPS 6%]]+Tabla16[[#This Row],[IEPS30%]]+Tabla16[[#This Row],[IEPS53%]]+Tabla16[[#This Row],[IEPS 26.5%]]</f>
        <v>0</v>
      </c>
      <c r="R1075" s="33">
        <v>45477</v>
      </c>
      <c r="S1075" s="59" t="s">
        <v>264</v>
      </c>
      <c r="T1075" s="63" t="s">
        <v>265</v>
      </c>
      <c r="U1075" s="58" t="s">
        <v>39</v>
      </c>
      <c r="V1075" s="60"/>
      <c r="W1075" s="64" t="s">
        <v>40</v>
      </c>
      <c r="X1075" s="59" t="s">
        <v>1539</v>
      </c>
      <c r="Y1075" s="124"/>
    </row>
    <row r="1076" spans="1:25" x14ac:dyDescent="0.25">
      <c r="A1076" s="57">
        <v>195811</v>
      </c>
      <c r="B1076" s="58">
        <v>861</v>
      </c>
      <c r="C1076" s="10">
        <v>45471</v>
      </c>
      <c r="D1076" s="60"/>
      <c r="E1076" s="60">
        <v>129150</v>
      </c>
      <c r="F1076" s="60">
        <v>0</v>
      </c>
      <c r="G1076" s="61"/>
      <c r="H1076" s="61"/>
      <c r="I1076" s="61"/>
      <c r="J1076" s="61"/>
      <c r="K1076" s="61"/>
      <c r="L1076" s="60"/>
      <c r="M1076" s="60"/>
      <c r="N1076" s="60"/>
      <c r="O1076" s="60">
        <v>129150</v>
      </c>
      <c r="P1076" s="56">
        <f>Tabla16[[#This Row],[TASA EX.]]+Tabla16[[#This Row],[IEPS 8 %]]</f>
        <v>0</v>
      </c>
      <c r="Q1076" s="62">
        <f>Tabla16[[#This Row],[TASA 16%]]+Tabla16[[#This Row],[IEPS 6%]]+Tabla16[[#This Row],[IEPS30%]]+Tabla16[[#This Row],[IEPS53%]]+Tabla16[[#This Row],[IEPS 26.5%]]</f>
        <v>0</v>
      </c>
      <c r="R1076" s="33">
        <v>45484</v>
      </c>
      <c r="S1076" s="59" t="s">
        <v>264</v>
      </c>
      <c r="T1076" s="63" t="s">
        <v>265</v>
      </c>
      <c r="U1076" s="58" t="s">
        <v>39</v>
      </c>
      <c r="V1076" s="60">
        <v>80910</v>
      </c>
      <c r="W1076" s="64" t="s">
        <v>40</v>
      </c>
      <c r="X1076" s="59" t="s">
        <v>1574</v>
      </c>
      <c r="Y1076" s="124"/>
    </row>
    <row r="1077" spans="1:25" x14ac:dyDescent="0.25">
      <c r="A1077" s="57">
        <v>195831</v>
      </c>
      <c r="B1077" s="58">
        <v>881</v>
      </c>
      <c r="C1077" s="10">
        <v>45471</v>
      </c>
      <c r="D1077" s="60"/>
      <c r="E1077" s="60">
        <v>0</v>
      </c>
      <c r="F1077" s="60">
        <v>4200</v>
      </c>
      <c r="G1077" s="61"/>
      <c r="H1077" s="61"/>
      <c r="I1077" s="61"/>
      <c r="J1077" s="61"/>
      <c r="K1077" s="61"/>
      <c r="L1077" s="60"/>
      <c r="M1077" s="60"/>
      <c r="N1077" s="60">
        <v>672</v>
      </c>
      <c r="O1077" s="60">
        <v>4872</v>
      </c>
      <c r="P1077" s="56">
        <f>Tabla16[[#This Row],[TASA EX.]]+Tabla16[[#This Row],[IEPS 8 %]]</f>
        <v>0</v>
      </c>
      <c r="Q1077" s="62">
        <f>Tabla16[[#This Row],[TASA 16%]]+Tabla16[[#This Row],[IEPS 6%]]+Tabla16[[#This Row],[IEPS30%]]+Tabla16[[#This Row],[IEPS53%]]+Tabla16[[#This Row],[IEPS 26.5%]]</f>
        <v>4200</v>
      </c>
      <c r="R1077" s="33">
        <v>45478</v>
      </c>
      <c r="S1077" s="59" t="s">
        <v>1591</v>
      </c>
      <c r="T1077" s="63" t="s">
        <v>1592</v>
      </c>
      <c r="U1077" s="58" t="s">
        <v>1593</v>
      </c>
      <c r="V1077" s="60"/>
      <c r="W1077" s="64" t="s">
        <v>1594</v>
      </c>
      <c r="X1077" s="59" t="s">
        <v>1595</v>
      </c>
      <c r="Y1077" s="124"/>
    </row>
    <row r="1078" spans="1:25" x14ac:dyDescent="0.25">
      <c r="A1078" s="36">
        <v>195832</v>
      </c>
      <c r="B1078" s="9">
        <v>882</v>
      </c>
      <c r="C1078" s="10">
        <v>45471</v>
      </c>
      <c r="D1078" s="11"/>
      <c r="E1078" s="11">
        <v>0</v>
      </c>
      <c r="F1078" s="11">
        <v>4200</v>
      </c>
      <c r="G1078" s="24"/>
      <c r="H1078" s="24"/>
      <c r="I1078" s="24"/>
      <c r="J1078" s="24"/>
      <c r="K1078" s="24"/>
      <c r="L1078" s="11"/>
      <c r="M1078" s="11"/>
      <c r="N1078" s="11">
        <v>672</v>
      </c>
      <c r="O1078" s="11">
        <v>4872</v>
      </c>
      <c r="P1078" s="56">
        <f>Tabla16[[#This Row],[TASA EX.]]+Tabla16[[#This Row],[IEPS 8 %]]</f>
        <v>0</v>
      </c>
      <c r="Q1078" s="62">
        <f>Tabla16[[#This Row],[TASA 16%]]+Tabla16[[#This Row],[IEPS 6%]]+Tabla16[[#This Row],[IEPS30%]]+Tabla16[[#This Row],[IEPS53%]]+Tabla16[[#This Row],[IEPS 26.5%]]</f>
        <v>4200</v>
      </c>
      <c r="R1078" s="33">
        <v>45478</v>
      </c>
      <c r="S1078" s="12" t="s">
        <v>1591</v>
      </c>
      <c r="T1078" s="34" t="s">
        <v>1592</v>
      </c>
      <c r="U1078" s="9" t="s">
        <v>81</v>
      </c>
      <c r="V1078" s="11"/>
      <c r="W1078" s="13" t="s">
        <v>82</v>
      </c>
      <c r="X1078" s="12" t="s">
        <v>1596</v>
      </c>
      <c r="Y1078" s="124"/>
    </row>
    <row r="1079" spans="1:25" x14ac:dyDescent="0.25">
      <c r="A1079" s="57">
        <v>195799</v>
      </c>
      <c r="B1079" s="58">
        <v>849</v>
      </c>
      <c r="C1079" s="10">
        <v>45471</v>
      </c>
      <c r="D1079" s="60"/>
      <c r="E1079" s="60">
        <v>31791</v>
      </c>
      <c r="F1079" s="60">
        <v>0</v>
      </c>
      <c r="G1079" s="61"/>
      <c r="H1079" s="61"/>
      <c r="I1079" s="61"/>
      <c r="J1079" s="61"/>
      <c r="K1079" s="61"/>
      <c r="L1079" s="60"/>
      <c r="M1079" s="60"/>
      <c r="N1079" s="60"/>
      <c r="O1079" s="60">
        <v>31791</v>
      </c>
      <c r="P1079" s="56">
        <f>Tabla16[[#This Row],[TASA EX.]]+Tabla16[[#This Row],[IEPS 8 %]]</f>
        <v>0</v>
      </c>
      <c r="Q1079" s="62">
        <f>Tabla16[[#This Row],[TASA 16%]]+Tabla16[[#This Row],[IEPS 6%]]+Tabla16[[#This Row],[IEPS30%]]+Tabla16[[#This Row],[IEPS53%]]+Tabla16[[#This Row],[IEPS 26.5%]]</f>
        <v>0</v>
      </c>
      <c r="R1079" s="33">
        <v>45492</v>
      </c>
      <c r="S1079" s="59" t="s">
        <v>382</v>
      </c>
      <c r="T1079" s="63" t="s">
        <v>383</v>
      </c>
      <c r="U1079" s="58" t="s">
        <v>39</v>
      </c>
      <c r="V1079" s="60"/>
      <c r="W1079" s="64" t="s">
        <v>40</v>
      </c>
      <c r="X1079" s="59" t="s">
        <v>1549</v>
      </c>
      <c r="Y1079" s="124"/>
    </row>
    <row r="1080" spans="1:25" x14ac:dyDescent="0.25">
      <c r="A1080" s="36">
        <v>196292</v>
      </c>
      <c r="B1080" s="9">
        <v>452</v>
      </c>
      <c r="C1080" s="10">
        <v>45489</v>
      </c>
      <c r="D1080" s="11"/>
      <c r="E1080" s="11">
        <v>4772</v>
      </c>
      <c r="F1080" s="11">
        <v>0</v>
      </c>
      <c r="G1080" s="24"/>
      <c r="H1080" s="24"/>
      <c r="I1080" s="24"/>
      <c r="J1080" s="24"/>
      <c r="K1080" s="24"/>
      <c r="L1080" s="11"/>
      <c r="M1080" s="11"/>
      <c r="N1080" s="11"/>
      <c r="O1080" s="11">
        <v>4772</v>
      </c>
      <c r="P1080" s="56">
        <f>Tabla16[[#This Row],[TASA EX.]]+Tabla16[[#This Row],[IEPS 8 %]]</f>
        <v>0</v>
      </c>
      <c r="Q1080" s="62">
        <f>Tabla16[[#This Row],[TASA 16%]]+Tabla16[[#This Row],[IEPS 6%]]+Tabla16[[#This Row],[IEPS30%]]+Tabla16[[#This Row],[IEPS53%]]+Tabla16[[#This Row],[IEPS 26.5%]]</f>
        <v>0</v>
      </c>
      <c r="R1080" s="33">
        <v>45492</v>
      </c>
      <c r="S1080" s="12" t="s">
        <v>531</v>
      </c>
      <c r="T1080" s="34" t="s">
        <v>532</v>
      </c>
      <c r="U1080" s="9" t="s">
        <v>39</v>
      </c>
      <c r="V1080" s="11"/>
      <c r="W1080" s="13" t="s">
        <v>40</v>
      </c>
      <c r="X1080" s="12" t="s">
        <v>1972</v>
      </c>
      <c r="Y1080" s="124"/>
    </row>
    <row r="1081" spans="1:25" x14ac:dyDescent="0.25">
      <c r="A1081" s="57">
        <v>195987</v>
      </c>
      <c r="B1081" s="58">
        <v>147</v>
      </c>
      <c r="C1081" s="10">
        <v>45477</v>
      </c>
      <c r="D1081" s="60"/>
      <c r="E1081" s="60">
        <v>22350</v>
      </c>
      <c r="F1081" s="60">
        <v>0</v>
      </c>
      <c r="G1081" s="61"/>
      <c r="H1081" s="61">
        <v>-279.38</v>
      </c>
      <c r="I1081" s="61"/>
      <c r="J1081" s="61"/>
      <c r="K1081" s="61"/>
      <c r="L1081" s="60"/>
      <c r="M1081" s="60"/>
      <c r="N1081" s="60"/>
      <c r="O1081" s="60">
        <v>22070.62</v>
      </c>
      <c r="P1081" s="56">
        <f>Tabla16[[#This Row],[TASA EX.]]+Tabla16[[#This Row],[IEPS 8 %]]</f>
        <v>0</v>
      </c>
      <c r="Q1081" s="62">
        <f>Tabla16[[#This Row],[TASA 16%]]+Tabla16[[#This Row],[IEPS 6%]]+Tabla16[[#This Row],[IEPS30%]]+Tabla16[[#This Row],[IEPS53%]]+Tabla16[[#This Row],[IEPS 26.5%]]</f>
        <v>0</v>
      </c>
      <c r="R1081" s="33">
        <v>45499</v>
      </c>
      <c r="S1081" s="59" t="s">
        <v>1740</v>
      </c>
      <c r="T1081" s="63" t="s">
        <v>1741</v>
      </c>
      <c r="U1081" s="58" t="s">
        <v>39</v>
      </c>
      <c r="V1081" s="60"/>
      <c r="W1081" s="64" t="s">
        <v>40</v>
      </c>
      <c r="X1081" s="59" t="s">
        <v>1742</v>
      </c>
      <c r="Y1081" s="124"/>
    </row>
    <row r="1082" spans="1:25" x14ac:dyDescent="0.25">
      <c r="A1082" s="36">
        <v>195895</v>
      </c>
      <c r="B1082" s="9">
        <v>55</v>
      </c>
      <c r="C1082" s="10">
        <v>45475</v>
      </c>
      <c r="D1082" s="11"/>
      <c r="E1082" s="11">
        <v>529146.96</v>
      </c>
      <c r="F1082" s="11">
        <v>6344.5</v>
      </c>
      <c r="G1082" s="24"/>
      <c r="H1082" s="24"/>
      <c r="I1082" s="24"/>
      <c r="J1082" s="24"/>
      <c r="K1082" s="24"/>
      <c r="L1082" s="11"/>
      <c r="M1082" s="11"/>
      <c r="N1082" s="11">
        <v>1015.12</v>
      </c>
      <c r="O1082" s="11">
        <v>536506.57999999996</v>
      </c>
      <c r="P1082" s="56">
        <f>Tabla16[[#This Row],[TASA EX.]]+Tabla16[[#This Row],[IEPS 8 %]]</f>
        <v>0</v>
      </c>
      <c r="Q1082" s="62">
        <f>Tabla16[[#This Row],[TASA 16%]]+Tabla16[[#This Row],[IEPS 6%]]+Tabla16[[#This Row],[IEPS30%]]+Tabla16[[#This Row],[IEPS53%]]+Tabla16[[#This Row],[IEPS 26.5%]]</f>
        <v>6344.5</v>
      </c>
      <c r="R1082" s="33">
        <v>45482</v>
      </c>
      <c r="S1082" s="12" t="s">
        <v>422</v>
      </c>
      <c r="T1082" s="34" t="s">
        <v>423</v>
      </c>
      <c r="U1082" s="9" t="s">
        <v>39</v>
      </c>
      <c r="V1082" s="11">
        <v>16561.59</v>
      </c>
      <c r="W1082" s="13" t="s">
        <v>40</v>
      </c>
      <c r="X1082" s="12" t="s">
        <v>1653</v>
      </c>
      <c r="Y1082" s="124"/>
    </row>
    <row r="1083" spans="1:25" x14ac:dyDescent="0.25">
      <c r="A1083" s="57">
        <v>196039</v>
      </c>
      <c r="B1083" s="58">
        <v>199</v>
      </c>
      <c r="C1083" s="10">
        <v>45478</v>
      </c>
      <c r="D1083" s="60"/>
      <c r="E1083" s="60">
        <v>288205.64500000002</v>
      </c>
      <c r="F1083" s="60">
        <v>1831.625</v>
      </c>
      <c r="G1083" s="61"/>
      <c r="H1083" s="61"/>
      <c r="I1083" s="61"/>
      <c r="J1083" s="61"/>
      <c r="K1083" s="61"/>
      <c r="L1083" s="60"/>
      <c r="M1083" s="60"/>
      <c r="N1083" s="60">
        <v>293.06</v>
      </c>
      <c r="O1083" s="60">
        <v>290330.33</v>
      </c>
      <c r="P1083" s="56">
        <f>Tabla16[[#This Row],[TASA EX.]]+Tabla16[[#This Row],[IEPS 8 %]]</f>
        <v>0</v>
      </c>
      <c r="Q1083" s="62">
        <f>Tabla16[[#This Row],[TASA 16%]]+Tabla16[[#This Row],[IEPS 6%]]+Tabla16[[#This Row],[IEPS30%]]+Tabla16[[#This Row],[IEPS53%]]+Tabla16[[#This Row],[IEPS 26.5%]]</f>
        <v>1831.625</v>
      </c>
      <c r="R1083" s="33">
        <v>45482</v>
      </c>
      <c r="S1083" s="59" t="s">
        <v>422</v>
      </c>
      <c r="T1083" s="63" t="s">
        <v>423</v>
      </c>
      <c r="U1083" s="58" t="s">
        <v>341</v>
      </c>
      <c r="V1083" s="60">
        <v>42591.15</v>
      </c>
      <c r="W1083" s="64" t="s">
        <v>40</v>
      </c>
      <c r="X1083" s="59" t="s">
        <v>1783</v>
      </c>
      <c r="Y1083" s="124"/>
    </row>
    <row r="1084" spans="1:25" x14ac:dyDescent="0.25">
      <c r="A1084" s="36">
        <v>196438</v>
      </c>
      <c r="B1084" s="9">
        <v>598</v>
      </c>
      <c r="C1084" s="10">
        <v>45492</v>
      </c>
      <c r="D1084" s="11"/>
      <c r="E1084" s="11">
        <v>33670</v>
      </c>
      <c r="F1084" s="11">
        <v>0</v>
      </c>
      <c r="G1084" s="24"/>
      <c r="H1084" s="24"/>
      <c r="I1084" s="24"/>
      <c r="J1084" s="24"/>
      <c r="K1084" s="24"/>
      <c r="L1084" s="11"/>
      <c r="M1084" s="11"/>
      <c r="N1084" s="11"/>
      <c r="O1084" s="11">
        <v>33670</v>
      </c>
      <c r="P1084" s="106">
        <f>Tabla16[[#This Row],[TASA EX.]]+Tabla16[[#This Row],[IEPS 8 %]]</f>
        <v>0</v>
      </c>
      <c r="Q1084" s="62">
        <f>Tabla16[[#This Row],[TASA 16%]]+Tabla16[[#This Row],[IEPS 6%]]+Tabla16[[#This Row],[IEPS30%]]+Tabla16[[#This Row],[IEPS53%]]+Tabla16[[#This Row],[IEPS 26.5%]]</f>
        <v>0</v>
      </c>
      <c r="R1084" s="33">
        <v>45504</v>
      </c>
      <c r="S1084" s="12" t="s">
        <v>291</v>
      </c>
      <c r="T1084" s="34" t="s">
        <v>292</v>
      </c>
      <c r="U1084" s="9" t="s">
        <v>39</v>
      </c>
      <c r="V1084" s="11"/>
      <c r="W1084" s="13" t="s">
        <v>40</v>
      </c>
      <c r="X1084" s="12" t="s">
        <v>2060</v>
      </c>
      <c r="Y1084" s="124"/>
    </row>
    <row r="1085" spans="1:25" x14ac:dyDescent="0.25">
      <c r="A1085" s="36">
        <v>195690</v>
      </c>
      <c r="B1085" s="9">
        <v>740</v>
      </c>
      <c r="C1085" s="10">
        <v>45468</v>
      </c>
      <c r="D1085" s="11"/>
      <c r="E1085" s="11">
        <v>-3.5000000007130438E-2</v>
      </c>
      <c r="F1085" s="11">
        <v>165714.625</v>
      </c>
      <c r="G1085" s="24"/>
      <c r="H1085" s="24"/>
      <c r="I1085" s="24"/>
      <c r="J1085" s="24"/>
      <c r="K1085" s="24"/>
      <c r="L1085" s="11"/>
      <c r="M1085" s="11"/>
      <c r="N1085" s="11">
        <v>26514.34</v>
      </c>
      <c r="O1085" s="11">
        <v>192228.93</v>
      </c>
      <c r="P1085" s="56">
        <f>Tabla16[[#This Row],[TASA EX.]]+Tabla16[[#This Row],[IEPS 8 %]]</f>
        <v>0</v>
      </c>
      <c r="Q1085" s="62">
        <f>Tabla16[[#This Row],[TASA 16%]]+Tabla16[[#This Row],[IEPS 6%]]+Tabla16[[#This Row],[IEPS30%]]+Tabla16[[#This Row],[IEPS53%]]+Tabla16[[#This Row],[IEPS 26.5%]]</f>
        <v>165714.625</v>
      </c>
      <c r="R1085" s="33">
        <v>45478</v>
      </c>
      <c r="S1085" s="12" t="s">
        <v>372</v>
      </c>
      <c r="T1085" s="34" t="s">
        <v>373</v>
      </c>
      <c r="U1085" s="9" t="s">
        <v>39</v>
      </c>
      <c r="V1085" s="11"/>
      <c r="W1085" s="13" t="s">
        <v>40</v>
      </c>
      <c r="X1085" s="12" t="s">
        <v>1472</v>
      </c>
      <c r="Y1085" s="124"/>
    </row>
    <row r="1086" spans="1:25" x14ac:dyDescent="0.25">
      <c r="A1086" s="57">
        <v>196296</v>
      </c>
      <c r="B1086" s="58">
        <v>456</v>
      </c>
      <c r="C1086" s="10">
        <v>45489</v>
      </c>
      <c r="D1086" s="60"/>
      <c r="E1086" s="60">
        <v>4031.9375000000036</v>
      </c>
      <c r="F1086" s="60">
        <v>152441.8125</v>
      </c>
      <c r="G1086" s="61"/>
      <c r="H1086" s="61"/>
      <c r="I1086" s="61"/>
      <c r="J1086" s="61"/>
      <c r="K1086" s="61"/>
      <c r="L1086" s="60"/>
      <c r="M1086" s="60"/>
      <c r="N1086" s="60">
        <v>24390.69</v>
      </c>
      <c r="O1086" s="60">
        <v>180864.44</v>
      </c>
      <c r="P1086" s="56">
        <f>Tabla16[[#This Row],[TASA EX.]]+Tabla16[[#This Row],[IEPS 8 %]]</f>
        <v>0</v>
      </c>
      <c r="Q1086" s="62">
        <f>Tabla16[[#This Row],[TASA 16%]]+Tabla16[[#This Row],[IEPS 6%]]+Tabla16[[#This Row],[IEPS30%]]+Tabla16[[#This Row],[IEPS53%]]+Tabla16[[#This Row],[IEPS 26.5%]]</f>
        <v>152441.8125</v>
      </c>
      <c r="R1086" s="33">
        <v>45503</v>
      </c>
      <c r="S1086" s="59" t="s">
        <v>372</v>
      </c>
      <c r="T1086" s="63" t="s">
        <v>373</v>
      </c>
      <c r="U1086" s="58" t="s">
        <v>39</v>
      </c>
      <c r="V1086" s="60">
        <v>137.93</v>
      </c>
      <c r="W1086" s="64" t="s">
        <v>40</v>
      </c>
      <c r="X1086" s="59" t="s">
        <v>1975</v>
      </c>
      <c r="Y1086" s="124"/>
    </row>
    <row r="1087" spans="1:25" x14ac:dyDescent="0.25">
      <c r="A1087" s="57">
        <v>195547</v>
      </c>
      <c r="B1087" s="58">
        <v>597</v>
      </c>
      <c r="C1087" s="10">
        <v>45464</v>
      </c>
      <c r="D1087" s="60"/>
      <c r="E1087" s="60">
        <v>14659.007500000003</v>
      </c>
      <c r="F1087" s="60">
        <v>80573.3125</v>
      </c>
      <c r="G1087" s="61"/>
      <c r="H1087" s="61"/>
      <c r="I1087" s="61"/>
      <c r="J1087" s="61"/>
      <c r="K1087" s="61"/>
      <c r="L1087" s="60"/>
      <c r="M1087" s="60"/>
      <c r="N1087" s="60">
        <v>12891.73</v>
      </c>
      <c r="O1087" s="60">
        <v>108124.05</v>
      </c>
      <c r="P1087" s="56">
        <f>Tabla16[[#This Row],[TASA EX.]]+Tabla16[[#This Row],[IEPS 8 %]]</f>
        <v>0</v>
      </c>
      <c r="Q1087" s="62">
        <f>Tabla16[[#This Row],[TASA 16%]]+Tabla16[[#This Row],[IEPS 6%]]+Tabla16[[#This Row],[IEPS30%]]+Tabla16[[#This Row],[IEPS53%]]+Tabla16[[#This Row],[IEPS 26.5%]]</f>
        <v>80573.3125</v>
      </c>
      <c r="R1087" s="33">
        <v>45475</v>
      </c>
      <c r="S1087" s="59" t="s">
        <v>348</v>
      </c>
      <c r="T1087" s="63" t="s">
        <v>349</v>
      </c>
      <c r="U1087" s="58" t="s">
        <v>39</v>
      </c>
      <c r="V1087" s="60">
        <v>1724.1</v>
      </c>
      <c r="W1087" s="64" t="s">
        <v>40</v>
      </c>
      <c r="X1087" s="59" t="s">
        <v>1381</v>
      </c>
      <c r="Y1087" s="124"/>
    </row>
    <row r="1088" spans="1:25" x14ac:dyDescent="0.25">
      <c r="A1088" s="57">
        <v>196432</v>
      </c>
      <c r="B1088" s="58">
        <v>592</v>
      </c>
      <c r="C1088" s="10">
        <v>45492</v>
      </c>
      <c r="D1088" s="60"/>
      <c r="E1088" s="60">
        <v>23949.519999999993</v>
      </c>
      <c r="F1088" s="60">
        <v>43824.25</v>
      </c>
      <c r="G1088" s="61"/>
      <c r="H1088" s="61"/>
      <c r="I1088" s="61"/>
      <c r="J1088" s="61"/>
      <c r="K1088" s="61"/>
      <c r="L1088" s="60"/>
      <c r="M1088" s="11"/>
      <c r="N1088" s="60">
        <v>7011.88</v>
      </c>
      <c r="O1088" s="60">
        <v>74785.649999999994</v>
      </c>
      <c r="P1088" s="56">
        <f>Tabla16[[#This Row],[TASA EX.]]+Tabla16[[#This Row],[IEPS 8 %]]</f>
        <v>0</v>
      </c>
      <c r="Q1088" s="62">
        <f>Tabla16[[#This Row],[TASA 16%]]+Tabla16[[#This Row],[IEPS 6%]]+Tabla16[[#This Row],[IEPS30%]]+Tabla16[[#This Row],[IEPS53%]]+Tabla16[[#This Row],[IEPS 26.5%]]</f>
        <v>43824.25</v>
      </c>
      <c r="R1088" s="33">
        <v>45503</v>
      </c>
      <c r="S1088" s="59" t="s">
        <v>348</v>
      </c>
      <c r="T1088" s="63" t="s">
        <v>349</v>
      </c>
      <c r="U1088" s="58" t="s">
        <v>39</v>
      </c>
      <c r="V1088" s="60">
        <v>1030.97</v>
      </c>
      <c r="W1088" s="64" t="s">
        <v>40</v>
      </c>
      <c r="X1088" s="59" t="s">
        <v>2053</v>
      </c>
      <c r="Y1088" s="124"/>
    </row>
    <row r="1089" spans="1:25" x14ac:dyDescent="0.25">
      <c r="A1089" s="57">
        <v>196149</v>
      </c>
      <c r="B1089" s="58">
        <v>309</v>
      </c>
      <c r="C1089" s="10">
        <v>45483</v>
      </c>
      <c r="D1089" s="60"/>
      <c r="E1089" s="60">
        <v>3000</v>
      </c>
      <c r="F1089" s="60">
        <v>0</v>
      </c>
      <c r="G1089" s="61"/>
      <c r="H1089" s="61"/>
      <c r="I1089" s="61"/>
      <c r="J1089" s="61"/>
      <c r="K1089" s="61"/>
      <c r="L1089" s="60"/>
      <c r="M1089" s="60"/>
      <c r="N1089" s="60"/>
      <c r="O1089" s="60">
        <v>3000</v>
      </c>
      <c r="P1089" s="56">
        <f>Tabla16[[#This Row],[TASA EX.]]+Tabla16[[#This Row],[IEPS 8 %]]</f>
        <v>0</v>
      </c>
      <c r="Q1089" s="62">
        <f>Tabla16[[#This Row],[TASA 16%]]+Tabla16[[#This Row],[IEPS 6%]]+Tabla16[[#This Row],[IEPS30%]]+Tabla16[[#This Row],[IEPS53%]]+Tabla16[[#This Row],[IEPS 26.5%]]</f>
        <v>0</v>
      </c>
      <c r="R1089" s="33">
        <v>45486</v>
      </c>
      <c r="S1089" s="59" t="s">
        <v>480</v>
      </c>
      <c r="T1089" s="63" t="s">
        <v>481</v>
      </c>
      <c r="U1089" s="58" t="s">
        <v>100</v>
      </c>
      <c r="V1089" s="60"/>
      <c r="W1089" s="64" t="s">
        <v>101</v>
      </c>
      <c r="X1089" s="59" t="s">
        <v>1873</v>
      </c>
      <c r="Y1089" s="124"/>
    </row>
    <row r="1090" spans="1:25" x14ac:dyDescent="0.25">
      <c r="A1090" s="57">
        <v>195807</v>
      </c>
      <c r="B1090" s="58">
        <v>857</v>
      </c>
      <c r="C1090" s="10">
        <v>45471</v>
      </c>
      <c r="D1090" s="60"/>
      <c r="E1090" s="60">
        <v>-2.7500000000003411E-2</v>
      </c>
      <c r="F1090" s="60">
        <v>1447.4375</v>
      </c>
      <c r="G1090" s="61"/>
      <c r="H1090" s="61"/>
      <c r="I1090" s="61"/>
      <c r="J1090" s="61"/>
      <c r="K1090" s="61"/>
      <c r="L1090" s="60"/>
      <c r="M1090" s="60"/>
      <c r="N1090" s="60">
        <v>231.59</v>
      </c>
      <c r="O1090" s="60">
        <v>1679</v>
      </c>
      <c r="P1090" s="56">
        <f>Tabla16[[#This Row],[TASA EX.]]+Tabla16[[#This Row],[IEPS 8 %]]</f>
        <v>0</v>
      </c>
      <c r="Q1090" s="62">
        <f>Tabla16[[#This Row],[TASA 16%]]+Tabla16[[#This Row],[IEPS 6%]]+Tabla16[[#This Row],[IEPS30%]]+Tabla16[[#This Row],[IEPS53%]]+Tabla16[[#This Row],[IEPS 26.5%]]</f>
        <v>1447.4375</v>
      </c>
      <c r="R1090" s="33">
        <v>45482</v>
      </c>
      <c r="S1090" s="59" t="s">
        <v>1564</v>
      </c>
      <c r="T1090" s="63" t="s">
        <v>1565</v>
      </c>
      <c r="U1090" s="58" t="s">
        <v>358</v>
      </c>
      <c r="V1090" s="60"/>
      <c r="W1090" s="64" t="s">
        <v>359</v>
      </c>
      <c r="X1090" s="59" t="s">
        <v>706</v>
      </c>
      <c r="Y1090" s="124"/>
    </row>
    <row r="1091" spans="1:25" x14ac:dyDescent="0.25">
      <c r="A1091" s="36">
        <v>196040</v>
      </c>
      <c r="B1091" s="9">
        <v>200</v>
      </c>
      <c r="C1091" s="10">
        <v>45478</v>
      </c>
      <c r="D1091" s="11"/>
      <c r="E1091" s="11">
        <v>-2.7499999999577085E-2</v>
      </c>
      <c r="F1091" s="11">
        <v>6081.9375</v>
      </c>
      <c r="G1091" s="24"/>
      <c r="H1091" s="24"/>
      <c r="I1091" s="24"/>
      <c r="J1091" s="24"/>
      <c r="K1091" s="24"/>
      <c r="L1091" s="11"/>
      <c r="M1091" s="11"/>
      <c r="N1091" s="11">
        <v>973.11</v>
      </c>
      <c r="O1091" s="11">
        <v>7055.02</v>
      </c>
      <c r="P1091" s="56">
        <f>Tabla16[[#This Row],[TASA EX.]]+Tabla16[[#This Row],[IEPS 8 %]]</f>
        <v>0</v>
      </c>
      <c r="Q1091" s="62">
        <f>Tabla16[[#This Row],[TASA 16%]]+Tabla16[[#This Row],[IEPS 6%]]+Tabla16[[#This Row],[IEPS30%]]+Tabla16[[#This Row],[IEPS53%]]+Tabla16[[#This Row],[IEPS 26.5%]]</f>
        <v>6081.9375</v>
      </c>
      <c r="R1091" s="33">
        <v>45482</v>
      </c>
      <c r="S1091" s="12" t="s">
        <v>1564</v>
      </c>
      <c r="T1091" s="34" t="s">
        <v>1565</v>
      </c>
      <c r="U1091" s="9" t="s">
        <v>358</v>
      </c>
      <c r="V1091" s="11"/>
      <c r="W1091" s="13" t="s">
        <v>359</v>
      </c>
      <c r="X1091" s="12" t="s">
        <v>1791</v>
      </c>
      <c r="Y1091" s="124"/>
    </row>
    <row r="1092" spans="1:25" x14ac:dyDescent="0.25">
      <c r="A1092" s="57" t="s">
        <v>509</v>
      </c>
      <c r="B1092" s="58">
        <v>1003</v>
      </c>
      <c r="C1092" s="10">
        <v>45504</v>
      </c>
      <c r="D1092" s="60"/>
      <c r="E1092" s="60">
        <v>0</v>
      </c>
      <c r="F1092" s="60">
        <v>25845</v>
      </c>
      <c r="G1092" s="61"/>
      <c r="H1092" s="61"/>
      <c r="I1092" s="61"/>
      <c r="J1092" s="61"/>
      <c r="K1092" s="61"/>
      <c r="L1092" s="60"/>
      <c r="M1092" s="60"/>
      <c r="N1092" s="60">
        <v>4135.2</v>
      </c>
      <c r="O1092" s="60">
        <v>29980.2</v>
      </c>
      <c r="P1092" s="56">
        <f>Tabla16[[#This Row],[TASA EX.]]+Tabla16[[#This Row],[IEPS 8 %]]</f>
        <v>0</v>
      </c>
      <c r="Q1092" s="62">
        <f>Tabla16[[#This Row],[TASA 16%]]+Tabla16[[#This Row],[IEPS 6%]]+Tabla16[[#This Row],[IEPS30%]]+Tabla16[[#This Row],[IEPS53%]]+Tabla16[[#This Row],[IEPS 26.5%]]</f>
        <v>25845</v>
      </c>
      <c r="R1092" s="33">
        <v>45504</v>
      </c>
      <c r="S1092" s="59" t="s">
        <v>767</v>
      </c>
      <c r="T1092" s="63" t="s">
        <v>768</v>
      </c>
      <c r="U1092" s="58" t="s">
        <v>39</v>
      </c>
      <c r="V1092" s="60"/>
      <c r="W1092" s="64" t="s">
        <v>40</v>
      </c>
      <c r="X1092" s="59" t="s">
        <v>2143</v>
      </c>
      <c r="Y1092" s="124"/>
    </row>
    <row r="1093" spans="1:25" x14ac:dyDescent="0.25">
      <c r="A1093" s="36">
        <v>195908</v>
      </c>
      <c r="B1093" s="9">
        <v>68</v>
      </c>
      <c r="C1093" s="10">
        <v>45475</v>
      </c>
      <c r="D1093" s="11"/>
      <c r="E1093" s="11">
        <v>3900</v>
      </c>
      <c r="F1093" s="11">
        <v>0</v>
      </c>
      <c r="G1093" s="24"/>
      <c r="H1093" s="24"/>
      <c r="I1093" s="24"/>
      <c r="J1093" s="24"/>
      <c r="K1093" s="24"/>
      <c r="L1093" s="11"/>
      <c r="M1093" s="11"/>
      <c r="N1093" s="11"/>
      <c r="O1093" s="11">
        <v>3900</v>
      </c>
      <c r="P1093" s="56">
        <f>Tabla16[[#This Row],[TASA EX.]]+Tabla16[[#This Row],[IEPS 8 %]]</f>
        <v>0</v>
      </c>
      <c r="Q1093" s="62">
        <f>Tabla16[[#This Row],[TASA 16%]]+Tabla16[[#This Row],[IEPS 6%]]+Tabla16[[#This Row],[IEPS30%]]+Tabla16[[#This Row],[IEPS53%]]+Tabla16[[#This Row],[IEPS 26.5%]]</f>
        <v>0</v>
      </c>
      <c r="R1093" s="33">
        <v>45483</v>
      </c>
      <c r="S1093" s="12" t="s">
        <v>610</v>
      </c>
      <c r="T1093" s="34" t="s">
        <v>611</v>
      </c>
      <c r="U1093" s="9" t="s">
        <v>39</v>
      </c>
      <c r="V1093" s="11"/>
      <c r="W1093" s="13" t="s">
        <v>40</v>
      </c>
      <c r="X1093" s="12" t="s">
        <v>1661</v>
      </c>
      <c r="Y1093" s="124"/>
    </row>
    <row r="1094" spans="1:25" x14ac:dyDescent="0.25">
      <c r="A1094" s="57">
        <v>195126</v>
      </c>
      <c r="B1094" s="58">
        <v>176</v>
      </c>
      <c r="C1094" s="10">
        <v>45450</v>
      </c>
      <c r="D1094" s="60"/>
      <c r="E1094" s="60">
        <v>5480.7300000000178</v>
      </c>
      <c r="F1094" s="60">
        <v>274285</v>
      </c>
      <c r="G1094" s="61"/>
      <c r="H1094" s="61"/>
      <c r="I1094" s="61"/>
      <c r="J1094" s="61"/>
      <c r="K1094" s="61"/>
      <c r="L1094" s="60"/>
      <c r="M1094" s="60"/>
      <c r="N1094" s="60">
        <v>43885.599999999999</v>
      </c>
      <c r="O1094" s="60">
        <v>323651.33</v>
      </c>
      <c r="P1094" s="56">
        <f>Tabla16[[#This Row],[TASA EX.]]+Tabla16[[#This Row],[IEPS 8 %]]</f>
        <v>0</v>
      </c>
      <c r="Q1094" s="62">
        <f>Tabla16[[#This Row],[TASA 16%]]+Tabla16[[#This Row],[IEPS 6%]]+Tabla16[[#This Row],[IEPS30%]]+Tabla16[[#This Row],[IEPS53%]]+Tabla16[[#This Row],[IEPS 26.5%]]</f>
        <v>274285</v>
      </c>
      <c r="R1094" s="33">
        <v>45475</v>
      </c>
      <c r="S1094" t="s">
        <v>2222</v>
      </c>
      <c r="T1094" s="63" t="s">
        <v>288</v>
      </c>
      <c r="U1094" s="58" t="s">
        <v>39</v>
      </c>
      <c r="V1094" s="60"/>
      <c r="W1094" s="64" t="s">
        <v>40</v>
      </c>
      <c r="X1094" s="12" t="s">
        <v>2223</v>
      </c>
      <c r="Y1094" s="124"/>
    </row>
    <row r="1095" spans="1:25" x14ac:dyDescent="0.25">
      <c r="A1095" s="36">
        <v>195129</v>
      </c>
      <c r="B1095" s="9">
        <v>179</v>
      </c>
      <c r="C1095" s="10">
        <v>45450</v>
      </c>
      <c r="D1095" s="11"/>
      <c r="E1095" s="11">
        <v>-3.99999999863212E-2</v>
      </c>
      <c r="F1095" s="11">
        <v>235303.24999999997</v>
      </c>
      <c r="G1095" s="24"/>
      <c r="H1095" s="24"/>
      <c r="I1095" s="24"/>
      <c r="J1095" s="24"/>
      <c r="K1095" s="24"/>
      <c r="L1095" s="11"/>
      <c r="M1095" s="11"/>
      <c r="N1095" s="11">
        <v>37648.519999999997</v>
      </c>
      <c r="O1095" s="11">
        <v>272951.73</v>
      </c>
      <c r="P1095" s="106">
        <f>Tabla16[[#This Row],[TASA EX.]]+Tabla16[[#This Row],[IEPS 8 %]]</f>
        <v>0</v>
      </c>
      <c r="Q1095" s="62">
        <f>Tabla16[[#This Row],[TASA 16%]]+Tabla16[[#This Row],[IEPS 6%]]+Tabla16[[#This Row],[IEPS30%]]+Tabla16[[#This Row],[IEPS53%]]+Tabla16[[#This Row],[IEPS 26.5%]]</f>
        <v>235303.24999999997</v>
      </c>
      <c r="R1095" s="33">
        <v>45479</v>
      </c>
      <c r="S1095" t="s">
        <v>2222</v>
      </c>
      <c r="T1095" s="34" t="s">
        <v>288</v>
      </c>
      <c r="U1095" s="9" t="s">
        <v>39</v>
      </c>
      <c r="V1095" s="11"/>
      <c r="W1095" s="13" t="s">
        <v>40</v>
      </c>
      <c r="X1095" s="12" t="s">
        <v>1248</v>
      </c>
      <c r="Y1095" s="124"/>
    </row>
    <row r="1096" spans="1:25" x14ac:dyDescent="0.25">
      <c r="A1096" s="57">
        <v>195130</v>
      </c>
      <c r="B1096" s="58">
        <v>180</v>
      </c>
      <c r="C1096" s="10">
        <v>45450</v>
      </c>
      <c r="D1096" s="60"/>
      <c r="E1096" s="60">
        <v>25147.549999999974</v>
      </c>
      <c r="F1096" s="60">
        <v>217821</v>
      </c>
      <c r="G1096" s="61"/>
      <c r="H1096" s="61"/>
      <c r="I1096" s="61"/>
      <c r="J1096" s="61"/>
      <c r="K1096" s="61"/>
      <c r="L1096" s="60"/>
      <c r="M1096" s="60"/>
      <c r="N1096" s="60">
        <v>34851.360000000001</v>
      </c>
      <c r="O1096" s="60">
        <v>277819.90999999997</v>
      </c>
      <c r="P1096" s="56">
        <f>Tabla16[[#This Row],[TASA EX.]]+Tabla16[[#This Row],[IEPS 8 %]]</f>
        <v>0</v>
      </c>
      <c r="Q1096" s="62">
        <f>Tabla16[[#This Row],[TASA 16%]]+Tabla16[[#This Row],[IEPS 6%]]+Tabla16[[#This Row],[IEPS30%]]+Tabla16[[#This Row],[IEPS53%]]+Tabla16[[#This Row],[IEPS 26.5%]]</f>
        <v>217821</v>
      </c>
      <c r="R1096" s="33">
        <v>45482</v>
      </c>
      <c r="S1096" t="s">
        <v>2222</v>
      </c>
      <c r="T1096" s="63" t="s">
        <v>288</v>
      </c>
      <c r="U1096" s="58" t="s">
        <v>39</v>
      </c>
      <c r="V1096" s="60">
        <v>273.58</v>
      </c>
      <c r="W1096" s="64" t="s">
        <v>40</v>
      </c>
      <c r="X1096" s="12" t="s">
        <v>1249</v>
      </c>
      <c r="Y1096" s="124"/>
    </row>
    <row r="1097" spans="1:25" x14ac:dyDescent="0.25">
      <c r="A1097" s="69">
        <v>195765</v>
      </c>
      <c r="B1097" s="70">
        <v>815</v>
      </c>
      <c r="C1097" s="10">
        <v>45470</v>
      </c>
      <c r="D1097" s="72"/>
      <c r="E1097" s="72">
        <v>7.4999999924330041E-3</v>
      </c>
      <c r="F1097" s="72">
        <v>104710.0625</v>
      </c>
      <c r="G1097" s="73"/>
      <c r="H1097" s="73"/>
      <c r="I1097" s="73"/>
      <c r="J1097" s="73"/>
      <c r="K1097" s="73"/>
      <c r="L1097" s="72"/>
      <c r="M1097" s="72"/>
      <c r="N1097" s="72">
        <v>16753.61</v>
      </c>
      <c r="O1097" s="72">
        <v>121463.67999999999</v>
      </c>
      <c r="P1097" s="56">
        <f>Tabla16[[#This Row],[TASA EX.]]+Tabla16[[#This Row],[IEPS 8 %]]</f>
        <v>0</v>
      </c>
      <c r="Q1097" s="62">
        <f>Tabla16[[#This Row],[TASA 16%]]+Tabla16[[#This Row],[IEPS 6%]]+Tabla16[[#This Row],[IEPS30%]]+Tabla16[[#This Row],[IEPS53%]]+Tabla16[[#This Row],[IEPS 26.5%]]</f>
        <v>104710.0625</v>
      </c>
      <c r="R1097" s="33">
        <v>45482</v>
      </c>
      <c r="S1097" t="s">
        <v>2222</v>
      </c>
      <c r="T1097" s="74" t="s">
        <v>288</v>
      </c>
      <c r="U1097" s="70" t="s">
        <v>39</v>
      </c>
      <c r="V1097" s="72"/>
      <c r="W1097" s="75" t="s">
        <v>40</v>
      </c>
      <c r="X1097" s="12" t="s">
        <v>1522</v>
      </c>
      <c r="Y1097" s="124"/>
    </row>
    <row r="1098" spans="1:25" x14ac:dyDescent="0.25">
      <c r="A1098" s="36">
        <v>195766</v>
      </c>
      <c r="B1098" s="9">
        <v>816</v>
      </c>
      <c r="C1098" s="10">
        <v>45470</v>
      </c>
      <c r="D1098" s="11"/>
      <c r="E1098" s="11">
        <v>1.7499999994470272E-2</v>
      </c>
      <c r="F1098" s="11">
        <v>217987.5625</v>
      </c>
      <c r="G1098" s="24"/>
      <c r="H1098" s="24"/>
      <c r="I1098" s="24"/>
      <c r="J1098" s="24"/>
      <c r="K1098" s="24"/>
      <c r="L1098" s="11"/>
      <c r="M1098" s="11"/>
      <c r="N1098" s="11">
        <v>34878.01</v>
      </c>
      <c r="O1098" s="11">
        <v>252865.59</v>
      </c>
      <c r="P1098" s="106">
        <f>Tabla16[[#This Row],[TASA EX.]]+Tabla16[[#This Row],[IEPS 8 %]]</f>
        <v>0</v>
      </c>
      <c r="Q1098" s="62">
        <f>Tabla16[[#This Row],[TASA 16%]]+Tabla16[[#This Row],[IEPS 6%]]+Tabla16[[#This Row],[IEPS30%]]+Tabla16[[#This Row],[IEPS53%]]+Tabla16[[#This Row],[IEPS 26.5%]]</f>
        <v>217987.5625</v>
      </c>
      <c r="R1098" s="33">
        <v>45493</v>
      </c>
      <c r="S1098" t="s">
        <v>2222</v>
      </c>
      <c r="T1098" s="34" t="s">
        <v>288</v>
      </c>
      <c r="U1098" s="9" t="s">
        <v>39</v>
      </c>
      <c r="V1098" s="11"/>
      <c r="W1098" s="13" t="s">
        <v>40</v>
      </c>
      <c r="X1098" s="12" t="s">
        <v>1523</v>
      </c>
      <c r="Y1098" s="124"/>
    </row>
    <row r="1099" spans="1:25" x14ac:dyDescent="0.25">
      <c r="A1099" s="57">
        <v>195767</v>
      </c>
      <c r="B1099" s="58">
        <v>817</v>
      </c>
      <c r="C1099" s="10">
        <v>45470</v>
      </c>
      <c r="D1099" s="60"/>
      <c r="E1099" s="60">
        <v>44209.574999999983</v>
      </c>
      <c r="F1099" s="60">
        <v>212623.625</v>
      </c>
      <c r="G1099" s="61"/>
      <c r="H1099" s="61"/>
      <c r="I1099" s="61"/>
      <c r="J1099" s="61"/>
      <c r="K1099" s="61"/>
      <c r="L1099" s="60"/>
      <c r="M1099" s="60"/>
      <c r="N1099" s="60">
        <v>34019.78</v>
      </c>
      <c r="O1099" s="60">
        <v>290852.98</v>
      </c>
      <c r="P1099" s="56">
        <f>Tabla16[[#This Row],[TASA EX.]]+Tabla16[[#This Row],[IEPS 8 %]]</f>
        <v>0</v>
      </c>
      <c r="Q1099" s="62">
        <f>Tabla16[[#This Row],[TASA 16%]]+Tabla16[[#This Row],[IEPS 6%]]+Tabla16[[#This Row],[IEPS30%]]+Tabla16[[#This Row],[IEPS53%]]+Tabla16[[#This Row],[IEPS 26.5%]]</f>
        <v>212623.625</v>
      </c>
      <c r="R1099" s="33">
        <v>45489</v>
      </c>
      <c r="S1099" t="s">
        <v>2222</v>
      </c>
      <c r="T1099" s="63" t="s">
        <v>288</v>
      </c>
      <c r="U1099" s="58" t="s">
        <v>39</v>
      </c>
      <c r="V1099" s="60"/>
      <c r="W1099" s="64" t="s">
        <v>40</v>
      </c>
      <c r="X1099" s="59" t="s">
        <v>1524</v>
      </c>
      <c r="Y1099" s="124"/>
    </row>
    <row r="1100" spans="1:25" x14ac:dyDescent="0.25">
      <c r="A1100" s="36">
        <v>195768</v>
      </c>
      <c r="B1100" s="9">
        <v>818</v>
      </c>
      <c r="C1100" s="10">
        <v>45470</v>
      </c>
      <c r="D1100" s="11"/>
      <c r="E1100" s="11">
        <v>43785.519999999982</v>
      </c>
      <c r="F1100" s="11">
        <v>244340</v>
      </c>
      <c r="G1100" s="24"/>
      <c r="H1100" s="24"/>
      <c r="I1100" s="24"/>
      <c r="J1100" s="24"/>
      <c r="K1100" s="24"/>
      <c r="L1100" s="11"/>
      <c r="M1100" s="11"/>
      <c r="N1100" s="11">
        <v>39094.400000000001</v>
      </c>
      <c r="O1100" s="11">
        <v>327219.92</v>
      </c>
      <c r="P1100" s="56">
        <f>Tabla16[[#This Row],[TASA EX.]]+Tabla16[[#This Row],[IEPS 8 %]]</f>
        <v>0</v>
      </c>
      <c r="Q1100" s="62">
        <f>Tabla16[[#This Row],[TASA 16%]]+Tabla16[[#This Row],[IEPS 6%]]+Tabla16[[#This Row],[IEPS30%]]+Tabla16[[#This Row],[IEPS53%]]+Tabla16[[#This Row],[IEPS 26.5%]]</f>
        <v>244340</v>
      </c>
      <c r="R1100" s="104">
        <v>45483</v>
      </c>
      <c r="S1100" t="s">
        <v>2222</v>
      </c>
      <c r="T1100" s="34" t="s">
        <v>288</v>
      </c>
      <c r="U1100" s="9" t="s">
        <v>39</v>
      </c>
      <c r="V1100" s="11">
        <v>18536.18</v>
      </c>
      <c r="W1100" s="13" t="s">
        <v>40</v>
      </c>
      <c r="X1100" s="12" t="s">
        <v>1525</v>
      </c>
      <c r="Y1100" s="124"/>
    </row>
    <row r="1101" spans="1:25" x14ac:dyDescent="0.25">
      <c r="A1101" s="57">
        <v>195769</v>
      </c>
      <c r="B1101" s="58">
        <v>819</v>
      </c>
      <c r="C1101" s="10">
        <v>45470</v>
      </c>
      <c r="D1101" s="60"/>
      <c r="E1101" s="60">
        <v>28270.562500000022</v>
      </c>
      <c r="F1101" s="60">
        <v>270057.9375</v>
      </c>
      <c r="G1101" s="61"/>
      <c r="H1101" s="61"/>
      <c r="I1101" s="61"/>
      <c r="J1101" s="61"/>
      <c r="K1101" s="61"/>
      <c r="L1101" s="60"/>
      <c r="M1101" s="60"/>
      <c r="N1101" s="60">
        <v>43209.27</v>
      </c>
      <c r="O1101" s="60">
        <v>341537.77</v>
      </c>
      <c r="P1101" s="56">
        <f>Tabla16[[#This Row],[TASA EX.]]+Tabla16[[#This Row],[IEPS 8 %]]</f>
        <v>0</v>
      </c>
      <c r="Q1101" s="62">
        <f>Tabla16[[#This Row],[TASA 16%]]+Tabla16[[#This Row],[IEPS 6%]]+Tabla16[[#This Row],[IEPS30%]]+Tabla16[[#This Row],[IEPS53%]]+Tabla16[[#This Row],[IEPS 26.5%]]</f>
        <v>270057.9375</v>
      </c>
      <c r="R1101" s="33">
        <v>45496</v>
      </c>
      <c r="S1101" t="s">
        <v>2222</v>
      </c>
      <c r="T1101" s="63" t="s">
        <v>288</v>
      </c>
      <c r="U1101" s="58" t="s">
        <v>39</v>
      </c>
      <c r="V1101" s="60"/>
      <c r="W1101" s="64" t="s">
        <v>40</v>
      </c>
      <c r="X1101" s="12" t="s">
        <v>2224</v>
      </c>
      <c r="Y1101" s="124"/>
    </row>
    <row r="1102" spans="1:25" x14ac:dyDescent="0.25">
      <c r="A1102" s="36">
        <v>195770</v>
      </c>
      <c r="B1102" s="9">
        <v>820</v>
      </c>
      <c r="C1102" s="10">
        <v>45470</v>
      </c>
      <c r="D1102" s="11"/>
      <c r="E1102" s="11">
        <v>-2.5000000241561793E-3</v>
      </c>
      <c r="F1102" s="11">
        <v>324329.5625</v>
      </c>
      <c r="G1102" s="24"/>
      <c r="H1102" s="24"/>
      <c r="I1102" s="24"/>
      <c r="J1102" s="24"/>
      <c r="K1102" s="24"/>
      <c r="L1102" s="11"/>
      <c r="M1102" s="11"/>
      <c r="N1102" s="11">
        <v>51892.73</v>
      </c>
      <c r="O1102" s="11">
        <v>376222.29</v>
      </c>
      <c r="P1102" s="106">
        <f>Tabla16[[#This Row],[TASA EX.]]+Tabla16[[#This Row],[IEPS 8 %]]</f>
        <v>0</v>
      </c>
      <c r="Q1102" s="62">
        <f>Tabla16[[#This Row],[TASA 16%]]+Tabla16[[#This Row],[IEPS 6%]]+Tabla16[[#This Row],[IEPS30%]]+Tabla16[[#This Row],[IEPS53%]]+Tabla16[[#This Row],[IEPS 26.5%]]</f>
        <v>324329.5625</v>
      </c>
      <c r="R1102" s="33">
        <v>45500</v>
      </c>
      <c r="S1102" t="s">
        <v>2222</v>
      </c>
      <c r="T1102" s="34" t="s">
        <v>288</v>
      </c>
      <c r="U1102" s="9" t="s">
        <v>39</v>
      </c>
      <c r="V1102" s="11"/>
      <c r="W1102" s="13" t="s">
        <v>40</v>
      </c>
      <c r="X1102" s="12" t="s">
        <v>1526</v>
      </c>
      <c r="Y1102" s="124"/>
    </row>
    <row r="1103" spans="1:25" x14ac:dyDescent="0.25">
      <c r="A1103" s="69">
        <v>196104</v>
      </c>
      <c r="B1103" s="70">
        <v>264</v>
      </c>
      <c r="C1103" s="10">
        <v>45482</v>
      </c>
      <c r="D1103" s="72"/>
      <c r="E1103" s="72">
        <v>70940.6875</v>
      </c>
      <c r="F1103" s="72">
        <v>5193.3125</v>
      </c>
      <c r="G1103" s="73"/>
      <c r="H1103" s="73"/>
      <c r="I1103" s="73"/>
      <c r="J1103" s="73"/>
      <c r="K1103" s="73"/>
      <c r="L1103" s="72"/>
      <c r="M1103" s="72"/>
      <c r="N1103" s="72">
        <v>830.93</v>
      </c>
      <c r="O1103" s="72">
        <v>76964.929999999993</v>
      </c>
      <c r="P1103" s="56">
        <f>Tabla16[[#This Row],[TASA EX.]]+Tabla16[[#This Row],[IEPS 8 %]]</f>
        <v>0</v>
      </c>
      <c r="Q1103" s="62">
        <f>Tabla16[[#This Row],[TASA 16%]]+Tabla16[[#This Row],[IEPS 6%]]+Tabla16[[#This Row],[IEPS30%]]+Tabla16[[#This Row],[IEPS53%]]+Tabla16[[#This Row],[IEPS 26.5%]]</f>
        <v>5193.3125</v>
      </c>
      <c r="R1103" s="33">
        <v>45504</v>
      </c>
      <c r="S1103" t="s">
        <v>2222</v>
      </c>
      <c r="T1103" s="74" t="s">
        <v>288</v>
      </c>
      <c r="U1103" s="70" t="s">
        <v>39</v>
      </c>
      <c r="V1103" s="72"/>
      <c r="W1103" s="75" t="s">
        <v>40</v>
      </c>
      <c r="X1103" s="71" t="s">
        <v>1834</v>
      </c>
      <c r="Y1103" s="124"/>
    </row>
    <row r="1104" spans="1:25" x14ac:dyDescent="0.25">
      <c r="A1104" s="57">
        <v>196105</v>
      </c>
      <c r="B1104" s="58">
        <v>265</v>
      </c>
      <c r="C1104" s="10">
        <v>45482</v>
      </c>
      <c r="D1104" s="60"/>
      <c r="E1104" s="60">
        <v>2.5000000387080945E-3</v>
      </c>
      <c r="F1104" s="60">
        <v>207760.18749999997</v>
      </c>
      <c r="G1104" s="61"/>
      <c r="H1104" s="61"/>
      <c r="I1104" s="61"/>
      <c r="J1104" s="61"/>
      <c r="K1104" s="61"/>
      <c r="L1104" s="60"/>
      <c r="M1104" s="60"/>
      <c r="N1104" s="60">
        <v>33241.629999999997</v>
      </c>
      <c r="O1104" s="60">
        <v>241001.82</v>
      </c>
      <c r="P1104" s="56">
        <f>Tabla16[[#This Row],[TASA EX.]]+Tabla16[[#This Row],[IEPS 8 %]]</f>
        <v>0</v>
      </c>
      <c r="Q1104" s="62">
        <f>Tabla16[[#This Row],[TASA 16%]]+Tabla16[[#This Row],[IEPS 6%]]+Tabla16[[#This Row],[IEPS30%]]+Tabla16[[#This Row],[IEPS53%]]+Tabla16[[#This Row],[IEPS 26.5%]]</f>
        <v>207760.18749999997</v>
      </c>
      <c r="R1104" s="33">
        <v>45504</v>
      </c>
      <c r="S1104" t="s">
        <v>2222</v>
      </c>
      <c r="T1104" s="63" t="s">
        <v>288</v>
      </c>
      <c r="U1104" s="58" t="s">
        <v>39</v>
      </c>
      <c r="V1104" s="60">
        <v>7905.2</v>
      </c>
      <c r="W1104" s="64" t="s">
        <v>40</v>
      </c>
      <c r="X1104" s="12" t="s">
        <v>2225</v>
      </c>
      <c r="Y1104" s="124"/>
    </row>
    <row r="1105" spans="1:25" x14ac:dyDescent="0.25">
      <c r="A1105" s="57">
        <v>196106</v>
      </c>
      <c r="B1105" s="58">
        <v>266</v>
      </c>
      <c r="C1105" s="10">
        <v>45482</v>
      </c>
      <c r="D1105" s="60"/>
      <c r="E1105" s="60">
        <v>18720.017499999998</v>
      </c>
      <c r="F1105" s="60">
        <v>200321.5625</v>
      </c>
      <c r="G1105" s="61"/>
      <c r="H1105" s="61"/>
      <c r="I1105" s="61"/>
      <c r="J1105" s="61"/>
      <c r="K1105" s="61"/>
      <c r="L1105" s="60"/>
      <c r="M1105" s="60"/>
      <c r="N1105" s="60">
        <v>32051.45</v>
      </c>
      <c r="O1105" s="60">
        <v>251093.03</v>
      </c>
      <c r="P1105" s="56">
        <f>Tabla16[[#This Row],[TASA EX.]]+Tabla16[[#This Row],[IEPS 8 %]]</f>
        <v>0</v>
      </c>
      <c r="Q1105" s="62">
        <f>Tabla16[[#This Row],[TASA 16%]]+Tabla16[[#This Row],[IEPS 6%]]+Tabla16[[#This Row],[IEPS30%]]+Tabla16[[#This Row],[IEPS53%]]+Tabla16[[#This Row],[IEPS 26.5%]]</f>
        <v>200321.5625</v>
      </c>
      <c r="R1105" s="33">
        <v>45504</v>
      </c>
      <c r="S1105" t="s">
        <v>2222</v>
      </c>
      <c r="T1105" s="63" t="s">
        <v>288</v>
      </c>
      <c r="U1105" s="58" t="s">
        <v>39</v>
      </c>
      <c r="V1105" s="60"/>
      <c r="W1105" s="64" t="s">
        <v>40</v>
      </c>
      <c r="X1105" s="12" t="s">
        <v>1835</v>
      </c>
      <c r="Y1105" s="124"/>
    </row>
    <row r="1106" spans="1:25" x14ac:dyDescent="0.25">
      <c r="A1106" s="36">
        <v>196107</v>
      </c>
      <c r="B1106" s="9">
        <v>267</v>
      </c>
      <c r="C1106" s="10">
        <v>45482</v>
      </c>
      <c r="D1106" s="11"/>
      <c r="E1106" s="11">
        <v>2.4999999950523488E-3</v>
      </c>
      <c r="F1106" s="11">
        <v>220492.9375</v>
      </c>
      <c r="G1106" s="24"/>
      <c r="H1106" s="24"/>
      <c r="I1106" s="24"/>
      <c r="J1106" s="24"/>
      <c r="K1106" s="24"/>
      <c r="L1106" s="11"/>
      <c r="M1106" s="11"/>
      <c r="N1106" s="11">
        <v>35278.870000000003</v>
      </c>
      <c r="O1106" s="11">
        <v>255771.81</v>
      </c>
      <c r="P1106" s="56">
        <f>Tabla16[[#This Row],[TASA EX.]]+Tabla16[[#This Row],[IEPS 8 %]]</f>
        <v>0</v>
      </c>
      <c r="Q1106" s="62">
        <f>Tabla16[[#This Row],[TASA 16%]]+Tabla16[[#This Row],[IEPS 6%]]+Tabla16[[#This Row],[IEPS30%]]+Tabla16[[#This Row],[IEPS53%]]+Tabla16[[#This Row],[IEPS 26.5%]]</f>
        <v>220492.9375</v>
      </c>
      <c r="R1106" s="33">
        <v>45504</v>
      </c>
      <c r="S1106" t="s">
        <v>2222</v>
      </c>
      <c r="T1106" s="34" t="s">
        <v>288</v>
      </c>
      <c r="U1106" s="9" t="s">
        <v>39</v>
      </c>
      <c r="V1106" s="11"/>
      <c r="W1106" s="13" t="s">
        <v>40</v>
      </c>
      <c r="X1106" s="12" t="s">
        <v>1836</v>
      </c>
      <c r="Y1106" s="124"/>
    </row>
    <row r="1107" spans="1:25" x14ac:dyDescent="0.25">
      <c r="A1107" s="36">
        <v>196108</v>
      </c>
      <c r="B1107" s="9">
        <v>268</v>
      </c>
      <c r="C1107" s="10">
        <v>45482</v>
      </c>
      <c r="D1107" s="11"/>
      <c r="E1107" s="11">
        <v>5101.6749999999811</v>
      </c>
      <c r="F1107" s="11">
        <v>234678.875</v>
      </c>
      <c r="G1107" s="24"/>
      <c r="H1107" s="24"/>
      <c r="I1107" s="24"/>
      <c r="J1107" s="24"/>
      <c r="K1107" s="24"/>
      <c r="L1107" s="11"/>
      <c r="M1107" s="11"/>
      <c r="N1107" s="11">
        <v>37548.620000000003</v>
      </c>
      <c r="O1107" s="11">
        <v>277329.17</v>
      </c>
      <c r="P1107" s="56">
        <f>Tabla16[[#This Row],[TASA EX.]]+Tabla16[[#This Row],[IEPS 8 %]]</f>
        <v>0</v>
      </c>
      <c r="Q1107" s="62">
        <f>Tabla16[[#This Row],[TASA 16%]]+Tabla16[[#This Row],[IEPS 6%]]+Tabla16[[#This Row],[IEPS30%]]+Tabla16[[#This Row],[IEPS53%]]+Tabla16[[#This Row],[IEPS 26.5%]]</f>
        <v>234678.875</v>
      </c>
      <c r="R1107" s="33">
        <v>45504</v>
      </c>
      <c r="S1107" t="s">
        <v>2222</v>
      </c>
      <c r="T1107" s="34" t="s">
        <v>288</v>
      </c>
      <c r="U1107" s="9" t="s">
        <v>39</v>
      </c>
      <c r="V1107" s="11"/>
      <c r="W1107" s="13" t="s">
        <v>40</v>
      </c>
      <c r="X1107" s="12" t="s">
        <v>1837</v>
      </c>
      <c r="Y1107" s="124"/>
    </row>
    <row r="1108" spans="1:25" x14ac:dyDescent="0.25">
      <c r="A1108" s="57">
        <v>196109</v>
      </c>
      <c r="B1108" s="58">
        <v>269</v>
      </c>
      <c r="C1108" s="10">
        <v>45482</v>
      </c>
      <c r="D1108" s="60"/>
      <c r="E1108" s="60">
        <v>5.0000000192085281E-3</v>
      </c>
      <c r="F1108" s="60">
        <v>259366.125</v>
      </c>
      <c r="G1108" s="61"/>
      <c r="H1108" s="61"/>
      <c r="I1108" s="61"/>
      <c r="J1108" s="61"/>
      <c r="K1108" s="61"/>
      <c r="L1108" s="60"/>
      <c r="M1108" s="60"/>
      <c r="N1108" s="60">
        <v>41498.58</v>
      </c>
      <c r="O1108" s="60">
        <v>300864.71000000002</v>
      </c>
      <c r="P1108" s="56">
        <f>Tabla16[[#This Row],[TASA EX.]]+Tabla16[[#This Row],[IEPS 8 %]]</f>
        <v>0</v>
      </c>
      <c r="Q1108" s="62">
        <f>Tabla16[[#This Row],[TASA 16%]]+Tabla16[[#This Row],[IEPS 6%]]+Tabla16[[#This Row],[IEPS30%]]+Tabla16[[#This Row],[IEPS53%]]+Tabla16[[#This Row],[IEPS 26.5%]]</f>
        <v>259366.125</v>
      </c>
      <c r="R1108" s="33">
        <v>45504</v>
      </c>
      <c r="S1108" t="s">
        <v>2222</v>
      </c>
      <c r="T1108" s="63" t="s">
        <v>288</v>
      </c>
      <c r="U1108" s="58" t="s">
        <v>39</v>
      </c>
      <c r="V1108" s="60"/>
      <c r="W1108" s="64" t="s">
        <v>40</v>
      </c>
      <c r="X1108" s="59" t="s">
        <v>1838</v>
      </c>
      <c r="Y1108" s="124"/>
    </row>
    <row r="1109" spans="1:25" x14ac:dyDescent="0.25">
      <c r="A1109" s="36">
        <v>195503</v>
      </c>
      <c r="B1109" s="9">
        <v>553</v>
      </c>
      <c r="C1109" s="10">
        <v>45463</v>
      </c>
      <c r="D1109" s="11"/>
      <c r="E1109" s="11">
        <v>5.0000000005638867E-3</v>
      </c>
      <c r="F1109" s="11">
        <v>15111.375</v>
      </c>
      <c r="G1109" s="24"/>
      <c r="H1109" s="24"/>
      <c r="I1109" s="24"/>
      <c r="J1109" s="24"/>
      <c r="K1109" s="24"/>
      <c r="L1109" s="11"/>
      <c r="M1109" s="11"/>
      <c r="N1109" s="11">
        <v>2417.8200000000002</v>
      </c>
      <c r="O1109" s="11">
        <v>17529.2</v>
      </c>
      <c r="P1109" s="56">
        <f>Tabla16[[#This Row],[TASA EX.]]+Tabla16[[#This Row],[IEPS 8 %]]</f>
        <v>0</v>
      </c>
      <c r="Q1109" s="62">
        <f>Tabla16[[#This Row],[TASA 16%]]+Tabla16[[#This Row],[IEPS 6%]]+Tabla16[[#This Row],[IEPS30%]]+Tabla16[[#This Row],[IEPS53%]]+Tabla16[[#This Row],[IEPS 26.5%]]</f>
        <v>15111.375</v>
      </c>
      <c r="R1109" s="33">
        <v>45482</v>
      </c>
      <c r="S1109" s="12" t="s">
        <v>543</v>
      </c>
      <c r="T1109" s="34" t="s">
        <v>544</v>
      </c>
      <c r="U1109" s="9" t="s">
        <v>39</v>
      </c>
      <c r="V1109" s="11"/>
      <c r="W1109" s="13" t="s">
        <v>40</v>
      </c>
      <c r="X1109" s="12" t="s">
        <v>802</v>
      </c>
      <c r="Y1109" s="124"/>
    </row>
    <row r="1110" spans="1:25" x14ac:dyDescent="0.25">
      <c r="A1110" s="97">
        <v>196004</v>
      </c>
      <c r="B1110" s="98">
        <v>164</v>
      </c>
      <c r="C1110" s="10">
        <v>45477</v>
      </c>
      <c r="D1110" s="100"/>
      <c r="E1110" s="100">
        <v>0</v>
      </c>
      <c r="F1110" s="100">
        <v>20250</v>
      </c>
      <c r="G1110" s="101"/>
      <c r="H1110" s="101"/>
      <c r="I1110" s="101"/>
      <c r="J1110" s="101"/>
      <c r="K1110" s="101"/>
      <c r="L1110" s="100"/>
      <c r="M1110" s="100"/>
      <c r="N1110" s="100">
        <v>3240</v>
      </c>
      <c r="O1110" s="100">
        <v>23490</v>
      </c>
      <c r="P1110" s="56">
        <f>Tabla16[[#This Row],[TASA EX.]]+Tabla16[[#This Row],[IEPS 8 %]]</f>
        <v>0</v>
      </c>
      <c r="Q1110" s="62">
        <f>Tabla16[[#This Row],[TASA 16%]]+Tabla16[[#This Row],[IEPS 6%]]+Tabla16[[#This Row],[IEPS30%]]+Tabla16[[#This Row],[IEPS53%]]+Tabla16[[#This Row],[IEPS 26.5%]]</f>
        <v>20250</v>
      </c>
      <c r="R1110" s="33">
        <v>45496</v>
      </c>
      <c r="S1110" s="99" t="s">
        <v>543</v>
      </c>
      <c r="T1110" s="102" t="s">
        <v>544</v>
      </c>
      <c r="U1110" s="98" t="s">
        <v>39</v>
      </c>
      <c r="V1110" s="100"/>
      <c r="W1110" s="103" t="s">
        <v>40</v>
      </c>
      <c r="X1110" s="99" t="s">
        <v>670</v>
      </c>
      <c r="Y1110" s="124"/>
    </row>
    <row r="1111" spans="1:25" x14ac:dyDescent="0.25">
      <c r="A1111" s="57">
        <v>196325</v>
      </c>
      <c r="B1111" s="58">
        <v>485</v>
      </c>
      <c r="C1111" s="10">
        <v>45491</v>
      </c>
      <c r="D1111" s="60"/>
      <c r="E1111" s="60">
        <v>42641.760000000002</v>
      </c>
      <c r="F1111" s="60">
        <v>0</v>
      </c>
      <c r="G1111" s="61"/>
      <c r="H1111" s="61"/>
      <c r="I1111" s="61"/>
      <c r="J1111" s="61"/>
      <c r="K1111" s="61"/>
      <c r="L1111" s="60"/>
      <c r="M1111" s="60"/>
      <c r="N1111" s="60"/>
      <c r="O1111" s="60">
        <v>42641.760000000002</v>
      </c>
      <c r="P1111" s="56">
        <f>Tabla16[[#This Row],[TASA EX.]]+Tabla16[[#This Row],[IEPS 8 %]]</f>
        <v>0</v>
      </c>
      <c r="Q1111" s="62">
        <f>Tabla16[[#This Row],[TASA 16%]]+Tabla16[[#This Row],[IEPS 6%]]+Tabla16[[#This Row],[IEPS30%]]+Tabla16[[#This Row],[IEPS53%]]+Tabla16[[#This Row],[IEPS 26.5%]]</f>
        <v>0</v>
      </c>
      <c r="R1111" s="33">
        <v>45495</v>
      </c>
      <c r="S1111" s="59" t="s">
        <v>1989</v>
      </c>
      <c r="T1111" s="63" t="s">
        <v>1990</v>
      </c>
      <c r="U1111" s="58" t="s">
        <v>39</v>
      </c>
      <c r="V1111" s="60">
        <v>870.24</v>
      </c>
      <c r="W1111" s="64" t="s">
        <v>40</v>
      </c>
      <c r="X1111" s="59" t="s">
        <v>1991</v>
      </c>
      <c r="Y1111" s="124"/>
    </row>
    <row r="1112" spans="1:25" x14ac:dyDescent="0.25">
      <c r="A1112" s="36">
        <v>196046</v>
      </c>
      <c r="B1112" s="9">
        <v>206</v>
      </c>
      <c r="C1112" s="10">
        <v>45478</v>
      </c>
      <c r="D1112" s="11"/>
      <c r="E1112" s="11">
        <v>196824</v>
      </c>
      <c r="F1112" s="11">
        <v>0</v>
      </c>
      <c r="G1112" s="24"/>
      <c r="H1112" s="24"/>
      <c r="I1112" s="24"/>
      <c r="J1112" s="24"/>
      <c r="K1112" s="24"/>
      <c r="L1112" s="11"/>
      <c r="M1112" s="11"/>
      <c r="N1112" s="11"/>
      <c r="O1112" s="11">
        <v>196824</v>
      </c>
      <c r="P1112" s="56">
        <f>Tabla16[[#This Row],[TASA EX.]]+Tabla16[[#This Row],[IEPS 8 %]]</f>
        <v>0</v>
      </c>
      <c r="Q1112" s="62">
        <f>Tabla16[[#This Row],[TASA 16%]]+Tabla16[[#This Row],[IEPS 6%]]+Tabla16[[#This Row],[IEPS30%]]+Tabla16[[#This Row],[IEPS53%]]+Tabla16[[#This Row],[IEPS 26.5%]]</f>
        <v>0</v>
      </c>
      <c r="R1112" s="33">
        <v>45482</v>
      </c>
      <c r="S1112" s="12" t="s">
        <v>400</v>
      </c>
      <c r="T1112" s="34" t="s">
        <v>401</v>
      </c>
      <c r="U1112" s="9" t="s">
        <v>51</v>
      </c>
      <c r="V1112" s="11"/>
      <c r="W1112" s="13" t="s">
        <v>52</v>
      </c>
      <c r="X1112" s="12" t="s">
        <v>1797</v>
      </c>
      <c r="Y1112" s="124"/>
    </row>
    <row r="1113" spans="1:25" x14ac:dyDescent="0.25">
      <c r="A1113" s="36">
        <v>195562</v>
      </c>
      <c r="B1113" s="9">
        <v>612</v>
      </c>
      <c r="C1113" s="10">
        <v>45464</v>
      </c>
      <c r="D1113" s="11"/>
      <c r="E1113" s="11">
        <v>12978</v>
      </c>
      <c r="F1113" s="11">
        <v>0</v>
      </c>
      <c r="G1113" s="24"/>
      <c r="H1113" s="24"/>
      <c r="I1113" s="24"/>
      <c r="J1113" s="24"/>
      <c r="K1113" s="24"/>
      <c r="L1113" s="11"/>
      <c r="M1113" s="11"/>
      <c r="N1113" s="11"/>
      <c r="O1113" s="11">
        <v>12978</v>
      </c>
      <c r="P1113" s="106">
        <f>Tabla16[[#This Row],[TASA EX.]]+Tabla16[[#This Row],[IEPS 8 %]]</f>
        <v>0</v>
      </c>
      <c r="Q1113" s="62">
        <f>Tabla16[[#This Row],[TASA 16%]]+Tabla16[[#This Row],[IEPS 6%]]+Tabla16[[#This Row],[IEPS30%]]+Tabla16[[#This Row],[IEPS53%]]+Tabla16[[#This Row],[IEPS 26.5%]]</f>
        <v>0</v>
      </c>
      <c r="R1113" s="33">
        <v>45484</v>
      </c>
      <c r="S1113" s="12" t="s">
        <v>289</v>
      </c>
      <c r="T1113" s="34" t="s">
        <v>290</v>
      </c>
      <c r="U1113" s="9" t="s">
        <v>39</v>
      </c>
      <c r="V1113" s="11"/>
      <c r="W1113" s="13" t="s">
        <v>40</v>
      </c>
      <c r="X1113" s="12" t="s">
        <v>1391</v>
      </c>
      <c r="Y1113" s="124"/>
    </row>
    <row r="1114" spans="1:25" x14ac:dyDescent="0.25">
      <c r="A1114" s="97">
        <v>196137</v>
      </c>
      <c r="B1114" s="98">
        <v>297</v>
      </c>
      <c r="C1114" s="10">
        <v>45482</v>
      </c>
      <c r="D1114" s="100">
        <v>182.8</v>
      </c>
      <c r="E1114" s="100">
        <v>0</v>
      </c>
      <c r="F1114" s="100">
        <v>5930</v>
      </c>
      <c r="G1114" s="101"/>
      <c r="H1114" s="101"/>
      <c r="I1114" s="101"/>
      <c r="J1114" s="101"/>
      <c r="K1114" s="101"/>
      <c r="L1114" s="100"/>
      <c r="M1114" s="100"/>
      <c r="N1114" s="100">
        <v>948.8</v>
      </c>
      <c r="O1114" s="100">
        <v>7061.6</v>
      </c>
      <c r="P1114" s="56">
        <f>Tabla16[[#This Row],[TASA EX.]]+Tabla16[[#This Row],[IEPS 8 %]]</f>
        <v>182.8</v>
      </c>
      <c r="Q1114" s="62">
        <f>Tabla16[[#This Row],[TASA 16%]]+Tabla16[[#This Row],[IEPS 6%]]+Tabla16[[#This Row],[IEPS30%]]+Tabla16[[#This Row],[IEPS53%]]+Tabla16[[#This Row],[IEPS 26.5%]]</f>
        <v>5930</v>
      </c>
      <c r="R1114" s="33">
        <v>45484</v>
      </c>
      <c r="S1114" s="99" t="s">
        <v>446</v>
      </c>
      <c r="T1114" s="102" t="s">
        <v>447</v>
      </c>
      <c r="U1114" s="98" t="s">
        <v>51</v>
      </c>
      <c r="V1114" s="100"/>
      <c r="W1114" s="103" t="s">
        <v>52</v>
      </c>
      <c r="X1114" s="99" t="s">
        <v>1862</v>
      </c>
      <c r="Y1114" s="124"/>
    </row>
    <row r="1115" spans="1:25" x14ac:dyDescent="0.25">
      <c r="A1115" s="69">
        <v>196560</v>
      </c>
      <c r="B1115" s="70">
        <v>720</v>
      </c>
      <c r="C1115" s="10">
        <v>45497</v>
      </c>
      <c r="D1115" s="72">
        <v>112.3</v>
      </c>
      <c r="E1115" s="72">
        <v>0</v>
      </c>
      <c r="F1115" s="72">
        <v>3652.0000000000005</v>
      </c>
      <c r="G1115" s="73"/>
      <c r="H1115" s="73"/>
      <c r="I1115" s="73"/>
      <c r="J1115" s="73"/>
      <c r="K1115" s="73"/>
      <c r="L1115" s="72"/>
      <c r="M1115" s="72"/>
      <c r="N1115" s="72">
        <v>584.32000000000005</v>
      </c>
      <c r="O1115" s="72">
        <v>4348.62</v>
      </c>
      <c r="P1115" s="56">
        <f>Tabla16[[#This Row],[TASA EX.]]+Tabla16[[#This Row],[IEPS 8 %]]</f>
        <v>112.3</v>
      </c>
      <c r="Q1115" s="62">
        <f>Tabla16[[#This Row],[TASA 16%]]+Tabla16[[#This Row],[IEPS 6%]]+Tabla16[[#This Row],[IEPS30%]]+Tabla16[[#This Row],[IEPS53%]]+Tabla16[[#This Row],[IEPS 26.5%]]</f>
        <v>3652.0000000000005</v>
      </c>
      <c r="R1115" s="33">
        <v>45499</v>
      </c>
      <c r="S1115" s="71" t="s">
        <v>446</v>
      </c>
      <c r="T1115" s="74" t="s">
        <v>447</v>
      </c>
      <c r="U1115" s="70" t="s">
        <v>51</v>
      </c>
      <c r="V1115" s="72"/>
      <c r="W1115" s="75" t="s">
        <v>52</v>
      </c>
      <c r="X1115" s="71" t="s">
        <v>2098</v>
      </c>
      <c r="Y1115" s="124"/>
    </row>
    <row r="1116" spans="1:25" x14ac:dyDescent="0.25">
      <c r="A1116" s="36" t="s">
        <v>1031</v>
      </c>
      <c r="B1116" s="9">
        <v>2144</v>
      </c>
      <c r="C1116" s="10">
        <v>45496</v>
      </c>
      <c r="D1116" s="11">
        <v>141.74</v>
      </c>
      <c r="E1116" s="11">
        <v>0</v>
      </c>
      <c r="F1116" s="11">
        <v>5324.25</v>
      </c>
      <c r="G1116" s="24"/>
      <c r="H1116" s="24"/>
      <c r="I1116" s="24"/>
      <c r="J1116" s="24"/>
      <c r="K1116" s="24"/>
      <c r="L1116" s="11"/>
      <c r="M1116" s="11"/>
      <c r="N1116" s="11">
        <v>851.88</v>
      </c>
      <c r="O1116" s="11">
        <v>6317.87</v>
      </c>
      <c r="P1116" s="56">
        <f>Tabla16[[#This Row],[TASA EX.]]+Tabla16[[#This Row],[IEPS 8 %]]</f>
        <v>141.74</v>
      </c>
      <c r="Q1116" s="62">
        <f>Tabla16[[#This Row],[TASA 16%]]+Tabla16[[#This Row],[IEPS 6%]]+Tabla16[[#This Row],[IEPS30%]]+Tabla16[[#This Row],[IEPS53%]]+Tabla16[[#This Row],[IEPS 26.5%]]</f>
        <v>5324.25</v>
      </c>
      <c r="R1116" s="33">
        <v>45496</v>
      </c>
      <c r="S1116" s="12" t="s">
        <v>515</v>
      </c>
      <c r="T1116" s="34" t="s">
        <v>516</v>
      </c>
      <c r="U1116" s="9" t="s">
        <v>51</v>
      </c>
      <c r="V1116" s="11"/>
      <c r="W1116" s="13" t="s">
        <v>52</v>
      </c>
      <c r="X1116" s="12" t="s">
        <v>1206</v>
      </c>
      <c r="Y1116" s="124"/>
    </row>
    <row r="1117" spans="1:25" x14ac:dyDescent="0.25">
      <c r="A1117" s="51" t="s">
        <v>921</v>
      </c>
      <c r="B1117" s="50">
        <v>2029</v>
      </c>
      <c r="C1117" s="10">
        <v>45477</v>
      </c>
      <c r="D1117" s="52">
        <v>225.28</v>
      </c>
      <c r="E1117" s="52">
        <v>4.9999999985175236E-3</v>
      </c>
      <c r="F1117" s="52">
        <v>8357.625</v>
      </c>
      <c r="G1117" s="53"/>
      <c r="H1117" s="53"/>
      <c r="I1117" s="53"/>
      <c r="J1117" s="53"/>
      <c r="K1117" s="53"/>
      <c r="L1117" s="52"/>
      <c r="M1117" s="52"/>
      <c r="N1117" s="52">
        <v>1337.22</v>
      </c>
      <c r="O1117" s="52">
        <v>9920.1299999999992</v>
      </c>
      <c r="P1117" s="56">
        <f>Tabla16[[#This Row],[TASA EX.]]+Tabla16[[#This Row],[IEPS 8 %]]</f>
        <v>225.28</v>
      </c>
      <c r="Q1117" s="62">
        <f>Tabla16[[#This Row],[TASA 16%]]+Tabla16[[#This Row],[IEPS 6%]]+Tabla16[[#This Row],[IEPS30%]]+Tabla16[[#This Row],[IEPS53%]]+Tabla16[[#This Row],[IEPS 26.5%]]</f>
        <v>8357.625</v>
      </c>
      <c r="R1117" s="33">
        <v>45477</v>
      </c>
      <c r="S1117" s="54" t="s">
        <v>515</v>
      </c>
      <c r="T1117" s="49" t="s">
        <v>516</v>
      </c>
      <c r="U1117" s="45" t="s">
        <v>51</v>
      </c>
      <c r="V1117" s="55"/>
      <c r="W1117" s="50" t="s">
        <v>52</v>
      </c>
      <c r="X1117" s="48" t="s">
        <v>1099</v>
      </c>
      <c r="Y1117" s="124"/>
    </row>
    <row r="1118" spans="1:25" x14ac:dyDescent="0.25">
      <c r="A1118" s="57">
        <v>195928</v>
      </c>
      <c r="B1118" s="58">
        <v>88</v>
      </c>
      <c r="C1118" s="10">
        <v>45476</v>
      </c>
      <c r="D1118" s="60"/>
      <c r="E1118" s="60">
        <v>6.2500000000909495E-2</v>
      </c>
      <c r="F1118" s="60">
        <v>20310.1875</v>
      </c>
      <c r="G1118" s="61"/>
      <c r="H1118" s="61"/>
      <c r="I1118" s="61"/>
      <c r="J1118" s="61"/>
      <c r="K1118" s="61"/>
      <c r="L1118" s="60"/>
      <c r="M1118" s="60"/>
      <c r="N1118" s="60">
        <v>3249.63</v>
      </c>
      <c r="O1118" s="60">
        <v>23559.88</v>
      </c>
      <c r="P1118" s="56">
        <f>Tabla16[[#This Row],[TASA EX.]]+Tabla16[[#This Row],[IEPS 8 %]]</f>
        <v>0</v>
      </c>
      <c r="Q1118" s="62">
        <f>Tabla16[[#This Row],[TASA 16%]]+Tabla16[[#This Row],[IEPS 6%]]+Tabla16[[#This Row],[IEPS30%]]+Tabla16[[#This Row],[IEPS53%]]+Tabla16[[#This Row],[IEPS 26.5%]]</f>
        <v>20310.1875</v>
      </c>
      <c r="R1118" s="33">
        <v>45481</v>
      </c>
      <c r="S1118" s="59" t="s">
        <v>388</v>
      </c>
      <c r="T1118" s="63" t="s">
        <v>389</v>
      </c>
      <c r="U1118" s="58" t="s">
        <v>51</v>
      </c>
      <c r="V1118" s="60"/>
      <c r="W1118" s="64" t="s">
        <v>52</v>
      </c>
      <c r="X1118" s="59" t="s">
        <v>1680</v>
      </c>
      <c r="Y1118" s="124"/>
    </row>
    <row r="1119" spans="1:25" x14ac:dyDescent="0.25">
      <c r="A1119" s="97">
        <v>195483</v>
      </c>
      <c r="B1119" s="98">
        <v>533</v>
      </c>
      <c r="C1119" s="10">
        <v>45463</v>
      </c>
      <c r="D1119" s="100"/>
      <c r="E1119" s="100">
        <v>246812.18</v>
      </c>
      <c r="F1119" s="100">
        <v>0</v>
      </c>
      <c r="G1119" s="101"/>
      <c r="H1119" s="101"/>
      <c r="I1119" s="101"/>
      <c r="J1119" s="101"/>
      <c r="K1119" s="101"/>
      <c r="L1119" s="100"/>
      <c r="M1119" s="100"/>
      <c r="N1119" s="100"/>
      <c r="O1119" s="100">
        <v>246812.18</v>
      </c>
      <c r="P1119" s="56">
        <f>Tabla16[[#This Row],[TASA EX.]]+Tabla16[[#This Row],[IEPS 8 %]]</f>
        <v>0</v>
      </c>
      <c r="Q1119" s="62">
        <f>Tabla16[[#This Row],[TASA 16%]]+Tabla16[[#This Row],[IEPS 6%]]+Tabla16[[#This Row],[IEPS30%]]+Tabla16[[#This Row],[IEPS53%]]+Tabla16[[#This Row],[IEPS 26.5%]]</f>
        <v>0</v>
      </c>
      <c r="R1119" s="33">
        <v>45477</v>
      </c>
      <c r="S1119" s="99" t="s">
        <v>210</v>
      </c>
      <c r="T1119" s="102" t="s">
        <v>211</v>
      </c>
      <c r="U1119" s="98" t="s">
        <v>39</v>
      </c>
      <c r="V1119" s="100">
        <v>4821.72</v>
      </c>
      <c r="W1119" s="103" t="s">
        <v>40</v>
      </c>
      <c r="X1119" s="99" t="s">
        <v>60</v>
      </c>
      <c r="Y1119" s="124"/>
    </row>
    <row r="1120" spans="1:25" x14ac:dyDescent="0.25">
      <c r="A1120" s="57">
        <v>195718</v>
      </c>
      <c r="B1120" s="58">
        <v>768</v>
      </c>
      <c r="C1120" s="10">
        <v>45470</v>
      </c>
      <c r="D1120" s="60"/>
      <c r="E1120" s="60">
        <v>15712.16</v>
      </c>
      <c r="F1120" s="60">
        <v>0</v>
      </c>
      <c r="G1120" s="61"/>
      <c r="H1120" s="61"/>
      <c r="I1120" s="61"/>
      <c r="J1120" s="61"/>
      <c r="K1120" s="61"/>
      <c r="L1120" s="60"/>
      <c r="M1120" s="60"/>
      <c r="N1120" s="60"/>
      <c r="O1120" s="60">
        <v>15712.16</v>
      </c>
      <c r="P1120" s="56">
        <f>Tabla16[[#This Row],[TASA EX.]]+Tabla16[[#This Row],[IEPS 8 %]]</f>
        <v>0</v>
      </c>
      <c r="Q1120" s="62">
        <f>Tabla16[[#This Row],[TASA 16%]]+Tabla16[[#This Row],[IEPS 6%]]+Tabla16[[#This Row],[IEPS30%]]+Tabla16[[#This Row],[IEPS53%]]+Tabla16[[#This Row],[IEPS 26.5%]]</f>
        <v>0</v>
      </c>
      <c r="R1120" s="33">
        <v>45478</v>
      </c>
      <c r="S1120" s="59" t="s">
        <v>210</v>
      </c>
      <c r="T1120" s="63" t="s">
        <v>211</v>
      </c>
      <c r="U1120" s="58" t="s">
        <v>39</v>
      </c>
      <c r="V1120" s="60">
        <v>470.1</v>
      </c>
      <c r="W1120" s="64" t="s">
        <v>40</v>
      </c>
      <c r="X1120" s="59" t="s">
        <v>1481</v>
      </c>
      <c r="Y1120" s="124"/>
    </row>
    <row r="1121" spans="1:25" x14ac:dyDescent="0.25">
      <c r="A1121" s="36">
        <v>195719</v>
      </c>
      <c r="B1121" s="9">
        <v>769</v>
      </c>
      <c r="C1121" s="10">
        <v>45470</v>
      </c>
      <c r="D1121" s="11"/>
      <c r="E1121" s="11">
        <v>215106.33</v>
      </c>
      <c r="F1121" s="11">
        <v>0</v>
      </c>
      <c r="G1121" s="24"/>
      <c r="H1121" s="24"/>
      <c r="I1121" s="24"/>
      <c r="J1121" s="24"/>
      <c r="K1121" s="24"/>
      <c r="L1121" s="11"/>
      <c r="M1121" s="11"/>
      <c r="N1121" s="11"/>
      <c r="O1121" s="11">
        <v>215106.33</v>
      </c>
      <c r="P1121" s="56">
        <f>Tabla16[[#This Row],[TASA EX.]]+Tabla16[[#This Row],[IEPS 8 %]]</f>
        <v>0</v>
      </c>
      <c r="Q1121" s="62">
        <f>Tabla16[[#This Row],[TASA 16%]]+Tabla16[[#This Row],[IEPS 6%]]+Tabla16[[#This Row],[IEPS30%]]+Tabla16[[#This Row],[IEPS53%]]+Tabla16[[#This Row],[IEPS 26.5%]]</f>
        <v>0</v>
      </c>
      <c r="R1121" s="33">
        <v>45488</v>
      </c>
      <c r="S1121" s="12" t="s">
        <v>210</v>
      </c>
      <c r="T1121" s="34" t="s">
        <v>211</v>
      </c>
      <c r="U1121" s="9" t="s">
        <v>39</v>
      </c>
      <c r="V1121" s="11">
        <v>8015.7</v>
      </c>
      <c r="W1121" s="13" t="s">
        <v>40</v>
      </c>
      <c r="X1121" s="12" t="s">
        <v>60</v>
      </c>
      <c r="Y1121" s="124"/>
    </row>
    <row r="1122" spans="1:25" x14ac:dyDescent="0.25">
      <c r="A1122" s="36">
        <v>196010</v>
      </c>
      <c r="B1122" s="9">
        <v>170</v>
      </c>
      <c r="C1122" s="10">
        <v>45478</v>
      </c>
      <c r="D1122" s="11"/>
      <c r="E1122" s="11">
        <v>44502.53</v>
      </c>
      <c r="F1122" s="11">
        <v>0</v>
      </c>
      <c r="G1122" s="24"/>
      <c r="H1122" s="24"/>
      <c r="I1122" s="24"/>
      <c r="J1122" s="24"/>
      <c r="K1122" s="24"/>
      <c r="L1122" s="11"/>
      <c r="M1122" s="11"/>
      <c r="N1122" s="11"/>
      <c r="O1122" s="11">
        <v>44502.53</v>
      </c>
      <c r="P1122" s="56">
        <f>Tabla16[[#This Row],[TASA EX.]]+Tabla16[[#This Row],[IEPS 8 %]]</f>
        <v>0</v>
      </c>
      <c r="Q1122" s="62">
        <f>Tabla16[[#This Row],[TASA 16%]]+Tabla16[[#This Row],[IEPS 6%]]+Tabla16[[#This Row],[IEPS30%]]+Tabla16[[#This Row],[IEPS53%]]+Tabla16[[#This Row],[IEPS 26.5%]]</f>
        <v>0</v>
      </c>
      <c r="R1122" s="33">
        <v>45485</v>
      </c>
      <c r="S1122" s="12" t="s">
        <v>210</v>
      </c>
      <c r="T1122" s="34" t="s">
        <v>211</v>
      </c>
      <c r="U1122" s="9" t="s">
        <v>39</v>
      </c>
      <c r="V1122" s="11">
        <v>495.67</v>
      </c>
      <c r="W1122" s="13" t="s">
        <v>40</v>
      </c>
      <c r="X1122" s="12" t="s">
        <v>1757</v>
      </c>
      <c r="Y1122" s="124"/>
    </row>
    <row r="1123" spans="1:25" x14ac:dyDescent="0.25">
      <c r="A1123" s="36">
        <v>196152</v>
      </c>
      <c r="B1123" s="9">
        <v>312</v>
      </c>
      <c r="C1123" s="10">
        <v>45484</v>
      </c>
      <c r="D1123" s="11"/>
      <c r="E1123" s="11">
        <v>406521.59</v>
      </c>
      <c r="F1123" s="11">
        <v>0</v>
      </c>
      <c r="G1123" s="24"/>
      <c r="H1123" s="24"/>
      <c r="I1123" s="24"/>
      <c r="J1123" s="24"/>
      <c r="K1123" s="24"/>
      <c r="L1123" s="11"/>
      <c r="M1123" s="11"/>
      <c r="N1123" s="11"/>
      <c r="O1123" s="11">
        <v>406521.59</v>
      </c>
      <c r="P1123" s="56">
        <f>Tabla16[[#This Row],[TASA EX.]]+Tabla16[[#This Row],[IEPS 8 %]]</f>
        <v>0</v>
      </c>
      <c r="Q1123" s="62">
        <f>Tabla16[[#This Row],[TASA 16%]]+Tabla16[[#This Row],[IEPS 6%]]+Tabla16[[#This Row],[IEPS30%]]+Tabla16[[#This Row],[IEPS53%]]+Tabla16[[#This Row],[IEPS 26.5%]]</f>
        <v>0</v>
      </c>
      <c r="R1123" s="33">
        <v>45491</v>
      </c>
      <c r="S1123" s="12" t="s">
        <v>210</v>
      </c>
      <c r="T1123" s="34" t="s">
        <v>211</v>
      </c>
      <c r="U1123" s="9" t="s">
        <v>39</v>
      </c>
      <c r="V1123" s="11">
        <v>7834.29</v>
      </c>
      <c r="W1123" s="13" t="s">
        <v>40</v>
      </c>
      <c r="X1123" s="12" t="s">
        <v>60</v>
      </c>
      <c r="Y1123" s="124"/>
    </row>
    <row r="1124" spans="1:25" x14ac:dyDescent="0.25">
      <c r="A1124" s="57">
        <v>196153</v>
      </c>
      <c r="B1124" s="58">
        <v>313</v>
      </c>
      <c r="C1124" s="10">
        <v>45484</v>
      </c>
      <c r="D1124" s="60"/>
      <c r="E1124" s="60">
        <v>265511.90000000002</v>
      </c>
      <c r="F1124" s="60">
        <v>0</v>
      </c>
      <c r="G1124" s="61"/>
      <c r="H1124" s="61"/>
      <c r="I1124" s="61"/>
      <c r="J1124" s="61"/>
      <c r="K1124" s="61"/>
      <c r="L1124" s="60"/>
      <c r="M1124" s="60"/>
      <c r="N1124" s="60"/>
      <c r="O1124" s="60">
        <v>265511.90000000002</v>
      </c>
      <c r="P1124" s="56">
        <f>Tabla16[[#This Row],[TASA EX.]]+Tabla16[[#This Row],[IEPS 8 %]]</f>
        <v>0</v>
      </c>
      <c r="Q1124" s="62">
        <f>Tabla16[[#This Row],[TASA 16%]]+Tabla16[[#This Row],[IEPS 6%]]+Tabla16[[#This Row],[IEPS30%]]+Tabla16[[#This Row],[IEPS53%]]+Tabla16[[#This Row],[IEPS 26.5%]]</f>
        <v>0</v>
      </c>
      <c r="R1124" s="33">
        <v>45498</v>
      </c>
      <c r="S1124" s="59" t="s">
        <v>210</v>
      </c>
      <c r="T1124" s="63" t="s">
        <v>211</v>
      </c>
      <c r="U1124" s="58" t="s">
        <v>39</v>
      </c>
      <c r="V1124" s="60">
        <v>8058.72</v>
      </c>
      <c r="W1124" s="64" t="s">
        <v>40</v>
      </c>
      <c r="X1124" s="59" t="s">
        <v>60</v>
      </c>
      <c r="Y1124" s="124"/>
    </row>
    <row r="1125" spans="1:25" x14ac:dyDescent="0.25">
      <c r="A1125" s="36">
        <v>196327</v>
      </c>
      <c r="B1125" s="9">
        <v>487</v>
      </c>
      <c r="C1125" s="10">
        <v>45491</v>
      </c>
      <c r="D1125" s="11"/>
      <c r="E1125" s="11">
        <v>19438.060000000001</v>
      </c>
      <c r="F1125" s="11">
        <v>0</v>
      </c>
      <c r="G1125" s="24"/>
      <c r="H1125" s="24"/>
      <c r="I1125" s="24"/>
      <c r="J1125" s="24"/>
      <c r="K1125" s="24"/>
      <c r="L1125" s="11"/>
      <c r="M1125" s="11"/>
      <c r="N1125" s="11"/>
      <c r="O1125" s="11">
        <v>19438.060000000001</v>
      </c>
      <c r="P1125" s="56">
        <f>Tabla16[[#This Row],[TASA EX.]]+Tabla16[[#This Row],[IEPS 8 %]]</f>
        <v>0</v>
      </c>
      <c r="Q1125" s="62">
        <f>Tabla16[[#This Row],[TASA 16%]]+Tabla16[[#This Row],[IEPS 6%]]+Tabla16[[#This Row],[IEPS30%]]+Tabla16[[#This Row],[IEPS53%]]+Tabla16[[#This Row],[IEPS 26.5%]]</f>
        <v>0</v>
      </c>
      <c r="R1125" s="33">
        <v>45499</v>
      </c>
      <c r="S1125" s="12" t="s">
        <v>210</v>
      </c>
      <c r="T1125" s="34" t="s">
        <v>211</v>
      </c>
      <c r="U1125" s="9" t="s">
        <v>341</v>
      </c>
      <c r="V1125" s="11">
        <v>706.88</v>
      </c>
      <c r="W1125" s="13" t="s">
        <v>40</v>
      </c>
      <c r="X1125" s="12" t="s">
        <v>1995</v>
      </c>
      <c r="Y1125" s="124"/>
    </row>
    <row r="1126" spans="1:25" x14ac:dyDescent="0.25">
      <c r="A1126" s="69">
        <v>196702</v>
      </c>
      <c r="B1126" s="70">
        <v>862</v>
      </c>
      <c r="C1126" s="10">
        <v>45502</v>
      </c>
      <c r="D1126" s="72"/>
      <c r="E1126" s="72">
        <v>196743.4</v>
      </c>
      <c r="F1126" s="72">
        <v>0</v>
      </c>
      <c r="G1126" s="73"/>
      <c r="H1126" s="73"/>
      <c r="I1126" s="73"/>
      <c r="J1126" s="73"/>
      <c r="K1126" s="73"/>
      <c r="L1126" s="72"/>
      <c r="M1126" s="72"/>
      <c r="N1126" s="72"/>
      <c r="O1126" s="72">
        <v>196743.4</v>
      </c>
      <c r="P1126" s="56">
        <f>Tabla16[[#This Row],[TASA EX.]]+Tabla16[[#This Row],[IEPS 8 %]]</f>
        <v>0</v>
      </c>
      <c r="Q1126" s="62">
        <f>Tabla16[[#This Row],[TASA 16%]]+Tabla16[[#This Row],[IEPS 6%]]+Tabla16[[#This Row],[IEPS30%]]+Tabla16[[#This Row],[IEPS53%]]+Tabla16[[#This Row],[IEPS 26.5%]]</f>
        <v>0</v>
      </c>
      <c r="R1126" s="33">
        <v>45503</v>
      </c>
      <c r="S1126" s="71" t="s">
        <v>210</v>
      </c>
      <c r="T1126" s="74" t="s">
        <v>211</v>
      </c>
      <c r="U1126" s="70" t="s">
        <v>39</v>
      </c>
      <c r="V1126" s="72">
        <v>2012.88</v>
      </c>
      <c r="W1126" s="75" t="s">
        <v>40</v>
      </c>
      <c r="X1126" s="71" t="s">
        <v>60</v>
      </c>
      <c r="Y1126" s="124"/>
    </row>
    <row r="1127" spans="1:25" x14ac:dyDescent="0.25">
      <c r="A1127" s="57">
        <v>196095</v>
      </c>
      <c r="B1127" s="58">
        <v>255</v>
      </c>
      <c r="C1127" s="10">
        <v>45481</v>
      </c>
      <c r="D1127" s="60"/>
      <c r="E1127" s="60">
        <v>7979.9275000000016</v>
      </c>
      <c r="F1127" s="60">
        <v>21181.8125</v>
      </c>
      <c r="G1127" s="61"/>
      <c r="H1127" s="61"/>
      <c r="I1127" s="61"/>
      <c r="J1127" s="61"/>
      <c r="K1127" s="61"/>
      <c r="L1127" s="60"/>
      <c r="M1127" s="60"/>
      <c r="N1127" s="60">
        <v>3389.09</v>
      </c>
      <c r="O1127" s="60">
        <v>32550.83</v>
      </c>
      <c r="P1127" s="56">
        <f>Tabla16[[#This Row],[TASA EX.]]+Tabla16[[#This Row],[IEPS 8 %]]</f>
        <v>0</v>
      </c>
      <c r="Q1127" s="62">
        <f>Tabla16[[#This Row],[TASA 16%]]+Tabla16[[#This Row],[IEPS 6%]]+Tabla16[[#This Row],[IEPS30%]]+Tabla16[[#This Row],[IEPS53%]]+Tabla16[[#This Row],[IEPS 26.5%]]</f>
        <v>21181.8125</v>
      </c>
      <c r="R1127" s="33">
        <v>45500</v>
      </c>
      <c r="S1127" s="59" t="s">
        <v>390</v>
      </c>
      <c r="T1127" s="63" t="s">
        <v>391</v>
      </c>
      <c r="U1127" s="58" t="s">
        <v>39</v>
      </c>
      <c r="V1127" s="60"/>
      <c r="W1127" s="64" t="s">
        <v>40</v>
      </c>
      <c r="X1127" s="59" t="s">
        <v>1828</v>
      </c>
      <c r="Y1127" s="124"/>
    </row>
    <row r="1128" spans="1:25" x14ac:dyDescent="0.25">
      <c r="A1128" s="69">
        <v>196418</v>
      </c>
      <c r="B1128" s="70">
        <v>578</v>
      </c>
      <c r="C1128" s="10">
        <v>45492</v>
      </c>
      <c r="D1128" s="72"/>
      <c r="E1128" s="72">
        <v>10640</v>
      </c>
      <c r="F1128" s="72">
        <v>0</v>
      </c>
      <c r="G1128" s="73"/>
      <c r="H1128" s="73"/>
      <c r="I1128" s="73"/>
      <c r="J1128" s="73"/>
      <c r="K1128" s="73"/>
      <c r="L1128" s="72"/>
      <c r="M1128" s="72"/>
      <c r="N1128" s="72"/>
      <c r="O1128" s="72">
        <v>10640</v>
      </c>
      <c r="P1128" s="56">
        <f>Tabla16[[#This Row],[TASA EX.]]+Tabla16[[#This Row],[IEPS 8 %]]</f>
        <v>0</v>
      </c>
      <c r="Q1128" s="62">
        <f>Tabla16[[#This Row],[TASA 16%]]+Tabla16[[#This Row],[IEPS 6%]]+Tabla16[[#This Row],[IEPS30%]]+Tabla16[[#This Row],[IEPS53%]]+Tabla16[[#This Row],[IEPS 26.5%]]</f>
        <v>0</v>
      </c>
      <c r="R1128" s="33">
        <v>45498</v>
      </c>
      <c r="S1128" s="71" t="s">
        <v>460</v>
      </c>
      <c r="T1128" s="74" t="s">
        <v>461</v>
      </c>
      <c r="U1128" s="70" t="s">
        <v>39</v>
      </c>
      <c r="V1128" s="72"/>
      <c r="W1128" s="75" t="s">
        <v>40</v>
      </c>
      <c r="X1128" s="71" t="s">
        <v>2052</v>
      </c>
      <c r="Y1128" s="124"/>
    </row>
    <row r="1129" spans="1:25" x14ac:dyDescent="0.25">
      <c r="A1129" s="57" t="s">
        <v>946</v>
      </c>
      <c r="B1129" s="58">
        <v>2060</v>
      </c>
      <c r="C1129" s="10">
        <v>45482</v>
      </c>
      <c r="D1129" s="60"/>
      <c r="E1129" s="60">
        <v>2.4999999999636202E-2</v>
      </c>
      <c r="F1129" s="60">
        <v>86206.875</v>
      </c>
      <c r="G1129" s="61"/>
      <c r="H1129" s="61"/>
      <c r="I1129" s="61"/>
      <c r="J1129" s="61"/>
      <c r="K1129" s="61"/>
      <c r="L1129" s="60"/>
      <c r="M1129" s="60"/>
      <c r="N1129" s="60">
        <v>13793.1</v>
      </c>
      <c r="O1129" s="60">
        <v>100000</v>
      </c>
      <c r="P1129" s="56">
        <f>Tabla16[[#This Row],[TASA EX.]]+Tabla16[[#This Row],[IEPS 8 %]]</f>
        <v>0</v>
      </c>
      <c r="Q1129" s="62">
        <f>Tabla16[[#This Row],[TASA 16%]]+Tabla16[[#This Row],[IEPS 6%]]+Tabla16[[#This Row],[IEPS30%]]+Tabla16[[#This Row],[IEPS53%]]+Tabla16[[#This Row],[IEPS 26.5%]]</f>
        <v>86206.875</v>
      </c>
      <c r="R1129" s="33">
        <v>45482</v>
      </c>
      <c r="S1129" s="59" t="s">
        <v>61</v>
      </c>
      <c r="T1129" s="63" t="s">
        <v>62</v>
      </c>
      <c r="U1129" s="58" t="s">
        <v>39</v>
      </c>
      <c r="V1129" s="60"/>
      <c r="W1129" s="64" t="s">
        <v>40</v>
      </c>
      <c r="X1129" s="59" t="s">
        <v>1123</v>
      </c>
      <c r="Y1129" s="124"/>
    </row>
    <row r="1130" spans="1:25" x14ac:dyDescent="0.25">
      <c r="A1130" s="36" t="s">
        <v>992</v>
      </c>
      <c r="B1130" s="9">
        <v>2103</v>
      </c>
      <c r="C1130" s="10">
        <v>45490</v>
      </c>
      <c r="D1130" s="11"/>
      <c r="E1130" s="11">
        <v>2.4999999999636202E-2</v>
      </c>
      <c r="F1130" s="11">
        <v>86206.875</v>
      </c>
      <c r="G1130" s="24"/>
      <c r="H1130" s="24"/>
      <c r="I1130" s="24"/>
      <c r="J1130" s="24"/>
      <c r="K1130" s="24"/>
      <c r="L1130" s="11"/>
      <c r="M1130" s="11"/>
      <c r="N1130" s="11">
        <v>13793.1</v>
      </c>
      <c r="O1130" s="11">
        <v>100000</v>
      </c>
      <c r="P1130" s="106">
        <f>Tabla16[[#This Row],[TASA EX.]]+Tabla16[[#This Row],[IEPS 8 %]]</f>
        <v>0</v>
      </c>
      <c r="Q1130" s="62">
        <f>Tabla16[[#This Row],[TASA 16%]]+Tabla16[[#This Row],[IEPS 6%]]+Tabla16[[#This Row],[IEPS30%]]+Tabla16[[#This Row],[IEPS53%]]+Tabla16[[#This Row],[IEPS 26.5%]]</f>
        <v>86206.875</v>
      </c>
      <c r="R1130" s="33">
        <v>45490</v>
      </c>
      <c r="S1130" s="12" t="s">
        <v>61</v>
      </c>
      <c r="T1130" s="34" t="s">
        <v>62</v>
      </c>
      <c r="U1130" s="9" t="s">
        <v>39</v>
      </c>
      <c r="V1130" s="11"/>
      <c r="W1130" s="13" t="s">
        <v>40</v>
      </c>
      <c r="X1130" s="12" t="s">
        <v>1167</v>
      </c>
      <c r="Y1130" s="124"/>
    </row>
    <row r="1131" spans="1:25" x14ac:dyDescent="0.25">
      <c r="A1131" s="57" t="s">
        <v>1032</v>
      </c>
      <c r="B1131" s="58">
        <v>2145</v>
      </c>
      <c r="C1131" s="10">
        <v>45496</v>
      </c>
      <c r="D1131" s="60"/>
      <c r="E1131" s="60">
        <v>2.4999999999636202E-2</v>
      </c>
      <c r="F1131" s="60">
        <v>86206.875</v>
      </c>
      <c r="G1131" s="61"/>
      <c r="H1131" s="61"/>
      <c r="I1131" s="61"/>
      <c r="J1131" s="61"/>
      <c r="K1131" s="61"/>
      <c r="L1131" s="60"/>
      <c r="M1131" s="60"/>
      <c r="N1131" s="60">
        <v>13793.1</v>
      </c>
      <c r="O1131" s="60">
        <v>100000</v>
      </c>
      <c r="P1131" s="56">
        <f>Tabla16[[#This Row],[TASA EX.]]+Tabla16[[#This Row],[IEPS 8 %]]</f>
        <v>0</v>
      </c>
      <c r="Q1131" s="62">
        <f>Tabla16[[#This Row],[TASA 16%]]+Tabla16[[#This Row],[IEPS 6%]]+Tabla16[[#This Row],[IEPS30%]]+Tabla16[[#This Row],[IEPS53%]]+Tabla16[[#This Row],[IEPS 26.5%]]</f>
        <v>86206.875</v>
      </c>
      <c r="R1131" s="33">
        <v>45496</v>
      </c>
      <c r="S1131" s="59" t="s">
        <v>61</v>
      </c>
      <c r="T1131" s="63" t="s">
        <v>62</v>
      </c>
      <c r="U1131" s="58" t="s">
        <v>39</v>
      </c>
      <c r="V1131" s="60"/>
      <c r="W1131" s="64" t="s">
        <v>40</v>
      </c>
      <c r="X1131" s="59" t="s">
        <v>1207</v>
      </c>
      <c r="Y1131" s="124"/>
    </row>
    <row r="1132" spans="1:25" x14ac:dyDescent="0.25">
      <c r="A1132" s="57" t="s">
        <v>908</v>
      </c>
      <c r="B1132" s="58">
        <v>2016</v>
      </c>
      <c r="C1132" s="10">
        <v>45475</v>
      </c>
      <c r="D1132" s="60"/>
      <c r="E1132" s="60">
        <v>2.4999999999636202E-2</v>
      </c>
      <c r="F1132" s="60">
        <v>86206.875</v>
      </c>
      <c r="G1132" s="61"/>
      <c r="H1132" s="61"/>
      <c r="I1132" s="61"/>
      <c r="J1132" s="61"/>
      <c r="K1132" s="61"/>
      <c r="L1132" s="60"/>
      <c r="M1132" s="60"/>
      <c r="N1132" s="60">
        <v>13793.1</v>
      </c>
      <c r="O1132" s="60">
        <v>100000</v>
      </c>
      <c r="P1132" s="56">
        <f>Tabla16[[#This Row],[TASA EX.]]+Tabla16[[#This Row],[IEPS 8 %]]</f>
        <v>0</v>
      </c>
      <c r="Q1132" s="62">
        <f>Tabla16[[#This Row],[TASA 16%]]+Tabla16[[#This Row],[IEPS 6%]]+Tabla16[[#This Row],[IEPS30%]]+Tabla16[[#This Row],[IEPS53%]]+Tabla16[[#This Row],[IEPS 26.5%]]</f>
        <v>86206.875</v>
      </c>
      <c r="R1132" s="33">
        <v>45475</v>
      </c>
      <c r="S1132" s="59" t="s">
        <v>61</v>
      </c>
      <c r="T1132" s="63" t="s">
        <v>62</v>
      </c>
      <c r="U1132" s="58" t="s">
        <v>39</v>
      </c>
      <c r="V1132" s="60"/>
      <c r="W1132" s="64" t="s">
        <v>40</v>
      </c>
      <c r="X1132" s="59" t="s">
        <v>1084</v>
      </c>
      <c r="Y1132" s="124"/>
    </row>
    <row r="1133" spans="1:25" x14ac:dyDescent="0.25">
      <c r="A1133" s="57">
        <v>196480</v>
      </c>
      <c r="B1133" s="58">
        <v>640</v>
      </c>
      <c r="C1133" s="10">
        <v>45496</v>
      </c>
      <c r="D1133" s="60"/>
      <c r="E1133" s="60">
        <v>7.4999999997089617E-3</v>
      </c>
      <c r="F1133" s="60">
        <v>62774.5625</v>
      </c>
      <c r="G1133" s="61"/>
      <c r="H1133" s="61"/>
      <c r="I1133" s="61"/>
      <c r="J1133" s="61"/>
      <c r="K1133" s="61"/>
      <c r="L1133" s="60"/>
      <c r="M1133" s="60"/>
      <c r="N1133" s="60">
        <v>10043.93</v>
      </c>
      <c r="O1133" s="60">
        <v>72818.5</v>
      </c>
      <c r="P1133" s="56">
        <f>Tabla16[[#This Row],[TASA EX.]]+Tabla16[[#This Row],[IEPS 8 %]]</f>
        <v>0</v>
      </c>
      <c r="Q1133" s="62">
        <f>Tabla16[[#This Row],[TASA 16%]]+Tabla16[[#This Row],[IEPS 6%]]+Tabla16[[#This Row],[IEPS30%]]+Tabla16[[#This Row],[IEPS53%]]+Tabla16[[#This Row],[IEPS 26.5%]]</f>
        <v>62774.5625</v>
      </c>
      <c r="R1133" s="33">
        <v>45497</v>
      </c>
      <c r="S1133" s="59" t="s">
        <v>412</v>
      </c>
      <c r="T1133" s="63" t="s">
        <v>413</v>
      </c>
      <c r="U1133" s="58" t="s">
        <v>39</v>
      </c>
      <c r="V1133" s="60">
        <v>3303.92</v>
      </c>
      <c r="W1133" s="64" t="s">
        <v>40</v>
      </c>
      <c r="X1133" s="59" t="s">
        <v>2080</v>
      </c>
      <c r="Y1133" s="124"/>
    </row>
    <row r="1134" spans="1:25" x14ac:dyDescent="0.25">
      <c r="A1134" s="36">
        <v>196206</v>
      </c>
      <c r="B1134" s="9">
        <v>366</v>
      </c>
      <c r="C1134" s="10">
        <v>45485</v>
      </c>
      <c r="D1134" s="11"/>
      <c r="E1134" s="11">
        <v>1020</v>
      </c>
      <c r="F1134" s="11">
        <v>0</v>
      </c>
      <c r="G1134" s="24"/>
      <c r="H1134" s="24"/>
      <c r="I1134" s="24"/>
      <c r="J1134" s="24"/>
      <c r="K1134" s="24"/>
      <c r="L1134" s="11"/>
      <c r="M1134" s="11"/>
      <c r="N1134" s="11"/>
      <c r="O1134" s="11">
        <v>1020</v>
      </c>
      <c r="P1134" s="56">
        <f>Tabla16[[#This Row],[TASA EX.]]+Tabla16[[#This Row],[IEPS 8 %]]</f>
        <v>0</v>
      </c>
      <c r="Q1134" s="62">
        <f>Tabla16[[#This Row],[TASA 16%]]+Tabla16[[#This Row],[IEPS 6%]]+Tabla16[[#This Row],[IEPS30%]]+Tabla16[[#This Row],[IEPS53%]]+Tabla16[[#This Row],[IEPS 26.5%]]</f>
        <v>0</v>
      </c>
      <c r="R1134" s="33">
        <v>45489</v>
      </c>
      <c r="S1134" s="12" t="s">
        <v>769</v>
      </c>
      <c r="T1134" s="34" t="s">
        <v>770</v>
      </c>
      <c r="U1134" s="9" t="s">
        <v>358</v>
      </c>
      <c r="V1134" s="11"/>
      <c r="W1134" s="13" t="s">
        <v>359</v>
      </c>
      <c r="X1134" s="12" t="s">
        <v>1930</v>
      </c>
      <c r="Y1134" s="124"/>
    </row>
    <row r="1135" spans="1:25" x14ac:dyDescent="0.25">
      <c r="A1135" s="57">
        <v>195577</v>
      </c>
      <c r="B1135" s="58">
        <v>627</v>
      </c>
      <c r="C1135" s="10">
        <v>45464</v>
      </c>
      <c r="D1135" s="60"/>
      <c r="E1135" s="60">
        <v>0</v>
      </c>
      <c r="F1135" s="60">
        <v>24356.5</v>
      </c>
      <c r="G1135" s="61"/>
      <c r="H1135" s="61"/>
      <c r="I1135" s="61"/>
      <c r="J1135" s="61"/>
      <c r="K1135" s="61"/>
      <c r="L1135" s="60"/>
      <c r="M1135" s="60"/>
      <c r="N1135" s="60">
        <v>3897.04</v>
      </c>
      <c r="O1135" s="60">
        <v>28253.54</v>
      </c>
      <c r="P1135" s="56">
        <f>Tabla16[[#This Row],[TASA EX.]]+Tabla16[[#This Row],[IEPS 8 %]]</f>
        <v>0</v>
      </c>
      <c r="Q1135" s="62">
        <f>Tabla16[[#This Row],[TASA 16%]]+Tabla16[[#This Row],[IEPS 6%]]+Tabla16[[#This Row],[IEPS30%]]+Tabla16[[#This Row],[IEPS53%]]+Tabla16[[#This Row],[IEPS 26.5%]]</f>
        <v>24356.5</v>
      </c>
      <c r="R1135" s="33">
        <v>45489</v>
      </c>
      <c r="S1135" s="59" t="s">
        <v>228</v>
      </c>
      <c r="T1135" s="63" t="s">
        <v>229</v>
      </c>
      <c r="U1135" s="58" t="s">
        <v>39</v>
      </c>
      <c r="V1135" s="60">
        <v>205</v>
      </c>
      <c r="W1135" s="64" t="s">
        <v>40</v>
      </c>
      <c r="X1135" s="59" t="s">
        <v>1404</v>
      </c>
      <c r="Y1135" s="124"/>
    </row>
    <row r="1136" spans="1:25" x14ac:dyDescent="0.25">
      <c r="A1136" s="57">
        <v>195534</v>
      </c>
      <c r="B1136" s="58">
        <v>584</v>
      </c>
      <c r="C1136" s="10">
        <v>45463</v>
      </c>
      <c r="D1136" s="60"/>
      <c r="E1136" s="60">
        <v>0</v>
      </c>
      <c r="F1136" s="60">
        <v>17541</v>
      </c>
      <c r="G1136" s="61"/>
      <c r="H1136" s="61"/>
      <c r="I1136" s="61"/>
      <c r="J1136" s="61"/>
      <c r="K1136" s="61"/>
      <c r="L1136" s="60"/>
      <c r="M1136" s="60"/>
      <c r="N1136" s="60">
        <v>2806.56</v>
      </c>
      <c r="O1136" s="60">
        <v>20347.560000000001</v>
      </c>
      <c r="P1136" s="56">
        <f>Tabla16[[#This Row],[TASA EX.]]+Tabla16[[#This Row],[IEPS 8 %]]</f>
        <v>0</v>
      </c>
      <c r="Q1136" s="62">
        <f>Tabla16[[#This Row],[TASA 16%]]+Tabla16[[#This Row],[IEPS 6%]]+Tabla16[[#This Row],[IEPS30%]]+Tabla16[[#This Row],[IEPS53%]]+Tabla16[[#This Row],[IEPS 26.5%]]</f>
        <v>17541</v>
      </c>
      <c r="R1136" s="33">
        <v>45484</v>
      </c>
      <c r="S1136" s="59" t="s">
        <v>1377</v>
      </c>
      <c r="T1136" s="63" t="s">
        <v>1378</v>
      </c>
      <c r="U1136" s="58" t="s">
        <v>39</v>
      </c>
      <c r="V1136" s="60"/>
      <c r="W1136" s="64" t="s">
        <v>40</v>
      </c>
      <c r="X1136" s="59" t="s">
        <v>1379</v>
      </c>
      <c r="Y1136" s="124"/>
    </row>
    <row r="1137" spans="1:25" x14ac:dyDescent="0.25">
      <c r="A1137" s="57">
        <v>195954</v>
      </c>
      <c r="B1137" s="58">
        <v>114</v>
      </c>
      <c r="C1137" s="10">
        <v>45476</v>
      </c>
      <c r="D1137" s="60"/>
      <c r="E1137" s="60">
        <v>1.2499999999590727E-2</v>
      </c>
      <c r="F1137" s="60">
        <v>8275.1875</v>
      </c>
      <c r="G1137" s="61"/>
      <c r="H1137" s="61"/>
      <c r="I1137" s="61"/>
      <c r="J1137" s="61"/>
      <c r="K1137" s="61"/>
      <c r="L1137" s="60"/>
      <c r="M1137" s="60"/>
      <c r="N1137" s="60">
        <v>1324.03</v>
      </c>
      <c r="O1137" s="60">
        <v>9599.23</v>
      </c>
      <c r="P1137" s="56">
        <f>Tabla16[[#This Row],[TASA EX.]]+Tabla16[[#This Row],[IEPS 8 %]]</f>
        <v>0</v>
      </c>
      <c r="Q1137" s="62">
        <f>Tabla16[[#This Row],[TASA 16%]]+Tabla16[[#This Row],[IEPS 6%]]+Tabla16[[#This Row],[IEPS30%]]+Tabla16[[#This Row],[IEPS53%]]+Tabla16[[#This Row],[IEPS 26.5%]]</f>
        <v>8275.1875</v>
      </c>
      <c r="R1137" s="33">
        <v>45486</v>
      </c>
      <c r="S1137" s="59" t="s">
        <v>1702</v>
      </c>
      <c r="T1137" s="63" t="s">
        <v>1703</v>
      </c>
      <c r="U1137" s="58" t="s">
        <v>39</v>
      </c>
      <c r="V1137" s="60"/>
      <c r="W1137" s="64" t="s">
        <v>40</v>
      </c>
      <c r="X1137" s="59" t="s">
        <v>1704</v>
      </c>
      <c r="Y1137" s="124"/>
    </row>
    <row r="1138" spans="1:25" x14ac:dyDescent="0.25">
      <c r="A1138" s="57">
        <v>196033</v>
      </c>
      <c r="B1138" s="58">
        <v>193</v>
      </c>
      <c r="C1138" s="10">
        <v>45478</v>
      </c>
      <c r="D1138" s="60"/>
      <c r="E1138" s="60">
        <v>0</v>
      </c>
      <c r="F1138" s="60">
        <v>38665.5</v>
      </c>
      <c r="G1138" s="61"/>
      <c r="H1138" s="61"/>
      <c r="I1138" s="61"/>
      <c r="J1138" s="61"/>
      <c r="K1138" s="61"/>
      <c r="L1138" s="60"/>
      <c r="M1138" s="60"/>
      <c r="N1138" s="60">
        <v>6186.48</v>
      </c>
      <c r="O1138" s="60">
        <v>44851.98</v>
      </c>
      <c r="P1138" s="56">
        <f>Tabla16[[#This Row],[TASA EX.]]+Tabla16[[#This Row],[IEPS 8 %]]</f>
        <v>0</v>
      </c>
      <c r="Q1138" s="62">
        <f>Tabla16[[#This Row],[TASA 16%]]+Tabla16[[#This Row],[IEPS 6%]]+Tabla16[[#This Row],[IEPS30%]]+Tabla16[[#This Row],[IEPS53%]]+Tabla16[[#This Row],[IEPS 26.5%]]</f>
        <v>38665.5</v>
      </c>
      <c r="R1138" s="33">
        <v>45485</v>
      </c>
      <c r="S1138" s="59" t="s">
        <v>1702</v>
      </c>
      <c r="T1138" s="63" t="s">
        <v>1703</v>
      </c>
      <c r="U1138" s="58" t="s">
        <v>39</v>
      </c>
      <c r="V1138" s="60"/>
      <c r="W1138" s="64" t="s">
        <v>40</v>
      </c>
      <c r="X1138" s="59" t="s">
        <v>1775</v>
      </c>
      <c r="Y1138" s="124"/>
    </row>
    <row r="1139" spans="1:25" x14ac:dyDescent="0.25">
      <c r="A1139" s="36">
        <v>196535</v>
      </c>
      <c r="B1139" s="9">
        <v>695</v>
      </c>
      <c r="C1139" s="10">
        <v>45496</v>
      </c>
      <c r="D1139" s="11"/>
      <c r="E1139" s="11">
        <v>0</v>
      </c>
      <c r="F1139" s="11">
        <v>45930</v>
      </c>
      <c r="G1139" s="24"/>
      <c r="H1139" s="24"/>
      <c r="I1139" s="24"/>
      <c r="J1139" s="24"/>
      <c r="K1139" s="24"/>
      <c r="L1139" s="11"/>
      <c r="M1139" s="11"/>
      <c r="N1139" s="11">
        <v>7348.8</v>
      </c>
      <c r="O1139" s="11">
        <v>53278.8</v>
      </c>
      <c r="P1139" s="106">
        <f>Tabla16[[#This Row],[TASA EX.]]+Tabla16[[#This Row],[IEPS 8 %]]</f>
        <v>0</v>
      </c>
      <c r="Q1139" s="62">
        <f>Tabla16[[#This Row],[TASA 16%]]+Tabla16[[#This Row],[IEPS 6%]]+Tabla16[[#This Row],[IEPS30%]]+Tabla16[[#This Row],[IEPS53%]]+Tabla16[[#This Row],[IEPS 26.5%]]</f>
        <v>45930</v>
      </c>
      <c r="R1139" s="33">
        <v>45503</v>
      </c>
      <c r="S1139" s="12" t="s">
        <v>1702</v>
      </c>
      <c r="T1139" s="34" t="s">
        <v>1703</v>
      </c>
      <c r="U1139" s="9" t="s">
        <v>39</v>
      </c>
      <c r="V1139" s="11"/>
      <c r="W1139" s="13" t="s">
        <v>40</v>
      </c>
      <c r="X1139" s="12" t="s">
        <v>2088</v>
      </c>
      <c r="Y1139" s="124"/>
    </row>
    <row r="1140" spans="1:25" x14ac:dyDescent="0.25">
      <c r="A1140" s="36">
        <v>195892</v>
      </c>
      <c r="B1140" s="9">
        <v>52</v>
      </c>
      <c r="C1140" s="10">
        <v>45475</v>
      </c>
      <c r="D1140" s="11"/>
      <c r="E1140" s="11">
        <v>0</v>
      </c>
      <c r="F1140" s="11">
        <v>3562.5</v>
      </c>
      <c r="G1140" s="24"/>
      <c r="H1140" s="24"/>
      <c r="I1140" s="24"/>
      <c r="J1140" s="24"/>
      <c r="K1140" s="24"/>
      <c r="L1140" s="11"/>
      <c r="M1140" s="11"/>
      <c r="N1140" s="11">
        <v>570</v>
      </c>
      <c r="O1140" s="11">
        <v>4132.5</v>
      </c>
      <c r="P1140" s="56">
        <f>Tabla16[[#This Row],[TASA EX.]]+Tabla16[[#This Row],[IEPS 8 %]]</f>
        <v>0</v>
      </c>
      <c r="Q1140" s="62">
        <f>Tabla16[[#This Row],[TASA 16%]]+Tabla16[[#This Row],[IEPS 6%]]+Tabla16[[#This Row],[IEPS30%]]+Tabla16[[#This Row],[IEPS53%]]+Tabla16[[#This Row],[IEPS 26.5%]]</f>
        <v>3562.5</v>
      </c>
      <c r="R1140" s="33">
        <v>45481</v>
      </c>
      <c r="S1140" s="12" t="s">
        <v>456</v>
      </c>
      <c r="T1140" s="34" t="s">
        <v>457</v>
      </c>
      <c r="U1140" s="9" t="s">
        <v>39</v>
      </c>
      <c r="V1140" s="11">
        <v>187.5</v>
      </c>
      <c r="W1140" s="13" t="s">
        <v>40</v>
      </c>
      <c r="X1140" s="12" t="s">
        <v>1650</v>
      </c>
      <c r="Y1140" s="124"/>
    </row>
    <row r="1141" spans="1:25" x14ac:dyDescent="0.25">
      <c r="A1141" s="36">
        <v>195587</v>
      </c>
      <c r="B1141" s="9">
        <v>637</v>
      </c>
      <c r="C1141" s="10">
        <v>45464</v>
      </c>
      <c r="D1141" s="11"/>
      <c r="E1141" s="11">
        <v>329938.7</v>
      </c>
      <c r="F1141" s="11">
        <v>0</v>
      </c>
      <c r="G1141" s="24"/>
      <c r="H1141" s="24"/>
      <c r="I1141" s="24"/>
      <c r="J1141" s="24"/>
      <c r="K1141" s="24"/>
      <c r="L1141" s="11"/>
      <c r="M1141" s="11">
        <v>3976.3</v>
      </c>
      <c r="N1141" s="11"/>
      <c r="O1141" s="11">
        <v>333915</v>
      </c>
      <c r="P1141" s="106">
        <f>Tabla16[[#This Row],[TASA EX.]]+Tabla16[[#This Row],[IEPS 8 %]]</f>
        <v>3976.3</v>
      </c>
      <c r="Q1141" s="62">
        <f>Tabla16[[#This Row],[TASA 16%]]+Tabla16[[#This Row],[IEPS 6%]]+Tabla16[[#This Row],[IEPS30%]]+Tabla16[[#This Row],[IEPS53%]]+Tabla16[[#This Row],[IEPS 26.5%]]</f>
        <v>0</v>
      </c>
      <c r="R1141" s="33">
        <v>45475</v>
      </c>
      <c r="S1141" s="12" t="s">
        <v>1414</v>
      </c>
      <c r="T1141" s="34" t="s">
        <v>1415</v>
      </c>
      <c r="U1141" s="9" t="s">
        <v>39</v>
      </c>
      <c r="V1141" s="11">
        <v>317</v>
      </c>
      <c r="W1141" s="13" t="s">
        <v>40</v>
      </c>
      <c r="X1141" s="12" t="s">
        <v>1416</v>
      </c>
      <c r="Y1141" s="124"/>
    </row>
    <row r="1142" spans="1:25" x14ac:dyDescent="0.25">
      <c r="A1142" s="36">
        <v>195588</v>
      </c>
      <c r="B1142" s="9">
        <v>638</v>
      </c>
      <c r="C1142" s="10">
        <v>45464</v>
      </c>
      <c r="D1142" s="11"/>
      <c r="E1142" s="11">
        <v>3.5000000010768417E-2</v>
      </c>
      <c r="F1142" s="11">
        <v>315406.875</v>
      </c>
      <c r="G1142" s="24"/>
      <c r="H1142" s="24"/>
      <c r="I1142" s="24"/>
      <c r="J1142" s="24"/>
      <c r="K1142" s="24"/>
      <c r="L1142" s="11"/>
      <c r="M1142" s="11"/>
      <c r="N1142" s="11">
        <v>50465.1</v>
      </c>
      <c r="O1142" s="11">
        <v>365872.01</v>
      </c>
      <c r="P1142" s="56">
        <f>Tabla16[[#This Row],[TASA EX.]]+Tabla16[[#This Row],[IEPS 8 %]]</f>
        <v>0</v>
      </c>
      <c r="Q1142" s="62">
        <f>Tabla16[[#This Row],[TASA 16%]]+Tabla16[[#This Row],[IEPS 6%]]+Tabla16[[#This Row],[IEPS30%]]+Tabla16[[#This Row],[IEPS53%]]+Tabla16[[#This Row],[IEPS 26.5%]]</f>
        <v>315406.875</v>
      </c>
      <c r="R1142" s="33">
        <v>45475</v>
      </c>
      <c r="S1142" s="12" t="s">
        <v>1414</v>
      </c>
      <c r="T1142" s="34" t="s">
        <v>1415</v>
      </c>
      <c r="U1142" s="9" t="s">
        <v>39</v>
      </c>
      <c r="V1142" s="11"/>
      <c r="W1142" s="13" t="s">
        <v>40</v>
      </c>
      <c r="X1142" s="12" t="s">
        <v>1417</v>
      </c>
      <c r="Y1142" s="124"/>
    </row>
    <row r="1143" spans="1:25" x14ac:dyDescent="0.25">
      <c r="A1143" s="57">
        <v>195917</v>
      </c>
      <c r="B1143" s="58">
        <v>77</v>
      </c>
      <c r="C1143" s="10">
        <v>45475</v>
      </c>
      <c r="D1143" s="60"/>
      <c r="E1143" s="60">
        <v>295020.14250000002</v>
      </c>
      <c r="F1143" s="60">
        <v>287787.9375</v>
      </c>
      <c r="G1143" s="61"/>
      <c r="H1143" s="61"/>
      <c r="I1143" s="61"/>
      <c r="J1143" s="61"/>
      <c r="K1143" s="61"/>
      <c r="L1143" s="60"/>
      <c r="M1143" s="60">
        <v>5749.85</v>
      </c>
      <c r="N1143" s="60">
        <v>46046.07</v>
      </c>
      <c r="O1143" s="60">
        <v>634604</v>
      </c>
      <c r="P1143" s="56">
        <f>Tabla16[[#This Row],[TASA EX.]]+Tabla16[[#This Row],[IEPS 8 %]]</f>
        <v>5749.85</v>
      </c>
      <c r="Q1143" s="62">
        <f>Tabla16[[#This Row],[TASA 16%]]+Tabla16[[#This Row],[IEPS 6%]]+Tabla16[[#This Row],[IEPS30%]]+Tabla16[[#This Row],[IEPS53%]]+Tabla16[[#This Row],[IEPS 26.5%]]</f>
        <v>287787.9375</v>
      </c>
      <c r="R1143" s="33">
        <v>45488</v>
      </c>
      <c r="S1143" s="59" t="s">
        <v>1414</v>
      </c>
      <c r="T1143" s="63" t="s">
        <v>1415</v>
      </c>
      <c r="U1143" s="58" t="s">
        <v>39</v>
      </c>
      <c r="V1143" s="60">
        <v>12579.48</v>
      </c>
      <c r="W1143" s="64" t="s">
        <v>40</v>
      </c>
      <c r="X1143" s="59" t="s">
        <v>1669</v>
      </c>
      <c r="Y1143" s="124"/>
    </row>
    <row r="1144" spans="1:25" x14ac:dyDescent="0.25">
      <c r="A1144" s="36" t="s">
        <v>1018</v>
      </c>
      <c r="B1144" s="9">
        <v>2130</v>
      </c>
      <c r="C1144" s="10">
        <v>45495</v>
      </c>
      <c r="D1144" s="11"/>
      <c r="E1144" s="11">
        <v>0</v>
      </c>
      <c r="F1144" s="11">
        <v>3200</v>
      </c>
      <c r="G1144" s="24"/>
      <c r="H1144" s="24"/>
      <c r="I1144" s="24"/>
      <c r="J1144" s="24"/>
      <c r="K1144" s="24"/>
      <c r="L1144" s="11"/>
      <c r="M1144" s="11"/>
      <c r="N1144" s="11">
        <v>512</v>
      </c>
      <c r="O1144" s="11">
        <v>3712</v>
      </c>
      <c r="P1144" s="56">
        <f>Tabla16[[#This Row],[TASA EX.]]+Tabla16[[#This Row],[IEPS 8 %]]</f>
        <v>0</v>
      </c>
      <c r="Q1144" s="62">
        <f>Tabla16[[#This Row],[TASA 16%]]+Tabla16[[#This Row],[IEPS 6%]]+Tabla16[[#This Row],[IEPS30%]]+Tabla16[[#This Row],[IEPS53%]]+Tabla16[[#This Row],[IEPS 26.5%]]</f>
        <v>3200</v>
      </c>
      <c r="R1144" s="33">
        <v>45495</v>
      </c>
      <c r="S1144" s="12" t="s">
        <v>1194</v>
      </c>
      <c r="T1144" s="34" t="s">
        <v>1195</v>
      </c>
      <c r="U1144" s="9" t="s">
        <v>51</v>
      </c>
      <c r="V1144" s="11"/>
      <c r="W1144" s="13" t="s">
        <v>52</v>
      </c>
      <c r="X1144" s="12" t="s">
        <v>1196</v>
      </c>
      <c r="Y1144" s="124"/>
    </row>
    <row r="1145" spans="1:25" x14ac:dyDescent="0.25">
      <c r="A1145" s="57" t="s">
        <v>906</v>
      </c>
      <c r="B1145" s="58">
        <v>2013</v>
      </c>
      <c r="C1145" s="10">
        <v>45475</v>
      </c>
      <c r="D1145" s="60"/>
      <c r="E1145" s="60">
        <v>0</v>
      </c>
      <c r="F1145" s="60">
        <v>15750</v>
      </c>
      <c r="G1145" s="61"/>
      <c r="H1145" s="61"/>
      <c r="I1145" s="61"/>
      <c r="J1145" s="61"/>
      <c r="K1145" s="61"/>
      <c r="L1145" s="60"/>
      <c r="M1145" s="60"/>
      <c r="N1145" s="60">
        <v>2520</v>
      </c>
      <c r="O1145" s="60">
        <v>18270</v>
      </c>
      <c r="P1145" s="56">
        <f>Tabla16[[#This Row],[TASA EX.]]+Tabla16[[#This Row],[IEPS 8 %]]</f>
        <v>0</v>
      </c>
      <c r="Q1145" s="62">
        <f>Tabla16[[#This Row],[TASA 16%]]+Tabla16[[#This Row],[IEPS 6%]]+Tabla16[[#This Row],[IEPS30%]]+Tabla16[[#This Row],[IEPS53%]]+Tabla16[[#This Row],[IEPS 26.5%]]</f>
        <v>15750</v>
      </c>
      <c r="R1145" s="33">
        <v>45475</v>
      </c>
      <c r="S1145" s="59" t="s">
        <v>79</v>
      </c>
      <c r="T1145" s="63" t="s">
        <v>80</v>
      </c>
      <c r="U1145" s="58" t="s">
        <v>81</v>
      </c>
      <c r="V1145" s="60"/>
      <c r="W1145" s="64" t="s">
        <v>82</v>
      </c>
      <c r="X1145" s="59" t="s">
        <v>1083</v>
      </c>
      <c r="Y1145" s="124"/>
    </row>
    <row r="1146" spans="1:25" x14ac:dyDescent="0.25">
      <c r="A1146" s="57" t="s">
        <v>930</v>
      </c>
      <c r="B1146" s="58">
        <v>2038</v>
      </c>
      <c r="C1146" s="10">
        <v>45478</v>
      </c>
      <c r="D1146" s="60"/>
      <c r="E1146" s="60">
        <v>2.0000000002255547E-2</v>
      </c>
      <c r="F1146" s="60">
        <v>88070.5</v>
      </c>
      <c r="G1146" s="61"/>
      <c r="H1146" s="61"/>
      <c r="I1146" s="61"/>
      <c r="J1146" s="61"/>
      <c r="K1146" s="61"/>
      <c r="L1146" s="60"/>
      <c r="M1146" s="60"/>
      <c r="N1146" s="60">
        <v>14091.28</v>
      </c>
      <c r="O1146" s="60">
        <v>102161.8</v>
      </c>
      <c r="P1146" s="56">
        <f>Tabla16[[#This Row],[TASA EX.]]+Tabla16[[#This Row],[IEPS 8 %]]</f>
        <v>0</v>
      </c>
      <c r="Q1146" s="62">
        <f>Tabla16[[#This Row],[TASA 16%]]+Tabla16[[#This Row],[IEPS 6%]]+Tabla16[[#This Row],[IEPS30%]]+Tabla16[[#This Row],[IEPS53%]]+Tabla16[[#This Row],[IEPS 26.5%]]</f>
        <v>88070.5</v>
      </c>
      <c r="R1146" s="33">
        <v>45478</v>
      </c>
      <c r="S1146" s="59" t="s">
        <v>79</v>
      </c>
      <c r="T1146" s="63" t="s">
        <v>80</v>
      </c>
      <c r="U1146" s="58" t="s">
        <v>81</v>
      </c>
      <c r="V1146" s="60"/>
      <c r="W1146" s="64" t="s">
        <v>82</v>
      </c>
      <c r="X1146" s="59" t="s">
        <v>1108</v>
      </c>
      <c r="Y1146" s="124"/>
    </row>
    <row r="1147" spans="1:25" x14ac:dyDescent="0.25">
      <c r="A1147" s="57">
        <v>196080</v>
      </c>
      <c r="B1147" s="58">
        <v>240</v>
      </c>
      <c r="C1147" s="10">
        <v>45481</v>
      </c>
      <c r="D1147" s="60"/>
      <c r="E1147" s="60">
        <v>-1.5000000000327418E-2</v>
      </c>
      <c r="F1147" s="60">
        <v>8253.375</v>
      </c>
      <c r="G1147" s="61"/>
      <c r="H1147" s="61"/>
      <c r="I1147" s="61"/>
      <c r="J1147" s="61"/>
      <c r="K1147" s="61"/>
      <c r="L1147" s="60"/>
      <c r="M1147" s="60"/>
      <c r="N1147" s="60">
        <v>1320.54</v>
      </c>
      <c r="O1147" s="60">
        <v>9573.9</v>
      </c>
      <c r="P1147" s="56">
        <f>Tabla16[[#This Row],[TASA EX.]]+Tabla16[[#This Row],[IEPS 8 %]]</f>
        <v>0</v>
      </c>
      <c r="Q1147" s="62">
        <f>Tabla16[[#This Row],[TASA 16%]]+Tabla16[[#This Row],[IEPS 6%]]+Tabla16[[#This Row],[IEPS30%]]+Tabla16[[#This Row],[IEPS53%]]+Tabla16[[#This Row],[IEPS 26.5%]]</f>
        <v>8253.375</v>
      </c>
      <c r="R1147" s="33">
        <v>45484</v>
      </c>
      <c r="S1147" s="59" t="s">
        <v>1812</v>
      </c>
      <c r="T1147" s="63" t="s">
        <v>1813</v>
      </c>
      <c r="U1147" s="58" t="s">
        <v>39</v>
      </c>
      <c r="V1147" s="60"/>
      <c r="W1147" s="64" t="s">
        <v>40</v>
      </c>
      <c r="X1147" s="59" t="s">
        <v>1814</v>
      </c>
      <c r="Y1147" s="124"/>
    </row>
    <row r="1148" spans="1:25" x14ac:dyDescent="0.25">
      <c r="A1148" s="57">
        <v>195950</v>
      </c>
      <c r="B1148" s="58">
        <v>110</v>
      </c>
      <c r="C1148" s="10">
        <v>45476</v>
      </c>
      <c r="D1148" s="60"/>
      <c r="E1148" s="60">
        <v>0</v>
      </c>
      <c r="F1148" s="60">
        <v>2574</v>
      </c>
      <c r="G1148" s="61"/>
      <c r="H1148" s="61"/>
      <c r="I1148" s="61"/>
      <c r="J1148" s="61"/>
      <c r="K1148" s="61"/>
      <c r="L1148" s="60"/>
      <c r="M1148" s="60"/>
      <c r="N1148" s="60">
        <v>411.84</v>
      </c>
      <c r="O1148" s="60">
        <v>2985.84</v>
      </c>
      <c r="P1148" s="56">
        <f>Tabla16[[#This Row],[TASA EX.]]+Tabla16[[#This Row],[IEPS 8 %]]</f>
        <v>0</v>
      </c>
      <c r="Q1148" s="62">
        <f>Tabla16[[#This Row],[TASA 16%]]+Tabla16[[#This Row],[IEPS 6%]]+Tabla16[[#This Row],[IEPS30%]]+Tabla16[[#This Row],[IEPS53%]]+Tabla16[[#This Row],[IEPS 26.5%]]</f>
        <v>2574</v>
      </c>
      <c r="R1148" s="33">
        <v>45496</v>
      </c>
      <c r="S1148" s="59" t="s">
        <v>615</v>
      </c>
      <c r="T1148" s="63" t="s">
        <v>616</v>
      </c>
      <c r="U1148" s="58" t="s">
        <v>39</v>
      </c>
      <c r="V1148" s="60"/>
      <c r="W1148" s="64" t="s">
        <v>40</v>
      </c>
      <c r="X1148" s="59" t="s">
        <v>1698</v>
      </c>
      <c r="Y1148" s="124"/>
    </row>
    <row r="1149" spans="1:25" x14ac:dyDescent="0.25">
      <c r="A1149" s="57">
        <v>196144</v>
      </c>
      <c r="B1149" s="58">
        <v>304</v>
      </c>
      <c r="C1149" s="10">
        <v>45483</v>
      </c>
      <c r="D1149" s="60"/>
      <c r="E1149" s="60">
        <v>0</v>
      </c>
      <c r="F1149" s="60">
        <v>1480</v>
      </c>
      <c r="G1149" s="61"/>
      <c r="H1149" s="61"/>
      <c r="I1149" s="61"/>
      <c r="J1149" s="61"/>
      <c r="K1149" s="61"/>
      <c r="L1149" s="60"/>
      <c r="M1149" s="60"/>
      <c r="N1149" s="60">
        <v>236.8</v>
      </c>
      <c r="O1149" s="60">
        <v>1716.8</v>
      </c>
      <c r="P1149" s="56">
        <f>Tabla16[[#This Row],[TASA EX.]]+Tabla16[[#This Row],[IEPS 8 %]]</f>
        <v>0</v>
      </c>
      <c r="Q1149" s="62">
        <f>Tabla16[[#This Row],[TASA 16%]]+Tabla16[[#This Row],[IEPS 6%]]+Tabla16[[#This Row],[IEPS30%]]+Tabla16[[#This Row],[IEPS53%]]+Tabla16[[#This Row],[IEPS 26.5%]]</f>
        <v>1480</v>
      </c>
      <c r="R1149" s="33">
        <v>45485</v>
      </c>
      <c r="S1149" s="59" t="s">
        <v>1869</v>
      </c>
      <c r="T1149" s="63" t="s">
        <v>1870</v>
      </c>
      <c r="U1149" s="58" t="s">
        <v>51</v>
      </c>
      <c r="V1149" s="60"/>
      <c r="W1149" s="64" t="s">
        <v>52</v>
      </c>
      <c r="X1149" s="59" t="s">
        <v>1871</v>
      </c>
      <c r="Y1149" s="124"/>
    </row>
    <row r="1150" spans="1:25" x14ac:dyDescent="0.25">
      <c r="A1150" s="57">
        <v>196321</v>
      </c>
      <c r="B1150" s="58">
        <v>481</v>
      </c>
      <c r="C1150" s="10">
        <v>45491</v>
      </c>
      <c r="D1150" s="60"/>
      <c r="E1150" s="60">
        <v>6.9999999996980478E-2</v>
      </c>
      <c r="F1150" s="60">
        <v>34822.25</v>
      </c>
      <c r="G1150" s="61"/>
      <c r="H1150" s="61"/>
      <c r="I1150" s="61"/>
      <c r="J1150" s="61"/>
      <c r="K1150" s="61"/>
      <c r="L1150" s="60"/>
      <c r="M1150" s="60"/>
      <c r="N1150" s="60">
        <v>5571.56</v>
      </c>
      <c r="O1150" s="60">
        <v>40393.879999999997</v>
      </c>
      <c r="P1150" s="56">
        <f>Tabla16[[#This Row],[TASA EX.]]+Tabla16[[#This Row],[IEPS 8 %]]</f>
        <v>0</v>
      </c>
      <c r="Q1150" s="62">
        <f>Tabla16[[#This Row],[TASA 16%]]+Tabla16[[#This Row],[IEPS 6%]]+Tabla16[[#This Row],[IEPS30%]]+Tabla16[[#This Row],[IEPS53%]]+Tabla16[[#This Row],[IEPS 26.5%]]</f>
        <v>34822.25</v>
      </c>
      <c r="R1150" s="33">
        <v>45496</v>
      </c>
      <c r="S1150" s="59" t="s">
        <v>486</v>
      </c>
      <c r="T1150" s="63" t="s">
        <v>487</v>
      </c>
      <c r="U1150" s="58" t="s">
        <v>51</v>
      </c>
      <c r="V1150" s="60"/>
      <c r="W1150" s="64" t="s">
        <v>52</v>
      </c>
      <c r="X1150" s="59" t="s">
        <v>1983</v>
      </c>
      <c r="Y1150" s="124"/>
    </row>
    <row r="1151" spans="1:25" x14ac:dyDescent="0.25">
      <c r="A1151" s="57">
        <v>196364</v>
      </c>
      <c r="B1151" s="58">
        <v>524</v>
      </c>
      <c r="C1151" s="10">
        <v>45491</v>
      </c>
      <c r="D1151" s="60"/>
      <c r="E1151" s="60">
        <v>0</v>
      </c>
      <c r="F1151" s="60">
        <v>1600</v>
      </c>
      <c r="G1151" s="61"/>
      <c r="H1151" s="61"/>
      <c r="I1151" s="61"/>
      <c r="J1151" s="61"/>
      <c r="K1151" s="61"/>
      <c r="L1151" s="60"/>
      <c r="M1151" s="60"/>
      <c r="N1151" s="60">
        <v>256</v>
      </c>
      <c r="O1151" s="60">
        <v>1856</v>
      </c>
      <c r="P1151" s="56">
        <f>Tabla16[[#This Row],[TASA EX.]]+Tabla16[[#This Row],[IEPS 8 %]]</f>
        <v>0</v>
      </c>
      <c r="Q1151" s="62">
        <f>Tabla16[[#This Row],[TASA 16%]]+Tabla16[[#This Row],[IEPS 6%]]+Tabla16[[#This Row],[IEPS30%]]+Tabla16[[#This Row],[IEPS53%]]+Tabla16[[#This Row],[IEPS 26.5%]]</f>
        <v>1600</v>
      </c>
      <c r="R1151" s="33">
        <v>45498</v>
      </c>
      <c r="S1151" s="59" t="s">
        <v>2018</v>
      </c>
      <c r="T1151" s="63" t="s">
        <v>2019</v>
      </c>
      <c r="U1151" s="58" t="s">
        <v>51</v>
      </c>
      <c r="V1151" s="60"/>
      <c r="W1151" s="64" t="s">
        <v>52</v>
      </c>
      <c r="X1151" s="59" t="s">
        <v>2020</v>
      </c>
      <c r="Y1151" s="124"/>
    </row>
    <row r="1152" spans="1:25" x14ac:dyDescent="0.25">
      <c r="A1152" s="57" t="s">
        <v>1016</v>
      </c>
      <c r="B1152" s="58">
        <v>2128</v>
      </c>
      <c r="C1152" s="10">
        <v>45495</v>
      </c>
      <c r="D1152" s="60"/>
      <c r="E1152" s="60">
        <v>23350.52</v>
      </c>
      <c r="F1152" s="60">
        <v>0</v>
      </c>
      <c r="G1152" s="61"/>
      <c r="H1152" s="61"/>
      <c r="I1152" s="61"/>
      <c r="J1152" s="61"/>
      <c r="K1152" s="61"/>
      <c r="L1152" s="60"/>
      <c r="M1152" s="60"/>
      <c r="N1152" s="60"/>
      <c r="O1152" s="60">
        <v>23350.52</v>
      </c>
      <c r="P1152" s="56">
        <f>Tabla16[[#This Row],[TASA EX.]]+Tabla16[[#This Row],[IEPS 8 %]]</f>
        <v>0</v>
      </c>
      <c r="Q1152" s="62">
        <f>Tabla16[[#This Row],[TASA 16%]]+Tabla16[[#This Row],[IEPS 6%]]+Tabla16[[#This Row],[IEPS30%]]+Tabla16[[#This Row],[IEPS53%]]+Tabla16[[#This Row],[IEPS 26.5%]]</f>
        <v>0</v>
      </c>
      <c r="R1152" s="33">
        <v>45495</v>
      </c>
      <c r="S1152" s="59" t="s">
        <v>639</v>
      </c>
      <c r="T1152" s="63" t="s">
        <v>640</v>
      </c>
      <c r="U1152" s="58" t="s">
        <v>39</v>
      </c>
      <c r="V1152" s="60"/>
      <c r="W1152" s="64" t="s">
        <v>40</v>
      </c>
      <c r="X1152" s="59" t="s">
        <v>1192</v>
      </c>
      <c r="Y1152" s="124"/>
    </row>
    <row r="1153" spans="1:25" x14ac:dyDescent="0.25">
      <c r="A1153" s="57" t="s">
        <v>509</v>
      </c>
      <c r="B1153" s="58">
        <v>1003</v>
      </c>
      <c r="C1153" s="10">
        <v>45504</v>
      </c>
      <c r="D1153" s="60"/>
      <c r="E1153" s="60">
        <v>0</v>
      </c>
      <c r="F1153" s="60">
        <v>3500</v>
      </c>
      <c r="G1153" s="61"/>
      <c r="H1153" s="61"/>
      <c r="I1153" s="61"/>
      <c r="J1153" s="61"/>
      <c r="K1153" s="61"/>
      <c r="L1153" s="60"/>
      <c r="M1153" s="60"/>
      <c r="N1153" s="60">
        <v>560</v>
      </c>
      <c r="O1153" s="60">
        <v>4060</v>
      </c>
      <c r="P1153" s="56">
        <f>Tabla16[[#This Row],[TASA EX.]]+Tabla16[[#This Row],[IEPS 8 %]]</f>
        <v>0</v>
      </c>
      <c r="Q1153" s="62">
        <f>Tabla16[[#This Row],[TASA 16%]]+Tabla16[[#This Row],[IEPS 6%]]+Tabla16[[#This Row],[IEPS30%]]+Tabla16[[#This Row],[IEPS53%]]+Tabla16[[#This Row],[IEPS 26.5%]]</f>
        <v>3500</v>
      </c>
      <c r="R1153" s="33">
        <v>45504</v>
      </c>
      <c r="S1153" s="59" t="s">
        <v>511</v>
      </c>
      <c r="T1153" s="63" t="s">
        <v>512</v>
      </c>
      <c r="U1153" s="58" t="s">
        <v>39</v>
      </c>
      <c r="V1153" s="60"/>
      <c r="W1153" s="64" t="s">
        <v>40</v>
      </c>
      <c r="X1153" s="59" t="s">
        <v>2127</v>
      </c>
      <c r="Y1153" s="124"/>
    </row>
    <row r="1154" spans="1:25" x14ac:dyDescent="0.25">
      <c r="A1154" s="36" t="s">
        <v>509</v>
      </c>
      <c r="B1154" s="9">
        <v>1000</v>
      </c>
      <c r="C1154" s="10">
        <v>45504</v>
      </c>
      <c r="D1154" s="11"/>
      <c r="E1154" s="11">
        <v>2929.63</v>
      </c>
      <c r="F1154" s="11">
        <v>0</v>
      </c>
      <c r="G1154" s="24"/>
      <c r="H1154" s="24"/>
      <c r="I1154" s="24"/>
      <c r="J1154" s="24"/>
      <c r="K1154" s="24"/>
      <c r="L1154" s="11"/>
      <c r="M1154" s="11">
        <v>234.37</v>
      </c>
      <c r="N1154" s="11"/>
      <c r="O1154" s="11">
        <v>3164</v>
      </c>
      <c r="P1154" s="106">
        <f>Tabla16[[#This Row],[TASA EX.]]+Tabla16[[#This Row],[IEPS 8 %]]</f>
        <v>234.37</v>
      </c>
      <c r="Q1154" s="62">
        <f>Tabla16[[#This Row],[TASA 16%]]+Tabla16[[#This Row],[IEPS 6%]]+Tabla16[[#This Row],[IEPS30%]]+Tabla16[[#This Row],[IEPS53%]]+Tabla16[[#This Row],[IEPS 26.5%]]</f>
        <v>0</v>
      </c>
      <c r="R1154" s="33">
        <v>45504</v>
      </c>
      <c r="S1154" s="12" t="s">
        <v>511</v>
      </c>
      <c r="T1154" s="34" t="s">
        <v>512</v>
      </c>
      <c r="U1154" s="9" t="s">
        <v>39</v>
      </c>
      <c r="V1154" s="11"/>
      <c r="W1154" s="13" t="s">
        <v>40</v>
      </c>
      <c r="X1154" s="12" t="s">
        <v>2125</v>
      </c>
      <c r="Y1154" s="124"/>
    </row>
    <row r="1155" spans="1:25" x14ac:dyDescent="0.25">
      <c r="A1155" s="69" t="s">
        <v>509</v>
      </c>
      <c r="B1155" s="70">
        <v>1003</v>
      </c>
      <c r="C1155" s="10">
        <v>45504</v>
      </c>
      <c r="D1155" s="72"/>
      <c r="E1155" s="72">
        <v>4585.1899999999996</v>
      </c>
      <c r="F1155" s="72">
        <v>0</v>
      </c>
      <c r="G1155" s="73"/>
      <c r="H1155" s="73"/>
      <c r="I1155" s="73"/>
      <c r="J1155" s="73"/>
      <c r="K1155" s="73"/>
      <c r="L1155" s="72"/>
      <c r="M1155" s="72">
        <v>366.81</v>
      </c>
      <c r="N1155" s="72"/>
      <c r="O1155" s="72">
        <v>4952</v>
      </c>
      <c r="P1155" s="56">
        <f>Tabla16[[#This Row],[TASA EX.]]+Tabla16[[#This Row],[IEPS 8 %]]</f>
        <v>366.81</v>
      </c>
      <c r="Q1155" s="62">
        <f>Tabla16[[#This Row],[TASA 16%]]+Tabla16[[#This Row],[IEPS 6%]]+Tabla16[[#This Row],[IEPS30%]]+Tabla16[[#This Row],[IEPS53%]]+Tabla16[[#This Row],[IEPS 26.5%]]</f>
        <v>0</v>
      </c>
      <c r="R1155" s="33">
        <v>45504</v>
      </c>
      <c r="S1155" s="71" t="s">
        <v>511</v>
      </c>
      <c r="T1155" s="74" t="s">
        <v>512</v>
      </c>
      <c r="U1155" s="70" t="s">
        <v>39</v>
      </c>
      <c r="V1155" s="72"/>
      <c r="W1155" s="75" t="s">
        <v>40</v>
      </c>
      <c r="X1155" s="71" t="s">
        <v>2128</v>
      </c>
      <c r="Y1155" s="124"/>
    </row>
    <row r="1156" spans="1:25" x14ac:dyDescent="0.25">
      <c r="A1156" s="57" t="s">
        <v>509</v>
      </c>
      <c r="B1156" s="58">
        <v>1000</v>
      </c>
      <c r="C1156" s="10">
        <v>45504</v>
      </c>
      <c r="D1156" s="60"/>
      <c r="E1156" s="60">
        <v>4917.59</v>
      </c>
      <c r="F1156" s="60">
        <v>0</v>
      </c>
      <c r="G1156" s="61"/>
      <c r="H1156" s="61"/>
      <c r="I1156" s="61"/>
      <c r="J1156" s="61"/>
      <c r="K1156" s="61"/>
      <c r="L1156" s="60"/>
      <c r="M1156" s="60">
        <v>393.41</v>
      </c>
      <c r="N1156" s="60"/>
      <c r="O1156" s="60">
        <v>5311</v>
      </c>
      <c r="P1156" s="56">
        <f>Tabla16[[#This Row],[TASA EX.]]+Tabla16[[#This Row],[IEPS 8 %]]</f>
        <v>393.41</v>
      </c>
      <c r="Q1156" s="62">
        <f>Tabla16[[#This Row],[TASA 16%]]+Tabla16[[#This Row],[IEPS 6%]]+Tabla16[[#This Row],[IEPS30%]]+Tabla16[[#This Row],[IEPS53%]]+Tabla16[[#This Row],[IEPS 26.5%]]</f>
        <v>0</v>
      </c>
      <c r="R1156" s="33">
        <v>45504</v>
      </c>
      <c r="S1156" s="59" t="s">
        <v>511</v>
      </c>
      <c r="T1156" s="63" t="s">
        <v>512</v>
      </c>
      <c r="U1156" s="58" t="s">
        <v>39</v>
      </c>
      <c r="V1156" s="60"/>
      <c r="W1156" s="64" t="s">
        <v>40</v>
      </c>
      <c r="X1156" s="59" t="s">
        <v>2129</v>
      </c>
      <c r="Y1156" s="124"/>
    </row>
    <row r="1157" spans="1:25" x14ac:dyDescent="0.25">
      <c r="A1157" s="57" t="s">
        <v>509</v>
      </c>
      <c r="B1157" s="58">
        <v>1000</v>
      </c>
      <c r="C1157" s="10">
        <v>45504</v>
      </c>
      <c r="D1157" s="60"/>
      <c r="E1157" s="60">
        <v>4917.59</v>
      </c>
      <c r="F1157" s="60">
        <v>0</v>
      </c>
      <c r="G1157" s="61"/>
      <c r="H1157" s="61"/>
      <c r="I1157" s="61"/>
      <c r="J1157" s="61"/>
      <c r="K1157" s="61"/>
      <c r="L1157" s="60"/>
      <c r="M1157" s="60">
        <v>393.41</v>
      </c>
      <c r="N1157" s="60"/>
      <c r="O1157" s="60">
        <v>5311</v>
      </c>
      <c r="P1157" s="56">
        <f>Tabla16[[#This Row],[TASA EX.]]+Tabla16[[#This Row],[IEPS 8 %]]</f>
        <v>393.41</v>
      </c>
      <c r="Q1157" s="62">
        <f>Tabla16[[#This Row],[TASA 16%]]+Tabla16[[#This Row],[IEPS 6%]]+Tabla16[[#This Row],[IEPS30%]]+Tabla16[[#This Row],[IEPS53%]]+Tabla16[[#This Row],[IEPS 26.5%]]</f>
        <v>0</v>
      </c>
      <c r="R1157" s="33">
        <v>45504</v>
      </c>
      <c r="S1157" s="59" t="s">
        <v>511</v>
      </c>
      <c r="T1157" s="63" t="s">
        <v>512</v>
      </c>
      <c r="U1157" s="58" t="s">
        <v>39</v>
      </c>
      <c r="V1157" s="60"/>
      <c r="W1157" s="64" t="s">
        <v>40</v>
      </c>
      <c r="X1157" s="59" t="s">
        <v>2130</v>
      </c>
      <c r="Y1157" s="124"/>
    </row>
    <row r="1158" spans="1:25" x14ac:dyDescent="0.25">
      <c r="A1158" s="36" t="s">
        <v>509</v>
      </c>
      <c r="B1158" s="9">
        <v>1003</v>
      </c>
      <c r="C1158" s="10">
        <v>45504</v>
      </c>
      <c r="D1158" s="11"/>
      <c r="E1158" s="11">
        <v>22262.12</v>
      </c>
      <c r="F1158" s="11">
        <v>0</v>
      </c>
      <c r="G1158" s="24"/>
      <c r="H1158" s="24"/>
      <c r="I1158" s="24"/>
      <c r="J1158" s="24"/>
      <c r="K1158" s="24"/>
      <c r="L1158" s="11"/>
      <c r="M1158" s="11"/>
      <c r="N1158" s="11"/>
      <c r="O1158" s="11">
        <v>22262.12</v>
      </c>
      <c r="P1158" s="106">
        <f>Tabla16[[#This Row],[TASA EX.]]+Tabla16[[#This Row],[IEPS 8 %]]</f>
        <v>0</v>
      </c>
      <c r="Q1158" s="62">
        <f>Tabla16[[#This Row],[TASA 16%]]+Tabla16[[#This Row],[IEPS 6%]]+Tabla16[[#This Row],[IEPS30%]]+Tabla16[[#This Row],[IEPS53%]]+Tabla16[[#This Row],[IEPS 26.5%]]</f>
        <v>0</v>
      </c>
      <c r="R1158" s="33">
        <v>45504</v>
      </c>
      <c r="S1158" s="12" t="s">
        <v>511</v>
      </c>
      <c r="T1158" s="34" t="s">
        <v>512</v>
      </c>
      <c r="U1158" s="9" t="s">
        <v>39</v>
      </c>
      <c r="V1158" s="11"/>
      <c r="W1158" s="13" t="s">
        <v>40</v>
      </c>
      <c r="X1158" s="12" t="s">
        <v>2140</v>
      </c>
      <c r="Y1158" s="124"/>
    </row>
    <row r="1159" spans="1:25" x14ac:dyDescent="0.25">
      <c r="A1159" s="57" t="s">
        <v>509</v>
      </c>
      <c r="B1159" s="58">
        <v>1003</v>
      </c>
      <c r="C1159" s="10">
        <v>45504</v>
      </c>
      <c r="D1159" s="60"/>
      <c r="E1159" s="60">
        <v>1.4999999999872671E-2</v>
      </c>
      <c r="F1159" s="60">
        <v>21724.125</v>
      </c>
      <c r="G1159" s="61"/>
      <c r="H1159" s="61"/>
      <c r="I1159" s="61"/>
      <c r="J1159" s="61"/>
      <c r="K1159" s="61"/>
      <c r="L1159" s="60"/>
      <c r="M1159" s="60"/>
      <c r="N1159" s="60">
        <v>3475.86</v>
      </c>
      <c r="O1159" s="60">
        <v>25200</v>
      </c>
      <c r="P1159" s="56">
        <f>Tabla16[[#This Row],[TASA EX.]]+Tabla16[[#This Row],[IEPS 8 %]]</f>
        <v>0</v>
      </c>
      <c r="Q1159" s="62">
        <f>Tabla16[[#This Row],[TASA 16%]]+Tabla16[[#This Row],[IEPS 6%]]+Tabla16[[#This Row],[IEPS30%]]+Tabla16[[#This Row],[IEPS53%]]+Tabla16[[#This Row],[IEPS 26.5%]]</f>
        <v>21724.125</v>
      </c>
      <c r="R1159" s="33">
        <v>45504</v>
      </c>
      <c r="S1159" s="59" t="s">
        <v>511</v>
      </c>
      <c r="T1159" s="63" t="s">
        <v>512</v>
      </c>
      <c r="U1159" s="58" t="s">
        <v>39</v>
      </c>
      <c r="V1159" s="60"/>
      <c r="W1159" s="64" t="s">
        <v>40</v>
      </c>
      <c r="X1159" s="59" t="s">
        <v>2141</v>
      </c>
      <c r="Y1159" s="124"/>
    </row>
    <row r="1160" spans="1:25" x14ac:dyDescent="0.25">
      <c r="A1160" s="36" t="s">
        <v>509</v>
      </c>
      <c r="B1160" s="9">
        <v>1003</v>
      </c>
      <c r="C1160" s="10">
        <v>45504</v>
      </c>
      <c r="D1160" s="11"/>
      <c r="E1160" s="11">
        <v>2.0000000000436557E-2</v>
      </c>
      <c r="F1160" s="11">
        <v>34065.5</v>
      </c>
      <c r="G1160" s="24"/>
      <c r="H1160" s="24"/>
      <c r="I1160" s="24"/>
      <c r="J1160" s="24"/>
      <c r="K1160" s="24"/>
      <c r="L1160" s="11"/>
      <c r="M1160" s="11"/>
      <c r="N1160" s="11">
        <v>5450.48</v>
      </c>
      <c r="O1160" s="11">
        <v>39516</v>
      </c>
      <c r="P1160" s="106">
        <f>Tabla16[[#This Row],[TASA EX.]]+Tabla16[[#This Row],[IEPS 8 %]]</f>
        <v>0</v>
      </c>
      <c r="Q1160" s="62">
        <f>Tabla16[[#This Row],[TASA 16%]]+Tabla16[[#This Row],[IEPS 6%]]+Tabla16[[#This Row],[IEPS30%]]+Tabla16[[#This Row],[IEPS53%]]+Tabla16[[#This Row],[IEPS 26.5%]]</f>
        <v>34065.5</v>
      </c>
      <c r="R1160" s="33">
        <v>45504</v>
      </c>
      <c r="S1160" s="12" t="s">
        <v>511</v>
      </c>
      <c r="T1160" s="34" t="s">
        <v>512</v>
      </c>
      <c r="U1160" s="9" t="s">
        <v>39</v>
      </c>
      <c r="V1160" s="11"/>
      <c r="W1160" s="13" t="s">
        <v>40</v>
      </c>
      <c r="X1160" s="12" t="s">
        <v>2144</v>
      </c>
      <c r="Y1160" s="124"/>
    </row>
    <row r="1161" spans="1:25" x14ac:dyDescent="0.25">
      <c r="A1161" s="57" t="s">
        <v>509</v>
      </c>
      <c r="B1161" s="58">
        <v>1003</v>
      </c>
      <c r="C1161" s="10">
        <v>45504</v>
      </c>
      <c r="D1161" s="60"/>
      <c r="E1161" s="60">
        <v>42471</v>
      </c>
      <c r="F1161" s="60">
        <v>0</v>
      </c>
      <c r="G1161" s="61"/>
      <c r="H1161" s="61"/>
      <c r="I1161" s="61"/>
      <c r="J1161" s="61"/>
      <c r="K1161" s="61"/>
      <c r="L1161" s="60"/>
      <c r="M1161" s="60"/>
      <c r="N1161" s="60"/>
      <c r="O1161" s="60">
        <v>42471</v>
      </c>
      <c r="P1161" s="56">
        <f>Tabla16[[#This Row],[TASA EX.]]+Tabla16[[#This Row],[IEPS 8 %]]</f>
        <v>0</v>
      </c>
      <c r="Q1161" s="62">
        <f>Tabla16[[#This Row],[TASA 16%]]+Tabla16[[#This Row],[IEPS 6%]]+Tabla16[[#This Row],[IEPS30%]]+Tabla16[[#This Row],[IEPS53%]]+Tabla16[[#This Row],[IEPS 26.5%]]</f>
        <v>0</v>
      </c>
      <c r="R1161" s="33">
        <v>45504</v>
      </c>
      <c r="S1161" s="59" t="s">
        <v>511</v>
      </c>
      <c r="T1161" s="63" t="s">
        <v>512</v>
      </c>
      <c r="U1161" s="58" t="s">
        <v>39</v>
      </c>
      <c r="V1161" s="60"/>
      <c r="W1161" s="64" t="s">
        <v>40</v>
      </c>
      <c r="X1161" s="59" t="s">
        <v>2146</v>
      </c>
      <c r="Y1161" s="124"/>
    </row>
    <row r="1162" spans="1:25" x14ac:dyDescent="0.25">
      <c r="A1162" s="36" t="s">
        <v>509</v>
      </c>
      <c r="B1162" s="9">
        <v>1000</v>
      </c>
      <c r="C1162" s="10">
        <v>45504</v>
      </c>
      <c r="D1162" s="11"/>
      <c r="E1162" s="11">
        <v>42471</v>
      </c>
      <c r="F1162" s="11">
        <v>0</v>
      </c>
      <c r="G1162" s="24"/>
      <c r="H1162" s="24"/>
      <c r="I1162" s="24"/>
      <c r="J1162" s="24"/>
      <c r="K1162" s="24"/>
      <c r="L1162" s="11"/>
      <c r="M1162" s="11"/>
      <c r="N1162" s="11"/>
      <c r="O1162" s="11">
        <v>42471</v>
      </c>
      <c r="P1162" s="56">
        <f>Tabla16[[#This Row],[TASA EX.]]+Tabla16[[#This Row],[IEPS 8 %]]</f>
        <v>0</v>
      </c>
      <c r="Q1162" s="62">
        <f>Tabla16[[#This Row],[TASA 16%]]+Tabla16[[#This Row],[IEPS 6%]]+Tabla16[[#This Row],[IEPS30%]]+Tabla16[[#This Row],[IEPS53%]]+Tabla16[[#This Row],[IEPS 26.5%]]</f>
        <v>0</v>
      </c>
      <c r="R1162" s="33">
        <v>45504</v>
      </c>
      <c r="S1162" s="12" t="s">
        <v>511</v>
      </c>
      <c r="T1162" s="34" t="s">
        <v>512</v>
      </c>
      <c r="U1162" s="9" t="s">
        <v>39</v>
      </c>
      <c r="V1162" s="11"/>
      <c r="W1162" s="13" t="s">
        <v>40</v>
      </c>
      <c r="X1162" s="12" t="s">
        <v>2147</v>
      </c>
      <c r="Y1162" s="124"/>
    </row>
    <row r="1163" spans="1:25" x14ac:dyDescent="0.25">
      <c r="A1163" s="36" t="s">
        <v>509</v>
      </c>
      <c r="B1163" s="9">
        <v>1000</v>
      </c>
      <c r="C1163" s="10">
        <v>45504</v>
      </c>
      <c r="D1163" s="11"/>
      <c r="E1163" s="11">
        <v>9433.33</v>
      </c>
      <c r="F1163" s="11">
        <v>0</v>
      </c>
      <c r="G1163" s="24"/>
      <c r="H1163" s="24"/>
      <c r="I1163" s="24"/>
      <c r="J1163" s="24"/>
      <c r="K1163" s="24"/>
      <c r="L1163" s="11"/>
      <c r="M1163" s="11">
        <v>754.67</v>
      </c>
      <c r="N1163" s="11"/>
      <c r="O1163" s="11">
        <v>10188</v>
      </c>
      <c r="P1163" s="106">
        <f>Tabla16[[#This Row],[TASA EX.]]+Tabla16[[#This Row],[IEPS 8 %]]</f>
        <v>754.67</v>
      </c>
      <c r="Q1163" s="62">
        <f>Tabla16[[#This Row],[TASA 16%]]+Tabla16[[#This Row],[IEPS 6%]]+Tabla16[[#This Row],[IEPS30%]]+Tabla16[[#This Row],[IEPS53%]]+Tabla16[[#This Row],[IEPS 26.5%]]</f>
        <v>0</v>
      </c>
      <c r="R1163" s="33">
        <v>45504</v>
      </c>
      <c r="S1163" s="12" t="s">
        <v>511</v>
      </c>
      <c r="T1163" s="34" t="s">
        <v>512</v>
      </c>
      <c r="U1163" s="9" t="s">
        <v>39</v>
      </c>
      <c r="V1163" s="11"/>
      <c r="W1163" s="13" t="s">
        <v>40</v>
      </c>
      <c r="X1163" s="12" t="s">
        <v>2133</v>
      </c>
      <c r="Y1163" s="124"/>
    </row>
    <row r="1164" spans="1:25" x14ac:dyDescent="0.25">
      <c r="A1164" s="57" t="s">
        <v>509</v>
      </c>
      <c r="B1164" s="58">
        <v>1003</v>
      </c>
      <c r="C1164" s="10">
        <v>45504</v>
      </c>
      <c r="D1164" s="60"/>
      <c r="E1164" s="60">
        <v>7.4999999997089617E-3</v>
      </c>
      <c r="F1164" s="60">
        <v>49487.0625</v>
      </c>
      <c r="G1164" s="61"/>
      <c r="H1164" s="61"/>
      <c r="I1164" s="61"/>
      <c r="J1164" s="61"/>
      <c r="K1164" s="61"/>
      <c r="L1164" s="60"/>
      <c r="M1164" s="60"/>
      <c r="N1164" s="60">
        <v>7917.93</v>
      </c>
      <c r="O1164" s="60">
        <v>57405</v>
      </c>
      <c r="P1164" s="56">
        <f>Tabla16[[#This Row],[TASA EX.]]+Tabla16[[#This Row],[IEPS 8 %]]</f>
        <v>0</v>
      </c>
      <c r="Q1164" s="62">
        <f>Tabla16[[#This Row],[TASA 16%]]+Tabla16[[#This Row],[IEPS 6%]]+Tabla16[[#This Row],[IEPS30%]]+Tabla16[[#This Row],[IEPS53%]]+Tabla16[[#This Row],[IEPS 26.5%]]</f>
        <v>49487.0625</v>
      </c>
      <c r="R1164" s="33">
        <v>45504</v>
      </c>
      <c r="S1164" s="59" t="s">
        <v>511</v>
      </c>
      <c r="T1164" s="63" t="s">
        <v>512</v>
      </c>
      <c r="U1164" s="58" t="s">
        <v>39</v>
      </c>
      <c r="V1164" s="60"/>
      <c r="W1164" s="64" t="s">
        <v>40</v>
      </c>
      <c r="X1164" s="59" t="s">
        <v>2151</v>
      </c>
      <c r="Y1164" s="124"/>
    </row>
    <row r="1165" spans="1:25" x14ac:dyDescent="0.25">
      <c r="A1165" s="57" t="s">
        <v>509</v>
      </c>
      <c r="B1165" s="58">
        <v>1003</v>
      </c>
      <c r="C1165" s="10">
        <v>45504</v>
      </c>
      <c r="D1165" s="60"/>
      <c r="E1165" s="60">
        <v>2.4999999999636202E-2</v>
      </c>
      <c r="F1165" s="60">
        <v>52906.875</v>
      </c>
      <c r="G1165" s="61"/>
      <c r="H1165" s="61"/>
      <c r="I1165" s="61"/>
      <c r="J1165" s="61"/>
      <c r="K1165" s="61"/>
      <c r="L1165" s="60"/>
      <c r="M1165" s="60"/>
      <c r="N1165" s="60">
        <v>8465.1</v>
      </c>
      <c r="O1165" s="60">
        <v>61372</v>
      </c>
      <c r="P1165" s="56">
        <f>Tabla16[[#This Row],[TASA EX.]]+Tabla16[[#This Row],[IEPS 8 %]]</f>
        <v>0</v>
      </c>
      <c r="Q1165" s="62">
        <f>Tabla16[[#This Row],[TASA 16%]]+Tabla16[[#This Row],[IEPS 6%]]+Tabla16[[#This Row],[IEPS30%]]+Tabla16[[#This Row],[IEPS53%]]+Tabla16[[#This Row],[IEPS 26.5%]]</f>
        <v>52906.875</v>
      </c>
      <c r="R1165" s="33">
        <v>45504</v>
      </c>
      <c r="S1165" s="59" t="s">
        <v>511</v>
      </c>
      <c r="T1165" s="63" t="s">
        <v>512</v>
      </c>
      <c r="U1165" s="58" t="s">
        <v>39</v>
      </c>
      <c r="V1165" s="60"/>
      <c r="W1165" s="64" t="s">
        <v>40</v>
      </c>
      <c r="X1165" s="59" t="s">
        <v>2152</v>
      </c>
      <c r="Y1165" s="124"/>
    </row>
    <row r="1166" spans="1:25" x14ac:dyDescent="0.25">
      <c r="A1166" s="36" t="s">
        <v>509</v>
      </c>
      <c r="B1166" s="9">
        <v>1003</v>
      </c>
      <c r="C1166" s="10">
        <v>45504</v>
      </c>
      <c r="D1166" s="11"/>
      <c r="E1166" s="11">
        <v>64260</v>
      </c>
      <c r="F1166" s="11">
        <v>0</v>
      </c>
      <c r="G1166" s="24"/>
      <c r="H1166" s="24"/>
      <c r="I1166" s="24"/>
      <c r="J1166" s="24"/>
      <c r="K1166" s="24"/>
      <c r="L1166" s="11"/>
      <c r="M1166" s="11"/>
      <c r="N1166" s="11"/>
      <c r="O1166" s="11">
        <v>64260</v>
      </c>
      <c r="P1166" s="106">
        <f>Tabla16[[#This Row],[TASA EX.]]+Tabla16[[#This Row],[IEPS 8 %]]</f>
        <v>0</v>
      </c>
      <c r="Q1166" s="62">
        <f>Tabla16[[#This Row],[TASA 16%]]+Tabla16[[#This Row],[IEPS 6%]]+Tabla16[[#This Row],[IEPS30%]]+Tabla16[[#This Row],[IEPS53%]]+Tabla16[[#This Row],[IEPS 26.5%]]</f>
        <v>0</v>
      </c>
      <c r="R1166" s="33">
        <v>45504</v>
      </c>
      <c r="S1166" s="12" t="s">
        <v>511</v>
      </c>
      <c r="T1166" s="34" t="s">
        <v>512</v>
      </c>
      <c r="U1166" s="9" t="s">
        <v>39</v>
      </c>
      <c r="V1166" s="11"/>
      <c r="W1166" s="13" t="s">
        <v>40</v>
      </c>
      <c r="X1166" s="12" t="s">
        <v>2154</v>
      </c>
      <c r="Y1166" s="124"/>
    </row>
    <row r="1167" spans="1:25" x14ac:dyDescent="0.25">
      <c r="A1167" s="36" t="s">
        <v>509</v>
      </c>
      <c r="B1167" s="9">
        <v>1000</v>
      </c>
      <c r="C1167" s="10">
        <v>45504</v>
      </c>
      <c r="D1167" s="11"/>
      <c r="E1167" s="11">
        <v>69498</v>
      </c>
      <c r="F1167" s="11">
        <v>0</v>
      </c>
      <c r="G1167" s="24"/>
      <c r="H1167" s="24"/>
      <c r="I1167" s="24"/>
      <c r="J1167" s="24"/>
      <c r="K1167" s="24"/>
      <c r="L1167" s="11"/>
      <c r="M1167" s="11"/>
      <c r="N1167" s="11"/>
      <c r="O1167" s="11">
        <v>69498</v>
      </c>
      <c r="P1167" s="106">
        <f>Tabla16[[#This Row],[TASA EX.]]+Tabla16[[#This Row],[IEPS 8 %]]</f>
        <v>0</v>
      </c>
      <c r="Q1167" s="62">
        <f>Tabla16[[#This Row],[TASA 16%]]+Tabla16[[#This Row],[IEPS 6%]]+Tabla16[[#This Row],[IEPS30%]]+Tabla16[[#This Row],[IEPS53%]]+Tabla16[[#This Row],[IEPS 26.5%]]</f>
        <v>0</v>
      </c>
      <c r="R1167" s="33">
        <v>45504</v>
      </c>
      <c r="S1167" s="12" t="s">
        <v>511</v>
      </c>
      <c r="T1167" s="34" t="s">
        <v>512</v>
      </c>
      <c r="U1167" s="9" t="s">
        <v>39</v>
      </c>
      <c r="V1167" s="11"/>
      <c r="W1167" s="13" t="s">
        <v>40</v>
      </c>
      <c r="X1167" s="12" t="s">
        <v>2155</v>
      </c>
      <c r="Y1167" s="124"/>
    </row>
    <row r="1168" spans="1:25" x14ac:dyDescent="0.25">
      <c r="A1168" s="36" t="s">
        <v>509</v>
      </c>
      <c r="B1168" s="9">
        <v>1003</v>
      </c>
      <c r="C1168" s="10">
        <v>45504</v>
      </c>
      <c r="D1168" s="11"/>
      <c r="E1168" s="11">
        <v>78821.600000000006</v>
      </c>
      <c r="F1168" s="11">
        <v>0</v>
      </c>
      <c r="G1168" s="24"/>
      <c r="H1168" s="24"/>
      <c r="I1168" s="24"/>
      <c r="J1168" s="24"/>
      <c r="K1168" s="24"/>
      <c r="L1168" s="11"/>
      <c r="M1168" s="11"/>
      <c r="N1168" s="11"/>
      <c r="O1168" s="11">
        <v>78821.600000000006</v>
      </c>
      <c r="P1168" s="106">
        <f>Tabla16[[#This Row],[TASA EX.]]+Tabla16[[#This Row],[IEPS 8 %]]</f>
        <v>0</v>
      </c>
      <c r="Q1168" s="62">
        <f>Tabla16[[#This Row],[TASA 16%]]+Tabla16[[#This Row],[IEPS 6%]]+Tabla16[[#This Row],[IEPS30%]]+Tabla16[[#This Row],[IEPS53%]]+Tabla16[[#This Row],[IEPS 26.5%]]</f>
        <v>0</v>
      </c>
      <c r="R1168" s="33">
        <v>45504</v>
      </c>
      <c r="S1168" s="12" t="s">
        <v>511</v>
      </c>
      <c r="T1168" s="34" t="s">
        <v>512</v>
      </c>
      <c r="U1168" s="9" t="s">
        <v>39</v>
      </c>
      <c r="V1168" s="11"/>
      <c r="W1168" s="13" t="s">
        <v>40</v>
      </c>
      <c r="X1168" s="12" t="s">
        <v>2157</v>
      </c>
      <c r="Y1168" s="124"/>
    </row>
    <row r="1169" spans="1:25" x14ac:dyDescent="0.25">
      <c r="A1169" s="36" t="s">
        <v>509</v>
      </c>
      <c r="B1169" s="9">
        <v>1000</v>
      </c>
      <c r="C1169" s="10">
        <v>45504</v>
      </c>
      <c r="D1169" s="11"/>
      <c r="E1169" s="11">
        <v>3.2499999999345164E-2</v>
      </c>
      <c r="F1169" s="11">
        <v>70168.9375</v>
      </c>
      <c r="G1169" s="24"/>
      <c r="H1169" s="24"/>
      <c r="I1169" s="24"/>
      <c r="J1169" s="24"/>
      <c r="K1169" s="24"/>
      <c r="L1169" s="11"/>
      <c r="M1169" s="11"/>
      <c r="N1169" s="11">
        <v>11227.03</v>
      </c>
      <c r="O1169" s="11">
        <v>81396</v>
      </c>
      <c r="P1169" s="106">
        <f>Tabla16[[#This Row],[TASA EX.]]+Tabla16[[#This Row],[IEPS 8 %]]</f>
        <v>0</v>
      </c>
      <c r="Q1169" s="62">
        <f>Tabla16[[#This Row],[TASA 16%]]+Tabla16[[#This Row],[IEPS 6%]]+Tabla16[[#This Row],[IEPS30%]]+Tabla16[[#This Row],[IEPS53%]]+Tabla16[[#This Row],[IEPS 26.5%]]</f>
        <v>70168.9375</v>
      </c>
      <c r="R1169" s="33">
        <v>45504</v>
      </c>
      <c r="S1169" s="12" t="s">
        <v>511</v>
      </c>
      <c r="T1169" s="34" t="s">
        <v>512</v>
      </c>
      <c r="U1169" s="9" t="s">
        <v>39</v>
      </c>
      <c r="V1169" s="11"/>
      <c r="W1169" s="13" t="s">
        <v>40</v>
      </c>
      <c r="X1169" s="12" t="s">
        <v>2158</v>
      </c>
      <c r="Y1169" s="124"/>
    </row>
    <row r="1170" spans="1:25" x14ac:dyDescent="0.25">
      <c r="A1170" s="36" t="s">
        <v>509</v>
      </c>
      <c r="B1170" s="9">
        <v>1003</v>
      </c>
      <c r="C1170" s="10">
        <v>45504</v>
      </c>
      <c r="D1170" s="11"/>
      <c r="E1170" s="11">
        <v>86625</v>
      </c>
      <c r="F1170" s="11">
        <v>0</v>
      </c>
      <c r="G1170" s="24"/>
      <c r="H1170" s="24"/>
      <c r="I1170" s="24"/>
      <c r="J1170" s="24"/>
      <c r="K1170" s="24"/>
      <c r="L1170" s="11"/>
      <c r="M1170" s="11"/>
      <c r="N1170" s="11"/>
      <c r="O1170" s="11">
        <v>86625</v>
      </c>
      <c r="P1170" s="106">
        <f>Tabla16[[#This Row],[TASA EX.]]+Tabla16[[#This Row],[IEPS 8 %]]</f>
        <v>0</v>
      </c>
      <c r="Q1170" s="62">
        <f>Tabla16[[#This Row],[TASA 16%]]+Tabla16[[#This Row],[IEPS 6%]]+Tabla16[[#This Row],[IEPS30%]]+Tabla16[[#This Row],[IEPS53%]]+Tabla16[[#This Row],[IEPS 26.5%]]</f>
        <v>0</v>
      </c>
      <c r="R1170" s="33">
        <v>45504</v>
      </c>
      <c r="S1170" s="12" t="s">
        <v>511</v>
      </c>
      <c r="T1170" s="34" t="s">
        <v>512</v>
      </c>
      <c r="U1170" s="9" t="s">
        <v>39</v>
      </c>
      <c r="V1170" s="11"/>
      <c r="W1170" s="13" t="s">
        <v>40</v>
      </c>
      <c r="X1170" s="12" t="s">
        <v>2159</v>
      </c>
      <c r="Y1170" s="124"/>
    </row>
    <row r="1171" spans="1:25" x14ac:dyDescent="0.25">
      <c r="A1171" s="36" t="s">
        <v>509</v>
      </c>
      <c r="B1171" s="9">
        <v>1000</v>
      </c>
      <c r="C1171" s="10">
        <v>45504</v>
      </c>
      <c r="D1171" s="11"/>
      <c r="E1171" s="11">
        <v>89492.04</v>
      </c>
      <c r="F1171" s="11">
        <v>0</v>
      </c>
      <c r="G1171" s="24"/>
      <c r="H1171" s="24"/>
      <c r="I1171" s="24"/>
      <c r="J1171" s="24"/>
      <c r="K1171" s="24"/>
      <c r="L1171" s="11"/>
      <c r="M1171" s="11"/>
      <c r="N1171" s="11"/>
      <c r="O1171" s="11">
        <v>89492.04</v>
      </c>
      <c r="P1171" s="106">
        <f>Tabla16[[#This Row],[TASA EX.]]+Tabla16[[#This Row],[IEPS 8 %]]</f>
        <v>0</v>
      </c>
      <c r="Q1171" s="62">
        <f>Tabla16[[#This Row],[TASA 16%]]+Tabla16[[#This Row],[IEPS 6%]]+Tabla16[[#This Row],[IEPS30%]]+Tabla16[[#This Row],[IEPS53%]]+Tabla16[[#This Row],[IEPS 26.5%]]</f>
        <v>0</v>
      </c>
      <c r="R1171" s="33">
        <v>45504</v>
      </c>
      <c r="S1171" s="12" t="s">
        <v>511</v>
      </c>
      <c r="T1171" s="34" t="s">
        <v>512</v>
      </c>
      <c r="U1171" s="9" t="s">
        <v>39</v>
      </c>
      <c r="V1171" s="11"/>
      <c r="W1171" s="13" t="s">
        <v>40</v>
      </c>
      <c r="X1171" s="12" t="s">
        <v>2160</v>
      </c>
      <c r="Y1171" s="124"/>
    </row>
    <row r="1172" spans="1:25" x14ac:dyDescent="0.25">
      <c r="A1172" s="36" t="s">
        <v>509</v>
      </c>
      <c r="B1172" s="9">
        <v>1000</v>
      </c>
      <c r="C1172" s="10">
        <v>45504</v>
      </c>
      <c r="D1172" s="11"/>
      <c r="E1172" s="11">
        <v>57233.334999999999</v>
      </c>
      <c r="F1172" s="11">
        <v>27791.375</v>
      </c>
      <c r="G1172" s="24"/>
      <c r="H1172" s="24"/>
      <c r="I1172" s="24"/>
      <c r="J1172" s="24"/>
      <c r="K1172" s="24"/>
      <c r="L1172" s="11"/>
      <c r="M1172" s="11">
        <v>4578.67</v>
      </c>
      <c r="N1172" s="11">
        <v>4446.62</v>
      </c>
      <c r="O1172" s="11">
        <v>94050</v>
      </c>
      <c r="P1172" s="106">
        <f>Tabla16[[#This Row],[TASA EX.]]+Tabla16[[#This Row],[IEPS 8 %]]</f>
        <v>4578.67</v>
      </c>
      <c r="Q1172" s="62">
        <f>Tabla16[[#This Row],[TASA 16%]]+Tabla16[[#This Row],[IEPS 6%]]+Tabla16[[#This Row],[IEPS30%]]+Tabla16[[#This Row],[IEPS53%]]+Tabla16[[#This Row],[IEPS 26.5%]]</f>
        <v>27791.375</v>
      </c>
      <c r="R1172" s="33">
        <v>45504</v>
      </c>
      <c r="S1172" s="12" t="s">
        <v>511</v>
      </c>
      <c r="T1172" s="34" t="s">
        <v>512</v>
      </c>
      <c r="U1172" s="9" t="s">
        <v>39</v>
      </c>
      <c r="V1172" s="11"/>
      <c r="W1172" s="13" t="s">
        <v>40</v>
      </c>
      <c r="X1172" s="12" t="s">
        <v>2162</v>
      </c>
      <c r="Y1172" s="124"/>
    </row>
    <row r="1173" spans="1:25" x14ac:dyDescent="0.25">
      <c r="A1173" s="36" t="s">
        <v>509</v>
      </c>
      <c r="B1173" s="9">
        <v>1003</v>
      </c>
      <c r="C1173" s="10">
        <v>45504</v>
      </c>
      <c r="D1173" s="11"/>
      <c r="E1173" s="11">
        <v>5.2499999999781721E-2</v>
      </c>
      <c r="F1173" s="11">
        <v>88034.4375</v>
      </c>
      <c r="G1173" s="24"/>
      <c r="H1173" s="24"/>
      <c r="I1173" s="24"/>
      <c r="J1173" s="24"/>
      <c r="K1173" s="24"/>
      <c r="L1173" s="11"/>
      <c r="M1173" s="11"/>
      <c r="N1173" s="11">
        <v>14085.51</v>
      </c>
      <c r="O1173" s="11">
        <v>102120</v>
      </c>
      <c r="P1173" s="106">
        <f>Tabla16[[#This Row],[TASA EX.]]+Tabla16[[#This Row],[IEPS 8 %]]</f>
        <v>0</v>
      </c>
      <c r="Q1173" s="62">
        <f>Tabla16[[#This Row],[TASA 16%]]+Tabla16[[#This Row],[IEPS 6%]]+Tabla16[[#This Row],[IEPS30%]]+Tabla16[[#This Row],[IEPS53%]]+Tabla16[[#This Row],[IEPS 26.5%]]</f>
        <v>88034.4375</v>
      </c>
      <c r="R1173" s="33">
        <v>45504</v>
      </c>
      <c r="S1173" s="12" t="s">
        <v>511</v>
      </c>
      <c r="T1173" s="34" t="s">
        <v>512</v>
      </c>
      <c r="U1173" s="9" t="s">
        <v>39</v>
      </c>
      <c r="V1173" s="11"/>
      <c r="W1173" s="13" t="s">
        <v>40</v>
      </c>
      <c r="X1173" s="12" t="s">
        <v>2164</v>
      </c>
      <c r="Y1173" s="124"/>
    </row>
    <row r="1174" spans="1:25" x14ac:dyDescent="0.25">
      <c r="A1174" s="36" t="s">
        <v>509</v>
      </c>
      <c r="B1174" s="9">
        <v>1000</v>
      </c>
      <c r="C1174" s="10">
        <v>45504</v>
      </c>
      <c r="D1174" s="11"/>
      <c r="E1174" s="11">
        <v>104468.76</v>
      </c>
      <c r="F1174" s="11">
        <v>0</v>
      </c>
      <c r="G1174" s="24"/>
      <c r="H1174" s="24"/>
      <c r="I1174" s="24"/>
      <c r="J1174" s="24"/>
      <c r="K1174" s="24"/>
      <c r="L1174" s="11"/>
      <c r="M1174" s="11"/>
      <c r="N1174" s="11"/>
      <c r="O1174" s="11">
        <v>104468.76</v>
      </c>
      <c r="P1174" s="106">
        <f>Tabla16[[#This Row],[TASA EX.]]+Tabla16[[#This Row],[IEPS 8 %]]</f>
        <v>0</v>
      </c>
      <c r="Q1174" s="62">
        <f>Tabla16[[#This Row],[TASA 16%]]+Tabla16[[#This Row],[IEPS 6%]]+Tabla16[[#This Row],[IEPS30%]]+Tabla16[[#This Row],[IEPS53%]]+Tabla16[[#This Row],[IEPS 26.5%]]</f>
        <v>0</v>
      </c>
      <c r="R1174" s="33">
        <v>45504</v>
      </c>
      <c r="S1174" s="12" t="s">
        <v>511</v>
      </c>
      <c r="T1174" s="34" t="s">
        <v>512</v>
      </c>
      <c r="U1174" s="9" t="s">
        <v>39</v>
      </c>
      <c r="V1174" s="11"/>
      <c r="W1174" s="13" t="s">
        <v>40</v>
      </c>
      <c r="X1174" s="12" t="s">
        <v>2166</v>
      </c>
      <c r="Y1174" s="124"/>
    </row>
    <row r="1175" spans="1:25" x14ac:dyDescent="0.25">
      <c r="A1175" s="36" t="s">
        <v>509</v>
      </c>
      <c r="B1175" s="9">
        <v>1003</v>
      </c>
      <c r="C1175" s="10">
        <v>45504</v>
      </c>
      <c r="D1175" s="11"/>
      <c r="E1175" s="11">
        <v>4.9999999991996447E-3</v>
      </c>
      <c r="F1175" s="11">
        <v>94716.375</v>
      </c>
      <c r="G1175" s="24"/>
      <c r="H1175" s="24"/>
      <c r="I1175" s="24"/>
      <c r="J1175" s="24"/>
      <c r="K1175" s="24"/>
      <c r="L1175" s="11"/>
      <c r="M1175" s="11"/>
      <c r="N1175" s="11">
        <v>15154.62</v>
      </c>
      <c r="O1175" s="11">
        <v>109871</v>
      </c>
      <c r="P1175" s="106">
        <f>Tabla16[[#This Row],[TASA EX.]]+Tabla16[[#This Row],[IEPS 8 %]]</f>
        <v>0</v>
      </c>
      <c r="Q1175" s="62">
        <f>Tabla16[[#This Row],[TASA 16%]]+Tabla16[[#This Row],[IEPS 6%]]+Tabla16[[#This Row],[IEPS30%]]+Tabla16[[#This Row],[IEPS53%]]+Tabla16[[#This Row],[IEPS 26.5%]]</f>
        <v>94716.375</v>
      </c>
      <c r="R1175" s="33">
        <v>45504</v>
      </c>
      <c r="S1175" s="12" t="s">
        <v>511</v>
      </c>
      <c r="T1175" s="34" t="s">
        <v>512</v>
      </c>
      <c r="U1175" s="9" t="s">
        <v>39</v>
      </c>
      <c r="V1175" s="11"/>
      <c r="W1175" s="13" t="s">
        <v>40</v>
      </c>
      <c r="X1175" s="12" t="s">
        <v>2167</v>
      </c>
      <c r="Y1175" s="124"/>
    </row>
    <row r="1176" spans="1:25" x14ac:dyDescent="0.25">
      <c r="A1176" s="36" t="s">
        <v>509</v>
      </c>
      <c r="B1176" s="9">
        <v>1003</v>
      </c>
      <c r="C1176" s="10">
        <v>45504</v>
      </c>
      <c r="D1176" s="11"/>
      <c r="E1176" s="11">
        <v>-1.4999999999417923E-2</v>
      </c>
      <c r="F1176" s="11">
        <v>101275.875</v>
      </c>
      <c r="G1176" s="24"/>
      <c r="H1176" s="24"/>
      <c r="I1176" s="24"/>
      <c r="J1176" s="24"/>
      <c r="K1176" s="24"/>
      <c r="L1176" s="11"/>
      <c r="M1176" s="11"/>
      <c r="N1176" s="11">
        <v>16204.14</v>
      </c>
      <c r="O1176" s="11">
        <v>117480</v>
      </c>
      <c r="P1176" s="106">
        <f>Tabla16[[#This Row],[TASA EX.]]+Tabla16[[#This Row],[IEPS 8 %]]</f>
        <v>0</v>
      </c>
      <c r="Q1176" s="62">
        <f>Tabla16[[#This Row],[TASA 16%]]+Tabla16[[#This Row],[IEPS 6%]]+Tabla16[[#This Row],[IEPS30%]]+Tabla16[[#This Row],[IEPS53%]]+Tabla16[[#This Row],[IEPS 26.5%]]</f>
        <v>101275.875</v>
      </c>
      <c r="R1176" s="33">
        <v>45504</v>
      </c>
      <c r="S1176" s="12" t="s">
        <v>511</v>
      </c>
      <c r="T1176" s="34" t="s">
        <v>512</v>
      </c>
      <c r="U1176" s="9" t="s">
        <v>39</v>
      </c>
      <c r="V1176" s="11"/>
      <c r="W1176" s="13" t="s">
        <v>40</v>
      </c>
      <c r="X1176" s="12" t="s">
        <v>2168</v>
      </c>
      <c r="Y1176" s="124"/>
    </row>
    <row r="1177" spans="1:25" x14ac:dyDescent="0.25">
      <c r="A1177" s="36" t="s">
        <v>509</v>
      </c>
      <c r="B1177" s="9">
        <v>1003</v>
      </c>
      <c r="C1177" s="10">
        <v>45504</v>
      </c>
      <c r="D1177" s="11"/>
      <c r="E1177" s="11">
        <v>8.0000000005384209E-2</v>
      </c>
      <c r="F1177" s="11">
        <v>115347</v>
      </c>
      <c r="G1177" s="24"/>
      <c r="H1177" s="24"/>
      <c r="I1177" s="24"/>
      <c r="J1177" s="24"/>
      <c r="K1177" s="24"/>
      <c r="L1177" s="11"/>
      <c r="M1177" s="11"/>
      <c r="N1177" s="11">
        <v>18455.52</v>
      </c>
      <c r="O1177" s="11">
        <v>133802.6</v>
      </c>
      <c r="P1177" s="106">
        <f>Tabla16[[#This Row],[TASA EX.]]+Tabla16[[#This Row],[IEPS 8 %]]</f>
        <v>0</v>
      </c>
      <c r="Q1177" s="62">
        <f>Tabla16[[#This Row],[TASA 16%]]+Tabla16[[#This Row],[IEPS 6%]]+Tabla16[[#This Row],[IEPS30%]]+Tabla16[[#This Row],[IEPS53%]]+Tabla16[[#This Row],[IEPS 26.5%]]</f>
        <v>115347</v>
      </c>
      <c r="R1177" s="33">
        <v>45504</v>
      </c>
      <c r="S1177" s="12" t="s">
        <v>511</v>
      </c>
      <c r="T1177" s="34" t="s">
        <v>512</v>
      </c>
      <c r="U1177" s="9" t="s">
        <v>39</v>
      </c>
      <c r="V1177" s="11"/>
      <c r="W1177" s="13" t="s">
        <v>40</v>
      </c>
      <c r="X1177" s="12" t="s">
        <v>2170</v>
      </c>
      <c r="Y1177" s="124"/>
    </row>
    <row r="1178" spans="1:25" x14ac:dyDescent="0.25">
      <c r="A1178" s="36" t="s">
        <v>509</v>
      </c>
      <c r="B1178" s="9">
        <v>1003</v>
      </c>
      <c r="C1178" s="10">
        <v>45504</v>
      </c>
      <c r="D1178" s="11"/>
      <c r="E1178" s="11">
        <v>-2.9999999984283932E-2</v>
      </c>
      <c r="F1178" s="11">
        <v>126551.74999999999</v>
      </c>
      <c r="G1178" s="24"/>
      <c r="H1178" s="24"/>
      <c r="I1178" s="24"/>
      <c r="J1178" s="24"/>
      <c r="K1178" s="24"/>
      <c r="L1178" s="11"/>
      <c r="M1178" s="11"/>
      <c r="N1178" s="11">
        <v>20248.28</v>
      </c>
      <c r="O1178" s="11">
        <v>146800</v>
      </c>
      <c r="P1178" s="106">
        <f>Tabla16[[#This Row],[TASA EX.]]+Tabla16[[#This Row],[IEPS 8 %]]</f>
        <v>0</v>
      </c>
      <c r="Q1178" s="62">
        <f>Tabla16[[#This Row],[TASA 16%]]+Tabla16[[#This Row],[IEPS 6%]]+Tabla16[[#This Row],[IEPS30%]]+Tabla16[[#This Row],[IEPS53%]]+Tabla16[[#This Row],[IEPS 26.5%]]</f>
        <v>126551.74999999999</v>
      </c>
      <c r="R1178" s="33">
        <v>45504</v>
      </c>
      <c r="S1178" s="12" t="s">
        <v>511</v>
      </c>
      <c r="T1178" s="34" t="s">
        <v>512</v>
      </c>
      <c r="U1178" s="9" t="s">
        <v>39</v>
      </c>
      <c r="V1178" s="11"/>
      <c r="W1178" s="13" t="s">
        <v>40</v>
      </c>
      <c r="X1178" s="12" t="s">
        <v>2171</v>
      </c>
      <c r="Y1178" s="124"/>
    </row>
    <row r="1179" spans="1:25" x14ac:dyDescent="0.25">
      <c r="A1179" s="57" t="s">
        <v>1010</v>
      </c>
      <c r="B1179" s="58">
        <v>2121</v>
      </c>
      <c r="C1179" s="10">
        <v>45492</v>
      </c>
      <c r="D1179" s="60"/>
      <c r="E1179" s="60">
        <v>1.2499999999363354E-2</v>
      </c>
      <c r="F1179" s="60">
        <v>7695.4375</v>
      </c>
      <c r="G1179" s="61"/>
      <c r="H1179" s="61"/>
      <c r="I1179" s="61"/>
      <c r="J1179" s="61"/>
      <c r="K1179" s="61"/>
      <c r="L1179" s="60"/>
      <c r="M1179" s="60"/>
      <c r="N1179" s="60">
        <v>1231.27</v>
      </c>
      <c r="O1179" s="60">
        <v>8926.7199999999993</v>
      </c>
      <c r="P1179" s="56">
        <f>Tabla16[[#This Row],[TASA EX.]]+Tabla16[[#This Row],[IEPS 8 %]]</f>
        <v>0</v>
      </c>
      <c r="Q1179" s="62">
        <f>Tabla16[[#This Row],[TASA 16%]]+Tabla16[[#This Row],[IEPS 6%]]+Tabla16[[#This Row],[IEPS30%]]+Tabla16[[#This Row],[IEPS53%]]+Tabla16[[#This Row],[IEPS 26.5%]]</f>
        <v>7695.4375</v>
      </c>
      <c r="R1179" s="33">
        <v>45492</v>
      </c>
      <c r="S1179" s="59" t="s">
        <v>1185</v>
      </c>
      <c r="T1179" s="63" t="s">
        <v>1186</v>
      </c>
      <c r="U1179" s="58" t="s">
        <v>51</v>
      </c>
      <c r="V1179" s="60"/>
      <c r="W1179" s="64" t="s">
        <v>52</v>
      </c>
      <c r="X1179" s="59" t="s">
        <v>1187</v>
      </c>
      <c r="Y1179" s="124"/>
    </row>
    <row r="1180" spans="1:25" x14ac:dyDescent="0.25">
      <c r="A1180" s="36">
        <v>196173</v>
      </c>
      <c r="B1180" s="9">
        <v>333</v>
      </c>
      <c r="C1180" s="10">
        <v>45484</v>
      </c>
      <c r="D1180" s="11"/>
      <c r="E1180" s="11">
        <v>2.5000000000545697E-3</v>
      </c>
      <c r="F1180" s="11">
        <v>10295.6875</v>
      </c>
      <c r="G1180" s="24"/>
      <c r="H1180" s="24"/>
      <c r="I1180" s="24"/>
      <c r="J1180" s="24"/>
      <c r="K1180" s="24"/>
      <c r="L1180" s="11"/>
      <c r="M1180" s="11"/>
      <c r="N1180" s="11">
        <v>1647.31</v>
      </c>
      <c r="O1180" s="11">
        <v>11943</v>
      </c>
      <c r="P1180" s="56">
        <f>Tabla16[[#This Row],[TASA EX.]]+Tabla16[[#This Row],[IEPS 8 %]]</f>
        <v>0</v>
      </c>
      <c r="Q1180" s="62">
        <f>Tabla16[[#This Row],[TASA 16%]]+Tabla16[[#This Row],[IEPS 6%]]+Tabla16[[#This Row],[IEPS30%]]+Tabla16[[#This Row],[IEPS53%]]+Tabla16[[#This Row],[IEPS 26.5%]]</f>
        <v>10295.6875</v>
      </c>
      <c r="R1180" s="33">
        <v>45496</v>
      </c>
      <c r="S1180" s="12" t="s">
        <v>452</v>
      </c>
      <c r="T1180" s="34" t="s">
        <v>453</v>
      </c>
      <c r="U1180" s="9" t="s">
        <v>51</v>
      </c>
      <c r="V1180" s="11"/>
      <c r="W1180" s="13" t="s">
        <v>52</v>
      </c>
      <c r="X1180" s="12" t="s">
        <v>1891</v>
      </c>
      <c r="Y1180" s="124"/>
    </row>
    <row r="1181" spans="1:25" x14ac:dyDescent="0.25">
      <c r="A1181" s="57">
        <v>195807</v>
      </c>
      <c r="B1181" s="58">
        <v>857</v>
      </c>
      <c r="C1181" s="10">
        <v>45471</v>
      </c>
      <c r="D1181" s="60"/>
      <c r="E1181" s="60">
        <v>2.7500000000031832E-2</v>
      </c>
      <c r="F1181" s="60">
        <v>1293.0625</v>
      </c>
      <c r="G1181" s="61"/>
      <c r="H1181" s="61"/>
      <c r="I1181" s="61"/>
      <c r="J1181" s="61"/>
      <c r="K1181" s="61"/>
      <c r="L1181" s="60"/>
      <c r="M1181" s="60"/>
      <c r="N1181" s="60">
        <v>206.89</v>
      </c>
      <c r="O1181" s="60">
        <v>1499.98</v>
      </c>
      <c r="P1181" s="56">
        <f>Tabla16[[#This Row],[TASA EX.]]+Tabla16[[#This Row],[IEPS 8 %]]</f>
        <v>0</v>
      </c>
      <c r="Q1181" s="62">
        <f>Tabla16[[#This Row],[TASA 16%]]+Tabla16[[#This Row],[IEPS 6%]]+Tabla16[[#This Row],[IEPS30%]]+Tabla16[[#This Row],[IEPS53%]]+Tabla16[[#This Row],[IEPS 26.5%]]</f>
        <v>1293.0625</v>
      </c>
      <c r="R1181" s="33">
        <v>45482</v>
      </c>
      <c r="S1181" s="59" t="s">
        <v>1566</v>
      </c>
      <c r="T1181" s="63" t="s">
        <v>1567</v>
      </c>
      <c r="U1181" s="58" t="s">
        <v>362</v>
      </c>
      <c r="V1181" s="60"/>
      <c r="W1181" s="64" t="s">
        <v>363</v>
      </c>
      <c r="X1181" s="59" t="s">
        <v>1568</v>
      </c>
      <c r="Y1181" s="124"/>
    </row>
    <row r="1182" spans="1:25" x14ac:dyDescent="0.25">
      <c r="A1182" s="57">
        <v>196261</v>
      </c>
      <c r="B1182" s="58">
        <v>421</v>
      </c>
      <c r="C1182" s="10">
        <v>45489</v>
      </c>
      <c r="D1182" s="60"/>
      <c r="E1182" s="60">
        <v>0</v>
      </c>
      <c r="F1182" s="60">
        <v>6500</v>
      </c>
      <c r="G1182" s="61"/>
      <c r="H1182" s="61">
        <v>-81.25</v>
      </c>
      <c r="I1182" s="61"/>
      <c r="J1182" s="61"/>
      <c r="K1182" s="61"/>
      <c r="L1182" s="60"/>
      <c r="M1182" s="60"/>
      <c r="N1182" s="60">
        <v>1040</v>
      </c>
      <c r="O1182" s="60">
        <v>7458.75</v>
      </c>
      <c r="P1182" s="56">
        <f>Tabla16[[#This Row],[TASA EX.]]+Tabla16[[#This Row],[IEPS 8 %]]</f>
        <v>0</v>
      </c>
      <c r="Q1182" s="62">
        <f>Tabla16[[#This Row],[TASA 16%]]+Tabla16[[#This Row],[IEPS 6%]]+Tabla16[[#This Row],[IEPS30%]]+Tabla16[[#This Row],[IEPS53%]]+Tabla16[[#This Row],[IEPS 26.5%]]</f>
        <v>6500</v>
      </c>
      <c r="R1182" s="33">
        <v>45492</v>
      </c>
      <c r="S1182" s="59" t="s">
        <v>111</v>
      </c>
      <c r="T1182" s="63" t="s">
        <v>112</v>
      </c>
      <c r="U1182" s="58" t="s">
        <v>51</v>
      </c>
      <c r="V1182" s="60"/>
      <c r="W1182" s="64" t="s">
        <v>52</v>
      </c>
      <c r="X1182" s="59" t="s">
        <v>1965</v>
      </c>
      <c r="Y1182" s="124"/>
    </row>
    <row r="1183" spans="1:25" x14ac:dyDescent="0.25">
      <c r="A1183" s="57">
        <v>196262</v>
      </c>
      <c r="B1183" s="58">
        <v>422</v>
      </c>
      <c r="C1183" s="10">
        <v>45489</v>
      </c>
      <c r="D1183" s="60"/>
      <c r="E1183" s="60">
        <v>2.5000000000318323E-2</v>
      </c>
      <c r="F1183" s="60">
        <v>7079.375</v>
      </c>
      <c r="G1183" s="61"/>
      <c r="H1183" s="61">
        <v>-88.5</v>
      </c>
      <c r="I1183" s="61"/>
      <c r="J1183" s="61"/>
      <c r="K1183" s="61"/>
      <c r="L1183" s="60"/>
      <c r="M1183" s="60"/>
      <c r="N1183" s="60">
        <v>1132.7</v>
      </c>
      <c r="O1183" s="60">
        <v>8123.6</v>
      </c>
      <c r="P1183" s="56">
        <f>Tabla16[[#This Row],[TASA EX.]]+Tabla16[[#This Row],[IEPS 8 %]]</f>
        <v>0</v>
      </c>
      <c r="Q1183" s="62">
        <f>Tabla16[[#This Row],[TASA 16%]]+Tabla16[[#This Row],[IEPS 6%]]+Tabla16[[#This Row],[IEPS30%]]+Tabla16[[#This Row],[IEPS53%]]+Tabla16[[#This Row],[IEPS 26.5%]]</f>
        <v>7079.375</v>
      </c>
      <c r="R1183" s="33">
        <v>45492</v>
      </c>
      <c r="S1183" s="59" t="s">
        <v>111</v>
      </c>
      <c r="T1183" s="63" t="s">
        <v>112</v>
      </c>
      <c r="U1183" s="58" t="s">
        <v>51</v>
      </c>
      <c r="V1183" s="60"/>
      <c r="W1183" s="64" t="s">
        <v>52</v>
      </c>
      <c r="X1183" s="59" t="s">
        <v>1966</v>
      </c>
      <c r="Y1183" s="124"/>
    </row>
    <row r="1184" spans="1:25" x14ac:dyDescent="0.25">
      <c r="A1184" s="36">
        <v>195584</v>
      </c>
      <c r="B1184" s="9">
        <v>634</v>
      </c>
      <c r="C1184" s="10">
        <v>45464</v>
      </c>
      <c r="D1184" s="11"/>
      <c r="E1184" s="11">
        <v>1.5000000006693881E-2</v>
      </c>
      <c r="F1184" s="11">
        <v>119456.87499999999</v>
      </c>
      <c r="G1184" s="24"/>
      <c r="H1184" s="24"/>
      <c r="I1184" s="24"/>
      <c r="J1184" s="24"/>
      <c r="K1184" s="24"/>
      <c r="L1184" s="11"/>
      <c r="M1184" s="11"/>
      <c r="N1184" s="11">
        <v>19113.099999999999</v>
      </c>
      <c r="O1184" s="11">
        <v>138569.99</v>
      </c>
      <c r="P1184" s="56">
        <f>Tabla16[[#This Row],[TASA EX.]]+Tabla16[[#This Row],[IEPS 8 %]]</f>
        <v>0</v>
      </c>
      <c r="Q1184" s="62">
        <f>Tabla16[[#This Row],[TASA 16%]]+Tabla16[[#This Row],[IEPS 6%]]+Tabla16[[#This Row],[IEPS30%]]+Tabla16[[#This Row],[IEPS53%]]+Tabla16[[#This Row],[IEPS 26.5%]]</f>
        <v>119456.87499999999</v>
      </c>
      <c r="R1184" s="104">
        <v>45489</v>
      </c>
      <c r="S1184" s="12" t="s">
        <v>125</v>
      </c>
      <c r="T1184" s="34" t="s">
        <v>126</v>
      </c>
      <c r="U1184" s="9" t="s">
        <v>51</v>
      </c>
      <c r="V1184" s="11"/>
      <c r="W1184" s="13" t="s">
        <v>52</v>
      </c>
      <c r="X1184" s="12" t="s">
        <v>1412</v>
      </c>
      <c r="Y1184" s="124"/>
    </row>
    <row r="1185" spans="1:25" x14ac:dyDescent="0.25">
      <c r="A1185" s="44">
        <v>195915</v>
      </c>
      <c r="B1185" s="45">
        <v>75</v>
      </c>
      <c r="C1185" s="10">
        <v>45475</v>
      </c>
      <c r="D1185" s="46"/>
      <c r="E1185" s="46">
        <v>-0.11999999998806743</v>
      </c>
      <c r="F1185" s="46">
        <v>243423.5</v>
      </c>
      <c r="G1185" s="47"/>
      <c r="H1185" s="47"/>
      <c r="I1185" s="47"/>
      <c r="J1185" s="47"/>
      <c r="K1185" s="47"/>
      <c r="L1185" s="46"/>
      <c r="M1185" s="46"/>
      <c r="N1185" s="46">
        <v>38947.760000000002</v>
      </c>
      <c r="O1185" s="46">
        <v>282371.14</v>
      </c>
      <c r="P1185" s="56">
        <f>Tabla16[[#This Row],[TASA EX.]]+Tabla16[[#This Row],[IEPS 8 %]]</f>
        <v>0</v>
      </c>
      <c r="Q1185" s="62">
        <f>Tabla16[[#This Row],[TASA 16%]]+Tabla16[[#This Row],[IEPS 6%]]+Tabla16[[#This Row],[IEPS30%]]+Tabla16[[#This Row],[IEPS53%]]+Tabla16[[#This Row],[IEPS 26.5%]]</f>
        <v>243423.5</v>
      </c>
      <c r="R1185" s="33">
        <v>45503</v>
      </c>
      <c r="S1185" s="48" t="s">
        <v>125</v>
      </c>
      <c r="T1185" s="49" t="s">
        <v>126</v>
      </c>
      <c r="U1185" s="45" t="s">
        <v>51</v>
      </c>
      <c r="V1185" s="46"/>
      <c r="W1185" s="50" t="s">
        <v>52</v>
      </c>
      <c r="X1185" s="48" t="s">
        <v>1667</v>
      </c>
      <c r="Y1185" s="124"/>
    </row>
    <row r="1186" spans="1:25" x14ac:dyDescent="0.25">
      <c r="A1186" s="57">
        <v>195852</v>
      </c>
      <c r="B1186" s="58">
        <v>12</v>
      </c>
      <c r="C1186" s="10">
        <v>45474</v>
      </c>
      <c r="D1186" s="60"/>
      <c r="E1186" s="60">
        <v>70174</v>
      </c>
      <c r="F1186" s="60">
        <v>0</v>
      </c>
      <c r="G1186" s="61"/>
      <c r="H1186" s="61"/>
      <c r="I1186" s="61"/>
      <c r="J1186" s="61"/>
      <c r="K1186" s="61"/>
      <c r="L1186" s="60"/>
      <c r="M1186" s="60"/>
      <c r="N1186" s="60"/>
      <c r="O1186" s="60">
        <v>70174</v>
      </c>
      <c r="P1186" s="56">
        <f>Tabla16[[#This Row],[TASA EX.]]+Tabla16[[#This Row],[IEPS 8 %]]</f>
        <v>0</v>
      </c>
      <c r="Q1186" s="62">
        <f>Tabla16[[#This Row],[TASA 16%]]+Tabla16[[#This Row],[IEPS 6%]]+Tabla16[[#This Row],[IEPS30%]]+Tabla16[[#This Row],[IEPS53%]]+Tabla16[[#This Row],[IEPS 26.5%]]</f>
        <v>0</v>
      </c>
      <c r="R1186" s="33">
        <v>45483</v>
      </c>
      <c r="S1186" s="59" t="s">
        <v>270</v>
      </c>
      <c r="T1186" s="63" t="s">
        <v>271</v>
      </c>
      <c r="U1186" s="58" t="s">
        <v>39</v>
      </c>
      <c r="V1186" s="60"/>
      <c r="W1186" s="64" t="s">
        <v>40</v>
      </c>
      <c r="X1186" s="59" t="s">
        <v>1615</v>
      </c>
      <c r="Y1186" s="124"/>
    </row>
    <row r="1187" spans="1:25" x14ac:dyDescent="0.25">
      <c r="A1187" s="57">
        <v>196189</v>
      </c>
      <c r="B1187" s="58">
        <v>349</v>
      </c>
      <c r="C1187" s="10">
        <v>45485</v>
      </c>
      <c r="D1187" s="60"/>
      <c r="E1187" s="60">
        <v>0</v>
      </c>
      <c r="F1187" s="60">
        <v>9000</v>
      </c>
      <c r="G1187" s="61"/>
      <c r="H1187" s="61"/>
      <c r="I1187" s="61"/>
      <c r="J1187" s="61"/>
      <c r="K1187" s="61"/>
      <c r="L1187" s="60"/>
      <c r="M1187" s="60"/>
      <c r="N1187" s="60">
        <v>1440</v>
      </c>
      <c r="O1187" s="60">
        <v>10440</v>
      </c>
      <c r="P1187" s="56">
        <f>Tabla16[[#This Row],[TASA EX.]]+Tabla16[[#This Row],[IEPS 8 %]]</f>
        <v>0</v>
      </c>
      <c r="Q1187" s="62">
        <f>Tabla16[[#This Row],[TASA 16%]]+Tabla16[[#This Row],[IEPS 6%]]+Tabla16[[#This Row],[IEPS30%]]+Tabla16[[#This Row],[IEPS53%]]+Tabla16[[#This Row],[IEPS 26.5%]]</f>
        <v>9000</v>
      </c>
      <c r="R1187" s="33">
        <v>45488</v>
      </c>
      <c r="S1187" s="59" t="s">
        <v>414</v>
      </c>
      <c r="T1187" s="63" t="s">
        <v>415</v>
      </c>
      <c r="U1187" s="58" t="s">
        <v>51</v>
      </c>
      <c r="V1187" s="60"/>
      <c r="W1187" s="64" t="s">
        <v>52</v>
      </c>
      <c r="X1187" s="59" t="s">
        <v>1910</v>
      </c>
      <c r="Y1187" s="124"/>
    </row>
    <row r="1188" spans="1:25" x14ac:dyDescent="0.25">
      <c r="A1188" s="36">
        <v>196083</v>
      </c>
      <c r="B1188" s="9">
        <v>243</v>
      </c>
      <c r="C1188" s="10">
        <v>45481</v>
      </c>
      <c r="D1188" s="11"/>
      <c r="E1188" s="11">
        <v>2.2500000002764864E-2</v>
      </c>
      <c r="F1188" s="11">
        <v>56409.9375</v>
      </c>
      <c r="G1188" s="24"/>
      <c r="H1188" s="24"/>
      <c r="I1188" s="24"/>
      <c r="J1188" s="24"/>
      <c r="K1188" s="24"/>
      <c r="L1188" s="11"/>
      <c r="M1188" s="11"/>
      <c r="N1188" s="11">
        <v>9025.59</v>
      </c>
      <c r="O1188" s="11">
        <v>65435.55</v>
      </c>
      <c r="P1188" s="106">
        <f>Tabla16[[#This Row],[TASA EX.]]+Tabla16[[#This Row],[IEPS 8 %]]</f>
        <v>0</v>
      </c>
      <c r="Q1188" s="62">
        <f>Tabla16[[#This Row],[TASA 16%]]+Tabla16[[#This Row],[IEPS 6%]]+Tabla16[[#This Row],[IEPS30%]]+Tabla16[[#This Row],[IEPS53%]]+Tabla16[[#This Row],[IEPS 26.5%]]</f>
        <v>56409.9375</v>
      </c>
      <c r="R1188" s="33">
        <v>45483</v>
      </c>
      <c r="S1188" s="12" t="s">
        <v>1817</v>
      </c>
      <c r="T1188" s="34" t="s">
        <v>1818</v>
      </c>
      <c r="U1188" s="9" t="s">
        <v>408</v>
      </c>
      <c r="V1188" s="11"/>
      <c r="W1188" s="13" t="s">
        <v>409</v>
      </c>
      <c r="X1188" s="12" t="s">
        <v>1819</v>
      </c>
      <c r="Y1188" s="124"/>
    </row>
    <row r="1189" spans="1:25" x14ac:dyDescent="0.25">
      <c r="A1189" s="36">
        <v>196530</v>
      </c>
      <c r="B1189" s="9">
        <v>690</v>
      </c>
      <c r="C1189" s="10">
        <v>45496</v>
      </c>
      <c r="D1189" s="11"/>
      <c r="E1189" s="11">
        <v>2.2500000002764864E-2</v>
      </c>
      <c r="F1189" s="11">
        <v>56409.9375</v>
      </c>
      <c r="G1189" s="24"/>
      <c r="H1189" s="24"/>
      <c r="I1189" s="24"/>
      <c r="J1189" s="24"/>
      <c r="K1189" s="24"/>
      <c r="L1189" s="11"/>
      <c r="M1189" s="11"/>
      <c r="N1189" s="11">
        <v>9025.59</v>
      </c>
      <c r="O1189" s="11">
        <v>65435.55</v>
      </c>
      <c r="P1189" s="56">
        <f>Tabla16[[#This Row],[TASA EX.]]+Tabla16[[#This Row],[IEPS 8 %]]</f>
        <v>0</v>
      </c>
      <c r="Q1189" s="62">
        <f>Tabla16[[#This Row],[TASA 16%]]+Tabla16[[#This Row],[IEPS 6%]]+Tabla16[[#This Row],[IEPS30%]]+Tabla16[[#This Row],[IEPS53%]]+Tabla16[[#This Row],[IEPS 26.5%]]</f>
        <v>56409.9375</v>
      </c>
      <c r="R1189" s="33">
        <v>45503</v>
      </c>
      <c r="S1189" s="12" t="s">
        <v>1817</v>
      </c>
      <c r="T1189" s="34" t="s">
        <v>1818</v>
      </c>
      <c r="U1189" s="9" t="s">
        <v>51</v>
      </c>
      <c r="V1189" s="11"/>
      <c r="W1189" s="13" t="s">
        <v>52</v>
      </c>
      <c r="X1189" s="12" t="s">
        <v>2086</v>
      </c>
      <c r="Y1189" s="124"/>
    </row>
    <row r="1190" spans="1:25" x14ac:dyDescent="0.25">
      <c r="A1190" s="57" t="s">
        <v>957</v>
      </c>
      <c r="B1190" s="58">
        <v>2067</v>
      </c>
      <c r="C1190" s="10">
        <v>45484</v>
      </c>
      <c r="D1190" s="60"/>
      <c r="E1190" s="60">
        <v>-1.0000000002037268E-2</v>
      </c>
      <c r="F1190" s="60">
        <v>36525</v>
      </c>
      <c r="G1190" s="61"/>
      <c r="H1190" s="61"/>
      <c r="I1190" s="61"/>
      <c r="J1190" s="61"/>
      <c r="K1190" s="61"/>
      <c r="L1190" s="60"/>
      <c r="M1190" s="60"/>
      <c r="N1190" s="60">
        <v>5844</v>
      </c>
      <c r="O1190" s="60">
        <v>42368.99</v>
      </c>
      <c r="P1190" s="56">
        <f>Tabla16[[#This Row],[TASA EX.]]+Tabla16[[#This Row],[IEPS 8 %]]</f>
        <v>0</v>
      </c>
      <c r="Q1190" s="62">
        <f>Tabla16[[#This Row],[TASA 16%]]+Tabla16[[#This Row],[IEPS 6%]]+Tabla16[[#This Row],[IEPS30%]]+Tabla16[[#This Row],[IEPS53%]]+Tabla16[[#This Row],[IEPS 26.5%]]</f>
        <v>36525</v>
      </c>
      <c r="R1190" s="33">
        <v>45484</v>
      </c>
      <c r="S1190" s="59" t="s">
        <v>89</v>
      </c>
      <c r="T1190" s="63" t="s">
        <v>90</v>
      </c>
      <c r="U1190" s="58" t="s">
        <v>51</v>
      </c>
      <c r="V1190" s="60"/>
      <c r="W1190" s="64" t="s">
        <v>52</v>
      </c>
      <c r="X1190" s="59" t="s">
        <v>1135</v>
      </c>
      <c r="Y1190" s="124"/>
    </row>
    <row r="1191" spans="1:25" x14ac:dyDescent="0.25">
      <c r="A1191" s="57" t="s">
        <v>963</v>
      </c>
      <c r="B1191" s="58">
        <v>2073</v>
      </c>
      <c r="C1191" s="10">
        <v>45485</v>
      </c>
      <c r="D1191" s="60"/>
      <c r="E1191" s="60">
        <v>2.2499999997307896E-2</v>
      </c>
      <c r="F1191" s="60">
        <v>75141.4375</v>
      </c>
      <c r="G1191" s="61"/>
      <c r="H1191" s="61"/>
      <c r="I1191" s="61"/>
      <c r="J1191" s="61"/>
      <c r="K1191" s="61"/>
      <c r="L1191" s="60"/>
      <c r="M1191" s="60"/>
      <c r="N1191" s="60">
        <v>12022.63</v>
      </c>
      <c r="O1191" s="60">
        <v>87164.09</v>
      </c>
      <c r="P1191" s="56">
        <f>Tabla16[[#This Row],[TASA EX.]]+Tabla16[[#This Row],[IEPS 8 %]]</f>
        <v>0</v>
      </c>
      <c r="Q1191" s="62">
        <f>Tabla16[[#This Row],[TASA 16%]]+Tabla16[[#This Row],[IEPS 6%]]+Tabla16[[#This Row],[IEPS30%]]+Tabla16[[#This Row],[IEPS53%]]+Tabla16[[#This Row],[IEPS 26.5%]]</f>
        <v>75141.4375</v>
      </c>
      <c r="R1191" s="33">
        <v>45485</v>
      </c>
      <c r="S1191" s="59" t="s">
        <v>89</v>
      </c>
      <c r="T1191" s="63" t="s">
        <v>90</v>
      </c>
      <c r="U1191" s="58" t="s">
        <v>51</v>
      </c>
      <c r="V1191" s="60"/>
      <c r="W1191" s="64" t="s">
        <v>52</v>
      </c>
      <c r="X1191" s="59" t="s">
        <v>1142</v>
      </c>
      <c r="Y1191" s="124"/>
    </row>
    <row r="1192" spans="1:25" x14ac:dyDescent="0.25">
      <c r="A1192" s="36">
        <v>195422</v>
      </c>
      <c r="B1192" s="9">
        <v>472</v>
      </c>
      <c r="C1192" s="10">
        <v>45461</v>
      </c>
      <c r="D1192" s="11"/>
      <c r="E1192" s="11">
        <v>-1.2500000000727596E-2</v>
      </c>
      <c r="F1192" s="11">
        <v>26699.5625</v>
      </c>
      <c r="G1192" s="24"/>
      <c r="H1192" s="24"/>
      <c r="I1192" s="24"/>
      <c r="J1192" s="24"/>
      <c r="K1192" s="24"/>
      <c r="L1192" s="11"/>
      <c r="M1192" s="11"/>
      <c r="N1192" s="11">
        <v>4271.93</v>
      </c>
      <c r="O1192" s="11">
        <v>30971.48</v>
      </c>
      <c r="P1192" s="56">
        <f>Tabla16[[#This Row],[TASA EX.]]+Tabla16[[#This Row],[IEPS 8 %]]</f>
        <v>0</v>
      </c>
      <c r="Q1192" s="62">
        <f>Tabla16[[#This Row],[TASA 16%]]+Tabla16[[#This Row],[IEPS 6%]]+Tabla16[[#This Row],[IEPS30%]]+Tabla16[[#This Row],[IEPS53%]]+Tabla16[[#This Row],[IEPS 26.5%]]</f>
        <v>26699.5625</v>
      </c>
      <c r="R1192" s="104">
        <v>45481</v>
      </c>
      <c r="S1192" s="12" t="s">
        <v>284</v>
      </c>
      <c r="T1192" s="34" t="s">
        <v>285</v>
      </c>
      <c r="U1192" s="9" t="s">
        <v>39</v>
      </c>
      <c r="V1192" s="11"/>
      <c r="W1192" s="13" t="s">
        <v>40</v>
      </c>
      <c r="X1192" s="12" t="s">
        <v>1323</v>
      </c>
      <c r="Y1192" s="124"/>
    </row>
    <row r="1193" spans="1:25" x14ac:dyDescent="0.25">
      <c r="A1193" s="36">
        <v>196093</v>
      </c>
      <c r="B1193" s="9">
        <v>253</v>
      </c>
      <c r="C1193" s="10">
        <v>45481</v>
      </c>
      <c r="D1193" s="11"/>
      <c r="E1193" s="11">
        <v>2.2499999999581632E-2</v>
      </c>
      <c r="F1193" s="11">
        <v>12332.9375</v>
      </c>
      <c r="G1193" s="24"/>
      <c r="H1193" s="24"/>
      <c r="I1193" s="24"/>
      <c r="J1193" s="24"/>
      <c r="K1193" s="24"/>
      <c r="L1193" s="11"/>
      <c r="M1193" s="11"/>
      <c r="N1193" s="11">
        <v>1973.27</v>
      </c>
      <c r="O1193" s="11">
        <v>14306.23</v>
      </c>
      <c r="P1193" s="56">
        <f>Tabla16[[#This Row],[TASA EX.]]+Tabla16[[#This Row],[IEPS 8 %]]</f>
        <v>0</v>
      </c>
      <c r="Q1193" s="62">
        <f>Tabla16[[#This Row],[TASA 16%]]+Tabla16[[#This Row],[IEPS 6%]]+Tabla16[[#This Row],[IEPS30%]]+Tabla16[[#This Row],[IEPS53%]]+Tabla16[[#This Row],[IEPS 26.5%]]</f>
        <v>12332.9375</v>
      </c>
      <c r="R1193" s="33">
        <v>45502</v>
      </c>
      <c r="S1193" s="12" t="s">
        <v>284</v>
      </c>
      <c r="T1193" s="34" t="s">
        <v>285</v>
      </c>
      <c r="U1193" s="9" t="s">
        <v>39</v>
      </c>
      <c r="V1193" s="11"/>
      <c r="W1193" s="13" t="s">
        <v>40</v>
      </c>
      <c r="X1193" s="12" t="s">
        <v>1826</v>
      </c>
      <c r="Y1193" s="124"/>
    </row>
    <row r="1194" spans="1:25" x14ac:dyDescent="0.25">
      <c r="A1194" s="36">
        <v>195943</v>
      </c>
      <c r="B1194" s="9">
        <v>103</v>
      </c>
      <c r="C1194" s="10">
        <v>45476</v>
      </c>
      <c r="D1194" s="11"/>
      <c r="E1194" s="11">
        <v>-8.0000000000723048E-2</v>
      </c>
      <c r="F1194" s="11">
        <v>3452.0000000000005</v>
      </c>
      <c r="G1194" s="24"/>
      <c r="H1194" s="24"/>
      <c r="I1194" s="24"/>
      <c r="J1194" s="24"/>
      <c r="K1194" s="24"/>
      <c r="L1194" s="11"/>
      <c r="M1194" s="11"/>
      <c r="N1194" s="11">
        <v>552.32000000000005</v>
      </c>
      <c r="O1194" s="11">
        <v>4004.24</v>
      </c>
      <c r="P1194" s="106">
        <f>Tabla16[[#This Row],[TASA EX.]]+Tabla16[[#This Row],[IEPS 8 %]]</f>
        <v>0</v>
      </c>
      <c r="Q1194" s="62">
        <f>Tabla16[[#This Row],[TASA 16%]]+Tabla16[[#This Row],[IEPS 6%]]+Tabla16[[#This Row],[IEPS30%]]+Tabla16[[#This Row],[IEPS53%]]+Tabla16[[#This Row],[IEPS 26.5%]]</f>
        <v>3452.0000000000005</v>
      </c>
      <c r="R1194" s="33">
        <v>45484</v>
      </c>
      <c r="S1194" s="12" t="s">
        <v>344</v>
      </c>
      <c r="T1194" s="34" t="s">
        <v>345</v>
      </c>
      <c r="U1194" s="9" t="s">
        <v>51</v>
      </c>
      <c r="V1194" s="11"/>
      <c r="W1194" s="13" t="s">
        <v>52</v>
      </c>
      <c r="X1194" s="12" t="s">
        <v>1690</v>
      </c>
      <c r="Y1194" s="124"/>
    </row>
    <row r="1195" spans="1:25" x14ac:dyDescent="0.25">
      <c r="A1195" s="57">
        <v>196244</v>
      </c>
      <c r="B1195" s="58">
        <v>404</v>
      </c>
      <c r="C1195" s="10">
        <v>45488</v>
      </c>
      <c r="D1195" s="60"/>
      <c r="E1195" s="60">
        <v>3.2500000000084128E-2</v>
      </c>
      <c r="F1195" s="60">
        <v>1912.1875</v>
      </c>
      <c r="G1195" s="61"/>
      <c r="H1195" s="61"/>
      <c r="I1195" s="61"/>
      <c r="J1195" s="61"/>
      <c r="K1195" s="61"/>
      <c r="L1195" s="60"/>
      <c r="M1195" s="60"/>
      <c r="N1195" s="60">
        <v>305.95</v>
      </c>
      <c r="O1195" s="60">
        <v>2218.17</v>
      </c>
      <c r="P1195" s="56">
        <f>Tabla16[[#This Row],[TASA EX.]]+Tabla16[[#This Row],[IEPS 8 %]]</f>
        <v>0</v>
      </c>
      <c r="Q1195" s="62">
        <f>Tabla16[[#This Row],[TASA 16%]]+Tabla16[[#This Row],[IEPS 6%]]+Tabla16[[#This Row],[IEPS30%]]+Tabla16[[#This Row],[IEPS53%]]+Tabla16[[#This Row],[IEPS 26.5%]]</f>
        <v>1912.1875</v>
      </c>
      <c r="R1195" s="33">
        <v>45492</v>
      </c>
      <c r="S1195" s="59" t="s">
        <v>344</v>
      </c>
      <c r="T1195" s="63" t="s">
        <v>345</v>
      </c>
      <c r="U1195" s="58" t="s">
        <v>51</v>
      </c>
      <c r="V1195" s="60"/>
      <c r="W1195" s="64" t="s">
        <v>52</v>
      </c>
      <c r="X1195" s="59" t="s">
        <v>1951</v>
      </c>
      <c r="Y1195" s="124"/>
    </row>
    <row r="1196" spans="1:25" x14ac:dyDescent="0.25">
      <c r="A1196" s="36">
        <v>195250</v>
      </c>
      <c r="B1196" s="9">
        <v>300</v>
      </c>
      <c r="C1196" s="10">
        <v>45454</v>
      </c>
      <c r="D1196" s="11"/>
      <c r="E1196" s="11">
        <v>2.49999999141437E-3</v>
      </c>
      <c r="F1196" s="11">
        <v>166840.9375</v>
      </c>
      <c r="G1196" s="24"/>
      <c r="H1196" s="24"/>
      <c r="I1196" s="24"/>
      <c r="J1196" s="24"/>
      <c r="K1196" s="24"/>
      <c r="L1196" s="11"/>
      <c r="M1196" s="11"/>
      <c r="N1196" s="11">
        <v>26694.55</v>
      </c>
      <c r="O1196" s="11">
        <v>193535.49</v>
      </c>
      <c r="P1196" s="56">
        <f>Tabla16[[#This Row],[TASA EX.]]+Tabla16[[#This Row],[IEPS 8 %]]</f>
        <v>0</v>
      </c>
      <c r="Q1196" s="62">
        <f>Tabla16[[#This Row],[TASA 16%]]+Tabla16[[#This Row],[IEPS 6%]]+Tabla16[[#This Row],[IEPS30%]]+Tabla16[[#This Row],[IEPS53%]]+Tabla16[[#This Row],[IEPS 26.5%]]</f>
        <v>166840.9375</v>
      </c>
      <c r="R1196" s="33">
        <v>45474</v>
      </c>
      <c r="S1196" s="12" t="s">
        <v>586</v>
      </c>
      <c r="T1196" s="34" t="s">
        <v>587</v>
      </c>
      <c r="U1196" s="9" t="s">
        <v>39</v>
      </c>
      <c r="V1196" s="11"/>
      <c r="W1196" s="13" t="s">
        <v>40</v>
      </c>
      <c r="X1196" s="12" t="s">
        <v>1259</v>
      </c>
      <c r="Y1196" s="124"/>
    </row>
    <row r="1197" spans="1:25" x14ac:dyDescent="0.25">
      <c r="A1197" s="57">
        <v>195549</v>
      </c>
      <c r="B1197" s="58">
        <v>599</v>
      </c>
      <c r="C1197" s="10">
        <v>45464</v>
      </c>
      <c r="D1197" s="60"/>
      <c r="E1197" s="60">
        <v>-1.5000000003055902E-2</v>
      </c>
      <c r="F1197" s="60">
        <v>86537.375</v>
      </c>
      <c r="G1197" s="61"/>
      <c r="H1197" s="61"/>
      <c r="I1197" s="61"/>
      <c r="J1197" s="61"/>
      <c r="K1197" s="61"/>
      <c r="L1197" s="60"/>
      <c r="M1197" s="60"/>
      <c r="N1197" s="60">
        <v>13845.98</v>
      </c>
      <c r="O1197" s="60">
        <v>100383.34</v>
      </c>
      <c r="P1197" s="56">
        <f>Tabla16[[#This Row],[TASA EX.]]+Tabla16[[#This Row],[IEPS 8 %]]</f>
        <v>0</v>
      </c>
      <c r="Q1197" s="62">
        <f>Tabla16[[#This Row],[TASA 16%]]+Tabla16[[#This Row],[IEPS 6%]]+Tabla16[[#This Row],[IEPS30%]]+Tabla16[[#This Row],[IEPS53%]]+Tabla16[[#This Row],[IEPS 26.5%]]</f>
        <v>86537.375</v>
      </c>
      <c r="R1197" s="33">
        <v>45481</v>
      </c>
      <c r="S1197" s="59" t="s">
        <v>586</v>
      </c>
      <c r="T1197" s="63" t="s">
        <v>587</v>
      </c>
      <c r="U1197" s="58" t="s">
        <v>39</v>
      </c>
      <c r="V1197" s="60">
        <v>9122.56</v>
      </c>
      <c r="W1197" s="64" t="s">
        <v>40</v>
      </c>
      <c r="X1197" s="59" t="s">
        <v>1383</v>
      </c>
      <c r="Y1197" s="124"/>
    </row>
    <row r="1198" spans="1:25" x14ac:dyDescent="0.25">
      <c r="A1198" s="36">
        <v>195986</v>
      </c>
      <c r="B1198" s="9">
        <v>146</v>
      </c>
      <c r="C1198" s="10">
        <v>45477</v>
      </c>
      <c r="D1198" s="11"/>
      <c r="E1198" s="11">
        <v>-4.4999999994615791E-2</v>
      </c>
      <c r="F1198" s="11">
        <v>94754.125</v>
      </c>
      <c r="G1198" s="24"/>
      <c r="H1198" s="24"/>
      <c r="I1198" s="24"/>
      <c r="J1198" s="24"/>
      <c r="K1198" s="24"/>
      <c r="L1198" s="11"/>
      <c r="M1198" s="11"/>
      <c r="N1198" s="11">
        <v>15160.66</v>
      </c>
      <c r="O1198" s="11">
        <v>109914.74</v>
      </c>
      <c r="P1198" s="56">
        <f>Tabla16[[#This Row],[TASA EX.]]+Tabla16[[#This Row],[IEPS 8 %]]</f>
        <v>0</v>
      </c>
      <c r="Q1198" s="62">
        <f>Tabla16[[#This Row],[TASA 16%]]+Tabla16[[#This Row],[IEPS 6%]]+Tabla16[[#This Row],[IEPS30%]]+Tabla16[[#This Row],[IEPS53%]]+Tabla16[[#This Row],[IEPS 26.5%]]</f>
        <v>94754.125</v>
      </c>
      <c r="R1198" s="33">
        <v>45488</v>
      </c>
      <c r="S1198" s="12" t="s">
        <v>586</v>
      </c>
      <c r="T1198" s="34" t="s">
        <v>587</v>
      </c>
      <c r="U1198" s="9" t="s">
        <v>39</v>
      </c>
      <c r="V1198" s="11">
        <v>10229.66</v>
      </c>
      <c r="W1198" s="13" t="s">
        <v>40</v>
      </c>
      <c r="X1198" s="12" t="s">
        <v>1739</v>
      </c>
      <c r="Y1198" s="124"/>
    </row>
    <row r="1199" spans="1:25" x14ac:dyDescent="0.25">
      <c r="A1199" s="57">
        <v>196310</v>
      </c>
      <c r="B1199" s="58">
        <v>470</v>
      </c>
      <c r="C1199" s="10">
        <v>45489</v>
      </c>
      <c r="D1199" s="60"/>
      <c r="E1199" s="60">
        <v>-2.0000000000436557E-2</v>
      </c>
      <c r="F1199" s="60">
        <v>97119.75</v>
      </c>
      <c r="G1199" s="61"/>
      <c r="H1199" s="61"/>
      <c r="I1199" s="61"/>
      <c r="J1199" s="61"/>
      <c r="K1199" s="61"/>
      <c r="L1199" s="60"/>
      <c r="M1199" s="60"/>
      <c r="N1199" s="60">
        <v>15539.16</v>
      </c>
      <c r="O1199" s="60">
        <v>112658.89</v>
      </c>
      <c r="P1199" s="56">
        <f>Tabla16[[#This Row],[TASA EX.]]+Tabla16[[#This Row],[IEPS 8 %]]</f>
        <v>0</v>
      </c>
      <c r="Q1199" s="62">
        <f>Tabla16[[#This Row],[TASA 16%]]+Tabla16[[#This Row],[IEPS 6%]]+Tabla16[[#This Row],[IEPS30%]]+Tabla16[[#This Row],[IEPS53%]]+Tabla16[[#This Row],[IEPS 26.5%]]</f>
        <v>97119.75</v>
      </c>
      <c r="R1199" s="33">
        <v>45502</v>
      </c>
      <c r="S1199" s="59" t="s">
        <v>586</v>
      </c>
      <c r="T1199" s="63" t="s">
        <v>587</v>
      </c>
      <c r="U1199" s="58" t="s">
        <v>39</v>
      </c>
      <c r="V1199" s="60">
        <v>10265.64</v>
      </c>
      <c r="W1199" s="64" t="s">
        <v>40</v>
      </c>
      <c r="X1199" s="59" t="s">
        <v>1977</v>
      </c>
      <c r="Y1199" s="124"/>
    </row>
    <row r="1200" spans="1:25" x14ac:dyDescent="0.25">
      <c r="A1200" s="57" t="s">
        <v>929</v>
      </c>
      <c r="B1200" s="58">
        <v>2037</v>
      </c>
      <c r="C1200" s="10">
        <v>45478</v>
      </c>
      <c r="D1200" s="60"/>
      <c r="E1200" s="60">
        <v>11250</v>
      </c>
      <c r="F1200" s="60">
        <v>0</v>
      </c>
      <c r="G1200" s="61"/>
      <c r="H1200" s="61"/>
      <c r="I1200" s="61"/>
      <c r="J1200" s="61"/>
      <c r="K1200" s="61"/>
      <c r="L1200" s="60"/>
      <c r="M1200" s="60"/>
      <c r="N1200" s="60"/>
      <c r="O1200" s="60">
        <v>11250</v>
      </c>
      <c r="P1200" s="56">
        <f>Tabla16[[#This Row],[TASA EX.]]+Tabla16[[#This Row],[IEPS 8 %]]</f>
        <v>0</v>
      </c>
      <c r="Q1200" s="62">
        <f>Tabla16[[#This Row],[TASA 16%]]+Tabla16[[#This Row],[IEPS 6%]]+Tabla16[[#This Row],[IEPS30%]]+Tabla16[[#This Row],[IEPS53%]]+Tabla16[[#This Row],[IEPS 26.5%]]</f>
        <v>0</v>
      </c>
      <c r="R1200" s="33">
        <v>45478</v>
      </c>
      <c r="S1200" s="59" t="s">
        <v>98</v>
      </c>
      <c r="T1200" s="63" t="s">
        <v>99</v>
      </c>
      <c r="U1200" s="58" t="s">
        <v>100</v>
      </c>
      <c r="V1200" s="60"/>
      <c r="W1200" s="64" t="s">
        <v>101</v>
      </c>
      <c r="X1200" s="59" t="s">
        <v>1107</v>
      </c>
      <c r="Y1200" s="124"/>
    </row>
    <row r="1201" spans="1:25" x14ac:dyDescent="0.25">
      <c r="A1201" s="36">
        <v>196680</v>
      </c>
      <c r="B1201" s="9">
        <v>840</v>
      </c>
      <c r="C1201" s="10">
        <v>45502</v>
      </c>
      <c r="D1201" s="11"/>
      <c r="E1201" s="11">
        <v>0</v>
      </c>
      <c r="F1201" s="11">
        <v>39600</v>
      </c>
      <c r="G1201" s="24"/>
      <c r="H1201" s="24"/>
      <c r="I1201" s="24"/>
      <c r="J1201" s="24"/>
      <c r="K1201" s="24"/>
      <c r="L1201" s="11"/>
      <c r="M1201" s="11"/>
      <c r="N1201" s="11">
        <v>6336</v>
      </c>
      <c r="O1201" s="11">
        <v>45936</v>
      </c>
      <c r="P1201" s="56">
        <f>Tabla16[[#This Row],[TASA EX.]]+Tabla16[[#This Row],[IEPS 8 %]]</f>
        <v>0</v>
      </c>
      <c r="Q1201" s="62">
        <f>Tabla16[[#This Row],[TASA 16%]]+Tabla16[[#This Row],[IEPS 6%]]+Tabla16[[#This Row],[IEPS30%]]+Tabla16[[#This Row],[IEPS53%]]+Tabla16[[#This Row],[IEPS 26.5%]]</f>
        <v>39600</v>
      </c>
      <c r="R1201" s="33">
        <v>45504</v>
      </c>
      <c r="S1201" s="12" t="s">
        <v>796</v>
      </c>
      <c r="T1201" s="34" t="s">
        <v>797</v>
      </c>
      <c r="U1201" s="9" t="s">
        <v>51</v>
      </c>
      <c r="V1201" s="11"/>
      <c r="W1201" s="13" t="s">
        <v>52</v>
      </c>
      <c r="X1201" s="12" t="s">
        <v>2120</v>
      </c>
      <c r="Y1201" s="124"/>
    </row>
    <row r="1202" spans="1:25" x14ac:dyDescent="0.25">
      <c r="A1202" s="36" t="s">
        <v>1054</v>
      </c>
      <c r="B1202" s="9">
        <v>2169</v>
      </c>
      <c r="C1202" s="10">
        <v>45503</v>
      </c>
      <c r="D1202" s="11"/>
      <c r="E1202" s="11">
        <v>-1.749999999975671E-2</v>
      </c>
      <c r="F1202" s="11">
        <v>1905.1874999999998</v>
      </c>
      <c r="G1202" s="24"/>
      <c r="H1202" s="24"/>
      <c r="I1202" s="24"/>
      <c r="J1202" s="24"/>
      <c r="K1202" s="24"/>
      <c r="L1202" s="11"/>
      <c r="M1202" s="11"/>
      <c r="N1202" s="11">
        <v>304.83</v>
      </c>
      <c r="O1202" s="11">
        <v>2210</v>
      </c>
      <c r="P1202" s="56">
        <f>Tabla16[[#This Row],[TASA EX.]]+Tabla16[[#This Row],[IEPS 8 %]]</f>
        <v>0</v>
      </c>
      <c r="Q1202" s="62">
        <f>Tabla16[[#This Row],[TASA 16%]]+Tabla16[[#This Row],[IEPS 6%]]+Tabla16[[#This Row],[IEPS30%]]+Tabla16[[#This Row],[IEPS53%]]+Tabla16[[#This Row],[IEPS 26.5%]]</f>
        <v>1905.1874999999998</v>
      </c>
      <c r="R1202" s="33">
        <v>45503</v>
      </c>
      <c r="S1202" s="54" t="s">
        <v>1228</v>
      </c>
      <c r="T1202" s="49" t="s">
        <v>1229</v>
      </c>
      <c r="U1202" s="45" t="s">
        <v>51</v>
      </c>
      <c r="V1202" s="55"/>
      <c r="W1202" s="50" t="s">
        <v>52</v>
      </c>
      <c r="X1202" s="12" t="s">
        <v>716</v>
      </c>
      <c r="Y1202" s="124"/>
    </row>
    <row r="1203" spans="1:25" x14ac:dyDescent="0.25">
      <c r="A1203" s="57">
        <v>195909</v>
      </c>
      <c r="B1203" s="58">
        <v>69</v>
      </c>
      <c r="C1203" s="10">
        <v>45475</v>
      </c>
      <c r="D1203" s="60"/>
      <c r="E1203" s="60">
        <v>15758</v>
      </c>
      <c r="F1203" s="60">
        <v>0</v>
      </c>
      <c r="G1203" s="61"/>
      <c r="H1203" s="61"/>
      <c r="I1203" s="61"/>
      <c r="J1203" s="61"/>
      <c r="K1203" s="61"/>
      <c r="L1203" s="60"/>
      <c r="M1203" s="60"/>
      <c r="N1203" s="60"/>
      <c r="O1203" s="60">
        <v>15758</v>
      </c>
      <c r="P1203" s="56">
        <f>Tabla16[[#This Row],[TASA EX.]]+Tabla16[[#This Row],[IEPS 8 %]]</f>
        <v>0</v>
      </c>
      <c r="Q1203" s="62">
        <f>Tabla16[[#This Row],[TASA 16%]]+Tabla16[[#This Row],[IEPS 6%]]+Tabla16[[#This Row],[IEPS30%]]+Tabla16[[#This Row],[IEPS53%]]+Tabla16[[#This Row],[IEPS 26.5%]]</f>
        <v>0</v>
      </c>
      <c r="R1203" s="33">
        <v>45478</v>
      </c>
      <c r="S1203" s="59" t="s">
        <v>342</v>
      </c>
      <c r="T1203" s="63" t="s">
        <v>343</v>
      </c>
      <c r="U1203" s="58" t="s">
        <v>39</v>
      </c>
      <c r="V1203" s="60"/>
      <c r="W1203" s="64" t="s">
        <v>40</v>
      </c>
      <c r="X1203" s="59" t="s">
        <v>1662</v>
      </c>
      <c r="Y1203" s="124"/>
    </row>
    <row r="1204" spans="1:25" x14ac:dyDescent="0.25">
      <c r="A1204" s="57">
        <v>196119</v>
      </c>
      <c r="B1204" s="58">
        <v>279</v>
      </c>
      <c r="C1204" s="10">
        <v>45482</v>
      </c>
      <c r="D1204" s="60"/>
      <c r="E1204" s="60">
        <v>15136</v>
      </c>
      <c r="F1204" s="60">
        <v>0</v>
      </c>
      <c r="G1204" s="61"/>
      <c r="H1204" s="61"/>
      <c r="I1204" s="61"/>
      <c r="J1204" s="61"/>
      <c r="K1204" s="61"/>
      <c r="L1204" s="60"/>
      <c r="M1204" s="60"/>
      <c r="N1204" s="60"/>
      <c r="O1204" s="60">
        <v>15136</v>
      </c>
      <c r="P1204" s="56">
        <f>Tabla16[[#This Row],[TASA EX.]]+Tabla16[[#This Row],[IEPS 8 %]]</f>
        <v>0</v>
      </c>
      <c r="Q1204" s="62">
        <f>Tabla16[[#This Row],[TASA 16%]]+Tabla16[[#This Row],[IEPS 6%]]+Tabla16[[#This Row],[IEPS30%]]+Tabla16[[#This Row],[IEPS53%]]+Tabla16[[#This Row],[IEPS 26.5%]]</f>
        <v>0</v>
      </c>
      <c r="R1204" s="33">
        <v>45485</v>
      </c>
      <c r="S1204" s="59" t="s">
        <v>342</v>
      </c>
      <c r="T1204" s="63" t="s">
        <v>343</v>
      </c>
      <c r="U1204" s="58" t="s">
        <v>39</v>
      </c>
      <c r="V1204" s="60"/>
      <c r="W1204" s="64" t="s">
        <v>40</v>
      </c>
      <c r="X1204" s="59" t="s">
        <v>1841</v>
      </c>
      <c r="Y1204" s="124"/>
    </row>
    <row r="1205" spans="1:25" x14ac:dyDescent="0.25">
      <c r="A1205" s="57">
        <v>196269</v>
      </c>
      <c r="B1205" s="58">
        <v>429</v>
      </c>
      <c r="C1205" s="10">
        <v>45489</v>
      </c>
      <c r="D1205" s="60"/>
      <c r="E1205" s="60">
        <v>17040</v>
      </c>
      <c r="F1205" s="60">
        <v>0</v>
      </c>
      <c r="G1205" s="61"/>
      <c r="H1205" s="61"/>
      <c r="I1205" s="61"/>
      <c r="J1205" s="61"/>
      <c r="K1205" s="61"/>
      <c r="L1205" s="60"/>
      <c r="M1205" s="60"/>
      <c r="N1205" s="60"/>
      <c r="O1205" s="60">
        <v>17040</v>
      </c>
      <c r="P1205" s="56">
        <f>Tabla16[[#This Row],[TASA EX.]]+Tabla16[[#This Row],[IEPS 8 %]]</f>
        <v>0</v>
      </c>
      <c r="Q1205" s="62">
        <f>Tabla16[[#This Row],[TASA 16%]]+Tabla16[[#This Row],[IEPS 6%]]+Tabla16[[#This Row],[IEPS30%]]+Tabla16[[#This Row],[IEPS53%]]+Tabla16[[#This Row],[IEPS 26.5%]]</f>
        <v>0</v>
      </c>
      <c r="R1205" s="33">
        <v>45492</v>
      </c>
      <c r="S1205" s="59" t="s">
        <v>342</v>
      </c>
      <c r="T1205" s="63" t="s">
        <v>343</v>
      </c>
      <c r="U1205" s="9" t="s">
        <v>39</v>
      </c>
      <c r="V1205" s="60"/>
      <c r="W1205" s="13" t="s">
        <v>40</v>
      </c>
      <c r="X1205" s="59" t="s">
        <v>1967</v>
      </c>
      <c r="Y1205" s="124"/>
    </row>
    <row r="1206" spans="1:25" x14ac:dyDescent="0.25">
      <c r="A1206" s="36">
        <v>196496</v>
      </c>
      <c r="B1206" s="9">
        <v>656</v>
      </c>
      <c r="C1206" s="10">
        <v>45496</v>
      </c>
      <c r="D1206" s="11"/>
      <c r="E1206" s="11">
        <v>18566</v>
      </c>
      <c r="F1206" s="11">
        <v>0</v>
      </c>
      <c r="G1206" s="24"/>
      <c r="H1206" s="24"/>
      <c r="I1206" s="24"/>
      <c r="J1206" s="24"/>
      <c r="K1206" s="24"/>
      <c r="L1206" s="11"/>
      <c r="M1206" s="11"/>
      <c r="N1206" s="11"/>
      <c r="O1206" s="11">
        <v>18566</v>
      </c>
      <c r="P1206" s="106">
        <f>Tabla16[[#This Row],[TASA EX.]]+Tabla16[[#This Row],[IEPS 8 %]]</f>
        <v>0</v>
      </c>
      <c r="Q1206" s="62">
        <f>Tabla16[[#This Row],[TASA 16%]]+Tabla16[[#This Row],[IEPS 6%]]+Tabla16[[#This Row],[IEPS30%]]+Tabla16[[#This Row],[IEPS53%]]+Tabla16[[#This Row],[IEPS 26.5%]]</f>
        <v>0</v>
      </c>
      <c r="R1206" s="33">
        <v>45500</v>
      </c>
      <c r="S1206" s="12" t="s">
        <v>342</v>
      </c>
      <c r="T1206" s="34" t="s">
        <v>343</v>
      </c>
      <c r="U1206" s="9" t="s">
        <v>39</v>
      </c>
      <c r="V1206" s="11"/>
      <c r="W1206" s="13" t="s">
        <v>40</v>
      </c>
      <c r="X1206" s="12" t="s">
        <v>2082</v>
      </c>
      <c r="Y1206" s="124"/>
    </row>
    <row r="1207" spans="1:25" x14ac:dyDescent="0.25">
      <c r="A1207" s="57">
        <v>196073</v>
      </c>
      <c r="B1207" s="58">
        <v>233</v>
      </c>
      <c r="C1207" s="10">
        <v>45481</v>
      </c>
      <c r="D1207" s="60"/>
      <c r="E1207" s="60">
        <v>-2.9999999999290594E-2</v>
      </c>
      <c r="F1207" s="60">
        <v>16709.25</v>
      </c>
      <c r="G1207" s="61"/>
      <c r="H1207" s="61"/>
      <c r="I1207" s="61"/>
      <c r="J1207" s="61"/>
      <c r="K1207" s="61"/>
      <c r="L1207" s="60"/>
      <c r="M1207" s="60"/>
      <c r="N1207" s="60">
        <v>2673.48</v>
      </c>
      <c r="O1207" s="60">
        <v>19382.7</v>
      </c>
      <c r="P1207" s="56">
        <f>Tabla16[[#This Row],[TASA EX.]]+Tabla16[[#This Row],[IEPS 8 %]]</f>
        <v>0</v>
      </c>
      <c r="Q1207" s="62">
        <f>Tabla16[[#This Row],[TASA 16%]]+Tabla16[[#This Row],[IEPS 6%]]+Tabla16[[#This Row],[IEPS30%]]+Tabla16[[#This Row],[IEPS53%]]+Tabla16[[#This Row],[IEPS 26.5%]]</f>
        <v>16709.25</v>
      </c>
      <c r="R1207" s="33">
        <v>45486</v>
      </c>
      <c r="S1207" s="59" t="s">
        <v>1804</v>
      </c>
      <c r="T1207" s="63" t="s">
        <v>1805</v>
      </c>
      <c r="U1207" s="58" t="s">
        <v>51</v>
      </c>
      <c r="V1207" s="60"/>
      <c r="W1207" s="64" t="s">
        <v>52</v>
      </c>
      <c r="X1207" s="59" t="s">
        <v>1806</v>
      </c>
      <c r="Y1207" s="124"/>
    </row>
    <row r="1208" spans="1:25" x14ac:dyDescent="0.25">
      <c r="A1208" s="57">
        <v>196458</v>
      </c>
      <c r="B1208" s="58">
        <v>618</v>
      </c>
      <c r="C1208" s="10">
        <v>45495</v>
      </c>
      <c r="D1208" s="60"/>
      <c r="E1208" s="60">
        <v>0</v>
      </c>
      <c r="F1208" s="60">
        <v>2005.9999999999998</v>
      </c>
      <c r="G1208" s="61"/>
      <c r="H1208" s="61"/>
      <c r="I1208" s="61"/>
      <c r="J1208" s="61"/>
      <c r="K1208" s="61"/>
      <c r="L1208" s="60"/>
      <c r="M1208" s="60"/>
      <c r="N1208" s="60">
        <v>320.95999999999998</v>
      </c>
      <c r="O1208" s="60">
        <v>2326.96</v>
      </c>
      <c r="P1208" s="56">
        <f>Tabla16[[#This Row],[TASA EX.]]+Tabla16[[#This Row],[IEPS 8 %]]</f>
        <v>0</v>
      </c>
      <c r="Q1208" s="62">
        <f>Tabla16[[#This Row],[TASA 16%]]+Tabla16[[#This Row],[IEPS 6%]]+Tabla16[[#This Row],[IEPS30%]]+Tabla16[[#This Row],[IEPS53%]]+Tabla16[[#This Row],[IEPS 26.5%]]</f>
        <v>2005.9999999999998</v>
      </c>
      <c r="R1208" s="33">
        <v>45500</v>
      </c>
      <c r="S1208" s="59" t="s">
        <v>1804</v>
      </c>
      <c r="T1208" s="63" t="s">
        <v>1805</v>
      </c>
      <c r="U1208" s="58" t="s">
        <v>51</v>
      </c>
      <c r="V1208" s="60"/>
      <c r="W1208" s="64" t="s">
        <v>52</v>
      </c>
      <c r="X1208" s="59" t="s">
        <v>2071</v>
      </c>
      <c r="Y1208" s="124"/>
    </row>
    <row r="1209" spans="1:25" x14ac:dyDescent="0.25">
      <c r="A1209" s="36">
        <v>195804</v>
      </c>
      <c r="B1209" s="9">
        <v>854</v>
      </c>
      <c r="C1209" s="10">
        <v>45471</v>
      </c>
      <c r="D1209" s="11"/>
      <c r="E1209" s="11">
        <v>0</v>
      </c>
      <c r="F1209" s="11">
        <v>19792</v>
      </c>
      <c r="G1209" s="24"/>
      <c r="H1209" s="24"/>
      <c r="I1209" s="24"/>
      <c r="J1209" s="24"/>
      <c r="K1209" s="24"/>
      <c r="L1209" s="11"/>
      <c r="M1209" s="11"/>
      <c r="N1209" s="11">
        <v>3166.72</v>
      </c>
      <c r="O1209" s="11">
        <v>22958.720000000001</v>
      </c>
      <c r="P1209" s="56">
        <f>Tabla16[[#This Row],[TASA EX.]]+Tabla16[[#This Row],[IEPS 8 %]]</f>
        <v>0</v>
      </c>
      <c r="Q1209" s="62">
        <f>Tabla16[[#This Row],[TASA 16%]]+Tabla16[[#This Row],[IEPS 6%]]+Tabla16[[#This Row],[IEPS30%]]+Tabla16[[#This Row],[IEPS53%]]+Tabla16[[#This Row],[IEPS 26.5%]]</f>
        <v>19792</v>
      </c>
      <c r="R1209" s="33">
        <v>45483</v>
      </c>
      <c r="S1209" s="12" t="s">
        <v>238</v>
      </c>
      <c r="T1209" s="34" t="s">
        <v>239</v>
      </c>
      <c r="U1209" s="9" t="s">
        <v>39</v>
      </c>
      <c r="V1209" s="11"/>
      <c r="W1209" s="13" t="s">
        <v>40</v>
      </c>
      <c r="X1209" s="12" t="s">
        <v>1555</v>
      </c>
      <c r="Y1209" s="124"/>
    </row>
    <row r="1210" spans="1:25" x14ac:dyDescent="0.25">
      <c r="A1210" s="36">
        <v>196228</v>
      </c>
      <c r="B1210" s="9">
        <v>388</v>
      </c>
      <c r="C1210" s="10">
        <v>45485</v>
      </c>
      <c r="D1210" s="11"/>
      <c r="E1210" s="11">
        <v>2.4999999997817213E-2</v>
      </c>
      <c r="F1210" s="11">
        <v>32508.375</v>
      </c>
      <c r="G1210" s="24"/>
      <c r="H1210" s="24"/>
      <c r="I1210" s="24"/>
      <c r="J1210" s="24"/>
      <c r="K1210" s="24"/>
      <c r="L1210" s="11"/>
      <c r="M1210" s="11"/>
      <c r="N1210" s="11">
        <v>5201.34</v>
      </c>
      <c r="O1210" s="11">
        <v>37709.74</v>
      </c>
      <c r="P1210" s="56">
        <f>Tabla16[[#This Row],[TASA EX.]]+Tabla16[[#This Row],[IEPS 8 %]]</f>
        <v>0</v>
      </c>
      <c r="Q1210" s="62">
        <f>Tabla16[[#This Row],[TASA 16%]]+Tabla16[[#This Row],[IEPS 6%]]+Tabla16[[#This Row],[IEPS30%]]+Tabla16[[#This Row],[IEPS53%]]+Tabla16[[#This Row],[IEPS 26.5%]]</f>
        <v>32508.375</v>
      </c>
      <c r="R1210" s="33">
        <v>45497</v>
      </c>
      <c r="S1210" s="12" t="s">
        <v>238</v>
      </c>
      <c r="T1210" s="34" t="s">
        <v>239</v>
      </c>
      <c r="U1210" s="9" t="s">
        <v>39</v>
      </c>
      <c r="V1210" s="11"/>
      <c r="W1210" s="13" t="s">
        <v>40</v>
      </c>
      <c r="X1210" s="12" t="s">
        <v>1721</v>
      </c>
      <c r="Y1210" s="124"/>
    </row>
    <row r="1211" spans="1:25" x14ac:dyDescent="0.25">
      <c r="A1211" s="57">
        <v>195840</v>
      </c>
      <c r="B1211" s="58">
        <v>890</v>
      </c>
      <c r="C1211" s="10">
        <v>45471</v>
      </c>
      <c r="D1211" s="60"/>
      <c r="E1211" s="60">
        <v>-2.0000000004074536E-2</v>
      </c>
      <c r="F1211" s="60">
        <v>87258.5</v>
      </c>
      <c r="G1211" s="61"/>
      <c r="H1211" s="61"/>
      <c r="I1211" s="61"/>
      <c r="J1211" s="61"/>
      <c r="K1211" s="61"/>
      <c r="L1211" s="60"/>
      <c r="M1211" s="60"/>
      <c r="N1211" s="60">
        <v>13961.36</v>
      </c>
      <c r="O1211" s="60">
        <v>101219.84</v>
      </c>
      <c r="P1211" s="56">
        <f>Tabla16[[#This Row],[TASA EX.]]+Tabla16[[#This Row],[IEPS 8 %]]</f>
        <v>0</v>
      </c>
      <c r="Q1211" s="62">
        <f>Tabla16[[#This Row],[TASA 16%]]+Tabla16[[#This Row],[IEPS 6%]]+Tabla16[[#This Row],[IEPS30%]]+Tabla16[[#This Row],[IEPS53%]]+Tabla16[[#This Row],[IEPS 26.5%]]</f>
        <v>87258.5</v>
      </c>
      <c r="R1211" s="33">
        <v>45476</v>
      </c>
      <c r="S1211" s="59" t="s">
        <v>1604</v>
      </c>
      <c r="T1211" s="63" t="s">
        <v>1605</v>
      </c>
      <c r="U1211" s="58" t="s">
        <v>39</v>
      </c>
      <c r="V1211" s="60">
        <v>4857.5200000000004</v>
      </c>
      <c r="W1211" s="64" t="s">
        <v>40</v>
      </c>
      <c r="X1211" s="59" t="s">
        <v>1606</v>
      </c>
      <c r="Y1211" s="124"/>
    </row>
    <row r="1212" spans="1:25" x14ac:dyDescent="0.25">
      <c r="A1212" s="69">
        <v>196443</v>
      </c>
      <c r="B1212" s="70">
        <v>603</v>
      </c>
      <c r="C1212" s="10">
        <v>45495</v>
      </c>
      <c r="D1212" s="72"/>
      <c r="E1212" s="72">
        <v>-5.9999999998581188E-2</v>
      </c>
      <c r="F1212" s="72">
        <v>33597.75</v>
      </c>
      <c r="G1212" s="73"/>
      <c r="H1212" s="73"/>
      <c r="I1212" s="73"/>
      <c r="J1212" s="73"/>
      <c r="K1212" s="73"/>
      <c r="L1212" s="72"/>
      <c r="M1212" s="72"/>
      <c r="N1212" s="72">
        <v>5375.64</v>
      </c>
      <c r="O1212" s="72">
        <v>38973.33</v>
      </c>
      <c r="P1212" s="56">
        <f>Tabla16[[#This Row],[TASA EX.]]+Tabla16[[#This Row],[IEPS 8 %]]</f>
        <v>0</v>
      </c>
      <c r="Q1212" s="62">
        <f>Tabla16[[#This Row],[TASA 16%]]+Tabla16[[#This Row],[IEPS 6%]]+Tabla16[[#This Row],[IEPS30%]]+Tabla16[[#This Row],[IEPS53%]]+Tabla16[[#This Row],[IEPS 26.5%]]</f>
        <v>33597.75</v>
      </c>
      <c r="R1212" s="33">
        <v>45497</v>
      </c>
      <c r="S1212" s="71" t="s">
        <v>1604</v>
      </c>
      <c r="T1212" s="74" t="s">
        <v>1605</v>
      </c>
      <c r="U1212" s="70" t="s">
        <v>39</v>
      </c>
      <c r="V1212" s="72">
        <v>1399.91</v>
      </c>
      <c r="W1212" s="75" t="s">
        <v>40</v>
      </c>
      <c r="X1212" s="71" t="s">
        <v>2065</v>
      </c>
      <c r="Y1212" s="124"/>
    </row>
    <row r="1213" spans="1:25" x14ac:dyDescent="0.25">
      <c r="A1213" s="36">
        <v>196143</v>
      </c>
      <c r="B1213" s="9">
        <v>303</v>
      </c>
      <c r="C1213" s="10">
        <v>45483</v>
      </c>
      <c r="D1213" s="11"/>
      <c r="E1213" s="11">
        <v>0</v>
      </c>
      <c r="F1213" s="11">
        <v>5200</v>
      </c>
      <c r="G1213" s="24"/>
      <c r="H1213" s="24">
        <v>-65</v>
      </c>
      <c r="I1213" s="24"/>
      <c r="J1213" s="24"/>
      <c r="K1213" s="24"/>
      <c r="L1213" s="11"/>
      <c r="M1213" s="11"/>
      <c r="N1213" s="11">
        <v>832</v>
      </c>
      <c r="O1213" s="11">
        <v>5967</v>
      </c>
      <c r="P1213" s="106">
        <f>Tabla16[[#This Row],[TASA EX.]]+Tabla16[[#This Row],[IEPS 8 %]]</f>
        <v>0</v>
      </c>
      <c r="Q1213" s="62">
        <f>Tabla16[[#This Row],[TASA 16%]]+Tabla16[[#This Row],[IEPS 6%]]+Tabla16[[#This Row],[IEPS30%]]+Tabla16[[#This Row],[IEPS53%]]+Tabla16[[#This Row],[IEPS 26.5%]]</f>
        <v>5200</v>
      </c>
      <c r="R1213" s="33">
        <v>45485</v>
      </c>
      <c r="S1213" s="12" t="s">
        <v>577</v>
      </c>
      <c r="T1213" s="34" t="s">
        <v>578</v>
      </c>
      <c r="U1213" s="9" t="s">
        <v>51</v>
      </c>
      <c r="V1213" s="11"/>
      <c r="W1213" s="13" t="s">
        <v>52</v>
      </c>
      <c r="X1213" s="12" t="s">
        <v>1868</v>
      </c>
      <c r="Y1213" s="124"/>
    </row>
    <row r="1214" spans="1:25" x14ac:dyDescent="0.25">
      <c r="A1214" s="36">
        <v>195965</v>
      </c>
      <c r="B1214" s="9">
        <v>125</v>
      </c>
      <c r="C1214" s="10">
        <v>45477</v>
      </c>
      <c r="D1214" s="11"/>
      <c r="E1214" s="11">
        <v>0</v>
      </c>
      <c r="F1214" s="11">
        <v>5000</v>
      </c>
      <c r="G1214" s="24"/>
      <c r="H1214" s="24"/>
      <c r="I1214" s="24"/>
      <c r="J1214" s="24"/>
      <c r="K1214" s="24"/>
      <c r="L1214" s="11"/>
      <c r="M1214" s="11"/>
      <c r="N1214" s="11">
        <v>800</v>
      </c>
      <c r="O1214" s="11">
        <v>5800</v>
      </c>
      <c r="P1214" s="56">
        <f>Tabla16[[#This Row],[TASA EX.]]+Tabla16[[#This Row],[IEPS 8 %]]</f>
        <v>0</v>
      </c>
      <c r="Q1214" s="62">
        <f>Tabla16[[#This Row],[TASA 16%]]+Tabla16[[#This Row],[IEPS 6%]]+Tabla16[[#This Row],[IEPS30%]]+Tabla16[[#This Row],[IEPS53%]]+Tabla16[[#This Row],[IEPS 26.5%]]</f>
        <v>5000</v>
      </c>
      <c r="R1214" s="33">
        <v>45482</v>
      </c>
      <c r="S1214" s="12" t="s">
        <v>1716</v>
      </c>
      <c r="T1214" s="34" t="s">
        <v>1717</v>
      </c>
      <c r="U1214" s="9" t="s">
        <v>51</v>
      </c>
      <c r="V1214" s="11"/>
      <c r="W1214" s="13" t="s">
        <v>52</v>
      </c>
      <c r="X1214" s="12" t="s">
        <v>1718</v>
      </c>
      <c r="Y1214" s="124"/>
    </row>
    <row r="1215" spans="1:25" x14ac:dyDescent="0.25">
      <c r="A1215" s="57">
        <v>196002</v>
      </c>
      <c r="B1215" s="58">
        <v>162</v>
      </c>
      <c r="C1215" s="10">
        <v>45477</v>
      </c>
      <c r="D1215" s="60"/>
      <c r="E1215" s="60">
        <v>-1.4999999999872671E-2</v>
      </c>
      <c r="F1215" s="60">
        <v>9549.375</v>
      </c>
      <c r="G1215" s="61"/>
      <c r="H1215" s="61"/>
      <c r="I1215" s="61"/>
      <c r="J1215" s="61"/>
      <c r="K1215" s="61"/>
      <c r="L1215" s="60"/>
      <c r="M1215" s="60"/>
      <c r="N1215" s="60">
        <v>1527.9</v>
      </c>
      <c r="O1215" s="60">
        <v>11077.26</v>
      </c>
      <c r="P1215" s="56">
        <f>Tabla16[[#This Row],[TASA EX.]]+Tabla16[[#This Row],[IEPS 8 %]]</f>
        <v>0</v>
      </c>
      <c r="Q1215" s="62">
        <f>Tabla16[[#This Row],[TASA 16%]]+Tabla16[[#This Row],[IEPS 6%]]+Tabla16[[#This Row],[IEPS30%]]+Tabla16[[#This Row],[IEPS53%]]+Tabla16[[#This Row],[IEPS 26.5%]]</f>
        <v>9549.375</v>
      </c>
      <c r="R1215" s="33">
        <v>45496</v>
      </c>
      <c r="S1215" s="59" t="s">
        <v>668</v>
      </c>
      <c r="T1215" s="63" t="s">
        <v>669</v>
      </c>
      <c r="U1215" s="58" t="s">
        <v>39</v>
      </c>
      <c r="V1215" s="60"/>
      <c r="W1215" s="64" t="s">
        <v>40</v>
      </c>
      <c r="X1215" s="59" t="s">
        <v>1750</v>
      </c>
      <c r="Y1215" s="124"/>
    </row>
    <row r="1216" spans="1:25" x14ac:dyDescent="0.25">
      <c r="A1216" s="57" t="s">
        <v>983</v>
      </c>
      <c r="B1216" s="58">
        <v>2093</v>
      </c>
      <c r="C1216" s="10">
        <v>45489</v>
      </c>
      <c r="D1216" s="60"/>
      <c r="E1216" s="60">
        <v>37960.04</v>
      </c>
      <c r="F1216" s="60">
        <v>0</v>
      </c>
      <c r="G1216" s="61"/>
      <c r="H1216" s="61"/>
      <c r="I1216" s="61"/>
      <c r="J1216" s="61"/>
      <c r="K1216" s="61"/>
      <c r="L1216" s="60"/>
      <c r="M1216" s="60">
        <v>2691.92</v>
      </c>
      <c r="N1216" s="60"/>
      <c r="O1216" s="60">
        <v>40651.96</v>
      </c>
      <c r="P1216" s="56">
        <f>Tabla16[[#This Row],[TASA EX.]]+Tabla16[[#This Row],[IEPS 8 %]]</f>
        <v>2691.92</v>
      </c>
      <c r="Q1216" s="62">
        <f>Tabla16[[#This Row],[TASA 16%]]+Tabla16[[#This Row],[IEPS 6%]]+Tabla16[[#This Row],[IEPS30%]]+Tabla16[[#This Row],[IEPS53%]]+Tabla16[[#This Row],[IEPS 26.5%]]</f>
        <v>0</v>
      </c>
      <c r="R1216" s="33">
        <v>45489</v>
      </c>
      <c r="S1216" s="59" t="s">
        <v>93</v>
      </c>
      <c r="T1216" s="63" t="s">
        <v>94</v>
      </c>
      <c r="U1216" s="58" t="s">
        <v>39</v>
      </c>
      <c r="V1216" s="60"/>
      <c r="W1216" s="64" t="s">
        <v>40</v>
      </c>
      <c r="X1216" s="59" t="s">
        <v>747</v>
      </c>
      <c r="Y1216" s="124"/>
    </row>
    <row r="1217" spans="1:25" x14ac:dyDescent="0.25">
      <c r="A1217" s="57" t="s">
        <v>1028</v>
      </c>
      <c r="B1217" s="58">
        <v>2141</v>
      </c>
      <c r="C1217" s="10">
        <v>45496</v>
      </c>
      <c r="D1217" s="60"/>
      <c r="E1217" s="60">
        <v>39038.300000000003</v>
      </c>
      <c r="F1217" s="60">
        <v>0</v>
      </c>
      <c r="G1217" s="61"/>
      <c r="H1217" s="61"/>
      <c r="I1217" s="61"/>
      <c r="J1217" s="61"/>
      <c r="K1217" s="61"/>
      <c r="L1217" s="60"/>
      <c r="M1217" s="60">
        <v>2690.34</v>
      </c>
      <c r="N1217" s="60"/>
      <c r="O1217" s="60">
        <v>41728.639999999999</v>
      </c>
      <c r="P1217" s="56">
        <f>Tabla16[[#This Row],[TASA EX.]]+Tabla16[[#This Row],[IEPS 8 %]]</f>
        <v>2690.34</v>
      </c>
      <c r="Q1217" s="62">
        <f>Tabla16[[#This Row],[TASA 16%]]+Tabla16[[#This Row],[IEPS 6%]]+Tabla16[[#This Row],[IEPS30%]]+Tabla16[[#This Row],[IEPS53%]]+Tabla16[[#This Row],[IEPS 26.5%]]</f>
        <v>0</v>
      </c>
      <c r="R1217" s="33">
        <v>45496</v>
      </c>
      <c r="S1217" s="59" t="s">
        <v>93</v>
      </c>
      <c r="T1217" s="63" t="s">
        <v>94</v>
      </c>
      <c r="U1217" s="58" t="s">
        <v>39</v>
      </c>
      <c r="V1217" s="60"/>
      <c r="W1217" s="64" t="s">
        <v>40</v>
      </c>
      <c r="X1217" s="59" t="s">
        <v>620</v>
      </c>
      <c r="Y1217" s="124"/>
    </row>
    <row r="1218" spans="1:25" x14ac:dyDescent="0.25">
      <c r="A1218" s="57" t="s">
        <v>1058</v>
      </c>
      <c r="B1218" s="58">
        <v>2173</v>
      </c>
      <c r="C1218" s="10">
        <v>45503</v>
      </c>
      <c r="D1218" s="60"/>
      <c r="E1218" s="60">
        <v>39138.630000000005</v>
      </c>
      <c r="F1218" s="60">
        <v>0</v>
      </c>
      <c r="G1218" s="61"/>
      <c r="H1218" s="61"/>
      <c r="I1218" s="61"/>
      <c r="J1218" s="61"/>
      <c r="K1218" s="61"/>
      <c r="L1218" s="60"/>
      <c r="M1218" s="60">
        <v>2639.66</v>
      </c>
      <c r="N1218" s="60"/>
      <c r="O1218" s="60">
        <v>41778.29</v>
      </c>
      <c r="P1218" s="56">
        <f>Tabla16[[#This Row],[TASA EX.]]+Tabla16[[#This Row],[IEPS 8 %]]</f>
        <v>2639.66</v>
      </c>
      <c r="Q1218" s="62">
        <f>Tabla16[[#This Row],[TASA 16%]]+Tabla16[[#This Row],[IEPS 6%]]+Tabla16[[#This Row],[IEPS30%]]+Tabla16[[#This Row],[IEPS53%]]+Tabla16[[#This Row],[IEPS 26.5%]]</f>
        <v>0</v>
      </c>
      <c r="R1218" s="33">
        <v>45503</v>
      </c>
      <c r="S1218" s="59" t="s">
        <v>93</v>
      </c>
      <c r="T1218" s="63" t="s">
        <v>94</v>
      </c>
      <c r="U1218" s="58" t="s">
        <v>39</v>
      </c>
      <c r="V1218" s="60"/>
      <c r="W1218" s="64" t="s">
        <v>40</v>
      </c>
      <c r="X1218" s="59" t="s">
        <v>619</v>
      </c>
      <c r="Y1218" s="124"/>
    </row>
    <row r="1219" spans="1:25" x14ac:dyDescent="0.25">
      <c r="A1219" s="36" t="s">
        <v>904</v>
      </c>
      <c r="B1219" s="9">
        <v>2011</v>
      </c>
      <c r="C1219" s="10">
        <v>45475</v>
      </c>
      <c r="D1219" s="11"/>
      <c r="E1219" s="11">
        <v>38910.869999999995</v>
      </c>
      <c r="F1219" s="11">
        <v>0</v>
      </c>
      <c r="G1219" s="24"/>
      <c r="H1219" s="24"/>
      <c r="I1219" s="24"/>
      <c r="J1219" s="24"/>
      <c r="K1219" s="24"/>
      <c r="L1219" s="11"/>
      <c r="M1219" s="11">
        <v>2687.59</v>
      </c>
      <c r="N1219" s="11"/>
      <c r="O1219" s="11">
        <v>41598.46</v>
      </c>
      <c r="P1219" s="56">
        <f>Tabla16[[#This Row],[TASA EX.]]+Tabla16[[#This Row],[IEPS 8 %]]</f>
        <v>2687.59</v>
      </c>
      <c r="Q1219" s="62">
        <f>Tabla16[[#This Row],[TASA 16%]]+Tabla16[[#This Row],[IEPS 6%]]+Tabla16[[#This Row],[IEPS30%]]+Tabla16[[#This Row],[IEPS53%]]+Tabla16[[#This Row],[IEPS 26.5%]]</f>
        <v>0</v>
      </c>
      <c r="R1219" s="33">
        <v>45475</v>
      </c>
      <c r="S1219" s="12" t="s">
        <v>93</v>
      </c>
      <c r="T1219" s="34" t="s">
        <v>94</v>
      </c>
      <c r="U1219" s="9" t="s">
        <v>39</v>
      </c>
      <c r="V1219" s="11"/>
      <c r="W1219" s="13" t="s">
        <v>40</v>
      </c>
      <c r="X1219" s="12" t="s">
        <v>1081</v>
      </c>
      <c r="Y1219" s="124"/>
    </row>
    <row r="1220" spans="1:25" x14ac:dyDescent="0.25">
      <c r="A1220" s="57" t="s">
        <v>949</v>
      </c>
      <c r="B1220" s="58">
        <v>2055</v>
      </c>
      <c r="C1220" s="10">
        <v>45482</v>
      </c>
      <c r="D1220" s="60"/>
      <c r="E1220" s="60">
        <v>32862.980000000003</v>
      </c>
      <c r="F1220" s="60">
        <v>0</v>
      </c>
      <c r="G1220" s="61"/>
      <c r="H1220" s="61"/>
      <c r="I1220" s="61"/>
      <c r="J1220" s="61"/>
      <c r="K1220" s="61"/>
      <c r="L1220" s="60"/>
      <c r="M1220" s="60">
        <v>2180.7800000000002</v>
      </c>
      <c r="N1220" s="60"/>
      <c r="O1220" s="60">
        <v>35043.760000000002</v>
      </c>
      <c r="P1220" s="56">
        <f>Tabla16[[#This Row],[TASA EX.]]+Tabla16[[#This Row],[IEPS 8 %]]</f>
        <v>2180.7800000000002</v>
      </c>
      <c r="Q1220" s="62">
        <f>Tabla16[[#This Row],[TASA 16%]]+Tabla16[[#This Row],[IEPS 6%]]+Tabla16[[#This Row],[IEPS30%]]+Tabla16[[#This Row],[IEPS53%]]+Tabla16[[#This Row],[IEPS 26.5%]]</f>
        <v>0</v>
      </c>
      <c r="R1220" s="33">
        <v>45482</v>
      </c>
      <c r="S1220" s="59" t="s">
        <v>93</v>
      </c>
      <c r="T1220" s="63" t="s">
        <v>94</v>
      </c>
      <c r="U1220" s="58" t="s">
        <v>39</v>
      </c>
      <c r="V1220" s="60"/>
      <c r="W1220" s="64" t="s">
        <v>40</v>
      </c>
      <c r="X1220" s="59" t="s">
        <v>1126</v>
      </c>
      <c r="Y1220" s="124"/>
    </row>
    <row r="1221" spans="1:25" x14ac:dyDescent="0.25">
      <c r="A1221" s="36">
        <v>195758</v>
      </c>
      <c r="B1221" s="9">
        <v>808</v>
      </c>
      <c r="C1221" s="10">
        <v>45470</v>
      </c>
      <c r="D1221" s="11"/>
      <c r="E1221" s="11">
        <v>5.4569682106375694E-12</v>
      </c>
      <c r="F1221" s="11">
        <v>23363.999999999996</v>
      </c>
      <c r="G1221" s="24"/>
      <c r="H1221" s="24"/>
      <c r="I1221" s="24"/>
      <c r="J1221" s="24"/>
      <c r="K1221" s="24"/>
      <c r="L1221" s="11"/>
      <c r="M1221" s="11"/>
      <c r="N1221" s="11">
        <v>3738.24</v>
      </c>
      <c r="O1221" s="11">
        <v>27102.240000000002</v>
      </c>
      <c r="P1221" s="106">
        <f>Tabla16[[#This Row],[TASA EX.]]+Tabla16[[#This Row],[IEPS 8 %]]</f>
        <v>0</v>
      </c>
      <c r="Q1221" s="62">
        <f>Tabla16[[#This Row],[TASA 16%]]+Tabla16[[#This Row],[IEPS 6%]]+Tabla16[[#This Row],[IEPS30%]]+Tabla16[[#This Row],[IEPS53%]]+Tabla16[[#This Row],[IEPS 26.5%]]</f>
        <v>23363.999999999996</v>
      </c>
      <c r="R1221" s="33">
        <v>45481</v>
      </c>
      <c r="S1221" s="12" t="s">
        <v>725</v>
      </c>
      <c r="T1221" s="34" t="s">
        <v>726</v>
      </c>
      <c r="U1221" s="9" t="s">
        <v>39</v>
      </c>
      <c r="V1221" s="11">
        <v>2408.4</v>
      </c>
      <c r="W1221" s="13" t="s">
        <v>40</v>
      </c>
      <c r="X1221" s="12" t="s">
        <v>1515</v>
      </c>
      <c r="Y1221" s="124"/>
    </row>
    <row r="1222" spans="1:25" x14ac:dyDescent="0.25">
      <c r="A1222" s="36">
        <v>196674</v>
      </c>
      <c r="B1222" s="9">
        <v>834</v>
      </c>
      <c r="C1222" s="10">
        <v>45499</v>
      </c>
      <c r="D1222" s="11"/>
      <c r="E1222" s="11">
        <v>3.5000000000025011E-2</v>
      </c>
      <c r="F1222" s="11">
        <v>2178.625</v>
      </c>
      <c r="G1222" s="24"/>
      <c r="H1222" s="24">
        <v>-27.24</v>
      </c>
      <c r="I1222" s="24"/>
      <c r="J1222" s="24"/>
      <c r="K1222" s="24"/>
      <c r="L1222" s="11"/>
      <c r="M1222" s="11"/>
      <c r="N1222" s="11">
        <v>348.58</v>
      </c>
      <c r="O1222" s="11">
        <v>2500</v>
      </c>
      <c r="P1222" s="56">
        <f>Tabla16[[#This Row],[TASA EX.]]+Tabla16[[#This Row],[IEPS 8 %]]</f>
        <v>0</v>
      </c>
      <c r="Q1222" s="62">
        <f>Tabla16[[#This Row],[TASA 16%]]+Tabla16[[#This Row],[IEPS 6%]]+Tabla16[[#This Row],[IEPS30%]]+Tabla16[[#This Row],[IEPS53%]]+Tabla16[[#This Row],[IEPS 26.5%]]</f>
        <v>2178.625</v>
      </c>
      <c r="R1222" s="104">
        <v>45503</v>
      </c>
      <c r="S1222" s="12" t="s">
        <v>2113</v>
      </c>
      <c r="T1222" s="34" t="s">
        <v>2114</v>
      </c>
      <c r="U1222" s="9" t="s">
        <v>362</v>
      </c>
      <c r="V1222" s="11"/>
      <c r="W1222" s="13" t="s">
        <v>363</v>
      </c>
      <c r="X1222" s="12" t="s">
        <v>2115</v>
      </c>
      <c r="Y1222" s="124"/>
    </row>
    <row r="1223" spans="1:25" x14ac:dyDescent="0.25">
      <c r="A1223" s="36">
        <v>195761</v>
      </c>
      <c r="B1223" s="9">
        <v>811</v>
      </c>
      <c r="C1223" s="10">
        <v>45470</v>
      </c>
      <c r="D1223" s="11"/>
      <c r="E1223" s="11">
        <v>0</v>
      </c>
      <c r="F1223" s="11">
        <v>60757.25</v>
      </c>
      <c r="G1223" s="24"/>
      <c r="H1223" s="24"/>
      <c r="I1223" s="24"/>
      <c r="J1223" s="24"/>
      <c r="K1223" s="24"/>
      <c r="L1223" s="11"/>
      <c r="M1223" s="11"/>
      <c r="N1223" s="11">
        <v>9721.16</v>
      </c>
      <c r="O1223" s="11">
        <v>70478.41</v>
      </c>
      <c r="P1223" s="56">
        <f>Tabla16[[#This Row],[TASA EX.]]+Tabla16[[#This Row],[IEPS 8 %]]</f>
        <v>0</v>
      </c>
      <c r="Q1223" s="62">
        <f>Tabla16[[#This Row],[TASA 16%]]+Tabla16[[#This Row],[IEPS 6%]]+Tabla16[[#This Row],[IEPS30%]]+Tabla16[[#This Row],[IEPS53%]]+Tabla16[[#This Row],[IEPS 26.5%]]</f>
        <v>60757.25</v>
      </c>
      <c r="R1223" s="33">
        <v>45488</v>
      </c>
      <c r="S1223" s="12" t="s">
        <v>567</v>
      </c>
      <c r="T1223" s="34" t="s">
        <v>568</v>
      </c>
      <c r="U1223" s="9" t="s">
        <v>39</v>
      </c>
      <c r="V1223" s="11"/>
      <c r="W1223" s="13" t="s">
        <v>40</v>
      </c>
      <c r="X1223" s="12" t="s">
        <v>1518</v>
      </c>
      <c r="Y1223" s="124"/>
    </row>
    <row r="1224" spans="1:25" x14ac:dyDescent="0.25">
      <c r="A1224" s="57">
        <v>195641</v>
      </c>
      <c r="B1224" s="58">
        <v>691</v>
      </c>
      <c r="C1224" s="10">
        <v>45467</v>
      </c>
      <c r="D1224" s="60"/>
      <c r="E1224" s="60">
        <v>0</v>
      </c>
      <c r="F1224" s="60">
        <v>5040</v>
      </c>
      <c r="G1224" s="61"/>
      <c r="H1224" s="61"/>
      <c r="I1224" s="61"/>
      <c r="J1224" s="61"/>
      <c r="K1224" s="61"/>
      <c r="L1224" s="60"/>
      <c r="M1224" s="60"/>
      <c r="N1224" s="60">
        <v>806.4</v>
      </c>
      <c r="O1224" s="60">
        <v>5846.4</v>
      </c>
      <c r="P1224" s="56">
        <f>Tabla16[[#This Row],[TASA EX.]]+Tabla16[[#This Row],[IEPS 8 %]]</f>
        <v>0</v>
      </c>
      <c r="Q1224" s="62">
        <f>Tabla16[[#This Row],[TASA 16%]]+Tabla16[[#This Row],[IEPS 6%]]+Tabla16[[#This Row],[IEPS30%]]+Tabla16[[#This Row],[IEPS53%]]+Tabla16[[#This Row],[IEPS 26.5%]]</f>
        <v>5040</v>
      </c>
      <c r="R1224" s="33">
        <v>45489</v>
      </c>
      <c r="S1224" s="59" t="s">
        <v>1435</v>
      </c>
      <c r="T1224" s="63" t="s">
        <v>1436</v>
      </c>
      <c r="U1224" s="58" t="s">
        <v>39</v>
      </c>
      <c r="V1224" s="60"/>
      <c r="W1224" s="64" t="s">
        <v>40</v>
      </c>
      <c r="X1224" s="59" t="s">
        <v>1437</v>
      </c>
      <c r="Y1224" s="124"/>
    </row>
    <row r="1225" spans="1:25" x14ac:dyDescent="0.25">
      <c r="A1225" s="36">
        <v>196000</v>
      </c>
      <c r="B1225" s="9">
        <v>160</v>
      </c>
      <c r="C1225" s="10">
        <v>45477</v>
      </c>
      <c r="D1225" s="11"/>
      <c r="E1225" s="11">
        <v>0</v>
      </c>
      <c r="F1225" s="11">
        <v>7259.9999999999991</v>
      </c>
      <c r="G1225" s="24"/>
      <c r="H1225" s="24"/>
      <c r="I1225" s="24"/>
      <c r="J1225" s="24"/>
      <c r="K1225" s="24"/>
      <c r="L1225" s="11"/>
      <c r="M1225" s="11"/>
      <c r="N1225" s="11">
        <v>1161.5999999999999</v>
      </c>
      <c r="O1225" s="11">
        <v>8421.6</v>
      </c>
      <c r="P1225" s="56">
        <f>Tabla16[[#This Row],[TASA EX.]]+Tabla16[[#This Row],[IEPS 8 %]]</f>
        <v>0</v>
      </c>
      <c r="Q1225" s="62">
        <f>Tabla16[[#This Row],[TASA 16%]]+Tabla16[[#This Row],[IEPS 6%]]+Tabla16[[#This Row],[IEPS30%]]+Tabla16[[#This Row],[IEPS53%]]+Tabla16[[#This Row],[IEPS 26.5%]]</f>
        <v>7259.9999999999991</v>
      </c>
      <c r="R1225" s="33">
        <v>45496</v>
      </c>
      <c r="S1225" s="12" t="s">
        <v>1435</v>
      </c>
      <c r="T1225" s="34" t="s">
        <v>1436</v>
      </c>
      <c r="U1225" s="9" t="s">
        <v>39</v>
      </c>
      <c r="V1225" s="11"/>
      <c r="W1225" s="13" t="s">
        <v>40</v>
      </c>
      <c r="X1225" s="12" t="s">
        <v>1749</v>
      </c>
      <c r="Y1225" s="124"/>
    </row>
    <row r="1226" spans="1:25" x14ac:dyDescent="0.25">
      <c r="A1226" s="36">
        <v>195498</v>
      </c>
      <c r="B1226" s="9">
        <v>548</v>
      </c>
      <c r="C1226" s="10">
        <v>45463</v>
      </c>
      <c r="D1226" s="11"/>
      <c r="E1226" s="11">
        <v>-2.4999999999181455E-2</v>
      </c>
      <c r="F1226" s="11">
        <v>7412.125</v>
      </c>
      <c r="G1226" s="24"/>
      <c r="H1226" s="24"/>
      <c r="I1226" s="24"/>
      <c r="J1226" s="24"/>
      <c r="K1226" s="24"/>
      <c r="L1226" s="11"/>
      <c r="M1226" s="11"/>
      <c r="N1226" s="11">
        <v>1185.94</v>
      </c>
      <c r="O1226" s="11">
        <v>8598.0400000000009</v>
      </c>
      <c r="P1226" s="56">
        <f>Tabla16[[#This Row],[TASA EX.]]+Tabla16[[#This Row],[IEPS 8 %]]</f>
        <v>0</v>
      </c>
      <c r="Q1226" s="62">
        <f>Tabla16[[#This Row],[TASA 16%]]+Tabla16[[#This Row],[IEPS 6%]]+Tabla16[[#This Row],[IEPS30%]]+Tabla16[[#This Row],[IEPS53%]]+Tabla16[[#This Row],[IEPS 26.5%]]</f>
        <v>7412.125</v>
      </c>
      <c r="R1226" s="104">
        <v>45482</v>
      </c>
      <c r="S1226" s="12" t="s">
        <v>772</v>
      </c>
      <c r="T1226" s="34" t="s">
        <v>773</v>
      </c>
      <c r="U1226" s="9" t="s">
        <v>39</v>
      </c>
      <c r="V1226" s="11"/>
      <c r="W1226" s="13" t="s">
        <v>40</v>
      </c>
      <c r="X1226" s="12" t="s">
        <v>1355</v>
      </c>
      <c r="Y1226" s="124"/>
    </row>
    <row r="1227" spans="1:25" x14ac:dyDescent="0.25">
      <c r="A1227" s="57">
        <v>195092</v>
      </c>
      <c r="B1227" s="58">
        <v>142</v>
      </c>
      <c r="C1227" s="10">
        <v>45449</v>
      </c>
      <c r="D1227" s="60"/>
      <c r="E1227" s="60">
        <v>-2.250000000003638E-2</v>
      </c>
      <c r="F1227" s="60">
        <v>5213.8125</v>
      </c>
      <c r="G1227" s="61"/>
      <c r="H1227" s="61"/>
      <c r="I1227" s="61"/>
      <c r="J1227" s="61"/>
      <c r="K1227" s="61"/>
      <c r="L1227" s="60"/>
      <c r="M1227" s="60"/>
      <c r="N1227" s="60">
        <v>834.21</v>
      </c>
      <c r="O1227" s="60">
        <v>6048</v>
      </c>
      <c r="P1227" s="56">
        <f>Tabla16[[#This Row],[TASA EX.]]+Tabla16[[#This Row],[IEPS 8 %]]</f>
        <v>0</v>
      </c>
      <c r="Q1227" s="62">
        <f>Tabla16[[#This Row],[TASA 16%]]+Tabla16[[#This Row],[IEPS 6%]]+Tabla16[[#This Row],[IEPS30%]]+Tabla16[[#This Row],[IEPS53%]]+Tabla16[[#This Row],[IEPS 26.5%]]</f>
        <v>5213.8125</v>
      </c>
      <c r="R1227" s="33">
        <v>45475</v>
      </c>
      <c r="S1227" s="59" t="s">
        <v>1245</v>
      </c>
      <c r="T1227" s="63" t="s">
        <v>1246</v>
      </c>
      <c r="U1227" s="58" t="s">
        <v>39</v>
      </c>
      <c r="V1227" s="60"/>
      <c r="W1227" s="64" t="s">
        <v>40</v>
      </c>
      <c r="X1227" s="59" t="s">
        <v>710</v>
      </c>
      <c r="Y1227" s="124"/>
    </row>
    <row r="1228" spans="1:25" x14ac:dyDescent="0.25">
      <c r="A1228" s="36" t="s">
        <v>1052</v>
      </c>
      <c r="B1228" s="9">
        <v>2167</v>
      </c>
      <c r="C1228" s="10">
        <v>45503</v>
      </c>
      <c r="D1228" s="11"/>
      <c r="E1228" s="11">
        <v>0</v>
      </c>
      <c r="F1228" s="11">
        <v>5600</v>
      </c>
      <c r="G1228" s="24"/>
      <c r="H1228" s="24"/>
      <c r="I1228" s="24"/>
      <c r="J1228" s="24"/>
      <c r="K1228" s="24"/>
      <c r="L1228" s="11"/>
      <c r="M1228" s="11"/>
      <c r="N1228" s="11">
        <v>896</v>
      </c>
      <c r="O1228" s="11">
        <v>6496</v>
      </c>
      <c r="P1228" s="106">
        <f>Tabla16[[#This Row],[TASA EX.]]+Tabla16[[#This Row],[IEPS 8 %]]</f>
        <v>0</v>
      </c>
      <c r="Q1228" s="62">
        <f>Tabla16[[#This Row],[TASA 16%]]+Tabla16[[#This Row],[IEPS 6%]]+Tabla16[[#This Row],[IEPS30%]]+Tabla16[[#This Row],[IEPS53%]]+Tabla16[[#This Row],[IEPS 26.5%]]</f>
        <v>5600</v>
      </c>
      <c r="R1228" s="33">
        <v>45503</v>
      </c>
      <c r="S1228" s="12" t="s">
        <v>717</v>
      </c>
      <c r="T1228" s="34" t="s">
        <v>718</v>
      </c>
      <c r="U1228" s="9" t="s">
        <v>51</v>
      </c>
      <c r="V1228" s="11"/>
      <c r="W1228" s="13" t="s">
        <v>52</v>
      </c>
      <c r="X1228" s="12" t="s">
        <v>1226</v>
      </c>
      <c r="Y1228" s="124"/>
    </row>
    <row r="1229" spans="1:25" x14ac:dyDescent="0.25">
      <c r="A1229" s="57" t="s">
        <v>950</v>
      </c>
      <c r="B1229" s="58">
        <v>2056</v>
      </c>
      <c r="C1229" s="10">
        <v>45482</v>
      </c>
      <c r="D1229" s="60"/>
      <c r="E1229" s="60">
        <v>0</v>
      </c>
      <c r="F1229" s="60">
        <v>3000</v>
      </c>
      <c r="G1229" s="61"/>
      <c r="H1229" s="61"/>
      <c r="I1229" s="61"/>
      <c r="J1229" s="61"/>
      <c r="K1229" s="61"/>
      <c r="L1229" s="60"/>
      <c r="M1229" s="60"/>
      <c r="N1229" s="60">
        <v>480</v>
      </c>
      <c r="O1229" s="60">
        <v>3480</v>
      </c>
      <c r="P1229" s="56">
        <f>Tabla16[[#This Row],[TASA EX.]]+Tabla16[[#This Row],[IEPS 8 %]]</f>
        <v>0</v>
      </c>
      <c r="Q1229" s="62">
        <f>Tabla16[[#This Row],[TASA 16%]]+Tabla16[[#This Row],[IEPS 6%]]+Tabla16[[#This Row],[IEPS30%]]+Tabla16[[#This Row],[IEPS53%]]+Tabla16[[#This Row],[IEPS 26.5%]]</f>
        <v>3000</v>
      </c>
      <c r="R1229" s="33">
        <v>45482</v>
      </c>
      <c r="S1229" s="59" t="s">
        <v>717</v>
      </c>
      <c r="T1229" s="63" t="s">
        <v>718</v>
      </c>
      <c r="U1229" s="58" t="s">
        <v>51</v>
      </c>
      <c r="V1229" s="60"/>
      <c r="W1229" s="64" t="s">
        <v>52</v>
      </c>
      <c r="X1229" s="59" t="s">
        <v>1104</v>
      </c>
      <c r="Y1229" s="124"/>
    </row>
    <row r="1230" spans="1:25" x14ac:dyDescent="0.25">
      <c r="A1230" s="57">
        <v>195793</v>
      </c>
      <c r="B1230" s="58">
        <v>843</v>
      </c>
      <c r="C1230" s="10">
        <v>45471</v>
      </c>
      <c r="D1230" s="60"/>
      <c r="E1230" s="60">
        <v>40000</v>
      </c>
      <c r="F1230" s="60">
        <v>0</v>
      </c>
      <c r="G1230" s="61"/>
      <c r="H1230" s="61"/>
      <c r="I1230" s="61"/>
      <c r="J1230" s="61"/>
      <c r="K1230" s="61"/>
      <c r="L1230" s="60"/>
      <c r="M1230" s="60"/>
      <c r="N1230" s="60"/>
      <c r="O1230" s="60">
        <v>40000</v>
      </c>
      <c r="P1230" s="56">
        <f>Tabla16[[#This Row],[TASA EX.]]+Tabla16[[#This Row],[IEPS 8 %]]</f>
        <v>0</v>
      </c>
      <c r="Q1230" s="62">
        <f>Tabla16[[#This Row],[TASA 16%]]+Tabla16[[#This Row],[IEPS 6%]]+Tabla16[[#This Row],[IEPS30%]]+Tabla16[[#This Row],[IEPS53%]]+Tabla16[[#This Row],[IEPS 26.5%]]</f>
        <v>0</v>
      </c>
      <c r="R1230" s="33">
        <v>45475</v>
      </c>
      <c r="S1230" s="59" t="s">
        <v>519</v>
      </c>
      <c r="T1230" s="63" t="s">
        <v>520</v>
      </c>
      <c r="U1230" s="58" t="s">
        <v>39</v>
      </c>
      <c r="V1230" s="60"/>
      <c r="W1230" s="64" t="s">
        <v>40</v>
      </c>
      <c r="X1230" s="59" t="s">
        <v>1540</v>
      </c>
      <c r="Y1230" s="124"/>
    </row>
    <row r="1231" spans="1:25" x14ac:dyDescent="0.25">
      <c r="A1231" s="57">
        <v>196402</v>
      </c>
      <c r="B1231" s="58">
        <v>562</v>
      </c>
      <c r="C1231" s="10">
        <v>45492</v>
      </c>
      <c r="D1231" s="60"/>
      <c r="E1231" s="60">
        <v>40000</v>
      </c>
      <c r="F1231" s="60">
        <v>0</v>
      </c>
      <c r="G1231" s="61"/>
      <c r="H1231" s="61"/>
      <c r="I1231" s="61"/>
      <c r="J1231" s="61"/>
      <c r="K1231" s="61"/>
      <c r="L1231" s="60"/>
      <c r="M1231" s="60"/>
      <c r="N1231" s="60"/>
      <c r="O1231" s="60">
        <v>40000</v>
      </c>
      <c r="P1231" s="56">
        <f>Tabla16[[#This Row],[TASA EX.]]+Tabla16[[#This Row],[IEPS 8 %]]</f>
        <v>0</v>
      </c>
      <c r="Q1231" s="62">
        <f>Tabla16[[#This Row],[TASA 16%]]+Tabla16[[#This Row],[IEPS 6%]]+Tabla16[[#This Row],[IEPS30%]]+Tabla16[[#This Row],[IEPS53%]]+Tabla16[[#This Row],[IEPS 26.5%]]</f>
        <v>0</v>
      </c>
      <c r="R1231" s="33">
        <v>45498</v>
      </c>
      <c r="S1231" s="59" t="s">
        <v>519</v>
      </c>
      <c r="T1231" s="63" t="s">
        <v>520</v>
      </c>
      <c r="U1231" s="58" t="s">
        <v>39</v>
      </c>
      <c r="V1231" s="60"/>
      <c r="W1231" s="64" t="s">
        <v>40</v>
      </c>
      <c r="X1231" s="59" t="s">
        <v>1682</v>
      </c>
      <c r="Y1231" s="124"/>
    </row>
    <row r="1232" spans="1:25" x14ac:dyDescent="0.25">
      <c r="A1232" s="57" t="s">
        <v>996</v>
      </c>
      <c r="B1232" s="58">
        <v>2107</v>
      </c>
      <c r="C1232" s="10">
        <v>45491</v>
      </c>
      <c r="D1232" s="60"/>
      <c r="E1232" s="60">
        <v>0</v>
      </c>
      <c r="F1232" s="60">
        <v>99154</v>
      </c>
      <c r="G1232" s="61"/>
      <c r="H1232" s="61"/>
      <c r="I1232" s="61"/>
      <c r="J1232" s="61"/>
      <c r="K1232" s="61"/>
      <c r="L1232" s="60"/>
      <c r="M1232" s="60"/>
      <c r="N1232" s="60">
        <v>15864.64</v>
      </c>
      <c r="O1232" s="60">
        <v>115018.64</v>
      </c>
      <c r="P1232" s="56">
        <f>Tabla16[[#This Row],[TASA EX.]]+Tabla16[[#This Row],[IEPS 8 %]]</f>
        <v>0</v>
      </c>
      <c r="Q1232" s="62">
        <f>Tabla16[[#This Row],[TASA 16%]]+Tabla16[[#This Row],[IEPS 6%]]+Tabla16[[#This Row],[IEPS30%]]+Tabla16[[#This Row],[IEPS53%]]+Tabla16[[#This Row],[IEPS 26.5%]]</f>
        <v>99154</v>
      </c>
      <c r="R1232" s="33">
        <v>45491</v>
      </c>
      <c r="S1232" s="59" t="s">
        <v>1170</v>
      </c>
      <c r="T1232" s="63" t="s">
        <v>1171</v>
      </c>
      <c r="U1232" s="58" t="s">
        <v>39</v>
      </c>
      <c r="V1232" s="60"/>
      <c r="W1232" s="64" t="s">
        <v>40</v>
      </c>
      <c r="X1232" s="59" t="s">
        <v>1172</v>
      </c>
      <c r="Y1232" s="124"/>
    </row>
    <row r="1233" spans="1:25" x14ac:dyDescent="0.25">
      <c r="A1233" s="69" t="s">
        <v>1003</v>
      </c>
      <c r="B1233" s="70">
        <v>2114</v>
      </c>
      <c r="C1233" s="10">
        <v>45491</v>
      </c>
      <c r="D1233" s="72"/>
      <c r="E1233" s="72">
        <v>0</v>
      </c>
      <c r="F1233" s="72">
        <v>9295</v>
      </c>
      <c r="G1233" s="73"/>
      <c r="H1233" s="73"/>
      <c r="I1233" s="73"/>
      <c r="J1233" s="73"/>
      <c r="K1233" s="73"/>
      <c r="L1233" s="72"/>
      <c r="M1233" s="72"/>
      <c r="N1233" s="72">
        <v>1487.2</v>
      </c>
      <c r="O1233" s="72">
        <v>10782.2</v>
      </c>
      <c r="P1233" s="56">
        <f>Tabla16[[#This Row],[TASA EX.]]+Tabla16[[#This Row],[IEPS 8 %]]</f>
        <v>0</v>
      </c>
      <c r="Q1233" s="62">
        <f>Tabla16[[#This Row],[TASA 16%]]+Tabla16[[#This Row],[IEPS 6%]]+Tabla16[[#This Row],[IEPS30%]]+Tabla16[[#This Row],[IEPS53%]]+Tabla16[[#This Row],[IEPS 26.5%]]</f>
        <v>9295</v>
      </c>
      <c r="R1233" s="33">
        <v>45491</v>
      </c>
      <c r="S1233" s="71" t="s">
        <v>1170</v>
      </c>
      <c r="T1233" s="74" t="s">
        <v>1171</v>
      </c>
      <c r="U1233" s="70" t="s">
        <v>39</v>
      </c>
      <c r="V1233" s="72"/>
      <c r="W1233" s="75" t="s">
        <v>40</v>
      </c>
      <c r="X1233" s="71" t="s">
        <v>1181</v>
      </c>
      <c r="Y1233" s="124"/>
    </row>
    <row r="1234" spans="1:25" x14ac:dyDescent="0.25">
      <c r="A1234" s="124"/>
      <c r="B1234" s="124"/>
      <c r="C1234" s="124"/>
      <c r="D1234" s="124"/>
      <c r="E1234" s="124"/>
      <c r="F1234" s="124"/>
      <c r="G1234" s="124"/>
      <c r="H1234" s="124"/>
      <c r="I1234" s="124"/>
      <c r="J1234" s="124"/>
      <c r="K1234" s="124"/>
      <c r="L1234" s="124"/>
      <c r="M1234" s="124"/>
      <c r="N1234" s="124"/>
      <c r="O1234" s="124"/>
      <c r="P1234" s="124"/>
      <c r="Q1234" s="124"/>
      <c r="R1234" s="124"/>
      <c r="S1234" s="124"/>
      <c r="T1234" s="124"/>
      <c r="U1234" s="124"/>
      <c r="V1234" s="124"/>
      <c r="W1234" s="124"/>
      <c r="X1234" s="124"/>
      <c r="Y1234" s="124"/>
    </row>
    <row r="1235" spans="1:25" x14ac:dyDescent="0.25">
      <c r="A1235" s="124"/>
      <c r="B1235" s="124"/>
      <c r="C1235" s="124"/>
      <c r="D1235" s="124"/>
      <c r="E1235" s="124"/>
      <c r="F1235" s="124"/>
      <c r="G1235" s="124"/>
      <c r="H1235" s="124"/>
      <c r="I1235" s="124"/>
      <c r="J1235" s="124"/>
      <c r="K1235" s="124"/>
      <c r="L1235" s="124"/>
      <c r="M1235" s="124"/>
      <c r="N1235" s="124"/>
      <c r="O1235" s="124"/>
      <c r="P1235" s="124"/>
      <c r="Q1235" s="124"/>
      <c r="R1235" s="124"/>
      <c r="S1235" s="124"/>
      <c r="T1235" s="124"/>
      <c r="U1235" s="124"/>
      <c r="V1235" s="124"/>
      <c r="W1235" s="124"/>
      <c r="X1235" s="124"/>
      <c r="Y1235" s="124"/>
    </row>
    <row r="1236" spans="1:25" x14ac:dyDescent="0.25">
      <c r="A1236" s="124"/>
      <c r="B1236" s="124"/>
      <c r="C1236" s="124"/>
      <c r="D1236" s="124"/>
      <c r="E1236" s="124"/>
      <c r="F1236" s="124"/>
      <c r="G1236" s="124"/>
      <c r="H1236" s="124"/>
      <c r="I1236" s="124"/>
      <c r="J1236" s="124"/>
      <c r="K1236" s="124"/>
      <c r="L1236" s="124"/>
      <c r="M1236" s="124"/>
      <c r="N1236" s="124"/>
      <c r="O1236" s="124"/>
      <c r="P1236" s="124"/>
      <c r="Q1236" s="124"/>
      <c r="R1236" s="124"/>
      <c r="S1236" s="124"/>
      <c r="T1236" s="124"/>
      <c r="U1236" s="124"/>
      <c r="V1236" s="124"/>
      <c r="W1236" s="124"/>
      <c r="X1236" s="124"/>
      <c r="Y1236" s="124"/>
    </row>
    <row r="1237" spans="1:25" x14ac:dyDescent="0.25">
      <c r="A1237" s="124"/>
      <c r="B1237" s="124"/>
      <c r="C1237" s="124"/>
      <c r="D1237" s="124"/>
      <c r="E1237" s="124"/>
      <c r="F1237" s="124"/>
      <c r="G1237" s="124"/>
      <c r="H1237" s="124"/>
      <c r="I1237" s="124"/>
      <c r="J1237" s="124"/>
      <c r="K1237" s="124"/>
      <c r="L1237" s="124"/>
      <c r="M1237" s="124"/>
      <c r="N1237" s="124"/>
      <c r="O1237" s="124"/>
      <c r="P1237" s="124"/>
      <c r="Q1237" s="124"/>
      <c r="R1237" s="124"/>
      <c r="S1237" s="124"/>
      <c r="T1237" s="124"/>
      <c r="U1237" s="124"/>
      <c r="V1237" s="124"/>
      <c r="W1237" s="124"/>
      <c r="X1237" s="124"/>
      <c r="Y1237" s="124"/>
    </row>
    <row r="1238" spans="1:25" x14ac:dyDescent="0.25">
      <c r="A1238" s="124"/>
      <c r="B1238" s="124"/>
      <c r="C1238" s="124"/>
      <c r="D1238" s="124"/>
      <c r="E1238" s="124"/>
      <c r="F1238" s="124"/>
      <c r="G1238" s="124"/>
      <c r="H1238" s="124"/>
      <c r="I1238" s="124"/>
      <c r="J1238" s="124"/>
      <c r="K1238" s="124"/>
      <c r="L1238" s="124"/>
      <c r="M1238" s="124"/>
      <c r="N1238" s="124"/>
      <c r="O1238" s="124"/>
      <c r="P1238" s="124"/>
      <c r="Q1238" s="124"/>
      <c r="R1238" s="124"/>
      <c r="S1238" s="124"/>
      <c r="T1238" s="124"/>
      <c r="U1238" s="124"/>
      <c r="V1238" s="124"/>
      <c r="W1238" s="124"/>
      <c r="X1238" s="124"/>
      <c r="Y1238" s="124"/>
    </row>
    <row r="1239" spans="1:25" x14ac:dyDescent="0.25">
      <c r="A1239" s="124"/>
      <c r="B1239" s="124"/>
      <c r="C1239" s="124"/>
      <c r="D1239" s="124"/>
      <c r="E1239" s="124"/>
      <c r="F1239" s="124"/>
      <c r="G1239" s="124"/>
      <c r="H1239" s="124"/>
      <c r="I1239" s="124"/>
      <c r="J1239" s="124"/>
      <c r="K1239" s="124"/>
      <c r="L1239" s="124"/>
      <c r="M1239" s="124"/>
      <c r="N1239" s="124"/>
      <c r="O1239" s="124"/>
      <c r="P1239" s="124"/>
      <c r="Q1239" s="124"/>
      <c r="R1239" s="124"/>
      <c r="S1239" s="124"/>
      <c r="T1239" s="124"/>
      <c r="U1239" s="124"/>
      <c r="V1239" s="124"/>
      <c r="W1239" s="124"/>
      <c r="X1239" s="124"/>
      <c r="Y1239" s="124"/>
    </row>
    <row r="1240" spans="1:25" x14ac:dyDescent="0.25">
      <c r="A1240" s="124"/>
      <c r="B1240" s="124"/>
      <c r="C1240" s="124"/>
      <c r="D1240" s="124"/>
      <c r="E1240" s="124"/>
      <c r="F1240" s="124"/>
      <c r="G1240" s="124"/>
      <c r="H1240" s="124"/>
      <c r="I1240" s="124"/>
      <c r="J1240" s="124"/>
      <c r="K1240" s="124"/>
      <c r="L1240" s="124"/>
      <c r="M1240" s="124"/>
      <c r="N1240" s="124"/>
      <c r="O1240" s="124"/>
      <c r="P1240" s="124"/>
      <c r="Q1240" s="124"/>
      <c r="R1240" s="124"/>
      <c r="S1240" s="124"/>
      <c r="T1240" s="124"/>
      <c r="U1240" s="124"/>
      <c r="V1240" s="124"/>
      <c r="W1240" s="124"/>
      <c r="X1240" s="124"/>
      <c r="Y1240" s="124"/>
    </row>
    <row r="1241" spans="1:25" x14ac:dyDescent="0.25">
      <c r="A1241" s="124"/>
      <c r="B1241" s="124"/>
      <c r="C1241" s="124"/>
      <c r="D1241" s="124"/>
      <c r="E1241" s="124"/>
      <c r="F1241" s="124"/>
      <c r="G1241" s="124"/>
      <c r="H1241" s="124"/>
      <c r="I1241" s="124"/>
      <c r="J1241" s="124"/>
      <c r="K1241" s="124"/>
      <c r="L1241" s="124"/>
      <c r="M1241" s="124"/>
      <c r="N1241" s="124"/>
      <c r="O1241" s="124"/>
      <c r="P1241" s="124"/>
      <c r="Q1241" s="124"/>
      <c r="R1241" s="124"/>
      <c r="S1241" s="124"/>
      <c r="T1241" s="124"/>
      <c r="U1241" s="124"/>
      <c r="V1241" s="124"/>
      <c r="W1241" s="124"/>
      <c r="X1241" s="124"/>
      <c r="Y1241" s="124"/>
    </row>
    <row r="1242" spans="1:25" x14ac:dyDescent="0.25">
      <c r="A1242" s="124"/>
      <c r="B1242" s="124"/>
      <c r="C1242" s="124"/>
      <c r="D1242" s="124"/>
      <c r="E1242" s="124"/>
      <c r="F1242" s="124"/>
      <c r="G1242" s="124"/>
      <c r="H1242" s="124"/>
      <c r="I1242" s="124"/>
      <c r="J1242" s="124"/>
      <c r="K1242" s="124"/>
      <c r="L1242" s="124"/>
      <c r="M1242" s="124"/>
      <c r="N1242" s="124"/>
      <c r="O1242" s="124"/>
      <c r="P1242" s="124"/>
      <c r="Q1242" s="124"/>
      <c r="R1242" s="124"/>
      <c r="S1242" s="124"/>
      <c r="T1242" s="124"/>
      <c r="U1242" s="124"/>
      <c r="V1242" s="124"/>
      <c r="W1242" s="124"/>
      <c r="X1242" s="124"/>
      <c r="Y1242" s="124"/>
    </row>
    <row r="1243" spans="1:25" x14ac:dyDescent="0.25">
      <c r="A1243" s="124"/>
      <c r="B1243" s="124"/>
      <c r="C1243" s="124"/>
      <c r="D1243" s="124"/>
      <c r="E1243" s="124"/>
      <c r="F1243" s="124"/>
      <c r="G1243" s="124"/>
      <c r="H1243" s="124"/>
      <c r="I1243" s="124"/>
      <c r="J1243" s="124"/>
      <c r="K1243" s="124"/>
      <c r="L1243" s="124"/>
      <c r="M1243" s="124"/>
      <c r="N1243" s="124"/>
      <c r="O1243" s="124"/>
      <c r="P1243" s="124"/>
      <c r="Q1243" s="124"/>
      <c r="R1243" s="124"/>
      <c r="S1243" s="124"/>
      <c r="T1243" s="124"/>
      <c r="U1243" s="124"/>
      <c r="V1243" s="124"/>
      <c r="W1243" s="124"/>
      <c r="X1243" s="124"/>
      <c r="Y1243" s="124"/>
    </row>
    <row r="1244" spans="1:25" x14ac:dyDescent="0.25">
      <c r="A1244" s="124"/>
      <c r="B1244" s="124"/>
      <c r="C1244" s="124"/>
      <c r="D1244" s="124"/>
      <c r="E1244" s="124"/>
      <c r="F1244" s="124"/>
      <c r="G1244" s="124"/>
      <c r="H1244" s="124"/>
      <c r="I1244" s="124"/>
      <c r="J1244" s="124"/>
      <c r="K1244" s="124"/>
      <c r="L1244" s="124"/>
      <c r="M1244" s="124"/>
      <c r="N1244" s="124"/>
      <c r="O1244" s="124"/>
      <c r="P1244" s="124"/>
      <c r="Q1244" s="124"/>
      <c r="R1244" s="124"/>
      <c r="S1244" s="124"/>
      <c r="T1244" s="124"/>
      <c r="U1244" s="124"/>
      <c r="V1244" s="124"/>
      <c r="W1244" s="124"/>
      <c r="X1244" s="124"/>
      <c r="Y1244" s="124"/>
    </row>
    <row r="1245" spans="1:25" x14ac:dyDescent="0.25">
      <c r="A1245" s="124"/>
      <c r="B1245" s="124"/>
      <c r="C1245" s="124"/>
      <c r="D1245" s="124"/>
      <c r="E1245" s="124"/>
      <c r="F1245" s="124"/>
      <c r="G1245" s="124"/>
      <c r="H1245" s="124"/>
      <c r="I1245" s="124"/>
      <c r="J1245" s="124"/>
      <c r="K1245" s="124"/>
      <c r="L1245" s="124"/>
      <c r="M1245" s="124"/>
      <c r="N1245" s="124"/>
      <c r="O1245" s="124"/>
      <c r="P1245" s="124"/>
      <c r="Q1245" s="124"/>
      <c r="R1245" s="124"/>
      <c r="S1245" s="124"/>
      <c r="T1245" s="124"/>
      <c r="U1245" s="124"/>
      <c r="V1245" s="124"/>
      <c r="W1245" s="124"/>
      <c r="X1245" s="124"/>
      <c r="Y1245" s="124"/>
    </row>
    <row r="1246" spans="1:25" x14ac:dyDescent="0.25">
      <c r="A1246" s="124"/>
      <c r="B1246" s="124"/>
      <c r="C1246" s="124"/>
      <c r="D1246" s="124"/>
      <c r="E1246" s="124"/>
      <c r="F1246" s="124"/>
      <c r="G1246" s="124"/>
      <c r="H1246" s="124"/>
      <c r="I1246" s="124"/>
      <c r="J1246" s="124"/>
      <c r="K1246" s="124"/>
      <c r="L1246" s="124"/>
      <c r="M1246" s="124"/>
      <c r="N1246" s="124"/>
      <c r="O1246" s="124"/>
      <c r="P1246" s="124"/>
      <c r="Q1246" s="124"/>
      <c r="R1246" s="124"/>
      <c r="S1246" s="124"/>
      <c r="T1246" s="124"/>
      <c r="U1246" s="124"/>
      <c r="V1246" s="124"/>
      <c r="W1246" s="124"/>
      <c r="X1246" s="124"/>
      <c r="Y1246" s="124"/>
    </row>
    <row r="1247" spans="1:25" x14ac:dyDescent="0.25">
      <c r="A1247" s="124"/>
      <c r="B1247" s="124"/>
      <c r="C1247" s="124"/>
      <c r="D1247" s="124"/>
      <c r="E1247" s="124"/>
      <c r="F1247" s="124"/>
      <c r="G1247" s="124"/>
      <c r="H1247" s="124"/>
      <c r="I1247" s="124"/>
      <c r="J1247" s="124"/>
      <c r="K1247" s="124"/>
      <c r="L1247" s="124"/>
      <c r="M1247" s="124"/>
      <c r="N1247" s="124"/>
      <c r="O1247" s="124"/>
      <c r="P1247" s="124"/>
      <c r="Q1247" s="124"/>
      <c r="R1247" s="124"/>
      <c r="S1247" s="124"/>
      <c r="T1247" s="124"/>
      <c r="U1247" s="124"/>
      <c r="V1247" s="124"/>
      <c r="W1247" s="124"/>
      <c r="X1247" s="124"/>
      <c r="Y1247" s="124"/>
    </row>
    <row r="1248" spans="1:25" x14ac:dyDescent="0.25">
      <c r="A1248" s="124"/>
      <c r="B1248" s="124"/>
      <c r="C1248" s="124"/>
      <c r="D1248" s="124"/>
      <c r="E1248" s="124"/>
      <c r="F1248" s="124"/>
      <c r="G1248" s="124"/>
      <c r="H1248" s="124"/>
      <c r="I1248" s="124"/>
      <c r="J1248" s="124"/>
      <c r="K1248" s="124"/>
      <c r="L1248" s="124"/>
      <c r="M1248" s="124"/>
      <c r="N1248" s="124"/>
      <c r="O1248" s="124"/>
      <c r="P1248" s="124"/>
      <c r="Q1248" s="124"/>
      <c r="R1248" s="124"/>
      <c r="S1248" s="124"/>
      <c r="T1248" s="124"/>
      <c r="U1248" s="124"/>
      <c r="V1248" s="124"/>
      <c r="W1248" s="124"/>
      <c r="X1248" s="124"/>
      <c r="Y1248" s="124"/>
    </row>
    <row r="1249" spans="1:25" x14ac:dyDescent="0.25">
      <c r="A1249" s="124"/>
      <c r="B1249" s="124"/>
      <c r="C1249" s="124"/>
      <c r="D1249" s="124"/>
      <c r="E1249" s="124"/>
      <c r="F1249" s="124"/>
      <c r="G1249" s="124"/>
      <c r="H1249" s="124"/>
      <c r="I1249" s="124"/>
      <c r="J1249" s="124"/>
      <c r="K1249" s="124"/>
      <c r="L1249" s="124"/>
      <c r="M1249" s="124"/>
      <c r="N1249" s="124"/>
      <c r="O1249" s="124"/>
      <c r="P1249" s="124"/>
      <c r="Q1249" s="124"/>
      <c r="R1249" s="124"/>
      <c r="S1249" s="124"/>
      <c r="T1249" s="124"/>
      <c r="U1249" s="124"/>
      <c r="V1249" s="124"/>
      <c r="W1249" s="124"/>
      <c r="X1249" s="124"/>
      <c r="Y1249" s="124"/>
    </row>
    <row r="1250" spans="1:25" x14ac:dyDescent="0.25">
      <c r="A1250" s="124"/>
      <c r="B1250" s="124"/>
      <c r="C1250" s="124"/>
      <c r="D1250" s="124"/>
      <c r="E1250" s="124"/>
      <c r="F1250" s="124"/>
      <c r="G1250" s="124"/>
      <c r="H1250" s="124"/>
      <c r="I1250" s="124"/>
      <c r="J1250" s="124"/>
      <c r="K1250" s="124"/>
      <c r="L1250" s="124"/>
      <c r="M1250" s="124"/>
      <c r="N1250" s="124"/>
      <c r="O1250" s="124"/>
      <c r="P1250" s="124"/>
      <c r="Q1250" s="124"/>
      <c r="R1250" s="124"/>
      <c r="S1250" s="124"/>
      <c r="T1250" s="124"/>
      <c r="U1250" s="124"/>
      <c r="V1250" s="124"/>
      <c r="W1250" s="124"/>
      <c r="X1250" s="124"/>
      <c r="Y1250" s="124"/>
    </row>
    <row r="1251" spans="1:25" x14ac:dyDescent="0.25">
      <c r="A1251" s="124"/>
      <c r="B1251" s="124"/>
      <c r="C1251" s="124"/>
      <c r="D1251" s="124"/>
      <c r="E1251" s="124"/>
      <c r="F1251" s="124"/>
      <c r="G1251" s="124"/>
      <c r="H1251" s="124"/>
      <c r="I1251" s="124"/>
      <c r="J1251" s="124"/>
      <c r="K1251" s="124"/>
      <c r="L1251" s="124"/>
      <c r="M1251" s="124"/>
      <c r="N1251" s="124"/>
      <c r="O1251" s="124"/>
      <c r="P1251" s="124"/>
      <c r="Q1251" s="124"/>
      <c r="R1251" s="124"/>
      <c r="S1251" s="124"/>
      <c r="T1251" s="124"/>
      <c r="U1251" s="124"/>
      <c r="V1251" s="124"/>
      <c r="W1251" s="124"/>
      <c r="X1251" s="124"/>
      <c r="Y1251" s="124"/>
    </row>
    <row r="1252" spans="1:25" x14ac:dyDescent="0.25">
      <c r="A1252" s="124"/>
      <c r="B1252" s="124"/>
      <c r="C1252" s="124"/>
      <c r="D1252" s="124"/>
      <c r="E1252" s="124"/>
      <c r="F1252" s="124"/>
      <c r="G1252" s="124"/>
      <c r="H1252" s="124"/>
      <c r="I1252" s="124"/>
      <c r="J1252" s="124"/>
      <c r="K1252" s="124"/>
      <c r="L1252" s="124"/>
      <c r="M1252" s="124"/>
      <c r="N1252" s="124"/>
      <c r="O1252" s="124"/>
      <c r="P1252" s="124"/>
      <c r="Q1252" s="124"/>
      <c r="R1252" s="124"/>
      <c r="S1252" s="124"/>
      <c r="T1252" s="124"/>
      <c r="U1252" s="124"/>
      <c r="V1252" s="124"/>
      <c r="W1252" s="124"/>
      <c r="X1252" s="124"/>
      <c r="Y1252" s="124"/>
    </row>
    <row r="1253" spans="1:25" x14ac:dyDescent="0.25">
      <c r="A1253" s="124"/>
      <c r="B1253" s="124"/>
      <c r="C1253" s="124"/>
      <c r="D1253" s="124"/>
      <c r="E1253" s="124"/>
      <c r="F1253" s="124"/>
      <c r="G1253" s="124"/>
      <c r="H1253" s="124"/>
      <c r="I1253" s="124"/>
      <c r="J1253" s="124"/>
      <c r="K1253" s="124"/>
      <c r="L1253" s="124"/>
      <c r="M1253" s="124"/>
      <c r="N1253" s="124"/>
      <c r="O1253" s="124"/>
      <c r="P1253" s="124"/>
      <c r="Q1253" s="124"/>
      <c r="R1253" s="124"/>
      <c r="S1253" s="124"/>
      <c r="T1253" s="124"/>
      <c r="U1253" s="124"/>
      <c r="V1253" s="124"/>
      <c r="W1253" s="124"/>
      <c r="X1253" s="124"/>
      <c r="Y1253" s="124"/>
    </row>
    <row r="1254" spans="1:25" x14ac:dyDescent="0.25">
      <c r="A1254" s="124"/>
      <c r="B1254" s="124"/>
      <c r="C1254" s="124"/>
      <c r="D1254" s="124"/>
      <c r="E1254" s="124"/>
      <c r="F1254" s="124"/>
      <c r="G1254" s="124"/>
      <c r="H1254" s="124"/>
      <c r="I1254" s="124"/>
      <c r="J1254" s="124"/>
      <c r="K1254" s="124"/>
      <c r="L1254" s="124"/>
      <c r="M1254" s="124"/>
      <c r="N1254" s="124"/>
      <c r="O1254" s="124"/>
      <c r="P1254" s="124"/>
      <c r="Q1254" s="124"/>
      <c r="R1254" s="124"/>
      <c r="S1254" s="124"/>
      <c r="T1254" s="124"/>
      <c r="U1254" s="124"/>
      <c r="V1254" s="124"/>
      <c r="W1254" s="124"/>
      <c r="X1254" s="124"/>
      <c r="Y1254" s="124"/>
    </row>
    <row r="1255" spans="1:25" x14ac:dyDescent="0.25">
      <c r="A1255" s="124"/>
      <c r="B1255" s="124"/>
      <c r="C1255" s="124"/>
      <c r="D1255" s="124"/>
      <c r="E1255" s="124"/>
      <c r="F1255" s="124"/>
      <c r="G1255" s="124"/>
      <c r="H1255" s="124"/>
      <c r="I1255" s="124"/>
      <c r="J1255" s="124"/>
      <c r="K1255" s="124"/>
      <c r="L1255" s="124"/>
      <c r="M1255" s="124"/>
      <c r="N1255" s="124"/>
      <c r="O1255" s="124"/>
      <c r="P1255" s="124"/>
      <c r="Q1255" s="124"/>
      <c r="R1255" s="124"/>
      <c r="S1255" s="124"/>
      <c r="T1255" s="124"/>
      <c r="U1255" s="124"/>
      <c r="V1255" s="124"/>
      <c r="W1255" s="124"/>
      <c r="X1255" s="124"/>
      <c r="Y1255" s="124"/>
    </row>
    <row r="1256" spans="1:25" x14ac:dyDescent="0.25">
      <c r="A1256" s="124"/>
      <c r="B1256" s="124"/>
      <c r="C1256" s="124"/>
      <c r="D1256" s="124"/>
      <c r="E1256" s="124"/>
      <c r="F1256" s="124"/>
      <c r="G1256" s="124"/>
      <c r="H1256" s="124"/>
      <c r="I1256" s="124"/>
      <c r="J1256" s="124"/>
      <c r="K1256" s="124"/>
      <c r="L1256" s="124"/>
      <c r="M1256" s="124"/>
      <c r="N1256" s="124"/>
      <c r="O1256" s="124"/>
      <c r="P1256" s="124"/>
      <c r="Q1256" s="124"/>
      <c r="R1256" s="124"/>
      <c r="S1256" s="124"/>
      <c r="T1256" s="124"/>
      <c r="U1256" s="124"/>
      <c r="V1256" s="124"/>
      <c r="W1256" s="124"/>
      <c r="X1256" s="124"/>
      <c r="Y1256" s="124"/>
    </row>
    <row r="1257" spans="1:25" x14ac:dyDescent="0.25">
      <c r="A1257" s="124"/>
      <c r="B1257" s="124"/>
      <c r="C1257" s="124"/>
      <c r="D1257" s="124"/>
      <c r="E1257" s="124"/>
      <c r="F1257" s="124"/>
      <c r="G1257" s="124"/>
      <c r="H1257" s="124"/>
      <c r="I1257" s="124"/>
      <c r="J1257" s="124"/>
      <c r="K1257" s="124"/>
      <c r="L1257" s="124"/>
      <c r="M1257" s="124"/>
      <c r="N1257" s="124"/>
      <c r="O1257" s="124"/>
      <c r="P1257" s="124"/>
      <c r="Q1257" s="124"/>
      <c r="R1257" s="124"/>
      <c r="S1257" s="124"/>
      <c r="T1257" s="124"/>
      <c r="U1257" s="124"/>
      <c r="V1257" s="124"/>
      <c r="W1257" s="124"/>
      <c r="X1257" s="124"/>
      <c r="Y1257" s="124"/>
    </row>
    <row r="1258" spans="1:25" x14ac:dyDescent="0.25">
      <c r="A1258" s="124"/>
      <c r="B1258" s="124"/>
      <c r="C1258" s="124"/>
      <c r="D1258" s="124"/>
      <c r="E1258" s="124"/>
      <c r="F1258" s="124"/>
      <c r="G1258" s="124"/>
      <c r="H1258" s="124"/>
      <c r="I1258" s="124"/>
      <c r="J1258" s="124"/>
      <c r="K1258" s="124"/>
      <c r="L1258" s="124"/>
      <c r="M1258" s="124"/>
      <c r="N1258" s="124"/>
      <c r="O1258" s="124"/>
      <c r="P1258" s="124"/>
      <c r="Q1258" s="124"/>
      <c r="R1258" s="124"/>
      <c r="S1258" s="124"/>
      <c r="T1258" s="124"/>
      <c r="U1258" s="124"/>
      <c r="V1258" s="124"/>
      <c r="W1258" s="124"/>
      <c r="X1258" s="124"/>
      <c r="Y1258" s="124"/>
    </row>
    <row r="1259" spans="1:25" x14ac:dyDescent="0.25">
      <c r="A1259" s="124"/>
      <c r="B1259" s="124"/>
      <c r="C1259" s="124"/>
      <c r="D1259" s="124"/>
      <c r="E1259" s="124"/>
      <c r="F1259" s="124"/>
      <c r="G1259" s="124"/>
      <c r="H1259" s="124"/>
      <c r="I1259" s="124"/>
      <c r="J1259" s="124"/>
      <c r="K1259" s="124"/>
      <c r="L1259" s="124"/>
      <c r="M1259" s="124"/>
      <c r="N1259" s="124"/>
      <c r="O1259" s="124"/>
      <c r="P1259" s="124"/>
      <c r="Q1259" s="124"/>
      <c r="R1259" s="124"/>
      <c r="S1259" s="124"/>
      <c r="T1259" s="124"/>
      <c r="U1259" s="124"/>
      <c r="V1259" s="124"/>
      <c r="W1259" s="124"/>
      <c r="X1259" s="124"/>
      <c r="Y1259" s="124"/>
    </row>
    <row r="1260" spans="1:25" x14ac:dyDescent="0.25">
      <c r="A1260" s="124"/>
      <c r="B1260" s="124"/>
      <c r="C1260" s="124"/>
      <c r="D1260" s="124"/>
      <c r="E1260" s="124"/>
      <c r="F1260" s="124"/>
      <c r="G1260" s="124"/>
      <c r="H1260" s="124"/>
      <c r="I1260" s="124"/>
      <c r="J1260" s="124"/>
      <c r="K1260" s="124"/>
      <c r="L1260" s="124"/>
      <c r="M1260" s="124"/>
      <c r="N1260" s="124"/>
      <c r="O1260" s="124"/>
      <c r="P1260" s="124"/>
      <c r="Q1260" s="124"/>
      <c r="R1260" s="124"/>
      <c r="S1260" s="124"/>
      <c r="T1260" s="124"/>
      <c r="U1260" s="124"/>
      <c r="V1260" s="124"/>
      <c r="W1260" s="124"/>
      <c r="X1260" s="124"/>
      <c r="Y1260" s="124"/>
    </row>
    <row r="1261" spans="1:25" x14ac:dyDescent="0.25">
      <c r="A1261" s="124"/>
      <c r="B1261" s="124"/>
      <c r="C1261" s="124"/>
      <c r="D1261" s="124"/>
      <c r="E1261" s="124"/>
      <c r="F1261" s="124"/>
      <c r="G1261" s="124"/>
      <c r="H1261" s="124"/>
      <c r="I1261" s="124"/>
      <c r="J1261" s="124"/>
      <c r="K1261" s="124"/>
      <c r="L1261" s="124"/>
      <c r="M1261" s="124"/>
      <c r="N1261" s="124"/>
      <c r="O1261" s="124"/>
      <c r="P1261" s="124"/>
      <c r="Q1261" s="124"/>
      <c r="R1261" s="124"/>
      <c r="S1261" s="124"/>
      <c r="T1261" s="124"/>
      <c r="U1261" s="124"/>
      <c r="V1261" s="124"/>
      <c r="W1261" s="124"/>
      <c r="X1261" s="124"/>
      <c r="Y1261" s="124"/>
    </row>
    <row r="1262" spans="1:25" x14ac:dyDescent="0.25">
      <c r="A1262" s="124"/>
      <c r="B1262" s="124"/>
      <c r="C1262" s="124"/>
      <c r="D1262" s="124"/>
      <c r="E1262" s="124"/>
      <c r="F1262" s="124"/>
      <c r="G1262" s="124"/>
      <c r="H1262" s="124"/>
      <c r="I1262" s="124"/>
      <c r="J1262" s="124"/>
      <c r="K1262" s="124"/>
      <c r="L1262" s="124"/>
      <c r="M1262" s="124"/>
      <c r="N1262" s="124"/>
      <c r="O1262" s="124"/>
      <c r="P1262" s="124"/>
      <c r="Q1262" s="124"/>
      <c r="R1262" s="124"/>
      <c r="S1262" s="124"/>
      <c r="T1262" s="124"/>
      <c r="U1262" s="124"/>
      <c r="V1262" s="124"/>
      <c r="W1262" s="124"/>
      <c r="X1262" s="124"/>
      <c r="Y1262" s="124"/>
    </row>
    <row r="1263" spans="1:25" x14ac:dyDescent="0.25">
      <c r="A1263" s="124"/>
      <c r="B1263" s="124"/>
      <c r="C1263" s="124"/>
      <c r="D1263" s="124"/>
      <c r="E1263" s="124"/>
      <c r="F1263" s="124"/>
      <c r="G1263" s="124"/>
      <c r="H1263" s="124"/>
      <c r="I1263" s="124"/>
      <c r="J1263" s="124"/>
      <c r="K1263" s="124"/>
      <c r="L1263" s="124"/>
      <c r="M1263" s="124"/>
      <c r="N1263" s="124"/>
      <c r="O1263" s="124"/>
      <c r="P1263" s="124"/>
      <c r="Q1263" s="124"/>
      <c r="R1263" s="124"/>
      <c r="S1263" s="124"/>
      <c r="T1263" s="124"/>
      <c r="U1263" s="124"/>
      <c r="V1263" s="124"/>
      <c r="W1263" s="124"/>
      <c r="X1263" s="124"/>
      <c r="Y1263" s="124"/>
    </row>
    <row r="1264" spans="1:25" x14ac:dyDescent="0.25">
      <c r="A1264" s="124"/>
      <c r="B1264" s="124"/>
      <c r="C1264" s="124"/>
      <c r="D1264" s="124"/>
      <c r="E1264" s="124"/>
      <c r="F1264" s="124"/>
      <c r="G1264" s="124"/>
      <c r="H1264" s="124"/>
      <c r="I1264" s="124"/>
      <c r="J1264" s="124"/>
      <c r="K1264" s="124"/>
      <c r="L1264" s="124"/>
      <c r="M1264" s="124"/>
      <c r="N1264" s="124"/>
      <c r="O1264" s="124"/>
      <c r="P1264" s="124"/>
      <c r="Q1264" s="124"/>
      <c r="R1264" s="124"/>
      <c r="S1264" s="124"/>
      <c r="T1264" s="124"/>
      <c r="U1264" s="124"/>
      <c r="V1264" s="124"/>
      <c r="W1264" s="124"/>
      <c r="X1264" s="124"/>
      <c r="Y1264" s="124"/>
    </row>
    <row r="1265" spans="1:25" x14ac:dyDescent="0.25">
      <c r="A1265" s="124"/>
      <c r="B1265" s="124"/>
      <c r="C1265" s="124"/>
      <c r="D1265" s="124"/>
      <c r="E1265" s="124"/>
      <c r="F1265" s="124"/>
      <c r="G1265" s="124"/>
      <c r="H1265" s="124"/>
      <c r="I1265" s="124"/>
      <c r="J1265" s="124"/>
      <c r="K1265" s="124"/>
      <c r="L1265" s="124"/>
      <c r="M1265" s="124"/>
      <c r="N1265" s="124"/>
      <c r="O1265" s="124"/>
      <c r="P1265" s="124"/>
      <c r="Q1265" s="124"/>
      <c r="R1265" s="124"/>
      <c r="S1265" s="124"/>
      <c r="T1265" s="124"/>
      <c r="U1265" s="124"/>
      <c r="V1265" s="124"/>
      <c r="W1265" s="124"/>
      <c r="X1265" s="124"/>
      <c r="Y1265" s="124"/>
    </row>
    <row r="1266" spans="1:25" x14ac:dyDescent="0.25">
      <c r="A1266" s="124"/>
      <c r="B1266" s="124"/>
      <c r="C1266" s="124"/>
      <c r="D1266" s="124"/>
      <c r="E1266" s="124"/>
      <c r="F1266" s="124"/>
      <c r="G1266" s="124"/>
      <c r="H1266" s="124"/>
      <c r="I1266" s="124"/>
      <c r="J1266" s="124"/>
      <c r="K1266" s="124"/>
      <c r="L1266" s="124"/>
      <c r="M1266" s="124"/>
      <c r="N1266" s="124"/>
      <c r="O1266" s="124"/>
      <c r="P1266" s="124"/>
      <c r="Q1266" s="124"/>
      <c r="R1266" s="124"/>
      <c r="S1266" s="124"/>
      <c r="T1266" s="124"/>
      <c r="U1266" s="124"/>
      <c r="V1266" s="124"/>
      <c r="W1266" s="124"/>
      <c r="X1266" s="124"/>
      <c r="Y1266" s="124"/>
    </row>
    <row r="1267" spans="1:25" x14ac:dyDescent="0.25">
      <c r="A1267" s="124"/>
      <c r="B1267" s="124"/>
      <c r="C1267" s="124"/>
      <c r="D1267" s="124"/>
      <c r="E1267" s="124"/>
      <c r="F1267" s="124"/>
      <c r="G1267" s="124"/>
      <c r="H1267" s="124"/>
      <c r="I1267" s="124"/>
      <c r="J1267" s="124"/>
      <c r="K1267" s="124"/>
      <c r="L1267" s="124"/>
      <c r="M1267" s="124"/>
      <c r="N1267" s="124"/>
      <c r="O1267" s="124"/>
      <c r="P1267" s="124"/>
      <c r="Q1267" s="124"/>
      <c r="R1267" s="124"/>
      <c r="S1267" s="124"/>
      <c r="T1267" s="124"/>
      <c r="U1267" s="124"/>
      <c r="V1267" s="124"/>
      <c r="W1267" s="124"/>
      <c r="X1267" s="124"/>
      <c r="Y1267" s="124"/>
    </row>
    <row r="1268" spans="1:25" x14ac:dyDescent="0.25">
      <c r="A1268" s="124"/>
      <c r="B1268" s="124"/>
      <c r="C1268" s="124"/>
      <c r="D1268" s="124"/>
      <c r="E1268" s="124"/>
      <c r="F1268" s="124"/>
      <c r="G1268" s="124"/>
      <c r="H1268" s="124"/>
      <c r="I1268" s="124"/>
      <c r="J1268" s="124"/>
      <c r="K1268" s="124"/>
      <c r="L1268" s="124"/>
      <c r="M1268" s="124"/>
      <c r="N1268" s="124"/>
      <c r="O1268" s="124"/>
      <c r="P1268" s="124"/>
      <c r="Q1268" s="124"/>
      <c r="R1268" s="124"/>
      <c r="S1268" s="124"/>
      <c r="T1268" s="124"/>
      <c r="U1268" s="124"/>
      <c r="V1268" s="124"/>
      <c r="W1268" s="124"/>
      <c r="X1268" s="124"/>
      <c r="Y1268" s="124"/>
    </row>
    <row r="1269" spans="1:25" x14ac:dyDescent="0.25">
      <c r="A1269" s="124"/>
      <c r="B1269" s="124"/>
      <c r="C1269" s="124"/>
      <c r="D1269" s="124"/>
      <c r="E1269" s="124"/>
      <c r="F1269" s="124"/>
      <c r="G1269" s="124"/>
      <c r="H1269" s="124"/>
      <c r="I1269" s="124"/>
      <c r="J1269" s="124"/>
      <c r="K1269" s="124"/>
      <c r="L1269" s="124"/>
      <c r="M1269" s="124"/>
      <c r="N1269" s="124"/>
      <c r="O1269" s="124"/>
      <c r="P1269" s="124"/>
      <c r="Q1269" s="124"/>
      <c r="R1269" s="124"/>
      <c r="S1269" s="124"/>
      <c r="T1269" s="124"/>
      <c r="U1269" s="124"/>
      <c r="V1269" s="124"/>
      <c r="W1269" s="124"/>
      <c r="X1269" s="124"/>
      <c r="Y1269" s="124"/>
    </row>
    <row r="1270" spans="1:25" x14ac:dyDescent="0.25">
      <c r="A1270" s="124"/>
      <c r="B1270" s="124"/>
      <c r="C1270" s="124"/>
      <c r="D1270" s="124"/>
      <c r="E1270" s="124"/>
      <c r="F1270" s="124"/>
      <c r="G1270" s="124"/>
      <c r="H1270" s="124"/>
      <c r="I1270" s="124"/>
      <c r="J1270" s="124"/>
      <c r="K1270" s="124"/>
      <c r="L1270" s="124"/>
      <c r="M1270" s="124"/>
      <c r="N1270" s="124"/>
      <c r="O1270" s="124"/>
      <c r="P1270" s="124"/>
      <c r="Q1270" s="124"/>
      <c r="R1270" s="124"/>
      <c r="S1270" s="124"/>
      <c r="T1270" s="124"/>
      <c r="U1270" s="124"/>
      <c r="V1270" s="124"/>
      <c r="W1270" s="124"/>
      <c r="X1270" s="124"/>
      <c r="Y1270" s="124"/>
    </row>
    <row r="1271" spans="1:25" x14ac:dyDescent="0.25">
      <c r="A1271" s="124"/>
      <c r="B1271" s="124"/>
      <c r="C1271" s="124"/>
      <c r="D1271" s="124"/>
      <c r="E1271" s="124"/>
      <c r="F1271" s="124"/>
      <c r="G1271" s="124"/>
      <c r="H1271" s="124"/>
      <c r="I1271" s="124"/>
      <c r="J1271" s="124"/>
      <c r="K1271" s="124"/>
      <c r="L1271" s="124"/>
      <c r="M1271" s="124"/>
      <c r="N1271" s="124"/>
      <c r="O1271" s="124"/>
      <c r="P1271" s="124"/>
      <c r="Q1271" s="124"/>
      <c r="R1271" s="124"/>
      <c r="S1271" s="124"/>
      <c r="T1271" s="124"/>
      <c r="U1271" s="124"/>
      <c r="V1271" s="124"/>
      <c r="W1271" s="124"/>
      <c r="X1271" s="124"/>
      <c r="Y1271" s="124"/>
    </row>
    <row r="1272" spans="1:25" x14ac:dyDescent="0.25">
      <c r="A1272" s="124"/>
      <c r="B1272" s="124"/>
      <c r="C1272" s="124"/>
      <c r="D1272" s="124"/>
      <c r="E1272" s="124"/>
      <c r="F1272" s="124"/>
      <c r="G1272" s="124"/>
      <c r="H1272" s="124"/>
      <c r="I1272" s="124"/>
      <c r="J1272" s="124"/>
      <c r="K1272" s="124"/>
      <c r="L1272" s="124"/>
      <c r="M1272" s="124"/>
      <c r="N1272" s="124"/>
      <c r="O1272" s="124"/>
      <c r="P1272" s="124"/>
      <c r="Q1272" s="124"/>
      <c r="R1272" s="124"/>
      <c r="S1272" s="124"/>
      <c r="T1272" s="124"/>
      <c r="U1272" s="124"/>
      <c r="V1272" s="124"/>
      <c r="W1272" s="124"/>
      <c r="X1272" s="124"/>
      <c r="Y1272" s="124"/>
    </row>
    <row r="1273" spans="1:25" x14ac:dyDescent="0.25">
      <c r="A1273" s="124"/>
      <c r="B1273" s="124"/>
      <c r="C1273" s="124"/>
      <c r="D1273" s="124"/>
      <c r="E1273" s="124"/>
      <c r="F1273" s="124"/>
      <c r="G1273" s="124"/>
      <c r="H1273" s="124"/>
      <c r="I1273" s="124"/>
      <c r="J1273" s="124"/>
      <c r="K1273" s="124"/>
      <c r="L1273" s="124"/>
      <c r="M1273" s="124"/>
      <c r="N1273" s="124"/>
      <c r="O1273" s="124"/>
      <c r="P1273" s="124"/>
      <c r="Q1273" s="124"/>
      <c r="R1273" s="124"/>
      <c r="S1273" s="124"/>
      <c r="T1273" s="124"/>
      <c r="U1273" s="124"/>
      <c r="V1273" s="124"/>
      <c r="W1273" s="124"/>
      <c r="X1273" s="124"/>
      <c r="Y1273" s="124"/>
    </row>
    <row r="1274" spans="1:25" x14ac:dyDescent="0.25">
      <c r="A1274" s="124"/>
      <c r="B1274" s="124"/>
      <c r="C1274" s="124"/>
      <c r="D1274" s="124"/>
      <c r="E1274" s="124"/>
      <c r="F1274" s="124"/>
      <c r="G1274" s="124"/>
      <c r="H1274" s="124"/>
      <c r="I1274" s="124"/>
      <c r="J1274" s="124"/>
      <c r="K1274" s="124"/>
      <c r="L1274" s="124"/>
      <c r="M1274" s="124"/>
      <c r="N1274" s="124"/>
      <c r="O1274" s="124"/>
      <c r="P1274" s="124"/>
      <c r="Q1274" s="124"/>
      <c r="R1274" s="124"/>
      <c r="S1274" s="124"/>
      <c r="T1274" s="124"/>
      <c r="U1274" s="124"/>
      <c r="V1274" s="124"/>
      <c r="W1274" s="124"/>
      <c r="X1274" s="124"/>
      <c r="Y1274" s="124"/>
    </row>
    <row r="1275" spans="1:25" x14ac:dyDescent="0.25">
      <c r="A1275" s="124"/>
      <c r="B1275" s="124"/>
      <c r="C1275" s="124"/>
      <c r="D1275" s="124"/>
      <c r="E1275" s="124"/>
      <c r="F1275" s="124"/>
      <c r="G1275" s="124"/>
      <c r="H1275" s="124"/>
      <c r="I1275" s="124"/>
      <c r="J1275" s="124"/>
      <c r="K1275" s="124"/>
      <c r="L1275" s="124"/>
      <c r="M1275" s="124"/>
      <c r="N1275" s="124"/>
      <c r="O1275" s="124"/>
      <c r="P1275" s="124"/>
      <c r="Q1275" s="124"/>
      <c r="R1275" s="124"/>
      <c r="S1275" s="124"/>
      <c r="T1275" s="124"/>
      <c r="U1275" s="124"/>
      <c r="V1275" s="124"/>
      <c r="W1275" s="124"/>
      <c r="X1275" s="124"/>
      <c r="Y1275" s="124"/>
    </row>
    <row r="1276" spans="1:25" x14ac:dyDescent="0.25">
      <c r="A1276" s="124"/>
      <c r="B1276" s="124"/>
      <c r="C1276" s="124"/>
      <c r="D1276" s="124"/>
      <c r="E1276" s="124"/>
      <c r="F1276" s="124"/>
      <c r="G1276" s="124"/>
      <c r="H1276" s="124"/>
      <c r="I1276" s="124"/>
      <c r="J1276" s="124"/>
      <c r="K1276" s="124"/>
      <c r="L1276" s="124"/>
      <c r="M1276" s="124"/>
      <c r="N1276" s="124"/>
      <c r="O1276" s="124"/>
      <c r="P1276" s="124"/>
      <c r="Q1276" s="124"/>
      <c r="R1276" s="124"/>
      <c r="S1276" s="124"/>
      <c r="T1276" s="124"/>
      <c r="U1276" s="124"/>
      <c r="V1276" s="124"/>
      <c r="W1276" s="124"/>
      <c r="X1276" s="124"/>
      <c r="Y1276" s="124"/>
    </row>
    <row r="1277" spans="1:25" x14ac:dyDescent="0.25">
      <c r="A1277" s="124"/>
      <c r="B1277" s="124"/>
      <c r="C1277" s="124"/>
      <c r="D1277" s="124"/>
      <c r="E1277" s="124"/>
      <c r="F1277" s="124"/>
      <c r="G1277" s="124"/>
      <c r="H1277" s="124"/>
      <c r="I1277" s="124"/>
      <c r="J1277" s="124"/>
      <c r="K1277" s="124"/>
      <c r="L1277" s="124"/>
      <c r="M1277" s="124"/>
      <c r="N1277" s="124"/>
      <c r="O1277" s="124"/>
      <c r="P1277" s="124"/>
      <c r="Q1277" s="124"/>
      <c r="R1277" s="124"/>
      <c r="S1277" s="124"/>
      <c r="T1277" s="124"/>
      <c r="U1277" s="124"/>
      <c r="V1277" s="124"/>
      <c r="W1277" s="124"/>
      <c r="X1277" s="124"/>
      <c r="Y1277" s="124"/>
    </row>
    <row r="1278" spans="1:25" x14ac:dyDescent="0.25">
      <c r="A1278" s="124"/>
      <c r="B1278" s="124"/>
      <c r="C1278" s="124"/>
      <c r="D1278" s="124"/>
      <c r="E1278" s="124"/>
      <c r="F1278" s="124"/>
      <c r="G1278" s="124"/>
      <c r="H1278" s="124"/>
      <c r="I1278" s="124"/>
      <c r="J1278" s="124"/>
      <c r="K1278" s="124"/>
      <c r="L1278" s="124"/>
      <c r="M1278" s="124"/>
      <c r="N1278" s="124"/>
      <c r="O1278" s="124"/>
      <c r="P1278" s="124"/>
      <c r="Q1278" s="124"/>
      <c r="R1278" s="124"/>
      <c r="S1278" s="124"/>
      <c r="T1278" s="124"/>
      <c r="U1278" s="124"/>
      <c r="V1278" s="124"/>
      <c r="W1278" s="124"/>
      <c r="X1278" s="124"/>
      <c r="Y1278" s="124"/>
    </row>
    <row r="1279" spans="1:25" x14ac:dyDescent="0.25">
      <c r="A1279" s="124"/>
      <c r="B1279" s="124"/>
      <c r="C1279" s="124"/>
      <c r="D1279" s="124"/>
      <c r="E1279" s="124"/>
      <c r="F1279" s="124"/>
      <c r="G1279" s="124"/>
      <c r="H1279" s="124"/>
      <c r="I1279" s="124"/>
      <c r="J1279" s="124"/>
      <c r="K1279" s="124"/>
      <c r="L1279" s="124"/>
      <c r="M1279" s="124"/>
      <c r="N1279" s="124"/>
      <c r="O1279" s="124"/>
      <c r="P1279" s="124"/>
      <c r="Q1279" s="124"/>
      <c r="R1279" s="124"/>
      <c r="S1279" s="124"/>
      <c r="T1279" s="124"/>
      <c r="U1279" s="124"/>
      <c r="V1279" s="124"/>
      <c r="W1279" s="124"/>
      <c r="X1279" s="124"/>
      <c r="Y1279" s="124"/>
    </row>
    <row r="1280" spans="1:25" x14ac:dyDescent="0.25">
      <c r="A1280" s="124"/>
      <c r="B1280" s="124"/>
      <c r="C1280" s="124"/>
      <c r="D1280" s="124"/>
      <c r="E1280" s="124"/>
      <c r="F1280" s="124"/>
      <c r="G1280" s="124"/>
      <c r="H1280" s="124"/>
      <c r="I1280" s="124"/>
      <c r="J1280" s="124"/>
      <c r="K1280" s="124"/>
      <c r="L1280" s="124"/>
      <c r="M1280" s="124"/>
      <c r="N1280" s="124"/>
      <c r="O1280" s="124"/>
      <c r="P1280" s="124"/>
      <c r="Q1280" s="124"/>
      <c r="R1280" s="124"/>
      <c r="S1280" s="124"/>
      <c r="T1280" s="124"/>
      <c r="U1280" s="124"/>
      <c r="V1280" s="124"/>
      <c r="W1280" s="124"/>
      <c r="X1280" s="124"/>
      <c r="Y1280" s="124"/>
    </row>
    <row r="1281" spans="1:25" x14ac:dyDescent="0.25">
      <c r="A1281" s="124"/>
      <c r="B1281" s="124"/>
      <c r="C1281" s="124"/>
      <c r="D1281" s="124"/>
      <c r="E1281" s="124"/>
      <c r="F1281" s="124"/>
      <c r="G1281" s="124"/>
      <c r="H1281" s="124"/>
      <c r="I1281" s="124"/>
      <c r="J1281" s="124"/>
      <c r="K1281" s="124"/>
      <c r="L1281" s="124"/>
      <c r="M1281" s="124"/>
      <c r="N1281" s="124"/>
      <c r="O1281" s="124"/>
      <c r="P1281" s="124"/>
      <c r="Q1281" s="124"/>
      <c r="R1281" s="124"/>
      <c r="S1281" s="124"/>
      <c r="T1281" s="124"/>
      <c r="U1281" s="124"/>
      <c r="V1281" s="124"/>
      <c r="W1281" s="124"/>
      <c r="X1281" s="124"/>
      <c r="Y1281" s="124"/>
    </row>
    <row r="1282" spans="1:25" x14ac:dyDescent="0.25">
      <c r="A1282" s="124"/>
      <c r="B1282" s="124"/>
      <c r="C1282" s="124"/>
      <c r="D1282" s="124"/>
      <c r="E1282" s="124"/>
      <c r="F1282" s="124"/>
      <c r="G1282" s="124"/>
      <c r="H1282" s="124"/>
      <c r="I1282" s="124"/>
      <c r="J1282" s="124"/>
      <c r="K1282" s="124"/>
      <c r="L1282" s="124"/>
      <c r="M1282" s="124"/>
      <c r="N1282" s="124"/>
      <c r="O1282" s="124"/>
      <c r="P1282" s="124"/>
      <c r="Q1282" s="124"/>
      <c r="R1282" s="124"/>
      <c r="S1282" s="124"/>
      <c r="T1282" s="124"/>
      <c r="U1282" s="124"/>
      <c r="V1282" s="124"/>
      <c r="W1282" s="124"/>
      <c r="X1282" s="124"/>
      <c r="Y1282" s="124"/>
    </row>
    <row r="1283" spans="1:25" x14ac:dyDescent="0.25">
      <c r="A1283" s="124"/>
      <c r="B1283" s="124"/>
      <c r="C1283" s="124"/>
      <c r="D1283" s="124"/>
      <c r="E1283" s="124"/>
      <c r="F1283" s="124"/>
      <c r="G1283" s="124"/>
      <c r="H1283" s="124"/>
      <c r="I1283" s="124"/>
      <c r="J1283" s="124"/>
      <c r="K1283" s="124"/>
      <c r="L1283" s="124"/>
      <c r="M1283" s="124"/>
      <c r="N1283" s="124"/>
      <c r="O1283" s="124"/>
      <c r="P1283" s="124"/>
      <c r="Q1283" s="124"/>
      <c r="R1283" s="124"/>
      <c r="S1283" s="124"/>
      <c r="T1283" s="124"/>
      <c r="U1283" s="124"/>
      <c r="V1283" s="124"/>
      <c r="W1283" s="124"/>
      <c r="X1283" s="124"/>
      <c r="Y1283" s="124"/>
    </row>
    <row r="1284" spans="1:25" x14ac:dyDescent="0.25">
      <c r="A1284" s="124"/>
      <c r="B1284" s="124"/>
      <c r="C1284" s="124"/>
      <c r="D1284" s="124"/>
      <c r="E1284" s="124"/>
      <c r="F1284" s="124"/>
      <c r="G1284" s="124"/>
      <c r="H1284" s="124"/>
      <c r="I1284" s="124"/>
      <c r="J1284" s="124"/>
      <c r="K1284" s="124"/>
      <c r="L1284" s="124"/>
      <c r="M1284" s="124"/>
      <c r="N1284" s="124"/>
      <c r="O1284" s="124"/>
      <c r="P1284" s="124"/>
      <c r="Q1284" s="124"/>
      <c r="R1284" s="124"/>
      <c r="S1284" s="124"/>
      <c r="T1284" s="124"/>
      <c r="U1284" s="124"/>
      <c r="V1284" s="124"/>
      <c r="W1284" s="124"/>
      <c r="X1284" s="124"/>
      <c r="Y1284" s="124"/>
    </row>
    <row r="1285" spans="1:25" x14ac:dyDescent="0.25">
      <c r="A1285" s="124"/>
      <c r="B1285" s="124"/>
      <c r="C1285" s="124"/>
      <c r="D1285" s="124"/>
      <c r="E1285" s="124"/>
      <c r="F1285" s="124"/>
      <c r="G1285" s="124"/>
      <c r="H1285" s="124"/>
      <c r="I1285" s="124"/>
      <c r="J1285" s="124"/>
      <c r="K1285" s="124"/>
      <c r="L1285" s="124"/>
      <c r="M1285" s="124"/>
      <c r="N1285" s="124"/>
      <c r="O1285" s="124"/>
      <c r="P1285" s="124"/>
      <c r="Q1285" s="124"/>
      <c r="R1285" s="124"/>
      <c r="S1285" s="124"/>
      <c r="T1285" s="124"/>
      <c r="U1285" s="124"/>
      <c r="V1285" s="124"/>
      <c r="W1285" s="124"/>
      <c r="X1285" s="124"/>
      <c r="Y1285" s="124"/>
    </row>
    <row r="1286" spans="1:25" x14ac:dyDescent="0.25">
      <c r="A1286" s="124"/>
      <c r="B1286" s="124"/>
      <c r="C1286" s="124"/>
      <c r="D1286" s="124"/>
      <c r="E1286" s="124"/>
      <c r="F1286" s="124"/>
      <c r="G1286" s="124"/>
      <c r="H1286" s="124"/>
      <c r="I1286" s="124"/>
      <c r="J1286" s="124"/>
      <c r="K1286" s="124"/>
      <c r="L1286" s="124"/>
      <c r="M1286" s="124"/>
      <c r="N1286" s="124"/>
      <c r="O1286" s="124"/>
      <c r="P1286" s="124"/>
      <c r="Q1286" s="124"/>
      <c r="R1286" s="124"/>
      <c r="S1286" s="124"/>
      <c r="T1286" s="124"/>
      <c r="U1286" s="124"/>
      <c r="V1286" s="124"/>
      <c r="W1286" s="124"/>
      <c r="X1286" s="124"/>
      <c r="Y1286" s="124"/>
    </row>
    <row r="1287" spans="1:25" x14ac:dyDescent="0.25">
      <c r="A1287" s="124"/>
      <c r="B1287" s="124"/>
      <c r="C1287" s="124"/>
      <c r="D1287" s="124"/>
      <c r="E1287" s="124"/>
      <c r="F1287" s="124"/>
      <c r="G1287" s="124"/>
      <c r="H1287" s="124"/>
      <c r="I1287" s="124"/>
      <c r="J1287" s="124"/>
      <c r="K1287" s="124"/>
      <c r="L1287" s="124"/>
      <c r="M1287" s="124"/>
      <c r="N1287" s="124"/>
      <c r="O1287" s="124"/>
      <c r="P1287" s="124"/>
      <c r="Q1287" s="124"/>
      <c r="R1287" s="124"/>
      <c r="S1287" s="124"/>
      <c r="T1287" s="124"/>
      <c r="U1287" s="124"/>
      <c r="V1287" s="124"/>
      <c r="W1287" s="124"/>
      <c r="X1287" s="124"/>
      <c r="Y1287" s="124"/>
    </row>
    <row r="1288" spans="1:25" x14ac:dyDescent="0.25">
      <c r="A1288" s="124"/>
      <c r="B1288" s="124"/>
      <c r="C1288" s="124"/>
      <c r="D1288" s="124"/>
      <c r="E1288" s="124"/>
      <c r="F1288" s="124"/>
      <c r="G1288" s="124"/>
      <c r="H1288" s="124"/>
      <c r="I1288" s="124"/>
      <c r="J1288" s="124"/>
      <c r="K1288" s="124"/>
      <c r="L1288" s="124"/>
      <c r="M1288" s="124"/>
      <c r="N1288" s="124"/>
      <c r="O1288" s="124"/>
      <c r="P1288" s="124"/>
      <c r="Q1288" s="124"/>
      <c r="R1288" s="124"/>
      <c r="S1288" s="124"/>
      <c r="T1288" s="124"/>
      <c r="U1288" s="124"/>
      <c r="V1288" s="124"/>
      <c r="W1288" s="124"/>
      <c r="X1288" s="124"/>
      <c r="Y1288" s="124"/>
    </row>
    <row r="1289" spans="1:25" x14ac:dyDescent="0.25">
      <c r="A1289" s="124"/>
      <c r="B1289" s="124"/>
      <c r="C1289" s="124"/>
      <c r="D1289" s="124"/>
      <c r="E1289" s="124"/>
      <c r="F1289" s="124"/>
      <c r="G1289" s="124"/>
      <c r="H1289" s="124"/>
      <c r="I1289" s="124"/>
      <c r="J1289" s="124"/>
      <c r="K1289" s="124"/>
      <c r="L1289" s="124"/>
      <c r="M1289" s="124"/>
      <c r="N1289" s="124"/>
      <c r="O1289" s="124"/>
      <c r="P1289" s="124"/>
      <c r="Q1289" s="124"/>
      <c r="R1289" s="124"/>
      <c r="S1289" s="124"/>
      <c r="T1289" s="124"/>
      <c r="U1289" s="124"/>
      <c r="V1289" s="124"/>
      <c r="W1289" s="124"/>
      <c r="X1289" s="124"/>
      <c r="Y1289" s="124"/>
    </row>
    <row r="1290" spans="1:25" x14ac:dyDescent="0.25">
      <c r="A1290" s="124"/>
      <c r="B1290" s="124"/>
      <c r="C1290" s="124"/>
      <c r="D1290" s="124"/>
      <c r="E1290" s="124"/>
      <c r="F1290" s="124"/>
      <c r="G1290" s="124"/>
      <c r="H1290" s="124"/>
      <c r="I1290" s="124"/>
      <c r="J1290" s="124"/>
      <c r="K1290" s="124"/>
      <c r="L1290" s="124"/>
      <c r="M1290" s="124"/>
      <c r="N1290" s="124"/>
      <c r="O1290" s="124"/>
      <c r="P1290" s="124"/>
      <c r="Q1290" s="124"/>
      <c r="R1290" s="124"/>
      <c r="S1290" s="124"/>
      <c r="T1290" s="124"/>
      <c r="U1290" s="124"/>
      <c r="V1290" s="124"/>
      <c r="W1290" s="124"/>
      <c r="X1290" s="124"/>
      <c r="Y1290" s="124"/>
    </row>
    <row r="1291" spans="1:25" x14ac:dyDescent="0.25">
      <c r="A1291" s="124"/>
      <c r="B1291" s="124"/>
      <c r="C1291" s="124"/>
      <c r="D1291" s="124"/>
      <c r="E1291" s="124"/>
      <c r="F1291" s="124"/>
      <c r="G1291" s="124"/>
      <c r="H1291" s="124"/>
      <c r="I1291" s="124"/>
      <c r="J1291" s="124"/>
      <c r="K1291" s="124"/>
      <c r="L1291" s="124"/>
      <c r="M1291" s="124"/>
      <c r="N1291" s="124"/>
      <c r="O1291" s="124"/>
      <c r="P1291" s="124"/>
      <c r="Q1291" s="124"/>
      <c r="R1291" s="124"/>
      <c r="S1291" s="124"/>
      <c r="T1291" s="124"/>
      <c r="U1291" s="124"/>
      <c r="V1291" s="124"/>
      <c r="W1291" s="124"/>
      <c r="X1291" s="124"/>
      <c r="Y1291" s="124"/>
    </row>
    <row r="1292" spans="1:25" x14ac:dyDescent="0.25">
      <c r="A1292" s="124"/>
      <c r="B1292" s="124"/>
      <c r="C1292" s="124"/>
      <c r="D1292" s="124"/>
      <c r="E1292" s="124"/>
      <c r="F1292" s="124"/>
      <c r="G1292" s="124"/>
      <c r="H1292" s="124"/>
      <c r="I1292" s="124"/>
      <c r="J1292" s="124"/>
      <c r="K1292" s="124"/>
      <c r="L1292" s="124"/>
      <c r="M1292" s="124"/>
      <c r="N1292" s="124"/>
      <c r="O1292" s="124"/>
      <c r="P1292" s="124"/>
      <c r="Q1292" s="124"/>
      <c r="R1292" s="124"/>
      <c r="S1292" s="124"/>
      <c r="T1292" s="124"/>
      <c r="U1292" s="124"/>
      <c r="V1292" s="124"/>
      <c r="W1292" s="124"/>
      <c r="X1292" s="124"/>
      <c r="Y1292" s="124"/>
    </row>
    <row r="1293" spans="1:25" x14ac:dyDescent="0.25">
      <c r="A1293" s="124"/>
      <c r="B1293" s="124"/>
      <c r="C1293" s="124"/>
      <c r="D1293" s="124"/>
      <c r="E1293" s="124"/>
      <c r="F1293" s="124"/>
      <c r="G1293" s="124"/>
      <c r="H1293" s="124"/>
      <c r="I1293" s="124"/>
      <c r="J1293" s="124"/>
      <c r="K1293" s="124"/>
      <c r="L1293" s="124"/>
      <c r="M1293" s="124"/>
      <c r="N1293" s="124"/>
      <c r="O1293" s="124"/>
      <c r="P1293" s="124"/>
      <c r="Q1293" s="124"/>
      <c r="R1293" s="124"/>
      <c r="S1293" s="124"/>
      <c r="T1293" s="124"/>
      <c r="U1293" s="124"/>
      <c r="V1293" s="124"/>
      <c r="W1293" s="124"/>
      <c r="X1293" s="124"/>
      <c r="Y1293" s="124"/>
    </row>
    <row r="1294" spans="1:25" x14ac:dyDescent="0.25">
      <c r="A1294" s="124"/>
      <c r="B1294" s="124"/>
      <c r="C1294" s="124"/>
      <c r="D1294" s="124"/>
      <c r="E1294" s="124"/>
      <c r="F1294" s="124"/>
      <c r="G1294" s="124"/>
      <c r="H1294" s="124"/>
      <c r="I1294" s="124"/>
      <c r="J1294" s="124"/>
      <c r="K1294" s="124"/>
      <c r="L1294" s="124"/>
      <c r="M1294" s="124"/>
      <c r="N1294" s="124"/>
      <c r="O1294" s="124"/>
      <c r="P1294" s="124"/>
      <c r="Q1294" s="124"/>
      <c r="R1294" s="124"/>
      <c r="S1294" s="124"/>
      <c r="T1294" s="124"/>
      <c r="U1294" s="124"/>
      <c r="V1294" s="124"/>
      <c r="W1294" s="124"/>
      <c r="X1294" s="124"/>
      <c r="Y1294" s="124"/>
    </row>
    <row r="1295" spans="1:25" x14ac:dyDescent="0.25">
      <c r="A1295" s="124"/>
      <c r="B1295" s="124"/>
      <c r="C1295" s="124"/>
      <c r="D1295" s="124"/>
      <c r="E1295" s="124"/>
      <c r="F1295" s="124"/>
      <c r="G1295" s="124"/>
      <c r="H1295" s="124"/>
      <c r="I1295" s="124"/>
      <c r="J1295" s="124"/>
      <c r="K1295" s="124"/>
      <c r="L1295" s="124"/>
      <c r="M1295" s="124"/>
      <c r="N1295" s="124"/>
      <c r="O1295" s="124"/>
      <c r="P1295" s="124"/>
      <c r="Q1295" s="124"/>
      <c r="R1295" s="124"/>
      <c r="S1295" s="124"/>
      <c r="T1295" s="124"/>
      <c r="U1295" s="124"/>
      <c r="V1295" s="124"/>
      <c r="W1295" s="124"/>
      <c r="X1295" s="124"/>
      <c r="Y1295" s="124"/>
    </row>
    <row r="1296" spans="1:25" x14ac:dyDescent="0.25">
      <c r="A1296" s="124"/>
      <c r="B1296" s="124"/>
      <c r="C1296" s="124"/>
      <c r="D1296" s="124"/>
      <c r="E1296" s="124"/>
      <c r="F1296" s="124"/>
      <c r="G1296" s="124"/>
      <c r="H1296" s="124"/>
      <c r="I1296" s="124"/>
      <c r="J1296" s="124"/>
      <c r="K1296" s="124"/>
      <c r="L1296" s="124"/>
      <c r="M1296" s="124"/>
      <c r="N1296" s="124"/>
      <c r="O1296" s="124"/>
      <c r="P1296" s="124"/>
      <c r="Q1296" s="124"/>
      <c r="R1296" s="124"/>
      <c r="S1296" s="124"/>
      <c r="T1296" s="124"/>
      <c r="U1296" s="124"/>
      <c r="V1296" s="124"/>
      <c r="W1296" s="124"/>
      <c r="X1296" s="124"/>
      <c r="Y1296" s="124"/>
    </row>
    <row r="1297" spans="1:25" x14ac:dyDescent="0.25">
      <c r="A1297" s="124"/>
      <c r="B1297" s="124"/>
      <c r="C1297" s="124"/>
      <c r="D1297" s="124"/>
      <c r="E1297" s="124"/>
      <c r="F1297" s="124"/>
      <c r="G1297" s="124"/>
      <c r="H1297" s="124"/>
      <c r="I1297" s="124"/>
      <c r="J1297" s="124"/>
      <c r="K1297" s="124"/>
      <c r="L1297" s="124"/>
      <c r="M1297" s="124"/>
      <c r="N1297" s="124"/>
      <c r="O1297" s="124"/>
      <c r="P1297" s="124"/>
      <c r="Q1297" s="124"/>
      <c r="R1297" s="124"/>
      <c r="S1297" s="124"/>
      <c r="T1297" s="124"/>
      <c r="U1297" s="124"/>
      <c r="V1297" s="124"/>
      <c r="W1297" s="124"/>
      <c r="X1297" s="124"/>
      <c r="Y1297" s="124"/>
    </row>
    <row r="1298" spans="1:25" x14ac:dyDescent="0.25">
      <c r="A1298" s="124"/>
      <c r="B1298" s="124"/>
      <c r="C1298" s="124"/>
      <c r="D1298" s="124"/>
      <c r="E1298" s="124"/>
      <c r="F1298" s="124"/>
      <c r="G1298" s="124"/>
      <c r="H1298" s="124"/>
      <c r="I1298" s="124"/>
      <c r="J1298" s="124"/>
      <c r="K1298" s="124"/>
      <c r="L1298" s="124"/>
      <c r="M1298" s="124"/>
      <c r="N1298" s="124"/>
      <c r="O1298" s="124"/>
      <c r="P1298" s="124"/>
      <c r="Q1298" s="124"/>
      <c r="R1298" s="124"/>
      <c r="S1298" s="124"/>
      <c r="T1298" s="124"/>
      <c r="U1298" s="124"/>
      <c r="V1298" s="124"/>
      <c r="W1298" s="124"/>
      <c r="X1298" s="124"/>
      <c r="Y1298" s="124"/>
    </row>
    <row r="1299" spans="1:25" x14ac:dyDescent="0.25">
      <c r="A1299" s="124"/>
      <c r="B1299" s="124"/>
      <c r="C1299" s="124"/>
      <c r="D1299" s="124"/>
      <c r="E1299" s="124"/>
      <c r="F1299" s="124"/>
      <c r="G1299" s="124"/>
      <c r="H1299" s="124"/>
      <c r="I1299" s="124"/>
      <c r="J1299" s="124"/>
      <c r="K1299" s="124"/>
      <c r="L1299" s="124"/>
      <c r="M1299" s="124"/>
      <c r="N1299" s="124"/>
      <c r="O1299" s="124"/>
      <c r="P1299" s="124"/>
      <c r="Q1299" s="124"/>
      <c r="R1299" s="124"/>
      <c r="S1299" s="124"/>
      <c r="T1299" s="124"/>
      <c r="U1299" s="124"/>
      <c r="V1299" s="124"/>
      <c r="W1299" s="124"/>
      <c r="X1299" s="124"/>
      <c r="Y1299" s="124"/>
    </row>
    <row r="1300" spans="1:25" x14ac:dyDescent="0.25">
      <c r="A1300" s="124"/>
      <c r="B1300" s="124"/>
      <c r="C1300" s="124"/>
      <c r="D1300" s="124"/>
      <c r="E1300" s="124"/>
      <c r="F1300" s="124"/>
      <c r="G1300" s="124"/>
      <c r="H1300" s="124"/>
      <c r="I1300" s="124"/>
      <c r="J1300" s="124"/>
      <c r="K1300" s="124"/>
      <c r="L1300" s="124"/>
      <c r="M1300" s="124"/>
      <c r="N1300" s="124"/>
      <c r="O1300" s="124"/>
      <c r="P1300" s="124"/>
      <c r="Q1300" s="124"/>
      <c r="R1300" s="124"/>
      <c r="S1300" s="124"/>
      <c r="T1300" s="124"/>
      <c r="U1300" s="124"/>
      <c r="V1300" s="124"/>
      <c r="W1300" s="124"/>
      <c r="X1300" s="124"/>
      <c r="Y1300" s="124"/>
    </row>
    <row r="1301" spans="1:25" x14ac:dyDescent="0.25">
      <c r="A1301" s="124"/>
      <c r="B1301" s="124"/>
      <c r="C1301" s="124"/>
      <c r="D1301" s="124"/>
      <c r="E1301" s="124"/>
      <c r="F1301" s="124"/>
      <c r="G1301" s="124"/>
      <c r="H1301" s="124"/>
      <c r="I1301" s="124"/>
      <c r="J1301" s="124"/>
      <c r="K1301" s="124"/>
      <c r="L1301" s="124"/>
      <c r="M1301" s="124"/>
      <c r="N1301" s="124"/>
      <c r="O1301" s="124"/>
      <c r="P1301" s="124"/>
      <c r="Q1301" s="124"/>
      <c r="R1301" s="124"/>
      <c r="S1301" s="124"/>
      <c r="T1301" s="124"/>
      <c r="U1301" s="124"/>
      <c r="V1301" s="124"/>
      <c r="W1301" s="124"/>
      <c r="X1301" s="124"/>
      <c r="Y1301" s="124"/>
    </row>
    <row r="1302" spans="1:25" x14ac:dyDescent="0.25">
      <c r="A1302" s="124"/>
      <c r="B1302" s="124"/>
      <c r="C1302" s="124"/>
      <c r="D1302" s="124"/>
      <c r="E1302" s="124"/>
      <c r="F1302" s="124"/>
      <c r="G1302" s="124"/>
      <c r="H1302" s="124"/>
      <c r="I1302" s="124"/>
      <c r="J1302" s="124"/>
      <c r="K1302" s="124"/>
      <c r="L1302" s="124"/>
      <c r="M1302" s="124"/>
      <c r="N1302" s="124"/>
      <c r="O1302" s="124"/>
      <c r="P1302" s="124"/>
      <c r="Q1302" s="124"/>
      <c r="R1302" s="124"/>
      <c r="S1302" s="124"/>
      <c r="T1302" s="124"/>
      <c r="U1302" s="124"/>
      <c r="V1302" s="124"/>
      <c r="W1302" s="124"/>
      <c r="X1302" s="124"/>
      <c r="Y1302" s="124"/>
    </row>
    <row r="1303" spans="1:25" x14ac:dyDescent="0.25">
      <c r="A1303" s="124"/>
      <c r="B1303" s="124"/>
      <c r="C1303" s="124"/>
      <c r="D1303" s="124"/>
      <c r="E1303" s="124"/>
      <c r="F1303" s="124"/>
      <c r="G1303" s="124"/>
      <c r="H1303" s="124"/>
      <c r="I1303" s="124"/>
      <c r="J1303" s="124"/>
      <c r="K1303" s="124"/>
      <c r="L1303" s="124"/>
      <c r="M1303" s="124"/>
      <c r="N1303" s="124"/>
      <c r="O1303" s="124"/>
      <c r="P1303" s="124"/>
      <c r="Q1303" s="124"/>
      <c r="R1303" s="124"/>
      <c r="S1303" s="124"/>
      <c r="T1303" s="124"/>
      <c r="U1303" s="124"/>
      <c r="V1303" s="124"/>
      <c r="W1303" s="124"/>
      <c r="X1303" s="124"/>
      <c r="Y1303" s="124"/>
    </row>
    <row r="1304" spans="1:25" x14ac:dyDescent="0.25">
      <c r="A1304" s="124"/>
      <c r="B1304" s="124"/>
      <c r="C1304" s="124"/>
      <c r="D1304" s="124"/>
      <c r="E1304" s="124"/>
      <c r="F1304" s="124"/>
      <c r="G1304" s="124"/>
      <c r="H1304" s="124"/>
      <c r="I1304" s="124"/>
      <c r="J1304" s="124"/>
      <c r="K1304" s="124"/>
      <c r="L1304" s="124"/>
      <c r="M1304" s="124"/>
      <c r="N1304" s="124"/>
      <c r="O1304" s="124"/>
      <c r="P1304" s="124"/>
      <c r="Q1304" s="124"/>
      <c r="R1304" s="124"/>
      <c r="S1304" s="124"/>
      <c r="T1304" s="124"/>
      <c r="U1304" s="124"/>
      <c r="V1304" s="124"/>
      <c r="W1304" s="124"/>
      <c r="X1304" s="124"/>
      <c r="Y1304" s="124"/>
    </row>
    <row r="1305" spans="1:25" x14ac:dyDescent="0.25">
      <c r="A1305" s="124"/>
      <c r="B1305" s="124"/>
      <c r="C1305" s="124"/>
      <c r="D1305" s="124"/>
      <c r="E1305" s="124"/>
      <c r="F1305" s="124"/>
      <c r="G1305" s="124"/>
      <c r="H1305" s="124"/>
      <c r="I1305" s="124"/>
      <c r="J1305" s="124"/>
      <c r="K1305" s="124"/>
      <c r="L1305" s="124"/>
      <c r="M1305" s="124"/>
      <c r="N1305" s="124"/>
      <c r="O1305" s="124"/>
      <c r="P1305" s="124"/>
      <c r="Q1305" s="124"/>
      <c r="R1305" s="124"/>
      <c r="S1305" s="124"/>
      <c r="T1305" s="124"/>
      <c r="U1305" s="124"/>
      <c r="V1305" s="124"/>
      <c r="W1305" s="124"/>
      <c r="X1305" s="124"/>
      <c r="Y1305" s="124"/>
    </row>
    <row r="1306" spans="1:25" x14ac:dyDescent="0.25">
      <c r="A1306" s="124"/>
      <c r="B1306" s="124"/>
      <c r="C1306" s="124"/>
      <c r="D1306" s="124"/>
      <c r="E1306" s="124"/>
      <c r="F1306" s="124"/>
      <c r="G1306" s="124"/>
      <c r="H1306" s="124"/>
      <c r="I1306" s="124"/>
      <c r="J1306" s="124"/>
      <c r="K1306" s="124"/>
      <c r="L1306" s="124"/>
      <c r="M1306" s="124"/>
      <c r="N1306" s="124"/>
      <c r="O1306" s="124"/>
      <c r="P1306" s="124"/>
      <c r="Q1306" s="124"/>
      <c r="R1306" s="124"/>
      <c r="S1306" s="124"/>
      <c r="T1306" s="124"/>
      <c r="U1306" s="124"/>
      <c r="V1306" s="124"/>
      <c r="W1306" s="124"/>
      <c r="X1306" s="124"/>
      <c r="Y1306" s="124"/>
    </row>
    <row r="1307" spans="1:25" x14ac:dyDescent="0.25">
      <c r="A1307" s="124"/>
      <c r="B1307" s="124"/>
      <c r="C1307" s="124"/>
      <c r="D1307" s="124"/>
      <c r="E1307" s="124"/>
      <c r="F1307" s="124"/>
      <c r="G1307" s="124"/>
      <c r="H1307" s="124"/>
      <c r="I1307" s="124"/>
      <c r="J1307" s="124"/>
      <c r="K1307" s="124"/>
      <c r="L1307" s="124"/>
      <c r="M1307" s="124"/>
      <c r="N1307" s="124"/>
      <c r="O1307" s="124"/>
      <c r="P1307" s="124"/>
      <c r="Q1307" s="124"/>
      <c r="R1307" s="124"/>
      <c r="S1307" s="124"/>
      <c r="T1307" s="124"/>
      <c r="U1307" s="124"/>
      <c r="V1307" s="124"/>
      <c r="W1307" s="124"/>
      <c r="X1307" s="124"/>
      <c r="Y1307" s="124"/>
    </row>
    <row r="1308" spans="1:25" x14ac:dyDescent="0.25">
      <c r="A1308" s="124"/>
      <c r="B1308" s="124"/>
      <c r="C1308" s="124"/>
      <c r="D1308" s="124"/>
      <c r="E1308" s="124"/>
      <c r="F1308" s="124"/>
      <c r="G1308" s="124"/>
      <c r="H1308" s="124"/>
      <c r="I1308" s="124"/>
      <c r="J1308" s="124"/>
      <c r="K1308" s="124"/>
      <c r="L1308" s="124"/>
      <c r="M1308" s="124"/>
      <c r="N1308" s="124"/>
      <c r="O1308" s="124"/>
      <c r="P1308" s="124"/>
      <c r="Q1308" s="124"/>
      <c r="R1308" s="124"/>
      <c r="S1308" s="124"/>
      <c r="T1308" s="124"/>
      <c r="U1308" s="124"/>
      <c r="V1308" s="124"/>
      <c r="W1308" s="124"/>
      <c r="X1308" s="124"/>
      <c r="Y1308" s="124"/>
    </row>
    <row r="1309" spans="1:25" x14ac:dyDescent="0.25">
      <c r="A1309" s="124"/>
      <c r="B1309" s="124"/>
      <c r="C1309" s="124"/>
      <c r="D1309" s="124"/>
      <c r="E1309" s="124"/>
      <c r="F1309" s="124"/>
      <c r="G1309" s="124"/>
      <c r="H1309" s="124"/>
      <c r="I1309" s="124"/>
      <c r="J1309" s="124"/>
      <c r="K1309" s="124"/>
      <c r="L1309" s="124"/>
      <c r="M1309" s="124"/>
      <c r="N1309" s="124"/>
      <c r="O1309" s="124"/>
      <c r="P1309" s="124"/>
      <c r="Q1309" s="124"/>
      <c r="R1309" s="124"/>
      <c r="S1309" s="124"/>
      <c r="T1309" s="124"/>
      <c r="U1309" s="124"/>
      <c r="V1309" s="124"/>
      <c r="W1309" s="124"/>
      <c r="X1309" s="124"/>
      <c r="Y1309" s="124"/>
    </row>
    <row r="1310" spans="1:25" x14ac:dyDescent="0.25">
      <c r="A1310" s="124"/>
      <c r="B1310" s="124"/>
      <c r="C1310" s="124"/>
      <c r="D1310" s="124"/>
      <c r="E1310" s="124"/>
      <c r="F1310" s="124"/>
      <c r="G1310" s="124"/>
      <c r="H1310" s="124"/>
      <c r="I1310" s="124"/>
      <c r="J1310" s="124"/>
      <c r="K1310" s="124"/>
      <c r="L1310" s="124"/>
      <c r="M1310" s="124"/>
      <c r="N1310" s="124"/>
      <c r="O1310" s="124"/>
      <c r="P1310" s="124"/>
      <c r="Q1310" s="124"/>
      <c r="R1310" s="124"/>
      <c r="S1310" s="124"/>
      <c r="T1310" s="124"/>
      <c r="U1310" s="124"/>
      <c r="V1310" s="124"/>
      <c r="W1310" s="124"/>
      <c r="X1310" s="124"/>
      <c r="Y1310" s="124"/>
    </row>
    <row r="1311" spans="1:25" x14ac:dyDescent="0.25">
      <c r="A1311" s="124"/>
      <c r="B1311" s="124"/>
      <c r="C1311" s="124"/>
      <c r="D1311" s="124"/>
      <c r="E1311" s="124"/>
      <c r="F1311" s="124"/>
      <c r="G1311" s="124"/>
      <c r="H1311" s="124"/>
      <c r="I1311" s="124"/>
      <c r="J1311" s="124"/>
      <c r="K1311" s="124"/>
      <c r="L1311" s="124"/>
      <c r="M1311" s="124"/>
      <c r="N1311" s="124"/>
      <c r="O1311" s="124"/>
      <c r="P1311" s="124"/>
      <c r="Q1311" s="124"/>
      <c r="R1311" s="124"/>
      <c r="S1311" s="124"/>
      <c r="T1311" s="124"/>
      <c r="U1311" s="124"/>
      <c r="V1311" s="124"/>
      <c r="W1311" s="124"/>
      <c r="X1311" s="124"/>
      <c r="Y1311" s="124"/>
    </row>
    <row r="1312" spans="1:25" x14ac:dyDescent="0.25">
      <c r="A1312" s="124"/>
      <c r="B1312" s="124"/>
      <c r="C1312" s="124"/>
      <c r="D1312" s="124"/>
      <c r="E1312" s="124"/>
      <c r="F1312" s="124"/>
      <c r="G1312" s="124"/>
      <c r="H1312" s="124"/>
      <c r="I1312" s="124"/>
      <c r="J1312" s="124"/>
      <c r="K1312" s="124"/>
      <c r="L1312" s="124"/>
      <c r="M1312" s="124"/>
      <c r="N1312" s="124"/>
      <c r="O1312" s="124"/>
      <c r="P1312" s="124"/>
      <c r="Q1312" s="124"/>
      <c r="R1312" s="124"/>
      <c r="S1312" s="124"/>
      <c r="T1312" s="124"/>
      <c r="U1312" s="124"/>
      <c r="V1312" s="124"/>
      <c r="W1312" s="124"/>
      <c r="X1312" s="124"/>
      <c r="Y1312" s="124"/>
    </row>
    <row r="1313" spans="1:25" x14ac:dyDescent="0.25">
      <c r="A1313" s="124"/>
      <c r="B1313" s="124"/>
      <c r="C1313" s="124"/>
      <c r="D1313" s="124"/>
      <c r="E1313" s="124"/>
      <c r="F1313" s="124"/>
      <c r="G1313" s="124"/>
      <c r="H1313" s="124"/>
      <c r="I1313" s="124"/>
      <c r="J1313" s="124"/>
      <c r="K1313" s="124"/>
      <c r="L1313" s="124"/>
      <c r="M1313" s="124"/>
      <c r="N1313" s="124"/>
      <c r="O1313" s="124"/>
      <c r="P1313" s="124"/>
      <c r="Q1313" s="124"/>
      <c r="R1313" s="124"/>
      <c r="S1313" s="124"/>
      <c r="T1313" s="124"/>
      <c r="U1313" s="124"/>
      <c r="V1313" s="124"/>
      <c r="W1313" s="124"/>
      <c r="X1313" s="124"/>
      <c r="Y1313" s="124"/>
    </row>
    <row r="1314" spans="1:25" x14ac:dyDescent="0.25">
      <c r="A1314" s="124"/>
      <c r="B1314" s="124"/>
      <c r="C1314" s="124"/>
      <c r="D1314" s="124"/>
      <c r="E1314" s="124"/>
      <c r="F1314" s="124"/>
      <c r="G1314" s="124"/>
      <c r="H1314" s="124"/>
      <c r="I1314" s="124"/>
      <c r="J1314" s="124"/>
      <c r="K1314" s="124"/>
      <c r="L1314" s="124"/>
      <c r="M1314" s="124"/>
      <c r="N1314" s="124"/>
      <c r="O1314" s="124"/>
      <c r="P1314" s="124"/>
      <c r="Q1314" s="124"/>
      <c r="R1314" s="124"/>
      <c r="S1314" s="124"/>
      <c r="T1314" s="124"/>
      <c r="U1314" s="124"/>
      <c r="V1314" s="124"/>
      <c r="W1314" s="124"/>
      <c r="X1314" s="124"/>
      <c r="Y1314" s="124"/>
    </row>
    <row r="1315" spans="1:25" x14ac:dyDescent="0.25">
      <c r="A1315" s="124"/>
      <c r="B1315" s="124"/>
      <c r="C1315" s="124"/>
      <c r="D1315" s="124"/>
      <c r="E1315" s="124"/>
      <c r="F1315" s="124"/>
      <c r="G1315" s="124"/>
      <c r="H1315" s="124"/>
      <c r="I1315" s="124"/>
      <c r="J1315" s="124"/>
      <c r="K1315" s="124"/>
      <c r="L1315" s="124"/>
      <c r="M1315" s="124"/>
      <c r="N1315" s="124"/>
      <c r="O1315" s="124"/>
      <c r="P1315" s="124"/>
      <c r="Q1315" s="124"/>
      <c r="R1315" s="124"/>
      <c r="S1315" s="124"/>
      <c r="T1315" s="124"/>
      <c r="U1315" s="124"/>
      <c r="V1315" s="124"/>
      <c r="W1315" s="124"/>
      <c r="X1315" s="124"/>
      <c r="Y1315" s="124"/>
    </row>
    <row r="1316" spans="1:25" x14ac:dyDescent="0.25">
      <c r="A1316" s="124"/>
      <c r="B1316" s="124"/>
      <c r="C1316" s="124"/>
      <c r="D1316" s="124"/>
      <c r="E1316" s="124"/>
      <c r="F1316" s="124"/>
      <c r="G1316" s="124"/>
      <c r="H1316" s="124"/>
      <c r="I1316" s="124"/>
      <c r="J1316" s="124"/>
      <c r="K1316" s="124"/>
      <c r="L1316" s="124"/>
      <c r="M1316" s="124"/>
      <c r="N1316" s="124"/>
      <c r="O1316" s="124"/>
      <c r="P1316" s="124"/>
      <c r="Q1316" s="124"/>
      <c r="R1316" s="124"/>
      <c r="S1316" s="124"/>
      <c r="T1316" s="124"/>
      <c r="U1316" s="124"/>
      <c r="V1316" s="124"/>
      <c r="W1316" s="124"/>
      <c r="X1316" s="124"/>
      <c r="Y1316" s="124"/>
    </row>
    <row r="1317" spans="1:25" x14ac:dyDescent="0.25">
      <c r="A1317" s="124"/>
      <c r="B1317" s="124"/>
      <c r="C1317" s="124"/>
      <c r="D1317" s="124"/>
      <c r="E1317" s="124"/>
      <c r="F1317" s="124"/>
      <c r="G1317" s="124"/>
      <c r="H1317" s="124"/>
      <c r="I1317" s="124"/>
      <c r="J1317" s="124"/>
      <c r="K1317" s="124"/>
      <c r="L1317" s="124"/>
      <c r="M1317" s="124"/>
      <c r="N1317" s="124"/>
      <c r="O1317" s="124"/>
      <c r="P1317" s="124"/>
      <c r="Q1317" s="124"/>
      <c r="R1317" s="124"/>
      <c r="S1317" s="124"/>
      <c r="T1317" s="124"/>
      <c r="U1317" s="124"/>
      <c r="V1317" s="124"/>
      <c r="W1317" s="124"/>
      <c r="X1317" s="124"/>
      <c r="Y1317" s="124"/>
    </row>
    <row r="1318" spans="1:25" x14ac:dyDescent="0.25">
      <c r="A1318" s="124"/>
      <c r="B1318" s="124"/>
      <c r="C1318" s="124"/>
      <c r="D1318" s="124"/>
      <c r="E1318" s="124"/>
      <c r="F1318" s="124"/>
      <c r="G1318" s="124"/>
      <c r="H1318" s="124"/>
      <c r="I1318" s="124"/>
      <c r="J1318" s="124"/>
      <c r="K1318" s="124"/>
      <c r="L1318" s="124"/>
      <c r="M1318" s="124"/>
      <c r="N1318" s="124"/>
      <c r="O1318" s="124"/>
      <c r="P1318" s="124"/>
      <c r="Q1318" s="124"/>
      <c r="R1318" s="124"/>
      <c r="S1318" s="124"/>
      <c r="T1318" s="124"/>
      <c r="U1318" s="124"/>
      <c r="V1318" s="124"/>
      <c r="W1318" s="124"/>
      <c r="X1318" s="124"/>
      <c r="Y1318" s="124"/>
    </row>
    <row r="1319" spans="1:25" x14ac:dyDescent="0.25">
      <c r="A1319" s="124"/>
      <c r="B1319" s="124"/>
      <c r="C1319" s="124"/>
      <c r="D1319" s="124"/>
      <c r="E1319" s="124"/>
      <c r="F1319" s="124"/>
      <c r="G1319" s="124"/>
      <c r="H1319" s="124"/>
      <c r="I1319" s="124"/>
      <c r="J1319" s="124"/>
      <c r="K1319" s="124"/>
      <c r="L1319" s="124"/>
      <c r="M1319" s="124"/>
      <c r="N1319" s="124"/>
      <c r="O1319" s="124"/>
      <c r="P1319" s="124"/>
      <c r="Q1319" s="124"/>
      <c r="R1319" s="124"/>
      <c r="S1319" s="124"/>
      <c r="T1319" s="124"/>
      <c r="U1319" s="124"/>
      <c r="V1319" s="124"/>
      <c r="W1319" s="124"/>
      <c r="X1319" s="124"/>
      <c r="Y1319" s="124"/>
    </row>
    <row r="1320" spans="1:25" x14ac:dyDescent="0.25">
      <c r="A1320" s="124"/>
      <c r="B1320" s="124"/>
      <c r="C1320" s="124"/>
      <c r="D1320" s="124"/>
      <c r="E1320" s="124"/>
      <c r="F1320" s="124"/>
      <c r="G1320" s="124"/>
      <c r="H1320" s="124"/>
      <c r="I1320" s="124"/>
      <c r="J1320" s="124"/>
      <c r="K1320" s="124"/>
      <c r="L1320" s="124"/>
      <c r="M1320" s="124"/>
      <c r="N1320" s="124"/>
      <c r="O1320" s="124"/>
      <c r="P1320" s="124"/>
      <c r="Q1320" s="124"/>
      <c r="R1320" s="124"/>
      <c r="S1320" s="124"/>
      <c r="T1320" s="124"/>
      <c r="U1320" s="124"/>
      <c r="V1320" s="124"/>
      <c r="W1320" s="124"/>
      <c r="X1320" s="124"/>
      <c r="Y1320" s="124"/>
    </row>
    <row r="1321" spans="1:25" x14ac:dyDescent="0.25">
      <c r="A1321" s="124"/>
      <c r="B1321" s="124"/>
      <c r="C1321" s="124"/>
      <c r="D1321" s="124"/>
      <c r="E1321" s="124"/>
      <c r="F1321" s="124"/>
      <c r="G1321" s="124"/>
      <c r="H1321" s="124"/>
      <c r="I1321" s="124"/>
      <c r="J1321" s="124"/>
      <c r="K1321" s="124"/>
      <c r="L1321" s="124"/>
      <c r="M1321" s="124"/>
      <c r="N1321" s="124"/>
      <c r="O1321" s="124"/>
      <c r="P1321" s="124"/>
      <c r="Q1321" s="124"/>
      <c r="R1321" s="124"/>
      <c r="S1321" s="124"/>
      <c r="T1321" s="124"/>
      <c r="U1321" s="124"/>
      <c r="V1321" s="124"/>
      <c r="W1321" s="124"/>
      <c r="X1321" s="124"/>
      <c r="Y1321" s="124"/>
    </row>
    <row r="1322" spans="1:25" x14ac:dyDescent="0.25">
      <c r="A1322" s="124"/>
      <c r="B1322" s="124"/>
      <c r="C1322" s="124"/>
      <c r="D1322" s="124"/>
      <c r="E1322" s="124"/>
      <c r="F1322" s="124"/>
      <c r="G1322" s="124"/>
      <c r="H1322" s="124"/>
      <c r="I1322" s="124"/>
      <c r="J1322" s="124"/>
      <c r="K1322" s="124"/>
      <c r="L1322" s="124"/>
      <c r="M1322" s="124"/>
      <c r="N1322" s="124"/>
      <c r="O1322" s="124"/>
      <c r="P1322" s="124"/>
      <c r="Q1322" s="124"/>
      <c r="R1322" s="124"/>
      <c r="S1322" s="124"/>
      <c r="T1322" s="124"/>
      <c r="U1322" s="124"/>
      <c r="V1322" s="124"/>
      <c r="W1322" s="124"/>
      <c r="X1322" s="124"/>
      <c r="Y1322" s="124"/>
    </row>
    <row r="1323" spans="1:25" x14ac:dyDescent="0.25">
      <c r="A1323" s="124"/>
      <c r="B1323" s="124"/>
      <c r="C1323" s="124"/>
      <c r="D1323" s="124"/>
      <c r="E1323" s="124"/>
      <c r="F1323" s="124"/>
      <c r="G1323" s="124"/>
      <c r="H1323" s="124"/>
      <c r="I1323" s="124"/>
      <c r="J1323" s="124"/>
      <c r="K1323" s="124"/>
      <c r="L1323" s="124"/>
      <c r="M1323" s="124"/>
      <c r="N1323" s="124"/>
      <c r="O1323" s="124"/>
      <c r="P1323" s="124"/>
      <c r="Q1323" s="124"/>
      <c r="R1323" s="124"/>
      <c r="S1323" s="124"/>
      <c r="T1323" s="124"/>
      <c r="U1323" s="124"/>
      <c r="V1323" s="124"/>
      <c r="W1323" s="124"/>
      <c r="X1323" s="124"/>
      <c r="Y1323" s="124"/>
    </row>
    <row r="1324" spans="1:25" x14ac:dyDescent="0.25">
      <c r="A1324" s="124"/>
      <c r="B1324" s="124"/>
      <c r="C1324" s="124"/>
      <c r="D1324" s="124"/>
      <c r="E1324" s="124"/>
      <c r="F1324" s="124"/>
      <c r="G1324" s="124"/>
      <c r="H1324" s="124"/>
      <c r="I1324" s="124"/>
      <c r="J1324" s="124"/>
      <c r="K1324" s="124"/>
      <c r="L1324" s="124"/>
      <c r="M1324" s="124"/>
      <c r="N1324" s="124"/>
      <c r="O1324" s="124"/>
      <c r="P1324" s="124"/>
      <c r="Q1324" s="124"/>
      <c r="R1324" s="124"/>
      <c r="S1324" s="124"/>
      <c r="T1324" s="124"/>
      <c r="U1324" s="124"/>
      <c r="V1324" s="124"/>
      <c r="W1324" s="124"/>
      <c r="X1324" s="124"/>
      <c r="Y1324" s="124"/>
    </row>
    <row r="1325" spans="1:25" x14ac:dyDescent="0.25">
      <c r="A1325" s="124"/>
      <c r="B1325" s="124"/>
      <c r="C1325" s="124"/>
      <c r="D1325" s="124"/>
      <c r="E1325" s="124"/>
      <c r="F1325" s="124"/>
      <c r="G1325" s="124"/>
      <c r="H1325" s="124"/>
      <c r="I1325" s="124"/>
      <c r="J1325" s="124"/>
      <c r="K1325" s="124"/>
      <c r="L1325" s="124"/>
      <c r="M1325" s="124"/>
      <c r="N1325" s="124"/>
      <c r="O1325" s="124"/>
      <c r="P1325" s="124"/>
      <c r="Q1325" s="124"/>
      <c r="R1325" s="124"/>
      <c r="S1325" s="124"/>
      <c r="T1325" s="124"/>
      <c r="U1325" s="124"/>
      <c r="V1325" s="124"/>
      <c r="W1325" s="124"/>
      <c r="X1325" s="124"/>
      <c r="Y1325" s="124"/>
    </row>
    <row r="1326" spans="1:25" x14ac:dyDescent="0.25">
      <c r="A1326" s="124"/>
      <c r="B1326" s="124"/>
      <c r="C1326" s="124"/>
      <c r="D1326" s="124"/>
      <c r="E1326" s="124"/>
      <c r="F1326" s="124"/>
      <c r="G1326" s="124"/>
      <c r="H1326" s="124"/>
      <c r="I1326" s="124"/>
      <c r="J1326" s="124"/>
      <c r="K1326" s="124"/>
      <c r="L1326" s="124"/>
      <c r="M1326" s="124"/>
      <c r="N1326" s="124"/>
      <c r="O1326" s="124"/>
      <c r="P1326" s="124"/>
      <c r="Q1326" s="124"/>
      <c r="R1326" s="124"/>
      <c r="S1326" s="124"/>
      <c r="T1326" s="124"/>
      <c r="U1326" s="124"/>
      <c r="V1326" s="124"/>
      <c r="W1326" s="124"/>
      <c r="X1326" s="124"/>
      <c r="Y1326" s="124"/>
    </row>
    <row r="1327" spans="1:25" x14ac:dyDescent="0.25">
      <c r="A1327" s="124"/>
      <c r="B1327" s="124"/>
      <c r="C1327" s="124"/>
      <c r="D1327" s="124"/>
      <c r="E1327" s="124"/>
      <c r="F1327" s="124"/>
      <c r="G1327" s="124"/>
      <c r="H1327" s="124"/>
      <c r="I1327" s="124"/>
      <c r="J1327" s="124"/>
      <c r="K1327" s="124"/>
      <c r="L1327" s="124"/>
      <c r="M1327" s="124"/>
      <c r="N1327" s="124"/>
      <c r="O1327" s="124"/>
      <c r="P1327" s="124"/>
      <c r="Q1327" s="124"/>
      <c r="R1327" s="124"/>
      <c r="S1327" s="124"/>
      <c r="T1327" s="124"/>
      <c r="U1327" s="124"/>
      <c r="V1327" s="124"/>
      <c r="W1327" s="124"/>
      <c r="X1327" s="124"/>
      <c r="Y1327" s="124"/>
    </row>
    <row r="1328" spans="1:25" x14ac:dyDescent="0.25">
      <c r="A1328" s="124"/>
      <c r="B1328" s="124"/>
      <c r="C1328" s="124"/>
      <c r="D1328" s="124"/>
      <c r="E1328" s="124"/>
      <c r="F1328" s="124"/>
      <c r="G1328" s="124"/>
      <c r="H1328" s="124"/>
      <c r="I1328" s="124"/>
      <c r="J1328" s="124"/>
      <c r="K1328" s="124"/>
      <c r="L1328" s="124"/>
      <c r="M1328" s="124"/>
      <c r="N1328" s="124"/>
      <c r="O1328" s="124"/>
      <c r="P1328" s="124"/>
      <c r="Q1328" s="124"/>
      <c r="R1328" s="124"/>
      <c r="S1328" s="124"/>
      <c r="T1328" s="124"/>
      <c r="U1328" s="124"/>
      <c r="V1328" s="124"/>
      <c r="W1328" s="124"/>
      <c r="X1328" s="124"/>
      <c r="Y1328" s="124"/>
    </row>
    <row r="1329" spans="1:25" x14ac:dyDescent="0.25">
      <c r="A1329" s="124"/>
      <c r="B1329" s="124"/>
      <c r="C1329" s="124"/>
      <c r="D1329" s="124"/>
      <c r="E1329" s="124"/>
      <c r="F1329" s="124"/>
      <c r="G1329" s="124"/>
      <c r="H1329" s="124"/>
      <c r="I1329" s="124"/>
      <c r="J1329" s="124"/>
      <c r="K1329" s="124"/>
      <c r="L1329" s="124"/>
      <c r="M1329" s="124"/>
      <c r="N1329" s="124"/>
      <c r="O1329" s="124"/>
      <c r="P1329" s="124"/>
      <c r="Q1329" s="124"/>
      <c r="R1329" s="124"/>
      <c r="S1329" s="124"/>
      <c r="T1329" s="124"/>
      <c r="U1329" s="124"/>
      <c r="V1329" s="124"/>
      <c r="W1329" s="124"/>
      <c r="X1329" s="124"/>
      <c r="Y1329" s="124"/>
    </row>
    <row r="1330" spans="1:25" x14ac:dyDescent="0.25">
      <c r="A1330" s="124"/>
      <c r="B1330" s="124"/>
      <c r="C1330" s="124"/>
      <c r="D1330" s="124"/>
      <c r="E1330" s="124"/>
      <c r="F1330" s="124"/>
      <c r="G1330" s="124"/>
      <c r="H1330" s="124"/>
      <c r="I1330" s="124"/>
      <c r="J1330" s="124"/>
      <c r="K1330" s="124"/>
      <c r="L1330" s="124"/>
      <c r="M1330" s="124"/>
      <c r="N1330" s="124"/>
      <c r="O1330" s="124"/>
      <c r="P1330" s="124"/>
      <c r="Q1330" s="124"/>
      <c r="R1330" s="124"/>
      <c r="S1330" s="124"/>
      <c r="T1330" s="124"/>
      <c r="U1330" s="124"/>
      <c r="V1330" s="124"/>
      <c r="W1330" s="124"/>
      <c r="X1330" s="124"/>
      <c r="Y1330" s="124"/>
    </row>
    <row r="1331" spans="1:25" x14ac:dyDescent="0.25">
      <c r="A1331" s="124"/>
      <c r="B1331" s="124"/>
      <c r="C1331" s="124"/>
      <c r="D1331" s="124"/>
      <c r="E1331" s="124"/>
      <c r="F1331" s="124"/>
      <c r="G1331" s="124"/>
      <c r="H1331" s="124"/>
      <c r="I1331" s="124"/>
      <c r="J1331" s="124"/>
      <c r="K1331" s="124"/>
      <c r="L1331" s="124"/>
      <c r="M1331" s="124"/>
      <c r="N1331" s="124"/>
      <c r="O1331" s="124"/>
      <c r="P1331" s="124"/>
      <c r="Q1331" s="124"/>
      <c r="R1331" s="124"/>
      <c r="S1331" s="124"/>
      <c r="T1331" s="124"/>
      <c r="U1331" s="124"/>
      <c r="V1331" s="124"/>
      <c r="W1331" s="124"/>
      <c r="X1331" s="124"/>
      <c r="Y1331" s="124"/>
    </row>
    <row r="1332" spans="1:25" x14ac:dyDescent="0.25">
      <c r="A1332" s="124"/>
      <c r="B1332" s="124"/>
      <c r="C1332" s="124"/>
      <c r="D1332" s="124"/>
      <c r="E1332" s="124"/>
      <c r="F1332" s="124"/>
      <c r="G1332" s="124"/>
      <c r="H1332" s="124"/>
      <c r="I1332" s="124"/>
      <c r="J1332" s="124"/>
      <c r="K1332" s="124"/>
      <c r="L1332" s="124"/>
      <c r="M1332" s="124"/>
      <c r="N1332" s="124"/>
      <c r="O1332" s="124"/>
      <c r="P1332" s="124"/>
      <c r="Q1332" s="124"/>
      <c r="R1332" s="124"/>
      <c r="S1332" s="124"/>
      <c r="T1332" s="124"/>
      <c r="U1332" s="124"/>
      <c r="V1332" s="124"/>
      <c r="W1332" s="124"/>
      <c r="X1332" s="124"/>
      <c r="Y1332" s="124"/>
    </row>
    <row r="1333" spans="1:25" x14ac:dyDescent="0.25">
      <c r="A1333" s="124"/>
      <c r="B1333" s="124"/>
      <c r="C1333" s="124"/>
      <c r="D1333" s="124"/>
      <c r="E1333" s="124"/>
      <c r="F1333" s="124"/>
      <c r="G1333" s="124"/>
      <c r="H1333" s="124"/>
      <c r="I1333" s="124"/>
      <c r="J1333" s="124"/>
      <c r="K1333" s="124"/>
      <c r="L1333" s="124"/>
      <c r="M1333" s="124"/>
      <c r="N1333" s="124"/>
      <c r="O1333" s="124"/>
      <c r="P1333" s="124"/>
      <c r="Q1333" s="124"/>
      <c r="R1333" s="124"/>
      <c r="S1333" s="124"/>
      <c r="T1333" s="124"/>
      <c r="U1333" s="124"/>
      <c r="V1333" s="124"/>
      <c r="W1333" s="124"/>
      <c r="X1333" s="124"/>
      <c r="Y1333" s="124"/>
    </row>
    <row r="1334" spans="1:25" x14ac:dyDescent="0.25">
      <c r="A1334" s="124"/>
      <c r="B1334" s="124"/>
      <c r="C1334" s="124"/>
      <c r="D1334" s="124"/>
      <c r="E1334" s="124"/>
      <c r="F1334" s="124"/>
      <c r="G1334" s="124"/>
      <c r="H1334" s="124"/>
      <c r="I1334" s="124"/>
      <c r="J1334" s="124"/>
      <c r="K1334" s="124"/>
      <c r="L1334" s="124"/>
      <c r="M1334" s="124"/>
      <c r="N1334" s="124"/>
      <c r="O1334" s="124"/>
      <c r="P1334" s="124"/>
      <c r="Q1334" s="124"/>
      <c r="R1334" s="124"/>
      <c r="S1334" s="124"/>
      <c r="T1334" s="124"/>
      <c r="U1334" s="124"/>
      <c r="V1334" s="124"/>
      <c r="W1334" s="124"/>
      <c r="X1334" s="124"/>
      <c r="Y1334" s="124"/>
    </row>
    <row r="1335" spans="1:25" x14ac:dyDescent="0.25">
      <c r="A1335" s="124"/>
      <c r="B1335" s="124"/>
      <c r="C1335" s="124"/>
      <c r="D1335" s="124"/>
      <c r="E1335" s="124"/>
      <c r="F1335" s="124"/>
      <c r="G1335" s="124"/>
      <c r="H1335" s="124"/>
      <c r="I1335" s="124"/>
      <c r="J1335" s="124"/>
      <c r="K1335" s="124"/>
      <c r="L1335" s="124"/>
      <c r="M1335" s="124"/>
      <c r="N1335" s="124"/>
      <c r="O1335" s="124"/>
      <c r="P1335" s="124"/>
      <c r="Q1335" s="124"/>
      <c r="R1335" s="124"/>
      <c r="S1335" s="124"/>
      <c r="T1335" s="124"/>
      <c r="U1335" s="124"/>
      <c r="V1335" s="124"/>
      <c r="W1335" s="124"/>
      <c r="X1335" s="124"/>
      <c r="Y1335" s="124"/>
    </row>
    <row r="1336" spans="1:25" x14ac:dyDescent="0.25">
      <c r="A1336" s="124"/>
      <c r="B1336" s="124"/>
      <c r="C1336" s="124"/>
      <c r="D1336" s="124"/>
      <c r="E1336" s="124"/>
      <c r="F1336" s="124"/>
      <c r="G1336" s="124"/>
      <c r="H1336" s="124"/>
      <c r="I1336" s="124"/>
      <c r="J1336" s="124"/>
      <c r="K1336" s="124"/>
      <c r="L1336" s="124"/>
      <c r="M1336" s="124"/>
      <c r="N1336" s="124"/>
      <c r="O1336" s="124"/>
      <c r="P1336" s="124"/>
      <c r="Q1336" s="124"/>
      <c r="R1336" s="124"/>
      <c r="S1336" s="124"/>
      <c r="T1336" s="124"/>
      <c r="U1336" s="124"/>
      <c r="V1336" s="124"/>
      <c r="W1336" s="124"/>
      <c r="X1336" s="124"/>
      <c r="Y1336" s="124"/>
    </row>
    <row r="1337" spans="1:25" x14ac:dyDescent="0.25">
      <c r="A1337" s="124"/>
      <c r="B1337" s="124"/>
      <c r="C1337" s="124"/>
      <c r="D1337" s="124"/>
      <c r="E1337" s="124"/>
      <c r="F1337" s="124"/>
      <c r="G1337" s="124"/>
      <c r="H1337" s="124"/>
      <c r="I1337" s="124"/>
      <c r="J1337" s="124"/>
      <c r="K1337" s="124"/>
      <c r="L1337" s="124"/>
      <c r="M1337" s="124"/>
      <c r="N1337" s="124"/>
      <c r="O1337" s="124"/>
      <c r="P1337" s="124"/>
      <c r="Q1337" s="124"/>
      <c r="R1337" s="124"/>
      <c r="S1337" s="124"/>
      <c r="T1337" s="124"/>
      <c r="U1337" s="124"/>
      <c r="V1337" s="124"/>
      <c r="W1337" s="124"/>
      <c r="X1337" s="124"/>
      <c r="Y1337" s="124"/>
    </row>
    <row r="1338" spans="1:25" x14ac:dyDescent="0.25">
      <c r="A1338" s="124"/>
      <c r="B1338" s="124"/>
      <c r="C1338" s="124"/>
      <c r="D1338" s="124"/>
      <c r="E1338" s="124"/>
      <c r="F1338" s="124"/>
      <c r="G1338" s="124"/>
      <c r="H1338" s="124"/>
      <c r="I1338" s="124"/>
      <c r="J1338" s="124"/>
      <c r="K1338" s="124"/>
      <c r="L1338" s="124"/>
      <c r="M1338" s="124"/>
      <c r="N1338" s="124"/>
      <c r="O1338" s="124"/>
      <c r="P1338" s="124"/>
      <c r="Q1338" s="124"/>
      <c r="R1338" s="124"/>
      <c r="S1338" s="124"/>
      <c r="T1338" s="124"/>
      <c r="U1338" s="124"/>
      <c r="V1338" s="124"/>
      <c r="W1338" s="124"/>
      <c r="X1338" s="124"/>
      <c r="Y1338" s="124"/>
    </row>
    <row r="1339" spans="1:25" x14ac:dyDescent="0.25">
      <c r="A1339" s="124"/>
      <c r="B1339" s="124"/>
      <c r="C1339" s="124"/>
      <c r="D1339" s="124"/>
      <c r="E1339" s="124"/>
      <c r="F1339" s="124"/>
      <c r="G1339" s="124"/>
      <c r="H1339" s="124"/>
      <c r="I1339" s="124"/>
      <c r="J1339" s="124"/>
      <c r="K1339" s="124"/>
      <c r="L1339" s="124"/>
      <c r="M1339" s="124"/>
      <c r="N1339" s="124"/>
      <c r="O1339" s="124"/>
      <c r="P1339" s="124"/>
      <c r="Q1339" s="124"/>
      <c r="R1339" s="124"/>
      <c r="S1339" s="124"/>
      <c r="T1339" s="124"/>
      <c r="U1339" s="124"/>
      <c r="V1339" s="124"/>
      <c r="W1339" s="124"/>
      <c r="X1339" s="124"/>
      <c r="Y1339" s="124"/>
    </row>
    <row r="1340" spans="1:25" x14ac:dyDescent="0.25">
      <c r="A1340" s="124"/>
      <c r="B1340" s="124"/>
      <c r="C1340" s="124"/>
      <c r="D1340" s="124"/>
      <c r="E1340" s="124"/>
      <c r="F1340" s="124"/>
      <c r="G1340" s="124"/>
      <c r="H1340" s="124"/>
      <c r="I1340" s="124"/>
      <c r="J1340" s="124"/>
      <c r="K1340" s="124"/>
      <c r="L1340" s="124"/>
      <c r="M1340" s="124"/>
      <c r="N1340" s="124"/>
      <c r="O1340" s="124"/>
      <c r="P1340" s="124"/>
      <c r="Q1340" s="124"/>
      <c r="R1340" s="124"/>
      <c r="S1340" s="124"/>
      <c r="T1340" s="124"/>
      <c r="U1340" s="124"/>
      <c r="V1340" s="124"/>
      <c r="W1340" s="124"/>
      <c r="X1340" s="124"/>
      <c r="Y1340" s="124"/>
    </row>
    <row r="1341" spans="1:25" x14ac:dyDescent="0.25">
      <c r="A1341" s="124"/>
      <c r="B1341" s="124"/>
      <c r="C1341" s="124"/>
      <c r="D1341" s="124"/>
      <c r="E1341" s="124"/>
      <c r="F1341" s="124"/>
      <c r="G1341" s="124"/>
      <c r="H1341" s="124"/>
      <c r="I1341" s="124"/>
      <c r="J1341" s="124"/>
      <c r="K1341" s="124"/>
      <c r="L1341" s="124"/>
      <c r="M1341" s="124"/>
      <c r="N1341" s="124"/>
      <c r="O1341" s="124"/>
      <c r="P1341" s="124"/>
      <c r="Q1341" s="124"/>
      <c r="R1341" s="124"/>
      <c r="S1341" s="124"/>
      <c r="T1341" s="124"/>
      <c r="U1341" s="124"/>
      <c r="V1341" s="124"/>
      <c r="W1341" s="124"/>
      <c r="X1341" s="124"/>
      <c r="Y1341" s="124"/>
    </row>
    <row r="1342" spans="1:25" x14ac:dyDescent="0.25">
      <c r="A1342" s="124"/>
      <c r="B1342" s="124"/>
      <c r="C1342" s="124"/>
      <c r="D1342" s="124"/>
      <c r="E1342" s="124"/>
      <c r="F1342" s="124"/>
      <c r="G1342" s="124"/>
      <c r="H1342" s="124"/>
      <c r="I1342" s="124"/>
      <c r="J1342" s="124"/>
      <c r="K1342" s="124"/>
      <c r="L1342" s="124"/>
      <c r="M1342" s="124"/>
      <c r="N1342" s="124"/>
      <c r="O1342" s="124"/>
      <c r="P1342" s="124"/>
      <c r="Q1342" s="124"/>
      <c r="R1342" s="124"/>
      <c r="S1342" s="124"/>
      <c r="T1342" s="124"/>
      <c r="U1342" s="124"/>
      <c r="V1342" s="124"/>
      <c r="W1342" s="124"/>
      <c r="X1342" s="124"/>
      <c r="Y1342" s="124"/>
    </row>
    <row r="1343" spans="1:25" x14ac:dyDescent="0.25">
      <c r="A1343" s="124"/>
      <c r="B1343" s="124"/>
      <c r="C1343" s="124"/>
      <c r="D1343" s="124"/>
      <c r="E1343" s="124"/>
      <c r="F1343" s="124"/>
      <c r="G1343" s="124"/>
      <c r="H1343" s="124"/>
      <c r="I1343" s="124"/>
      <c r="J1343" s="124"/>
      <c r="K1343" s="124"/>
      <c r="L1343" s="124"/>
      <c r="M1343" s="124"/>
      <c r="N1343" s="124"/>
      <c r="O1343" s="124"/>
      <c r="P1343" s="124"/>
      <c r="Q1343" s="124"/>
      <c r="R1343" s="124"/>
      <c r="S1343" s="124"/>
      <c r="T1343" s="124"/>
      <c r="U1343" s="124"/>
      <c r="V1343" s="124"/>
      <c r="W1343" s="124"/>
      <c r="X1343" s="124"/>
      <c r="Y1343" s="124"/>
    </row>
    <row r="1344" spans="1:25" x14ac:dyDescent="0.25">
      <c r="A1344" s="124"/>
      <c r="B1344" s="124"/>
      <c r="C1344" s="124"/>
      <c r="D1344" s="124"/>
      <c r="E1344" s="124"/>
      <c r="F1344" s="124"/>
      <c r="G1344" s="124"/>
      <c r="H1344" s="124"/>
      <c r="I1344" s="124"/>
      <c r="J1344" s="124"/>
      <c r="K1344" s="124"/>
      <c r="L1344" s="124"/>
      <c r="M1344" s="124"/>
      <c r="N1344" s="124"/>
      <c r="O1344" s="124"/>
      <c r="P1344" s="124"/>
      <c r="Q1344" s="124"/>
      <c r="R1344" s="124"/>
      <c r="S1344" s="124"/>
      <c r="T1344" s="124"/>
      <c r="U1344" s="124"/>
      <c r="V1344" s="124"/>
      <c r="W1344" s="124"/>
      <c r="X1344" s="124"/>
      <c r="Y1344" s="124"/>
    </row>
    <row r="1345" spans="1:25" x14ac:dyDescent="0.25">
      <c r="A1345" s="124"/>
      <c r="B1345" s="124"/>
      <c r="C1345" s="124"/>
      <c r="D1345" s="124"/>
      <c r="E1345" s="124"/>
      <c r="F1345" s="124"/>
      <c r="G1345" s="124"/>
      <c r="H1345" s="124"/>
      <c r="I1345" s="124"/>
      <c r="J1345" s="124"/>
      <c r="K1345" s="124"/>
      <c r="L1345" s="124"/>
      <c r="M1345" s="124"/>
      <c r="N1345" s="124"/>
      <c r="O1345" s="124"/>
      <c r="P1345" s="124"/>
      <c r="Q1345" s="124"/>
      <c r="R1345" s="124"/>
      <c r="S1345" s="124"/>
      <c r="T1345" s="124"/>
      <c r="U1345" s="124"/>
      <c r="V1345" s="124"/>
      <c r="W1345" s="124"/>
      <c r="X1345" s="124"/>
      <c r="Y1345" s="124"/>
    </row>
    <row r="1346" spans="1:25" x14ac:dyDescent="0.25">
      <c r="A1346" s="124"/>
      <c r="B1346" s="124"/>
      <c r="C1346" s="124"/>
      <c r="D1346" s="124"/>
      <c r="E1346" s="124"/>
      <c r="F1346" s="124"/>
      <c r="G1346" s="124"/>
      <c r="H1346" s="124"/>
      <c r="I1346" s="124"/>
      <c r="J1346" s="124"/>
      <c r="K1346" s="124"/>
      <c r="L1346" s="124"/>
      <c r="M1346" s="124"/>
      <c r="N1346" s="124"/>
      <c r="O1346" s="124"/>
      <c r="P1346" s="124"/>
      <c r="Q1346" s="124"/>
      <c r="R1346" s="124"/>
      <c r="S1346" s="124"/>
      <c r="T1346" s="124"/>
      <c r="U1346" s="124"/>
      <c r="V1346" s="124"/>
      <c r="W1346" s="124"/>
      <c r="X1346" s="124"/>
      <c r="Y1346" s="124"/>
    </row>
    <row r="1347" spans="1:25" x14ac:dyDescent="0.25">
      <c r="A1347" s="124"/>
      <c r="B1347" s="124"/>
      <c r="C1347" s="124"/>
      <c r="D1347" s="124"/>
      <c r="E1347" s="124"/>
      <c r="F1347" s="124"/>
      <c r="G1347" s="124"/>
      <c r="H1347" s="124"/>
      <c r="I1347" s="124"/>
      <c r="J1347" s="124"/>
      <c r="K1347" s="124"/>
      <c r="L1347" s="124"/>
      <c r="M1347" s="124"/>
      <c r="N1347" s="124"/>
      <c r="O1347" s="124"/>
      <c r="P1347" s="124"/>
      <c r="Q1347" s="124"/>
      <c r="R1347" s="124"/>
      <c r="S1347" s="124"/>
      <c r="T1347" s="124"/>
      <c r="U1347" s="124"/>
      <c r="V1347" s="124"/>
      <c r="W1347" s="124"/>
      <c r="X1347" s="124"/>
      <c r="Y1347" s="124"/>
    </row>
    <row r="1348" spans="1:25" x14ac:dyDescent="0.25">
      <c r="A1348" s="124"/>
      <c r="B1348" s="124"/>
      <c r="C1348" s="124"/>
      <c r="D1348" s="124"/>
      <c r="E1348" s="124"/>
      <c r="F1348" s="124"/>
      <c r="G1348" s="124"/>
      <c r="H1348" s="124"/>
      <c r="I1348" s="124"/>
      <c r="J1348" s="124"/>
      <c r="K1348" s="124"/>
      <c r="L1348" s="124"/>
      <c r="M1348" s="124"/>
      <c r="N1348" s="124"/>
      <c r="O1348" s="124"/>
      <c r="P1348" s="124"/>
      <c r="Q1348" s="124"/>
      <c r="R1348" s="124"/>
      <c r="S1348" s="124"/>
      <c r="T1348" s="124"/>
      <c r="U1348" s="124"/>
      <c r="V1348" s="124"/>
      <c r="W1348" s="124"/>
      <c r="X1348" s="124"/>
      <c r="Y1348" s="124"/>
    </row>
    <row r="1349" spans="1:25" x14ac:dyDescent="0.25">
      <c r="A1349" s="124"/>
      <c r="B1349" s="124"/>
      <c r="C1349" s="124"/>
      <c r="D1349" s="124"/>
      <c r="E1349" s="124"/>
      <c r="F1349" s="124"/>
      <c r="G1349" s="124"/>
      <c r="H1349" s="124"/>
      <c r="I1349" s="124"/>
      <c r="J1349" s="124"/>
      <c r="K1349" s="124"/>
      <c r="L1349" s="124"/>
      <c r="M1349" s="124"/>
      <c r="N1349" s="124"/>
      <c r="O1349" s="124"/>
      <c r="P1349" s="124"/>
      <c r="Q1349" s="124"/>
      <c r="R1349" s="124"/>
      <c r="S1349" s="124"/>
      <c r="T1349" s="124"/>
      <c r="U1349" s="124"/>
      <c r="V1349" s="124"/>
      <c r="W1349" s="124"/>
      <c r="X1349" s="124"/>
      <c r="Y1349" s="124"/>
    </row>
    <row r="1350" spans="1:25" x14ac:dyDescent="0.25">
      <c r="A1350" s="124"/>
      <c r="B1350" s="124"/>
      <c r="C1350" s="124"/>
      <c r="D1350" s="124"/>
      <c r="E1350" s="124"/>
      <c r="F1350" s="124"/>
      <c r="G1350" s="124"/>
      <c r="H1350" s="124"/>
      <c r="I1350" s="124"/>
      <c r="J1350" s="124"/>
      <c r="K1350" s="124"/>
      <c r="L1350" s="124"/>
      <c r="M1350" s="124"/>
      <c r="N1350" s="124"/>
      <c r="O1350" s="124"/>
      <c r="P1350" s="124"/>
      <c r="Q1350" s="124"/>
      <c r="R1350" s="124"/>
      <c r="S1350" s="124"/>
      <c r="T1350" s="124"/>
      <c r="U1350" s="124"/>
      <c r="V1350" s="124"/>
      <c r="W1350" s="124"/>
      <c r="X1350" s="124"/>
      <c r="Y1350" s="124"/>
    </row>
    <row r="1351" spans="1:25" x14ac:dyDescent="0.25">
      <c r="A1351" s="124"/>
      <c r="B1351" s="124"/>
      <c r="C1351" s="124"/>
      <c r="D1351" s="124"/>
      <c r="E1351" s="124"/>
      <c r="F1351" s="124"/>
      <c r="G1351" s="124"/>
      <c r="H1351" s="124"/>
      <c r="I1351" s="124"/>
      <c r="J1351" s="124"/>
      <c r="K1351" s="124"/>
      <c r="L1351" s="124"/>
      <c r="M1351" s="124"/>
      <c r="N1351" s="124"/>
      <c r="O1351" s="124"/>
      <c r="P1351" s="124"/>
      <c r="Q1351" s="124"/>
      <c r="R1351" s="124"/>
      <c r="S1351" s="124"/>
      <c r="T1351" s="124"/>
      <c r="U1351" s="124"/>
      <c r="V1351" s="124"/>
      <c r="W1351" s="124"/>
      <c r="X1351" s="124"/>
      <c r="Y1351" s="124"/>
    </row>
    <row r="1352" spans="1:25" x14ac:dyDescent="0.25">
      <c r="A1352" s="124"/>
      <c r="B1352" s="124"/>
      <c r="C1352" s="124"/>
      <c r="D1352" s="124"/>
      <c r="E1352" s="124"/>
      <c r="F1352" s="124"/>
      <c r="G1352" s="124"/>
      <c r="H1352" s="124"/>
      <c r="I1352" s="124"/>
      <c r="J1352" s="124"/>
      <c r="K1352" s="124"/>
      <c r="L1352" s="124"/>
      <c r="M1352" s="124"/>
      <c r="N1352" s="124"/>
      <c r="O1352" s="124"/>
      <c r="P1352" s="124"/>
      <c r="Q1352" s="124"/>
      <c r="R1352" s="124"/>
      <c r="S1352" s="124"/>
      <c r="T1352" s="124"/>
      <c r="U1352" s="124"/>
      <c r="V1352" s="124"/>
      <c r="W1352" s="124"/>
      <c r="X1352" s="124"/>
      <c r="Y1352" s="124"/>
    </row>
    <row r="1353" spans="1:25" x14ac:dyDescent="0.25">
      <c r="A1353" s="124"/>
      <c r="B1353" s="124"/>
      <c r="C1353" s="124"/>
      <c r="D1353" s="124"/>
      <c r="E1353" s="124"/>
      <c r="F1353" s="124"/>
      <c r="G1353" s="124"/>
      <c r="H1353" s="124"/>
      <c r="I1353" s="124"/>
      <c r="J1353" s="124"/>
      <c r="K1353" s="124"/>
      <c r="L1353" s="124"/>
      <c r="M1353" s="124"/>
      <c r="N1353" s="124"/>
      <c r="O1353" s="124"/>
      <c r="P1353" s="124"/>
      <c r="Q1353" s="124"/>
      <c r="R1353" s="124"/>
      <c r="S1353" s="124"/>
      <c r="T1353" s="124"/>
      <c r="U1353" s="124"/>
      <c r="V1353" s="124"/>
      <c r="W1353" s="124"/>
      <c r="X1353" s="124"/>
      <c r="Y1353" s="124"/>
    </row>
    <row r="1354" spans="1:25" x14ac:dyDescent="0.25">
      <c r="A1354" s="124"/>
      <c r="B1354" s="124"/>
      <c r="C1354" s="124"/>
      <c r="D1354" s="124"/>
      <c r="E1354" s="124"/>
      <c r="F1354" s="124"/>
      <c r="G1354" s="124"/>
      <c r="H1354" s="124"/>
      <c r="I1354" s="124"/>
      <c r="J1354" s="124"/>
      <c r="K1354" s="124"/>
      <c r="L1354" s="124"/>
      <c r="M1354" s="124"/>
      <c r="N1354" s="124"/>
      <c r="O1354" s="124"/>
      <c r="P1354" s="124"/>
      <c r="Q1354" s="124"/>
      <c r="R1354" s="124"/>
      <c r="S1354" s="124"/>
      <c r="T1354" s="124"/>
      <c r="U1354" s="124"/>
      <c r="V1354" s="124"/>
      <c r="W1354" s="124"/>
      <c r="X1354" s="124"/>
      <c r="Y1354" s="124"/>
    </row>
    <row r="1355" spans="1:25" x14ac:dyDescent="0.25">
      <c r="A1355" s="124"/>
      <c r="B1355" s="124"/>
      <c r="C1355" s="124"/>
      <c r="D1355" s="124"/>
      <c r="E1355" s="124"/>
      <c r="F1355" s="124"/>
      <c r="G1355" s="124"/>
      <c r="H1355" s="124"/>
      <c r="I1355" s="124"/>
      <c r="J1355" s="124"/>
      <c r="K1355" s="124"/>
      <c r="L1355" s="124"/>
      <c r="M1355" s="124"/>
      <c r="N1355" s="124"/>
      <c r="O1355" s="124"/>
      <c r="P1355" s="124"/>
      <c r="Q1355" s="124"/>
      <c r="R1355" s="124"/>
      <c r="S1355" s="124"/>
      <c r="T1355" s="124"/>
      <c r="U1355" s="124"/>
      <c r="V1355" s="124"/>
      <c r="W1355" s="124"/>
      <c r="X1355" s="124"/>
      <c r="Y1355" s="124"/>
    </row>
    <row r="1356" spans="1:25" x14ac:dyDescent="0.25">
      <c r="A1356" s="124"/>
      <c r="B1356" s="124"/>
      <c r="C1356" s="124"/>
      <c r="D1356" s="124"/>
      <c r="E1356" s="124"/>
      <c r="F1356" s="124"/>
      <c r="G1356" s="124"/>
      <c r="H1356" s="124"/>
      <c r="I1356" s="124"/>
      <c r="J1356" s="124"/>
      <c r="K1356" s="124"/>
      <c r="L1356" s="124"/>
      <c r="M1356" s="124"/>
      <c r="N1356" s="124"/>
      <c r="O1356" s="124"/>
      <c r="P1356" s="124"/>
      <c r="Q1356" s="124"/>
      <c r="R1356" s="124"/>
      <c r="S1356" s="124"/>
      <c r="T1356" s="124"/>
      <c r="U1356" s="124"/>
      <c r="V1356" s="124"/>
      <c r="W1356" s="124"/>
      <c r="X1356" s="124"/>
      <c r="Y1356" s="124"/>
    </row>
    <row r="1357" spans="1:25" x14ac:dyDescent="0.25">
      <c r="A1357" s="124"/>
      <c r="B1357" s="124"/>
      <c r="C1357" s="124"/>
      <c r="D1357" s="124"/>
      <c r="E1357" s="124"/>
      <c r="F1357" s="124"/>
      <c r="G1357" s="124"/>
      <c r="H1357" s="124"/>
      <c r="I1357" s="124"/>
      <c r="J1357" s="124"/>
      <c r="K1357" s="124"/>
      <c r="L1357" s="124"/>
      <c r="M1357" s="124"/>
      <c r="N1357" s="124"/>
      <c r="O1357" s="124"/>
      <c r="P1357" s="124"/>
      <c r="Q1357" s="124"/>
      <c r="R1357" s="124"/>
      <c r="S1357" s="124"/>
      <c r="T1357" s="124"/>
      <c r="U1357" s="124"/>
      <c r="V1357" s="124"/>
      <c r="W1357" s="124"/>
      <c r="X1357" s="124"/>
      <c r="Y1357" s="124"/>
    </row>
    <row r="1358" spans="1:25" x14ac:dyDescent="0.25">
      <c r="A1358" s="124"/>
      <c r="B1358" s="124"/>
      <c r="C1358" s="124"/>
      <c r="D1358" s="124"/>
      <c r="E1358" s="124"/>
      <c r="F1358" s="124"/>
      <c r="G1358" s="124"/>
      <c r="H1358" s="124"/>
      <c r="I1358" s="124"/>
      <c r="J1358" s="124"/>
      <c r="K1358" s="124"/>
      <c r="L1358" s="124"/>
      <c r="M1358" s="124"/>
      <c r="N1358" s="124"/>
      <c r="O1358" s="124"/>
      <c r="P1358" s="124"/>
      <c r="Q1358" s="124"/>
      <c r="R1358" s="124"/>
      <c r="S1358" s="124"/>
      <c r="T1358" s="124"/>
      <c r="U1358" s="124"/>
      <c r="V1358" s="124"/>
      <c r="W1358" s="124"/>
      <c r="X1358" s="124"/>
      <c r="Y1358" s="124"/>
    </row>
    <row r="1359" spans="1:25" x14ac:dyDescent="0.25">
      <c r="A1359" s="124"/>
      <c r="B1359" s="124"/>
      <c r="C1359" s="124"/>
      <c r="D1359" s="124"/>
      <c r="E1359" s="124"/>
      <c r="F1359" s="124"/>
      <c r="G1359" s="124"/>
      <c r="H1359" s="124"/>
      <c r="I1359" s="124"/>
      <c r="J1359" s="124"/>
      <c r="K1359" s="124"/>
      <c r="L1359" s="124"/>
      <c r="M1359" s="124"/>
      <c r="N1359" s="124"/>
      <c r="O1359" s="124"/>
      <c r="P1359" s="124"/>
      <c r="Q1359" s="124"/>
      <c r="R1359" s="124"/>
      <c r="S1359" s="124"/>
      <c r="T1359" s="124"/>
      <c r="U1359" s="124"/>
      <c r="V1359" s="124"/>
      <c r="W1359" s="124"/>
      <c r="X1359" s="124"/>
      <c r="Y1359" s="124"/>
    </row>
    <row r="1360" spans="1:25" x14ac:dyDescent="0.25">
      <c r="A1360" s="124"/>
      <c r="B1360" s="124"/>
      <c r="C1360" s="124"/>
      <c r="D1360" s="124"/>
      <c r="E1360" s="124"/>
      <c r="F1360" s="124"/>
      <c r="G1360" s="124"/>
      <c r="H1360" s="124"/>
      <c r="I1360" s="124"/>
      <c r="J1360" s="124"/>
      <c r="K1360" s="124"/>
      <c r="L1360" s="124"/>
      <c r="M1360" s="124"/>
      <c r="N1360" s="124"/>
      <c r="O1360" s="124"/>
      <c r="P1360" s="124"/>
      <c r="Q1360" s="124"/>
      <c r="R1360" s="124"/>
      <c r="S1360" s="124"/>
      <c r="T1360" s="124"/>
      <c r="U1360" s="124"/>
      <c r="V1360" s="124"/>
      <c r="W1360" s="124"/>
      <c r="X1360" s="124"/>
      <c r="Y1360" s="124"/>
    </row>
    <row r="1361" spans="1:25" x14ac:dyDescent="0.25">
      <c r="A1361" s="124"/>
      <c r="B1361" s="124"/>
      <c r="C1361" s="124"/>
      <c r="D1361" s="124"/>
      <c r="E1361" s="124"/>
      <c r="F1361" s="124"/>
      <c r="G1361" s="124"/>
      <c r="H1361" s="124"/>
      <c r="I1361" s="124"/>
      <c r="J1361" s="124"/>
      <c r="K1361" s="124"/>
      <c r="L1361" s="124"/>
      <c r="M1361" s="124"/>
      <c r="N1361" s="124"/>
      <c r="O1361" s="124"/>
      <c r="P1361" s="124"/>
      <c r="Q1361" s="124"/>
      <c r="R1361" s="124"/>
      <c r="S1361" s="124"/>
      <c r="T1361" s="124"/>
      <c r="U1361" s="124"/>
      <c r="V1361" s="124"/>
      <c r="W1361" s="124"/>
      <c r="X1361" s="124"/>
      <c r="Y1361" s="124"/>
    </row>
    <row r="1362" spans="1:25" x14ac:dyDescent="0.25">
      <c r="A1362" s="124"/>
      <c r="B1362" s="124"/>
      <c r="C1362" s="124"/>
      <c r="D1362" s="124"/>
      <c r="E1362" s="124"/>
      <c r="F1362" s="124"/>
      <c r="G1362" s="124"/>
      <c r="H1362" s="124"/>
      <c r="I1362" s="124"/>
      <c r="J1362" s="124"/>
      <c r="K1362" s="124"/>
      <c r="L1362" s="124"/>
      <c r="M1362" s="124"/>
      <c r="N1362" s="124"/>
      <c r="O1362" s="124"/>
      <c r="P1362" s="124"/>
      <c r="Q1362" s="124"/>
      <c r="R1362" s="124"/>
      <c r="S1362" s="124"/>
      <c r="T1362" s="124"/>
      <c r="U1362" s="124"/>
      <c r="V1362" s="124"/>
      <c r="W1362" s="124"/>
      <c r="X1362" s="124"/>
      <c r="Y1362" s="124"/>
    </row>
    <row r="1363" spans="1:25" x14ac:dyDescent="0.25">
      <c r="A1363" s="124"/>
      <c r="B1363" s="124"/>
      <c r="C1363" s="124"/>
      <c r="D1363" s="124"/>
      <c r="E1363" s="124"/>
      <c r="F1363" s="124"/>
      <c r="G1363" s="124"/>
      <c r="H1363" s="124"/>
      <c r="I1363" s="124"/>
      <c r="J1363" s="124"/>
      <c r="K1363" s="124"/>
      <c r="L1363" s="124"/>
      <c r="M1363" s="124"/>
      <c r="N1363" s="124"/>
      <c r="O1363" s="124"/>
      <c r="P1363" s="124"/>
      <c r="Q1363" s="124"/>
      <c r="R1363" s="124"/>
      <c r="S1363" s="124"/>
      <c r="T1363" s="124"/>
      <c r="U1363" s="124"/>
      <c r="V1363" s="124"/>
      <c r="W1363" s="124"/>
      <c r="X1363" s="124"/>
      <c r="Y1363" s="124"/>
    </row>
    <row r="1364" spans="1:25" x14ac:dyDescent="0.25">
      <c r="A1364" s="124"/>
      <c r="B1364" s="124"/>
      <c r="C1364" s="124"/>
      <c r="D1364" s="124"/>
      <c r="E1364" s="124"/>
      <c r="F1364" s="124"/>
      <c r="G1364" s="124"/>
      <c r="H1364" s="124"/>
      <c r="I1364" s="124"/>
      <c r="J1364" s="124"/>
      <c r="K1364" s="124"/>
      <c r="L1364" s="124"/>
      <c r="M1364" s="124"/>
      <c r="N1364" s="124"/>
      <c r="O1364" s="124"/>
      <c r="P1364" s="124"/>
      <c r="Q1364" s="124"/>
      <c r="R1364" s="124"/>
      <c r="S1364" s="124"/>
      <c r="T1364" s="124"/>
      <c r="U1364" s="124"/>
      <c r="V1364" s="124"/>
      <c r="W1364" s="124"/>
      <c r="X1364" s="124"/>
      <c r="Y1364" s="124"/>
    </row>
    <row r="1365" spans="1:25" x14ac:dyDescent="0.25">
      <c r="A1365" s="124"/>
      <c r="B1365" s="124"/>
      <c r="C1365" s="124"/>
      <c r="D1365" s="124"/>
      <c r="E1365" s="124"/>
      <c r="F1365" s="124"/>
      <c r="G1365" s="124"/>
      <c r="H1365" s="124"/>
      <c r="I1365" s="124"/>
      <c r="J1365" s="124"/>
      <c r="K1365" s="124"/>
      <c r="L1365" s="124"/>
      <c r="M1365" s="124"/>
      <c r="N1365" s="124"/>
      <c r="O1365" s="124"/>
      <c r="P1365" s="124"/>
      <c r="Q1365" s="124"/>
      <c r="R1365" s="124"/>
      <c r="S1365" s="124"/>
      <c r="T1365" s="124"/>
      <c r="U1365" s="124"/>
      <c r="V1365" s="124"/>
      <c r="W1365" s="124"/>
      <c r="X1365" s="124"/>
      <c r="Y1365" s="124"/>
    </row>
    <row r="1366" spans="1:25" x14ac:dyDescent="0.25">
      <c r="A1366" s="124"/>
      <c r="B1366" s="124"/>
      <c r="C1366" s="124"/>
      <c r="D1366" s="124"/>
      <c r="E1366" s="124"/>
      <c r="F1366" s="124"/>
      <c r="G1366" s="124"/>
      <c r="H1366" s="124"/>
      <c r="I1366" s="124"/>
      <c r="J1366" s="124"/>
      <c r="K1366" s="124"/>
      <c r="L1366" s="124"/>
      <c r="M1366" s="124"/>
      <c r="N1366" s="124"/>
      <c r="O1366" s="124"/>
      <c r="P1366" s="124"/>
      <c r="Q1366" s="124"/>
      <c r="R1366" s="124"/>
      <c r="S1366" s="124"/>
      <c r="T1366" s="124"/>
      <c r="U1366" s="124"/>
      <c r="V1366" s="124"/>
      <c r="W1366" s="124"/>
      <c r="X1366" s="124"/>
      <c r="Y1366" s="124"/>
    </row>
    <row r="1367" spans="1:25" x14ac:dyDescent="0.25">
      <c r="A1367" s="124"/>
      <c r="B1367" s="124"/>
      <c r="C1367" s="124"/>
      <c r="D1367" s="124"/>
      <c r="E1367" s="124"/>
      <c r="F1367" s="124"/>
      <c r="G1367" s="124"/>
      <c r="H1367" s="124"/>
      <c r="I1367" s="124"/>
      <c r="J1367" s="124"/>
      <c r="K1367" s="124"/>
      <c r="L1367" s="124"/>
      <c r="M1367" s="124"/>
      <c r="N1367" s="124"/>
      <c r="O1367" s="124"/>
      <c r="P1367" s="124"/>
      <c r="Q1367" s="124"/>
      <c r="R1367" s="124"/>
      <c r="S1367" s="124"/>
      <c r="T1367" s="124"/>
      <c r="U1367" s="124"/>
      <c r="V1367" s="124"/>
      <c r="W1367" s="124"/>
      <c r="X1367" s="124"/>
      <c r="Y1367" s="124"/>
    </row>
    <row r="1368" spans="1:25" x14ac:dyDescent="0.25">
      <c r="A1368" s="124"/>
      <c r="B1368" s="124"/>
      <c r="C1368" s="124"/>
      <c r="D1368" s="124"/>
      <c r="E1368" s="124"/>
      <c r="F1368" s="124"/>
      <c r="G1368" s="124"/>
      <c r="H1368" s="124"/>
      <c r="I1368" s="124"/>
      <c r="J1368" s="124"/>
      <c r="K1368" s="124"/>
      <c r="L1368" s="124"/>
      <c r="M1368" s="124"/>
      <c r="N1368" s="124"/>
      <c r="O1368" s="124"/>
      <c r="P1368" s="124"/>
      <c r="Q1368" s="124"/>
      <c r="R1368" s="124"/>
      <c r="S1368" s="124"/>
      <c r="T1368" s="124"/>
      <c r="U1368" s="124"/>
      <c r="V1368" s="124"/>
      <c r="W1368" s="124"/>
      <c r="X1368" s="124"/>
      <c r="Y1368" s="124"/>
    </row>
    <row r="1369" spans="1:25" x14ac:dyDescent="0.25">
      <c r="A1369" s="124"/>
      <c r="B1369" s="124"/>
      <c r="C1369" s="124"/>
      <c r="D1369" s="124"/>
      <c r="E1369" s="124"/>
      <c r="F1369" s="124"/>
      <c r="G1369" s="124"/>
      <c r="H1369" s="124"/>
      <c r="I1369" s="124"/>
      <c r="J1369" s="124"/>
      <c r="K1369" s="124"/>
      <c r="L1369" s="124"/>
      <c r="M1369" s="124"/>
      <c r="N1369" s="124"/>
      <c r="O1369" s="124"/>
      <c r="P1369" s="124"/>
      <c r="Q1369" s="124"/>
      <c r="R1369" s="124"/>
      <c r="S1369" s="124"/>
      <c r="T1369" s="124"/>
      <c r="U1369" s="124"/>
      <c r="V1369" s="124"/>
      <c r="W1369" s="124"/>
      <c r="X1369" s="124"/>
      <c r="Y1369" s="124"/>
    </row>
    <row r="1370" spans="1:25" x14ac:dyDescent="0.25">
      <c r="A1370" s="124"/>
      <c r="B1370" s="124"/>
      <c r="C1370" s="124"/>
      <c r="D1370" s="124"/>
      <c r="E1370" s="124"/>
      <c r="F1370" s="124"/>
      <c r="G1370" s="124"/>
      <c r="H1370" s="124"/>
      <c r="I1370" s="124"/>
      <c r="J1370" s="124"/>
      <c r="K1370" s="124"/>
      <c r="L1370" s="124"/>
      <c r="M1370" s="124"/>
      <c r="N1370" s="124"/>
      <c r="O1370" s="124"/>
      <c r="P1370" s="124"/>
      <c r="Q1370" s="124"/>
      <c r="R1370" s="124"/>
      <c r="S1370" s="124"/>
      <c r="T1370" s="124"/>
      <c r="U1370" s="124"/>
      <c r="V1370" s="124"/>
      <c r="W1370" s="124"/>
      <c r="X1370" s="124"/>
      <c r="Y1370" s="124"/>
    </row>
    <row r="1371" spans="1:25" x14ac:dyDescent="0.25">
      <c r="A1371" s="124"/>
      <c r="B1371" s="124"/>
      <c r="C1371" s="124"/>
      <c r="D1371" s="124"/>
      <c r="E1371" s="124"/>
      <c r="F1371" s="124"/>
      <c r="G1371" s="124"/>
      <c r="H1371" s="124"/>
      <c r="I1371" s="124"/>
      <c r="J1371" s="124"/>
      <c r="K1371" s="124"/>
      <c r="L1371" s="124"/>
      <c r="M1371" s="124"/>
      <c r="N1371" s="124"/>
      <c r="O1371" s="124"/>
      <c r="P1371" s="124"/>
      <c r="Q1371" s="124"/>
      <c r="R1371" s="124"/>
      <c r="S1371" s="124"/>
      <c r="T1371" s="124"/>
      <c r="U1371" s="124"/>
      <c r="V1371" s="124"/>
      <c r="W1371" s="124"/>
      <c r="X1371" s="124"/>
      <c r="Y1371" s="124"/>
    </row>
    <row r="1372" spans="1:25" x14ac:dyDescent="0.25">
      <c r="A1372" s="124"/>
      <c r="B1372" s="124"/>
      <c r="C1372" s="124"/>
      <c r="D1372" s="124"/>
      <c r="E1372" s="124"/>
      <c r="F1372" s="124"/>
      <c r="G1372" s="124"/>
      <c r="H1372" s="124"/>
      <c r="I1372" s="124"/>
      <c r="J1372" s="124"/>
      <c r="K1372" s="124"/>
      <c r="L1372" s="124"/>
      <c r="M1372" s="124"/>
      <c r="N1372" s="124"/>
      <c r="O1372" s="124"/>
      <c r="P1372" s="124"/>
      <c r="Q1372" s="124"/>
      <c r="R1372" s="124"/>
      <c r="S1372" s="124"/>
      <c r="T1372" s="124"/>
      <c r="U1372" s="124"/>
      <c r="V1372" s="124"/>
      <c r="W1372" s="124"/>
      <c r="X1372" s="124"/>
      <c r="Y1372" s="124"/>
    </row>
    <row r="1373" spans="1:25" x14ac:dyDescent="0.25">
      <c r="A1373" s="124"/>
      <c r="B1373" s="124"/>
      <c r="C1373" s="124"/>
      <c r="D1373" s="124"/>
      <c r="E1373" s="124"/>
      <c r="F1373" s="124"/>
      <c r="G1373" s="124"/>
      <c r="H1373" s="124"/>
      <c r="I1373" s="124"/>
      <c r="J1373" s="124"/>
      <c r="K1373" s="124"/>
      <c r="L1373" s="124"/>
      <c r="M1373" s="124"/>
      <c r="N1373" s="124"/>
      <c r="O1373" s="124"/>
      <c r="P1373" s="124"/>
      <c r="Q1373" s="124"/>
      <c r="R1373" s="124"/>
      <c r="S1373" s="124"/>
      <c r="T1373" s="124"/>
      <c r="U1373" s="124"/>
      <c r="V1373" s="124"/>
      <c r="W1373" s="124"/>
      <c r="X1373" s="124"/>
      <c r="Y1373" s="124"/>
    </row>
    <row r="1374" spans="1:25" x14ac:dyDescent="0.25">
      <c r="A1374" s="124"/>
      <c r="B1374" s="124"/>
      <c r="C1374" s="124"/>
      <c r="D1374" s="124"/>
      <c r="E1374" s="124"/>
      <c r="F1374" s="124"/>
      <c r="G1374" s="124"/>
      <c r="H1374" s="124"/>
      <c r="I1374" s="124"/>
      <c r="J1374" s="124"/>
      <c r="K1374" s="124"/>
      <c r="L1374" s="124"/>
      <c r="M1374" s="124"/>
      <c r="N1374" s="124"/>
      <c r="O1374" s="124"/>
      <c r="P1374" s="124"/>
      <c r="Q1374" s="124"/>
      <c r="R1374" s="124"/>
      <c r="S1374" s="124"/>
      <c r="T1374" s="124"/>
      <c r="U1374" s="124"/>
      <c r="V1374" s="124"/>
      <c r="W1374" s="124"/>
      <c r="X1374" s="124"/>
      <c r="Y1374" s="124"/>
    </row>
    <row r="1375" spans="1:25" x14ac:dyDescent="0.25">
      <c r="A1375" s="124"/>
      <c r="B1375" s="124"/>
      <c r="C1375" s="124"/>
      <c r="D1375" s="124"/>
      <c r="E1375" s="124"/>
      <c r="F1375" s="124"/>
      <c r="G1375" s="124"/>
      <c r="H1375" s="124"/>
      <c r="I1375" s="124"/>
      <c r="J1375" s="124"/>
      <c r="K1375" s="124"/>
      <c r="L1375" s="124"/>
      <c r="M1375" s="124"/>
      <c r="N1375" s="124"/>
      <c r="O1375" s="124"/>
      <c r="P1375" s="124"/>
      <c r="Q1375" s="124"/>
      <c r="R1375" s="124"/>
      <c r="S1375" s="124"/>
      <c r="T1375" s="124"/>
      <c r="U1375" s="124"/>
      <c r="V1375" s="124"/>
      <c r="W1375" s="124"/>
      <c r="X1375" s="124"/>
      <c r="Y1375" s="124"/>
    </row>
    <row r="1376" spans="1:25" x14ac:dyDescent="0.25">
      <c r="A1376" s="124"/>
      <c r="B1376" s="124"/>
      <c r="C1376" s="124"/>
      <c r="D1376" s="124"/>
      <c r="E1376" s="124"/>
      <c r="F1376" s="124"/>
      <c r="G1376" s="124"/>
      <c r="H1376" s="124"/>
      <c r="I1376" s="124"/>
      <c r="J1376" s="124"/>
      <c r="K1376" s="124"/>
      <c r="L1376" s="124"/>
      <c r="M1376" s="124"/>
      <c r="N1376" s="124"/>
      <c r="O1376" s="124"/>
      <c r="P1376" s="124"/>
      <c r="Q1376" s="124"/>
      <c r="R1376" s="124"/>
      <c r="S1376" s="124"/>
      <c r="T1376" s="124"/>
      <c r="U1376" s="124"/>
      <c r="V1376" s="124"/>
      <c r="W1376" s="124"/>
      <c r="X1376" s="124"/>
      <c r="Y1376" s="124"/>
    </row>
    <row r="1377" spans="1:25" x14ac:dyDescent="0.25">
      <c r="A1377" s="124"/>
      <c r="B1377" s="124"/>
      <c r="C1377" s="124"/>
      <c r="D1377" s="124"/>
      <c r="E1377" s="124"/>
      <c r="F1377" s="124"/>
      <c r="G1377" s="124"/>
      <c r="H1377" s="124"/>
      <c r="I1377" s="124"/>
      <c r="J1377" s="124"/>
      <c r="K1377" s="124"/>
      <c r="L1377" s="124"/>
      <c r="M1377" s="124"/>
      <c r="N1377" s="124"/>
      <c r="O1377" s="124"/>
      <c r="P1377" s="124"/>
      <c r="Q1377" s="124"/>
      <c r="R1377" s="124"/>
      <c r="S1377" s="124"/>
      <c r="T1377" s="124"/>
      <c r="U1377" s="124"/>
      <c r="V1377" s="124"/>
      <c r="W1377" s="124"/>
      <c r="X1377" s="124"/>
      <c r="Y1377" s="124"/>
    </row>
    <row r="1378" spans="1:25" x14ac:dyDescent="0.25">
      <c r="A1378" s="124"/>
      <c r="B1378" s="124"/>
      <c r="C1378" s="124"/>
      <c r="D1378" s="124"/>
      <c r="E1378" s="124"/>
      <c r="F1378" s="124"/>
      <c r="G1378" s="124"/>
      <c r="H1378" s="124"/>
      <c r="I1378" s="124"/>
      <c r="J1378" s="124"/>
      <c r="K1378" s="124"/>
      <c r="L1378" s="124"/>
      <c r="M1378" s="124"/>
      <c r="N1378" s="124"/>
      <c r="O1378" s="124"/>
      <c r="P1378" s="124"/>
      <c r="Q1378" s="124"/>
      <c r="R1378" s="124"/>
      <c r="S1378" s="124"/>
      <c r="T1378" s="124"/>
      <c r="U1378" s="124"/>
      <c r="V1378" s="124"/>
      <c r="W1378" s="124"/>
      <c r="X1378" s="124"/>
      <c r="Y1378" s="124"/>
    </row>
    <row r="1379" spans="1:25" x14ac:dyDescent="0.25">
      <c r="A1379" s="124"/>
      <c r="B1379" s="124"/>
      <c r="C1379" s="124"/>
      <c r="D1379" s="124"/>
      <c r="E1379" s="124"/>
      <c r="F1379" s="124"/>
      <c r="G1379" s="124"/>
      <c r="H1379" s="124"/>
      <c r="I1379" s="124"/>
      <c r="J1379" s="124"/>
      <c r="K1379" s="124"/>
      <c r="L1379" s="124"/>
      <c r="M1379" s="124"/>
      <c r="N1379" s="124"/>
      <c r="O1379" s="124"/>
      <c r="P1379" s="124"/>
      <c r="Q1379" s="124"/>
      <c r="R1379" s="124"/>
      <c r="S1379" s="124"/>
      <c r="T1379" s="124"/>
      <c r="U1379" s="124"/>
      <c r="V1379" s="124"/>
      <c r="W1379" s="124"/>
      <c r="X1379" s="124"/>
      <c r="Y1379" s="124"/>
    </row>
    <row r="1380" spans="1:25" x14ac:dyDescent="0.25">
      <c r="A1380" s="124"/>
      <c r="B1380" s="124"/>
      <c r="C1380" s="124"/>
      <c r="D1380" s="124"/>
      <c r="E1380" s="124"/>
      <c r="F1380" s="124"/>
      <c r="G1380" s="124"/>
      <c r="H1380" s="124"/>
      <c r="I1380" s="124"/>
      <c r="J1380" s="124"/>
      <c r="K1380" s="124"/>
      <c r="L1380" s="124"/>
      <c r="M1380" s="124"/>
      <c r="N1380" s="124"/>
      <c r="O1380" s="124"/>
      <c r="P1380" s="124"/>
      <c r="Q1380" s="124"/>
      <c r="R1380" s="124"/>
      <c r="S1380" s="124"/>
      <c r="T1380" s="124"/>
      <c r="U1380" s="124"/>
      <c r="V1380" s="124"/>
      <c r="W1380" s="124"/>
      <c r="X1380" s="124"/>
      <c r="Y1380" s="124"/>
    </row>
    <row r="1381" spans="1:25" x14ac:dyDescent="0.25">
      <c r="A1381" s="124"/>
      <c r="B1381" s="124"/>
      <c r="C1381" s="124"/>
      <c r="D1381" s="124"/>
      <c r="E1381" s="124"/>
      <c r="F1381" s="124"/>
      <c r="G1381" s="124"/>
      <c r="H1381" s="124"/>
      <c r="I1381" s="124"/>
      <c r="J1381" s="124"/>
      <c r="K1381" s="124"/>
      <c r="L1381" s="124"/>
      <c r="M1381" s="124"/>
      <c r="N1381" s="124"/>
      <c r="O1381" s="124"/>
      <c r="P1381" s="124"/>
      <c r="Q1381" s="124"/>
      <c r="R1381" s="124"/>
      <c r="S1381" s="124"/>
      <c r="T1381" s="124"/>
      <c r="U1381" s="124"/>
      <c r="V1381" s="124"/>
      <c r="W1381" s="124"/>
      <c r="X1381" s="124"/>
      <c r="Y1381" s="124"/>
    </row>
    <row r="1382" spans="1:25" x14ac:dyDescent="0.25">
      <c r="A1382" s="124"/>
      <c r="B1382" s="124"/>
      <c r="C1382" s="124"/>
      <c r="D1382" s="124"/>
      <c r="E1382" s="124"/>
      <c r="F1382" s="124"/>
      <c r="G1382" s="124"/>
      <c r="H1382" s="124"/>
      <c r="I1382" s="124"/>
      <c r="J1382" s="124"/>
      <c r="K1382" s="124"/>
      <c r="L1382" s="124"/>
      <c r="M1382" s="124"/>
      <c r="N1382" s="124"/>
      <c r="O1382" s="124"/>
      <c r="P1382" s="124"/>
      <c r="Q1382" s="124"/>
      <c r="R1382" s="124"/>
      <c r="S1382" s="124"/>
      <c r="T1382" s="124"/>
      <c r="U1382" s="124"/>
      <c r="V1382" s="124"/>
      <c r="W1382" s="124"/>
      <c r="X1382" s="124"/>
      <c r="Y1382" s="124"/>
    </row>
    <row r="1383" spans="1:25" x14ac:dyDescent="0.25">
      <c r="A1383" s="124"/>
      <c r="B1383" s="124"/>
      <c r="C1383" s="124"/>
      <c r="D1383" s="124"/>
      <c r="E1383" s="124"/>
      <c r="F1383" s="124"/>
      <c r="G1383" s="124"/>
      <c r="H1383" s="124"/>
      <c r="I1383" s="124"/>
      <c r="J1383" s="124"/>
      <c r="K1383" s="124"/>
      <c r="L1383" s="124"/>
      <c r="M1383" s="124"/>
      <c r="N1383" s="124"/>
      <c r="O1383" s="124"/>
      <c r="P1383" s="124"/>
      <c r="Q1383" s="124"/>
      <c r="R1383" s="124"/>
      <c r="S1383" s="124"/>
      <c r="T1383" s="124"/>
      <c r="U1383" s="124"/>
      <c r="V1383" s="124"/>
      <c r="W1383" s="124"/>
      <c r="X1383" s="124"/>
      <c r="Y1383" s="124"/>
    </row>
    <row r="1384" spans="1:25" x14ac:dyDescent="0.25">
      <c r="A1384" s="124"/>
      <c r="B1384" s="124"/>
      <c r="C1384" s="124"/>
      <c r="D1384" s="124"/>
      <c r="E1384" s="124"/>
      <c r="F1384" s="124"/>
      <c r="G1384" s="124"/>
      <c r="H1384" s="124"/>
      <c r="I1384" s="124"/>
      <c r="J1384" s="124"/>
      <c r="K1384" s="124"/>
      <c r="L1384" s="124"/>
      <c r="M1384" s="124"/>
      <c r="N1384" s="124"/>
      <c r="O1384" s="124"/>
      <c r="P1384" s="124"/>
      <c r="Q1384" s="124"/>
      <c r="R1384" s="124"/>
      <c r="S1384" s="124"/>
      <c r="T1384" s="124"/>
      <c r="U1384" s="124"/>
      <c r="V1384" s="124"/>
      <c r="W1384" s="124"/>
      <c r="X1384" s="124"/>
      <c r="Y1384" s="124"/>
    </row>
    <row r="1385" spans="1:25" x14ac:dyDescent="0.25">
      <c r="A1385" s="124"/>
      <c r="B1385" s="124"/>
      <c r="C1385" s="124"/>
      <c r="D1385" s="124"/>
      <c r="E1385" s="124"/>
      <c r="F1385" s="124"/>
      <c r="G1385" s="124"/>
      <c r="H1385" s="124"/>
      <c r="I1385" s="124"/>
      <c r="J1385" s="124"/>
      <c r="K1385" s="124"/>
      <c r="L1385" s="124"/>
      <c r="M1385" s="124"/>
      <c r="N1385" s="124"/>
      <c r="O1385" s="124"/>
      <c r="P1385" s="124"/>
      <c r="Q1385" s="124"/>
      <c r="R1385" s="124"/>
      <c r="S1385" s="124"/>
      <c r="T1385" s="124"/>
      <c r="U1385" s="124"/>
      <c r="V1385" s="124"/>
      <c r="W1385" s="124"/>
      <c r="X1385" s="124"/>
      <c r="Y1385" s="124"/>
    </row>
    <row r="1386" spans="1:25" x14ac:dyDescent="0.25">
      <c r="A1386" s="124"/>
      <c r="B1386" s="124"/>
      <c r="C1386" s="124"/>
      <c r="D1386" s="124"/>
      <c r="E1386" s="124"/>
      <c r="F1386" s="124"/>
      <c r="G1386" s="124"/>
      <c r="H1386" s="124"/>
      <c r="I1386" s="124"/>
      <c r="J1386" s="124"/>
      <c r="K1386" s="124"/>
      <c r="L1386" s="124"/>
      <c r="M1386" s="124"/>
      <c r="N1386" s="124"/>
      <c r="O1386" s="124"/>
      <c r="P1386" s="124"/>
      <c r="Q1386" s="124"/>
      <c r="R1386" s="124"/>
      <c r="S1386" s="124"/>
      <c r="T1386" s="124"/>
      <c r="U1386" s="124"/>
      <c r="V1386" s="124"/>
      <c r="W1386" s="124"/>
      <c r="X1386" s="124"/>
      <c r="Y1386" s="124"/>
    </row>
    <row r="1387" spans="1:25" x14ac:dyDescent="0.25">
      <c r="A1387" s="124"/>
      <c r="B1387" s="124"/>
      <c r="C1387" s="124"/>
      <c r="D1387" s="124"/>
      <c r="E1387" s="124"/>
      <c r="F1387" s="124"/>
      <c r="G1387" s="124"/>
      <c r="H1387" s="124"/>
      <c r="I1387" s="124"/>
      <c r="J1387" s="124"/>
      <c r="K1387" s="124"/>
      <c r="L1387" s="124"/>
      <c r="M1387" s="124"/>
      <c r="N1387" s="124"/>
      <c r="O1387" s="124"/>
      <c r="P1387" s="124"/>
      <c r="Q1387" s="124"/>
      <c r="R1387" s="124"/>
      <c r="S1387" s="124"/>
      <c r="T1387" s="124"/>
      <c r="U1387" s="124"/>
      <c r="V1387" s="124"/>
      <c r="W1387" s="124"/>
      <c r="X1387" s="124"/>
      <c r="Y1387" s="124"/>
    </row>
    <row r="1388" spans="1:25" x14ac:dyDescent="0.25">
      <c r="A1388" s="124"/>
      <c r="B1388" s="124"/>
      <c r="C1388" s="124"/>
      <c r="D1388" s="124"/>
      <c r="E1388" s="124"/>
      <c r="F1388" s="124"/>
      <c r="G1388" s="124"/>
      <c r="H1388" s="124"/>
      <c r="I1388" s="124"/>
      <c r="J1388" s="124"/>
      <c r="K1388" s="124"/>
      <c r="L1388" s="124"/>
      <c r="M1388" s="124"/>
      <c r="N1388" s="124"/>
      <c r="O1388" s="124"/>
      <c r="P1388" s="124"/>
      <c r="Q1388" s="124"/>
      <c r="R1388" s="124"/>
      <c r="S1388" s="124"/>
      <c r="T1388" s="124"/>
      <c r="U1388" s="124"/>
      <c r="V1388" s="124"/>
      <c r="W1388" s="124"/>
      <c r="X1388" s="124"/>
      <c r="Y1388" s="124"/>
    </row>
    <row r="1389" spans="1:25" x14ac:dyDescent="0.25">
      <c r="A1389" s="124"/>
      <c r="B1389" s="124"/>
      <c r="C1389" s="124"/>
      <c r="D1389" s="124"/>
      <c r="E1389" s="124"/>
      <c r="F1389" s="124"/>
      <c r="G1389" s="124"/>
      <c r="H1389" s="124"/>
      <c r="I1389" s="124"/>
      <c r="J1389" s="124"/>
      <c r="K1389" s="124"/>
      <c r="L1389" s="124"/>
      <c r="M1389" s="124"/>
      <c r="N1389" s="124"/>
      <c r="O1389" s="124"/>
      <c r="P1389" s="124"/>
      <c r="Q1389" s="124"/>
      <c r="R1389" s="124"/>
      <c r="S1389" s="124"/>
      <c r="T1389" s="124"/>
      <c r="U1389" s="124"/>
      <c r="V1389" s="124"/>
      <c r="W1389" s="124"/>
      <c r="X1389" s="124"/>
      <c r="Y1389" s="124"/>
    </row>
    <row r="1390" spans="1:25" x14ac:dyDescent="0.25">
      <c r="A1390" s="124"/>
      <c r="B1390" s="124"/>
      <c r="C1390" s="124"/>
      <c r="D1390" s="124"/>
      <c r="E1390" s="124"/>
      <c r="F1390" s="124"/>
      <c r="G1390" s="124"/>
      <c r="H1390" s="124"/>
      <c r="I1390" s="124"/>
      <c r="J1390" s="124"/>
      <c r="K1390" s="124"/>
      <c r="L1390" s="124"/>
      <c r="M1390" s="124"/>
      <c r="N1390" s="124"/>
      <c r="O1390" s="124"/>
      <c r="P1390" s="124"/>
      <c r="Q1390" s="124"/>
      <c r="R1390" s="124"/>
      <c r="S1390" s="124"/>
      <c r="T1390" s="124"/>
      <c r="U1390" s="124"/>
      <c r="V1390" s="124"/>
      <c r="W1390" s="124"/>
      <c r="X1390" s="124"/>
      <c r="Y1390" s="124"/>
    </row>
    <row r="1391" spans="1:25" x14ac:dyDescent="0.25">
      <c r="A1391" s="124"/>
      <c r="B1391" s="124"/>
      <c r="C1391" s="124"/>
      <c r="D1391" s="124"/>
      <c r="E1391" s="124"/>
      <c r="F1391" s="124"/>
      <c r="G1391" s="124"/>
      <c r="H1391" s="124"/>
      <c r="I1391" s="124"/>
      <c r="J1391" s="124"/>
      <c r="K1391" s="124"/>
      <c r="L1391" s="124"/>
      <c r="M1391" s="124"/>
      <c r="N1391" s="124"/>
      <c r="O1391" s="124"/>
      <c r="P1391" s="124"/>
      <c r="Q1391" s="124"/>
      <c r="R1391" s="124"/>
      <c r="S1391" s="124"/>
      <c r="T1391" s="124"/>
      <c r="U1391" s="124"/>
      <c r="V1391" s="124"/>
      <c r="W1391" s="124"/>
      <c r="X1391" s="124"/>
      <c r="Y1391" s="124"/>
    </row>
    <row r="1392" spans="1:25" x14ac:dyDescent="0.25">
      <c r="A1392" s="124"/>
      <c r="B1392" s="124"/>
      <c r="C1392" s="124"/>
      <c r="D1392" s="124"/>
      <c r="E1392" s="124"/>
      <c r="F1392" s="124"/>
      <c r="G1392" s="124"/>
      <c r="H1392" s="124"/>
      <c r="I1392" s="124"/>
      <c r="J1392" s="124"/>
      <c r="K1392" s="124"/>
      <c r="L1392" s="124"/>
      <c r="M1392" s="124"/>
      <c r="N1392" s="124"/>
      <c r="O1392" s="124"/>
      <c r="P1392" s="124"/>
      <c r="Q1392" s="124"/>
      <c r="R1392" s="124"/>
      <c r="S1392" s="124"/>
      <c r="T1392" s="124"/>
      <c r="U1392" s="124"/>
      <c r="V1392" s="124"/>
      <c r="W1392" s="124"/>
      <c r="X1392" s="124"/>
      <c r="Y1392" s="124"/>
    </row>
    <row r="1393" spans="1:25" x14ac:dyDescent="0.25">
      <c r="A1393" s="124"/>
      <c r="B1393" s="124"/>
      <c r="C1393" s="124"/>
      <c r="D1393" s="124"/>
      <c r="E1393" s="124"/>
      <c r="F1393" s="124"/>
      <c r="G1393" s="124"/>
      <c r="H1393" s="124"/>
      <c r="I1393" s="124"/>
      <c r="J1393" s="124"/>
      <c r="K1393" s="124"/>
      <c r="L1393" s="124"/>
      <c r="M1393" s="124"/>
      <c r="N1393" s="124"/>
      <c r="O1393" s="124"/>
      <c r="P1393" s="124"/>
      <c r="Q1393" s="124"/>
      <c r="R1393" s="124"/>
      <c r="S1393" s="124"/>
      <c r="T1393" s="124"/>
      <c r="U1393" s="124"/>
      <c r="V1393" s="124"/>
      <c r="W1393" s="124"/>
      <c r="X1393" s="124"/>
      <c r="Y1393" s="124"/>
    </row>
    <row r="1394" spans="1:25" x14ac:dyDescent="0.25">
      <c r="A1394" s="124"/>
      <c r="B1394" s="124"/>
      <c r="C1394" s="124"/>
      <c r="D1394" s="124"/>
      <c r="E1394" s="124"/>
      <c r="F1394" s="124"/>
      <c r="G1394" s="124"/>
      <c r="H1394" s="124"/>
      <c r="I1394" s="124"/>
      <c r="J1394" s="124"/>
      <c r="K1394" s="124"/>
      <c r="L1394" s="124"/>
      <c r="M1394" s="124"/>
      <c r="N1394" s="124"/>
      <c r="O1394" s="124"/>
      <c r="P1394" s="124"/>
      <c r="Q1394" s="124"/>
      <c r="R1394" s="124"/>
      <c r="S1394" s="124"/>
      <c r="T1394" s="124"/>
      <c r="U1394" s="124"/>
      <c r="V1394" s="124"/>
      <c r="W1394" s="124"/>
      <c r="X1394" s="124"/>
      <c r="Y1394" s="124"/>
    </row>
    <row r="1395" spans="1:25" x14ac:dyDescent="0.25">
      <c r="A1395" s="124"/>
      <c r="B1395" s="124"/>
      <c r="C1395" s="124"/>
      <c r="D1395" s="124"/>
      <c r="E1395" s="124"/>
      <c r="F1395" s="124"/>
      <c r="G1395" s="124"/>
      <c r="H1395" s="124"/>
      <c r="I1395" s="124"/>
      <c r="J1395" s="124"/>
      <c r="K1395" s="124"/>
      <c r="L1395" s="124"/>
      <c r="M1395" s="124"/>
      <c r="N1395" s="124"/>
      <c r="O1395" s="124"/>
      <c r="P1395" s="124"/>
      <c r="Q1395" s="124"/>
      <c r="R1395" s="124"/>
      <c r="S1395" s="124"/>
      <c r="T1395" s="124"/>
      <c r="U1395" s="124"/>
      <c r="V1395" s="124"/>
      <c r="W1395" s="124"/>
      <c r="X1395" s="124"/>
      <c r="Y1395" s="124"/>
    </row>
    <row r="1396" spans="1:25" x14ac:dyDescent="0.25">
      <c r="A1396" s="124"/>
      <c r="B1396" s="124"/>
      <c r="C1396" s="124"/>
      <c r="D1396" s="124"/>
      <c r="E1396" s="124"/>
      <c r="F1396" s="124"/>
      <c r="G1396" s="124"/>
      <c r="H1396" s="124"/>
      <c r="I1396" s="124"/>
      <c r="J1396" s="124"/>
      <c r="K1396" s="124"/>
      <c r="L1396" s="124"/>
      <c r="M1396" s="124"/>
      <c r="N1396" s="124"/>
      <c r="O1396" s="124"/>
      <c r="P1396" s="124"/>
      <c r="Q1396" s="124"/>
      <c r="R1396" s="124"/>
      <c r="S1396" s="124"/>
      <c r="T1396" s="124"/>
      <c r="U1396" s="124"/>
      <c r="V1396" s="124"/>
      <c r="W1396" s="124"/>
      <c r="X1396" s="124"/>
      <c r="Y1396" s="124"/>
    </row>
    <row r="1397" spans="1:25" x14ac:dyDescent="0.25">
      <c r="A1397" s="124"/>
      <c r="B1397" s="124"/>
      <c r="C1397" s="124"/>
      <c r="D1397" s="124"/>
      <c r="E1397" s="124"/>
      <c r="F1397" s="124"/>
      <c r="G1397" s="124"/>
      <c r="H1397" s="124"/>
      <c r="I1397" s="124"/>
      <c r="J1397" s="124"/>
      <c r="K1397" s="124"/>
      <c r="L1397" s="124"/>
      <c r="M1397" s="124"/>
      <c r="N1397" s="124"/>
      <c r="O1397" s="124"/>
      <c r="P1397" s="124"/>
      <c r="Q1397" s="124"/>
      <c r="R1397" s="124"/>
      <c r="S1397" s="124"/>
      <c r="T1397" s="124"/>
      <c r="U1397" s="124"/>
      <c r="V1397" s="124"/>
      <c r="W1397" s="124"/>
      <c r="X1397" s="124"/>
      <c r="Y1397" s="124"/>
    </row>
    <row r="1398" spans="1:25" x14ac:dyDescent="0.25">
      <c r="A1398" s="124"/>
      <c r="B1398" s="124"/>
      <c r="C1398" s="124"/>
      <c r="D1398" s="124"/>
      <c r="E1398" s="124"/>
      <c r="F1398" s="124"/>
      <c r="G1398" s="124"/>
      <c r="H1398" s="124"/>
      <c r="I1398" s="124"/>
      <c r="J1398" s="124"/>
      <c r="K1398" s="124"/>
      <c r="L1398" s="124"/>
      <c r="M1398" s="124"/>
      <c r="N1398" s="124"/>
      <c r="O1398" s="124"/>
      <c r="P1398" s="124"/>
      <c r="Q1398" s="124"/>
      <c r="R1398" s="124"/>
      <c r="S1398" s="124"/>
      <c r="T1398" s="124"/>
      <c r="U1398" s="124"/>
      <c r="V1398" s="124"/>
      <c r="W1398" s="124"/>
      <c r="X1398" s="124"/>
      <c r="Y1398" s="124"/>
    </row>
    <row r="1399" spans="1:25" x14ac:dyDescent="0.25">
      <c r="A1399" s="124"/>
      <c r="B1399" s="124"/>
      <c r="C1399" s="124"/>
      <c r="D1399" s="124"/>
      <c r="E1399" s="124"/>
      <c r="F1399" s="124"/>
      <c r="G1399" s="124"/>
      <c r="H1399" s="124"/>
      <c r="I1399" s="124"/>
      <c r="J1399" s="124"/>
      <c r="K1399" s="124"/>
      <c r="L1399" s="124"/>
      <c r="M1399" s="124"/>
      <c r="N1399" s="124"/>
      <c r="O1399" s="124"/>
      <c r="P1399" s="124"/>
      <c r="Q1399" s="124"/>
      <c r="R1399" s="124"/>
      <c r="S1399" s="124"/>
      <c r="T1399" s="124"/>
      <c r="U1399" s="124"/>
      <c r="V1399" s="124"/>
      <c r="W1399" s="124"/>
      <c r="X1399" s="124"/>
      <c r="Y1399" s="124"/>
    </row>
    <row r="1400" spans="1:25" x14ac:dyDescent="0.25">
      <c r="A1400" s="124"/>
      <c r="B1400" s="124"/>
      <c r="C1400" s="124"/>
      <c r="D1400" s="124"/>
      <c r="E1400" s="124"/>
      <c r="F1400" s="124"/>
      <c r="G1400" s="124"/>
      <c r="H1400" s="124"/>
      <c r="I1400" s="124"/>
      <c r="J1400" s="124"/>
      <c r="K1400" s="124"/>
      <c r="L1400" s="124"/>
      <c r="M1400" s="124"/>
      <c r="N1400" s="124"/>
      <c r="O1400" s="124"/>
      <c r="P1400" s="124"/>
      <c r="Q1400" s="124"/>
      <c r="R1400" s="124"/>
      <c r="S1400" s="124"/>
      <c r="T1400" s="124"/>
      <c r="U1400" s="124"/>
      <c r="V1400" s="124"/>
      <c r="W1400" s="124"/>
      <c r="X1400" s="124"/>
      <c r="Y1400" s="124"/>
    </row>
    <row r="1401" spans="1:25" x14ac:dyDescent="0.25">
      <c r="A1401" s="124"/>
      <c r="B1401" s="124"/>
      <c r="C1401" s="124"/>
      <c r="D1401" s="124"/>
      <c r="E1401" s="124"/>
      <c r="F1401" s="124"/>
      <c r="G1401" s="124"/>
      <c r="H1401" s="124"/>
      <c r="I1401" s="124"/>
      <c r="J1401" s="124"/>
      <c r="K1401" s="124"/>
      <c r="L1401" s="124"/>
      <c r="M1401" s="124"/>
      <c r="N1401" s="124"/>
      <c r="O1401" s="124"/>
      <c r="P1401" s="124"/>
      <c r="Q1401" s="124"/>
      <c r="R1401" s="124"/>
      <c r="S1401" s="124"/>
      <c r="T1401" s="124"/>
      <c r="U1401" s="124"/>
      <c r="V1401" s="124"/>
      <c r="W1401" s="124"/>
      <c r="X1401" s="124"/>
      <c r="Y1401" s="124"/>
    </row>
    <row r="1402" spans="1:25" x14ac:dyDescent="0.25">
      <c r="A1402" s="124"/>
      <c r="B1402" s="124"/>
      <c r="C1402" s="124"/>
      <c r="D1402" s="124"/>
      <c r="E1402" s="124"/>
      <c r="F1402" s="124"/>
      <c r="G1402" s="124"/>
      <c r="H1402" s="124"/>
      <c r="I1402" s="124"/>
      <c r="J1402" s="124"/>
      <c r="K1402" s="124"/>
      <c r="L1402" s="124"/>
      <c r="M1402" s="124"/>
      <c r="N1402" s="124"/>
      <c r="O1402" s="124"/>
      <c r="P1402" s="124"/>
      <c r="Q1402" s="124"/>
      <c r="R1402" s="124"/>
      <c r="S1402" s="124"/>
      <c r="T1402" s="124"/>
      <c r="U1402" s="124"/>
      <c r="V1402" s="124"/>
      <c r="W1402" s="124"/>
      <c r="X1402" s="124"/>
      <c r="Y1402" s="124"/>
    </row>
    <row r="1403" spans="1:25" x14ac:dyDescent="0.25">
      <c r="A1403" s="124"/>
      <c r="B1403" s="124"/>
      <c r="C1403" s="124"/>
      <c r="D1403" s="124"/>
      <c r="E1403" s="124"/>
      <c r="F1403" s="124"/>
      <c r="G1403" s="124"/>
      <c r="H1403" s="124"/>
      <c r="I1403" s="124"/>
      <c r="J1403" s="124"/>
      <c r="K1403" s="124"/>
      <c r="L1403" s="124"/>
      <c r="M1403" s="124"/>
      <c r="N1403" s="124"/>
      <c r="O1403" s="124"/>
      <c r="P1403" s="124"/>
      <c r="Q1403" s="124"/>
      <c r="R1403" s="124"/>
      <c r="S1403" s="124"/>
      <c r="T1403" s="124"/>
      <c r="U1403" s="124"/>
      <c r="V1403" s="124"/>
      <c r="W1403" s="124"/>
      <c r="X1403" s="124"/>
      <c r="Y1403" s="124"/>
    </row>
    <row r="1404" spans="1:25" x14ac:dyDescent="0.25">
      <c r="A1404" s="124"/>
      <c r="B1404" s="124"/>
      <c r="C1404" s="124"/>
      <c r="D1404" s="124"/>
      <c r="E1404" s="124"/>
      <c r="F1404" s="124"/>
      <c r="G1404" s="124"/>
      <c r="H1404" s="124"/>
      <c r="I1404" s="124"/>
      <c r="J1404" s="124"/>
      <c r="K1404" s="124"/>
      <c r="L1404" s="124"/>
      <c r="M1404" s="124"/>
      <c r="N1404" s="124"/>
      <c r="O1404" s="124"/>
      <c r="P1404" s="124"/>
      <c r="Q1404" s="124"/>
      <c r="R1404" s="124"/>
      <c r="S1404" s="124"/>
      <c r="T1404" s="124"/>
      <c r="U1404" s="124"/>
      <c r="V1404" s="124"/>
      <c r="W1404" s="124"/>
      <c r="X1404" s="124"/>
      <c r="Y1404" s="124"/>
    </row>
    <row r="1405" spans="1:25" x14ac:dyDescent="0.25">
      <c r="A1405" s="124"/>
      <c r="B1405" s="124"/>
      <c r="C1405" s="124"/>
      <c r="D1405" s="124"/>
      <c r="E1405" s="124"/>
      <c r="F1405" s="124"/>
      <c r="G1405" s="124"/>
      <c r="H1405" s="124"/>
      <c r="I1405" s="124"/>
      <c r="J1405" s="124"/>
      <c r="K1405" s="124"/>
      <c r="L1405" s="124"/>
      <c r="M1405" s="124"/>
      <c r="N1405" s="124"/>
      <c r="O1405" s="124"/>
      <c r="P1405" s="124"/>
      <c r="Q1405" s="124"/>
      <c r="R1405" s="124"/>
      <c r="S1405" s="124"/>
      <c r="T1405" s="124"/>
      <c r="U1405" s="124"/>
      <c r="V1405" s="124"/>
      <c r="W1405" s="124"/>
      <c r="X1405" s="124"/>
      <c r="Y1405" s="124"/>
    </row>
    <row r="1406" spans="1:25" x14ac:dyDescent="0.25">
      <c r="A1406" s="124"/>
      <c r="B1406" s="124"/>
      <c r="C1406" s="124"/>
      <c r="D1406" s="124"/>
      <c r="E1406" s="124"/>
      <c r="F1406" s="124"/>
      <c r="G1406" s="124"/>
      <c r="H1406" s="124"/>
      <c r="I1406" s="124"/>
      <c r="J1406" s="124"/>
      <c r="K1406" s="124"/>
      <c r="L1406" s="124"/>
      <c r="M1406" s="124"/>
      <c r="N1406" s="124"/>
      <c r="O1406" s="124"/>
      <c r="P1406" s="124"/>
      <c r="Q1406" s="124"/>
      <c r="R1406" s="124"/>
      <c r="S1406" s="124"/>
      <c r="T1406" s="124"/>
      <c r="U1406" s="124"/>
      <c r="V1406" s="124"/>
      <c r="W1406" s="124"/>
      <c r="X1406" s="124"/>
      <c r="Y1406" s="124"/>
    </row>
    <row r="1407" spans="1:25" x14ac:dyDescent="0.25">
      <c r="A1407" s="124"/>
      <c r="B1407" s="124"/>
      <c r="C1407" s="124"/>
      <c r="D1407" s="124"/>
      <c r="E1407" s="124"/>
      <c r="F1407" s="124"/>
      <c r="G1407" s="124"/>
      <c r="H1407" s="124"/>
      <c r="I1407" s="124"/>
      <c r="J1407" s="124"/>
      <c r="K1407" s="124"/>
      <c r="L1407" s="124"/>
      <c r="M1407" s="124"/>
      <c r="N1407" s="124"/>
      <c r="O1407" s="124"/>
      <c r="P1407" s="124"/>
      <c r="Q1407" s="124"/>
      <c r="R1407" s="124"/>
      <c r="S1407" s="124"/>
      <c r="T1407" s="124"/>
      <c r="U1407" s="124"/>
      <c r="V1407" s="124"/>
      <c r="W1407" s="124"/>
      <c r="X1407" s="124"/>
      <c r="Y1407" s="124"/>
    </row>
    <row r="1408" spans="1:25" x14ac:dyDescent="0.25">
      <c r="A1408" s="124"/>
      <c r="B1408" s="124"/>
      <c r="C1408" s="124"/>
      <c r="D1408" s="124"/>
      <c r="E1408" s="124"/>
      <c r="F1408" s="124"/>
      <c r="G1408" s="124"/>
      <c r="H1408" s="124"/>
      <c r="I1408" s="124"/>
      <c r="J1408" s="124"/>
      <c r="K1408" s="124"/>
      <c r="L1408" s="124"/>
      <c r="M1408" s="124"/>
      <c r="N1408" s="124"/>
      <c r="O1408" s="124"/>
      <c r="P1408" s="124"/>
      <c r="Q1408" s="124"/>
      <c r="R1408" s="124"/>
      <c r="S1408" s="124"/>
      <c r="T1408" s="124"/>
      <c r="U1408" s="124"/>
      <c r="V1408" s="124"/>
      <c r="W1408" s="124"/>
      <c r="X1408" s="124"/>
      <c r="Y1408" s="124"/>
    </row>
    <row r="1409" spans="1:25" x14ac:dyDescent="0.25">
      <c r="A1409" s="124"/>
      <c r="B1409" s="124"/>
      <c r="C1409" s="124"/>
      <c r="D1409" s="124"/>
      <c r="E1409" s="124"/>
      <c r="F1409" s="124"/>
      <c r="G1409" s="124"/>
      <c r="H1409" s="124"/>
      <c r="I1409" s="124"/>
      <c r="J1409" s="124"/>
      <c r="K1409" s="124"/>
      <c r="L1409" s="124"/>
      <c r="M1409" s="124"/>
      <c r="N1409" s="124"/>
      <c r="O1409" s="124"/>
      <c r="P1409" s="124"/>
      <c r="Q1409" s="124"/>
      <c r="R1409" s="124"/>
      <c r="S1409" s="124"/>
      <c r="T1409" s="124"/>
      <c r="U1409" s="124"/>
      <c r="V1409" s="124"/>
      <c r="W1409" s="124"/>
      <c r="X1409" s="124"/>
      <c r="Y1409" s="124"/>
    </row>
    <row r="1410" spans="1:25" x14ac:dyDescent="0.25">
      <c r="A1410" s="124"/>
      <c r="B1410" s="124"/>
      <c r="C1410" s="124"/>
      <c r="D1410" s="124"/>
      <c r="E1410" s="124"/>
      <c r="F1410" s="124"/>
      <c r="G1410" s="124"/>
      <c r="H1410" s="124"/>
      <c r="I1410" s="124"/>
      <c r="J1410" s="124"/>
      <c r="K1410" s="124"/>
      <c r="L1410" s="124"/>
      <c r="M1410" s="124"/>
      <c r="N1410" s="124"/>
      <c r="O1410" s="124"/>
      <c r="P1410" s="124"/>
      <c r="Q1410" s="124"/>
      <c r="R1410" s="124"/>
      <c r="S1410" s="124"/>
      <c r="T1410" s="124"/>
      <c r="U1410" s="124"/>
      <c r="V1410" s="124"/>
      <c r="W1410" s="124"/>
      <c r="X1410" s="124"/>
      <c r="Y1410" s="124"/>
    </row>
    <row r="1411" spans="1:25" x14ac:dyDescent="0.25">
      <c r="A1411" s="124"/>
      <c r="B1411" s="124"/>
      <c r="C1411" s="124"/>
      <c r="D1411" s="124"/>
      <c r="E1411" s="124"/>
      <c r="F1411" s="124"/>
      <c r="G1411" s="124"/>
      <c r="H1411" s="124"/>
      <c r="I1411" s="124"/>
      <c r="J1411" s="124"/>
      <c r="K1411" s="124"/>
      <c r="L1411" s="124"/>
      <c r="M1411" s="124"/>
      <c r="N1411" s="124"/>
      <c r="O1411" s="124"/>
      <c r="P1411" s="124"/>
      <c r="Q1411" s="124"/>
      <c r="R1411" s="124"/>
      <c r="S1411" s="124"/>
      <c r="T1411" s="124"/>
      <c r="U1411" s="124"/>
      <c r="V1411" s="124"/>
      <c r="W1411" s="124"/>
      <c r="X1411" s="124"/>
      <c r="Y1411" s="124"/>
    </row>
    <row r="1412" spans="1:25" x14ac:dyDescent="0.25">
      <c r="A1412" s="124"/>
      <c r="B1412" s="124"/>
      <c r="C1412" s="124"/>
      <c r="D1412" s="124"/>
      <c r="E1412" s="124"/>
      <c r="F1412" s="124"/>
      <c r="G1412" s="124"/>
      <c r="H1412" s="124"/>
      <c r="I1412" s="124"/>
      <c r="J1412" s="124"/>
      <c r="K1412" s="124"/>
      <c r="L1412" s="124"/>
      <c r="M1412" s="124"/>
      <c r="N1412" s="124"/>
      <c r="O1412" s="124"/>
      <c r="P1412" s="124"/>
      <c r="Q1412" s="124"/>
      <c r="R1412" s="124"/>
      <c r="S1412" s="124"/>
      <c r="T1412" s="124"/>
      <c r="U1412" s="124"/>
      <c r="V1412" s="124"/>
      <c r="W1412" s="124"/>
      <c r="X1412" s="124"/>
      <c r="Y1412" s="124"/>
    </row>
    <row r="1413" spans="1:25" x14ac:dyDescent="0.25">
      <c r="A1413" s="124"/>
      <c r="B1413" s="124"/>
      <c r="C1413" s="124"/>
      <c r="D1413" s="124"/>
      <c r="E1413" s="124"/>
      <c r="F1413" s="124"/>
      <c r="G1413" s="124"/>
      <c r="H1413" s="124"/>
      <c r="I1413" s="124"/>
      <c r="J1413" s="124"/>
      <c r="K1413" s="124"/>
      <c r="L1413" s="124"/>
      <c r="M1413" s="124"/>
      <c r="N1413" s="124"/>
      <c r="O1413" s="124"/>
      <c r="P1413" s="124"/>
      <c r="Q1413" s="124"/>
      <c r="R1413" s="124"/>
      <c r="S1413" s="124"/>
      <c r="T1413" s="124"/>
      <c r="U1413" s="124"/>
      <c r="V1413" s="124"/>
      <c r="W1413" s="124"/>
      <c r="X1413" s="124"/>
      <c r="Y1413" s="124"/>
    </row>
    <row r="1414" spans="1:25" x14ac:dyDescent="0.25">
      <c r="A1414" s="124"/>
      <c r="B1414" s="124"/>
      <c r="C1414" s="124"/>
      <c r="D1414" s="124"/>
      <c r="E1414" s="124"/>
      <c r="F1414" s="124"/>
      <c r="G1414" s="124"/>
      <c r="H1414" s="124"/>
      <c r="I1414" s="124"/>
      <c r="J1414" s="124"/>
      <c r="K1414" s="124"/>
      <c r="L1414" s="124"/>
      <c r="M1414" s="124"/>
      <c r="N1414" s="124"/>
      <c r="O1414" s="124"/>
      <c r="P1414" s="124"/>
      <c r="Q1414" s="124"/>
      <c r="R1414" s="124"/>
      <c r="S1414" s="124"/>
      <c r="T1414" s="124"/>
      <c r="U1414" s="124"/>
      <c r="V1414" s="124"/>
      <c r="W1414" s="124"/>
      <c r="X1414" s="124"/>
      <c r="Y1414" s="124"/>
    </row>
    <row r="1415" spans="1:25" x14ac:dyDescent="0.25">
      <c r="A1415" s="124"/>
      <c r="B1415" s="124"/>
      <c r="C1415" s="124"/>
      <c r="D1415" s="124"/>
      <c r="E1415" s="124"/>
      <c r="F1415" s="124"/>
      <c r="G1415" s="124"/>
      <c r="H1415" s="124"/>
      <c r="I1415" s="124"/>
      <c r="J1415" s="124"/>
      <c r="K1415" s="124"/>
      <c r="L1415" s="124"/>
      <c r="M1415" s="124"/>
      <c r="N1415" s="124"/>
      <c r="O1415" s="124"/>
      <c r="P1415" s="124"/>
      <c r="Q1415" s="124"/>
      <c r="R1415" s="124"/>
      <c r="S1415" s="124"/>
      <c r="T1415" s="124"/>
      <c r="U1415" s="124"/>
      <c r="V1415" s="124"/>
      <c r="W1415" s="124"/>
      <c r="X1415" s="124"/>
      <c r="Y1415" s="124"/>
    </row>
    <row r="1416" spans="1:25" x14ac:dyDescent="0.25">
      <c r="A1416" s="124"/>
      <c r="B1416" s="124"/>
      <c r="C1416" s="124"/>
      <c r="D1416" s="124"/>
      <c r="E1416" s="124"/>
      <c r="F1416" s="124"/>
      <c r="G1416" s="124"/>
      <c r="H1416" s="124"/>
      <c r="I1416" s="124"/>
      <c r="J1416" s="124"/>
      <c r="K1416" s="124"/>
      <c r="L1416" s="124"/>
      <c r="M1416" s="124"/>
      <c r="N1416" s="124"/>
      <c r="O1416" s="124"/>
      <c r="P1416" s="124"/>
      <c r="Q1416" s="124"/>
      <c r="R1416" s="124"/>
      <c r="S1416" s="124"/>
      <c r="T1416" s="124"/>
      <c r="U1416" s="124"/>
      <c r="V1416" s="124"/>
      <c r="W1416" s="124"/>
      <c r="X1416" s="124"/>
      <c r="Y1416" s="124"/>
    </row>
    <row r="1417" spans="1:25" x14ac:dyDescent="0.25">
      <c r="A1417" s="124"/>
      <c r="B1417" s="124"/>
      <c r="C1417" s="124"/>
      <c r="D1417" s="124"/>
      <c r="E1417" s="124"/>
      <c r="F1417" s="124"/>
      <c r="G1417" s="124"/>
      <c r="H1417" s="124"/>
      <c r="I1417" s="124"/>
      <c r="J1417" s="124"/>
      <c r="K1417" s="124"/>
      <c r="L1417" s="124"/>
      <c r="M1417" s="124"/>
      <c r="N1417" s="124"/>
      <c r="O1417" s="124"/>
      <c r="P1417" s="124"/>
      <c r="Q1417" s="124"/>
      <c r="R1417" s="124"/>
      <c r="S1417" s="124"/>
      <c r="T1417" s="124"/>
      <c r="U1417" s="124"/>
      <c r="V1417" s="124"/>
      <c r="W1417" s="124"/>
      <c r="X1417" s="124"/>
      <c r="Y1417" s="124"/>
    </row>
    <row r="1418" spans="1:25" x14ac:dyDescent="0.25">
      <c r="A1418" s="124"/>
      <c r="B1418" s="124"/>
      <c r="C1418" s="124"/>
      <c r="D1418" s="124"/>
      <c r="E1418" s="124"/>
      <c r="F1418" s="124"/>
      <c r="G1418" s="124"/>
      <c r="H1418" s="124"/>
      <c r="I1418" s="124"/>
      <c r="J1418" s="124"/>
      <c r="K1418" s="124"/>
      <c r="L1418" s="124"/>
      <c r="M1418" s="124"/>
      <c r="N1418" s="124"/>
      <c r="O1418" s="124"/>
      <c r="P1418" s="124"/>
      <c r="Q1418" s="124"/>
      <c r="R1418" s="124"/>
      <c r="S1418" s="124"/>
      <c r="T1418" s="124"/>
      <c r="U1418" s="124"/>
      <c r="V1418" s="124"/>
      <c r="W1418" s="124"/>
      <c r="X1418" s="124"/>
      <c r="Y1418" s="124"/>
    </row>
    <row r="1419" spans="1:25" x14ac:dyDescent="0.25">
      <c r="A1419" s="124"/>
      <c r="B1419" s="124"/>
      <c r="C1419" s="124"/>
      <c r="D1419" s="124"/>
      <c r="E1419" s="124"/>
      <c r="F1419" s="124"/>
      <c r="G1419" s="124"/>
      <c r="H1419" s="124"/>
      <c r="I1419" s="124"/>
      <c r="J1419" s="124"/>
      <c r="K1419" s="124"/>
      <c r="L1419" s="124"/>
      <c r="M1419" s="124"/>
      <c r="N1419" s="124"/>
      <c r="O1419" s="124"/>
      <c r="P1419" s="124"/>
      <c r="Q1419" s="124"/>
      <c r="R1419" s="124"/>
      <c r="S1419" s="124"/>
      <c r="T1419" s="124"/>
      <c r="U1419" s="124"/>
      <c r="V1419" s="124"/>
      <c r="W1419" s="124"/>
      <c r="X1419" s="124"/>
      <c r="Y1419" s="124"/>
    </row>
    <row r="1420" spans="1:25" x14ac:dyDescent="0.25">
      <c r="A1420" s="124"/>
      <c r="B1420" s="124"/>
      <c r="C1420" s="124"/>
      <c r="D1420" s="124"/>
      <c r="E1420" s="124"/>
      <c r="F1420" s="124"/>
      <c r="G1420" s="124"/>
      <c r="H1420" s="124"/>
      <c r="I1420" s="124"/>
      <c r="J1420" s="124"/>
      <c r="K1420" s="124"/>
      <c r="L1420" s="124"/>
      <c r="M1420" s="124"/>
      <c r="N1420" s="124"/>
      <c r="O1420" s="124"/>
      <c r="P1420" s="124"/>
      <c r="Q1420" s="124"/>
      <c r="R1420" s="124"/>
      <c r="S1420" s="124"/>
      <c r="T1420" s="124"/>
      <c r="U1420" s="124"/>
      <c r="V1420" s="124"/>
      <c r="W1420" s="124"/>
      <c r="X1420" s="124"/>
      <c r="Y1420" s="124"/>
    </row>
    <row r="1421" spans="1:25" x14ac:dyDescent="0.25">
      <c r="A1421" s="124"/>
      <c r="B1421" s="124"/>
      <c r="C1421" s="124"/>
      <c r="D1421" s="124"/>
      <c r="E1421" s="124"/>
      <c r="F1421" s="124"/>
      <c r="G1421" s="124"/>
      <c r="H1421" s="124"/>
      <c r="I1421" s="124"/>
      <c r="J1421" s="124"/>
      <c r="K1421" s="124"/>
      <c r="L1421" s="124"/>
      <c r="M1421" s="124"/>
      <c r="N1421" s="124"/>
      <c r="O1421" s="124"/>
      <c r="P1421" s="124"/>
      <c r="Q1421" s="124"/>
      <c r="R1421" s="124"/>
      <c r="S1421" s="124"/>
      <c r="T1421" s="124"/>
      <c r="U1421" s="124"/>
      <c r="V1421" s="124"/>
      <c r="W1421" s="124"/>
      <c r="X1421" s="124"/>
      <c r="Y1421" s="124"/>
    </row>
    <row r="1422" spans="1:25" x14ac:dyDescent="0.25">
      <c r="A1422" s="124"/>
      <c r="B1422" s="124"/>
      <c r="C1422" s="124"/>
      <c r="D1422" s="124"/>
      <c r="E1422" s="124"/>
      <c r="F1422" s="124"/>
      <c r="G1422" s="124"/>
      <c r="H1422" s="124"/>
      <c r="I1422" s="124"/>
      <c r="J1422" s="124"/>
      <c r="K1422" s="124"/>
      <c r="L1422" s="124"/>
      <c r="M1422" s="124"/>
      <c r="N1422" s="124"/>
      <c r="O1422" s="124"/>
      <c r="P1422" s="124"/>
      <c r="Q1422" s="124"/>
      <c r="R1422" s="124"/>
      <c r="S1422" s="124"/>
      <c r="T1422" s="124"/>
      <c r="U1422" s="124"/>
      <c r="V1422" s="124"/>
      <c r="W1422" s="124"/>
      <c r="X1422" s="124"/>
      <c r="Y1422" s="124"/>
    </row>
    <row r="1423" spans="1:25" x14ac:dyDescent="0.25">
      <c r="A1423" s="124"/>
      <c r="B1423" s="124"/>
      <c r="C1423" s="124"/>
      <c r="D1423" s="124"/>
      <c r="E1423" s="124"/>
      <c r="F1423" s="124"/>
      <c r="G1423" s="124"/>
      <c r="H1423" s="124"/>
      <c r="I1423" s="124"/>
      <c r="J1423" s="124"/>
      <c r="K1423" s="124"/>
      <c r="L1423" s="124"/>
      <c r="M1423" s="124"/>
      <c r="N1423" s="124"/>
      <c r="O1423" s="124"/>
      <c r="P1423" s="124"/>
      <c r="Q1423" s="124"/>
      <c r="R1423" s="124"/>
      <c r="S1423" s="124"/>
      <c r="T1423" s="124"/>
      <c r="U1423" s="124"/>
      <c r="V1423" s="124"/>
      <c r="W1423" s="124"/>
      <c r="X1423" s="124"/>
      <c r="Y1423" s="124"/>
    </row>
    <row r="1424" spans="1:25" x14ac:dyDescent="0.25">
      <c r="A1424" s="124"/>
      <c r="B1424" s="124"/>
      <c r="C1424" s="124"/>
      <c r="D1424" s="124"/>
      <c r="E1424" s="124"/>
      <c r="F1424" s="124"/>
      <c r="G1424" s="124"/>
      <c r="H1424" s="124"/>
      <c r="I1424" s="124"/>
      <c r="J1424" s="124"/>
      <c r="K1424" s="124"/>
      <c r="L1424" s="124"/>
      <c r="M1424" s="124"/>
      <c r="N1424" s="124"/>
      <c r="O1424" s="124"/>
      <c r="P1424" s="124"/>
      <c r="Q1424" s="124"/>
      <c r="R1424" s="124"/>
      <c r="S1424" s="124"/>
      <c r="T1424" s="124"/>
      <c r="U1424" s="124"/>
      <c r="V1424" s="124"/>
      <c r="W1424" s="124"/>
      <c r="X1424" s="124"/>
      <c r="Y1424" s="124"/>
    </row>
    <row r="1425" spans="1:25" x14ac:dyDescent="0.25">
      <c r="A1425" s="124"/>
      <c r="B1425" s="124"/>
      <c r="C1425" s="124"/>
      <c r="D1425" s="124"/>
      <c r="E1425" s="124"/>
      <c r="F1425" s="124"/>
      <c r="G1425" s="124"/>
      <c r="H1425" s="124"/>
      <c r="I1425" s="124"/>
      <c r="J1425" s="124"/>
      <c r="K1425" s="124"/>
      <c r="L1425" s="124"/>
      <c r="M1425" s="124"/>
      <c r="N1425" s="124"/>
      <c r="O1425" s="124"/>
      <c r="P1425" s="124"/>
      <c r="Q1425" s="124"/>
      <c r="R1425" s="124"/>
      <c r="S1425" s="124"/>
      <c r="T1425" s="124"/>
      <c r="U1425" s="124"/>
      <c r="V1425" s="124"/>
      <c r="W1425" s="124"/>
      <c r="X1425" s="124"/>
      <c r="Y1425" s="124"/>
    </row>
    <row r="1426" spans="1:25" x14ac:dyDescent="0.25">
      <c r="A1426" s="124"/>
      <c r="B1426" s="124"/>
      <c r="C1426" s="124"/>
      <c r="D1426" s="124"/>
      <c r="E1426" s="124"/>
      <c r="F1426" s="124"/>
      <c r="G1426" s="124"/>
      <c r="H1426" s="124"/>
      <c r="I1426" s="124"/>
      <c r="J1426" s="124"/>
      <c r="K1426" s="124"/>
      <c r="L1426" s="124"/>
      <c r="M1426" s="124"/>
      <c r="N1426" s="124"/>
      <c r="O1426" s="124"/>
      <c r="P1426" s="124"/>
      <c r="Q1426" s="124"/>
      <c r="R1426" s="124"/>
      <c r="S1426" s="124"/>
      <c r="T1426" s="124"/>
      <c r="U1426" s="124"/>
      <c r="V1426" s="124"/>
      <c r="W1426" s="124"/>
      <c r="X1426" s="124"/>
      <c r="Y1426" s="124"/>
    </row>
    <row r="1427" spans="1:25" x14ac:dyDescent="0.25">
      <c r="A1427" s="124"/>
      <c r="B1427" s="124"/>
      <c r="C1427" s="124"/>
      <c r="D1427" s="124"/>
      <c r="E1427" s="124"/>
      <c r="F1427" s="124"/>
      <c r="G1427" s="124"/>
      <c r="H1427" s="124"/>
      <c r="I1427" s="124"/>
      <c r="J1427" s="124"/>
      <c r="K1427" s="124"/>
      <c r="L1427" s="124"/>
      <c r="M1427" s="124"/>
      <c r="N1427" s="124"/>
      <c r="O1427" s="124"/>
      <c r="P1427" s="124"/>
      <c r="Q1427" s="124"/>
      <c r="R1427" s="124"/>
      <c r="S1427" s="124"/>
      <c r="T1427" s="124"/>
      <c r="U1427" s="124"/>
      <c r="V1427" s="124"/>
      <c r="W1427" s="124"/>
      <c r="X1427" s="124"/>
      <c r="Y1427" s="124"/>
    </row>
    <row r="1428" spans="1:25" x14ac:dyDescent="0.25">
      <c r="A1428" s="124"/>
      <c r="B1428" s="124"/>
      <c r="C1428" s="124"/>
      <c r="D1428" s="124"/>
      <c r="E1428" s="124"/>
      <c r="F1428" s="124"/>
      <c r="G1428" s="124"/>
      <c r="H1428" s="124"/>
      <c r="I1428" s="124"/>
      <c r="J1428" s="124"/>
      <c r="K1428" s="124"/>
      <c r="L1428" s="124"/>
      <c r="M1428" s="124"/>
      <c r="N1428" s="124"/>
      <c r="O1428" s="124"/>
      <c r="P1428" s="124"/>
      <c r="Q1428" s="124"/>
      <c r="R1428" s="124"/>
      <c r="S1428" s="124"/>
      <c r="T1428" s="124"/>
      <c r="U1428" s="124"/>
      <c r="V1428" s="124"/>
      <c r="W1428" s="124"/>
      <c r="X1428" s="124"/>
      <c r="Y1428" s="124"/>
    </row>
    <row r="1429" spans="1:25" x14ac:dyDescent="0.25">
      <c r="A1429" s="124"/>
      <c r="B1429" s="124"/>
      <c r="C1429" s="124"/>
      <c r="D1429" s="124"/>
      <c r="E1429" s="124"/>
      <c r="F1429" s="124"/>
      <c r="G1429" s="124"/>
      <c r="H1429" s="124"/>
      <c r="I1429" s="124"/>
      <c r="J1429" s="124"/>
      <c r="K1429" s="124"/>
      <c r="L1429" s="124"/>
      <c r="M1429" s="124"/>
      <c r="N1429" s="124"/>
      <c r="O1429" s="124"/>
      <c r="P1429" s="124"/>
      <c r="Q1429" s="124"/>
      <c r="R1429" s="124"/>
      <c r="S1429" s="124"/>
      <c r="T1429" s="124"/>
      <c r="U1429" s="124"/>
      <c r="V1429" s="124"/>
      <c r="W1429" s="124"/>
      <c r="X1429" s="124"/>
      <c r="Y1429" s="124"/>
    </row>
    <row r="1430" spans="1:25" x14ac:dyDescent="0.25">
      <c r="A1430" s="124"/>
      <c r="B1430" s="124"/>
      <c r="C1430" s="124"/>
      <c r="D1430" s="124"/>
      <c r="E1430" s="124"/>
      <c r="F1430" s="124"/>
      <c r="G1430" s="124"/>
      <c r="H1430" s="124"/>
      <c r="I1430" s="124"/>
      <c r="J1430" s="124"/>
      <c r="K1430" s="124"/>
      <c r="L1430" s="124"/>
      <c r="M1430" s="124"/>
      <c r="N1430" s="124"/>
      <c r="O1430" s="124"/>
      <c r="P1430" s="124"/>
      <c r="Q1430" s="124"/>
      <c r="R1430" s="124"/>
      <c r="S1430" s="124"/>
      <c r="T1430" s="124"/>
      <c r="U1430" s="124"/>
      <c r="V1430" s="124"/>
      <c r="W1430" s="124"/>
      <c r="X1430" s="124"/>
      <c r="Y1430" s="124"/>
    </row>
    <row r="1431" spans="1:25" x14ac:dyDescent="0.25">
      <c r="A1431" s="124"/>
      <c r="B1431" s="124"/>
      <c r="C1431" s="124"/>
      <c r="D1431" s="124"/>
      <c r="E1431" s="124"/>
      <c r="F1431" s="124"/>
      <c r="G1431" s="124"/>
      <c r="H1431" s="124"/>
      <c r="I1431" s="124"/>
      <c r="J1431" s="124"/>
      <c r="K1431" s="124"/>
      <c r="L1431" s="124"/>
      <c r="M1431" s="124"/>
      <c r="N1431" s="124"/>
      <c r="O1431" s="124"/>
      <c r="P1431" s="124"/>
      <c r="Q1431" s="124"/>
      <c r="R1431" s="124"/>
      <c r="S1431" s="124"/>
      <c r="T1431" s="124"/>
      <c r="U1431" s="124"/>
      <c r="V1431" s="124"/>
      <c r="W1431" s="124"/>
      <c r="X1431" s="124"/>
      <c r="Y1431" s="124"/>
    </row>
    <row r="1432" spans="1:25" x14ac:dyDescent="0.25">
      <c r="A1432" s="124"/>
      <c r="B1432" s="124"/>
      <c r="C1432" s="124"/>
      <c r="D1432" s="124"/>
      <c r="E1432" s="124"/>
      <c r="F1432" s="124"/>
      <c r="G1432" s="124"/>
      <c r="H1432" s="124"/>
      <c r="I1432" s="124"/>
      <c r="J1432" s="124"/>
      <c r="K1432" s="124"/>
      <c r="L1432" s="124"/>
      <c r="M1432" s="124"/>
      <c r="N1432" s="124"/>
      <c r="O1432" s="124"/>
      <c r="P1432" s="124"/>
      <c r="Q1432" s="124"/>
      <c r="R1432" s="124"/>
      <c r="S1432" s="124"/>
      <c r="T1432" s="124"/>
      <c r="U1432" s="124"/>
      <c r="V1432" s="124"/>
      <c r="W1432" s="124"/>
      <c r="X1432" s="124"/>
      <c r="Y1432" s="124"/>
    </row>
    <row r="1433" spans="1:25" x14ac:dyDescent="0.25">
      <c r="A1433" s="124"/>
      <c r="B1433" s="124"/>
      <c r="C1433" s="124"/>
      <c r="D1433" s="124"/>
      <c r="E1433" s="124"/>
      <c r="F1433" s="124"/>
      <c r="G1433" s="124"/>
      <c r="H1433" s="124"/>
      <c r="I1433" s="124"/>
      <c r="J1433" s="124"/>
      <c r="K1433" s="124"/>
      <c r="L1433" s="124"/>
      <c r="M1433" s="124"/>
      <c r="N1433" s="124"/>
      <c r="O1433" s="124"/>
      <c r="P1433" s="124"/>
      <c r="Q1433" s="124"/>
      <c r="R1433" s="124"/>
      <c r="S1433" s="124"/>
      <c r="T1433" s="124"/>
      <c r="U1433" s="124"/>
      <c r="V1433" s="124"/>
      <c r="W1433" s="124"/>
      <c r="X1433" s="124"/>
      <c r="Y1433" s="124"/>
    </row>
    <row r="1434" spans="1:25" x14ac:dyDescent="0.25">
      <c r="A1434" s="124"/>
      <c r="B1434" s="124"/>
      <c r="C1434" s="124"/>
      <c r="D1434" s="124"/>
      <c r="E1434" s="124"/>
      <c r="F1434" s="124"/>
      <c r="G1434" s="124"/>
      <c r="H1434" s="124"/>
      <c r="I1434" s="124"/>
      <c r="J1434" s="124"/>
      <c r="K1434" s="124"/>
      <c r="L1434" s="124"/>
      <c r="M1434" s="124"/>
      <c r="N1434" s="124"/>
      <c r="O1434" s="124"/>
      <c r="P1434" s="124"/>
      <c r="Q1434" s="124"/>
      <c r="R1434" s="124"/>
      <c r="S1434" s="124"/>
      <c r="T1434" s="124"/>
      <c r="U1434" s="124"/>
      <c r="V1434" s="124"/>
      <c r="W1434" s="124"/>
      <c r="X1434" s="124"/>
      <c r="Y1434" s="124"/>
    </row>
    <row r="1435" spans="1:25" x14ac:dyDescent="0.25">
      <c r="A1435" s="124"/>
      <c r="B1435" s="124"/>
      <c r="C1435" s="124"/>
      <c r="D1435" s="124"/>
      <c r="E1435" s="124"/>
      <c r="F1435" s="124"/>
      <c r="G1435" s="124"/>
      <c r="H1435" s="124"/>
      <c r="I1435" s="124"/>
      <c r="J1435" s="124"/>
      <c r="K1435" s="124"/>
      <c r="L1435" s="124"/>
      <c r="M1435" s="124"/>
      <c r="N1435" s="124"/>
      <c r="O1435" s="124"/>
      <c r="P1435" s="124"/>
      <c r="Q1435" s="124"/>
      <c r="R1435" s="124"/>
      <c r="S1435" s="124"/>
      <c r="T1435" s="124"/>
      <c r="U1435" s="124"/>
      <c r="V1435" s="124"/>
      <c r="W1435" s="124"/>
      <c r="X1435" s="124"/>
      <c r="Y1435" s="124"/>
    </row>
    <row r="1436" spans="1:25" x14ac:dyDescent="0.25">
      <c r="A1436" s="124"/>
      <c r="B1436" s="124"/>
      <c r="C1436" s="124"/>
      <c r="D1436" s="124"/>
      <c r="E1436" s="124"/>
      <c r="F1436" s="124"/>
      <c r="G1436" s="124"/>
      <c r="H1436" s="124"/>
      <c r="I1436" s="124"/>
      <c r="J1436" s="124"/>
      <c r="K1436" s="124"/>
      <c r="L1436" s="124"/>
      <c r="M1436" s="124"/>
      <c r="N1436" s="124"/>
      <c r="O1436" s="124"/>
      <c r="P1436" s="124"/>
      <c r="Q1436" s="124"/>
      <c r="R1436" s="124"/>
      <c r="S1436" s="124"/>
      <c r="T1436" s="124"/>
      <c r="U1436" s="124"/>
      <c r="V1436" s="124"/>
      <c r="W1436" s="124"/>
      <c r="X1436" s="124"/>
      <c r="Y1436" s="124"/>
    </row>
    <row r="1437" spans="1:25" x14ac:dyDescent="0.25">
      <c r="A1437" s="124"/>
      <c r="B1437" s="124"/>
      <c r="C1437" s="124"/>
      <c r="D1437" s="124"/>
      <c r="E1437" s="124"/>
      <c r="F1437" s="124"/>
      <c r="G1437" s="124"/>
      <c r="H1437" s="124"/>
      <c r="I1437" s="124"/>
      <c r="J1437" s="124"/>
      <c r="K1437" s="124"/>
      <c r="L1437" s="124"/>
      <c r="M1437" s="124"/>
      <c r="N1437" s="124"/>
      <c r="O1437" s="124"/>
      <c r="P1437" s="124"/>
      <c r="Q1437" s="124"/>
      <c r="R1437" s="124"/>
      <c r="S1437" s="124"/>
      <c r="T1437" s="124"/>
      <c r="U1437" s="124"/>
      <c r="V1437" s="124"/>
      <c r="W1437" s="124"/>
      <c r="X1437" s="124"/>
      <c r="Y1437" s="124"/>
    </row>
    <row r="1438" spans="1:25" x14ac:dyDescent="0.25">
      <c r="A1438" s="124"/>
      <c r="B1438" s="124"/>
      <c r="C1438" s="124"/>
      <c r="D1438" s="124"/>
      <c r="E1438" s="124"/>
      <c r="F1438" s="124"/>
      <c r="G1438" s="124"/>
      <c r="H1438" s="124"/>
      <c r="I1438" s="124"/>
      <c r="J1438" s="124"/>
      <c r="K1438" s="124"/>
      <c r="L1438" s="124"/>
      <c r="M1438" s="124"/>
      <c r="N1438" s="124"/>
      <c r="O1438" s="124"/>
      <c r="P1438" s="124"/>
      <c r="Q1438" s="124"/>
      <c r="R1438" s="124"/>
      <c r="S1438" s="124"/>
      <c r="T1438" s="124"/>
      <c r="U1438" s="124"/>
      <c r="V1438" s="124"/>
      <c r="W1438" s="124"/>
      <c r="X1438" s="124"/>
      <c r="Y1438" s="124"/>
    </row>
    <row r="1439" spans="1:25" x14ac:dyDescent="0.25">
      <c r="A1439" s="124"/>
      <c r="B1439" s="124"/>
      <c r="C1439" s="124"/>
      <c r="D1439" s="124"/>
      <c r="E1439" s="124"/>
      <c r="F1439" s="124"/>
      <c r="G1439" s="124"/>
      <c r="H1439" s="124"/>
      <c r="I1439" s="124"/>
      <c r="J1439" s="124"/>
      <c r="K1439" s="124"/>
      <c r="L1439" s="124"/>
      <c r="M1439" s="124"/>
      <c r="N1439" s="124"/>
      <c r="O1439" s="124"/>
      <c r="P1439" s="124"/>
      <c r="Q1439" s="124"/>
      <c r="R1439" s="124"/>
      <c r="S1439" s="124"/>
      <c r="T1439" s="124"/>
      <c r="U1439" s="124"/>
      <c r="V1439" s="124"/>
      <c r="W1439" s="124"/>
      <c r="X1439" s="124"/>
      <c r="Y1439" s="124"/>
    </row>
    <row r="1440" spans="1:25" x14ac:dyDescent="0.25">
      <c r="A1440" s="124"/>
      <c r="B1440" s="124"/>
      <c r="C1440" s="124"/>
      <c r="D1440" s="124"/>
      <c r="E1440" s="124"/>
      <c r="F1440" s="124"/>
      <c r="G1440" s="124"/>
      <c r="H1440" s="124"/>
      <c r="I1440" s="124"/>
      <c r="J1440" s="124"/>
      <c r="K1440" s="124"/>
      <c r="L1440" s="124"/>
      <c r="M1440" s="124"/>
      <c r="N1440" s="124"/>
      <c r="O1440" s="124"/>
      <c r="P1440" s="124"/>
      <c r="Q1440" s="124"/>
      <c r="R1440" s="124"/>
      <c r="S1440" s="124"/>
      <c r="T1440" s="124"/>
      <c r="U1440" s="124"/>
      <c r="V1440" s="124"/>
      <c r="W1440" s="124"/>
      <c r="X1440" s="124"/>
      <c r="Y1440" s="124"/>
    </row>
    <row r="1441" spans="1:25" x14ac:dyDescent="0.25">
      <c r="A1441" s="124"/>
      <c r="B1441" s="124"/>
      <c r="C1441" s="124"/>
      <c r="D1441" s="124"/>
      <c r="E1441" s="124"/>
      <c r="F1441" s="124"/>
      <c r="G1441" s="124"/>
      <c r="H1441" s="124"/>
      <c r="I1441" s="124"/>
      <c r="J1441" s="124"/>
      <c r="K1441" s="124"/>
      <c r="L1441" s="124"/>
      <c r="M1441" s="124"/>
      <c r="N1441" s="124"/>
      <c r="O1441" s="124"/>
      <c r="P1441" s="124"/>
      <c r="Q1441" s="124"/>
      <c r="R1441" s="124"/>
      <c r="S1441" s="124"/>
      <c r="T1441" s="124"/>
      <c r="U1441" s="124"/>
      <c r="V1441" s="124"/>
      <c r="W1441" s="124"/>
      <c r="X1441" s="124"/>
      <c r="Y1441" s="124"/>
    </row>
    <row r="1442" spans="1:25" x14ac:dyDescent="0.25">
      <c r="A1442" s="124"/>
      <c r="B1442" s="124"/>
      <c r="C1442" s="124"/>
      <c r="D1442" s="124"/>
      <c r="E1442" s="124"/>
      <c r="F1442" s="124"/>
      <c r="G1442" s="124"/>
      <c r="H1442" s="124"/>
      <c r="I1442" s="124"/>
      <c r="J1442" s="124"/>
      <c r="K1442" s="124"/>
      <c r="L1442" s="124"/>
      <c r="M1442" s="124"/>
      <c r="N1442" s="124"/>
      <c r="O1442" s="124"/>
      <c r="P1442" s="124"/>
      <c r="Q1442" s="124"/>
      <c r="R1442" s="124"/>
      <c r="S1442" s="124"/>
      <c r="T1442" s="124"/>
      <c r="U1442" s="124"/>
      <c r="V1442" s="124"/>
      <c r="W1442" s="124"/>
      <c r="X1442" s="124"/>
      <c r="Y1442" s="124"/>
    </row>
    <row r="1443" spans="1:25" x14ac:dyDescent="0.25">
      <c r="A1443" s="124"/>
      <c r="B1443" s="124"/>
      <c r="C1443" s="124"/>
      <c r="D1443" s="124"/>
      <c r="E1443" s="124"/>
      <c r="F1443" s="124"/>
      <c r="G1443" s="124"/>
      <c r="H1443" s="124"/>
      <c r="I1443" s="124"/>
      <c r="J1443" s="124"/>
      <c r="K1443" s="124"/>
      <c r="L1443" s="124"/>
      <c r="M1443" s="124"/>
      <c r="N1443" s="124"/>
      <c r="O1443" s="124"/>
      <c r="P1443" s="124"/>
      <c r="Q1443" s="124"/>
      <c r="R1443" s="124"/>
      <c r="S1443" s="124"/>
      <c r="T1443" s="124"/>
      <c r="U1443" s="124"/>
      <c r="V1443" s="124"/>
      <c r="W1443" s="124"/>
      <c r="X1443" s="124"/>
      <c r="Y1443" s="124"/>
    </row>
    <row r="1444" spans="1:25" x14ac:dyDescent="0.25">
      <c r="A1444" s="124"/>
      <c r="B1444" s="124"/>
      <c r="C1444" s="124"/>
      <c r="D1444" s="124"/>
      <c r="E1444" s="124"/>
      <c r="F1444" s="124"/>
      <c r="G1444" s="124"/>
      <c r="H1444" s="124"/>
      <c r="I1444" s="124"/>
      <c r="J1444" s="124"/>
      <c r="K1444" s="124"/>
      <c r="L1444" s="124"/>
      <c r="M1444" s="124"/>
      <c r="N1444" s="124"/>
      <c r="O1444" s="124"/>
      <c r="P1444" s="124"/>
      <c r="Q1444" s="124"/>
      <c r="R1444" s="124"/>
      <c r="S1444" s="124"/>
      <c r="T1444" s="124"/>
      <c r="U1444" s="124"/>
      <c r="V1444" s="124"/>
      <c r="W1444" s="124"/>
      <c r="X1444" s="124"/>
      <c r="Y1444" s="124"/>
    </row>
    <row r="1445" spans="1:25" x14ac:dyDescent="0.25">
      <c r="A1445" s="124"/>
      <c r="B1445" s="124"/>
      <c r="C1445" s="124"/>
      <c r="D1445" s="124"/>
      <c r="E1445" s="124"/>
      <c r="F1445" s="124"/>
      <c r="G1445" s="124"/>
      <c r="H1445" s="124"/>
      <c r="I1445" s="124"/>
      <c r="J1445" s="124"/>
      <c r="K1445" s="124"/>
      <c r="L1445" s="124"/>
      <c r="M1445" s="124"/>
      <c r="N1445" s="124"/>
      <c r="O1445" s="124"/>
      <c r="P1445" s="124"/>
      <c r="Q1445" s="124"/>
      <c r="R1445" s="124"/>
      <c r="S1445" s="124"/>
      <c r="T1445" s="124"/>
      <c r="U1445" s="124"/>
      <c r="V1445" s="124"/>
      <c r="W1445" s="124"/>
      <c r="X1445" s="124"/>
      <c r="Y1445" s="124"/>
    </row>
    <row r="1446" spans="1:25" x14ac:dyDescent="0.25">
      <c r="A1446" s="124"/>
      <c r="B1446" s="124"/>
      <c r="C1446" s="124"/>
      <c r="D1446" s="124"/>
      <c r="E1446" s="124"/>
      <c r="F1446" s="124"/>
      <c r="G1446" s="124"/>
      <c r="H1446" s="124"/>
      <c r="I1446" s="124"/>
      <c r="J1446" s="124"/>
      <c r="K1446" s="124"/>
      <c r="L1446" s="124"/>
      <c r="M1446" s="124"/>
      <c r="N1446" s="124"/>
      <c r="O1446" s="124"/>
      <c r="P1446" s="124"/>
      <c r="Q1446" s="124"/>
      <c r="R1446" s="124"/>
      <c r="S1446" s="124"/>
      <c r="T1446" s="124"/>
      <c r="U1446" s="124"/>
      <c r="V1446" s="124"/>
      <c r="W1446" s="124"/>
      <c r="X1446" s="124"/>
      <c r="Y1446" s="124"/>
    </row>
    <row r="1447" spans="1:25" x14ac:dyDescent="0.25">
      <c r="A1447" s="124"/>
      <c r="B1447" s="124"/>
      <c r="C1447" s="124"/>
      <c r="D1447" s="124"/>
      <c r="E1447" s="124"/>
      <c r="F1447" s="124"/>
      <c r="G1447" s="124"/>
      <c r="H1447" s="124"/>
      <c r="I1447" s="124"/>
      <c r="J1447" s="124"/>
      <c r="K1447" s="124"/>
      <c r="L1447" s="124"/>
      <c r="M1447" s="124"/>
      <c r="N1447" s="124"/>
      <c r="O1447" s="124"/>
      <c r="P1447" s="124"/>
      <c r="Q1447" s="124"/>
      <c r="R1447" s="124"/>
      <c r="S1447" s="124"/>
      <c r="T1447" s="124"/>
      <c r="U1447" s="124"/>
      <c r="V1447" s="124"/>
      <c r="W1447" s="124"/>
      <c r="X1447" s="124"/>
      <c r="Y1447" s="124"/>
    </row>
    <row r="1448" spans="1:25" x14ac:dyDescent="0.25">
      <c r="A1448" s="124"/>
      <c r="B1448" s="124"/>
      <c r="C1448" s="124"/>
      <c r="D1448" s="124"/>
      <c r="E1448" s="124"/>
      <c r="F1448" s="124"/>
      <c r="G1448" s="124"/>
      <c r="H1448" s="124"/>
      <c r="I1448" s="124"/>
      <c r="J1448" s="124"/>
      <c r="K1448" s="124"/>
      <c r="L1448" s="124"/>
      <c r="M1448" s="124"/>
      <c r="N1448" s="124"/>
      <c r="O1448" s="124"/>
      <c r="P1448" s="124"/>
      <c r="Q1448" s="124"/>
      <c r="R1448" s="124"/>
      <c r="S1448" s="124"/>
      <c r="T1448" s="124"/>
      <c r="U1448" s="124"/>
      <c r="V1448" s="124"/>
      <c r="W1448" s="124"/>
      <c r="X1448" s="124"/>
      <c r="Y1448" s="124"/>
    </row>
    <row r="1449" spans="1:25" x14ac:dyDescent="0.25">
      <c r="A1449" s="124"/>
      <c r="B1449" s="124"/>
      <c r="C1449" s="124"/>
      <c r="D1449" s="124"/>
      <c r="E1449" s="124"/>
      <c r="F1449" s="124"/>
      <c r="G1449" s="124"/>
      <c r="H1449" s="124"/>
      <c r="I1449" s="124"/>
      <c r="J1449" s="124"/>
      <c r="K1449" s="124"/>
      <c r="L1449" s="124"/>
      <c r="M1449" s="124"/>
      <c r="N1449" s="124"/>
      <c r="O1449" s="124"/>
      <c r="P1449" s="124"/>
      <c r="Q1449" s="124"/>
      <c r="R1449" s="124"/>
      <c r="S1449" s="124"/>
      <c r="T1449" s="124"/>
      <c r="U1449" s="124"/>
      <c r="V1449" s="124"/>
      <c r="W1449" s="124"/>
      <c r="X1449" s="124"/>
      <c r="Y1449" s="124"/>
    </row>
    <row r="1450" spans="1:25" x14ac:dyDescent="0.25">
      <c r="A1450" s="124"/>
      <c r="B1450" s="124"/>
      <c r="C1450" s="124"/>
      <c r="D1450" s="124"/>
      <c r="E1450" s="124"/>
      <c r="F1450" s="124"/>
      <c r="G1450" s="124"/>
      <c r="H1450" s="124"/>
      <c r="I1450" s="124"/>
      <c r="J1450" s="124"/>
      <c r="K1450" s="124"/>
      <c r="L1450" s="124"/>
      <c r="M1450" s="124"/>
      <c r="N1450" s="124"/>
      <c r="O1450" s="124"/>
      <c r="P1450" s="124"/>
      <c r="Q1450" s="124"/>
      <c r="R1450" s="124"/>
      <c r="S1450" s="124"/>
      <c r="T1450" s="124"/>
      <c r="U1450" s="124"/>
      <c r="V1450" s="124"/>
      <c r="W1450" s="124"/>
      <c r="X1450" s="124"/>
      <c r="Y1450" s="124"/>
    </row>
    <row r="1451" spans="1:25" x14ac:dyDescent="0.25">
      <c r="A1451" s="124"/>
      <c r="B1451" s="124"/>
      <c r="C1451" s="124"/>
      <c r="D1451" s="124"/>
      <c r="E1451" s="124"/>
      <c r="F1451" s="124"/>
      <c r="G1451" s="124"/>
      <c r="H1451" s="124"/>
      <c r="I1451" s="124"/>
      <c r="J1451" s="124"/>
      <c r="K1451" s="124"/>
      <c r="L1451" s="124"/>
      <c r="M1451" s="124"/>
      <c r="N1451" s="124"/>
      <c r="O1451" s="124"/>
      <c r="P1451" s="124"/>
      <c r="Q1451" s="124"/>
      <c r="R1451" s="124"/>
      <c r="S1451" s="124"/>
      <c r="T1451" s="124"/>
      <c r="U1451" s="124"/>
      <c r="V1451" s="124"/>
      <c r="W1451" s="124"/>
      <c r="X1451" s="124"/>
      <c r="Y1451" s="124"/>
    </row>
    <row r="1452" spans="1:25" x14ac:dyDescent="0.25">
      <c r="A1452" s="124"/>
      <c r="B1452" s="124"/>
      <c r="C1452" s="124"/>
      <c r="D1452" s="124"/>
      <c r="E1452" s="124"/>
      <c r="F1452" s="124"/>
      <c r="G1452" s="124"/>
      <c r="H1452" s="124"/>
      <c r="I1452" s="124"/>
      <c r="J1452" s="124"/>
      <c r="K1452" s="124"/>
      <c r="L1452" s="124"/>
      <c r="M1452" s="124"/>
      <c r="N1452" s="124"/>
      <c r="O1452" s="124"/>
      <c r="P1452" s="124"/>
      <c r="Q1452" s="124"/>
      <c r="R1452" s="124"/>
      <c r="S1452" s="124"/>
      <c r="T1452" s="124"/>
      <c r="U1452" s="124"/>
      <c r="V1452" s="124"/>
      <c r="W1452" s="124"/>
      <c r="X1452" s="124"/>
      <c r="Y1452" s="124"/>
    </row>
    <row r="1453" spans="1:25" x14ac:dyDescent="0.25">
      <c r="A1453" s="124"/>
      <c r="B1453" s="124"/>
      <c r="C1453" s="124"/>
      <c r="D1453" s="124"/>
      <c r="E1453" s="124"/>
      <c r="F1453" s="124"/>
      <c r="G1453" s="124"/>
      <c r="H1453" s="124"/>
      <c r="I1453" s="124"/>
      <c r="J1453" s="124"/>
      <c r="K1453" s="124"/>
      <c r="L1453" s="124"/>
      <c r="M1453" s="124"/>
      <c r="N1453" s="124"/>
      <c r="O1453" s="124"/>
      <c r="P1453" s="124"/>
      <c r="Q1453" s="124"/>
      <c r="R1453" s="124"/>
      <c r="S1453" s="124"/>
      <c r="T1453" s="124"/>
      <c r="U1453" s="124"/>
      <c r="V1453" s="124"/>
      <c r="W1453" s="124"/>
      <c r="X1453" s="124"/>
      <c r="Y1453" s="124"/>
    </row>
    <row r="1454" spans="1:25" x14ac:dyDescent="0.25">
      <c r="A1454" s="124"/>
      <c r="B1454" s="124"/>
      <c r="C1454" s="124"/>
      <c r="D1454" s="124"/>
      <c r="E1454" s="124"/>
      <c r="F1454" s="124"/>
      <c r="G1454" s="124"/>
      <c r="H1454" s="124"/>
      <c r="I1454" s="124"/>
      <c r="J1454" s="124"/>
      <c r="K1454" s="124"/>
      <c r="L1454" s="124"/>
      <c r="M1454" s="124"/>
      <c r="N1454" s="124"/>
      <c r="O1454" s="124"/>
      <c r="P1454" s="124"/>
      <c r="Q1454" s="124"/>
      <c r="R1454" s="124"/>
      <c r="S1454" s="124"/>
      <c r="T1454" s="124"/>
      <c r="U1454" s="124"/>
      <c r="V1454" s="124"/>
      <c r="W1454" s="124"/>
      <c r="X1454" s="124"/>
      <c r="Y1454" s="124"/>
    </row>
    <row r="1455" spans="1:25" x14ac:dyDescent="0.25">
      <c r="A1455" s="124"/>
      <c r="B1455" s="124"/>
      <c r="C1455" s="124"/>
      <c r="D1455" s="124"/>
      <c r="E1455" s="124"/>
      <c r="F1455" s="124"/>
      <c r="G1455" s="124"/>
      <c r="H1455" s="124"/>
      <c r="I1455" s="124"/>
      <c r="J1455" s="124"/>
      <c r="K1455" s="124"/>
      <c r="L1455" s="124"/>
      <c r="M1455" s="124"/>
      <c r="N1455" s="124"/>
      <c r="O1455" s="124"/>
      <c r="P1455" s="124"/>
      <c r="Q1455" s="124"/>
      <c r="R1455" s="124"/>
      <c r="S1455" s="124"/>
      <c r="T1455" s="124"/>
      <c r="U1455" s="124"/>
      <c r="V1455" s="124"/>
      <c r="W1455" s="124"/>
      <c r="X1455" s="124"/>
      <c r="Y1455" s="124"/>
    </row>
    <row r="1456" spans="1:25" x14ac:dyDescent="0.25">
      <c r="A1456" s="124"/>
      <c r="B1456" s="124"/>
      <c r="C1456" s="124"/>
      <c r="D1456" s="124"/>
      <c r="E1456" s="124"/>
      <c r="F1456" s="124"/>
      <c r="G1456" s="124"/>
      <c r="H1456" s="124"/>
      <c r="I1456" s="124"/>
      <c r="J1456" s="124"/>
      <c r="K1456" s="124"/>
      <c r="L1456" s="124"/>
      <c r="M1456" s="124"/>
      <c r="N1456" s="124"/>
      <c r="O1456" s="124"/>
      <c r="P1456" s="124"/>
      <c r="Q1456" s="124"/>
      <c r="R1456" s="124"/>
      <c r="S1456" s="124"/>
      <c r="T1456" s="124"/>
      <c r="U1456" s="124"/>
      <c r="V1456" s="124"/>
      <c r="W1456" s="124"/>
      <c r="X1456" s="124"/>
      <c r="Y1456" s="124"/>
    </row>
    <row r="1457" spans="1:25" x14ac:dyDescent="0.25">
      <c r="A1457" s="124"/>
      <c r="B1457" s="124"/>
      <c r="C1457" s="124"/>
      <c r="D1457" s="124"/>
      <c r="E1457" s="124"/>
      <c r="F1457" s="124"/>
      <c r="G1457" s="124"/>
      <c r="H1457" s="124"/>
      <c r="I1457" s="124"/>
      <c r="J1457" s="124"/>
      <c r="K1457" s="124"/>
      <c r="L1457" s="124"/>
      <c r="M1457" s="124"/>
      <c r="N1457" s="124"/>
      <c r="O1457" s="124"/>
      <c r="P1457" s="124"/>
      <c r="Q1457" s="124"/>
      <c r="R1457" s="124"/>
      <c r="S1457" s="124"/>
      <c r="T1457" s="124"/>
      <c r="U1457" s="124"/>
      <c r="V1457" s="124"/>
      <c r="W1457" s="124"/>
      <c r="X1457" s="124"/>
      <c r="Y1457" s="124"/>
    </row>
    <row r="1458" spans="1:25" x14ac:dyDescent="0.25">
      <c r="A1458" s="124"/>
      <c r="B1458" s="124"/>
      <c r="C1458" s="124"/>
      <c r="D1458" s="124"/>
      <c r="E1458" s="124"/>
      <c r="F1458" s="124"/>
      <c r="G1458" s="124"/>
      <c r="H1458" s="124"/>
      <c r="I1458" s="124"/>
      <c r="J1458" s="124"/>
      <c r="K1458" s="124"/>
      <c r="L1458" s="124"/>
      <c r="M1458" s="124"/>
      <c r="N1458" s="124"/>
      <c r="O1458" s="124"/>
      <c r="P1458" s="124"/>
      <c r="Q1458" s="124"/>
      <c r="R1458" s="124"/>
      <c r="S1458" s="124"/>
      <c r="T1458" s="124"/>
      <c r="U1458" s="124"/>
      <c r="V1458" s="124"/>
      <c r="W1458" s="124"/>
      <c r="X1458" s="124"/>
      <c r="Y1458" s="124"/>
    </row>
    <row r="1459" spans="1:25" x14ac:dyDescent="0.25">
      <c r="A1459" s="124"/>
      <c r="B1459" s="124"/>
      <c r="C1459" s="124"/>
      <c r="D1459" s="124"/>
      <c r="E1459" s="124"/>
      <c r="F1459" s="124"/>
      <c r="G1459" s="124"/>
      <c r="H1459" s="124"/>
      <c r="I1459" s="124"/>
      <c r="J1459" s="124"/>
      <c r="K1459" s="124"/>
      <c r="L1459" s="124"/>
      <c r="M1459" s="124"/>
      <c r="N1459" s="124"/>
      <c r="O1459" s="124"/>
      <c r="P1459" s="124"/>
      <c r="Q1459" s="124"/>
      <c r="R1459" s="124"/>
      <c r="S1459" s="124"/>
      <c r="T1459" s="124"/>
      <c r="U1459" s="124"/>
      <c r="V1459" s="124"/>
      <c r="W1459" s="124"/>
      <c r="X1459" s="124"/>
      <c r="Y1459" s="124"/>
    </row>
    <row r="1460" spans="1:25" x14ac:dyDescent="0.25">
      <c r="A1460" s="124"/>
      <c r="B1460" s="124"/>
      <c r="C1460" s="124"/>
      <c r="D1460" s="124"/>
      <c r="E1460" s="124"/>
      <c r="F1460" s="124"/>
      <c r="G1460" s="124"/>
      <c r="H1460" s="124"/>
      <c r="I1460" s="124"/>
      <c r="J1460" s="124"/>
      <c r="K1460" s="124"/>
      <c r="L1460" s="124"/>
      <c r="M1460" s="124"/>
      <c r="N1460" s="124"/>
      <c r="O1460" s="124"/>
      <c r="P1460" s="124"/>
      <c r="Q1460" s="124"/>
      <c r="R1460" s="124"/>
      <c r="S1460" s="124"/>
      <c r="T1460" s="124"/>
      <c r="U1460" s="124"/>
      <c r="V1460" s="124"/>
      <c r="W1460" s="124"/>
      <c r="X1460" s="124"/>
      <c r="Y1460" s="124"/>
    </row>
    <row r="1461" spans="1:25" x14ac:dyDescent="0.25">
      <c r="A1461" s="124"/>
      <c r="B1461" s="124"/>
      <c r="C1461" s="124"/>
      <c r="D1461" s="124"/>
      <c r="E1461" s="124"/>
      <c r="F1461" s="124"/>
      <c r="G1461" s="124"/>
      <c r="H1461" s="124"/>
      <c r="I1461" s="124"/>
      <c r="J1461" s="124"/>
      <c r="K1461" s="124"/>
      <c r="L1461" s="124"/>
      <c r="M1461" s="124"/>
      <c r="N1461" s="124"/>
      <c r="O1461" s="124"/>
      <c r="P1461" s="124"/>
      <c r="Q1461" s="124"/>
      <c r="R1461" s="124"/>
      <c r="S1461" s="124"/>
      <c r="T1461" s="124"/>
      <c r="U1461" s="124"/>
      <c r="V1461" s="124"/>
      <c r="W1461" s="124"/>
      <c r="X1461" s="124"/>
      <c r="Y1461" s="124"/>
    </row>
    <row r="1462" spans="1:25" x14ac:dyDescent="0.25">
      <c r="A1462" s="124"/>
      <c r="B1462" s="124"/>
      <c r="C1462" s="124"/>
      <c r="D1462" s="124"/>
      <c r="E1462" s="124"/>
      <c r="F1462" s="124"/>
      <c r="G1462" s="124"/>
      <c r="H1462" s="124"/>
      <c r="I1462" s="124"/>
      <c r="J1462" s="124"/>
      <c r="K1462" s="124"/>
      <c r="L1462" s="124"/>
      <c r="M1462" s="124"/>
      <c r="N1462" s="124"/>
      <c r="O1462" s="124"/>
      <c r="P1462" s="124"/>
      <c r="Q1462" s="124"/>
      <c r="R1462" s="124"/>
      <c r="S1462" s="124"/>
      <c r="T1462" s="124"/>
      <c r="U1462" s="124"/>
      <c r="V1462" s="124"/>
      <c r="W1462" s="124"/>
      <c r="X1462" s="124"/>
      <c r="Y1462" s="124"/>
    </row>
    <row r="1463" spans="1:25" x14ac:dyDescent="0.25">
      <c r="A1463" s="124"/>
      <c r="B1463" s="124"/>
      <c r="C1463" s="124"/>
      <c r="D1463" s="124"/>
      <c r="E1463" s="124"/>
      <c r="F1463" s="124"/>
      <c r="G1463" s="124"/>
      <c r="H1463" s="124"/>
      <c r="I1463" s="124"/>
      <c r="J1463" s="124"/>
      <c r="K1463" s="124"/>
      <c r="L1463" s="124"/>
      <c r="M1463" s="124"/>
      <c r="N1463" s="124"/>
      <c r="O1463" s="124"/>
      <c r="P1463" s="124"/>
      <c r="Q1463" s="124"/>
      <c r="R1463" s="124"/>
      <c r="S1463" s="124"/>
      <c r="T1463" s="124"/>
      <c r="U1463" s="124"/>
      <c r="V1463" s="124"/>
      <c r="W1463" s="124"/>
      <c r="X1463" s="124"/>
      <c r="Y1463" s="124"/>
    </row>
    <row r="1464" spans="1:25" x14ac:dyDescent="0.25">
      <c r="A1464" s="124"/>
      <c r="B1464" s="124"/>
      <c r="C1464" s="124"/>
      <c r="D1464" s="124"/>
      <c r="E1464" s="124"/>
      <c r="F1464" s="124"/>
      <c r="G1464" s="124"/>
      <c r="H1464" s="124"/>
      <c r="I1464" s="124"/>
      <c r="J1464" s="124"/>
      <c r="K1464" s="124"/>
      <c r="L1464" s="124"/>
      <c r="M1464" s="124"/>
      <c r="N1464" s="124"/>
      <c r="O1464" s="124"/>
      <c r="P1464" s="124"/>
      <c r="Q1464" s="124"/>
      <c r="R1464" s="124"/>
      <c r="S1464" s="124"/>
      <c r="T1464" s="124"/>
      <c r="U1464" s="124"/>
      <c r="V1464" s="124"/>
      <c r="W1464" s="124"/>
      <c r="X1464" s="124"/>
      <c r="Y1464" s="124"/>
    </row>
    <row r="1465" spans="1:25" x14ac:dyDescent="0.25">
      <c r="A1465" s="124"/>
      <c r="B1465" s="124"/>
      <c r="C1465" s="124"/>
      <c r="D1465" s="124"/>
      <c r="E1465" s="124"/>
      <c r="F1465" s="124"/>
      <c r="G1465" s="124"/>
      <c r="H1465" s="124"/>
      <c r="I1465" s="124"/>
      <c r="J1465" s="124"/>
      <c r="K1465" s="124"/>
      <c r="L1465" s="124"/>
      <c r="M1465" s="124"/>
      <c r="N1465" s="124"/>
      <c r="O1465" s="124"/>
      <c r="P1465" s="124"/>
      <c r="Q1465" s="124"/>
      <c r="R1465" s="124"/>
      <c r="S1465" s="124"/>
      <c r="T1465" s="124"/>
      <c r="U1465" s="124"/>
      <c r="V1465" s="124"/>
      <c r="W1465" s="124"/>
      <c r="X1465" s="124"/>
      <c r="Y1465" s="124"/>
    </row>
    <row r="1466" spans="1:25" x14ac:dyDescent="0.25">
      <c r="A1466" s="124"/>
      <c r="B1466" s="124"/>
      <c r="C1466" s="124"/>
      <c r="D1466" s="124"/>
      <c r="E1466" s="124"/>
      <c r="F1466" s="124"/>
      <c r="G1466" s="124"/>
      <c r="H1466" s="124"/>
      <c r="I1466" s="124"/>
      <c r="J1466" s="124"/>
      <c r="K1466" s="124"/>
      <c r="L1466" s="124"/>
      <c r="M1466" s="124"/>
      <c r="N1466" s="124"/>
      <c r="O1466" s="124"/>
      <c r="P1466" s="124"/>
      <c r="Q1466" s="124"/>
      <c r="R1466" s="124"/>
      <c r="S1466" s="124"/>
      <c r="T1466" s="124"/>
      <c r="U1466" s="124"/>
      <c r="V1466" s="124"/>
      <c r="W1466" s="124"/>
      <c r="X1466" s="124"/>
      <c r="Y1466" s="124"/>
    </row>
    <row r="1467" spans="1:25" x14ac:dyDescent="0.25">
      <c r="A1467" s="124"/>
      <c r="B1467" s="124"/>
      <c r="C1467" s="124"/>
      <c r="D1467" s="124"/>
      <c r="E1467" s="124"/>
      <c r="F1467" s="124"/>
      <c r="G1467" s="124"/>
      <c r="H1467" s="124"/>
      <c r="I1467" s="124"/>
      <c r="J1467" s="124"/>
      <c r="K1467" s="124"/>
      <c r="L1467" s="124"/>
      <c r="M1467" s="124"/>
      <c r="N1467" s="124"/>
      <c r="O1467" s="124"/>
      <c r="P1467" s="124"/>
      <c r="Q1467" s="124"/>
      <c r="R1467" s="124"/>
      <c r="S1467" s="124"/>
      <c r="T1467" s="124"/>
      <c r="U1467" s="124"/>
      <c r="V1467" s="124"/>
      <c r="W1467" s="124"/>
      <c r="X1467" s="124"/>
      <c r="Y1467" s="124"/>
    </row>
    <row r="1468" spans="1:25" x14ac:dyDescent="0.25">
      <c r="A1468" s="124"/>
      <c r="B1468" s="124"/>
      <c r="C1468" s="124"/>
      <c r="D1468" s="124"/>
      <c r="E1468" s="124"/>
      <c r="F1468" s="124"/>
      <c r="G1468" s="124"/>
      <c r="H1468" s="124"/>
      <c r="I1468" s="124"/>
      <c r="J1468" s="124"/>
      <c r="K1468" s="124"/>
      <c r="L1468" s="124"/>
      <c r="M1468" s="124"/>
      <c r="N1468" s="124"/>
      <c r="O1468" s="124"/>
      <c r="P1468" s="124"/>
      <c r="Q1468" s="124"/>
      <c r="R1468" s="124"/>
      <c r="S1468" s="124"/>
      <c r="T1468" s="124"/>
      <c r="U1468" s="124"/>
      <c r="V1468" s="124"/>
      <c r="W1468" s="124"/>
      <c r="X1468" s="124"/>
      <c r="Y1468" s="124"/>
    </row>
    <row r="1469" spans="1:25" x14ac:dyDescent="0.25">
      <c r="A1469" s="124"/>
      <c r="B1469" s="124"/>
      <c r="C1469" s="124"/>
      <c r="D1469" s="124"/>
      <c r="E1469" s="124"/>
      <c r="F1469" s="124"/>
      <c r="G1469" s="124"/>
      <c r="H1469" s="124"/>
      <c r="I1469" s="124"/>
      <c r="J1469" s="124"/>
      <c r="K1469" s="124"/>
      <c r="L1469" s="124"/>
      <c r="M1469" s="124"/>
      <c r="N1469" s="124"/>
      <c r="O1469" s="124"/>
      <c r="P1469" s="124"/>
      <c r="Q1469" s="124"/>
      <c r="R1469" s="124"/>
      <c r="S1469" s="124"/>
      <c r="T1469" s="124"/>
      <c r="U1469" s="124"/>
      <c r="V1469" s="124"/>
      <c r="W1469" s="124"/>
      <c r="X1469" s="124"/>
      <c r="Y1469" s="124"/>
    </row>
    <row r="1470" spans="1:25" x14ac:dyDescent="0.25">
      <c r="A1470" s="124"/>
      <c r="B1470" s="124"/>
      <c r="C1470" s="124"/>
      <c r="D1470" s="124"/>
      <c r="E1470" s="124"/>
      <c r="F1470" s="124"/>
      <c r="G1470" s="124"/>
      <c r="H1470" s="124"/>
      <c r="I1470" s="124"/>
      <c r="J1470" s="124"/>
      <c r="K1470" s="124"/>
      <c r="L1470" s="124"/>
      <c r="M1470" s="124"/>
      <c r="N1470" s="124"/>
      <c r="O1470" s="124"/>
      <c r="P1470" s="124"/>
      <c r="Q1470" s="124"/>
      <c r="R1470" s="124"/>
      <c r="S1470" s="124"/>
      <c r="T1470" s="124"/>
      <c r="U1470" s="124"/>
      <c r="V1470" s="124"/>
      <c r="W1470" s="124"/>
      <c r="X1470" s="124"/>
      <c r="Y1470" s="124"/>
    </row>
    <row r="1471" spans="1:25" x14ac:dyDescent="0.25">
      <c r="A1471" s="124"/>
      <c r="B1471" s="124"/>
      <c r="C1471" s="124"/>
      <c r="D1471" s="124"/>
      <c r="E1471" s="124"/>
      <c r="F1471" s="124"/>
      <c r="G1471" s="124"/>
      <c r="H1471" s="124"/>
      <c r="I1471" s="124"/>
      <c r="J1471" s="124"/>
      <c r="K1471" s="124"/>
      <c r="L1471" s="124"/>
      <c r="M1471" s="124"/>
      <c r="N1471" s="124"/>
      <c r="O1471" s="124"/>
      <c r="P1471" s="124"/>
      <c r="Q1471" s="124"/>
      <c r="R1471" s="124"/>
      <c r="S1471" s="124"/>
      <c r="T1471" s="124"/>
      <c r="U1471" s="124"/>
      <c r="V1471" s="124"/>
      <c r="W1471" s="124"/>
      <c r="X1471" s="124"/>
      <c r="Y1471" s="124"/>
    </row>
    <row r="1472" spans="1:25" x14ac:dyDescent="0.25">
      <c r="A1472" s="124"/>
      <c r="B1472" s="124"/>
      <c r="C1472" s="124"/>
      <c r="D1472" s="124"/>
      <c r="E1472" s="124"/>
      <c r="F1472" s="124"/>
      <c r="G1472" s="124"/>
      <c r="H1472" s="124"/>
      <c r="I1472" s="124"/>
      <c r="J1472" s="124"/>
      <c r="K1472" s="124"/>
      <c r="L1472" s="124"/>
      <c r="M1472" s="124"/>
      <c r="N1472" s="124"/>
      <c r="O1472" s="124"/>
      <c r="P1472" s="124"/>
      <c r="Q1472" s="124"/>
      <c r="R1472" s="124"/>
      <c r="S1472" s="124"/>
      <c r="T1472" s="124"/>
      <c r="U1472" s="124"/>
      <c r="V1472" s="124"/>
      <c r="W1472" s="124"/>
      <c r="X1472" s="124"/>
      <c r="Y1472" s="124"/>
    </row>
    <row r="1473" spans="1:25" x14ac:dyDescent="0.25">
      <c r="A1473" s="124"/>
      <c r="B1473" s="124"/>
      <c r="C1473" s="124"/>
      <c r="D1473" s="124"/>
      <c r="E1473" s="124"/>
      <c r="F1473" s="124"/>
      <c r="G1473" s="124"/>
      <c r="H1473" s="124"/>
      <c r="I1473" s="124"/>
      <c r="J1473" s="124"/>
      <c r="K1473" s="124"/>
      <c r="L1473" s="124"/>
      <c r="M1473" s="124"/>
      <c r="N1473" s="124"/>
      <c r="O1473" s="124"/>
      <c r="P1473" s="124"/>
      <c r="Q1473" s="124"/>
      <c r="R1473" s="124"/>
      <c r="S1473" s="124"/>
      <c r="T1473" s="124"/>
      <c r="U1473" s="124"/>
      <c r="V1473" s="124"/>
      <c r="W1473" s="124"/>
      <c r="X1473" s="124"/>
      <c r="Y1473" s="124"/>
    </row>
    <row r="1474" spans="1:25" x14ac:dyDescent="0.25">
      <c r="A1474" s="124"/>
      <c r="B1474" s="124"/>
      <c r="C1474" s="124"/>
      <c r="D1474" s="124"/>
      <c r="E1474" s="124"/>
      <c r="F1474" s="124"/>
      <c r="G1474" s="124"/>
      <c r="H1474" s="124"/>
      <c r="I1474" s="124"/>
      <c r="J1474" s="124"/>
      <c r="K1474" s="124"/>
      <c r="L1474" s="124"/>
      <c r="M1474" s="124"/>
      <c r="N1474" s="124"/>
      <c r="O1474" s="124"/>
      <c r="P1474" s="124"/>
      <c r="Q1474" s="124"/>
      <c r="R1474" s="124"/>
      <c r="S1474" s="124"/>
      <c r="T1474" s="124"/>
      <c r="U1474" s="124"/>
      <c r="V1474" s="124"/>
      <c r="W1474" s="124"/>
      <c r="X1474" s="124"/>
      <c r="Y1474" s="124"/>
    </row>
    <row r="1475" spans="1:25" x14ac:dyDescent="0.25">
      <c r="A1475" s="124"/>
      <c r="B1475" s="124"/>
      <c r="C1475" s="124"/>
      <c r="D1475" s="124"/>
      <c r="E1475" s="124"/>
      <c r="F1475" s="124"/>
      <c r="G1475" s="124"/>
      <c r="H1475" s="124"/>
      <c r="I1475" s="124"/>
      <c r="J1475" s="124"/>
      <c r="K1475" s="124"/>
      <c r="L1475" s="124"/>
      <c r="M1475" s="124"/>
      <c r="N1475" s="124"/>
      <c r="O1475" s="124"/>
      <c r="P1475" s="124"/>
      <c r="Q1475" s="124"/>
      <c r="R1475" s="124"/>
      <c r="S1475" s="124"/>
      <c r="T1475" s="124"/>
      <c r="U1475" s="124"/>
      <c r="V1475" s="124"/>
      <c r="W1475" s="124"/>
      <c r="X1475" s="124"/>
      <c r="Y1475" s="124"/>
    </row>
    <row r="1476" spans="1:25" x14ac:dyDescent="0.25">
      <c r="A1476" s="124"/>
      <c r="B1476" s="124"/>
      <c r="C1476" s="124"/>
      <c r="D1476" s="124"/>
      <c r="E1476" s="124"/>
      <c r="F1476" s="124"/>
      <c r="G1476" s="124"/>
      <c r="H1476" s="124"/>
      <c r="I1476" s="124"/>
      <c r="J1476" s="124"/>
      <c r="K1476" s="124"/>
      <c r="L1476" s="124"/>
      <c r="M1476" s="124"/>
      <c r="N1476" s="124"/>
      <c r="O1476" s="124"/>
      <c r="P1476" s="124"/>
      <c r="Q1476" s="124"/>
      <c r="R1476" s="124"/>
      <c r="S1476" s="124"/>
      <c r="T1476" s="124"/>
      <c r="U1476" s="124"/>
      <c r="V1476" s="124"/>
      <c r="W1476" s="124"/>
      <c r="X1476" s="124"/>
      <c r="Y1476" s="124"/>
    </row>
    <row r="1477" spans="1:25" x14ac:dyDescent="0.25">
      <c r="A1477" s="124"/>
      <c r="B1477" s="124"/>
      <c r="C1477" s="124"/>
      <c r="D1477" s="124"/>
      <c r="E1477" s="124"/>
      <c r="F1477" s="124"/>
      <c r="G1477" s="124"/>
      <c r="H1477" s="124"/>
      <c r="I1477" s="124"/>
      <c r="J1477" s="124"/>
      <c r="K1477" s="124"/>
      <c r="L1477" s="124"/>
      <c r="M1477" s="124"/>
      <c r="N1477" s="124"/>
      <c r="O1477" s="124"/>
      <c r="P1477" s="124"/>
      <c r="Q1477" s="124"/>
      <c r="R1477" s="124"/>
      <c r="S1477" s="124"/>
      <c r="T1477" s="124"/>
      <c r="U1477" s="124"/>
      <c r="V1477" s="124"/>
      <c r="W1477" s="124"/>
      <c r="X1477" s="124"/>
      <c r="Y1477" s="124"/>
    </row>
    <row r="1478" spans="1:25" x14ac:dyDescent="0.25">
      <c r="A1478" s="124"/>
      <c r="B1478" s="124"/>
      <c r="C1478" s="124"/>
      <c r="D1478" s="124"/>
      <c r="E1478" s="124"/>
      <c r="F1478" s="124"/>
      <c r="G1478" s="124"/>
      <c r="H1478" s="124"/>
      <c r="I1478" s="124"/>
      <c r="J1478" s="124"/>
      <c r="K1478" s="124"/>
      <c r="L1478" s="124"/>
      <c r="M1478" s="124"/>
      <c r="N1478" s="124"/>
      <c r="O1478" s="124"/>
      <c r="P1478" s="124"/>
      <c r="Q1478" s="124"/>
      <c r="R1478" s="124"/>
      <c r="S1478" s="124"/>
      <c r="T1478" s="124"/>
      <c r="U1478" s="124"/>
      <c r="V1478" s="124"/>
      <c r="W1478" s="124"/>
      <c r="X1478" s="124"/>
      <c r="Y1478" s="124"/>
    </row>
    <row r="1479" spans="1:25" x14ac:dyDescent="0.25">
      <c r="A1479" s="124"/>
      <c r="B1479" s="124"/>
      <c r="C1479" s="124"/>
      <c r="D1479" s="124"/>
      <c r="E1479" s="124"/>
      <c r="F1479" s="124"/>
      <c r="G1479" s="124"/>
      <c r="H1479" s="124"/>
      <c r="I1479" s="124"/>
      <c r="J1479" s="124"/>
      <c r="K1479" s="124"/>
      <c r="L1479" s="124"/>
      <c r="M1479" s="124"/>
      <c r="N1479" s="124"/>
      <c r="O1479" s="124"/>
      <c r="P1479" s="124"/>
      <c r="Q1479" s="124"/>
      <c r="R1479" s="124"/>
      <c r="S1479" s="124"/>
      <c r="T1479" s="124"/>
      <c r="U1479" s="124"/>
      <c r="V1479" s="124"/>
      <c r="W1479" s="124"/>
      <c r="X1479" s="124"/>
      <c r="Y1479" s="124"/>
    </row>
    <row r="1480" spans="1:25" x14ac:dyDescent="0.25">
      <c r="A1480" s="124"/>
      <c r="B1480" s="124"/>
      <c r="C1480" s="124"/>
      <c r="D1480" s="124"/>
      <c r="E1480" s="124"/>
      <c r="F1480" s="124"/>
      <c r="G1480" s="124"/>
      <c r="H1480" s="124"/>
      <c r="I1480" s="124"/>
      <c r="J1480" s="124"/>
      <c r="K1480" s="124"/>
      <c r="L1480" s="124"/>
      <c r="M1480" s="124"/>
      <c r="N1480" s="124"/>
      <c r="O1480" s="124"/>
      <c r="P1480" s="124"/>
      <c r="Q1480" s="124"/>
      <c r="R1480" s="124"/>
      <c r="S1480" s="124"/>
      <c r="T1480" s="124"/>
      <c r="U1480" s="124"/>
      <c r="V1480" s="124"/>
      <c r="W1480" s="124"/>
      <c r="X1480" s="124"/>
      <c r="Y1480" s="124"/>
    </row>
    <row r="1481" spans="1:25" x14ac:dyDescent="0.25">
      <c r="A1481" s="124"/>
      <c r="B1481" s="124"/>
      <c r="C1481" s="124"/>
      <c r="D1481" s="124"/>
      <c r="E1481" s="124"/>
      <c r="F1481" s="124"/>
      <c r="G1481" s="124"/>
      <c r="H1481" s="124"/>
      <c r="I1481" s="124"/>
      <c r="J1481" s="124"/>
      <c r="K1481" s="124"/>
      <c r="L1481" s="124"/>
      <c r="M1481" s="124"/>
      <c r="N1481" s="124"/>
      <c r="O1481" s="124"/>
      <c r="P1481" s="124"/>
      <c r="Q1481" s="124"/>
      <c r="R1481" s="124"/>
      <c r="S1481" s="124"/>
      <c r="T1481" s="124"/>
      <c r="U1481" s="124"/>
      <c r="V1481" s="124"/>
      <c r="W1481" s="124"/>
      <c r="X1481" s="124"/>
      <c r="Y1481" s="124"/>
    </row>
    <row r="1482" spans="1:25" x14ac:dyDescent="0.25">
      <c r="A1482" s="124"/>
      <c r="B1482" s="124"/>
      <c r="C1482" s="124"/>
      <c r="D1482" s="124"/>
      <c r="E1482" s="124"/>
      <c r="F1482" s="124"/>
      <c r="G1482" s="124"/>
      <c r="H1482" s="124"/>
      <c r="I1482" s="124"/>
      <c r="J1482" s="124"/>
      <c r="K1482" s="124"/>
      <c r="L1482" s="124"/>
      <c r="M1482" s="124"/>
      <c r="N1482" s="124"/>
      <c r="O1482" s="124"/>
      <c r="P1482" s="124"/>
      <c r="Q1482" s="124"/>
      <c r="R1482" s="124"/>
      <c r="S1482" s="124"/>
      <c r="T1482" s="124"/>
      <c r="U1482" s="124"/>
      <c r="V1482" s="124"/>
      <c r="W1482" s="124"/>
      <c r="X1482" s="124"/>
      <c r="Y1482" s="124"/>
    </row>
    <row r="1483" spans="1:25" x14ac:dyDescent="0.25">
      <c r="A1483" s="124"/>
      <c r="B1483" s="124"/>
      <c r="C1483" s="124"/>
      <c r="D1483" s="124"/>
      <c r="E1483" s="124"/>
      <c r="F1483" s="124"/>
      <c r="G1483" s="124"/>
      <c r="H1483" s="124"/>
      <c r="I1483" s="124"/>
      <c r="J1483" s="124"/>
      <c r="K1483" s="124"/>
      <c r="L1483" s="124"/>
      <c r="M1483" s="124"/>
      <c r="N1483" s="124"/>
      <c r="O1483" s="124"/>
      <c r="P1483" s="124"/>
      <c r="Q1483" s="124"/>
      <c r="R1483" s="124"/>
      <c r="S1483" s="124"/>
      <c r="T1483" s="124"/>
      <c r="U1483" s="124"/>
      <c r="V1483" s="124"/>
      <c r="W1483" s="124"/>
      <c r="X1483" s="124"/>
      <c r="Y1483" s="124"/>
    </row>
    <row r="1484" spans="1:25" x14ac:dyDescent="0.25">
      <c r="A1484" s="124"/>
      <c r="B1484" s="124"/>
      <c r="C1484" s="124"/>
      <c r="D1484" s="124"/>
      <c r="E1484" s="124"/>
      <c r="F1484" s="124"/>
      <c r="G1484" s="124"/>
      <c r="H1484" s="124"/>
      <c r="I1484" s="124"/>
      <c r="J1484" s="124"/>
      <c r="K1484" s="124"/>
      <c r="L1484" s="124"/>
      <c r="M1484" s="124"/>
      <c r="N1484" s="124"/>
      <c r="O1484" s="124"/>
      <c r="P1484" s="124"/>
      <c r="Q1484" s="124"/>
      <c r="R1484" s="124"/>
      <c r="S1484" s="124"/>
      <c r="T1484" s="124"/>
      <c r="U1484" s="124"/>
      <c r="V1484" s="124"/>
      <c r="W1484" s="124"/>
      <c r="X1484" s="124"/>
      <c r="Y1484" s="124"/>
    </row>
    <row r="1485" spans="1:25" x14ac:dyDescent="0.25">
      <c r="A1485" s="124"/>
      <c r="B1485" s="124"/>
      <c r="C1485" s="124"/>
      <c r="D1485" s="124"/>
      <c r="E1485" s="124"/>
      <c r="F1485" s="124"/>
      <c r="G1485" s="124"/>
      <c r="H1485" s="124"/>
      <c r="I1485" s="124"/>
      <c r="J1485" s="124"/>
      <c r="K1485" s="124"/>
      <c r="L1485" s="124"/>
      <c r="M1485" s="124"/>
      <c r="N1485" s="124"/>
      <c r="O1485" s="124"/>
      <c r="P1485" s="124"/>
      <c r="Q1485" s="124"/>
      <c r="R1485" s="124"/>
      <c r="S1485" s="124"/>
      <c r="T1485" s="124"/>
      <c r="U1485" s="124"/>
      <c r="V1485" s="124"/>
      <c r="W1485" s="124"/>
      <c r="X1485" s="124"/>
      <c r="Y1485" s="124"/>
    </row>
    <row r="1486" spans="1:25" x14ac:dyDescent="0.25">
      <c r="A1486" s="124"/>
      <c r="B1486" s="124"/>
      <c r="C1486" s="124"/>
      <c r="D1486" s="124"/>
      <c r="E1486" s="124"/>
      <c r="F1486" s="124"/>
      <c r="G1486" s="124"/>
      <c r="H1486" s="124"/>
      <c r="I1486" s="124"/>
      <c r="J1486" s="124"/>
      <c r="K1486" s="124"/>
      <c r="L1486" s="124"/>
      <c r="M1486" s="124"/>
      <c r="N1486" s="124"/>
      <c r="O1486" s="124"/>
      <c r="P1486" s="124"/>
      <c r="Q1486" s="124"/>
      <c r="R1486" s="124"/>
      <c r="S1486" s="124"/>
      <c r="T1486" s="124"/>
      <c r="U1486" s="124"/>
      <c r="V1486" s="124"/>
      <c r="W1486" s="124"/>
      <c r="X1486" s="124"/>
      <c r="Y1486" s="124"/>
    </row>
    <row r="1487" spans="1:25" x14ac:dyDescent="0.25">
      <c r="A1487" s="124"/>
      <c r="B1487" s="124"/>
      <c r="C1487" s="124"/>
      <c r="D1487" s="124"/>
      <c r="E1487" s="124"/>
      <c r="F1487" s="124"/>
      <c r="G1487" s="124"/>
      <c r="H1487" s="124"/>
      <c r="I1487" s="124"/>
      <c r="J1487" s="124"/>
      <c r="K1487" s="124"/>
      <c r="L1487" s="124"/>
      <c r="M1487" s="124"/>
      <c r="N1487" s="124"/>
      <c r="O1487" s="124"/>
      <c r="P1487" s="124"/>
      <c r="Q1487" s="124"/>
      <c r="R1487" s="124"/>
      <c r="S1487" s="124"/>
      <c r="T1487" s="124"/>
      <c r="U1487" s="124"/>
      <c r="V1487" s="124"/>
      <c r="W1487" s="124"/>
      <c r="X1487" s="124"/>
      <c r="Y1487" s="124"/>
    </row>
    <row r="1488" spans="1:25" x14ac:dyDescent="0.25">
      <c r="A1488" s="124"/>
      <c r="B1488" s="124"/>
      <c r="C1488" s="124"/>
      <c r="D1488" s="124"/>
      <c r="E1488" s="124"/>
      <c r="F1488" s="124"/>
      <c r="G1488" s="124"/>
      <c r="H1488" s="124"/>
      <c r="I1488" s="124"/>
      <c r="J1488" s="124"/>
      <c r="K1488" s="124"/>
      <c r="L1488" s="124"/>
      <c r="M1488" s="124"/>
      <c r="N1488" s="124"/>
      <c r="O1488" s="124"/>
      <c r="P1488" s="124"/>
      <c r="Q1488" s="124"/>
      <c r="R1488" s="124"/>
      <c r="S1488" s="124"/>
      <c r="T1488" s="124"/>
      <c r="U1488" s="124"/>
      <c r="V1488" s="124"/>
      <c r="W1488" s="124"/>
      <c r="X1488" s="124"/>
      <c r="Y1488" s="124"/>
    </row>
    <row r="1489" spans="1:25" x14ac:dyDescent="0.25">
      <c r="A1489" s="124"/>
      <c r="B1489" s="124"/>
      <c r="C1489" s="124"/>
      <c r="D1489" s="124"/>
      <c r="E1489" s="124"/>
      <c r="F1489" s="124"/>
      <c r="G1489" s="124"/>
      <c r="H1489" s="124"/>
      <c r="I1489" s="124"/>
      <c r="J1489" s="124"/>
      <c r="K1489" s="124"/>
      <c r="L1489" s="124"/>
      <c r="M1489" s="124"/>
      <c r="N1489" s="124"/>
      <c r="O1489" s="124"/>
      <c r="P1489" s="124"/>
      <c r="Q1489" s="124"/>
      <c r="R1489" s="124"/>
      <c r="S1489" s="124"/>
      <c r="T1489" s="124"/>
      <c r="U1489" s="124"/>
      <c r="V1489" s="124"/>
      <c r="W1489" s="124"/>
      <c r="X1489" s="124"/>
      <c r="Y1489" s="124"/>
    </row>
    <row r="1490" spans="1:25" x14ac:dyDescent="0.25">
      <c r="A1490" s="124"/>
      <c r="B1490" s="124"/>
      <c r="C1490" s="124"/>
      <c r="D1490" s="124"/>
      <c r="E1490" s="124"/>
      <c r="F1490" s="124"/>
      <c r="G1490" s="124"/>
      <c r="H1490" s="124"/>
      <c r="I1490" s="124"/>
      <c r="J1490" s="124"/>
      <c r="K1490" s="124"/>
      <c r="L1490" s="124"/>
      <c r="M1490" s="124"/>
      <c r="N1490" s="124"/>
      <c r="O1490" s="124"/>
      <c r="P1490" s="124"/>
      <c r="Q1490" s="124"/>
      <c r="R1490" s="124"/>
      <c r="S1490" s="124"/>
      <c r="T1490" s="124"/>
      <c r="U1490" s="124"/>
      <c r="V1490" s="124"/>
      <c r="W1490" s="124"/>
      <c r="X1490" s="124"/>
      <c r="Y1490" s="124"/>
    </row>
    <row r="1491" spans="1:25" x14ac:dyDescent="0.25">
      <c r="A1491" s="124"/>
      <c r="B1491" s="124"/>
      <c r="C1491" s="124"/>
      <c r="D1491" s="124"/>
      <c r="E1491" s="124"/>
      <c r="F1491" s="124"/>
      <c r="G1491" s="124"/>
      <c r="H1491" s="124"/>
      <c r="I1491" s="124"/>
      <c r="J1491" s="124"/>
      <c r="K1491" s="124"/>
      <c r="L1491" s="124"/>
      <c r="M1491" s="124"/>
      <c r="N1491" s="124"/>
      <c r="O1491" s="124"/>
      <c r="P1491" s="124"/>
      <c r="Q1491" s="124"/>
      <c r="R1491" s="124"/>
      <c r="S1491" s="124"/>
      <c r="T1491" s="124"/>
      <c r="U1491" s="124"/>
      <c r="V1491" s="124"/>
      <c r="W1491" s="124"/>
      <c r="X1491" s="124"/>
      <c r="Y1491" s="124"/>
    </row>
    <row r="1492" spans="1:25" x14ac:dyDescent="0.25">
      <c r="A1492" s="124"/>
      <c r="B1492" s="124"/>
      <c r="C1492" s="124"/>
      <c r="D1492" s="124"/>
      <c r="E1492" s="124"/>
      <c r="F1492" s="124"/>
      <c r="G1492" s="124"/>
      <c r="H1492" s="124"/>
      <c r="I1492" s="124"/>
      <c r="J1492" s="124"/>
      <c r="K1492" s="124"/>
      <c r="L1492" s="124"/>
      <c r="M1492" s="124"/>
      <c r="N1492" s="124"/>
      <c r="O1492" s="124"/>
      <c r="P1492" s="124"/>
      <c r="Q1492" s="124"/>
      <c r="R1492" s="124"/>
      <c r="S1492" s="124"/>
      <c r="T1492" s="124"/>
      <c r="U1492" s="124"/>
      <c r="V1492" s="124"/>
      <c r="W1492" s="124"/>
      <c r="X1492" s="124"/>
      <c r="Y1492" s="124"/>
    </row>
    <row r="1493" spans="1:25" x14ac:dyDescent="0.25">
      <c r="A1493" s="124"/>
      <c r="B1493" s="124"/>
      <c r="C1493" s="124"/>
      <c r="D1493" s="124"/>
      <c r="E1493" s="124"/>
      <c r="F1493" s="124"/>
      <c r="G1493" s="124"/>
      <c r="H1493" s="124"/>
      <c r="I1493" s="124"/>
      <c r="J1493" s="124"/>
      <c r="K1493" s="124"/>
      <c r="L1493" s="124"/>
      <c r="M1493" s="124"/>
      <c r="N1493" s="124"/>
      <c r="O1493" s="124"/>
      <c r="P1493" s="124"/>
      <c r="Q1493" s="124"/>
      <c r="R1493" s="124"/>
      <c r="S1493" s="124"/>
      <c r="T1493" s="124"/>
      <c r="U1493" s="124"/>
      <c r="V1493" s="124"/>
      <c r="W1493" s="124"/>
      <c r="X1493" s="124"/>
      <c r="Y1493" s="124"/>
    </row>
    <row r="1494" spans="1:25" x14ac:dyDescent="0.25">
      <c r="A1494" s="124"/>
      <c r="B1494" s="124"/>
      <c r="C1494" s="124"/>
      <c r="D1494" s="124"/>
      <c r="E1494" s="124"/>
      <c r="F1494" s="124"/>
      <c r="G1494" s="124"/>
      <c r="H1494" s="124"/>
      <c r="I1494" s="124"/>
      <c r="J1494" s="124"/>
      <c r="K1494" s="124"/>
      <c r="L1494" s="124"/>
      <c r="M1494" s="124"/>
      <c r="N1494" s="124"/>
      <c r="O1494" s="124"/>
      <c r="P1494" s="124"/>
      <c r="Q1494" s="124"/>
      <c r="R1494" s="124"/>
      <c r="S1494" s="124"/>
      <c r="T1494" s="124"/>
      <c r="U1494" s="124"/>
      <c r="V1494" s="124"/>
      <c r="W1494" s="124"/>
      <c r="X1494" s="124"/>
      <c r="Y1494" s="124"/>
    </row>
    <row r="1495" spans="1:25" x14ac:dyDescent="0.25">
      <c r="A1495" s="124"/>
      <c r="B1495" s="124"/>
      <c r="C1495" s="124"/>
      <c r="D1495" s="124"/>
      <c r="E1495" s="124"/>
      <c r="F1495" s="124"/>
      <c r="G1495" s="124"/>
      <c r="H1495" s="124"/>
      <c r="I1495" s="124"/>
      <c r="J1495" s="124"/>
      <c r="K1495" s="124"/>
      <c r="L1495" s="124"/>
      <c r="M1495" s="124"/>
      <c r="N1495" s="124"/>
      <c r="O1495" s="124"/>
      <c r="P1495" s="124"/>
      <c r="Q1495" s="124"/>
      <c r="R1495" s="124"/>
      <c r="S1495" s="124"/>
      <c r="T1495" s="124"/>
      <c r="U1495" s="124"/>
      <c r="V1495" s="124"/>
      <c r="W1495" s="124"/>
      <c r="X1495" s="124"/>
      <c r="Y1495" s="124"/>
    </row>
    <row r="1496" spans="1:25" x14ac:dyDescent="0.25">
      <c r="A1496" s="124"/>
      <c r="B1496" s="124"/>
      <c r="C1496" s="124"/>
      <c r="D1496" s="124"/>
      <c r="E1496" s="124"/>
      <c r="F1496" s="124"/>
      <c r="G1496" s="124"/>
      <c r="H1496" s="124"/>
      <c r="I1496" s="124"/>
      <c r="J1496" s="124"/>
      <c r="K1496" s="124"/>
      <c r="L1496" s="124"/>
      <c r="M1496" s="124"/>
      <c r="N1496" s="124"/>
      <c r="O1496" s="124"/>
      <c r="P1496" s="124"/>
      <c r="Q1496" s="124"/>
      <c r="R1496" s="124"/>
      <c r="S1496" s="124"/>
      <c r="T1496" s="124"/>
      <c r="U1496" s="124"/>
      <c r="V1496" s="124"/>
      <c r="W1496" s="124"/>
      <c r="X1496" s="124"/>
      <c r="Y1496" s="124"/>
    </row>
    <row r="1497" spans="1:25" x14ac:dyDescent="0.25">
      <c r="A1497" s="124"/>
      <c r="B1497" s="124"/>
      <c r="C1497" s="124"/>
      <c r="D1497" s="124"/>
      <c r="E1497" s="124"/>
      <c r="F1497" s="124"/>
      <c r="G1497" s="124"/>
      <c r="H1497" s="124"/>
      <c r="I1497" s="124"/>
      <c r="J1497" s="124"/>
      <c r="K1497" s="124"/>
      <c r="L1497" s="124"/>
      <c r="M1497" s="124"/>
      <c r="N1497" s="124"/>
      <c r="O1497" s="124"/>
      <c r="P1497" s="124"/>
      <c r="Q1497" s="124"/>
      <c r="R1497" s="124"/>
      <c r="S1497" s="124"/>
      <c r="T1497" s="124"/>
      <c r="U1497" s="124"/>
      <c r="V1497" s="124"/>
      <c r="W1497" s="124"/>
      <c r="X1497" s="124"/>
      <c r="Y1497" s="124"/>
    </row>
    <row r="1498" spans="1:25" x14ac:dyDescent="0.25">
      <c r="A1498" s="124"/>
      <c r="B1498" s="124"/>
      <c r="C1498" s="124"/>
      <c r="D1498" s="124"/>
      <c r="E1498" s="124"/>
      <c r="F1498" s="124"/>
      <c r="G1498" s="124"/>
      <c r="H1498" s="124"/>
      <c r="I1498" s="124"/>
      <c r="J1498" s="124"/>
      <c r="K1498" s="124"/>
      <c r="L1498" s="124"/>
      <c r="M1498" s="124"/>
      <c r="N1498" s="124"/>
      <c r="O1498" s="124"/>
      <c r="P1498" s="124"/>
      <c r="Q1498" s="124"/>
      <c r="R1498" s="124"/>
      <c r="S1498" s="124"/>
      <c r="T1498" s="124"/>
      <c r="U1498" s="124"/>
      <c r="V1498" s="124"/>
      <c r="W1498" s="124"/>
      <c r="X1498" s="124"/>
      <c r="Y1498" s="124"/>
    </row>
    <row r="1499" spans="1:25" x14ac:dyDescent="0.25">
      <c r="A1499" s="124"/>
      <c r="B1499" s="124"/>
      <c r="C1499" s="124"/>
      <c r="D1499" s="124"/>
      <c r="E1499" s="124"/>
      <c r="F1499" s="124"/>
      <c r="G1499" s="124"/>
      <c r="H1499" s="124"/>
      <c r="I1499" s="124"/>
      <c r="J1499" s="124"/>
      <c r="K1499" s="124"/>
      <c r="L1499" s="124"/>
      <c r="M1499" s="124"/>
      <c r="N1499" s="124"/>
      <c r="O1499" s="124"/>
      <c r="P1499" s="124"/>
      <c r="Q1499" s="124"/>
      <c r="R1499" s="124"/>
      <c r="S1499" s="124"/>
      <c r="T1499" s="124"/>
      <c r="U1499" s="124"/>
      <c r="V1499" s="124"/>
      <c r="W1499" s="124"/>
      <c r="X1499" s="124"/>
      <c r="Y1499" s="124"/>
    </row>
    <row r="1500" spans="1:25" x14ac:dyDescent="0.25">
      <c r="A1500" s="124"/>
      <c r="B1500" s="124"/>
      <c r="C1500" s="124"/>
      <c r="D1500" s="124"/>
      <c r="E1500" s="124"/>
      <c r="F1500" s="124"/>
      <c r="G1500" s="124"/>
      <c r="H1500" s="124"/>
      <c r="I1500" s="124"/>
      <c r="J1500" s="124"/>
      <c r="K1500" s="124"/>
      <c r="L1500" s="124"/>
      <c r="M1500" s="124"/>
      <c r="N1500" s="124"/>
      <c r="O1500" s="124"/>
      <c r="P1500" s="124"/>
      <c r="Q1500" s="124"/>
      <c r="R1500" s="124"/>
      <c r="S1500" s="124"/>
      <c r="T1500" s="124"/>
      <c r="U1500" s="124"/>
      <c r="V1500" s="124"/>
      <c r="W1500" s="124"/>
      <c r="X1500" s="124"/>
      <c r="Y1500" s="124"/>
    </row>
    <row r="1501" spans="1:25" x14ac:dyDescent="0.25">
      <c r="A1501" s="124"/>
      <c r="B1501" s="124"/>
      <c r="C1501" s="124"/>
      <c r="D1501" s="124"/>
      <c r="E1501" s="124"/>
      <c r="F1501" s="124"/>
      <c r="G1501" s="124"/>
      <c r="H1501" s="124"/>
      <c r="I1501" s="124"/>
      <c r="J1501" s="124"/>
      <c r="K1501" s="124"/>
      <c r="L1501" s="124"/>
      <c r="M1501" s="124"/>
      <c r="N1501" s="124"/>
      <c r="O1501" s="124"/>
      <c r="P1501" s="124"/>
      <c r="Q1501" s="124"/>
      <c r="R1501" s="124"/>
      <c r="S1501" s="124"/>
      <c r="T1501" s="124"/>
      <c r="U1501" s="124"/>
      <c r="V1501" s="124"/>
      <c r="W1501" s="124"/>
      <c r="X1501" s="124"/>
      <c r="Y1501" s="124"/>
    </row>
    <row r="1502" spans="1:25" x14ac:dyDescent="0.25">
      <c r="A1502" s="124"/>
      <c r="B1502" s="124"/>
      <c r="C1502" s="124"/>
      <c r="D1502" s="124"/>
      <c r="E1502" s="124"/>
      <c r="F1502" s="124"/>
      <c r="G1502" s="124"/>
      <c r="H1502" s="124"/>
      <c r="I1502" s="124"/>
      <c r="J1502" s="124"/>
      <c r="K1502" s="124"/>
      <c r="L1502" s="124"/>
      <c r="M1502" s="124"/>
      <c r="N1502" s="124"/>
      <c r="O1502" s="124"/>
      <c r="P1502" s="124"/>
      <c r="Q1502" s="124"/>
      <c r="R1502" s="124"/>
      <c r="S1502" s="124"/>
      <c r="T1502" s="124"/>
      <c r="U1502" s="124"/>
      <c r="V1502" s="124"/>
      <c r="W1502" s="124"/>
      <c r="X1502" s="124"/>
      <c r="Y1502" s="124"/>
    </row>
    <row r="1503" spans="1:25" x14ac:dyDescent="0.25">
      <c r="A1503" s="124"/>
      <c r="B1503" s="124"/>
      <c r="C1503" s="124"/>
      <c r="D1503" s="124"/>
      <c r="E1503" s="124"/>
      <c r="F1503" s="124"/>
      <c r="G1503" s="124"/>
      <c r="H1503" s="124"/>
      <c r="I1503" s="124"/>
      <c r="J1503" s="124"/>
      <c r="K1503" s="124"/>
      <c r="L1503" s="124"/>
      <c r="M1503" s="124"/>
      <c r="N1503" s="124"/>
      <c r="O1503" s="124"/>
      <c r="P1503" s="124"/>
      <c r="Q1503" s="124"/>
      <c r="R1503" s="124"/>
      <c r="S1503" s="124"/>
      <c r="T1503" s="124"/>
      <c r="U1503" s="124"/>
      <c r="V1503" s="124"/>
      <c r="W1503" s="124"/>
      <c r="X1503" s="124"/>
      <c r="Y1503" s="124"/>
    </row>
    <row r="1504" spans="1:25" x14ac:dyDescent="0.25">
      <c r="A1504" s="124"/>
      <c r="B1504" s="124"/>
      <c r="C1504" s="124"/>
      <c r="D1504" s="124"/>
      <c r="E1504" s="124"/>
      <c r="F1504" s="124"/>
      <c r="G1504" s="124"/>
      <c r="H1504" s="124"/>
      <c r="I1504" s="124"/>
      <c r="J1504" s="124"/>
      <c r="K1504" s="124"/>
      <c r="L1504" s="124"/>
      <c r="M1504" s="124"/>
      <c r="N1504" s="124"/>
      <c r="O1504" s="124"/>
      <c r="P1504" s="124"/>
      <c r="Q1504" s="124"/>
      <c r="R1504" s="124"/>
      <c r="S1504" s="124"/>
      <c r="T1504" s="124"/>
      <c r="U1504" s="124"/>
      <c r="V1504" s="124"/>
      <c r="W1504" s="124"/>
      <c r="X1504" s="124"/>
      <c r="Y1504" s="124"/>
    </row>
    <row r="1505" spans="1:25" x14ac:dyDescent="0.25">
      <c r="A1505" s="124"/>
      <c r="B1505" s="124"/>
      <c r="C1505" s="124"/>
      <c r="D1505" s="124"/>
      <c r="E1505" s="124"/>
      <c r="F1505" s="124"/>
      <c r="G1505" s="124"/>
      <c r="H1505" s="124"/>
      <c r="I1505" s="124"/>
      <c r="J1505" s="124"/>
      <c r="K1505" s="124"/>
      <c r="L1505" s="124"/>
      <c r="M1505" s="124"/>
      <c r="N1505" s="124"/>
      <c r="O1505" s="124"/>
      <c r="P1505" s="124"/>
      <c r="Q1505" s="124"/>
      <c r="R1505" s="124"/>
      <c r="S1505" s="124"/>
      <c r="T1505" s="124"/>
      <c r="U1505" s="124"/>
      <c r="V1505" s="124"/>
      <c r="W1505" s="124"/>
      <c r="X1505" s="124"/>
      <c r="Y1505" s="124"/>
    </row>
    <row r="1506" spans="1:25" x14ac:dyDescent="0.25">
      <c r="A1506" s="124"/>
      <c r="B1506" s="124"/>
      <c r="C1506" s="124"/>
      <c r="D1506" s="124"/>
      <c r="E1506" s="124"/>
      <c r="F1506" s="124"/>
      <c r="G1506" s="124"/>
      <c r="H1506" s="124"/>
      <c r="I1506" s="124"/>
      <c r="J1506" s="124"/>
      <c r="K1506" s="124"/>
      <c r="L1506" s="124"/>
      <c r="M1506" s="124"/>
      <c r="N1506" s="124"/>
      <c r="O1506" s="124"/>
      <c r="P1506" s="124"/>
      <c r="Q1506" s="124"/>
      <c r="R1506" s="124"/>
      <c r="S1506" s="124"/>
      <c r="T1506" s="124"/>
      <c r="U1506" s="124"/>
      <c r="V1506" s="124"/>
      <c r="W1506" s="124"/>
      <c r="X1506" s="124"/>
      <c r="Y1506" s="124"/>
    </row>
    <row r="1507" spans="1:25" x14ac:dyDescent="0.25">
      <c r="A1507" s="124"/>
      <c r="B1507" s="124"/>
      <c r="C1507" s="124"/>
      <c r="D1507" s="124"/>
      <c r="E1507" s="124"/>
      <c r="F1507" s="124"/>
      <c r="G1507" s="124"/>
      <c r="H1507" s="124"/>
      <c r="I1507" s="124"/>
      <c r="J1507" s="124"/>
      <c r="K1507" s="124"/>
      <c r="L1507" s="124"/>
      <c r="M1507" s="124"/>
      <c r="N1507" s="124"/>
      <c r="O1507" s="124"/>
      <c r="P1507" s="124"/>
      <c r="Q1507" s="124"/>
      <c r="R1507" s="124"/>
      <c r="S1507" s="124"/>
      <c r="T1507" s="124"/>
      <c r="U1507" s="124"/>
      <c r="V1507" s="124"/>
      <c r="W1507" s="124"/>
      <c r="X1507" s="124"/>
      <c r="Y1507" s="124"/>
    </row>
    <row r="1508" spans="1:25" x14ac:dyDescent="0.25">
      <c r="A1508" s="124"/>
      <c r="B1508" s="124"/>
      <c r="C1508" s="124"/>
      <c r="D1508" s="124"/>
      <c r="E1508" s="124"/>
      <c r="F1508" s="124"/>
      <c r="G1508" s="124"/>
      <c r="H1508" s="124"/>
      <c r="I1508" s="124"/>
      <c r="J1508" s="124"/>
      <c r="K1508" s="124"/>
      <c r="L1508" s="124"/>
      <c r="M1508" s="124"/>
      <c r="N1508" s="124"/>
      <c r="O1508" s="124"/>
      <c r="P1508" s="124"/>
      <c r="Q1508" s="124"/>
      <c r="R1508" s="124"/>
      <c r="S1508" s="124"/>
      <c r="T1508" s="124"/>
      <c r="U1508" s="124"/>
      <c r="V1508" s="124"/>
      <c r="W1508" s="124"/>
      <c r="X1508" s="124"/>
      <c r="Y1508" s="124"/>
    </row>
    <row r="1509" spans="1:25" x14ac:dyDescent="0.25">
      <c r="A1509" s="124"/>
      <c r="B1509" s="124"/>
      <c r="C1509" s="124"/>
      <c r="D1509" s="124"/>
      <c r="E1509" s="124"/>
      <c r="F1509" s="124"/>
      <c r="G1509" s="124"/>
      <c r="H1509" s="124"/>
      <c r="I1509" s="124"/>
      <c r="J1509" s="124"/>
      <c r="K1509" s="124"/>
      <c r="L1509" s="124"/>
      <c r="M1509" s="124"/>
      <c r="N1509" s="124"/>
      <c r="O1509" s="124"/>
      <c r="P1509" s="124"/>
      <c r="Q1509" s="124"/>
      <c r="R1509" s="124"/>
      <c r="S1509" s="124"/>
      <c r="T1509" s="124"/>
      <c r="U1509" s="124"/>
      <c r="V1509" s="124"/>
      <c r="W1509" s="124"/>
      <c r="X1509" s="124"/>
      <c r="Y1509" s="124"/>
    </row>
    <row r="1510" spans="1:25" x14ac:dyDescent="0.25">
      <c r="A1510" s="124"/>
      <c r="B1510" s="124"/>
      <c r="C1510" s="124"/>
      <c r="D1510" s="124"/>
      <c r="E1510" s="124"/>
      <c r="F1510" s="124"/>
      <c r="G1510" s="124"/>
      <c r="H1510" s="124"/>
      <c r="I1510" s="124"/>
      <c r="J1510" s="124"/>
      <c r="K1510" s="124"/>
      <c r="L1510" s="124"/>
      <c r="M1510" s="124"/>
      <c r="N1510" s="124"/>
      <c r="O1510" s="124"/>
      <c r="P1510" s="124"/>
      <c r="Q1510" s="124"/>
      <c r="R1510" s="124"/>
      <c r="S1510" s="124"/>
      <c r="T1510" s="124"/>
      <c r="U1510" s="124"/>
      <c r="V1510" s="124"/>
      <c r="W1510" s="124"/>
      <c r="X1510" s="124"/>
      <c r="Y1510" s="124"/>
    </row>
    <row r="1511" spans="1:25" x14ac:dyDescent="0.25">
      <c r="A1511" s="124"/>
      <c r="B1511" s="124"/>
      <c r="C1511" s="124"/>
      <c r="D1511" s="124"/>
      <c r="E1511" s="124"/>
      <c r="F1511" s="124"/>
      <c r="G1511" s="124"/>
      <c r="H1511" s="124"/>
      <c r="I1511" s="124"/>
      <c r="J1511" s="124"/>
      <c r="K1511" s="124"/>
      <c r="L1511" s="124"/>
      <c r="M1511" s="124"/>
      <c r="N1511" s="124"/>
      <c r="O1511" s="124"/>
      <c r="P1511" s="124"/>
      <c r="Q1511" s="124"/>
      <c r="R1511" s="124"/>
      <c r="S1511" s="124"/>
      <c r="T1511" s="124"/>
      <c r="U1511" s="124"/>
      <c r="V1511" s="124"/>
      <c r="W1511" s="124"/>
      <c r="X1511" s="124"/>
      <c r="Y1511" s="124"/>
    </row>
    <row r="1512" spans="1:25" x14ac:dyDescent="0.25">
      <c r="A1512" s="124"/>
      <c r="B1512" s="124"/>
      <c r="C1512" s="124"/>
      <c r="D1512" s="124"/>
      <c r="E1512" s="124"/>
      <c r="F1512" s="124"/>
      <c r="G1512" s="124"/>
      <c r="H1512" s="124"/>
      <c r="I1512" s="124"/>
      <c r="J1512" s="124"/>
      <c r="K1512" s="124"/>
      <c r="L1512" s="124"/>
      <c r="M1512" s="124"/>
      <c r="N1512" s="124"/>
      <c r="O1512" s="124"/>
      <c r="P1512" s="124"/>
      <c r="Q1512" s="124"/>
      <c r="R1512" s="124"/>
      <c r="S1512" s="124"/>
      <c r="T1512" s="124"/>
      <c r="U1512" s="124"/>
      <c r="V1512" s="124"/>
      <c r="W1512" s="124"/>
      <c r="X1512" s="124"/>
      <c r="Y1512" s="124"/>
    </row>
    <row r="1513" spans="1:25" x14ac:dyDescent="0.25">
      <c r="A1513" s="124"/>
      <c r="B1513" s="124"/>
      <c r="C1513" s="124"/>
      <c r="D1513" s="124"/>
      <c r="E1513" s="124"/>
      <c r="F1513" s="124"/>
      <c r="G1513" s="124"/>
      <c r="H1513" s="124"/>
      <c r="I1513" s="124"/>
      <c r="J1513" s="124"/>
      <c r="K1513" s="124"/>
      <c r="L1513" s="124"/>
      <c r="M1513" s="124"/>
      <c r="N1513" s="124"/>
      <c r="O1513" s="124"/>
      <c r="P1513" s="124"/>
      <c r="Q1513" s="124"/>
      <c r="R1513" s="124"/>
      <c r="S1513" s="124"/>
      <c r="T1513" s="124"/>
      <c r="U1513" s="124"/>
      <c r="V1513" s="124"/>
      <c r="W1513" s="124"/>
      <c r="X1513" s="124"/>
      <c r="Y1513" s="124"/>
    </row>
    <row r="1514" spans="1:25" x14ac:dyDescent="0.25">
      <c r="A1514" s="124"/>
      <c r="B1514" s="124"/>
      <c r="C1514" s="124"/>
      <c r="D1514" s="124"/>
      <c r="E1514" s="124"/>
      <c r="F1514" s="124"/>
      <c r="G1514" s="124"/>
      <c r="H1514" s="124"/>
      <c r="I1514" s="124"/>
      <c r="J1514" s="124"/>
      <c r="K1514" s="124"/>
      <c r="L1514" s="124"/>
      <c r="M1514" s="124"/>
      <c r="N1514" s="124"/>
      <c r="O1514" s="124"/>
      <c r="P1514" s="124"/>
      <c r="Q1514" s="124"/>
      <c r="R1514" s="124"/>
      <c r="S1514" s="124"/>
      <c r="T1514" s="124"/>
      <c r="U1514" s="124"/>
      <c r="V1514" s="124"/>
      <c r="W1514" s="124"/>
      <c r="X1514" s="124"/>
      <c r="Y1514" s="124"/>
    </row>
    <row r="1515" spans="1:25" x14ac:dyDescent="0.25">
      <c r="A1515" s="124"/>
      <c r="B1515" s="124"/>
      <c r="C1515" s="124"/>
      <c r="D1515" s="124"/>
      <c r="E1515" s="124"/>
      <c r="F1515" s="124"/>
      <c r="G1515" s="124"/>
      <c r="H1515" s="124"/>
      <c r="I1515" s="124"/>
      <c r="J1515" s="124"/>
      <c r="K1515" s="124"/>
      <c r="L1515" s="124"/>
      <c r="M1515" s="124"/>
      <c r="N1515" s="124"/>
      <c r="O1515" s="124"/>
      <c r="P1515" s="124"/>
      <c r="Q1515" s="124"/>
      <c r="R1515" s="124"/>
      <c r="S1515" s="124"/>
      <c r="T1515" s="124"/>
      <c r="U1515" s="124"/>
      <c r="V1515" s="124"/>
      <c r="W1515" s="124"/>
      <c r="X1515" s="124"/>
      <c r="Y1515" s="124"/>
    </row>
    <row r="1516" spans="1:25" x14ac:dyDescent="0.25">
      <c r="A1516" s="124"/>
      <c r="B1516" s="124"/>
      <c r="C1516" s="124"/>
      <c r="D1516" s="124"/>
      <c r="E1516" s="124"/>
      <c r="F1516" s="124"/>
      <c r="G1516" s="124"/>
      <c r="H1516" s="124"/>
      <c r="I1516" s="124"/>
      <c r="J1516" s="124"/>
      <c r="K1516" s="124"/>
      <c r="L1516" s="124"/>
      <c r="M1516" s="124"/>
      <c r="N1516" s="124"/>
      <c r="O1516" s="124"/>
      <c r="P1516" s="124"/>
      <c r="Q1516" s="124"/>
      <c r="R1516" s="124"/>
      <c r="S1516" s="124"/>
      <c r="T1516" s="124"/>
      <c r="U1516" s="124"/>
      <c r="V1516" s="124"/>
      <c r="W1516" s="124"/>
      <c r="X1516" s="124"/>
      <c r="Y1516" s="124"/>
    </row>
    <row r="1517" spans="1:25" x14ac:dyDescent="0.25">
      <c r="A1517" s="124"/>
      <c r="B1517" s="124"/>
      <c r="C1517" s="124"/>
      <c r="D1517" s="124"/>
      <c r="E1517" s="124"/>
      <c r="F1517" s="124"/>
      <c r="G1517" s="124"/>
      <c r="H1517" s="124"/>
      <c r="I1517" s="124"/>
      <c r="J1517" s="124"/>
      <c r="K1517" s="124"/>
      <c r="L1517" s="124"/>
      <c r="M1517" s="124"/>
      <c r="N1517" s="124"/>
      <c r="O1517" s="124"/>
      <c r="P1517" s="124"/>
      <c r="Q1517" s="124"/>
      <c r="R1517" s="124"/>
      <c r="S1517" s="124"/>
      <c r="T1517" s="124"/>
      <c r="U1517" s="124"/>
      <c r="V1517" s="124"/>
      <c r="W1517" s="124"/>
      <c r="X1517" s="124"/>
      <c r="Y1517" s="124"/>
    </row>
    <row r="1518" spans="1:25" x14ac:dyDescent="0.25">
      <c r="A1518" s="124"/>
      <c r="B1518" s="124"/>
      <c r="C1518" s="124"/>
      <c r="D1518" s="124"/>
      <c r="E1518" s="124"/>
      <c r="F1518" s="124"/>
      <c r="G1518" s="124"/>
      <c r="H1518" s="124"/>
      <c r="I1518" s="124"/>
      <c r="J1518" s="124"/>
      <c r="K1518" s="124"/>
      <c r="L1518" s="124"/>
      <c r="M1518" s="124"/>
      <c r="N1518" s="124"/>
      <c r="O1518" s="124"/>
      <c r="P1518" s="124"/>
      <c r="Q1518" s="124"/>
      <c r="R1518" s="124"/>
      <c r="S1518" s="124"/>
      <c r="T1518" s="124"/>
      <c r="U1518" s="124"/>
      <c r="V1518" s="124"/>
      <c r="W1518" s="124"/>
      <c r="X1518" s="124"/>
      <c r="Y1518" s="124"/>
    </row>
    <row r="1519" spans="1:25" x14ac:dyDescent="0.25">
      <c r="A1519" s="124"/>
      <c r="B1519" s="124"/>
      <c r="C1519" s="124"/>
      <c r="D1519" s="124"/>
      <c r="E1519" s="124"/>
      <c r="F1519" s="124"/>
      <c r="G1519" s="124"/>
      <c r="H1519" s="124"/>
      <c r="I1519" s="124"/>
      <c r="J1519" s="124"/>
      <c r="K1519" s="124"/>
      <c r="L1519" s="124"/>
      <c r="M1519" s="124"/>
      <c r="N1519" s="124"/>
      <c r="O1519" s="124"/>
      <c r="P1519" s="124"/>
      <c r="Q1519" s="124"/>
      <c r="R1519" s="124"/>
      <c r="S1519" s="124"/>
      <c r="T1519" s="124"/>
      <c r="U1519" s="124"/>
      <c r="V1519" s="124"/>
      <c r="W1519" s="124"/>
      <c r="X1519" s="124"/>
      <c r="Y1519" s="124"/>
    </row>
    <row r="1520" spans="1:25" x14ac:dyDescent="0.25">
      <c r="A1520" s="124"/>
      <c r="B1520" s="124"/>
      <c r="C1520" s="124"/>
      <c r="D1520" s="124"/>
      <c r="E1520" s="124"/>
      <c r="F1520" s="124"/>
      <c r="G1520" s="124"/>
      <c r="H1520" s="124"/>
      <c r="I1520" s="124"/>
      <c r="J1520" s="124"/>
      <c r="K1520" s="124"/>
      <c r="L1520" s="124"/>
      <c r="M1520" s="124"/>
      <c r="N1520" s="124"/>
      <c r="O1520" s="124"/>
      <c r="P1520" s="124"/>
      <c r="Q1520" s="124"/>
      <c r="R1520" s="124"/>
      <c r="S1520" s="124"/>
      <c r="T1520" s="124"/>
      <c r="U1520" s="124"/>
      <c r="V1520" s="124"/>
      <c r="W1520" s="124"/>
      <c r="X1520" s="124"/>
      <c r="Y1520" s="124"/>
    </row>
    <row r="1521" spans="1:25" x14ac:dyDescent="0.25">
      <c r="A1521" s="124"/>
      <c r="B1521" s="124"/>
      <c r="C1521" s="124"/>
      <c r="D1521" s="124"/>
      <c r="E1521" s="124"/>
      <c r="F1521" s="124"/>
      <c r="G1521" s="124"/>
      <c r="H1521" s="124"/>
      <c r="I1521" s="124"/>
      <c r="J1521" s="124"/>
      <c r="K1521" s="124"/>
      <c r="L1521" s="124"/>
      <c r="M1521" s="124"/>
      <c r="N1521" s="124"/>
      <c r="O1521" s="124"/>
      <c r="P1521" s="124"/>
      <c r="Q1521" s="124"/>
      <c r="R1521" s="124"/>
      <c r="S1521" s="124"/>
      <c r="T1521" s="124"/>
      <c r="U1521" s="124"/>
      <c r="V1521" s="124"/>
      <c r="W1521" s="124"/>
      <c r="X1521" s="124"/>
      <c r="Y1521" s="124"/>
    </row>
    <row r="1522" spans="1:25" x14ac:dyDescent="0.25">
      <c r="A1522" s="124"/>
      <c r="B1522" s="124"/>
      <c r="C1522" s="124"/>
      <c r="D1522" s="124"/>
      <c r="E1522" s="124"/>
      <c r="F1522" s="124"/>
      <c r="G1522" s="124"/>
      <c r="H1522" s="124"/>
      <c r="I1522" s="124"/>
      <c r="J1522" s="124"/>
      <c r="K1522" s="124"/>
      <c r="L1522" s="124"/>
      <c r="M1522" s="124"/>
      <c r="N1522" s="124"/>
      <c r="O1522" s="124"/>
      <c r="P1522" s="124"/>
      <c r="Q1522" s="124"/>
      <c r="R1522" s="124"/>
      <c r="S1522" s="124"/>
      <c r="T1522" s="124"/>
      <c r="U1522" s="124"/>
      <c r="V1522" s="124"/>
      <c r="W1522" s="124"/>
      <c r="X1522" s="124"/>
      <c r="Y1522" s="124"/>
    </row>
    <row r="1523" spans="1:25" x14ac:dyDescent="0.25">
      <c r="A1523" s="124"/>
      <c r="B1523" s="124"/>
      <c r="C1523" s="124"/>
      <c r="D1523" s="124"/>
      <c r="E1523" s="124"/>
      <c r="F1523" s="124"/>
      <c r="G1523" s="124"/>
      <c r="H1523" s="124"/>
      <c r="I1523" s="124"/>
      <c r="J1523" s="124"/>
      <c r="K1523" s="124"/>
      <c r="L1523" s="124"/>
      <c r="M1523" s="124"/>
      <c r="N1523" s="124"/>
      <c r="O1523" s="124"/>
      <c r="P1523" s="124"/>
      <c r="Q1523" s="124"/>
      <c r="R1523" s="124"/>
      <c r="S1523" s="124"/>
      <c r="T1523" s="124"/>
      <c r="U1523" s="124"/>
      <c r="V1523" s="124"/>
      <c r="W1523" s="124"/>
      <c r="X1523" s="124"/>
      <c r="Y1523" s="124"/>
    </row>
    <row r="1524" spans="1:25" x14ac:dyDescent="0.25">
      <c r="A1524" s="124"/>
      <c r="B1524" s="124"/>
      <c r="C1524" s="124"/>
      <c r="D1524" s="124"/>
      <c r="E1524" s="124"/>
      <c r="F1524" s="124"/>
      <c r="G1524" s="124"/>
      <c r="H1524" s="124"/>
      <c r="I1524" s="124"/>
      <c r="J1524" s="124"/>
      <c r="K1524" s="124"/>
      <c r="L1524" s="124"/>
      <c r="M1524" s="124"/>
      <c r="N1524" s="124"/>
      <c r="O1524" s="124"/>
      <c r="P1524" s="124"/>
      <c r="Q1524" s="124"/>
      <c r="R1524" s="124"/>
      <c r="S1524" s="124"/>
      <c r="T1524" s="124"/>
      <c r="U1524" s="124"/>
      <c r="V1524" s="124"/>
      <c r="W1524" s="124"/>
      <c r="X1524" s="124"/>
      <c r="Y1524" s="124"/>
    </row>
    <row r="1525" spans="1:25" x14ac:dyDescent="0.25">
      <c r="A1525" s="124"/>
      <c r="B1525" s="124"/>
      <c r="C1525" s="124"/>
      <c r="D1525" s="124"/>
      <c r="E1525" s="124"/>
      <c r="F1525" s="124"/>
      <c r="G1525" s="124"/>
      <c r="H1525" s="124"/>
      <c r="I1525" s="124"/>
      <c r="J1525" s="124"/>
      <c r="K1525" s="124"/>
      <c r="L1525" s="124"/>
      <c r="M1525" s="124"/>
      <c r="N1525" s="124"/>
      <c r="O1525" s="124"/>
      <c r="P1525" s="124"/>
      <c r="Q1525" s="124"/>
      <c r="R1525" s="124"/>
      <c r="S1525" s="124"/>
      <c r="T1525" s="124"/>
      <c r="U1525" s="124"/>
      <c r="V1525" s="124"/>
      <c r="W1525" s="124"/>
      <c r="X1525" s="124"/>
      <c r="Y1525" s="124"/>
    </row>
    <row r="1526" spans="1:25" x14ac:dyDescent="0.25">
      <c r="A1526" s="124"/>
      <c r="B1526" s="124"/>
      <c r="C1526" s="124"/>
      <c r="D1526" s="124"/>
      <c r="E1526" s="124"/>
      <c r="F1526" s="124"/>
      <c r="G1526" s="124"/>
      <c r="H1526" s="124"/>
      <c r="I1526" s="124"/>
      <c r="J1526" s="124"/>
      <c r="K1526" s="124"/>
      <c r="L1526" s="124"/>
      <c r="M1526" s="124"/>
      <c r="N1526" s="124"/>
      <c r="O1526" s="124"/>
      <c r="P1526" s="124"/>
      <c r="Q1526" s="124"/>
      <c r="R1526" s="124"/>
      <c r="S1526" s="124"/>
      <c r="T1526" s="124"/>
      <c r="U1526" s="124"/>
      <c r="V1526" s="124"/>
      <c r="W1526" s="124"/>
      <c r="X1526" s="124"/>
      <c r="Y1526" s="124"/>
    </row>
    <row r="1527" spans="1:25" x14ac:dyDescent="0.25">
      <c r="A1527" s="124"/>
      <c r="B1527" s="124"/>
      <c r="C1527" s="124"/>
      <c r="D1527" s="124"/>
      <c r="E1527" s="124"/>
      <c r="F1527" s="124"/>
      <c r="G1527" s="124"/>
      <c r="H1527" s="124"/>
      <c r="I1527" s="124"/>
      <c r="J1527" s="124"/>
      <c r="K1527" s="124"/>
      <c r="L1527" s="124"/>
      <c r="M1527" s="124"/>
      <c r="N1527" s="124"/>
      <c r="O1527" s="124"/>
      <c r="P1527" s="124"/>
      <c r="Q1527" s="124"/>
      <c r="R1527" s="124"/>
      <c r="S1527" s="124"/>
      <c r="T1527" s="124"/>
      <c r="U1527" s="124"/>
      <c r="V1527" s="124"/>
      <c r="W1527" s="124"/>
      <c r="X1527" s="124"/>
      <c r="Y1527" s="124"/>
    </row>
    <row r="1528" spans="1:25" x14ac:dyDescent="0.25">
      <c r="A1528" s="124"/>
      <c r="B1528" s="124"/>
      <c r="C1528" s="124"/>
      <c r="D1528" s="124"/>
      <c r="E1528" s="124"/>
      <c r="F1528" s="124"/>
      <c r="G1528" s="124"/>
      <c r="H1528" s="124"/>
      <c r="I1528" s="124"/>
      <c r="J1528" s="124"/>
      <c r="K1528" s="124"/>
      <c r="L1528" s="124"/>
      <c r="M1528" s="124"/>
      <c r="N1528" s="124"/>
      <c r="O1528" s="124"/>
      <c r="P1528" s="124"/>
      <c r="Q1528" s="124"/>
      <c r="R1528" s="124"/>
      <c r="S1528" s="124"/>
      <c r="T1528" s="124"/>
      <c r="U1528" s="124"/>
      <c r="V1528" s="124"/>
      <c r="W1528" s="124"/>
      <c r="X1528" s="124"/>
      <c r="Y1528" s="124"/>
    </row>
    <row r="1529" spans="1:25" x14ac:dyDescent="0.25">
      <c r="A1529" s="124"/>
      <c r="B1529" s="124"/>
      <c r="C1529" s="124"/>
      <c r="D1529" s="124"/>
      <c r="E1529" s="124"/>
      <c r="F1529" s="124"/>
      <c r="G1529" s="124"/>
      <c r="H1529" s="124"/>
      <c r="I1529" s="124"/>
      <c r="J1529" s="124"/>
      <c r="K1529" s="124"/>
      <c r="L1529" s="124"/>
      <c r="M1529" s="124"/>
      <c r="N1529" s="124"/>
      <c r="O1529" s="124"/>
      <c r="P1529" s="124"/>
      <c r="Q1529" s="124"/>
      <c r="R1529" s="124"/>
      <c r="S1529" s="124"/>
      <c r="T1529" s="124"/>
      <c r="U1529" s="124"/>
      <c r="V1529" s="124"/>
      <c r="W1529" s="124"/>
      <c r="X1529" s="124"/>
      <c r="Y1529" s="124"/>
    </row>
    <row r="1530" spans="1:25" x14ac:dyDescent="0.25">
      <c r="A1530" s="124"/>
      <c r="B1530" s="124"/>
      <c r="C1530" s="124"/>
      <c r="D1530" s="124"/>
      <c r="E1530" s="124"/>
      <c r="F1530" s="124"/>
      <c r="G1530" s="124"/>
      <c r="H1530" s="124"/>
      <c r="I1530" s="124"/>
      <c r="J1530" s="124"/>
      <c r="K1530" s="124"/>
      <c r="L1530" s="124"/>
      <c r="M1530" s="124"/>
      <c r="N1530" s="124"/>
      <c r="O1530" s="124"/>
      <c r="P1530" s="124"/>
      <c r="Q1530" s="124"/>
      <c r="R1530" s="124"/>
      <c r="S1530" s="124"/>
      <c r="T1530" s="124"/>
      <c r="U1530" s="124"/>
      <c r="V1530" s="124"/>
      <c r="W1530" s="124"/>
      <c r="X1530" s="124"/>
      <c r="Y1530" s="124"/>
    </row>
    <row r="1531" spans="1:25" x14ac:dyDescent="0.25">
      <c r="A1531" s="124"/>
      <c r="B1531" s="124"/>
      <c r="C1531" s="124"/>
      <c r="D1531" s="124"/>
      <c r="E1531" s="124"/>
      <c r="F1531" s="124"/>
      <c r="G1531" s="124"/>
      <c r="H1531" s="124"/>
      <c r="I1531" s="124"/>
      <c r="J1531" s="124"/>
      <c r="K1531" s="124"/>
      <c r="L1531" s="124"/>
      <c r="M1531" s="124"/>
      <c r="N1531" s="124"/>
      <c r="O1531" s="124"/>
      <c r="P1531" s="124"/>
      <c r="Q1531" s="124"/>
      <c r="R1531" s="124"/>
      <c r="S1531" s="124"/>
      <c r="T1531" s="124"/>
      <c r="U1531" s="124"/>
      <c r="V1531" s="124"/>
      <c r="W1531" s="124"/>
      <c r="X1531" s="124"/>
      <c r="Y1531" s="124"/>
    </row>
    <row r="1532" spans="1:25" x14ac:dyDescent="0.25">
      <c r="A1532" s="124"/>
      <c r="B1532" s="124"/>
      <c r="C1532" s="124"/>
      <c r="D1532" s="124"/>
      <c r="E1532" s="124"/>
      <c r="F1532" s="124"/>
      <c r="G1532" s="124"/>
      <c r="H1532" s="124"/>
      <c r="I1532" s="124"/>
      <c r="J1532" s="124"/>
      <c r="K1532" s="124"/>
      <c r="L1532" s="124"/>
      <c r="M1532" s="124"/>
      <c r="N1532" s="124"/>
      <c r="O1532" s="124"/>
      <c r="P1532" s="124"/>
      <c r="Q1532" s="124"/>
      <c r="R1532" s="124"/>
      <c r="S1532" s="124"/>
      <c r="T1532" s="124"/>
      <c r="U1532" s="124"/>
      <c r="V1532" s="124"/>
      <c r="W1532" s="124"/>
      <c r="X1532" s="124"/>
      <c r="Y1532" s="124"/>
    </row>
    <row r="1533" spans="1:25" x14ac:dyDescent="0.25">
      <c r="A1533" s="124"/>
      <c r="B1533" s="124"/>
      <c r="C1533" s="124"/>
      <c r="D1533" s="124"/>
      <c r="E1533" s="124"/>
      <c r="F1533" s="124"/>
      <c r="G1533" s="124"/>
      <c r="H1533" s="124"/>
      <c r="I1533" s="124"/>
      <c r="J1533" s="124"/>
      <c r="K1533" s="124"/>
      <c r="L1533" s="124"/>
      <c r="M1533" s="124"/>
      <c r="N1533" s="124"/>
      <c r="O1533" s="124"/>
      <c r="P1533" s="124"/>
      <c r="Q1533" s="124"/>
      <c r="R1533" s="124"/>
      <c r="S1533" s="124"/>
      <c r="T1533" s="124"/>
      <c r="U1533" s="124"/>
      <c r="V1533" s="124"/>
      <c r="W1533" s="124"/>
      <c r="X1533" s="124"/>
      <c r="Y1533" s="124"/>
    </row>
    <row r="1534" spans="1:25" x14ac:dyDescent="0.25">
      <c r="A1534" s="124"/>
      <c r="B1534" s="124"/>
      <c r="C1534" s="124"/>
      <c r="D1534" s="124"/>
      <c r="E1534" s="124"/>
      <c r="F1534" s="124"/>
      <c r="G1534" s="124"/>
      <c r="H1534" s="124"/>
      <c r="I1534" s="124"/>
      <c r="J1534" s="124"/>
      <c r="K1534" s="124"/>
      <c r="L1534" s="124"/>
      <c r="M1534" s="124"/>
      <c r="N1534" s="124"/>
      <c r="O1534" s="124"/>
      <c r="P1534" s="124"/>
      <c r="Q1534" s="124"/>
      <c r="R1534" s="124"/>
      <c r="S1534" s="124"/>
      <c r="T1534" s="124"/>
      <c r="U1534" s="124"/>
      <c r="V1534" s="124"/>
      <c r="W1534" s="124"/>
      <c r="X1534" s="124"/>
      <c r="Y1534" s="124"/>
    </row>
    <row r="1535" spans="1:25" x14ac:dyDescent="0.25">
      <c r="A1535" s="124"/>
      <c r="B1535" s="124"/>
      <c r="C1535" s="124"/>
      <c r="D1535" s="124"/>
      <c r="E1535" s="124"/>
      <c r="F1535" s="124"/>
      <c r="G1535" s="124"/>
      <c r="H1535" s="124"/>
      <c r="I1535" s="124"/>
      <c r="J1535" s="124"/>
      <c r="K1535" s="124"/>
      <c r="L1535" s="124"/>
      <c r="M1535" s="124"/>
      <c r="N1535" s="124"/>
      <c r="O1535" s="124"/>
      <c r="P1535" s="124"/>
      <c r="Q1535" s="124"/>
      <c r="R1535" s="124"/>
      <c r="S1535" s="124"/>
      <c r="T1535" s="124"/>
      <c r="U1535" s="124"/>
      <c r="V1535" s="124"/>
      <c r="W1535" s="124"/>
      <c r="X1535" s="124"/>
      <c r="Y1535" s="124"/>
    </row>
    <row r="1536" spans="1:25" x14ac:dyDescent="0.25">
      <c r="A1536" s="124"/>
      <c r="B1536" s="124"/>
      <c r="C1536" s="124"/>
      <c r="D1536" s="124"/>
      <c r="E1536" s="124"/>
      <c r="F1536" s="124"/>
      <c r="G1536" s="124"/>
      <c r="H1536" s="124"/>
      <c r="I1536" s="124"/>
      <c r="J1536" s="124"/>
      <c r="K1536" s="124"/>
      <c r="L1536" s="124"/>
      <c r="M1536" s="124"/>
      <c r="N1536" s="124"/>
      <c r="O1536" s="124"/>
      <c r="P1536" s="124"/>
      <c r="Q1536" s="124"/>
      <c r="R1536" s="124"/>
      <c r="S1536" s="124"/>
      <c r="T1536" s="124"/>
      <c r="U1536" s="124"/>
      <c r="V1536" s="124"/>
      <c r="W1536" s="124"/>
      <c r="X1536" s="124"/>
      <c r="Y1536" s="124"/>
    </row>
    <row r="1537" spans="1:25" x14ac:dyDescent="0.25">
      <c r="A1537" s="124"/>
      <c r="B1537" s="124"/>
      <c r="C1537" s="124"/>
      <c r="D1537" s="124"/>
      <c r="E1537" s="124"/>
      <c r="F1537" s="124"/>
      <c r="G1537" s="124"/>
      <c r="H1537" s="124"/>
      <c r="I1537" s="124"/>
      <c r="J1537" s="124"/>
      <c r="K1537" s="124"/>
      <c r="L1537" s="124"/>
      <c r="M1537" s="124"/>
      <c r="N1537" s="124"/>
      <c r="O1537" s="124"/>
      <c r="P1537" s="124"/>
      <c r="Q1537" s="124"/>
      <c r="R1537" s="124"/>
      <c r="S1537" s="124"/>
      <c r="T1537" s="124"/>
      <c r="U1537" s="124"/>
      <c r="V1537" s="124"/>
      <c r="W1537" s="124"/>
      <c r="X1537" s="124"/>
      <c r="Y1537" s="124"/>
    </row>
    <row r="1538" spans="1:25" x14ac:dyDescent="0.25">
      <c r="A1538" s="124"/>
      <c r="B1538" s="124"/>
      <c r="C1538" s="124"/>
      <c r="D1538" s="124"/>
      <c r="E1538" s="124"/>
      <c r="F1538" s="124"/>
      <c r="G1538" s="124"/>
      <c r="H1538" s="124"/>
      <c r="I1538" s="124"/>
      <c r="J1538" s="124"/>
      <c r="K1538" s="124"/>
      <c r="L1538" s="124"/>
      <c r="M1538" s="124"/>
      <c r="N1538" s="124"/>
      <c r="O1538" s="124"/>
      <c r="P1538" s="124"/>
      <c r="Q1538" s="124"/>
      <c r="R1538" s="124"/>
      <c r="S1538" s="124"/>
      <c r="T1538" s="124"/>
      <c r="U1538" s="124"/>
      <c r="V1538" s="124"/>
      <c r="W1538" s="124"/>
      <c r="X1538" s="124"/>
      <c r="Y1538" s="124"/>
    </row>
    <row r="1539" spans="1:25" x14ac:dyDescent="0.25">
      <c r="A1539" s="124"/>
      <c r="B1539" s="124"/>
      <c r="C1539" s="124"/>
      <c r="D1539" s="124"/>
      <c r="E1539" s="124"/>
      <c r="F1539" s="124"/>
      <c r="G1539" s="124"/>
      <c r="H1539" s="124"/>
      <c r="I1539" s="124"/>
      <c r="J1539" s="124"/>
      <c r="K1539" s="124"/>
      <c r="L1539" s="124"/>
      <c r="M1539" s="124"/>
      <c r="N1539" s="124"/>
      <c r="O1539" s="124"/>
      <c r="P1539" s="124"/>
      <c r="Q1539" s="124"/>
      <c r="R1539" s="124"/>
      <c r="S1539" s="124"/>
      <c r="T1539" s="124"/>
      <c r="U1539" s="124"/>
      <c r="V1539" s="124"/>
      <c r="W1539" s="124"/>
      <c r="X1539" s="124"/>
      <c r="Y1539" s="124"/>
    </row>
    <row r="1540" spans="1:25" x14ac:dyDescent="0.25">
      <c r="A1540" s="124"/>
      <c r="B1540" s="124"/>
      <c r="C1540" s="124"/>
      <c r="D1540" s="124"/>
      <c r="E1540" s="124"/>
      <c r="F1540" s="124"/>
      <c r="G1540" s="124"/>
      <c r="H1540" s="124"/>
      <c r="I1540" s="124"/>
      <c r="J1540" s="124"/>
      <c r="K1540" s="124"/>
      <c r="L1540" s="124"/>
      <c r="M1540" s="124"/>
      <c r="N1540" s="124"/>
      <c r="O1540" s="124"/>
      <c r="P1540" s="124"/>
      <c r="Q1540" s="124"/>
      <c r="R1540" s="124"/>
      <c r="S1540" s="124"/>
      <c r="T1540" s="124"/>
      <c r="U1540" s="124"/>
      <c r="V1540" s="124"/>
      <c r="W1540" s="124"/>
      <c r="X1540" s="124"/>
      <c r="Y1540" s="124"/>
    </row>
    <row r="1541" spans="1:25" x14ac:dyDescent="0.25">
      <c r="A1541" s="124"/>
      <c r="B1541" s="124"/>
      <c r="C1541" s="124"/>
      <c r="D1541" s="124"/>
      <c r="E1541" s="124"/>
      <c r="F1541" s="124"/>
      <c r="G1541" s="124"/>
      <c r="H1541" s="124"/>
      <c r="I1541" s="124"/>
      <c r="J1541" s="124"/>
      <c r="K1541" s="124"/>
      <c r="L1541" s="124"/>
      <c r="M1541" s="124"/>
      <c r="N1541" s="124"/>
      <c r="O1541" s="124"/>
      <c r="P1541" s="124"/>
      <c r="Q1541" s="124"/>
      <c r="R1541" s="124"/>
      <c r="S1541" s="124"/>
      <c r="T1541" s="124"/>
      <c r="U1541" s="124"/>
      <c r="V1541" s="124"/>
      <c r="W1541" s="124"/>
      <c r="X1541" s="124"/>
      <c r="Y1541" s="124"/>
    </row>
    <row r="1542" spans="1:25" x14ac:dyDescent="0.25">
      <c r="A1542" s="124"/>
      <c r="B1542" s="124"/>
      <c r="C1542" s="124"/>
      <c r="D1542" s="124"/>
      <c r="E1542" s="124"/>
      <c r="F1542" s="124"/>
      <c r="G1542" s="124"/>
      <c r="H1542" s="124"/>
      <c r="I1542" s="124"/>
      <c r="J1542" s="124"/>
      <c r="K1542" s="124"/>
      <c r="L1542" s="124"/>
      <c r="M1542" s="124"/>
      <c r="N1542" s="124"/>
      <c r="O1542" s="124"/>
      <c r="P1542" s="124"/>
      <c r="Q1542" s="124"/>
      <c r="R1542" s="124"/>
      <c r="S1542" s="124"/>
      <c r="T1542" s="124"/>
      <c r="U1542" s="124"/>
      <c r="V1542" s="124"/>
      <c r="W1542" s="124"/>
      <c r="X1542" s="124"/>
      <c r="Y1542" s="124"/>
    </row>
    <row r="1543" spans="1:25" x14ac:dyDescent="0.25">
      <c r="A1543" s="124"/>
      <c r="B1543" s="124"/>
      <c r="C1543" s="124"/>
      <c r="D1543" s="124"/>
      <c r="E1543" s="124"/>
      <c r="F1543" s="124"/>
      <c r="G1543" s="124"/>
      <c r="H1543" s="124"/>
      <c r="I1543" s="124"/>
      <c r="J1543" s="124"/>
      <c r="K1543" s="124"/>
      <c r="L1543" s="124"/>
      <c r="M1543" s="124"/>
      <c r="N1543" s="124"/>
      <c r="O1543" s="124"/>
      <c r="P1543" s="124"/>
      <c r="Q1543" s="124"/>
      <c r="R1543" s="124"/>
      <c r="S1543" s="124"/>
      <c r="T1543" s="124"/>
      <c r="U1543" s="124"/>
      <c r="V1543" s="124"/>
      <c r="W1543" s="124"/>
      <c r="X1543" s="124"/>
      <c r="Y1543" s="124"/>
    </row>
    <row r="1544" spans="1:25" x14ac:dyDescent="0.25">
      <c r="A1544" s="124"/>
      <c r="B1544" s="124"/>
      <c r="C1544" s="124"/>
      <c r="D1544" s="124"/>
      <c r="E1544" s="124"/>
      <c r="F1544" s="124"/>
      <c r="G1544" s="124"/>
      <c r="H1544" s="124"/>
      <c r="I1544" s="124"/>
      <c r="J1544" s="124"/>
      <c r="K1544" s="124"/>
      <c r="L1544" s="124"/>
      <c r="M1544" s="124"/>
      <c r="N1544" s="124"/>
      <c r="O1544" s="124"/>
      <c r="P1544" s="124"/>
      <c r="Q1544" s="124"/>
      <c r="R1544" s="124"/>
      <c r="S1544" s="124"/>
      <c r="T1544" s="124"/>
      <c r="U1544" s="124"/>
      <c r="V1544" s="124"/>
      <c r="W1544" s="124"/>
      <c r="X1544" s="124"/>
      <c r="Y1544" s="124"/>
    </row>
    <row r="1545" spans="1:25" x14ac:dyDescent="0.25">
      <c r="A1545" s="124"/>
      <c r="B1545" s="124"/>
      <c r="C1545" s="124"/>
      <c r="D1545" s="124"/>
      <c r="E1545" s="124"/>
      <c r="F1545" s="124"/>
      <c r="G1545" s="124"/>
      <c r="H1545" s="124"/>
      <c r="I1545" s="124"/>
      <c r="J1545" s="124"/>
      <c r="K1545" s="124"/>
      <c r="L1545" s="124"/>
      <c r="M1545" s="124"/>
      <c r="N1545" s="124"/>
      <c r="O1545" s="124"/>
      <c r="P1545" s="124"/>
      <c r="Q1545" s="124"/>
      <c r="R1545" s="124"/>
      <c r="S1545" s="124"/>
      <c r="T1545" s="124"/>
      <c r="U1545" s="124"/>
      <c r="V1545" s="124"/>
      <c r="W1545" s="124"/>
      <c r="X1545" s="124"/>
      <c r="Y1545" s="124"/>
    </row>
    <row r="1546" spans="1:25" x14ac:dyDescent="0.25">
      <c r="A1546" s="124"/>
      <c r="B1546" s="124"/>
      <c r="C1546" s="124"/>
      <c r="D1546" s="124"/>
      <c r="E1546" s="124"/>
      <c r="F1546" s="124"/>
      <c r="G1546" s="124"/>
      <c r="H1546" s="124"/>
      <c r="I1546" s="124"/>
      <c r="J1546" s="124"/>
      <c r="K1546" s="124"/>
      <c r="L1546" s="124"/>
      <c r="M1546" s="124"/>
      <c r="N1546" s="124"/>
      <c r="O1546" s="124"/>
      <c r="P1546" s="124"/>
      <c r="Q1546" s="124"/>
      <c r="R1546" s="124"/>
      <c r="S1546" s="124"/>
      <c r="T1546" s="124"/>
      <c r="U1546" s="124"/>
      <c r="V1546" s="124"/>
      <c r="W1546" s="124"/>
      <c r="X1546" s="124"/>
      <c r="Y1546" s="124"/>
    </row>
    <row r="1547" spans="1:25" x14ac:dyDescent="0.25">
      <c r="A1547" s="124"/>
      <c r="B1547" s="124"/>
      <c r="C1547" s="124"/>
      <c r="D1547" s="124"/>
      <c r="E1547" s="124"/>
      <c r="F1547" s="124"/>
      <c r="G1547" s="124"/>
      <c r="H1547" s="124"/>
      <c r="I1547" s="124"/>
      <c r="J1547" s="124"/>
      <c r="K1547" s="124"/>
      <c r="L1547" s="124"/>
      <c r="M1547" s="124"/>
      <c r="N1547" s="124"/>
      <c r="O1547" s="124"/>
      <c r="P1547" s="124"/>
      <c r="Q1547" s="124"/>
      <c r="R1547" s="124"/>
      <c r="S1547" s="124"/>
      <c r="T1547" s="124"/>
      <c r="U1547" s="124"/>
      <c r="V1547" s="124"/>
      <c r="W1547" s="124"/>
      <c r="X1547" s="124"/>
      <c r="Y1547" s="124"/>
    </row>
    <row r="1548" spans="1:25" x14ac:dyDescent="0.25">
      <c r="A1548" s="124"/>
      <c r="B1548" s="124"/>
      <c r="C1548" s="124"/>
      <c r="D1548" s="124"/>
      <c r="E1548" s="124"/>
      <c r="F1548" s="124"/>
      <c r="G1548" s="124"/>
      <c r="H1548" s="124"/>
      <c r="I1548" s="124"/>
      <c r="J1548" s="124"/>
      <c r="K1548" s="124"/>
      <c r="L1548" s="124"/>
      <c r="M1548" s="124"/>
      <c r="N1548" s="124"/>
      <c r="O1548" s="124"/>
      <c r="P1548" s="124"/>
      <c r="Q1548" s="124"/>
      <c r="R1548" s="124"/>
      <c r="S1548" s="124"/>
      <c r="T1548" s="124"/>
      <c r="U1548" s="124"/>
      <c r="V1548" s="124"/>
      <c r="W1548" s="124"/>
      <c r="X1548" s="124"/>
      <c r="Y1548" s="124"/>
    </row>
    <row r="1549" spans="1:25" x14ac:dyDescent="0.25">
      <c r="A1549" s="124"/>
      <c r="B1549" s="124"/>
      <c r="C1549" s="124"/>
      <c r="D1549" s="124"/>
      <c r="E1549" s="124"/>
      <c r="F1549" s="124"/>
      <c r="G1549" s="124"/>
      <c r="H1549" s="124"/>
      <c r="I1549" s="124"/>
      <c r="J1549" s="124"/>
      <c r="K1549" s="124"/>
      <c r="L1549" s="124"/>
      <c r="M1549" s="124"/>
      <c r="N1549" s="124"/>
      <c r="O1549" s="124"/>
      <c r="P1549" s="124"/>
      <c r="Q1549" s="124"/>
      <c r="R1549" s="124"/>
      <c r="S1549" s="124"/>
      <c r="T1549" s="124"/>
      <c r="U1549" s="124"/>
      <c r="V1549" s="124"/>
      <c r="W1549" s="124"/>
      <c r="X1549" s="124"/>
      <c r="Y1549" s="124"/>
    </row>
    <row r="1550" spans="1:25" x14ac:dyDescent="0.25">
      <c r="A1550" s="124"/>
      <c r="B1550" s="124"/>
      <c r="C1550" s="124"/>
      <c r="D1550" s="124"/>
      <c r="E1550" s="124"/>
      <c r="F1550" s="124"/>
      <c r="G1550" s="124"/>
      <c r="H1550" s="124"/>
      <c r="I1550" s="124"/>
      <c r="J1550" s="124"/>
      <c r="K1550" s="124"/>
      <c r="L1550" s="124"/>
      <c r="M1550" s="124"/>
      <c r="N1550" s="124"/>
      <c r="O1550" s="124"/>
      <c r="P1550" s="124"/>
      <c r="Q1550" s="124"/>
      <c r="R1550" s="124"/>
      <c r="S1550" s="124"/>
      <c r="T1550" s="124"/>
      <c r="U1550" s="124"/>
      <c r="V1550" s="124"/>
      <c r="W1550" s="124"/>
      <c r="X1550" s="124"/>
      <c r="Y1550" s="124"/>
    </row>
    <row r="1551" spans="1:25" x14ac:dyDescent="0.25">
      <c r="A1551" s="124"/>
      <c r="B1551" s="124"/>
      <c r="C1551" s="124"/>
      <c r="D1551" s="124"/>
      <c r="E1551" s="124"/>
      <c r="F1551" s="124"/>
      <c r="G1551" s="124"/>
      <c r="H1551" s="124"/>
      <c r="I1551" s="124"/>
      <c r="J1551" s="124"/>
      <c r="K1551" s="124"/>
      <c r="L1551" s="124"/>
      <c r="M1551" s="124"/>
      <c r="N1551" s="124"/>
      <c r="O1551" s="124"/>
      <c r="P1551" s="124"/>
      <c r="Q1551" s="124"/>
      <c r="R1551" s="124"/>
      <c r="S1551" s="124"/>
      <c r="T1551" s="124"/>
      <c r="U1551" s="124"/>
      <c r="V1551" s="124"/>
      <c r="W1551" s="124"/>
      <c r="X1551" s="124"/>
      <c r="Y1551" s="124"/>
    </row>
    <row r="1552" spans="1:25" x14ac:dyDescent="0.25">
      <c r="A1552" s="124"/>
      <c r="B1552" s="124"/>
      <c r="C1552" s="124"/>
      <c r="D1552" s="124"/>
      <c r="E1552" s="124"/>
      <c r="F1552" s="124"/>
      <c r="G1552" s="124"/>
      <c r="H1552" s="124"/>
      <c r="I1552" s="124"/>
      <c r="J1552" s="124"/>
      <c r="K1552" s="124"/>
      <c r="L1552" s="124"/>
      <c r="M1552" s="124"/>
      <c r="N1552" s="124"/>
      <c r="O1552" s="124"/>
      <c r="P1552" s="124"/>
      <c r="Q1552" s="124"/>
      <c r="R1552" s="124"/>
      <c r="S1552" s="124"/>
      <c r="T1552" s="124"/>
      <c r="U1552" s="124"/>
      <c r="V1552" s="124"/>
      <c r="W1552" s="124"/>
      <c r="X1552" s="124"/>
      <c r="Y1552" s="124"/>
    </row>
    <row r="1553" spans="1:25" x14ac:dyDescent="0.25">
      <c r="A1553" s="124"/>
      <c r="B1553" s="124"/>
      <c r="C1553" s="124"/>
      <c r="D1553" s="124"/>
      <c r="E1553" s="124"/>
      <c r="F1553" s="124"/>
      <c r="G1553" s="124"/>
      <c r="H1553" s="124"/>
      <c r="I1553" s="124"/>
      <c r="J1553" s="124"/>
      <c r="K1553" s="124"/>
      <c r="L1553" s="124"/>
      <c r="M1553" s="124"/>
      <c r="N1553" s="124"/>
      <c r="O1553" s="124"/>
      <c r="P1553" s="124"/>
      <c r="Q1553" s="124"/>
      <c r="R1553" s="124"/>
      <c r="S1553" s="124"/>
      <c r="T1553" s="124"/>
      <c r="U1553" s="124"/>
      <c r="V1553" s="124"/>
      <c r="W1553" s="124"/>
      <c r="X1553" s="124"/>
      <c r="Y1553" s="124"/>
    </row>
    <row r="1554" spans="1:25" x14ac:dyDescent="0.25">
      <c r="A1554" s="124"/>
      <c r="B1554" s="124"/>
      <c r="C1554" s="124"/>
      <c r="D1554" s="124"/>
      <c r="E1554" s="124"/>
      <c r="F1554" s="124"/>
      <c r="G1554" s="124"/>
      <c r="H1554" s="124"/>
      <c r="I1554" s="124"/>
      <c r="J1554" s="124"/>
      <c r="K1554" s="124"/>
      <c r="L1554" s="124"/>
      <c r="M1554" s="124"/>
      <c r="N1554" s="124"/>
      <c r="O1554" s="124"/>
      <c r="P1554" s="124"/>
      <c r="Q1554" s="124"/>
      <c r="R1554" s="124"/>
      <c r="S1554" s="124"/>
      <c r="T1554" s="124"/>
      <c r="U1554" s="124"/>
      <c r="V1554" s="124"/>
      <c r="W1554" s="124"/>
      <c r="X1554" s="124"/>
      <c r="Y1554" s="124"/>
    </row>
    <row r="1555" spans="1:25" x14ac:dyDescent="0.25">
      <c r="A1555" s="124"/>
      <c r="B1555" s="124"/>
      <c r="C1555" s="124"/>
      <c r="D1555" s="124"/>
      <c r="E1555" s="124"/>
      <c r="F1555" s="124"/>
      <c r="G1555" s="124"/>
      <c r="H1555" s="124"/>
      <c r="I1555" s="124"/>
      <c r="J1555" s="124"/>
      <c r="K1555" s="124"/>
      <c r="L1555" s="124"/>
      <c r="M1555" s="124"/>
      <c r="N1555" s="124"/>
      <c r="O1555" s="124"/>
      <c r="P1555" s="124"/>
      <c r="Q1555" s="124"/>
      <c r="R1555" s="124"/>
      <c r="S1555" s="124"/>
      <c r="T1555" s="124"/>
      <c r="U1555" s="124"/>
      <c r="V1555" s="124"/>
      <c r="W1555" s="124"/>
      <c r="X1555" s="124"/>
      <c r="Y1555" s="124"/>
    </row>
    <row r="1556" spans="1:25" x14ac:dyDescent="0.25">
      <c r="A1556" s="124"/>
      <c r="B1556" s="124"/>
      <c r="C1556" s="124"/>
      <c r="D1556" s="124"/>
      <c r="E1556" s="124"/>
      <c r="F1556" s="124"/>
      <c r="G1556" s="124"/>
      <c r="H1556" s="124"/>
      <c r="I1556" s="124"/>
      <c r="J1556" s="124"/>
      <c r="K1556" s="124"/>
      <c r="L1556" s="124"/>
      <c r="M1556" s="124"/>
      <c r="N1556" s="124"/>
      <c r="O1556" s="124"/>
      <c r="P1556" s="124"/>
      <c r="Q1556" s="124"/>
      <c r="R1556" s="124"/>
      <c r="S1556" s="124"/>
      <c r="T1556" s="124"/>
      <c r="U1556" s="124"/>
      <c r="V1556" s="124"/>
      <c r="W1556" s="124"/>
      <c r="X1556" s="124"/>
      <c r="Y1556" s="124"/>
    </row>
    <row r="1557" spans="1:25" x14ac:dyDescent="0.25">
      <c r="A1557" s="124"/>
      <c r="B1557" s="124"/>
      <c r="C1557" s="124"/>
      <c r="D1557" s="124"/>
      <c r="E1557" s="124"/>
      <c r="F1557" s="124"/>
      <c r="G1557" s="124"/>
      <c r="H1557" s="124"/>
      <c r="I1557" s="124"/>
      <c r="J1557" s="124"/>
      <c r="K1557" s="124"/>
      <c r="L1557" s="124"/>
      <c r="M1557" s="124"/>
      <c r="N1557" s="124"/>
      <c r="O1557" s="124"/>
      <c r="P1557" s="124"/>
      <c r="Q1557" s="124"/>
      <c r="R1557" s="124"/>
      <c r="S1557" s="124"/>
      <c r="T1557" s="124"/>
      <c r="U1557" s="124"/>
      <c r="V1557" s="124"/>
      <c r="W1557" s="124"/>
      <c r="X1557" s="124"/>
      <c r="Y1557" s="124"/>
    </row>
    <row r="1558" spans="1:25" x14ac:dyDescent="0.25">
      <c r="A1558" s="124"/>
      <c r="B1558" s="124"/>
      <c r="C1558" s="124"/>
      <c r="D1558" s="124"/>
      <c r="E1558" s="124"/>
      <c r="F1558" s="124"/>
      <c r="G1558" s="124"/>
      <c r="H1558" s="124"/>
      <c r="I1558" s="124"/>
      <c r="J1558" s="124"/>
      <c r="K1558" s="124"/>
      <c r="L1558" s="124"/>
      <c r="M1558" s="124"/>
      <c r="N1558" s="124"/>
      <c r="O1558" s="124"/>
      <c r="P1558" s="124"/>
      <c r="Q1558" s="124"/>
      <c r="R1558" s="124"/>
      <c r="S1558" s="124"/>
      <c r="T1558" s="124"/>
      <c r="U1558" s="124"/>
      <c r="V1558" s="124"/>
      <c r="W1558" s="124"/>
      <c r="X1558" s="124"/>
      <c r="Y1558" s="124"/>
    </row>
    <row r="1559" spans="1:25" x14ac:dyDescent="0.25">
      <c r="A1559" s="124"/>
      <c r="B1559" s="124"/>
      <c r="C1559" s="124"/>
      <c r="D1559" s="124"/>
      <c r="E1559" s="124"/>
      <c r="F1559" s="124"/>
      <c r="G1559" s="124"/>
      <c r="H1559" s="124"/>
      <c r="I1559" s="124"/>
      <c r="J1559" s="124"/>
      <c r="K1559" s="124"/>
      <c r="L1559" s="124"/>
      <c r="M1559" s="124"/>
      <c r="N1559" s="124"/>
      <c r="O1559" s="124"/>
      <c r="P1559" s="124"/>
      <c r="Q1559" s="124"/>
      <c r="R1559" s="124"/>
      <c r="S1559" s="124"/>
      <c r="T1559" s="124"/>
      <c r="U1559" s="124"/>
      <c r="V1559" s="124"/>
      <c r="W1559" s="124"/>
      <c r="X1559" s="124"/>
      <c r="Y1559" s="124"/>
    </row>
    <row r="1560" spans="1:25" x14ac:dyDescent="0.25">
      <c r="A1560" s="124"/>
      <c r="B1560" s="124"/>
      <c r="C1560" s="124"/>
      <c r="D1560" s="124"/>
      <c r="E1560" s="124"/>
      <c r="F1560" s="124"/>
      <c r="G1560" s="124"/>
      <c r="H1560" s="124"/>
      <c r="I1560" s="124"/>
      <c r="J1560" s="124"/>
      <c r="K1560" s="124"/>
      <c r="L1560" s="124"/>
      <c r="M1560" s="124"/>
      <c r="N1560" s="124"/>
      <c r="O1560" s="124"/>
      <c r="P1560" s="124"/>
      <c r="Q1560" s="124"/>
      <c r="R1560" s="124"/>
      <c r="S1560" s="124"/>
      <c r="T1560" s="124"/>
      <c r="U1560" s="124"/>
      <c r="V1560" s="124"/>
      <c r="W1560" s="124"/>
      <c r="X1560" s="124"/>
      <c r="Y1560" s="124"/>
    </row>
    <row r="1561" spans="1:25" x14ac:dyDescent="0.25">
      <c r="A1561" s="124"/>
      <c r="B1561" s="124"/>
      <c r="C1561" s="124"/>
      <c r="D1561" s="124"/>
      <c r="E1561" s="124"/>
      <c r="F1561" s="124"/>
      <c r="G1561" s="124"/>
      <c r="H1561" s="124"/>
      <c r="I1561" s="124"/>
      <c r="J1561" s="124"/>
      <c r="K1561" s="124"/>
      <c r="L1561" s="124"/>
      <c r="M1561" s="124"/>
      <c r="N1561" s="124"/>
      <c r="O1561" s="124"/>
      <c r="P1561" s="124"/>
      <c r="Q1561" s="124"/>
      <c r="R1561" s="124"/>
      <c r="S1561" s="124"/>
      <c r="T1561" s="124"/>
      <c r="U1561" s="124"/>
      <c r="V1561" s="124"/>
      <c r="W1561" s="124"/>
      <c r="X1561" s="124"/>
      <c r="Y1561" s="124"/>
    </row>
    <row r="1562" spans="1:25" x14ac:dyDescent="0.25">
      <c r="A1562" s="124"/>
      <c r="B1562" s="124"/>
      <c r="C1562" s="124"/>
      <c r="D1562" s="124"/>
      <c r="E1562" s="124"/>
      <c r="F1562" s="124"/>
      <c r="G1562" s="124"/>
      <c r="H1562" s="124"/>
      <c r="I1562" s="124"/>
      <c r="J1562" s="124"/>
      <c r="K1562" s="124"/>
      <c r="L1562" s="124"/>
      <c r="M1562" s="124"/>
      <c r="N1562" s="124"/>
      <c r="O1562" s="124"/>
      <c r="P1562" s="124"/>
      <c r="Q1562" s="124"/>
      <c r="R1562" s="124"/>
      <c r="S1562" s="124"/>
      <c r="T1562" s="124"/>
      <c r="U1562" s="124"/>
      <c r="V1562" s="124"/>
      <c r="W1562" s="124"/>
      <c r="X1562" s="124"/>
      <c r="Y1562" s="124"/>
    </row>
    <row r="1563" spans="1:25" x14ac:dyDescent="0.25">
      <c r="A1563" s="124"/>
      <c r="B1563" s="124"/>
      <c r="C1563" s="124"/>
      <c r="D1563" s="124"/>
      <c r="E1563" s="124"/>
      <c r="F1563" s="124"/>
      <c r="G1563" s="124"/>
      <c r="H1563" s="124"/>
      <c r="I1563" s="124"/>
      <c r="J1563" s="124"/>
      <c r="K1563" s="124"/>
      <c r="L1563" s="124"/>
      <c r="M1563" s="124"/>
      <c r="N1563" s="124"/>
      <c r="O1563" s="124"/>
      <c r="P1563" s="124"/>
      <c r="Q1563" s="124"/>
      <c r="R1563" s="124"/>
      <c r="S1563" s="124"/>
      <c r="T1563" s="124"/>
      <c r="U1563" s="124"/>
      <c r="V1563" s="124"/>
      <c r="W1563" s="124"/>
      <c r="X1563" s="124"/>
      <c r="Y1563" s="124"/>
    </row>
    <row r="1564" spans="1:25" x14ac:dyDescent="0.25">
      <c r="A1564" s="124"/>
      <c r="B1564" s="124"/>
      <c r="C1564" s="124"/>
      <c r="D1564" s="124"/>
      <c r="E1564" s="124"/>
      <c r="F1564" s="124"/>
      <c r="G1564" s="124"/>
      <c r="H1564" s="124"/>
      <c r="I1564" s="124"/>
      <c r="J1564" s="124"/>
      <c r="K1564" s="124"/>
      <c r="L1564" s="124"/>
      <c r="M1564" s="124"/>
      <c r="N1564" s="124"/>
      <c r="O1564" s="124"/>
      <c r="P1564" s="124"/>
      <c r="Q1564" s="124"/>
      <c r="R1564" s="124"/>
      <c r="S1564" s="124"/>
      <c r="T1564" s="124"/>
      <c r="U1564" s="124"/>
      <c r="V1564" s="124"/>
      <c r="W1564" s="124"/>
      <c r="X1564" s="124"/>
      <c r="Y1564" s="124"/>
    </row>
    <row r="1565" spans="1:25" x14ac:dyDescent="0.25">
      <c r="A1565" s="124"/>
      <c r="B1565" s="124"/>
      <c r="C1565" s="124"/>
      <c r="D1565" s="124"/>
      <c r="E1565" s="124"/>
      <c r="F1565" s="124"/>
      <c r="G1565" s="124"/>
      <c r="H1565" s="124"/>
      <c r="I1565" s="124"/>
      <c r="J1565" s="124"/>
      <c r="K1565" s="124"/>
      <c r="L1565" s="124"/>
      <c r="M1565" s="124"/>
      <c r="N1565" s="124"/>
      <c r="O1565" s="124"/>
      <c r="P1565" s="124"/>
      <c r="Q1565" s="124"/>
      <c r="R1565" s="124"/>
      <c r="S1565" s="124"/>
      <c r="T1565" s="124"/>
      <c r="U1565" s="124"/>
      <c r="V1565" s="124"/>
      <c r="W1565" s="124"/>
      <c r="X1565" s="124"/>
      <c r="Y1565" s="124"/>
    </row>
    <row r="1566" spans="1:25" x14ac:dyDescent="0.25">
      <c r="A1566" s="124"/>
      <c r="B1566" s="124"/>
      <c r="C1566" s="124"/>
      <c r="D1566" s="124"/>
      <c r="E1566" s="124"/>
      <c r="F1566" s="124"/>
      <c r="G1566" s="124"/>
      <c r="H1566" s="124"/>
      <c r="I1566" s="124"/>
      <c r="J1566" s="124"/>
      <c r="K1566" s="124"/>
      <c r="L1566" s="124"/>
      <c r="M1566" s="124"/>
      <c r="N1566" s="124"/>
      <c r="O1566" s="124"/>
      <c r="P1566" s="124"/>
      <c r="Q1566" s="124"/>
      <c r="R1566" s="124"/>
      <c r="S1566" s="124"/>
      <c r="T1566" s="124"/>
      <c r="U1566" s="124"/>
      <c r="V1566" s="124"/>
      <c r="W1566" s="124"/>
      <c r="X1566" s="124"/>
      <c r="Y1566" s="124"/>
    </row>
    <row r="1567" spans="1:25" x14ac:dyDescent="0.25">
      <c r="A1567" s="124"/>
      <c r="B1567" s="124"/>
      <c r="C1567" s="124"/>
      <c r="D1567" s="124"/>
      <c r="E1567" s="124"/>
      <c r="F1567" s="124"/>
      <c r="G1567" s="124"/>
      <c r="H1567" s="124"/>
      <c r="I1567" s="124"/>
      <c r="J1567" s="124"/>
      <c r="K1567" s="124"/>
      <c r="L1567" s="124"/>
      <c r="M1567" s="124"/>
      <c r="N1567" s="124"/>
      <c r="O1567" s="124"/>
      <c r="P1567" s="124"/>
      <c r="Q1567" s="124"/>
      <c r="R1567" s="124"/>
      <c r="S1567" s="124"/>
      <c r="T1567" s="124"/>
      <c r="U1567" s="124"/>
      <c r="V1567" s="124"/>
      <c r="W1567" s="124"/>
      <c r="X1567" s="124"/>
      <c r="Y1567" s="124"/>
    </row>
    <row r="1568" spans="1:25" x14ac:dyDescent="0.25">
      <c r="A1568" s="124"/>
      <c r="B1568" s="124"/>
      <c r="C1568" s="124"/>
      <c r="D1568" s="124"/>
      <c r="E1568" s="124"/>
      <c r="F1568" s="124"/>
      <c r="G1568" s="124"/>
      <c r="H1568" s="124"/>
      <c r="I1568" s="124"/>
      <c r="J1568" s="124"/>
      <c r="K1568" s="124"/>
      <c r="L1568" s="124"/>
      <c r="M1568" s="124"/>
      <c r="N1568" s="124"/>
      <c r="O1568" s="124"/>
      <c r="P1568" s="124"/>
      <c r="Q1568" s="124"/>
      <c r="R1568" s="124"/>
      <c r="S1568" s="124"/>
      <c r="T1568" s="124"/>
      <c r="U1568" s="124"/>
      <c r="V1568" s="124"/>
      <c r="W1568" s="124"/>
      <c r="X1568" s="124"/>
      <c r="Y1568" s="124"/>
    </row>
    <row r="1569" spans="1:25" x14ac:dyDescent="0.25">
      <c r="A1569" s="124"/>
      <c r="B1569" s="124"/>
      <c r="C1569" s="124"/>
      <c r="D1569" s="124"/>
      <c r="E1569" s="124"/>
      <c r="F1569" s="124"/>
      <c r="G1569" s="124"/>
      <c r="H1569" s="124"/>
      <c r="I1569" s="124"/>
      <c r="J1569" s="124"/>
      <c r="K1569" s="124"/>
      <c r="L1569" s="124"/>
      <c r="M1569" s="124"/>
      <c r="N1569" s="124"/>
      <c r="O1569" s="124"/>
      <c r="P1569" s="124"/>
      <c r="Q1569" s="124"/>
      <c r="R1569" s="124"/>
      <c r="S1569" s="124"/>
      <c r="T1569" s="124"/>
      <c r="U1569" s="124"/>
      <c r="V1569" s="124"/>
      <c r="W1569" s="124"/>
      <c r="X1569" s="124"/>
      <c r="Y1569" s="124"/>
    </row>
    <row r="1570" spans="1:25" x14ac:dyDescent="0.25">
      <c r="A1570" s="124"/>
      <c r="B1570" s="124"/>
      <c r="C1570" s="124"/>
      <c r="D1570" s="124"/>
      <c r="E1570" s="124"/>
      <c r="F1570" s="124"/>
      <c r="G1570" s="124"/>
      <c r="H1570" s="124"/>
      <c r="I1570" s="124"/>
      <c r="J1570" s="124"/>
      <c r="K1570" s="124"/>
      <c r="L1570" s="124"/>
      <c r="M1570" s="124"/>
      <c r="N1570" s="124"/>
      <c r="O1570" s="124"/>
      <c r="P1570" s="124"/>
      <c r="Q1570" s="124"/>
      <c r="R1570" s="124"/>
      <c r="S1570" s="124"/>
      <c r="T1570" s="124"/>
      <c r="U1570" s="124"/>
      <c r="V1570" s="124"/>
      <c r="W1570" s="124"/>
      <c r="X1570" s="124"/>
      <c r="Y1570" s="124"/>
    </row>
    <row r="1571" spans="1:25" x14ac:dyDescent="0.25">
      <c r="A1571" s="124"/>
      <c r="B1571" s="124"/>
      <c r="C1571" s="124"/>
      <c r="D1571" s="124"/>
      <c r="E1571" s="124"/>
      <c r="F1571" s="124"/>
      <c r="G1571" s="124"/>
      <c r="H1571" s="124"/>
      <c r="I1571" s="124"/>
      <c r="J1571" s="124"/>
      <c r="K1571" s="124"/>
      <c r="L1571" s="124"/>
      <c r="M1571" s="124"/>
      <c r="N1571" s="124"/>
      <c r="O1571" s="124"/>
      <c r="P1571" s="124"/>
      <c r="Q1571" s="124"/>
      <c r="R1571" s="124"/>
      <c r="S1571" s="124"/>
      <c r="T1571" s="124"/>
      <c r="U1571" s="124"/>
      <c r="V1571" s="124"/>
      <c r="W1571" s="124"/>
      <c r="X1571" s="124"/>
      <c r="Y1571" s="124"/>
    </row>
    <row r="1572" spans="1:25" x14ac:dyDescent="0.25">
      <c r="A1572" s="124"/>
      <c r="B1572" s="124"/>
      <c r="C1572" s="124"/>
      <c r="D1572" s="124"/>
      <c r="E1572" s="124"/>
      <c r="F1572" s="124"/>
      <c r="G1572" s="124"/>
      <c r="H1572" s="124"/>
      <c r="I1572" s="124"/>
      <c r="J1572" s="124"/>
      <c r="K1572" s="124"/>
      <c r="L1572" s="124"/>
      <c r="M1572" s="124"/>
      <c r="N1572" s="124"/>
      <c r="O1572" s="124"/>
      <c r="P1572" s="124"/>
      <c r="Q1572" s="124"/>
      <c r="R1572" s="124"/>
      <c r="S1572" s="124"/>
      <c r="T1572" s="124"/>
      <c r="U1572" s="124"/>
      <c r="V1572" s="124"/>
      <c r="W1572" s="124"/>
      <c r="X1572" s="124"/>
      <c r="Y1572" s="124"/>
    </row>
    <row r="1573" spans="1:25" x14ac:dyDescent="0.25">
      <c r="A1573" s="124"/>
      <c r="B1573" s="124"/>
      <c r="C1573" s="124"/>
      <c r="D1573" s="124"/>
      <c r="E1573" s="124"/>
      <c r="F1573" s="124"/>
      <c r="G1573" s="124"/>
      <c r="H1573" s="124"/>
      <c r="I1573" s="124"/>
      <c r="J1573" s="124"/>
      <c r="K1573" s="124"/>
      <c r="L1573" s="124"/>
      <c r="M1573" s="124"/>
      <c r="N1573" s="124"/>
      <c r="O1573" s="124"/>
      <c r="P1573" s="124"/>
      <c r="Q1573" s="124"/>
      <c r="R1573" s="124"/>
      <c r="S1573" s="124"/>
      <c r="T1573" s="124"/>
      <c r="U1573" s="124"/>
      <c r="V1573" s="124"/>
      <c r="W1573" s="124"/>
      <c r="X1573" s="124"/>
      <c r="Y1573" s="124"/>
    </row>
    <row r="1574" spans="1:25" x14ac:dyDescent="0.25">
      <c r="A1574" s="124"/>
      <c r="B1574" s="124"/>
      <c r="C1574" s="124"/>
      <c r="D1574" s="124"/>
      <c r="E1574" s="124"/>
      <c r="F1574" s="124"/>
      <c r="G1574" s="124"/>
      <c r="H1574" s="124"/>
      <c r="I1574" s="124"/>
      <c r="J1574" s="124"/>
      <c r="K1574" s="124"/>
      <c r="L1574" s="124"/>
      <c r="M1574" s="124"/>
      <c r="N1574" s="124"/>
      <c r="O1574" s="124"/>
      <c r="P1574" s="124"/>
      <c r="Q1574" s="124"/>
      <c r="R1574" s="124"/>
      <c r="S1574" s="124"/>
      <c r="T1574" s="124"/>
      <c r="U1574" s="124"/>
      <c r="V1574" s="124"/>
      <c r="W1574" s="124"/>
      <c r="X1574" s="124"/>
      <c r="Y1574" s="124"/>
    </row>
    <row r="1575" spans="1:25" x14ac:dyDescent="0.25">
      <c r="A1575" s="124"/>
      <c r="B1575" s="124"/>
      <c r="C1575" s="124"/>
      <c r="D1575" s="124"/>
      <c r="E1575" s="124"/>
      <c r="F1575" s="124"/>
      <c r="G1575" s="124"/>
      <c r="H1575" s="124"/>
      <c r="I1575" s="124"/>
      <c r="J1575" s="124"/>
      <c r="K1575" s="124"/>
      <c r="L1575" s="124"/>
      <c r="M1575" s="124"/>
      <c r="N1575" s="124"/>
      <c r="O1575" s="124"/>
      <c r="P1575" s="124"/>
      <c r="Q1575" s="124"/>
      <c r="R1575" s="124"/>
      <c r="S1575" s="124"/>
      <c r="T1575" s="124"/>
      <c r="U1575" s="124"/>
      <c r="V1575" s="124"/>
      <c r="W1575" s="124"/>
      <c r="X1575" s="124"/>
      <c r="Y1575" s="124"/>
    </row>
    <row r="1576" spans="1:25" x14ac:dyDescent="0.25">
      <c r="A1576" s="124"/>
      <c r="B1576" s="124"/>
      <c r="C1576" s="124"/>
      <c r="D1576" s="124"/>
      <c r="E1576" s="124"/>
      <c r="F1576" s="124"/>
      <c r="G1576" s="124"/>
      <c r="H1576" s="124"/>
      <c r="I1576" s="124"/>
      <c r="J1576" s="124"/>
      <c r="K1576" s="124"/>
      <c r="L1576" s="124"/>
      <c r="M1576" s="124"/>
      <c r="N1576" s="124"/>
      <c r="O1576" s="124"/>
      <c r="P1576" s="124"/>
      <c r="Q1576" s="124"/>
      <c r="R1576" s="124"/>
      <c r="S1576" s="124"/>
      <c r="T1576" s="124"/>
      <c r="U1576" s="124"/>
      <c r="V1576" s="124"/>
      <c r="W1576" s="124"/>
      <c r="X1576" s="124"/>
      <c r="Y1576" s="124"/>
    </row>
    <row r="1577" spans="1:25" x14ac:dyDescent="0.25">
      <c r="A1577" s="124"/>
      <c r="B1577" s="124"/>
      <c r="C1577" s="124"/>
      <c r="D1577" s="124"/>
      <c r="E1577" s="124"/>
      <c r="F1577" s="124"/>
      <c r="G1577" s="124"/>
      <c r="H1577" s="124"/>
      <c r="I1577" s="124"/>
      <c r="J1577" s="124"/>
      <c r="K1577" s="124"/>
      <c r="L1577" s="124"/>
      <c r="M1577" s="124"/>
      <c r="N1577" s="124"/>
      <c r="O1577" s="124"/>
      <c r="P1577" s="124"/>
      <c r="Q1577" s="124"/>
      <c r="R1577" s="124"/>
      <c r="S1577" s="124"/>
      <c r="T1577" s="124"/>
      <c r="U1577" s="124"/>
      <c r="V1577" s="124"/>
      <c r="W1577" s="124"/>
      <c r="X1577" s="124"/>
      <c r="Y1577" s="124"/>
    </row>
    <row r="1578" spans="1:25" x14ac:dyDescent="0.25">
      <c r="A1578" s="124"/>
      <c r="B1578" s="124"/>
      <c r="C1578" s="124"/>
      <c r="D1578" s="124"/>
      <c r="E1578" s="124"/>
      <c r="F1578" s="124"/>
      <c r="G1578" s="124"/>
      <c r="H1578" s="124"/>
      <c r="I1578" s="124"/>
      <c r="J1578" s="124"/>
      <c r="K1578" s="124"/>
      <c r="L1578" s="124"/>
      <c r="M1578" s="124"/>
      <c r="N1578" s="124"/>
      <c r="O1578" s="124"/>
      <c r="P1578" s="124"/>
      <c r="Q1578" s="124"/>
      <c r="R1578" s="124"/>
      <c r="S1578" s="124"/>
      <c r="T1578" s="124"/>
      <c r="U1578" s="124"/>
      <c r="V1578" s="124"/>
      <c r="W1578" s="124"/>
      <c r="X1578" s="124"/>
      <c r="Y1578" s="124"/>
    </row>
    <row r="1579" spans="1:25" x14ac:dyDescent="0.25">
      <c r="A1579" s="124"/>
      <c r="B1579" s="124"/>
      <c r="C1579" s="124"/>
      <c r="D1579" s="124"/>
      <c r="E1579" s="124"/>
      <c r="F1579" s="124"/>
      <c r="G1579" s="124"/>
      <c r="H1579" s="124"/>
      <c r="I1579" s="124"/>
      <c r="J1579" s="124"/>
      <c r="K1579" s="124"/>
      <c r="L1579" s="124"/>
      <c r="M1579" s="124"/>
      <c r="N1579" s="124"/>
      <c r="O1579" s="124"/>
      <c r="P1579" s="124"/>
      <c r="Q1579" s="124"/>
      <c r="R1579" s="124"/>
      <c r="S1579" s="124"/>
      <c r="T1579" s="124"/>
      <c r="U1579" s="124"/>
      <c r="V1579" s="124"/>
      <c r="W1579" s="124"/>
      <c r="X1579" s="124"/>
      <c r="Y1579" s="124"/>
    </row>
    <row r="1580" spans="1:25" x14ac:dyDescent="0.25">
      <c r="A1580" s="124"/>
      <c r="B1580" s="124"/>
      <c r="C1580" s="124"/>
      <c r="D1580" s="124"/>
      <c r="E1580" s="124"/>
      <c r="F1580" s="124"/>
      <c r="G1580" s="124"/>
      <c r="H1580" s="124"/>
      <c r="I1580" s="124"/>
      <c r="J1580" s="124"/>
      <c r="K1580" s="124"/>
      <c r="L1580" s="124"/>
      <c r="M1580" s="124"/>
      <c r="N1580" s="124"/>
      <c r="O1580" s="124"/>
      <c r="P1580" s="124"/>
      <c r="Q1580" s="124"/>
      <c r="R1580" s="124"/>
      <c r="S1580" s="124"/>
      <c r="T1580" s="124"/>
      <c r="U1580" s="124"/>
      <c r="V1580" s="124"/>
      <c r="W1580" s="124"/>
      <c r="X1580" s="124"/>
      <c r="Y1580" s="124"/>
    </row>
    <row r="1581" spans="1:25" x14ac:dyDescent="0.25">
      <c r="A1581" s="124"/>
      <c r="B1581" s="124"/>
      <c r="C1581" s="124"/>
      <c r="D1581" s="124"/>
      <c r="E1581" s="124"/>
      <c r="F1581" s="124"/>
      <c r="G1581" s="124"/>
      <c r="H1581" s="124"/>
      <c r="I1581" s="124"/>
      <c r="J1581" s="124"/>
      <c r="K1581" s="124"/>
      <c r="L1581" s="124"/>
      <c r="M1581" s="124"/>
      <c r="N1581" s="124"/>
      <c r="O1581" s="124"/>
      <c r="P1581" s="124"/>
      <c r="Q1581" s="124"/>
      <c r="R1581" s="124"/>
      <c r="S1581" s="124"/>
      <c r="T1581" s="124"/>
      <c r="U1581" s="124"/>
      <c r="V1581" s="124"/>
      <c r="W1581" s="124"/>
      <c r="X1581" s="124"/>
      <c r="Y1581" s="124"/>
    </row>
    <row r="1582" spans="1:25" x14ac:dyDescent="0.25">
      <c r="A1582" s="124"/>
      <c r="B1582" s="124"/>
      <c r="C1582" s="124"/>
      <c r="D1582" s="124"/>
      <c r="E1582" s="124"/>
      <c r="F1582" s="124"/>
      <c r="G1582" s="124"/>
      <c r="H1582" s="124"/>
      <c r="I1582" s="124"/>
      <c r="J1582" s="124"/>
      <c r="K1582" s="124"/>
      <c r="L1582" s="124"/>
      <c r="M1582" s="124"/>
      <c r="N1582" s="124"/>
      <c r="O1582" s="124"/>
      <c r="P1582" s="124"/>
      <c r="Q1582" s="124"/>
      <c r="R1582" s="124"/>
      <c r="S1582" s="124"/>
      <c r="T1582" s="124"/>
      <c r="U1582" s="124"/>
      <c r="V1582" s="124"/>
      <c r="W1582" s="124"/>
      <c r="X1582" s="124"/>
      <c r="Y1582" s="124"/>
    </row>
    <row r="1583" spans="1:25" x14ac:dyDescent="0.25">
      <c r="A1583" s="124"/>
      <c r="B1583" s="124"/>
      <c r="C1583" s="124"/>
      <c r="D1583" s="124"/>
      <c r="E1583" s="124"/>
      <c r="F1583" s="124"/>
      <c r="G1583" s="124"/>
      <c r="H1583" s="124"/>
      <c r="I1583" s="124"/>
      <c r="J1583" s="124"/>
      <c r="K1583" s="124"/>
      <c r="L1583" s="124"/>
      <c r="M1583" s="124"/>
      <c r="N1583" s="124"/>
      <c r="O1583" s="124"/>
      <c r="P1583" s="124"/>
      <c r="Q1583" s="124"/>
      <c r="R1583" s="124"/>
      <c r="S1583" s="124"/>
      <c r="T1583" s="124"/>
      <c r="U1583" s="124"/>
      <c r="V1583" s="124"/>
      <c r="W1583" s="124"/>
      <c r="X1583" s="124"/>
      <c r="Y1583" s="124"/>
    </row>
    <row r="1584" spans="1:25" x14ac:dyDescent="0.25">
      <c r="A1584" s="124"/>
      <c r="B1584" s="124"/>
      <c r="C1584" s="124"/>
      <c r="D1584" s="124"/>
      <c r="E1584" s="124"/>
      <c r="F1584" s="124"/>
      <c r="G1584" s="124"/>
      <c r="H1584" s="124"/>
      <c r="I1584" s="124"/>
      <c r="J1584" s="124"/>
      <c r="K1584" s="124"/>
      <c r="L1584" s="124"/>
      <c r="M1584" s="124"/>
      <c r="N1584" s="124"/>
      <c r="O1584" s="124"/>
      <c r="P1584" s="124"/>
      <c r="Q1584" s="124"/>
      <c r="R1584" s="124"/>
      <c r="S1584" s="124"/>
      <c r="T1584" s="124"/>
      <c r="U1584" s="124"/>
      <c r="V1584" s="124"/>
      <c r="W1584" s="124"/>
      <c r="X1584" s="124"/>
      <c r="Y1584" s="124"/>
    </row>
    <row r="1585" spans="1:25" x14ac:dyDescent="0.25">
      <c r="A1585" s="124"/>
      <c r="B1585" s="124"/>
      <c r="C1585" s="124"/>
      <c r="D1585" s="124"/>
      <c r="E1585" s="124"/>
      <c r="F1585" s="124"/>
      <c r="G1585" s="124"/>
      <c r="H1585" s="124"/>
      <c r="I1585" s="124"/>
      <c r="J1585" s="124"/>
      <c r="K1585" s="124"/>
      <c r="L1585" s="124"/>
      <c r="M1585" s="124"/>
      <c r="N1585" s="124"/>
      <c r="O1585" s="124"/>
      <c r="P1585" s="124"/>
      <c r="Q1585" s="124"/>
      <c r="R1585" s="124"/>
      <c r="S1585" s="124"/>
      <c r="T1585" s="124"/>
      <c r="U1585" s="124"/>
      <c r="V1585" s="124"/>
      <c r="W1585" s="124"/>
      <c r="X1585" s="124"/>
      <c r="Y1585" s="124"/>
    </row>
    <row r="1586" spans="1:25" x14ac:dyDescent="0.25">
      <c r="A1586" s="124"/>
      <c r="B1586" s="124"/>
      <c r="C1586" s="124"/>
      <c r="D1586" s="124"/>
      <c r="E1586" s="124"/>
      <c r="F1586" s="124"/>
      <c r="G1586" s="124"/>
      <c r="H1586" s="124"/>
      <c r="I1586" s="124"/>
      <c r="J1586" s="124"/>
      <c r="K1586" s="124"/>
      <c r="L1586" s="124"/>
      <c r="M1586" s="124"/>
      <c r="N1586" s="124"/>
      <c r="O1586" s="124"/>
      <c r="P1586" s="124"/>
      <c r="Q1586" s="124"/>
      <c r="R1586" s="124"/>
      <c r="S1586" s="124"/>
      <c r="T1586" s="124"/>
      <c r="U1586" s="124"/>
      <c r="V1586" s="124"/>
      <c r="W1586" s="124"/>
      <c r="X1586" s="124"/>
      <c r="Y1586" s="124"/>
    </row>
    <row r="1587" spans="1:25" x14ac:dyDescent="0.25">
      <c r="A1587" s="124"/>
      <c r="B1587" s="124"/>
      <c r="C1587" s="124"/>
      <c r="D1587" s="124"/>
      <c r="E1587" s="124"/>
      <c r="F1587" s="124"/>
      <c r="G1587" s="124"/>
      <c r="H1587" s="124"/>
      <c r="I1587" s="124"/>
      <c r="J1587" s="124"/>
      <c r="K1587" s="124"/>
      <c r="L1587" s="124"/>
      <c r="M1587" s="124"/>
      <c r="N1587" s="124"/>
      <c r="O1587" s="124"/>
      <c r="P1587" s="124"/>
      <c r="Q1587" s="124"/>
      <c r="R1587" s="124"/>
      <c r="S1587" s="124"/>
      <c r="T1587" s="124"/>
      <c r="U1587" s="124"/>
      <c r="V1587" s="124"/>
      <c r="W1587" s="124"/>
      <c r="X1587" s="124"/>
      <c r="Y1587" s="124"/>
    </row>
    <row r="1588" spans="1:25" x14ac:dyDescent="0.25">
      <c r="A1588" s="124"/>
      <c r="B1588" s="124"/>
      <c r="C1588" s="124"/>
      <c r="D1588" s="124"/>
      <c r="E1588" s="124"/>
      <c r="F1588" s="124"/>
      <c r="G1588" s="124"/>
      <c r="H1588" s="124"/>
      <c r="I1588" s="124"/>
      <c r="J1588" s="124"/>
      <c r="K1588" s="124"/>
      <c r="L1588" s="124"/>
      <c r="M1588" s="124"/>
      <c r="N1588" s="124"/>
      <c r="O1588" s="124"/>
      <c r="P1588" s="124"/>
      <c r="Q1588" s="124"/>
      <c r="R1588" s="124"/>
      <c r="S1588" s="124"/>
      <c r="T1588" s="124"/>
      <c r="U1588" s="124"/>
      <c r="V1588" s="124"/>
      <c r="W1588" s="124"/>
      <c r="X1588" s="124"/>
      <c r="Y1588" s="124"/>
    </row>
    <row r="1589" spans="1:25" x14ac:dyDescent="0.25">
      <c r="A1589" s="124"/>
      <c r="B1589" s="124"/>
      <c r="C1589" s="124"/>
      <c r="D1589" s="124"/>
      <c r="E1589" s="124"/>
      <c r="F1589" s="124"/>
      <c r="G1589" s="124"/>
      <c r="H1589" s="124"/>
      <c r="I1589" s="124"/>
      <c r="J1589" s="124"/>
      <c r="K1589" s="124"/>
      <c r="L1589" s="124"/>
      <c r="M1589" s="124"/>
      <c r="N1589" s="124"/>
      <c r="O1589" s="124"/>
      <c r="P1589" s="124"/>
      <c r="Q1589" s="124"/>
      <c r="R1589" s="124"/>
      <c r="S1589" s="124"/>
      <c r="T1589" s="124"/>
      <c r="U1589" s="124"/>
      <c r="V1589" s="124"/>
      <c r="W1589" s="124"/>
      <c r="X1589" s="124"/>
      <c r="Y1589" s="124"/>
    </row>
    <row r="1590" spans="1:25" x14ac:dyDescent="0.25">
      <c r="A1590" s="124"/>
      <c r="B1590" s="124"/>
      <c r="C1590" s="124"/>
      <c r="D1590" s="124"/>
      <c r="E1590" s="124"/>
      <c r="F1590" s="124"/>
      <c r="G1590" s="124"/>
      <c r="H1590" s="124"/>
      <c r="I1590" s="124"/>
      <c r="J1590" s="124"/>
      <c r="K1590" s="124"/>
      <c r="L1590" s="124"/>
      <c r="M1590" s="124"/>
      <c r="N1590" s="124"/>
      <c r="O1590" s="124"/>
      <c r="P1590" s="124"/>
      <c r="Q1590" s="124"/>
      <c r="R1590" s="124"/>
      <c r="S1590" s="124"/>
      <c r="T1590" s="124"/>
      <c r="U1590" s="124"/>
      <c r="V1590" s="124"/>
      <c r="W1590" s="124"/>
      <c r="X1590" s="124"/>
      <c r="Y1590" s="124"/>
    </row>
    <row r="1591" spans="1:25" x14ac:dyDescent="0.25">
      <c r="A1591" s="124"/>
      <c r="B1591" s="124"/>
      <c r="C1591" s="124"/>
      <c r="D1591" s="124"/>
      <c r="E1591" s="124"/>
      <c r="F1591" s="124"/>
      <c r="G1591" s="124"/>
      <c r="H1591" s="124"/>
      <c r="I1591" s="124"/>
      <c r="J1591" s="124"/>
      <c r="K1591" s="124"/>
      <c r="L1591" s="124"/>
      <c r="M1591" s="124"/>
      <c r="N1591" s="124"/>
      <c r="O1591" s="124"/>
      <c r="P1591" s="124"/>
      <c r="Q1591" s="124"/>
      <c r="R1591" s="124"/>
      <c r="S1591" s="124"/>
      <c r="T1591" s="124"/>
      <c r="U1591" s="124"/>
      <c r="V1591" s="124"/>
      <c r="W1591" s="124"/>
      <c r="X1591" s="124"/>
      <c r="Y1591" s="124"/>
    </row>
    <row r="1592" spans="1:25" x14ac:dyDescent="0.25">
      <c r="A1592" s="124"/>
      <c r="B1592" s="124"/>
      <c r="C1592" s="124"/>
      <c r="D1592" s="124"/>
      <c r="E1592" s="124"/>
      <c r="F1592" s="124"/>
      <c r="G1592" s="124"/>
      <c r="H1592" s="124"/>
      <c r="I1592" s="124"/>
      <c r="J1592" s="124"/>
      <c r="K1592" s="124"/>
      <c r="L1592" s="124"/>
      <c r="M1592" s="124"/>
      <c r="N1592" s="124"/>
      <c r="O1592" s="124"/>
      <c r="P1592" s="124"/>
      <c r="Q1592" s="124"/>
      <c r="R1592" s="124"/>
      <c r="S1592" s="124"/>
      <c r="T1592" s="124"/>
      <c r="U1592" s="124"/>
      <c r="V1592" s="124"/>
      <c r="W1592" s="124"/>
      <c r="X1592" s="124"/>
      <c r="Y1592" s="124"/>
    </row>
    <row r="1593" spans="1:25" x14ac:dyDescent="0.25">
      <c r="A1593" s="124"/>
      <c r="B1593" s="124"/>
      <c r="C1593" s="124"/>
      <c r="D1593" s="124"/>
      <c r="E1593" s="124"/>
      <c r="F1593" s="124"/>
      <c r="G1593" s="124"/>
      <c r="H1593" s="124"/>
      <c r="I1593" s="124"/>
      <c r="J1593" s="124"/>
      <c r="K1593" s="124"/>
      <c r="L1593" s="124"/>
      <c r="M1593" s="124"/>
      <c r="N1593" s="124"/>
      <c r="O1593" s="124"/>
      <c r="P1593" s="124"/>
      <c r="Q1593" s="124"/>
      <c r="R1593" s="124"/>
      <c r="S1593" s="124"/>
      <c r="T1593" s="124"/>
      <c r="U1593" s="124"/>
      <c r="V1593" s="124"/>
      <c r="W1593" s="124"/>
      <c r="X1593" s="124"/>
      <c r="Y1593" s="124"/>
    </row>
    <row r="1594" spans="1:25" x14ac:dyDescent="0.25">
      <c r="A1594" s="124"/>
      <c r="B1594" s="124"/>
      <c r="C1594" s="124"/>
      <c r="D1594" s="124"/>
      <c r="E1594" s="124"/>
      <c r="F1594" s="124"/>
      <c r="G1594" s="124"/>
      <c r="H1594" s="124"/>
      <c r="I1594" s="124"/>
      <c r="J1594" s="124"/>
      <c r="K1594" s="124"/>
      <c r="L1594" s="124"/>
      <c r="M1594" s="124"/>
      <c r="N1594" s="124"/>
      <c r="O1594" s="124"/>
      <c r="P1594" s="124"/>
      <c r="Q1594" s="124"/>
      <c r="R1594" s="124"/>
      <c r="S1594" s="124"/>
      <c r="T1594" s="124"/>
      <c r="U1594" s="124"/>
      <c r="V1594" s="124"/>
      <c r="W1594" s="124"/>
      <c r="X1594" s="124"/>
      <c r="Y1594" s="124"/>
    </row>
    <row r="1595" spans="1:25" x14ac:dyDescent="0.25">
      <c r="A1595" s="124"/>
      <c r="B1595" s="124"/>
      <c r="C1595" s="124"/>
      <c r="D1595" s="124"/>
      <c r="E1595" s="124"/>
      <c r="F1595" s="124"/>
      <c r="G1595" s="124"/>
      <c r="H1595" s="124"/>
      <c r="I1595" s="124"/>
      <c r="J1595" s="124"/>
      <c r="K1595" s="124"/>
      <c r="L1595" s="124"/>
      <c r="M1595" s="124"/>
      <c r="N1595" s="124"/>
      <c r="O1595" s="124"/>
      <c r="P1595" s="124"/>
      <c r="Q1595" s="124"/>
      <c r="R1595" s="124"/>
      <c r="S1595" s="124"/>
      <c r="T1595" s="124"/>
      <c r="U1595" s="124"/>
      <c r="V1595" s="124"/>
      <c r="W1595" s="124"/>
      <c r="X1595" s="124"/>
      <c r="Y1595" s="124"/>
    </row>
    <row r="1596" spans="1:25" x14ac:dyDescent="0.25">
      <c r="A1596" s="124"/>
      <c r="B1596" s="124"/>
      <c r="C1596" s="124"/>
      <c r="D1596" s="124"/>
      <c r="E1596" s="124"/>
      <c r="F1596" s="124"/>
      <c r="G1596" s="124"/>
      <c r="H1596" s="124"/>
      <c r="I1596" s="124"/>
      <c r="J1596" s="124"/>
      <c r="K1596" s="124"/>
      <c r="L1596" s="124"/>
      <c r="M1596" s="124"/>
      <c r="N1596" s="124"/>
      <c r="O1596" s="124"/>
      <c r="P1596" s="124"/>
      <c r="Q1596" s="124"/>
      <c r="R1596" s="124"/>
      <c r="S1596" s="124"/>
      <c r="T1596" s="124"/>
      <c r="U1596" s="124"/>
      <c r="V1596" s="124"/>
      <c r="W1596" s="124"/>
      <c r="X1596" s="124"/>
      <c r="Y1596" s="124"/>
    </row>
    <row r="1597" spans="1:25" x14ac:dyDescent="0.25">
      <c r="A1597" s="124"/>
      <c r="B1597" s="124"/>
      <c r="C1597" s="124"/>
      <c r="D1597" s="124"/>
      <c r="E1597" s="124"/>
      <c r="F1597" s="124"/>
      <c r="G1597" s="124"/>
      <c r="H1597" s="124"/>
      <c r="I1597" s="124"/>
      <c r="J1597" s="124"/>
      <c r="K1597" s="124"/>
      <c r="L1597" s="124"/>
      <c r="M1597" s="124"/>
      <c r="N1597" s="124"/>
      <c r="O1597" s="124"/>
      <c r="P1597" s="124"/>
      <c r="Q1597" s="124"/>
      <c r="R1597" s="124"/>
      <c r="S1597" s="124"/>
      <c r="T1597" s="124"/>
      <c r="U1597" s="124"/>
      <c r="V1597" s="124"/>
      <c r="W1597" s="124"/>
      <c r="X1597" s="124"/>
      <c r="Y1597" s="124"/>
    </row>
    <row r="1598" spans="1:25" x14ac:dyDescent="0.25">
      <c r="A1598" s="124"/>
      <c r="B1598" s="124"/>
      <c r="C1598" s="124"/>
      <c r="D1598" s="124"/>
      <c r="E1598" s="124"/>
      <c r="F1598" s="124"/>
      <c r="G1598" s="124"/>
      <c r="H1598" s="124"/>
      <c r="I1598" s="124"/>
      <c r="J1598" s="124"/>
      <c r="K1598" s="124"/>
      <c r="L1598" s="124"/>
      <c r="M1598" s="124"/>
      <c r="N1598" s="124"/>
      <c r="O1598" s="124"/>
      <c r="P1598" s="124"/>
      <c r="Q1598" s="124"/>
      <c r="R1598" s="124"/>
      <c r="S1598" s="124"/>
      <c r="T1598" s="124"/>
      <c r="U1598" s="124"/>
      <c r="V1598" s="124"/>
      <c r="W1598" s="124"/>
      <c r="X1598" s="124"/>
      <c r="Y1598" s="124"/>
    </row>
    <row r="1599" spans="1:25" x14ac:dyDescent="0.25">
      <c r="A1599" s="124"/>
      <c r="B1599" s="124"/>
      <c r="C1599" s="124"/>
      <c r="D1599" s="124"/>
      <c r="E1599" s="124"/>
      <c r="F1599" s="124"/>
      <c r="G1599" s="124"/>
      <c r="H1599" s="124"/>
      <c r="I1599" s="124"/>
      <c r="J1599" s="124"/>
      <c r="K1599" s="124"/>
      <c r="L1599" s="124"/>
      <c r="M1599" s="124"/>
      <c r="N1599" s="124"/>
      <c r="O1599" s="124"/>
      <c r="P1599" s="124"/>
      <c r="Q1599" s="124"/>
      <c r="R1599" s="124"/>
      <c r="S1599" s="124"/>
      <c r="T1599" s="124"/>
      <c r="U1599" s="124"/>
      <c r="V1599" s="124"/>
      <c r="W1599" s="124"/>
      <c r="X1599" s="124"/>
      <c r="Y1599" s="124"/>
    </row>
    <row r="1600" spans="1:25" x14ac:dyDescent="0.25">
      <c r="A1600" s="124"/>
      <c r="B1600" s="124"/>
      <c r="C1600" s="124"/>
      <c r="D1600" s="124"/>
      <c r="E1600" s="124"/>
      <c r="F1600" s="124"/>
      <c r="G1600" s="124"/>
      <c r="H1600" s="124"/>
      <c r="I1600" s="124"/>
      <c r="J1600" s="124"/>
      <c r="K1600" s="124"/>
      <c r="L1600" s="124"/>
      <c r="M1600" s="124"/>
      <c r="N1600" s="124"/>
      <c r="O1600" s="124"/>
      <c r="P1600" s="124"/>
      <c r="Q1600" s="124"/>
      <c r="R1600" s="124"/>
      <c r="S1600" s="124"/>
      <c r="T1600" s="124"/>
      <c r="U1600" s="124"/>
      <c r="V1600" s="124"/>
      <c r="W1600" s="124"/>
      <c r="X1600" s="124"/>
      <c r="Y1600" s="124"/>
    </row>
    <row r="1601" spans="1:25" x14ac:dyDescent="0.25">
      <c r="A1601" s="124"/>
      <c r="B1601" s="124"/>
      <c r="C1601" s="124"/>
      <c r="D1601" s="124"/>
      <c r="E1601" s="124"/>
      <c r="F1601" s="124"/>
      <c r="G1601" s="124"/>
      <c r="H1601" s="124"/>
      <c r="I1601" s="124"/>
      <c r="J1601" s="124"/>
      <c r="K1601" s="124"/>
      <c r="L1601" s="124"/>
      <c r="M1601" s="124"/>
      <c r="N1601" s="124"/>
      <c r="O1601" s="124"/>
      <c r="P1601" s="124"/>
      <c r="Q1601" s="124"/>
      <c r="R1601" s="124"/>
      <c r="S1601" s="124"/>
      <c r="T1601" s="124"/>
      <c r="U1601" s="124"/>
      <c r="V1601" s="124"/>
      <c r="W1601" s="124"/>
      <c r="X1601" s="124"/>
      <c r="Y1601" s="124"/>
    </row>
    <row r="1602" spans="1:25" x14ac:dyDescent="0.25">
      <c r="A1602" s="124"/>
      <c r="B1602" s="124"/>
      <c r="C1602" s="124"/>
      <c r="D1602" s="124"/>
      <c r="E1602" s="124"/>
      <c r="F1602" s="124"/>
      <c r="G1602" s="124"/>
      <c r="H1602" s="124"/>
      <c r="I1602" s="124"/>
      <c r="J1602" s="124"/>
      <c r="K1602" s="124"/>
      <c r="L1602" s="124"/>
      <c r="M1602" s="124"/>
      <c r="N1602" s="124"/>
      <c r="O1602" s="124"/>
      <c r="P1602" s="124"/>
      <c r="Q1602" s="124"/>
      <c r="R1602" s="124"/>
      <c r="S1602" s="124"/>
      <c r="T1602" s="124"/>
      <c r="U1602" s="124"/>
      <c r="V1602" s="124"/>
      <c r="W1602" s="124"/>
      <c r="X1602" s="124"/>
      <c r="Y1602" s="124"/>
    </row>
    <row r="1603" spans="1:25" x14ac:dyDescent="0.25">
      <c r="A1603" s="124"/>
      <c r="B1603" s="124"/>
      <c r="C1603" s="124"/>
      <c r="D1603" s="124"/>
      <c r="E1603" s="124"/>
      <c r="F1603" s="124"/>
      <c r="G1603" s="124"/>
      <c r="H1603" s="124"/>
      <c r="I1603" s="124"/>
      <c r="J1603" s="124"/>
      <c r="K1603" s="124"/>
      <c r="L1603" s="124"/>
      <c r="M1603" s="124"/>
      <c r="N1603" s="124"/>
      <c r="O1603" s="124"/>
      <c r="P1603" s="124"/>
      <c r="Q1603" s="124"/>
      <c r="R1603" s="124"/>
      <c r="S1603" s="124"/>
      <c r="T1603" s="124"/>
      <c r="U1603" s="124"/>
      <c r="V1603" s="124"/>
      <c r="W1603" s="124"/>
      <c r="X1603" s="124"/>
      <c r="Y1603" s="124"/>
    </row>
    <row r="1604" spans="1:25" x14ac:dyDescent="0.25">
      <c r="A1604" s="124"/>
      <c r="B1604" s="124"/>
      <c r="C1604" s="124"/>
      <c r="D1604" s="124"/>
      <c r="E1604" s="124"/>
      <c r="F1604" s="124"/>
      <c r="G1604" s="124"/>
      <c r="H1604" s="124"/>
      <c r="I1604" s="124"/>
      <c r="J1604" s="124"/>
      <c r="K1604" s="124"/>
      <c r="L1604" s="124"/>
      <c r="M1604" s="124"/>
      <c r="N1604" s="124"/>
      <c r="O1604" s="124"/>
      <c r="P1604" s="124"/>
      <c r="Q1604" s="124"/>
      <c r="R1604" s="124"/>
      <c r="S1604" s="124"/>
      <c r="T1604" s="124"/>
      <c r="U1604" s="124"/>
      <c r="V1604" s="124"/>
      <c r="W1604" s="124"/>
      <c r="X1604" s="124"/>
      <c r="Y1604" s="124"/>
    </row>
    <row r="1605" spans="1:25" x14ac:dyDescent="0.25">
      <c r="A1605" s="124"/>
      <c r="B1605" s="124"/>
      <c r="C1605" s="124"/>
      <c r="D1605" s="124"/>
      <c r="E1605" s="124"/>
      <c r="F1605" s="124"/>
      <c r="G1605" s="124"/>
      <c r="H1605" s="124"/>
      <c r="I1605" s="124"/>
      <c r="J1605" s="124"/>
      <c r="K1605" s="124"/>
      <c r="L1605" s="124"/>
      <c r="M1605" s="124"/>
      <c r="N1605" s="124"/>
      <c r="O1605" s="124"/>
      <c r="P1605" s="124"/>
      <c r="Q1605" s="124"/>
      <c r="R1605" s="124"/>
      <c r="S1605" s="124"/>
      <c r="T1605" s="124"/>
      <c r="U1605" s="124"/>
      <c r="V1605" s="124"/>
      <c r="W1605" s="124"/>
      <c r="X1605" s="124"/>
      <c r="Y1605" s="124"/>
    </row>
    <row r="1606" spans="1:25" x14ac:dyDescent="0.25">
      <c r="A1606" s="124"/>
      <c r="B1606" s="124"/>
      <c r="C1606" s="124"/>
      <c r="D1606" s="124"/>
      <c r="E1606" s="124"/>
      <c r="F1606" s="124"/>
      <c r="G1606" s="124"/>
      <c r="H1606" s="124"/>
      <c r="I1606" s="124"/>
      <c r="J1606" s="124"/>
      <c r="K1606" s="124"/>
      <c r="L1606" s="124"/>
      <c r="M1606" s="124"/>
      <c r="N1606" s="124"/>
      <c r="O1606" s="124"/>
      <c r="P1606" s="124"/>
      <c r="Q1606" s="124"/>
      <c r="R1606" s="124"/>
      <c r="S1606" s="124"/>
      <c r="T1606" s="124"/>
      <c r="U1606" s="124"/>
      <c r="V1606" s="124"/>
      <c r="W1606" s="124"/>
      <c r="X1606" s="124"/>
      <c r="Y1606" s="124"/>
    </row>
    <row r="1607" spans="1:25" x14ac:dyDescent="0.25">
      <c r="A1607" s="124"/>
      <c r="B1607" s="124"/>
      <c r="C1607" s="124"/>
      <c r="D1607" s="124"/>
      <c r="E1607" s="124"/>
      <c r="F1607" s="124"/>
      <c r="G1607" s="124"/>
      <c r="H1607" s="124"/>
      <c r="I1607" s="124"/>
      <c r="J1607" s="124"/>
      <c r="K1607" s="124"/>
      <c r="L1607" s="124"/>
      <c r="M1607" s="124"/>
      <c r="N1607" s="124"/>
      <c r="O1607" s="124"/>
      <c r="P1607" s="124"/>
      <c r="Q1607" s="124"/>
      <c r="R1607" s="124"/>
      <c r="S1607" s="124"/>
      <c r="T1607" s="124"/>
      <c r="U1607" s="124"/>
      <c r="V1607" s="124"/>
      <c r="W1607" s="124"/>
      <c r="X1607" s="124"/>
      <c r="Y1607" s="124"/>
    </row>
    <row r="1608" spans="1:25" x14ac:dyDescent="0.25">
      <c r="A1608" s="124"/>
      <c r="B1608" s="124"/>
      <c r="C1608" s="124"/>
      <c r="D1608" s="124"/>
      <c r="E1608" s="124"/>
      <c r="F1608" s="124"/>
      <c r="G1608" s="124"/>
      <c r="H1608" s="124"/>
      <c r="I1608" s="124"/>
      <c r="J1608" s="124"/>
      <c r="K1608" s="124"/>
      <c r="L1608" s="124"/>
      <c r="M1608" s="124"/>
      <c r="N1608" s="124"/>
      <c r="O1608" s="124"/>
      <c r="P1608" s="124"/>
      <c r="Q1608" s="124"/>
      <c r="R1608" s="124"/>
      <c r="S1608" s="124"/>
      <c r="T1608" s="124"/>
      <c r="U1608" s="124"/>
      <c r="V1608" s="124"/>
      <c r="W1608" s="124"/>
      <c r="X1608" s="124"/>
      <c r="Y1608" s="124"/>
    </row>
    <row r="1609" spans="1:25" x14ac:dyDescent="0.25">
      <c r="A1609" s="124"/>
      <c r="B1609" s="124"/>
      <c r="C1609" s="124"/>
      <c r="D1609" s="124"/>
      <c r="E1609" s="124"/>
      <c r="F1609" s="124"/>
      <c r="G1609" s="124"/>
      <c r="H1609" s="124"/>
      <c r="I1609" s="124"/>
      <c r="J1609" s="124"/>
      <c r="K1609" s="124"/>
      <c r="L1609" s="124"/>
      <c r="M1609" s="124"/>
      <c r="N1609" s="124"/>
      <c r="O1609" s="124"/>
      <c r="P1609" s="124"/>
      <c r="Q1609" s="124"/>
      <c r="R1609" s="124"/>
      <c r="S1609" s="124"/>
      <c r="T1609" s="124"/>
      <c r="U1609" s="124"/>
      <c r="V1609" s="124"/>
      <c r="W1609" s="124"/>
      <c r="X1609" s="124"/>
      <c r="Y1609" s="124"/>
    </row>
    <row r="1610" spans="1:25" x14ac:dyDescent="0.25">
      <c r="A1610" s="124"/>
      <c r="B1610" s="124"/>
      <c r="C1610" s="124"/>
      <c r="D1610" s="124"/>
      <c r="E1610" s="124"/>
      <c r="F1610" s="124"/>
      <c r="G1610" s="124"/>
      <c r="H1610" s="124"/>
      <c r="I1610" s="124"/>
      <c r="J1610" s="124"/>
      <c r="K1610" s="124"/>
      <c r="L1610" s="124"/>
      <c r="M1610" s="124"/>
      <c r="N1610" s="124"/>
      <c r="O1610" s="124"/>
      <c r="P1610" s="124"/>
      <c r="Q1610" s="124"/>
      <c r="R1610" s="124"/>
      <c r="S1610" s="124"/>
      <c r="T1610" s="124"/>
      <c r="U1610" s="124"/>
      <c r="V1610" s="124"/>
      <c r="W1610" s="124"/>
      <c r="X1610" s="124"/>
      <c r="Y1610" s="124"/>
    </row>
    <row r="1611" spans="1:25" x14ac:dyDescent="0.25">
      <c r="A1611" s="124"/>
      <c r="B1611" s="124"/>
      <c r="C1611" s="124"/>
      <c r="D1611" s="124"/>
      <c r="E1611" s="124"/>
      <c r="F1611" s="124"/>
      <c r="G1611" s="124"/>
      <c r="H1611" s="124"/>
      <c r="I1611" s="124"/>
      <c r="J1611" s="124"/>
      <c r="K1611" s="124"/>
      <c r="L1611" s="124"/>
      <c r="M1611" s="124"/>
      <c r="N1611" s="124"/>
      <c r="O1611" s="124"/>
      <c r="P1611" s="124"/>
      <c r="Q1611" s="124"/>
      <c r="R1611" s="124"/>
      <c r="S1611" s="124"/>
      <c r="T1611" s="124"/>
      <c r="U1611" s="124"/>
      <c r="V1611" s="124"/>
      <c r="W1611" s="124"/>
      <c r="X1611" s="124"/>
      <c r="Y1611" s="124"/>
    </row>
    <row r="1612" spans="1:25" x14ac:dyDescent="0.25">
      <c r="A1612" s="124"/>
      <c r="B1612" s="124"/>
      <c r="C1612" s="124"/>
      <c r="D1612" s="124"/>
      <c r="E1612" s="124"/>
      <c r="F1612" s="124"/>
      <c r="G1612" s="124"/>
      <c r="H1612" s="124"/>
      <c r="I1612" s="124"/>
      <c r="J1612" s="124"/>
      <c r="K1612" s="124"/>
      <c r="L1612" s="124"/>
      <c r="M1612" s="124"/>
      <c r="N1612" s="124"/>
      <c r="O1612" s="124"/>
      <c r="P1612" s="124"/>
      <c r="Q1612" s="124"/>
      <c r="R1612" s="124"/>
      <c r="S1612" s="124"/>
      <c r="T1612" s="124"/>
      <c r="U1612" s="124"/>
      <c r="V1612" s="124"/>
      <c r="W1612" s="124"/>
      <c r="X1612" s="124"/>
      <c r="Y1612" s="124"/>
    </row>
    <row r="1613" spans="1:25" x14ac:dyDescent="0.25">
      <c r="A1613" s="124"/>
      <c r="B1613" s="124"/>
      <c r="C1613" s="124"/>
      <c r="D1613" s="124"/>
      <c r="E1613" s="124"/>
      <c r="F1613" s="124"/>
      <c r="G1613" s="124"/>
      <c r="H1613" s="124"/>
      <c r="I1613" s="124"/>
      <c r="J1613" s="124"/>
      <c r="K1613" s="124"/>
      <c r="L1613" s="124"/>
      <c r="M1613" s="124"/>
      <c r="N1613" s="124"/>
      <c r="O1613" s="124"/>
      <c r="P1613" s="124"/>
      <c r="Q1613" s="124"/>
      <c r="R1613" s="124"/>
      <c r="S1613" s="124"/>
      <c r="T1613" s="124"/>
      <c r="U1613" s="124"/>
      <c r="V1613" s="124"/>
      <c r="W1613" s="124"/>
      <c r="X1613" s="124"/>
      <c r="Y1613" s="124"/>
    </row>
    <row r="1614" spans="1:25" x14ac:dyDescent="0.25">
      <c r="A1614" s="124"/>
      <c r="B1614" s="124"/>
      <c r="C1614" s="124"/>
      <c r="D1614" s="124"/>
      <c r="E1614" s="124"/>
      <c r="F1614" s="124"/>
      <c r="G1614" s="124"/>
      <c r="H1614" s="124"/>
      <c r="I1614" s="124"/>
      <c r="J1614" s="124"/>
      <c r="K1614" s="124"/>
      <c r="L1614" s="124"/>
      <c r="M1614" s="124"/>
      <c r="N1614" s="124"/>
      <c r="O1614" s="124"/>
      <c r="P1614" s="124"/>
      <c r="Q1614" s="124"/>
      <c r="R1614" s="124"/>
      <c r="S1614" s="124"/>
      <c r="T1614" s="124"/>
      <c r="U1614" s="124"/>
      <c r="V1614" s="124"/>
      <c r="W1614" s="124"/>
      <c r="X1614" s="124"/>
      <c r="Y1614" s="124"/>
    </row>
    <row r="1615" spans="1:25" x14ac:dyDescent="0.25">
      <c r="A1615" s="124"/>
      <c r="B1615" s="124"/>
      <c r="C1615" s="124"/>
      <c r="D1615" s="124"/>
      <c r="E1615" s="124"/>
      <c r="F1615" s="124"/>
      <c r="G1615" s="124"/>
      <c r="H1615" s="124"/>
      <c r="I1615" s="124"/>
      <c r="J1615" s="124"/>
      <c r="K1615" s="124"/>
      <c r="L1615" s="124"/>
      <c r="M1615" s="124"/>
      <c r="N1615" s="124"/>
      <c r="O1615" s="124"/>
      <c r="P1615" s="124"/>
      <c r="Q1615" s="124"/>
      <c r="R1615" s="124"/>
      <c r="S1615" s="124"/>
      <c r="T1615" s="124"/>
      <c r="U1615" s="124"/>
      <c r="V1615" s="124"/>
      <c r="W1615" s="124"/>
      <c r="X1615" s="124"/>
      <c r="Y1615" s="124"/>
    </row>
    <row r="1616" spans="1:25" x14ac:dyDescent="0.25">
      <c r="A1616" s="124"/>
      <c r="B1616" s="124"/>
      <c r="C1616" s="124"/>
      <c r="D1616" s="124"/>
      <c r="E1616" s="124"/>
      <c r="F1616" s="124"/>
      <c r="G1616" s="124"/>
      <c r="H1616" s="124"/>
      <c r="I1616" s="124"/>
      <c r="J1616" s="124"/>
      <c r="K1616" s="124"/>
      <c r="L1616" s="124"/>
      <c r="M1616" s="124"/>
      <c r="N1616" s="124"/>
      <c r="O1616" s="124"/>
      <c r="P1616" s="124"/>
      <c r="Q1616" s="124"/>
      <c r="R1616" s="124"/>
      <c r="S1616" s="124"/>
      <c r="T1616" s="124"/>
      <c r="U1616" s="124"/>
      <c r="V1616" s="124"/>
      <c r="W1616" s="124"/>
      <c r="X1616" s="124"/>
      <c r="Y1616" s="124"/>
    </row>
    <row r="1617" spans="1:25" x14ac:dyDescent="0.25">
      <c r="A1617" s="124"/>
      <c r="B1617" s="124"/>
      <c r="C1617" s="124"/>
      <c r="D1617" s="124"/>
      <c r="E1617" s="124"/>
      <c r="F1617" s="124"/>
      <c r="G1617" s="124"/>
      <c r="H1617" s="124"/>
      <c r="I1617" s="124"/>
      <c r="J1617" s="124"/>
      <c r="K1617" s="124"/>
      <c r="L1617" s="124"/>
      <c r="M1617" s="124"/>
      <c r="N1617" s="124"/>
      <c r="O1617" s="124"/>
      <c r="P1617" s="124"/>
      <c r="Q1617" s="124"/>
      <c r="R1617" s="124"/>
      <c r="S1617" s="124"/>
      <c r="T1617" s="124"/>
      <c r="U1617" s="124"/>
      <c r="V1617" s="124"/>
      <c r="W1617" s="124"/>
      <c r="X1617" s="124"/>
      <c r="Y1617" s="124"/>
    </row>
    <row r="1618" spans="1:25" x14ac:dyDescent="0.25">
      <c r="A1618" s="124"/>
      <c r="B1618" s="124"/>
      <c r="C1618" s="124"/>
      <c r="D1618" s="124"/>
      <c r="E1618" s="124"/>
      <c r="F1618" s="124"/>
      <c r="G1618" s="124"/>
      <c r="H1618" s="124"/>
      <c r="I1618" s="124"/>
      <c r="J1618" s="124"/>
      <c r="K1618" s="124"/>
      <c r="L1618" s="124"/>
      <c r="M1618" s="124"/>
      <c r="N1618" s="124"/>
      <c r="O1618" s="124"/>
      <c r="P1618" s="124"/>
      <c r="Q1618" s="124"/>
      <c r="R1618" s="124"/>
      <c r="S1618" s="124"/>
      <c r="T1618" s="124"/>
      <c r="U1618" s="124"/>
      <c r="V1618" s="124"/>
      <c r="W1618" s="124"/>
      <c r="X1618" s="124"/>
      <c r="Y1618" s="124"/>
    </row>
    <row r="1619" spans="1:25" x14ac:dyDescent="0.25">
      <c r="A1619" s="124"/>
      <c r="B1619" s="124"/>
      <c r="C1619" s="124"/>
      <c r="D1619" s="124"/>
      <c r="E1619" s="124"/>
      <c r="F1619" s="124"/>
      <c r="G1619" s="124"/>
      <c r="H1619" s="124"/>
      <c r="I1619" s="124"/>
      <c r="J1619" s="124"/>
      <c r="K1619" s="124"/>
      <c r="L1619" s="124"/>
      <c r="M1619" s="124"/>
      <c r="N1619" s="124"/>
      <c r="O1619" s="124"/>
      <c r="P1619" s="124"/>
      <c r="Q1619" s="124"/>
      <c r="R1619" s="124"/>
      <c r="S1619" s="124"/>
      <c r="T1619" s="124"/>
      <c r="U1619" s="124"/>
      <c r="V1619" s="124"/>
      <c r="W1619" s="124"/>
      <c r="X1619" s="124"/>
      <c r="Y1619" s="124"/>
    </row>
    <row r="1620" spans="1:25" x14ac:dyDescent="0.25">
      <c r="A1620" s="124"/>
      <c r="B1620" s="124"/>
      <c r="C1620" s="124"/>
      <c r="D1620" s="124"/>
      <c r="E1620" s="124"/>
      <c r="F1620" s="124"/>
      <c r="G1620" s="124"/>
      <c r="H1620" s="124"/>
      <c r="I1620" s="124"/>
      <c r="J1620" s="124"/>
      <c r="K1620" s="124"/>
      <c r="L1620" s="124"/>
      <c r="M1620" s="124"/>
      <c r="N1620" s="124"/>
      <c r="O1620" s="124"/>
      <c r="P1620" s="124"/>
      <c r="Q1620" s="124"/>
      <c r="R1620" s="124"/>
      <c r="S1620" s="124"/>
      <c r="T1620" s="124"/>
      <c r="U1620" s="124"/>
      <c r="V1620" s="124"/>
      <c r="W1620" s="124"/>
      <c r="X1620" s="124"/>
      <c r="Y1620" s="124"/>
    </row>
    <row r="1621" spans="1:25" x14ac:dyDescent="0.25">
      <c r="A1621" s="124"/>
      <c r="B1621" s="124"/>
      <c r="C1621" s="124"/>
      <c r="D1621" s="124"/>
      <c r="E1621" s="124"/>
      <c r="F1621" s="124"/>
      <c r="G1621" s="124"/>
      <c r="H1621" s="124"/>
      <c r="I1621" s="124"/>
      <c r="J1621" s="124"/>
      <c r="K1621" s="124"/>
      <c r="L1621" s="124"/>
      <c r="M1621" s="124"/>
      <c r="N1621" s="124"/>
      <c r="O1621" s="124"/>
      <c r="P1621" s="124"/>
      <c r="Q1621" s="124"/>
      <c r="R1621" s="124"/>
      <c r="S1621" s="124"/>
      <c r="T1621" s="124"/>
      <c r="U1621" s="124"/>
      <c r="V1621" s="124"/>
      <c r="W1621" s="124"/>
      <c r="X1621" s="124"/>
      <c r="Y1621" s="124"/>
    </row>
    <row r="1622" spans="1:25" x14ac:dyDescent="0.25">
      <c r="A1622" s="124"/>
      <c r="B1622" s="124"/>
      <c r="C1622" s="124"/>
      <c r="D1622" s="124"/>
      <c r="E1622" s="124"/>
      <c r="F1622" s="124"/>
      <c r="G1622" s="124"/>
      <c r="H1622" s="124"/>
      <c r="I1622" s="124"/>
      <c r="J1622" s="124"/>
      <c r="K1622" s="124"/>
      <c r="L1622" s="124"/>
      <c r="M1622" s="124"/>
      <c r="N1622" s="124"/>
      <c r="O1622" s="124"/>
      <c r="P1622" s="124"/>
      <c r="Q1622" s="124"/>
      <c r="R1622" s="124"/>
      <c r="S1622" s="124"/>
      <c r="T1622" s="124"/>
      <c r="U1622" s="124"/>
      <c r="V1622" s="124"/>
      <c r="W1622" s="124"/>
      <c r="X1622" s="124"/>
      <c r="Y1622" s="124"/>
    </row>
    <row r="1623" spans="1:25" x14ac:dyDescent="0.25">
      <c r="A1623" s="124"/>
      <c r="B1623" s="124"/>
      <c r="C1623" s="124"/>
      <c r="D1623" s="124"/>
      <c r="E1623" s="124"/>
      <c r="F1623" s="124"/>
      <c r="G1623" s="124"/>
      <c r="H1623" s="124"/>
      <c r="I1623" s="124"/>
      <c r="J1623" s="124"/>
      <c r="K1623" s="124"/>
      <c r="L1623" s="124"/>
      <c r="M1623" s="124"/>
      <c r="N1623" s="124"/>
      <c r="O1623" s="124"/>
      <c r="P1623" s="124"/>
      <c r="Q1623" s="124"/>
      <c r="R1623" s="124"/>
      <c r="S1623" s="124"/>
      <c r="T1623" s="124"/>
      <c r="U1623" s="124"/>
      <c r="V1623" s="124"/>
      <c r="W1623" s="124"/>
      <c r="X1623" s="124"/>
      <c r="Y1623" s="124"/>
    </row>
    <row r="1624" spans="1:25" x14ac:dyDescent="0.25">
      <c r="A1624" s="124"/>
      <c r="B1624" s="124"/>
      <c r="C1624" s="124"/>
      <c r="D1624" s="124"/>
      <c r="E1624" s="124"/>
      <c r="F1624" s="124"/>
      <c r="G1624" s="124"/>
      <c r="H1624" s="124"/>
      <c r="I1624" s="124"/>
      <c r="J1624" s="124"/>
      <c r="K1624" s="124"/>
      <c r="L1624" s="124"/>
      <c r="M1624" s="124"/>
      <c r="N1624" s="124"/>
      <c r="O1624" s="124"/>
      <c r="P1624" s="124"/>
      <c r="Q1624" s="124"/>
      <c r="R1624" s="124"/>
      <c r="S1624" s="124"/>
      <c r="T1624" s="124"/>
      <c r="U1624" s="124"/>
      <c r="V1624" s="124"/>
      <c r="W1624" s="124"/>
      <c r="X1624" s="124"/>
      <c r="Y1624" s="124"/>
    </row>
    <row r="1625" spans="1:25" x14ac:dyDescent="0.25">
      <c r="A1625" s="124"/>
      <c r="B1625" s="124"/>
      <c r="C1625" s="124"/>
      <c r="D1625" s="124"/>
      <c r="E1625" s="124"/>
      <c r="F1625" s="124"/>
      <c r="G1625" s="124"/>
      <c r="H1625" s="124"/>
      <c r="I1625" s="124"/>
      <c r="J1625" s="124"/>
      <c r="K1625" s="124"/>
      <c r="L1625" s="124"/>
      <c r="M1625" s="124"/>
      <c r="N1625" s="124"/>
      <c r="O1625" s="124"/>
      <c r="P1625" s="124"/>
      <c r="Q1625" s="124"/>
      <c r="R1625" s="124"/>
      <c r="S1625" s="124"/>
      <c r="T1625" s="124"/>
      <c r="U1625" s="124"/>
      <c r="V1625" s="124"/>
      <c r="W1625" s="124"/>
      <c r="X1625" s="124"/>
      <c r="Y1625" s="124"/>
    </row>
    <row r="1626" spans="1:25" x14ac:dyDescent="0.25">
      <c r="A1626" s="124"/>
      <c r="B1626" s="124"/>
      <c r="C1626" s="124"/>
      <c r="D1626" s="124"/>
      <c r="E1626" s="124"/>
      <c r="F1626" s="124"/>
      <c r="G1626" s="124"/>
      <c r="H1626" s="124"/>
      <c r="I1626" s="124"/>
      <c r="J1626" s="124"/>
      <c r="K1626" s="124"/>
      <c r="L1626" s="124"/>
      <c r="M1626" s="124"/>
      <c r="N1626" s="124"/>
      <c r="O1626" s="124"/>
      <c r="P1626" s="124"/>
      <c r="Q1626" s="124"/>
      <c r="R1626" s="124"/>
      <c r="S1626" s="124"/>
      <c r="T1626" s="124"/>
      <c r="U1626" s="124"/>
      <c r="V1626" s="124"/>
      <c r="W1626" s="124"/>
      <c r="X1626" s="124"/>
      <c r="Y1626" s="124"/>
    </row>
    <row r="1627" spans="1:25" x14ac:dyDescent="0.25">
      <c r="A1627" s="124"/>
      <c r="B1627" s="124"/>
      <c r="C1627" s="124"/>
      <c r="D1627" s="124"/>
      <c r="E1627" s="124"/>
      <c r="F1627" s="124"/>
      <c r="G1627" s="124"/>
      <c r="H1627" s="124"/>
      <c r="I1627" s="124"/>
      <c r="J1627" s="124"/>
      <c r="K1627" s="124"/>
      <c r="L1627" s="124"/>
      <c r="M1627" s="124"/>
      <c r="N1627" s="124"/>
      <c r="O1627" s="124"/>
      <c r="P1627" s="124"/>
      <c r="Q1627" s="124"/>
      <c r="R1627" s="124"/>
      <c r="S1627" s="124"/>
      <c r="T1627" s="124"/>
      <c r="U1627" s="124"/>
      <c r="V1627" s="124"/>
      <c r="W1627" s="124"/>
      <c r="X1627" s="124"/>
      <c r="Y1627" s="124"/>
    </row>
    <row r="1628" spans="1:25" x14ac:dyDescent="0.25">
      <c r="A1628" s="124"/>
      <c r="B1628" s="124"/>
      <c r="C1628" s="124"/>
      <c r="D1628" s="124"/>
      <c r="E1628" s="124"/>
      <c r="F1628" s="124"/>
      <c r="G1628" s="124"/>
      <c r="H1628" s="124"/>
      <c r="I1628" s="124"/>
      <c r="J1628" s="124"/>
      <c r="K1628" s="124"/>
      <c r="L1628" s="124"/>
      <c r="M1628" s="124"/>
      <c r="N1628" s="124"/>
      <c r="O1628" s="124"/>
      <c r="P1628" s="124"/>
      <c r="Q1628" s="124"/>
      <c r="R1628" s="124"/>
      <c r="S1628" s="124"/>
      <c r="T1628" s="124"/>
      <c r="U1628" s="124"/>
      <c r="V1628" s="124"/>
      <c r="W1628" s="124"/>
      <c r="X1628" s="124"/>
      <c r="Y1628" s="124"/>
    </row>
    <row r="1629" spans="1:25" x14ac:dyDescent="0.25">
      <c r="A1629" s="124"/>
      <c r="B1629" s="124"/>
      <c r="C1629" s="124"/>
      <c r="D1629" s="124"/>
      <c r="E1629" s="124"/>
      <c r="F1629" s="124"/>
      <c r="G1629" s="124"/>
      <c r="H1629" s="124"/>
      <c r="I1629" s="124"/>
      <c r="J1629" s="124"/>
      <c r="K1629" s="124"/>
      <c r="L1629" s="124"/>
      <c r="M1629" s="124"/>
      <c r="N1629" s="124"/>
      <c r="O1629" s="124"/>
      <c r="P1629" s="124"/>
      <c r="Q1629" s="124"/>
      <c r="R1629" s="124"/>
      <c r="S1629" s="124"/>
      <c r="T1629" s="124"/>
      <c r="U1629" s="124"/>
      <c r="V1629" s="124"/>
      <c r="W1629" s="124"/>
      <c r="X1629" s="124"/>
      <c r="Y1629" s="124"/>
    </row>
    <row r="1630" spans="1:25" x14ac:dyDescent="0.25">
      <c r="A1630" s="124"/>
      <c r="B1630" s="124"/>
      <c r="C1630" s="124"/>
      <c r="D1630" s="124"/>
      <c r="E1630" s="124"/>
      <c r="F1630" s="124"/>
      <c r="G1630" s="124"/>
      <c r="H1630" s="124"/>
      <c r="I1630" s="124"/>
      <c r="J1630" s="124"/>
      <c r="K1630" s="124"/>
      <c r="L1630" s="124"/>
      <c r="M1630" s="124"/>
      <c r="N1630" s="124"/>
      <c r="O1630" s="124"/>
      <c r="P1630" s="124"/>
      <c r="Q1630" s="124"/>
      <c r="R1630" s="124"/>
      <c r="S1630" s="124"/>
      <c r="T1630" s="124"/>
      <c r="U1630" s="124"/>
      <c r="V1630" s="124"/>
      <c r="W1630" s="124"/>
      <c r="X1630" s="124"/>
      <c r="Y1630" s="124"/>
    </row>
    <row r="1631" spans="1:25" x14ac:dyDescent="0.25">
      <c r="A1631" s="124"/>
      <c r="B1631" s="124"/>
      <c r="C1631" s="124"/>
      <c r="D1631" s="124"/>
      <c r="E1631" s="124"/>
      <c r="F1631" s="124"/>
      <c r="G1631" s="124"/>
      <c r="H1631" s="124"/>
      <c r="I1631" s="124"/>
      <c r="J1631" s="124"/>
      <c r="K1631" s="124"/>
      <c r="L1631" s="124"/>
      <c r="M1631" s="124"/>
      <c r="N1631" s="124"/>
      <c r="O1631" s="124"/>
      <c r="P1631" s="124"/>
      <c r="Q1631" s="124"/>
      <c r="R1631" s="124"/>
      <c r="S1631" s="124"/>
      <c r="T1631" s="124"/>
      <c r="U1631" s="124"/>
      <c r="V1631" s="124"/>
      <c r="W1631" s="124"/>
      <c r="X1631" s="124"/>
      <c r="Y1631" s="124"/>
    </row>
    <row r="1632" spans="1:25" x14ac:dyDescent="0.25">
      <c r="A1632" s="124"/>
      <c r="B1632" s="124"/>
      <c r="C1632" s="124"/>
      <c r="D1632" s="124"/>
      <c r="E1632" s="124"/>
      <c r="F1632" s="124"/>
      <c r="G1632" s="124"/>
      <c r="H1632" s="124"/>
      <c r="I1632" s="124"/>
      <c r="J1632" s="124"/>
      <c r="K1632" s="124"/>
      <c r="L1632" s="124"/>
      <c r="M1632" s="124"/>
      <c r="N1632" s="124"/>
      <c r="O1632" s="124"/>
      <c r="P1632" s="124"/>
      <c r="Q1632" s="124"/>
      <c r="R1632" s="124"/>
      <c r="S1632" s="124"/>
      <c r="T1632" s="124"/>
      <c r="U1632" s="124"/>
      <c r="V1632" s="124"/>
      <c r="W1632" s="124"/>
      <c r="X1632" s="124"/>
      <c r="Y1632" s="124"/>
    </row>
    <row r="1633" spans="1:25" x14ac:dyDescent="0.25">
      <c r="A1633" s="124"/>
      <c r="B1633" s="124"/>
      <c r="C1633" s="124"/>
      <c r="D1633" s="124"/>
      <c r="E1633" s="124"/>
      <c r="F1633" s="124"/>
      <c r="G1633" s="124"/>
      <c r="H1633" s="124"/>
      <c r="I1633" s="124"/>
      <c r="J1633" s="124"/>
      <c r="K1633" s="124"/>
      <c r="L1633" s="124"/>
      <c r="M1633" s="124"/>
      <c r="N1633" s="124"/>
      <c r="O1633" s="124"/>
      <c r="P1633" s="124"/>
      <c r="Q1633" s="124"/>
      <c r="R1633" s="124"/>
      <c r="S1633" s="124"/>
      <c r="T1633" s="124"/>
      <c r="U1633" s="124"/>
      <c r="V1633" s="124"/>
      <c r="W1633" s="124"/>
      <c r="X1633" s="124"/>
      <c r="Y1633" s="124"/>
    </row>
    <row r="1634" spans="1:25" x14ac:dyDescent="0.25">
      <c r="A1634" s="124"/>
      <c r="B1634" s="124"/>
      <c r="C1634" s="124"/>
      <c r="D1634" s="124"/>
      <c r="E1634" s="124"/>
      <c r="F1634" s="124"/>
      <c r="G1634" s="124"/>
      <c r="H1634" s="124"/>
      <c r="I1634" s="124"/>
      <c r="J1634" s="124"/>
      <c r="K1634" s="124"/>
      <c r="L1634" s="124"/>
      <c r="M1634" s="124"/>
      <c r="N1634" s="124"/>
      <c r="O1634" s="124"/>
      <c r="P1634" s="124"/>
      <c r="Q1634" s="124"/>
      <c r="R1634" s="124"/>
      <c r="S1634" s="124"/>
      <c r="T1634" s="124"/>
      <c r="U1634" s="124"/>
      <c r="V1634" s="124"/>
      <c r="W1634" s="124"/>
      <c r="X1634" s="124"/>
      <c r="Y1634" s="124"/>
    </row>
    <row r="1635" spans="1:25" x14ac:dyDescent="0.25">
      <c r="A1635" s="124"/>
      <c r="B1635" s="124"/>
      <c r="C1635" s="124"/>
      <c r="D1635" s="124"/>
      <c r="E1635" s="124"/>
      <c r="F1635" s="124"/>
      <c r="G1635" s="124"/>
      <c r="H1635" s="124"/>
      <c r="I1635" s="124"/>
      <c r="J1635" s="124"/>
      <c r="K1635" s="124"/>
      <c r="L1635" s="124"/>
      <c r="M1635" s="124"/>
      <c r="N1635" s="124"/>
      <c r="O1635" s="124"/>
      <c r="P1635" s="124"/>
      <c r="Q1635" s="124"/>
      <c r="R1635" s="124"/>
      <c r="S1635" s="124"/>
      <c r="T1635" s="124"/>
      <c r="U1635" s="124"/>
      <c r="V1635" s="124"/>
      <c r="W1635" s="124"/>
      <c r="X1635" s="124"/>
      <c r="Y1635" s="124"/>
    </row>
    <row r="1636" spans="1:25" x14ac:dyDescent="0.25">
      <c r="A1636" s="124"/>
      <c r="B1636" s="124"/>
      <c r="C1636" s="124"/>
      <c r="D1636" s="124"/>
      <c r="E1636" s="124"/>
      <c r="F1636" s="124"/>
      <c r="G1636" s="124"/>
      <c r="H1636" s="124"/>
      <c r="I1636" s="124"/>
      <c r="J1636" s="124"/>
      <c r="K1636" s="124"/>
      <c r="L1636" s="124"/>
      <c r="M1636" s="124"/>
      <c r="N1636" s="124"/>
      <c r="O1636" s="124"/>
      <c r="P1636" s="124"/>
      <c r="Q1636" s="124"/>
      <c r="R1636" s="124"/>
      <c r="S1636" s="124"/>
      <c r="T1636" s="124"/>
      <c r="U1636" s="124"/>
      <c r="V1636" s="124"/>
      <c r="W1636" s="124"/>
      <c r="X1636" s="124"/>
      <c r="Y1636" s="124"/>
    </row>
    <row r="1637" spans="1:25" x14ac:dyDescent="0.25">
      <c r="A1637" s="124"/>
      <c r="B1637" s="124"/>
      <c r="C1637" s="124"/>
      <c r="D1637" s="124"/>
      <c r="E1637" s="124"/>
      <c r="F1637" s="124"/>
      <c r="G1637" s="124"/>
      <c r="H1637" s="124"/>
      <c r="I1637" s="124"/>
      <c r="J1637" s="124"/>
      <c r="K1637" s="124"/>
      <c r="L1637" s="124"/>
      <c r="M1637" s="124"/>
      <c r="N1637" s="124"/>
      <c r="O1637" s="124"/>
      <c r="P1637" s="124"/>
      <c r="Q1637" s="124"/>
      <c r="R1637" s="124"/>
      <c r="S1637" s="124"/>
      <c r="T1637" s="124"/>
      <c r="U1637" s="124"/>
      <c r="V1637" s="124"/>
      <c r="W1637" s="124"/>
      <c r="X1637" s="124"/>
      <c r="Y1637" s="124"/>
    </row>
    <row r="1638" spans="1:25" x14ac:dyDescent="0.25">
      <c r="A1638" s="124"/>
      <c r="B1638" s="124"/>
      <c r="C1638" s="124"/>
      <c r="D1638" s="124"/>
      <c r="E1638" s="124"/>
      <c r="F1638" s="124"/>
      <c r="G1638" s="124"/>
      <c r="H1638" s="124"/>
      <c r="I1638" s="124"/>
      <c r="J1638" s="124"/>
      <c r="K1638" s="124"/>
      <c r="L1638" s="124"/>
      <c r="M1638" s="124"/>
      <c r="N1638" s="124"/>
      <c r="O1638" s="124"/>
      <c r="P1638" s="124"/>
      <c r="Q1638" s="124"/>
      <c r="R1638" s="124"/>
      <c r="S1638" s="124"/>
      <c r="T1638" s="124"/>
      <c r="U1638" s="124"/>
      <c r="V1638" s="124"/>
      <c r="W1638" s="124"/>
      <c r="X1638" s="124"/>
      <c r="Y1638" s="124"/>
    </row>
    <row r="1639" spans="1:25" x14ac:dyDescent="0.25">
      <c r="A1639" s="124"/>
      <c r="B1639" s="124"/>
      <c r="C1639" s="124"/>
      <c r="D1639" s="124"/>
      <c r="E1639" s="124"/>
      <c r="F1639" s="124"/>
      <c r="G1639" s="124"/>
      <c r="H1639" s="124"/>
      <c r="I1639" s="124"/>
      <c r="J1639" s="124"/>
      <c r="K1639" s="124"/>
      <c r="L1639" s="124"/>
      <c r="M1639" s="124"/>
      <c r="N1639" s="124"/>
      <c r="O1639" s="124"/>
      <c r="P1639" s="124"/>
      <c r="Q1639" s="124"/>
      <c r="R1639" s="124"/>
      <c r="S1639" s="124"/>
      <c r="T1639" s="124"/>
      <c r="U1639" s="124"/>
      <c r="V1639" s="124"/>
      <c r="W1639" s="124"/>
      <c r="X1639" s="124"/>
      <c r="Y1639" s="124"/>
    </row>
    <row r="1640" spans="1:25" x14ac:dyDescent="0.25">
      <c r="A1640" s="124"/>
      <c r="B1640" s="124"/>
      <c r="C1640" s="124"/>
      <c r="D1640" s="124"/>
      <c r="E1640" s="124"/>
      <c r="F1640" s="124"/>
      <c r="G1640" s="124"/>
      <c r="H1640" s="124"/>
      <c r="I1640" s="124"/>
      <c r="J1640" s="124"/>
      <c r="K1640" s="124"/>
      <c r="L1640" s="124"/>
      <c r="M1640" s="124"/>
      <c r="N1640" s="124"/>
      <c r="O1640" s="124"/>
      <c r="P1640" s="124"/>
      <c r="Q1640" s="124"/>
      <c r="R1640" s="124"/>
      <c r="S1640" s="124"/>
      <c r="T1640" s="124"/>
      <c r="U1640" s="124"/>
      <c r="V1640" s="124"/>
      <c r="W1640" s="124"/>
      <c r="X1640" s="124"/>
      <c r="Y1640" s="124"/>
    </row>
    <row r="1641" spans="1:25" x14ac:dyDescent="0.25">
      <c r="A1641" s="124"/>
      <c r="B1641" s="124"/>
      <c r="C1641" s="124"/>
      <c r="D1641" s="124"/>
      <c r="E1641" s="124"/>
      <c r="F1641" s="124"/>
      <c r="G1641" s="124"/>
      <c r="H1641" s="124"/>
      <c r="I1641" s="124"/>
      <c r="J1641" s="124"/>
      <c r="K1641" s="124"/>
      <c r="L1641" s="124"/>
      <c r="M1641" s="124"/>
      <c r="N1641" s="124"/>
      <c r="O1641" s="124"/>
      <c r="P1641" s="124"/>
      <c r="Q1641" s="124"/>
      <c r="R1641" s="124"/>
      <c r="S1641" s="124"/>
      <c r="T1641" s="124"/>
      <c r="U1641" s="124"/>
      <c r="V1641" s="124"/>
      <c r="W1641" s="124"/>
      <c r="X1641" s="124"/>
      <c r="Y1641" s="124"/>
    </row>
    <row r="1642" spans="1:25" x14ac:dyDescent="0.25">
      <c r="A1642" s="124"/>
      <c r="B1642" s="124"/>
      <c r="C1642" s="124"/>
      <c r="D1642" s="124"/>
      <c r="E1642" s="124"/>
      <c r="F1642" s="124"/>
      <c r="G1642" s="124"/>
      <c r="H1642" s="124"/>
      <c r="I1642" s="124"/>
      <c r="J1642" s="124"/>
      <c r="K1642" s="124"/>
      <c r="L1642" s="124"/>
      <c r="M1642" s="124"/>
      <c r="N1642" s="124"/>
      <c r="O1642" s="124"/>
      <c r="P1642" s="124"/>
      <c r="Q1642" s="124"/>
      <c r="R1642" s="124"/>
      <c r="S1642" s="124"/>
      <c r="T1642" s="124"/>
      <c r="U1642" s="124"/>
      <c r="V1642" s="124"/>
      <c r="W1642" s="124"/>
      <c r="X1642" s="124"/>
      <c r="Y1642" s="124"/>
    </row>
    <row r="1643" spans="1:25" x14ac:dyDescent="0.25">
      <c r="A1643" s="124"/>
      <c r="B1643" s="124"/>
      <c r="C1643" s="124"/>
      <c r="D1643" s="124"/>
      <c r="E1643" s="124"/>
      <c r="F1643" s="124"/>
      <c r="G1643" s="124"/>
      <c r="H1643" s="124"/>
      <c r="I1643" s="124"/>
      <c r="J1643" s="124"/>
      <c r="K1643" s="124"/>
      <c r="L1643" s="124"/>
      <c r="M1643" s="124"/>
      <c r="N1643" s="124"/>
      <c r="O1643" s="124"/>
      <c r="P1643" s="124"/>
      <c r="Q1643" s="124"/>
      <c r="R1643" s="124"/>
      <c r="S1643" s="124"/>
      <c r="T1643" s="124"/>
      <c r="U1643" s="124"/>
      <c r="V1643" s="124"/>
      <c r="W1643" s="124"/>
      <c r="X1643" s="124"/>
      <c r="Y1643" s="124"/>
    </row>
    <row r="1644" spans="1:25" x14ac:dyDescent="0.25">
      <c r="A1644" s="124"/>
      <c r="B1644" s="124"/>
      <c r="C1644" s="124"/>
      <c r="D1644" s="124"/>
      <c r="E1644" s="124"/>
      <c r="F1644" s="124"/>
      <c r="G1644" s="124"/>
      <c r="H1644" s="124"/>
      <c r="I1644" s="124"/>
      <c r="J1644" s="124"/>
      <c r="K1644" s="124"/>
      <c r="L1644" s="124"/>
      <c r="M1644" s="124"/>
      <c r="N1644" s="124"/>
      <c r="O1644" s="124"/>
      <c r="P1644" s="124"/>
      <c r="Q1644" s="124"/>
      <c r="R1644" s="124"/>
      <c r="S1644" s="124"/>
      <c r="T1644" s="124"/>
      <c r="U1644" s="124"/>
      <c r="V1644" s="124"/>
      <c r="W1644" s="124"/>
      <c r="X1644" s="124"/>
      <c r="Y1644" s="124"/>
    </row>
    <row r="1645" spans="1:25" x14ac:dyDescent="0.25">
      <c r="A1645" s="124"/>
      <c r="B1645" s="124"/>
      <c r="C1645" s="124"/>
      <c r="D1645" s="124"/>
      <c r="E1645" s="124"/>
      <c r="F1645" s="124"/>
      <c r="G1645" s="124"/>
      <c r="H1645" s="124"/>
      <c r="I1645" s="124"/>
      <c r="J1645" s="124"/>
      <c r="K1645" s="124"/>
      <c r="L1645" s="124"/>
      <c r="M1645" s="124"/>
      <c r="N1645" s="124"/>
      <c r="O1645" s="124"/>
      <c r="P1645" s="124"/>
      <c r="Q1645" s="124"/>
      <c r="R1645" s="124"/>
      <c r="S1645" s="124"/>
      <c r="T1645" s="124"/>
      <c r="U1645" s="124"/>
      <c r="V1645" s="124"/>
      <c r="W1645" s="124"/>
      <c r="X1645" s="124"/>
      <c r="Y1645" s="124"/>
    </row>
    <row r="1646" spans="1:25" x14ac:dyDescent="0.25">
      <c r="A1646" s="124"/>
      <c r="B1646" s="124"/>
      <c r="C1646" s="124"/>
      <c r="D1646" s="124"/>
      <c r="E1646" s="124"/>
      <c r="F1646" s="124"/>
      <c r="G1646" s="124"/>
      <c r="H1646" s="124"/>
      <c r="I1646" s="124"/>
      <c r="J1646" s="124"/>
      <c r="K1646" s="124"/>
      <c r="L1646" s="124"/>
      <c r="M1646" s="124"/>
      <c r="N1646" s="124"/>
      <c r="O1646" s="124"/>
      <c r="P1646" s="124"/>
      <c r="Q1646" s="124"/>
      <c r="R1646" s="124"/>
      <c r="S1646" s="124"/>
      <c r="T1646" s="124"/>
      <c r="U1646" s="124"/>
      <c r="V1646" s="124"/>
      <c r="W1646" s="124"/>
      <c r="X1646" s="124"/>
      <c r="Y1646" s="124"/>
    </row>
    <row r="1647" spans="1:25" x14ac:dyDescent="0.25">
      <c r="A1647" s="124"/>
      <c r="B1647" s="124"/>
      <c r="C1647" s="124"/>
      <c r="D1647" s="124"/>
      <c r="E1647" s="124"/>
      <c r="F1647" s="124"/>
      <c r="G1647" s="124"/>
      <c r="H1647" s="124"/>
      <c r="I1647" s="124"/>
      <c r="J1647" s="124"/>
      <c r="K1647" s="124"/>
      <c r="L1647" s="124"/>
      <c r="M1647" s="124"/>
      <c r="N1647" s="124"/>
      <c r="O1647" s="124"/>
      <c r="P1647" s="124"/>
      <c r="Q1647" s="124"/>
      <c r="R1647" s="124"/>
      <c r="S1647" s="124"/>
      <c r="T1647" s="124"/>
      <c r="U1647" s="124"/>
      <c r="V1647" s="124"/>
      <c r="W1647" s="124"/>
      <c r="X1647" s="124"/>
      <c r="Y1647" s="124"/>
    </row>
    <row r="1648" spans="1:25" x14ac:dyDescent="0.25">
      <c r="A1648" s="124"/>
      <c r="B1648" s="124"/>
      <c r="C1648" s="124"/>
      <c r="D1648" s="124"/>
      <c r="E1648" s="124"/>
      <c r="F1648" s="124"/>
      <c r="G1648" s="124"/>
      <c r="H1648" s="124"/>
      <c r="I1648" s="124"/>
      <c r="J1648" s="124"/>
      <c r="K1648" s="124"/>
      <c r="L1648" s="124"/>
      <c r="M1648" s="124"/>
      <c r="N1648" s="124"/>
      <c r="O1648" s="124"/>
      <c r="P1648" s="124"/>
      <c r="Q1648" s="124"/>
      <c r="R1648" s="124"/>
      <c r="S1648" s="124"/>
      <c r="T1648" s="124"/>
      <c r="U1648" s="124"/>
      <c r="V1648" s="124"/>
      <c r="W1648" s="124"/>
      <c r="X1648" s="124"/>
      <c r="Y1648" s="124"/>
    </row>
    <row r="1649" spans="1:25" x14ac:dyDescent="0.25">
      <c r="A1649" s="124"/>
      <c r="B1649" s="124"/>
      <c r="C1649" s="124"/>
      <c r="D1649" s="124"/>
      <c r="E1649" s="124"/>
      <c r="F1649" s="124"/>
      <c r="G1649" s="124"/>
      <c r="H1649" s="124"/>
      <c r="I1649" s="124"/>
      <c r="J1649" s="124"/>
      <c r="K1649" s="124"/>
      <c r="L1649" s="124"/>
      <c r="M1649" s="124"/>
      <c r="N1649" s="124"/>
      <c r="O1649" s="124"/>
      <c r="P1649" s="124"/>
      <c r="Q1649" s="124"/>
      <c r="R1649" s="124"/>
      <c r="S1649" s="124"/>
      <c r="T1649" s="124"/>
      <c r="U1649" s="124"/>
      <c r="V1649" s="124"/>
      <c r="W1649" s="124"/>
      <c r="X1649" s="124"/>
      <c r="Y1649" s="124"/>
    </row>
    <row r="1650" spans="1:25" x14ac:dyDescent="0.25">
      <c r="A1650" s="124"/>
      <c r="B1650" s="124"/>
      <c r="C1650" s="124"/>
      <c r="D1650" s="124"/>
      <c r="E1650" s="124"/>
      <c r="F1650" s="124"/>
      <c r="G1650" s="124"/>
      <c r="H1650" s="124"/>
      <c r="I1650" s="124"/>
      <c r="J1650" s="124"/>
      <c r="K1650" s="124"/>
      <c r="L1650" s="124"/>
      <c r="M1650" s="124"/>
      <c r="N1650" s="124"/>
      <c r="O1650" s="124"/>
      <c r="P1650" s="124"/>
      <c r="Q1650" s="124"/>
      <c r="R1650" s="124"/>
      <c r="S1650" s="124"/>
      <c r="T1650" s="124"/>
      <c r="U1650" s="124"/>
      <c r="V1650" s="124"/>
      <c r="W1650" s="124"/>
      <c r="X1650" s="124"/>
      <c r="Y1650" s="124"/>
    </row>
    <row r="1651" spans="1:25" x14ac:dyDescent="0.25">
      <c r="A1651" s="124"/>
      <c r="B1651" s="124"/>
      <c r="C1651" s="124"/>
      <c r="D1651" s="124"/>
      <c r="E1651" s="124"/>
      <c r="F1651" s="124"/>
      <c r="G1651" s="124"/>
      <c r="H1651" s="124"/>
      <c r="I1651" s="124"/>
      <c r="J1651" s="124"/>
      <c r="K1651" s="124"/>
      <c r="L1651" s="124"/>
      <c r="M1651" s="124"/>
      <c r="N1651" s="124"/>
      <c r="O1651" s="124"/>
      <c r="P1651" s="124"/>
      <c r="Q1651" s="124"/>
      <c r="R1651" s="124"/>
      <c r="S1651" s="124"/>
      <c r="T1651" s="124"/>
      <c r="U1651" s="124"/>
      <c r="V1651" s="124"/>
      <c r="W1651" s="124"/>
      <c r="X1651" s="124"/>
      <c r="Y1651" s="124"/>
    </row>
    <row r="1652" spans="1:25" x14ac:dyDescent="0.25">
      <c r="A1652" s="124"/>
      <c r="B1652" s="124"/>
      <c r="C1652" s="124"/>
      <c r="D1652" s="124"/>
      <c r="E1652" s="124"/>
      <c r="F1652" s="124"/>
      <c r="G1652" s="124"/>
      <c r="H1652" s="124"/>
      <c r="I1652" s="124"/>
      <c r="J1652" s="124"/>
      <c r="K1652" s="124"/>
      <c r="L1652" s="124"/>
      <c r="M1652" s="124"/>
      <c r="N1652" s="124"/>
      <c r="O1652" s="124"/>
      <c r="P1652" s="124"/>
      <c r="Q1652" s="124"/>
      <c r="R1652" s="124"/>
      <c r="S1652" s="124"/>
      <c r="T1652" s="124"/>
      <c r="U1652" s="124"/>
      <c r="V1652" s="124"/>
      <c r="W1652" s="124"/>
      <c r="X1652" s="124"/>
      <c r="Y1652" s="124"/>
    </row>
    <row r="1653" spans="1:25" x14ac:dyDescent="0.25">
      <c r="A1653" s="124"/>
      <c r="B1653" s="124"/>
      <c r="C1653" s="124"/>
      <c r="D1653" s="124"/>
      <c r="E1653" s="124"/>
      <c r="F1653" s="124"/>
      <c r="G1653" s="124"/>
      <c r="H1653" s="124"/>
      <c r="I1653" s="124"/>
      <c r="J1653" s="124"/>
      <c r="K1653" s="124"/>
      <c r="L1653" s="124"/>
      <c r="M1653" s="124"/>
      <c r="N1653" s="124"/>
      <c r="O1653" s="124"/>
      <c r="P1653" s="124"/>
      <c r="Q1653" s="124"/>
      <c r="R1653" s="124"/>
      <c r="S1653" s="124"/>
      <c r="T1653" s="124"/>
      <c r="U1653" s="124"/>
      <c r="V1653" s="124"/>
      <c r="W1653" s="124"/>
      <c r="X1653" s="124"/>
      <c r="Y1653" s="124"/>
    </row>
    <row r="1654" spans="1:25" x14ac:dyDescent="0.25">
      <c r="A1654" s="124"/>
      <c r="B1654" s="124"/>
      <c r="C1654" s="124"/>
      <c r="D1654" s="124"/>
      <c r="E1654" s="124"/>
      <c r="F1654" s="124"/>
      <c r="G1654" s="124"/>
      <c r="H1654" s="124"/>
      <c r="I1654" s="124"/>
      <c r="J1654" s="124"/>
      <c r="K1654" s="124"/>
      <c r="L1654" s="124"/>
      <c r="M1654" s="124"/>
      <c r="N1654" s="124"/>
      <c r="O1654" s="124"/>
      <c r="P1654" s="124"/>
      <c r="Q1654" s="124"/>
      <c r="R1654" s="124"/>
      <c r="S1654" s="124"/>
      <c r="T1654" s="124"/>
      <c r="U1654" s="124"/>
      <c r="V1654" s="124"/>
      <c r="W1654" s="124"/>
      <c r="X1654" s="124"/>
      <c r="Y1654" s="124"/>
    </row>
    <row r="1655" spans="1:25" x14ac:dyDescent="0.25">
      <c r="A1655" s="124"/>
      <c r="B1655" s="124"/>
      <c r="C1655" s="124"/>
      <c r="D1655" s="124"/>
      <c r="E1655" s="124"/>
      <c r="F1655" s="124"/>
      <c r="G1655" s="124"/>
      <c r="H1655" s="124"/>
      <c r="I1655" s="124"/>
      <c r="J1655" s="124"/>
      <c r="K1655" s="124"/>
      <c r="L1655" s="124"/>
      <c r="M1655" s="124"/>
      <c r="N1655" s="124"/>
      <c r="O1655" s="124"/>
      <c r="P1655" s="124"/>
      <c r="Q1655" s="124"/>
      <c r="R1655" s="124"/>
      <c r="S1655" s="124"/>
      <c r="T1655" s="124"/>
      <c r="U1655" s="124"/>
      <c r="V1655" s="124"/>
      <c r="W1655" s="124"/>
      <c r="X1655" s="124"/>
      <c r="Y1655" s="124"/>
    </row>
    <row r="1656" spans="1:25" x14ac:dyDescent="0.25">
      <c r="A1656" s="124"/>
      <c r="B1656" s="124"/>
      <c r="C1656" s="124"/>
      <c r="D1656" s="124"/>
      <c r="E1656" s="124"/>
      <c r="F1656" s="124"/>
      <c r="G1656" s="124"/>
      <c r="H1656" s="124"/>
      <c r="I1656" s="124"/>
      <c r="J1656" s="124"/>
      <c r="K1656" s="124"/>
      <c r="L1656" s="124"/>
      <c r="M1656" s="124"/>
      <c r="N1656" s="124"/>
      <c r="O1656" s="124"/>
      <c r="P1656" s="124"/>
      <c r="Q1656" s="124"/>
      <c r="R1656" s="124"/>
      <c r="S1656" s="124"/>
      <c r="T1656" s="124"/>
      <c r="U1656" s="124"/>
      <c r="V1656" s="124"/>
      <c r="W1656" s="124"/>
      <c r="X1656" s="124"/>
      <c r="Y1656" s="124"/>
    </row>
    <row r="1657" spans="1:25" x14ac:dyDescent="0.25">
      <c r="A1657" s="124"/>
      <c r="B1657" s="124"/>
      <c r="C1657" s="124"/>
      <c r="D1657" s="124"/>
      <c r="E1657" s="124"/>
      <c r="F1657" s="124"/>
      <c r="G1657" s="124"/>
      <c r="H1657" s="124"/>
      <c r="I1657" s="124"/>
      <c r="J1657" s="124"/>
      <c r="K1657" s="124"/>
      <c r="L1657" s="124"/>
      <c r="M1657" s="124"/>
      <c r="N1657" s="124"/>
      <c r="O1657" s="124"/>
      <c r="P1657" s="124"/>
      <c r="Q1657" s="124"/>
      <c r="R1657" s="124"/>
      <c r="S1657" s="124"/>
      <c r="T1657" s="124"/>
      <c r="U1657" s="124"/>
      <c r="V1657" s="124"/>
      <c r="W1657" s="124"/>
      <c r="X1657" s="124"/>
      <c r="Y1657" s="124"/>
    </row>
    <row r="1658" spans="1:25" x14ac:dyDescent="0.25">
      <c r="A1658" s="124"/>
      <c r="B1658" s="124"/>
      <c r="C1658" s="124"/>
      <c r="D1658" s="124"/>
      <c r="E1658" s="124"/>
      <c r="F1658" s="124"/>
      <c r="G1658" s="124"/>
      <c r="H1658" s="124"/>
      <c r="I1658" s="124"/>
      <c r="J1658" s="124"/>
      <c r="K1658" s="124"/>
      <c r="L1658" s="124"/>
      <c r="M1658" s="124"/>
      <c r="N1658" s="124"/>
      <c r="O1658" s="124"/>
      <c r="P1658" s="124"/>
      <c r="Q1658" s="124"/>
      <c r="R1658" s="124"/>
      <c r="S1658" s="124"/>
      <c r="T1658" s="124"/>
      <c r="U1658" s="124"/>
      <c r="V1658" s="124"/>
      <c r="W1658" s="124"/>
      <c r="X1658" s="124"/>
      <c r="Y1658" s="124"/>
    </row>
    <row r="1659" spans="1:25" x14ac:dyDescent="0.25">
      <c r="A1659" s="124"/>
      <c r="B1659" s="124"/>
      <c r="C1659" s="124"/>
      <c r="D1659" s="124"/>
      <c r="E1659" s="124"/>
      <c r="F1659" s="124"/>
      <c r="G1659" s="124"/>
      <c r="H1659" s="124"/>
      <c r="I1659" s="124"/>
      <c r="J1659" s="124"/>
      <c r="K1659" s="124"/>
      <c r="L1659" s="124"/>
      <c r="M1659" s="124"/>
      <c r="N1659" s="124"/>
      <c r="O1659" s="124"/>
      <c r="P1659" s="124"/>
      <c r="Q1659" s="124"/>
      <c r="R1659" s="124"/>
      <c r="S1659" s="124"/>
      <c r="T1659" s="124"/>
      <c r="U1659" s="124"/>
      <c r="V1659" s="124"/>
      <c r="W1659" s="124"/>
      <c r="X1659" s="124"/>
      <c r="Y1659" s="124"/>
    </row>
    <row r="1660" spans="1:25" x14ac:dyDescent="0.25">
      <c r="A1660" s="124"/>
      <c r="B1660" s="124"/>
      <c r="C1660" s="124"/>
      <c r="D1660" s="124"/>
      <c r="E1660" s="124"/>
      <c r="F1660" s="124"/>
      <c r="G1660" s="124"/>
      <c r="H1660" s="124"/>
      <c r="I1660" s="124"/>
      <c r="J1660" s="124"/>
      <c r="K1660" s="124"/>
      <c r="L1660" s="124"/>
      <c r="M1660" s="124"/>
      <c r="N1660" s="124"/>
      <c r="O1660" s="124"/>
      <c r="P1660" s="124"/>
      <c r="Q1660" s="124"/>
      <c r="R1660" s="124"/>
      <c r="S1660" s="124"/>
      <c r="T1660" s="124"/>
      <c r="U1660" s="124"/>
      <c r="V1660" s="124"/>
      <c r="W1660" s="124"/>
      <c r="X1660" s="124"/>
      <c r="Y1660" s="124"/>
    </row>
    <row r="1661" spans="1:25" x14ac:dyDescent="0.25">
      <c r="A1661" s="124"/>
      <c r="B1661" s="124"/>
      <c r="C1661" s="124"/>
      <c r="D1661" s="124"/>
      <c r="E1661" s="124"/>
      <c r="F1661" s="124"/>
      <c r="G1661" s="124"/>
      <c r="H1661" s="124"/>
      <c r="I1661" s="124"/>
      <c r="J1661" s="124"/>
      <c r="K1661" s="124"/>
      <c r="L1661" s="124"/>
      <c r="M1661" s="124"/>
      <c r="N1661" s="124"/>
      <c r="O1661" s="124"/>
      <c r="P1661" s="124"/>
      <c r="Q1661" s="124"/>
      <c r="R1661" s="124"/>
      <c r="S1661" s="124"/>
      <c r="T1661" s="124"/>
      <c r="U1661" s="124"/>
      <c r="V1661" s="124"/>
      <c r="W1661" s="124"/>
      <c r="X1661" s="124"/>
      <c r="Y1661" s="124"/>
    </row>
    <row r="1662" spans="1:25" x14ac:dyDescent="0.25">
      <c r="A1662" s="124"/>
      <c r="B1662" s="124"/>
      <c r="C1662" s="124"/>
      <c r="D1662" s="124"/>
      <c r="E1662" s="124"/>
      <c r="F1662" s="124"/>
      <c r="G1662" s="124"/>
      <c r="H1662" s="124"/>
      <c r="I1662" s="124"/>
      <c r="J1662" s="124"/>
      <c r="K1662" s="124"/>
      <c r="L1662" s="124"/>
      <c r="M1662" s="124"/>
      <c r="N1662" s="124"/>
      <c r="O1662" s="124"/>
      <c r="P1662" s="124"/>
      <c r="Q1662" s="124"/>
      <c r="R1662" s="124"/>
      <c r="S1662" s="124"/>
      <c r="T1662" s="124"/>
      <c r="U1662" s="124"/>
      <c r="V1662" s="124"/>
      <c r="W1662" s="124"/>
      <c r="X1662" s="124"/>
      <c r="Y1662" s="124"/>
    </row>
    <row r="1663" spans="1:25" x14ac:dyDescent="0.25">
      <c r="A1663" s="124"/>
      <c r="B1663" s="124"/>
      <c r="C1663" s="124"/>
      <c r="D1663" s="124"/>
      <c r="E1663" s="124"/>
      <c r="F1663" s="124"/>
      <c r="G1663" s="124"/>
      <c r="H1663" s="124"/>
      <c r="I1663" s="124"/>
      <c r="J1663" s="124"/>
      <c r="K1663" s="124"/>
      <c r="L1663" s="124"/>
      <c r="M1663" s="124"/>
      <c r="N1663" s="124"/>
      <c r="O1663" s="124"/>
      <c r="P1663" s="124"/>
      <c r="Q1663" s="124"/>
      <c r="R1663" s="124"/>
      <c r="S1663" s="124"/>
      <c r="T1663" s="124"/>
      <c r="U1663" s="124"/>
      <c r="V1663" s="124"/>
      <c r="W1663" s="124"/>
      <c r="X1663" s="124"/>
      <c r="Y1663" s="124"/>
    </row>
    <row r="1664" spans="1:25" x14ac:dyDescent="0.25">
      <c r="A1664" s="124"/>
      <c r="B1664" s="124"/>
      <c r="C1664" s="124"/>
      <c r="D1664" s="124"/>
      <c r="E1664" s="124"/>
      <c r="F1664" s="124"/>
      <c r="G1664" s="124"/>
      <c r="H1664" s="124"/>
      <c r="I1664" s="124"/>
      <c r="J1664" s="124"/>
      <c r="K1664" s="124"/>
      <c r="L1664" s="124"/>
      <c r="M1664" s="124"/>
      <c r="N1664" s="124"/>
      <c r="O1664" s="124"/>
      <c r="P1664" s="124"/>
      <c r="Q1664" s="124"/>
      <c r="R1664" s="124"/>
      <c r="S1664" s="124"/>
      <c r="T1664" s="124"/>
      <c r="U1664" s="124"/>
      <c r="V1664" s="124"/>
      <c r="W1664" s="124"/>
      <c r="X1664" s="124"/>
      <c r="Y1664" s="124"/>
    </row>
    <row r="1665" spans="1:25" x14ac:dyDescent="0.25">
      <c r="A1665" s="124"/>
      <c r="B1665" s="124"/>
      <c r="C1665" s="124"/>
      <c r="D1665" s="124"/>
      <c r="E1665" s="124"/>
      <c r="F1665" s="124"/>
      <c r="G1665" s="124"/>
      <c r="H1665" s="124"/>
      <c r="I1665" s="124"/>
      <c r="J1665" s="124"/>
      <c r="K1665" s="124"/>
      <c r="L1665" s="124"/>
      <c r="M1665" s="124"/>
      <c r="N1665" s="124"/>
      <c r="O1665" s="124"/>
      <c r="P1665" s="124"/>
      <c r="Q1665" s="124"/>
      <c r="R1665" s="124"/>
      <c r="S1665" s="124"/>
      <c r="T1665" s="124"/>
      <c r="U1665" s="124"/>
      <c r="V1665" s="124"/>
      <c r="W1665" s="124"/>
      <c r="X1665" s="124"/>
      <c r="Y1665" s="124"/>
    </row>
    <row r="1666" spans="1:25" x14ac:dyDescent="0.25">
      <c r="A1666" s="124"/>
      <c r="B1666" s="124"/>
      <c r="C1666" s="124"/>
      <c r="D1666" s="124"/>
      <c r="E1666" s="124"/>
      <c r="F1666" s="124"/>
      <c r="G1666" s="124"/>
      <c r="H1666" s="124"/>
      <c r="I1666" s="124"/>
      <c r="J1666" s="124"/>
      <c r="K1666" s="124"/>
      <c r="L1666" s="124"/>
      <c r="M1666" s="124"/>
      <c r="N1666" s="124"/>
      <c r="O1666" s="124"/>
      <c r="P1666" s="124"/>
      <c r="Q1666" s="124"/>
      <c r="R1666" s="124"/>
      <c r="S1666" s="124"/>
      <c r="T1666" s="124"/>
      <c r="U1666" s="124"/>
      <c r="V1666" s="124"/>
      <c r="W1666" s="124"/>
      <c r="X1666" s="124"/>
      <c r="Y1666" s="124"/>
    </row>
    <row r="1667" spans="1:25" x14ac:dyDescent="0.25">
      <c r="A1667" s="124"/>
      <c r="B1667" s="124"/>
      <c r="C1667" s="124"/>
      <c r="D1667" s="124"/>
      <c r="E1667" s="124"/>
      <c r="F1667" s="124"/>
      <c r="G1667" s="124"/>
      <c r="H1667" s="124"/>
      <c r="I1667" s="124"/>
      <c r="J1667" s="124"/>
      <c r="K1667" s="124"/>
      <c r="L1667" s="124"/>
      <c r="M1667" s="124"/>
      <c r="N1667" s="124"/>
      <c r="O1667" s="124"/>
      <c r="P1667" s="124"/>
      <c r="Q1667" s="124"/>
      <c r="R1667" s="124"/>
      <c r="S1667" s="124"/>
      <c r="T1667" s="124"/>
      <c r="U1667" s="124"/>
      <c r="V1667" s="124"/>
      <c r="W1667" s="124"/>
      <c r="X1667" s="124"/>
      <c r="Y1667" s="124"/>
    </row>
    <row r="1668" spans="1:25" x14ac:dyDescent="0.25">
      <c r="A1668" s="124"/>
      <c r="B1668" s="124"/>
      <c r="C1668" s="124"/>
      <c r="D1668" s="124"/>
      <c r="E1668" s="124"/>
      <c r="F1668" s="124"/>
      <c r="G1668" s="124"/>
      <c r="H1668" s="124"/>
      <c r="I1668" s="124"/>
      <c r="J1668" s="124"/>
      <c r="K1668" s="124"/>
      <c r="L1668" s="124"/>
      <c r="M1668" s="124"/>
      <c r="N1668" s="124"/>
      <c r="O1668" s="124"/>
      <c r="P1668" s="124"/>
      <c r="Q1668" s="124"/>
      <c r="R1668" s="124"/>
      <c r="S1668" s="124"/>
      <c r="T1668" s="124"/>
      <c r="U1668" s="124"/>
      <c r="V1668" s="124"/>
      <c r="W1668" s="124"/>
      <c r="X1668" s="124"/>
      <c r="Y1668" s="124"/>
    </row>
    <row r="1669" spans="1:25" x14ac:dyDescent="0.25">
      <c r="A1669" s="124"/>
      <c r="B1669" s="124"/>
      <c r="C1669" s="124"/>
      <c r="D1669" s="124"/>
      <c r="E1669" s="124"/>
      <c r="F1669" s="124"/>
      <c r="G1669" s="124"/>
      <c r="H1669" s="124"/>
      <c r="I1669" s="124"/>
      <c r="J1669" s="124"/>
      <c r="K1669" s="124"/>
      <c r="L1669" s="124"/>
      <c r="M1669" s="124"/>
      <c r="N1669" s="124"/>
      <c r="O1669" s="124"/>
      <c r="P1669" s="124"/>
      <c r="Q1669" s="124"/>
      <c r="R1669" s="124"/>
      <c r="S1669" s="124"/>
      <c r="T1669" s="124"/>
      <c r="U1669" s="124"/>
      <c r="V1669" s="124"/>
      <c r="W1669" s="124"/>
      <c r="X1669" s="124"/>
      <c r="Y1669" s="124"/>
    </row>
    <row r="1670" spans="1:25" x14ac:dyDescent="0.25">
      <c r="A1670" s="124"/>
      <c r="B1670" s="124"/>
      <c r="C1670" s="124"/>
      <c r="D1670" s="124"/>
      <c r="E1670" s="124"/>
      <c r="F1670" s="124"/>
      <c r="G1670" s="124"/>
      <c r="H1670" s="124"/>
      <c r="I1670" s="124"/>
      <c r="J1670" s="124"/>
      <c r="K1670" s="124"/>
      <c r="L1670" s="124"/>
      <c r="M1670" s="124"/>
      <c r="N1670" s="124"/>
      <c r="O1670" s="124"/>
      <c r="P1670" s="124"/>
      <c r="Q1670" s="124"/>
      <c r="R1670" s="124"/>
      <c r="S1670" s="124"/>
      <c r="T1670" s="124"/>
      <c r="U1670" s="124"/>
      <c r="V1670" s="124"/>
      <c r="W1670" s="124"/>
      <c r="X1670" s="124"/>
      <c r="Y1670" s="124"/>
    </row>
    <row r="1671" spans="1:25" x14ac:dyDescent="0.25">
      <c r="A1671" s="124"/>
      <c r="B1671" s="124"/>
      <c r="C1671" s="124"/>
      <c r="D1671" s="124"/>
      <c r="E1671" s="124"/>
      <c r="F1671" s="124"/>
      <c r="G1671" s="124"/>
      <c r="H1671" s="124"/>
      <c r="I1671" s="124"/>
      <c r="J1671" s="124"/>
      <c r="K1671" s="124"/>
      <c r="L1671" s="124"/>
      <c r="M1671" s="124"/>
      <c r="N1671" s="124"/>
      <c r="O1671" s="124"/>
      <c r="P1671" s="124"/>
      <c r="Q1671" s="124"/>
      <c r="R1671" s="124"/>
      <c r="S1671" s="124"/>
      <c r="T1671" s="124"/>
      <c r="U1671" s="124"/>
      <c r="V1671" s="124"/>
      <c r="W1671" s="124"/>
      <c r="X1671" s="124"/>
      <c r="Y1671" s="124"/>
    </row>
    <row r="1672" spans="1:25" x14ac:dyDescent="0.25">
      <c r="A1672" s="124"/>
      <c r="B1672" s="124"/>
      <c r="C1672" s="124"/>
      <c r="D1672" s="124"/>
      <c r="E1672" s="124"/>
      <c r="F1672" s="124"/>
      <c r="G1672" s="124"/>
      <c r="H1672" s="124"/>
      <c r="I1672" s="124"/>
      <c r="J1672" s="124"/>
      <c r="K1672" s="124"/>
      <c r="L1672" s="124"/>
      <c r="M1672" s="124"/>
      <c r="N1672" s="124"/>
      <c r="O1672" s="124"/>
      <c r="P1672" s="124"/>
      <c r="Q1672" s="124"/>
      <c r="R1672" s="124"/>
      <c r="S1672" s="124"/>
      <c r="T1672" s="124"/>
      <c r="U1672" s="124"/>
      <c r="V1672" s="124"/>
      <c r="W1672" s="124"/>
      <c r="X1672" s="124"/>
      <c r="Y1672" s="124"/>
    </row>
    <row r="1673" spans="1:25" x14ac:dyDescent="0.25">
      <c r="A1673" s="124"/>
      <c r="B1673" s="124"/>
      <c r="C1673" s="124"/>
      <c r="D1673" s="124"/>
      <c r="E1673" s="124"/>
      <c r="F1673" s="124"/>
      <c r="G1673" s="124"/>
      <c r="H1673" s="124"/>
      <c r="I1673" s="124"/>
      <c r="J1673" s="124"/>
      <c r="K1673" s="124"/>
      <c r="L1673" s="124"/>
      <c r="M1673" s="124"/>
      <c r="N1673" s="124"/>
      <c r="O1673" s="124"/>
      <c r="P1673" s="124"/>
      <c r="Q1673" s="124"/>
      <c r="R1673" s="124"/>
      <c r="S1673" s="124"/>
      <c r="T1673" s="124"/>
      <c r="U1673" s="124"/>
      <c r="V1673" s="124"/>
      <c r="W1673" s="124"/>
      <c r="X1673" s="124"/>
      <c r="Y1673" s="124"/>
    </row>
    <row r="1674" spans="1:25" x14ac:dyDescent="0.25">
      <c r="A1674" s="124"/>
      <c r="B1674" s="124"/>
      <c r="C1674" s="124"/>
      <c r="D1674" s="124"/>
      <c r="E1674" s="124"/>
      <c r="F1674" s="124"/>
      <c r="G1674" s="124"/>
      <c r="H1674" s="124"/>
      <c r="I1674" s="124"/>
      <c r="J1674" s="124"/>
      <c r="K1674" s="124"/>
      <c r="L1674" s="124"/>
      <c r="M1674" s="124"/>
      <c r="N1674" s="124"/>
      <c r="O1674" s="124"/>
      <c r="P1674" s="124"/>
      <c r="Q1674" s="124"/>
      <c r="R1674" s="124"/>
      <c r="S1674" s="124"/>
      <c r="T1674" s="124"/>
      <c r="U1674" s="124"/>
      <c r="V1674" s="124"/>
      <c r="W1674" s="124"/>
      <c r="X1674" s="124"/>
      <c r="Y1674" s="124"/>
    </row>
    <row r="1675" spans="1:25" x14ac:dyDescent="0.25">
      <c r="A1675" s="124"/>
      <c r="B1675" s="124"/>
      <c r="C1675" s="124"/>
      <c r="D1675" s="124"/>
      <c r="E1675" s="124"/>
      <c r="F1675" s="124"/>
      <c r="G1675" s="124"/>
      <c r="H1675" s="124"/>
      <c r="I1675" s="124"/>
      <c r="J1675" s="124"/>
      <c r="K1675" s="124"/>
      <c r="L1675" s="124"/>
      <c r="M1675" s="124"/>
      <c r="N1675" s="124"/>
      <c r="O1675" s="124"/>
      <c r="P1675" s="124"/>
      <c r="Q1675" s="124"/>
      <c r="R1675" s="124"/>
      <c r="S1675" s="124"/>
      <c r="T1675" s="124"/>
      <c r="U1675" s="124"/>
      <c r="V1675" s="124"/>
      <c r="W1675" s="124"/>
      <c r="X1675" s="124"/>
      <c r="Y1675" s="124"/>
    </row>
    <row r="1676" spans="1:25" x14ac:dyDescent="0.25">
      <c r="A1676" s="124"/>
      <c r="B1676" s="124"/>
      <c r="C1676" s="124"/>
      <c r="D1676" s="124"/>
      <c r="E1676" s="124"/>
      <c r="F1676" s="124"/>
      <c r="G1676" s="124"/>
      <c r="H1676" s="124"/>
      <c r="I1676" s="124"/>
      <c r="J1676" s="124"/>
      <c r="K1676" s="124"/>
      <c r="L1676" s="124"/>
      <c r="M1676" s="124"/>
      <c r="N1676" s="124"/>
      <c r="O1676" s="124"/>
      <c r="P1676" s="124"/>
      <c r="Q1676" s="124"/>
      <c r="R1676" s="124"/>
      <c r="S1676" s="124"/>
      <c r="T1676" s="124"/>
      <c r="U1676" s="124"/>
      <c r="V1676" s="124"/>
      <c r="W1676" s="124"/>
      <c r="X1676" s="124"/>
      <c r="Y1676" s="124"/>
    </row>
    <row r="1677" spans="1:25" x14ac:dyDescent="0.25">
      <c r="A1677" s="124"/>
      <c r="B1677" s="124"/>
      <c r="C1677" s="124"/>
      <c r="D1677" s="124"/>
      <c r="E1677" s="124"/>
      <c r="F1677" s="124"/>
      <c r="G1677" s="124"/>
      <c r="H1677" s="124"/>
      <c r="I1677" s="124"/>
      <c r="J1677" s="124"/>
      <c r="K1677" s="124"/>
      <c r="L1677" s="124"/>
      <c r="M1677" s="124"/>
      <c r="N1677" s="124"/>
      <c r="O1677" s="124"/>
      <c r="P1677" s="124"/>
      <c r="Q1677" s="124"/>
      <c r="R1677" s="124"/>
      <c r="S1677" s="124"/>
      <c r="T1677" s="124"/>
      <c r="U1677" s="124"/>
      <c r="V1677" s="124"/>
      <c r="W1677" s="124"/>
      <c r="X1677" s="124"/>
      <c r="Y1677" s="124"/>
    </row>
    <row r="1678" spans="1:25" x14ac:dyDescent="0.25">
      <c r="A1678" s="124"/>
      <c r="B1678" s="124"/>
      <c r="C1678" s="124"/>
      <c r="D1678" s="124"/>
      <c r="E1678" s="124"/>
      <c r="F1678" s="124"/>
      <c r="G1678" s="124"/>
      <c r="H1678" s="124"/>
      <c r="I1678" s="124"/>
      <c r="J1678" s="124"/>
      <c r="K1678" s="124"/>
      <c r="L1678" s="124"/>
      <c r="M1678" s="124"/>
      <c r="N1678" s="124"/>
      <c r="O1678" s="124"/>
      <c r="P1678" s="124"/>
      <c r="Q1678" s="124"/>
      <c r="R1678" s="124"/>
      <c r="S1678" s="124"/>
      <c r="T1678" s="124"/>
      <c r="U1678" s="124"/>
      <c r="V1678" s="124"/>
      <c r="W1678" s="124"/>
      <c r="X1678" s="124"/>
      <c r="Y1678" s="124"/>
    </row>
    <row r="1679" spans="1:25" x14ac:dyDescent="0.25">
      <c r="A1679" s="124"/>
      <c r="B1679" s="124"/>
      <c r="C1679" s="124"/>
      <c r="D1679" s="124"/>
      <c r="E1679" s="124"/>
      <c r="F1679" s="124"/>
      <c r="G1679" s="124"/>
      <c r="H1679" s="124"/>
      <c r="I1679" s="124"/>
      <c r="J1679" s="124"/>
      <c r="K1679" s="124"/>
      <c r="L1679" s="124"/>
      <c r="M1679" s="124"/>
      <c r="N1679" s="124"/>
      <c r="O1679" s="124"/>
      <c r="P1679" s="124"/>
      <c r="Q1679" s="124"/>
      <c r="R1679" s="124"/>
      <c r="S1679" s="124"/>
      <c r="T1679" s="124"/>
      <c r="U1679" s="124"/>
      <c r="V1679" s="124"/>
      <c r="W1679" s="124"/>
      <c r="X1679" s="124"/>
      <c r="Y1679" s="124"/>
    </row>
    <row r="1680" spans="1:25" x14ac:dyDescent="0.25">
      <c r="A1680" s="124"/>
      <c r="B1680" s="124"/>
      <c r="C1680" s="124"/>
      <c r="D1680" s="124"/>
      <c r="E1680" s="124"/>
      <c r="F1680" s="124"/>
      <c r="G1680" s="124"/>
      <c r="H1680" s="124"/>
      <c r="I1680" s="124"/>
      <c r="J1680" s="124"/>
      <c r="K1680" s="124"/>
      <c r="L1680" s="124"/>
      <c r="M1680" s="124"/>
      <c r="N1680" s="124"/>
      <c r="O1680" s="124"/>
      <c r="P1680" s="124"/>
      <c r="Q1680" s="124"/>
      <c r="R1680" s="124"/>
      <c r="S1680" s="124"/>
      <c r="T1680" s="124"/>
      <c r="U1680" s="124"/>
      <c r="V1680" s="124"/>
      <c r="W1680" s="124"/>
      <c r="X1680" s="124"/>
      <c r="Y1680" s="124"/>
    </row>
    <row r="1681" spans="1:25" x14ac:dyDescent="0.25">
      <c r="A1681" s="124"/>
      <c r="B1681" s="124"/>
      <c r="C1681" s="124"/>
      <c r="D1681" s="124"/>
      <c r="E1681" s="124"/>
      <c r="F1681" s="124"/>
      <c r="G1681" s="124"/>
      <c r="H1681" s="124"/>
      <c r="I1681" s="124"/>
      <c r="J1681" s="124"/>
      <c r="K1681" s="124"/>
      <c r="L1681" s="124"/>
      <c r="M1681" s="124"/>
      <c r="N1681" s="124"/>
      <c r="O1681" s="124"/>
      <c r="P1681" s="124"/>
      <c r="Q1681" s="124"/>
      <c r="R1681" s="124"/>
      <c r="S1681" s="124"/>
      <c r="T1681" s="124"/>
      <c r="U1681" s="124"/>
      <c r="V1681" s="124"/>
      <c r="W1681" s="124"/>
      <c r="X1681" s="124"/>
      <c r="Y1681" s="124"/>
    </row>
    <row r="1682" spans="1:25" x14ac:dyDescent="0.25">
      <c r="A1682" s="124"/>
      <c r="B1682" s="124"/>
      <c r="C1682" s="124"/>
      <c r="D1682" s="124"/>
      <c r="E1682" s="124"/>
      <c r="F1682" s="124"/>
      <c r="G1682" s="124"/>
      <c r="H1682" s="124"/>
      <c r="I1682" s="124"/>
      <c r="J1682" s="124"/>
      <c r="K1682" s="124"/>
      <c r="L1682" s="124"/>
      <c r="M1682" s="124"/>
      <c r="N1682" s="124"/>
      <c r="O1682" s="124"/>
      <c r="P1682" s="124"/>
      <c r="Q1682" s="124"/>
      <c r="R1682" s="124"/>
      <c r="S1682" s="124"/>
      <c r="T1682" s="124"/>
      <c r="U1682" s="124"/>
      <c r="V1682" s="124"/>
      <c r="W1682" s="124"/>
      <c r="X1682" s="124"/>
      <c r="Y1682" s="124"/>
    </row>
    <row r="1683" spans="1:25" x14ac:dyDescent="0.25">
      <c r="A1683" s="124"/>
      <c r="B1683" s="124"/>
      <c r="C1683" s="124"/>
      <c r="D1683" s="124"/>
      <c r="E1683" s="124"/>
      <c r="F1683" s="124"/>
      <c r="G1683" s="124"/>
      <c r="H1683" s="124"/>
      <c r="I1683" s="124"/>
      <c r="J1683" s="124"/>
      <c r="K1683" s="124"/>
      <c r="L1683" s="124"/>
      <c r="M1683" s="124"/>
      <c r="N1683" s="124"/>
      <c r="O1683" s="124"/>
      <c r="P1683" s="124"/>
      <c r="Q1683" s="124"/>
      <c r="R1683" s="124"/>
      <c r="S1683" s="124"/>
      <c r="T1683" s="124"/>
      <c r="U1683" s="124"/>
      <c r="V1683" s="124"/>
      <c r="W1683" s="124"/>
      <c r="X1683" s="124"/>
      <c r="Y1683" s="124"/>
    </row>
    <row r="1684" spans="1:25" x14ac:dyDescent="0.25">
      <c r="A1684" s="124"/>
      <c r="B1684" s="124"/>
      <c r="C1684" s="124"/>
      <c r="D1684" s="124"/>
      <c r="E1684" s="124"/>
      <c r="F1684" s="124"/>
      <c r="G1684" s="124"/>
      <c r="H1684" s="124"/>
      <c r="I1684" s="124"/>
      <c r="J1684" s="124"/>
      <c r="K1684" s="124"/>
      <c r="L1684" s="124"/>
      <c r="M1684" s="124"/>
      <c r="N1684" s="124"/>
      <c r="O1684" s="124"/>
      <c r="P1684" s="124"/>
      <c r="Q1684" s="124"/>
      <c r="R1684" s="124"/>
      <c r="S1684" s="124"/>
      <c r="T1684" s="124"/>
      <c r="U1684" s="124"/>
      <c r="V1684" s="124"/>
      <c r="W1684" s="124"/>
      <c r="X1684" s="124"/>
      <c r="Y1684" s="124"/>
    </row>
    <row r="1685" spans="1:25" x14ac:dyDescent="0.25">
      <c r="A1685" s="124"/>
      <c r="B1685" s="124"/>
      <c r="C1685" s="124"/>
      <c r="D1685" s="124"/>
      <c r="E1685" s="124"/>
      <c r="F1685" s="124"/>
      <c r="G1685" s="124"/>
      <c r="H1685" s="124"/>
      <c r="I1685" s="124"/>
      <c r="J1685" s="124"/>
      <c r="K1685" s="124"/>
      <c r="L1685" s="124"/>
      <c r="M1685" s="124"/>
      <c r="N1685" s="124"/>
      <c r="O1685" s="124"/>
      <c r="P1685" s="124"/>
      <c r="Q1685" s="124"/>
      <c r="R1685" s="124"/>
      <c r="S1685" s="124"/>
      <c r="T1685" s="124"/>
      <c r="U1685" s="124"/>
      <c r="V1685" s="124"/>
      <c r="W1685" s="124"/>
      <c r="X1685" s="124"/>
      <c r="Y1685" s="124"/>
    </row>
    <row r="1686" spans="1:25" x14ac:dyDescent="0.25">
      <c r="A1686" s="124"/>
      <c r="B1686" s="124"/>
      <c r="C1686" s="124"/>
      <c r="D1686" s="124"/>
      <c r="E1686" s="124"/>
      <c r="F1686" s="124"/>
      <c r="G1686" s="124"/>
      <c r="H1686" s="124"/>
      <c r="I1686" s="124"/>
      <c r="J1686" s="124"/>
      <c r="K1686" s="124"/>
      <c r="L1686" s="124"/>
      <c r="M1686" s="124"/>
      <c r="N1686" s="124"/>
      <c r="O1686" s="124"/>
      <c r="P1686" s="124"/>
      <c r="Q1686" s="124"/>
      <c r="R1686" s="124"/>
      <c r="S1686" s="124"/>
      <c r="T1686" s="124"/>
      <c r="U1686" s="124"/>
      <c r="V1686" s="124"/>
      <c r="W1686" s="124"/>
      <c r="X1686" s="124"/>
      <c r="Y1686" s="124"/>
    </row>
    <row r="1687" spans="1:25" x14ac:dyDescent="0.25">
      <c r="A1687" s="124"/>
      <c r="B1687" s="124"/>
      <c r="C1687" s="124"/>
      <c r="D1687" s="124"/>
      <c r="E1687" s="124"/>
      <c r="F1687" s="124"/>
      <c r="G1687" s="124"/>
      <c r="H1687" s="124"/>
      <c r="I1687" s="124"/>
      <c r="J1687" s="124"/>
      <c r="K1687" s="124"/>
      <c r="L1687" s="124"/>
      <c r="M1687" s="124"/>
      <c r="N1687" s="124"/>
      <c r="O1687" s="124"/>
      <c r="P1687" s="124"/>
      <c r="Q1687" s="124"/>
      <c r="R1687" s="124"/>
      <c r="S1687" s="124"/>
      <c r="T1687" s="124"/>
      <c r="U1687" s="124"/>
      <c r="V1687" s="124"/>
      <c r="W1687" s="124"/>
      <c r="X1687" s="124"/>
      <c r="Y1687" s="124"/>
    </row>
    <row r="1688" spans="1:25" x14ac:dyDescent="0.25">
      <c r="A1688" s="124"/>
      <c r="B1688" s="124"/>
      <c r="C1688" s="124"/>
      <c r="D1688" s="124"/>
      <c r="E1688" s="124"/>
      <c r="F1688" s="124"/>
      <c r="G1688" s="124"/>
      <c r="H1688" s="124"/>
      <c r="I1688" s="124"/>
      <c r="J1688" s="124"/>
      <c r="K1688" s="124"/>
      <c r="L1688" s="124"/>
      <c r="M1688" s="124"/>
      <c r="N1688" s="124"/>
      <c r="O1688" s="124"/>
      <c r="P1688" s="124"/>
      <c r="Q1688" s="124"/>
      <c r="R1688" s="124"/>
      <c r="S1688" s="124"/>
      <c r="T1688" s="124"/>
      <c r="U1688" s="124"/>
      <c r="V1688" s="124"/>
      <c r="W1688" s="124"/>
      <c r="X1688" s="124"/>
      <c r="Y1688" s="124"/>
    </row>
    <row r="1689" spans="1:25" x14ac:dyDescent="0.25">
      <c r="A1689" s="124"/>
      <c r="B1689" s="124"/>
      <c r="C1689" s="124"/>
      <c r="D1689" s="124"/>
      <c r="E1689" s="124"/>
      <c r="F1689" s="124"/>
      <c r="G1689" s="124"/>
      <c r="H1689" s="124"/>
      <c r="I1689" s="124"/>
      <c r="J1689" s="124"/>
      <c r="K1689" s="124"/>
      <c r="L1689" s="124"/>
      <c r="M1689" s="124"/>
      <c r="N1689" s="124"/>
      <c r="O1689" s="124"/>
      <c r="P1689" s="124"/>
      <c r="Q1689" s="124"/>
      <c r="R1689" s="124"/>
      <c r="S1689" s="124"/>
      <c r="T1689" s="124"/>
      <c r="U1689" s="124"/>
      <c r="V1689" s="124"/>
      <c r="W1689" s="124"/>
      <c r="X1689" s="124"/>
      <c r="Y1689" s="124"/>
    </row>
    <row r="1690" spans="1:25" x14ac:dyDescent="0.25">
      <c r="A1690" s="124"/>
      <c r="B1690" s="124"/>
      <c r="C1690" s="124"/>
      <c r="D1690" s="124"/>
      <c r="E1690" s="124"/>
      <c r="F1690" s="124"/>
      <c r="G1690" s="124"/>
      <c r="H1690" s="124"/>
      <c r="I1690" s="124"/>
      <c r="J1690" s="124"/>
      <c r="K1690" s="124"/>
      <c r="L1690" s="124"/>
      <c r="M1690" s="124"/>
      <c r="N1690" s="124"/>
      <c r="O1690" s="124"/>
      <c r="P1690" s="124"/>
      <c r="Q1690" s="124"/>
      <c r="R1690" s="124"/>
      <c r="S1690" s="124"/>
      <c r="T1690" s="124"/>
      <c r="U1690" s="124"/>
      <c r="V1690" s="124"/>
      <c r="W1690" s="124"/>
      <c r="X1690" s="124"/>
      <c r="Y1690" s="124"/>
    </row>
    <row r="1691" spans="1:25" x14ac:dyDescent="0.25">
      <c r="A1691" s="124"/>
      <c r="B1691" s="124"/>
      <c r="C1691" s="124"/>
      <c r="D1691" s="124"/>
      <c r="E1691" s="124"/>
      <c r="F1691" s="124"/>
      <c r="G1691" s="124"/>
      <c r="H1691" s="124"/>
      <c r="I1691" s="124"/>
      <c r="J1691" s="124"/>
      <c r="K1691" s="124"/>
      <c r="L1691" s="124"/>
      <c r="M1691" s="124"/>
      <c r="N1691" s="124"/>
      <c r="O1691" s="124"/>
      <c r="P1691" s="124"/>
      <c r="Q1691" s="124"/>
      <c r="R1691" s="124"/>
      <c r="S1691" s="124"/>
      <c r="T1691" s="124"/>
      <c r="U1691" s="124"/>
      <c r="V1691" s="124"/>
      <c r="W1691" s="124"/>
      <c r="X1691" s="124"/>
      <c r="Y1691" s="124"/>
    </row>
    <row r="1692" spans="1:25" x14ac:dyDescent="0.25">
      <c r="A1692" s="124"/>
      <c r="B1692" s="124"/>
      <c r="C1692" s="124"/>
      <c r="D1692" s="124"/>
      <c r="E1692" s="124"/>
      <c r="F1692" s="124"/>
      <c r="G1692" s="124"/>
      <c r="H1692" s="124"/>
      <c r="I1692" s="124"/>
      <c r="J1692" s="124"/>
      <c r="K1692" s="124"/>
      <c r="L1692" s="124"/>
      <c r="M1692" s="124"/>
      <c r="N1692" s="124"/>
      <c r="O1692" s="124"/>
      <c r="P1692" s="124"/>
      <c r="Q1692" s="124"/>
      <c r="R1692" s="124"/>
      <c r="S1692" s="124"/>
      <c r="T1692" s="124"/>
      <c r="U1692" s="124"/>
      <c r="V1692" s="124"/>
      <c r="W1692" s="124"/>
      <c r="X1692" s="124"/>
      <c r="Y1692" s="124"/>
    </row>
    <row r="1693" spans="1:25" x14ac:dyDescent="0.25">
      <c r="A1693" s="124"/>
      <c r="B1693" s="124"/>
      <c r="C1693" s="124"/>
      <c r="D1693" s="124"/>
      <c r="E1693" s="124"/>
      <c r="F1693" s="124"/>
      <c r="G1693" s="124"/>
      <c r="H1693" s="124"/>
      <c r="I1693" s="124"/>
      <c r="J1693" s="124"/>
      <c r="K1693" s="124"/>
      <c r="L1693" s="124"/>
      <c r="M1693" s="124"/>
      <c r="N1693" s="124"/>
      <c r="O1693" s="124"/>
      <c r="P1693" s="124"/>
      <c r="Q1693" s="124"/>
      <c r="R1693" s="124"/>
      <c r="S1693" s="124"/>
      <c r="T1693" s="124"/>
      <c r="U1693" s="124"/>
      <c r="V1693" s="124"/>
      <c r="W1693" s="124"/>
      <c r="X1693" s="124"/>
      <c r="Y1693" s="124"/>
    </row>
    <row r="1694" spans="1:25" x14ac:dyDescent="0.25">
      <c r="A1694" s="124"/>
      <c r="B1694" s="124"/>
      <c r="C1694" s="124"/>
      <c r="D1694" s="124"/>
      <c r="E1694" s="124"/>
      <c r="F1694" s="124"/>
      <c r="G1694" s="124"/>
      <c r="H1694" s="124"/>
      <c r="I1694" s="124"/>
      <c r="J1694" s="124"/>
      <c r="K1694" s="124"/>
      <c r="L1694" s="124"/>
      <c r="M1694" s="124"/>
      <c r="N1694" s="124"/>
      <c r="O1694" s="124"/>
      <c r="P1694" s="124"/>
      <c r="Q1694" s="124"/>
      <c r="R1694" s="124"/>
      <c r="S1694" s="124"/>
      <c r="T1694" s="124"/>
      <c r="U1694" s="124"/>
      <c r="V1694" s="124"/>
      <c r="W1694" s="124"/>
      <c r="X1694" s="124"/>
      <c r="Y1694" s="124"/>
    </row>
    <row r="1695" spans="1:25" x14ac:dyDescent="0.25">
      <c r="A1695" s="124"/>
      <c r="B1695" s="124"/>
      <c r="C1695" s="124"/>
      <c r="D1695" s="124"/>
      <c r="E1695" s="124"/>
      <c r="F1695" s="124"/>
      <c r="G1695" s="124"/>
      <c r="H1695" s="124"/>
      <c r="I1695" s="124"/>
      <c r="J1695" s="124"/>
      <c r="K1695" s="124"/>
      <c r="L1695" s="124"/>
      <c r="M1695" s="124"/>
      <c r="N1695" s="124"/>
      <c r="O1695" s="124"/>
      <c r="P1695" s="124"/>
      <c r="Q1695" s="124"/>
      <c r="R1695" s="124"/>
      <c r="S1695" s="124"/>
      <c r="T1695" s="124"/>
      <c r="U1695" s="124"/>
      <c r="V1695" s="124"/>
      <c r="W1695" s="124"/>
      <c r="X1695" s="124"/>
      <c r="Y1695" s="124"/>
    </row>
    <row r="1696" spans="1:25" x14ac:dyDescent="0.25">
      <c r="A1696" s="124"/>
      <c r="B1696" s="124"/>
      <c r="C1696" s="124"/>
      <c r="D1696" s="124"/>
      <c r="E1696" s="124"/>
      <c r="F1696" s="124"/>
      <c r="G1696" s="124"/>
      <c r="H1696" s="124"/>
      <c r="I1696" s="124"/>
      <c r="J1696" s="124"/>
      <c r="K1696" s="124"/>
      <c r="L1696" s="124"/>
      <c r="M1696" s="124"/>
      <c r="N1696" s="124"/>
      <c r="O1696" s="124"/>
      <c r="P1696" s="124"/>
      <c r="Q1696" s="124"/>
      <c r="R1696" s="124"/>
      <c r="S1696" s="124"/>
      <c r="T1696" s="124"/>
      <c r="U1696" s="124"/>
      <c r="V1696" s="124"/>
      <c r="W1696" s="124"/>
      <c r="X1696" s="124"/>
      <c r="Y1696" s="124"/>
    </row>
    <row r="1697" spans="1:25" x14ac:dyDescent="0.25">
      <c r="A1697" s="124"/>
      <c r="B1697" s="124"/>
      <c r="C1697" s="124"/>
      <c r="D1697" s="124"/>
      <c r="E1697" s="124"/>
      <c r="F1697" s="124"/>
      <c r="G1697" s="124"/>
      <c r="H1697" s="124"/>
      <c r="I1697" s="124"/>
      <c r="J1697" s="124"/>
      <c r="K1697" s="124"/>
      <c r="L1697" s="124"/>
      <c r="M1697" s="124"/>
      <c r="N1697" s="124"/>
      <c r="O1697" s="124"/>
      <c r="P1697" s="124"/>
      <c r="Q1697" s="124"/>
      <c r="R1697" s="124"/>
      <c r="S1697" s="124"/>
      <c r="T1697" s="124"/>
      <c r="U1697" s="124"/>
      <c r="V1697" s="124"/>
      <c r="W1697" s="124"/>
      <c r="X1697" s="124"/>
      <c r="Y1697" s="124"/>
    </row>
    <row r="1698" spans="1:25" x14ac:dyDescent="0.25">
      <c r="A1698" s="124"/>
      <c r="B1698" s="124"/>
      <c r="C1698" s="124"/>
      <c r="D1698" s="124"/>
      <c r="E1698" s="124"/>
      <c r="F1698" s="124"/>
      <c r="G1698" s="124"/>
      <c r="H1698" s="124"/>
      <c r="I1698" s="124"/>
      <c r="J1698" s="124"/>
      <c r="K1698" s="124"/>
      <c r="L1698" s="124"/>
      <c r="M1698" s="124"/>
      <c r="N1698" s="124"/>
      <c r="O1698" s="124"/>
      <c r="P1698" s="124"/>
      <c r="Q1698" s="124"/>
      <c r="R1698" s="124"/>
      <c r="S1698" s="124"/>
      <c r="T1698" s="124"/>
      <c r="U1698" s="124"/>
      <c r="V1698" s="124"/>
      <c r="W1698" s="124"/>
      <c r="X1698" s="124"/>
      <c r="Y1698" s="124"/>
    </row>
    <row r="1699" spans="1:25" x14ac:dyDescent="0.25">
      <c r="A1699" s="124"/>
      <c r="B1699" s="124"/>
      <c r="C1699" s="124"/>
      <c r="D1699" s="124"/>
      <c r="E1699" s="124"/>
      <c r="F1699" s="124"/>
      <c r="G1699" s="124"/>
      <c r="H1699" s="124"/>
      <c r="I1699" s="124"/>
      <c r="J1699" s="124"/>
      <c r="K1699" s="124"/>
      <c r="L1699" s="124"/>
      <c r="M1699" s="124"/>
      <c r="N1699" s="124"/>
      <c r="O1699" s="124"/>
      <c r="P1699" s="124"/>
      <c r="Q1699" s="124"/>
      <c r="R1699" s="124"/>
      <c r="S1699" s="124"/>
      <c r="T1699" s="124"/>
      <c r="U1699" s="124"/>
      <c r="V1699" s="124"/>
      <c r="W1699" s="124"/>
      <c r="X1699" s="124"/>
      <c r="Y1699" s="124"/>
    </row>
    <row r="1700" spans="1:25" x14ac:dyDescent="0.25">
      <c r="A1700" s="124"/>
      <c r="B1700" s="124"/>
      <c r="C1700" s="124"/>
      <c r="D1700" s="124"/>
      <c r="E1700" s="124"/>
      <c r="F1700" s="124"/>
      <c r="G1700" s="124"/>
      <c r="H1700" s="124"/>
      <c r="I1700" s="124"/>
      <c r="J1700" s="124"/>
      <c r="K1700" s="124"/>
      <c r="L1700" s="124"/>
      <c r="M1700" s="124"/>
      <c r="N1700" s="124"/>
      <c r="O1700" s="124"/>
      <c r="P1700" s="124"/>
      <c r="Q1700" s="124"/>
      <c r="R1700" s="124"/>
      <c r="S1700" s="124"/>
      <c r="T1700" s="124"/>
      <c r="U1700" s="124"/>
      <c r="V1700" s="124"/>
      <c r="W1700" s="124"/>
      <c r="X1700" s="124"/>
      <c r="Y1700" s="124"/>
    </row>
    <row r="1701" spans="1:25" x14ac:dyDescent="0.25">
      <c r="A1701" s="124"/>
      <c r="B1701" s="124"/>
      <c r="C1701" s="124"/>
      <c r="D1701" s="124"/>
      <c r="E1701" s="124"/>
      <c r="F1701" s="124"/>
      <c r="G1701" s="124"/>
      <c r="H1701" s="124"/>
      <c r="I1701" s="124"/>
      <c r="J1701" s="124"/>
      <c r="K1701" s="124"/>
      <c r="L1701" s="124"/>
      <c r="M1701" s="124"/>
      <c r="N1701" s="124"/>
      <c r="O1701" s="124"/>
      <c r="P1701" s="124"/>
      <c r="Q1701" s="124"/>
      <c r="R1701" s="124"/>
      <c r="S1701" s="124"/>
      <c r="T1701" s="124"/>
      <c r="U1701" s="124"/>
      <c r="V1701" s="124"/>
      <c r="W1701" s="124"/>
      <c r="X1701" s="124"/>
      <c r="Y1701" s="124"/>
    </row>
    <row r="1702" spans="1:25" x14ac:dyDescent="0.25">
      <c r="A1702" s="124"/>
      <c r="B1702" s="124"/>
      <c r="C1702" s="124"/>
      <c r="D1702" s="124"/>
      <c r="E1702" s="124"/>
      <c r="F1702" s="124"/>
      <c r="G1702" s="124"/>
      <c r="H1702" s="124"/>
      <c r="I1702" s="124"/>
      <c r="J1702" s="124"/>
      <c r="K1702" s="124"/>
      <c r="L1702" s="124"/>
      <c r="M1702" s="124"/>
      <c r="N1702" s="124"/>
      <c r="O1702" s="124"/>
      <c r="P1702" s="124"/>
      <c r="Q1702" s="124"/>
      <c r="R1702" s="124"/>
      <c r="S1702" s="124"/>
      <c r="T1702" s="124"/>
      <c r="U1702" s="124"/>
      <c r="V1702" s="124"/>
      <c r="W1702" s="124"/>
      <c r="X1702" s="124"/>
      <c r="Y1702" s="124"/>
    </row>
    <row r="1703" spans="1:25" x14ac:dyDescent="0.25">
      <c r="A1703" s="124"/>
      <c r="B1703" s="124"/>
      <c r="C1703" s="124"/>
      <c r="D1703" s="124"/>
      <c r="E1703" s="124"/>
      <c r="F1703" s="124"/>
      <c r="G1703" s="124"/>
      <c r="H1703" s="124"/>
      <c r="I1703" s="124"/>
      <c r="J1703" s="124"/>
      <c r="K1703" s="124"/>
      <c r="L1703" s="124"/>
      <c r="M1703" s="124"/>
      <c r="N1703" s="124"/>
      <c r="O1703" s="124"/>
      <c r="P1703" s="124"/>
      <c r="Q1703" s="124"/>
      <c r="R1703" s="124"/>
      <c r="S1703" s="124"/>
      <c r="T1703" s="124"/>
      <c r="U1703" s="124"/>
      <c r="V1703" s="124"/>
      <c r="W1703" s="124"/>
      <c r="X1703" s="124"/>
      <c r="Y1703" s="124"/>
    </row>
    <row r="1704" spans="1:25" x14ac:dyDescent="0.25">
      <c r="A1704" s="124"/>
      <c r="B1704" s="124"/>
      <c r="C1704" s="124"/>
      <c r="D1704" s="124"/>
      <c r="E1704" s="124"/>
      <c r="F1704" s="124"/>
      <c r="G1704" s="124"/>
      <c r="H1704" s="124"/>
      <c r="I1704" s="124"/>
      <c r="J1704" s="124"/>
      <c r="K1704" s="124"/>
      <c r="L1704" s="124"/>
      <c r="M1704" s="124"/>
      <c r="N1704" s="124"/>
      <c r="O1704" s="124"/>
      <c r="P1704" s="124"/>
      <c r="Q1704" s="124"/>
      <c r="R1704" s="124"/>
      <c r="S1704" s="124"/>
      <c r="T1704" s="124"/>
      <c r="U1704" s="124"/>
      <c r="V1704" s="124"/>
      <c r="W1704" s="124"/>
      <c r="X1704" s="124"/>
      <c r="Y1704" s="124"/>
    </row>
    <row r="1705" spans="1:25" x14ac:dyDescent="0.25">
      <c r="A1705" s="124"/>
      <c r="B1705" s="124"/>
      <c r="C1705" s="124"/>
      <c r="D1705" s="124"/>
      <c r="E1705" s="124"/>
      <c r="F1705" s="124"/>
      <c r="G1705" s="124"/>
      <c r="H1705" s="124"/>
      <c r="I1705" s="124"/>
      <c r="J1705" s="124"/>
      <c r="K1705" s="124"/>
      <c r="L1705" s="124"/>
      <c r="M1705" s="124"/>
      <c r="N1705" s="124"/>
      <c r="O1705" s="124"/>
      <c r="P1705" s="124"/>
      <c r="Q1705" s="124"/>
      <c r="R1705" s="124"/>
      <c r="S1705" s="124"/>
      <c r="T1705" s="124"/>
      <c r="U1705" s="124"/>
      <c r="V1705" s="124"/>
      <c r="W1705" s="124"/>
      <c r="X1705" s="124"/>
      <c r="Y1705" s="124"/>
    </row>
    <row r="1706" spans="1:25" x14ac:dyDescent="0.25">
      <c r="A1706" s="124"/>
      <c r="B1706" s="124"/>
      <c r="C1706" s="124"/>
      <c r="D1706" s="124"/>
      <c r="E1706" s="124"/>
      <c r="F1706" s="124"/>
      <c r="G1706" s="124"/>
      <c r="H1706" s="124"/>
      <c r="I1706" s="124"/>
      <c r="J1706" s="124"/>
      <c r="K1706" s="124"/>
      <c r="L1706" s="124"/>
      <c r="M1706" s="124"/>
      <c r="N1706" s="124"/>
      <c r="O1706" s="124"/>
      <c r="P1706" s="124"/>
      <c r="Q1706" s="124"/>
      <c r="R1706" s="124"/>
      <c r="S1706" s="124"/>
      <c r="T1706" s="124"/>
      <c r="U1706" s="124"/>
      <c r="V1706" s="124"/>
      <c r="W1706" s="124"/>
      <c r="X1706" s="124"/>
      <c r="Y1706" s="124"/>
    </row>
    <row r="1707" spans="1:25" x14ac:dyDescent="0.25">
      <c r="A1707" s="124"/>
      <c r="B1707" s="124"/>
      <c r="C1707" s="124"/>
      <c r="D1707" s="124"/>
      <c r="E1707" s="124"/>
      <c r="F1707" s="124"/>
      <c r="G1707" s="124"/>
      <c r="H1707" s="124"/>
      <c r="I1707" s="124"/>
      <c r="J1707" s="124"/>
      <c r="K1707" s="124"/>
      <c r="L1707" s="124"/>
      <c r="M1707" s="124"/>
      <c r="N1707" s="124"/>
      <c r="O1707" s="124"/>
      <c r="P1707" s="124"/>
      <c r="Q1707" s="124"/>
      <c r="R1707" s="124"/>
      <c r="S1707" s="124"/>
      <c r="T1707" s="124"/>
      <c r="U1707" s="124"/>
      <c r="V1707" s="124"/>
      <c r="W1707" s="124"/>
      <c r="X1707" s="124"/>
      <c r="Y1707" s="124"/>
    </row>
    <row r="1708" spans="1:25" x14ac:dyDescent="0.25">
      <c r="A1708" s="124"/>
      <c r="B1708" s="124"/>
      <c r="C1708" s="124"/>
      <c r="D1708" s="124"/>
      <c r="E1708" s="124"/>
      <c r="F1708" s="124"/>
      <c r="G1708" s="124"/>
      <c r="H1708" s="124"/>
      <c r="I1708" s="124"/>
      <c r="J1708" s="124"/>
      <c r="K1708" s="124"/>
      <c r="L1708" s="124"/>
      <c r="M1708" s="124"/>
      <c r="N1708" s="124"/>
      <c r="O1708" s="124"/>
      <c r="P1708" s="124"/>
      <c r="Q1708" s="124"/>
      <c r="R1708" s="124"/>
      <c r="S1708" s="124"/>
      <c r="T1708" s="124"/>
      <c r="U1708" s="124"/>
      <c r="V1708" s="124"/>
      <c r="W1708" s="124"/>
      <c r="X1708" s="124"/>
      <c r="Y1708" s="124"/>
    </row>
    <row r="1709" spans="1:25" x14ac:dyDescent="0.25">
      <c r="A1709" s="124"/>
      <c r="B1709" s="124"/>
      <c r="C1709" s="124"/>
      <c r="D1709" s="124"/>
      <c r="E1709" s="124"/>
      <c r="F1709" s="124"/>
      <c r="G1709" s="124"/>
      <c r="H1709" s="124"/>
      <c r="I1709" s="124"/>
      <c r="J1709" s="124"/>
      <c r="K1709" s="124"/>
      <c r="L1709" s="124"/>
      <c r="M1709" s="124"/>
      <c r="N1709" s="124"/>
      <c r="O1709" s="124"/>
      <c r="P1709" s="124"/>
      <c r="Q1709" s="124"/>
      <c r="R1709" s="124"/>
      <c r="S1709" s="124"/>
      <c r="T1709" s="124"/>
      <c r="U1709" s="124"/>
      <c r="V1709" s="124"/>
      <c r="W1709" s="124"/>
      <c r="X1709" s="124"/>
      <c r="Y1709" s="124"/>
    </row>
    <row r="1710" spans="1:25" x14ac:dyDescent="0.25">
      <c r="A1710" s="124"/>
      <c r="B1710" s="124"/>
      <c r="C1710" s="124"/>
      <c r="D1710" s="124"/>
      <c r="E1710" s="124"/>
      <c r="F1710" s="124"/>
      <c r="G1710" s="124"/>
      <c r="H1710" s="124"/>
      <c r="I1710" s="124"/>
      <c r="J1710" s="124"/>
      <c r="K1710" s="124"/>
      <c r="L1710" s="124"/>
      <c r="M1710" s="124"/>
      <c r="N1710" s="124"/>
      <c r="O1710" s="124"/>
      <c r="P1710" s="124"/>
      <c r="Q1710" s="124"/>
      <c r="R1710" s="124"/>
      <c r="S1710" s="124"/>
      <c r="T1710" s="124"/>
      <c r="U1710" s="124"/>
      <c r="V1710" s="124"/>
      <c r="W1710" s="124"/>
      <c r="X1710" s="124"/>
      <c r="Y1710" s="124"/>
    </row>
    <row r="1711" spans="1:25" x14ac:dyDescent="0.25">
      <c r="A1711" s="124"/>
      <c r="B1711" s="124"/>
      <c r="C1711" s="124"/>
      <c r="D1711" s="124"/>
      <c r="E1711" s="124"/>
      <c r="F1711" s="124"/>
      <c r="G1711" s="124"/>
      <c r="H1711" s="124"/>
      <c r="I1711" s="124"/>
      <c r="J1711" s="124"/>
      <c r="K1711" s="124"/>
      <c r="L1711" s="124"/>
      <c r="M1711" s="124"/>
      <c r="N1711" s="124"/>
      <c r="O1711" s="124"/>
      <c r="P1711" s="124"/>
      <c r="Q1711" s="124"/>
      <c r="R1711" s="124"/>
      <c r="S1711" s="124"/>
      <c r="T1711" s="124"/>
      <c r="U1711" s="124"/>
      <c r="V1711" s="124"/>
      <c r="W1711" s="124"/>
      <c r="X1711" s="124"/>
      <c r="Y1711" s="124"/>
    </row>
    <row r="1712" spans="1:25" x14ac:dyDescent="0.25">
      <c r="A1712" s="124"/>
      <c r="B1712" s="124"/>
      <c r="C1712" s="124"/>
      <c r="D1712" s="124"/>
      <c r="E1712" s="124"/>
      <c r="F1712" s="124"/>
      <c r="G1712" s="124"/>
      <c r="H1712" s="124"/>
      <c r="I1712" s="124"/>
      <c r="J1712" s="124"/>
      <c r="K1712" s="124"/>
      <c r="L1712" s="124"/>
      <c r="M1712" s="124"/>
      <c r="N1712" s="124"/>
      <c r="O1712" s="124"/>
      <c r="P1712" s="124"/>
      <c r="Q1712" s="124"/>
      <c r="R1712" s="124"/>
      <c r="S1712" s="124"/>
      <c r="T1712" s="124"/>
      <c r="U1712" s="124"/>
      <c r="V1712" s="124"/>
      <c r="W1712" s="124"/>
      <c r="X1712" s="124"/>
      <c r="Y1712" s="124"/>
    </row>
    <row r="1713" spans="1:25" x14ac:dyDescent="0.25">
      <c r="A1713" s="124"/>
      <c r="B1713" s="124"/>
      <c r="C1713" s="124"/>
      <c r="D1713" s="124"/>
      <c r="E1713" s="124"/>
      <c r="F1713" s="124"/>
      <c r="G1713" s="124"/>
      <c r="H1713" s="124"/>
      <c r="I1713" s="124"/>
      <c r="J1713" s="124"/>
      <c r="K1713" s="124"/>
      <c r="L1713" s="124"/>
      <c r="M1713" s="124"/>
      <c r="N1713" s="124"/>
      <c r="O1713" s="124"/>
      <c r="P1713" s="124"/>
      <c r="Q1713" s="124"/>
      <c r="R1713" s="124"/>
      <c r="S1713" s="124"/>
      <c r="T1713" s="124"/>
      <c r="U1713" s="124"/>
      <c r="V1713" s="124"/>
      <c r="W1713" s="124"/>
      <c r="X1713" s="124"/>
      <c r="Y1713" s="124"/>
    </row>
    <row r="1714" spans="1:25" x14ac:dyDescent="0.25">
      <c r="A1714" s="124"/>
      <c r="B1714" s="124"/>
      <c r="C1714" s="124"/>
      <c r="D1714" s="124"/>
      <c r="E1714" s="124"/>
      <c r="F1714" s="124"/>
      <c r="G1714" s="124"/>
      <c r="H1714" s="124"/>
      <c r="I1714" s="124"/>
      <c r="J1714" s="124"/>
      <c r="K1714" s="124"/>
      <c r="L1714" s="124"/>
      <c r="M1714" s="124"/>
      <c r="N1714" s="124"/>
      <c r="O1714" s="124"/>
      <c r="P1714" s="124"/>
      <c r="Q1714" s="124"/>
      <c r="R1714" s="124"/>
      <c r="S1714" s="124"/>
      <c r="T1714" s="124"/>
      <c r="U1714" s="124"/>
      <c r="V1714" s="124"/>
      <c r="W1714" s="124"/>
      <c r="X1714" s="124"/>
      <c r="Y1714" s="124"/>
    </row>
    <row r="1715" spans="1:25" x14ac:dyDescent="0.25">
      <c r="A1715" s="124"/>
      <c r="B1715" s="124"/>
      <c r="C1715" s="124"/>
      <c r="D1715" s="124"/>
      <c r="E1715" s="124"/>
      <c r="F1715" s="124"/>
      <c r="G1715" s="124"/>
      <c r="H1715" s="124"/>
      <c r="I1715" s="124"/>
      <c r="J1715" s="124"/>
      <c r="K1715" s="124"/>
      <c r="L1715" s="124"/>
      <c r="M1715" s="124"/>
      <c r="N1715" s="124"/>
      <c r="O1715" s="124"/>
      <c r="P1715" s="124"/>
      <c r="Q1715" s="124"/>
      <c r="R1715" s="124"/>
      <c r="S1715" s="124"/>
      <c r="T1715" s="124"/>
      <c r="U1715" s="124"/>
      <c r="V1715" s="124"/>
      <c r="W1715" s="124"/>
      <c r="X1715" s="124"/>
      <c r="Y1715" s="124"/>
    </row>
    <row r="1716" spans="1:25" x14ac:dyDescent="0.25">
      <c r="A1716" s="124"/>
      <c r="B1716" s="124"/>
      <c r="C1716" s="124"/>
      <c r="D1716" s="124"/>
      <c r="E1716" s="124"/>
      <c r="F1716" s="124"/>
      <c r="G1716" s="124"/>
      <c r="H1716" s="124"/>
      <c r="I1716" s="124"/>
      <c r="J1716" s="124"/>
      <c r="K1716" s="124"/>
      <c r="L1716" s="124"/>
      <c r="M1716" s="124"/>
      <c r="N1716" s="124"/>
      <c r="O1716" s="124"/>
      <c r="P1716" s="124"/>
      <c r="Q1716" s="124"/>
      <c r="R1716" s="124"/>
      <c r="S1716" s="124"/>
      <c r="T1716" s="124"/>
      <c r="U1716" s="124"/>
      <c r="V1716" s="124"/>
      <c r="W1716" s="124"/>
      <c r="X1716" s="124"/>
      <c r="Y1716" s="124"/>
    </row>
    <row r="1717" spans="1:25" x14ac:dyDescent="0.25">
      <c r="A1717" s="124"/>
      <c r="B1717" s="124"/>
      <c r="C1717" s="124"/>
      <c r="D1717" s="124"/>
      <c r="E1717" s="124"/>
      <c r="F1717" s="124"/>
      <c r="G1717" s="124"/>
      <c r="H1717" s="124"/>
      <c r="I1717" s="124"/>
      <c r="J1717" s="124"/>
      <c r="K1717" s="124"/>
      <c r="L1717" s="124"/>
      <c r="M1717" s="124"/>
      <c r="N1717" s="124"/>
      <c r="O1717" s="124"/>
      <c r="P1717" s="124"/>
      <c r="Q1717" s="124"/>
      <c r="R1717" s="124"/>
      <c r="S1717" s="124"/>
      <c r="T1717" s="124"/>
      <c r="U1717" s="124"/>
      <c r="V1717" s="124"/>
      <c r="W1717" s="124"/>
      <c r="X1717" s="124"/>
      <c r="Y1717" s="124"/>
    </row>
    <row r="1718" spans="1:25" x14ac:dyDescent="0.25">
      <c r="A1718" s="124"/>
      <c r="B1718" s="124"/>
      <c r="C1718" s="124"/>
      <c r="D1718" s="124"/>
      <c r="E1718" s="124"/>
      <c r="F1718" s="124"/>
      <c r="G1718" s="124"/>
      <c r="H1718" s="124"/>
      <c r="I1718" s="124"/>
      <c r="J1718" s="124"/>
      <c r="K1718" s="124"/>
      <c r="L1718" s="124"/>
      <c r="M1718" s="124"/>
      <c r="N1718" s="124"/>
      <c r="O1718" s="124"/>
      <c r="P1718" s="124"/>
      <c r="Q1718" s="124"/>
      <c r="R1718" s="124"/>
      <c r="S1718" s="124"/>
      <c r="T1718" s="124"/>
      <c r="U1718" s="124"/>
      <c r="V1718" s="124"/>
      <c r="W1718" s="124"/>
      <c r="X1718" s="124"/>
      <c r="Y1718" s="124"/>
    </row>
    <row r="1719" spans="1:25" x14ac:dyDescent="0.25">
      <c r="A1719" s="124"/>
      <c r="B1719" s="124"/>
      <c r="C1719" s="124"/>
      <c r="D1719" s="124"/>
      <c r="E1719" s="124"/>
      <c r="F1719" s="124"/>
      <c r="G1719" s="124"/>
      <c r="H1719" s="124"/>
      <c r="I1719" s="124"/>
      <c r="J1719" s="124"/>
      <c r="K1719" s="124"/>
      <c r="L1719" s="124"/>
      <c r="M1719" s="124"/>
      <c r="N1719" s="124"/>
      <c r="O1719" s="124"/>
      <c r="P1719" s="124"/>
      <c r="Q1719" s="124"/>
      <c r="R1719" s="124"/>
      <c r="S1719" s="124"/>
      <c r="T1719" s="124"/>
      <c r="U1719" s="124"/>
      <c r="V1719" s="124"/>
      <c r="W1719" s="124"/>
      <c r="X1719" s="124"/>
      <c r="Y1719" s="124"/>
    </row>
    <row r="1720" spans="1:25" x14ac:dyDescent="0.25">
      <c r="A1720" s="124"/>
      <c r="B1720" s="124"/>
      <c r="C1720" s="124"/>
      <c r="D1720" s="124"/>
      <c r="E1720" s="124"/>
      <c r="F1720" s="124"/>
      <c r="G1720" s="124"/>
      <c r="H1720" s="124"/>
      <c r="I1720" s="124"/>
      <c r="J1720" s="124"/>
      <c r="K1720" s="124"/>
      <c r="L1720" s="124"/>
      <c r="M1720" s="124"/>
      <c r="N1720" s="124"/>
      <c r="O1720" s="124"/>
      <c r="P1720" s="124"/>
      <c r="Q1720" s="124"/>
      <c r="R1720" s="124"/>
      <c r="S1720" s="124"/>
      <c r="T1720" s="124"/>
      <c r="U1720" s="124"/>
      <c r="V1720" s="124"/>
      <c r="W1720" s="124"/>
      <c r="X1720" s="124"/>
      <c r="Y1720" s="124"/>
    </row>
    <row r="1721" spans="1:25" x14ac:dyDescent="0.25">
      <c r="A1721" s="124"/>
      <c r="B1721" s="124"/>
      <c r="C1721" s="124"/>
      <c r="D1721" s="124"/>
      <c r="E1721" s="124"/>
      <c r="F1721" s="124"/>
      <c r="G1721" s="124"/>
      <c r="H1721" s="124"/>
      <c r="I1721" s="124"/>
      <c r="J1721" s="124"/>
      <c r="K1721" s="124"/>
      <c r="L1721" s="124"/>
      <c r="M1721" s="124"/>
      <c r="N1721" s="124"/>
      <c r="O1721" s="124"/>
      <c r="P1721" s="124"/>
      <c r="Q1721" s="124"/>
      <c r="R1721" s="124"/>
      <c r="S1721" s="124"/>
      <c r="T1721" s="124"/>
      <c r="U1721" s="124"/>
      <c r="V1721" s="124"/>
      <c r="W1721" s="124"/>
      <c r="X1721" s="124"/>
      <c r="Y1721" s="124"/>
    </row>
    <row r="1722" spans="1:25" x14ac:dyDescent="0.25">
      <c r="A1722" s="124"/>
      <c r="B1722" s="124"/>
      <c r="C1722" s="124"/>
      <c r="D1722" s="124"/>
      <c r="E1722" s="124"/>
      <c r="F1722" s="124"/>
      <c r="G1722" s="124"/>
      <c r="H1722" s="124"/>
      <c r="I1722" s="124"/>
      <c r="J1722" s="124"/>
      <c r="K1722" s="124"/>
      <c r="L1722" s="124"/>
      <c r="M1722" s="124"/>
      <c r="N1722" s="124"/>
      <c r="O1722" s="124"/>
      <c r="P1722" s="124"/>
      <c r="Q1722" s="124"/>
      <c r="R1722" s="124"/>
      <c r="S1722" s="124"/>
      <c r="T1722" s="124"/>
      <c r="U1722" s="124"/>
      <c r="V1722" s="124"/>
      <c r="W1722" s="124"/>
      <c r="X1722" s="124"/>
      <c r="Y1722" s="124"/>
    </row>
    <row r="1723" spans="1:25" x14ac:dyDescent="0.25">
      <c r="A1723" s="124"/>
      <c r="B1723" s="124"/>
      <c r="C1723" s="124"/>
      <c r="D1723" s="124"/>
      <c r="E1723" s="124"/>
      <c r="F1723" s="124"/>
      <c r="G1723" s="124"/>
      <c r="H1723" s="124"/>
      <c r="I1723" s="124"/>
      <c r="J1723" s="124"/>
      <c r="K1723" s="124"/>
      <c r="L1723" s="124"/>
      <c r="M1723" s="124"/>
      <c r="N1723" s="124"/>
      <c r="O1723" s="124"/>
      <c r="P1723" s="124"/>
      <c r="Q1723" s="124"/>
      <c r="R1723" s="124"/>
      <c r="S1723" s="124"/>
      <c r="T1723" s="124"/>
      <c r="U1723" s="124"/>
      <c r="V1723" s="124"/>
      <c r="W1723" s="124"/>
      <c r="X1723" s="124"/>
      <c r="Y1723" s="124"/>
    </row>
    <row r="1724" spans="1:25" x14ac:dyDescent="0.25">
      <c r="A1724" s="124"/>
      <c r="B1724" s="124"/>
      <c r="C1724" s="124"/>
      <c r="D1724" s="124"/>
      <c r="E1724" s="124"/>
      <c r="F1724" s="124"/>
      <c r="G1724" s="124"/>
      <c r="H1724" s="124"/>
      <c r="I1724" s="124"/>
      <c r="J1724" s="124"/>
      <c r="K1724" s="124"/>
      <c r="L1724" s="124"/>
      <c r="M1724" s="124"/>
      <c r="N1724" s="124"/>
      <c r="O1724" s="124"/>
      <c r="P1724" s="124"/>
      <c r="Q1724" s="124"/>
      <c r="R1724" s="124"/>
      <c r="S1724" s="124"/>
      <c r="T1724" s="124"/>
      <c r="U1724" s="124"/>
      <c r="V1724" s="124"/>
      <c r="W1724" s="124"/>
      <c r="X1724" s="124"/>
      <c r="Y1724" s="124"/>
    </row>
    <row r="1725" spans="1:25" x14ac:dyDescent="0.25">
      <c r="A1725" s="124"/>
      <c r="B1725" s="124"/>
      <c r="C1725" s="124"/>
      <c r="D1725" s="124"/>
      <c r="E1725" s="124"/>
      <c r="F1725" s="124"/>
      <c r="G1725" s="124"/>
      <c r="H1725" s="124"/>
      <c r="I1725" s="124"/>
      <c r="J1725" s="124"/>
      <c r="K1725" s="124"/>
      <c r="L1725" s="124"/>
      <c r="M1725" s="124"/>
      <c r="N1725" s="124"/>
      <c r="O1725" s="124"/>
      <c r="P1725" s="124"/>
      <c r="Q1725" s="124"/>
      <c r="R1725" s="124"/>
      <c r="S1725" s="124"/>
      <c r="T1725" s="124"/>
      <c r="U1725" s="124"/>
      <c r="V1725" s="124"/>
      <c r="W1725" s="124"/>
      <c r="X1725" s="124"/>
      <c r="Y1725" s="124"/>
    </row>
    <row r="1726" spans="1:25" x14ac:dyDescent="0.25">
      <c r="A1726" s="124"/>
      <c r="B1726" s="124"/>
      <c r="C1726" s="124"/>
      <c r="D1726" s="124"/>
      <c r="E1726" s="124"/>
      <c r="F1726" s="124"/>
      <c r="G1726" s="124"/>
      <c r="H1726" s="124"/>
      <c r="I1726" s="124"/>
      <c r="J1726" s="124"/>
      <c r="K1726" s="124"/>
      <c r="L1726" s="124"/>
      <c r="M1726" s="124"/>
      <c r="N1726" s="124"/>
      <c r="O1726" s="124"/>
      <c r="P1726" s="124"/>
      <c r="Q1726" s="124"/>
      <c r="R1726" s="124"/>
      <c r="S1726" s="124"/>
      <c r="T1726" s="124"/>
      <c r="U1726" s="124"/>
      <c r="V1726" s="124"/>
      <c r="W1726" s="124"/>
      <c r="X1726" s="124"/>
      <c r="Y1726" s="124"/>
    </row>
    <row r="1727" spans="1:25" x14ac:dyDescent="0.25">
      <c r="A1727" s="124"/>
      <c r="B1727" s="124"/>
      <c r="C1727" s="124"/>
      <c r="D1727" s="124"/>
      <c r="E1727" s="124"/>
      <c r="F1727" s="124"/>
      <c r="G1727" s="124"/>
      <c r="H1727" s="124"/>
      <c r="I1727" s="124"/>
      <c r="J1727" s="124"/>
      <c r="K1727" s="124"/>
      <c r="L1727" s="124"/>
      <c r="M1727" s="124"/>
      <c r="N1727" s="124"/>
      <c r="O1727" s="124"/>
      <c r="P1727" s="124"/>
      <c r="Q1727" s="124"/>
      <c r="R1727" s="124"/>
      <c r="S1727" s="124"/>
      <c r="T1727" s="124"/>
      <c r="U1727" s="124"/>
      <c r="V1727" s="124"/>
      <c r="W1727" s="124"/>
      <c r="X1727" s="124"/>
      <c r="Y1727" s="124"/>
    </row>
    <row r="1728" spans="1:25" x14ac:dyDescent="0.25">
      <c r="A1728" s="124"/>
      <c r="B1728" s="124"/>
      <c r="C1728" s="124"/>
      <c r="D1728" s="124"/>
      <c r="E1728" s="124"/>
      <c r="F1728" s="124"/>
      <c r="G1728" s="124"/>
      <c r="H1728" s="124"/>
      <c r="I1728" s="124"/>
      <c r="J1728" s="124"/>
      <c r="K1728" s="124"/>
      <c r="L1728" s="124"/>
      <c r="M1728" s="124"/>
      <c r="N1728" s="124"/>
      <c r="O1728" s="124"/>
      <c r="P1728" s="124"/>
      <c r="Q1728" s="124"/>
      <c r="R1728" s="124"/>
      <c r="S1728" s="124"/>
      <c r="T1728" s="124"/>
      <c r="U1728" s="124"/>
      <c r="V1728" s="124"/>
      <c r="W1728" s="124"/>
      <c r="X1728" s="124"/>
      <c r="Y1728" s="124"/>
    </row>
    <row r="1729" spans="1:25" x14ac:dyDescent="0.25">
      <c r="A1729" s="124"/>
      <c r="B1729" s="124"/>
      <c r="C1729" s="124"/>
      <c r="D1729" s="124"/>
      <c r="E1729" s="124"/>
      <c r="F1729" s="124"/>
      <c r="G1729" s="124"/>
      <c r="H1729" s="124"/>
      <c r="I1729" s="124"/>
      <c r="J1729" s="124"/>
      <c r="K1729" s="124"/>
      <c r="L1729" s="124"/>
      <c r="M1729" s="124"/>
      <c r="N1729" s="124"/>
      <c r="O1729" s="124"/>
      <c r="P1729" s="124"/>
      <c r="Q1729" s="124"/>
      <c r="R1729" s="124"/>
      <c r="S1729" s="124"/>
      <c r="T1729" s="124"/>
      <c r="U1729" s="124"/>
      <c r="V1729" s="124"/>
      <c r="W1729" s="124"/>
      <c r="X1729" s="124"/>
      <c r="Y1729" s="124"/>
    </row>
    <row r="1730" spans="1:25" x14ac:dyDescent="0.25">
      <c r="A1730" s="124"/>
      <c r="B1730" s="124"/>
      <c r="C1730" s="124"/>
      <c r="D1730" s="124"/>
      <c r="E1730" s="124"/>
      <c r="F1730" s="124"/>
      <c r="G1730" s="124"/>
      <c r="H1730" s="124"/>
      <c r="I1730" s="124"/>
      <c r="J1730" s="124"/>
      <c r="K1730" s="124"/>
      <c r="L1730" s="124"/>
      <c r="M1730" s="124"/>
      <c r="N1730" s="124"/>
      <c r="O1730" s="124"/>
      <c r="P1730" s="124"/>
      <c r="Q1730" s="124"/>
      <c r="R1730" s="124"/>
      <c r="S1730" s="124"/>
      <c r="T1730" s="124"/>
      <c r="U1730" s="124"/>
      <c r="V1730" s="124"/>
      <c r="W1730" s="124"/>
      <c r="X1730" s="124"/>
      <c r="Y1730" s="124"/>
    </row>
    <row r="1731" spans="1:25" x14ac:dyDescent="0.25">
      <c r="A1731" s="124"/>
      <c r="B1731" s="124"/>
      <c r="C1731" s="124"/>
      <c r="D1731" s="124"/>
      <c r="E1731" s="124"/>
      <c r="F1731" s="124"/>
      <c r="G1731" s="124"/>
      <c r="H1731" s="124"/>
      <c r="I1731" s="124"/>
      <c r="J1731" s="124"/>
      <c r="K1731" s="124"/>
      <c r="L1731" s="124"/>
      <c r="M1731" s="124"/>
      <c r="N1731" s="124"/>
      <c r="O1731" s="124"/>
      <c r="P1731" s="124"/>
      <c r="Q1731" s="124"/>
      <c r="R1731" s="124"/>
      <c r="S1731" s="124"/>
      <c r="T1731" s="124"/>
      <c r="U1731" s="124"/>
      <c r="V1731" s="124"/>
      <c r="W1731" s="124"/>
      <c r="X1731" s="124"/>
      <c r="Y1731" s="124"/>
    </row>
    <row r="1732" spans="1:25" x14ac:dyDescent="0.25">
      <c r="A1732" s="124"/>
      <c r="B1732" s="124"/>
      <c r="C1732" s="124"/>
      <c r="D1732" s="124"/>
      <c r="E1732" s="124"/>
      <c r="F1732" s="124"/>
      <c r="G1732" s="124"/>
      <c r="H1732" s="124"/>
      <c r="I1732" s="124"/>
      <c r="J1732" s="124"/>
      <c r="K1732" s="124"/>
      <c r="L1732" s="124"/>
      <c r="M1732" s="124"/>
      <c r="N1732" s="124"/>
      <c r="O1732" s="124"/>
      <c r="P1732" s="124"/>
      <c r="Q1732" s="124"/>
      <c r="R1732" s="124"/>
      <c r="S1732" s="124"/>
      <c r="T1732" s="124"/>
      <c r="U1732" s="124"/>
      <c r="V1732" s="124"/>
      <c r="W1732" s="124"/>
      <c r="X1732" s="124"/>
      <c r="Y1732" s="124"/>
    </row>
    <row r="1733" spans="1:25" x14ac:dyDescent="0.25">
      <c r="A1733" s="124"/>
      <c r="B1733" s="124"/>
      <c r="C1733" s="124"/>
      <c r="D1733" s="124"/>
      <c r="E1733" s="124"/>
      <c r="F1733" s="124"/>
      <c r="G1733" s="124"/>
      <c r="H1733" s="124"/>
      <c r="I1733" s="124"/>
      <c r="J1733" s="124"/>
      <c r="K1733" s="124"/>
      <c r="L1733" s="124"/>
      <c r="M1733" s="124"/>
      <c r="N1733" s="124"/>
      <c r="O1733" s="124"/>
      <c r="P1733" s="124"/>
      <c r="Q1733" s="124"/>
      <c r="R1733" s="124"/>
      <c r="S1733" s="124"/>
      <c r="T1733" s="124"/>
      <c r="U1733" s="124"/>
      <c r="V1733" s="124"/>
      <c r="W1733" s="124"/>
      <c r="X1733" s="124"/>
      <c r="Y1733" s="124"/>
    </row>
    <row r="1734" spans="1:25" x14ac:dyDescent="0.25">
      <c r="A1734" s="124"/>
      <c r="B1734" s="124"/>
      <c r="C1734" s="124"/>
      <c r="D1734" s="124"/>
      <c r="E1734" s="124"/>
      <c r="F1734" s="124"/>
      <c r="G1734" s="124"/>
      <c r="H1734" s="124"/>
      <c r="I1734" s="124"/>
      <c r="J1734" s="124"/>
      <c r="K1734" s="124"/>
      <c r="L1734" s="124"/>
      <c r="M1734" s="124"/>
      <c r="N1734" s="124"/>
      <c r="O1734" s="124"/>
      <c r="P1734" s="124"/>
      <c r="Q1734" s="124"/>
      <c r="R1734" s="124"/>
      <c r="S1734" s="124"/>
      <c r="T1734" s="124"/>
      <c r="U1734" s="124"/>
      <c r="V1734" s="124"/>
      <c r="W1734" s="124"/>
      <c r="X1734" s="124"/>
      <c r="Y1734" s="124"/>
    </row>
    <row r="1735" spans="1:25" x14ac:dyDescent="0.25">
      <c r="A1735" s="124"/>
      <c r="B1735" s="124"/>
      <c r="C1735" s="124"/>
      <c r="D1735" s="124"/>
      <c r="E1735" s="124"/>
      <c r="F1735" s="124"/>
      <c r="G1735" s="124"/>
      <c r="H1735" s="124"/>
      <c r="I1735" s="124"/>
      <c r="J1735" s="124"/>
      <c r="K1735" s="124"/>
      <c r="L1735" s="124"/>
      <c r="M1735" s="124"/>
      <c r="N1735" s="124"/>
      <c r="O1735" s="124"/>
      <c r="P1735" s="124"/>
      <c r="Q1735" s="124"/>
      <c r="R1735" s="124"/>
      <c r="S1735" s="124"/>
      <c r="T1735" s="124"/>
      <c r="U1735" s="124"/>
      <c r="V1735" s="124"/>
      <c r="W1735" s="124"/>
      <c r="X1735" s="124"/>
      <c r="Y1735" s="124"/>
    </row>
    <row r="1736" spans="1:25" x14ac:dyDescent="0.25">
      <c r="A1736" s="124"/>
      <c r="B1736" s="124"/>
      <c r="C1736" s="124"/>
      <c r="D1736" s="124"/>
      <c r="E1736" s="124"/>
      <c r="F1736" s="124"/>
      <c r="G1736" s="124"/>
      <c r="H1736" s="124"/>
      <c r="I1736" s="124"/>
      <c r="J1736" s="124"/>
      <c r="K1736" s="124"/>
      <c r="L1736" s="124"/>
      <c r="M1736" s="124"/>
      <c r="N1736" s="124"/>
      <c r="O1736" s="124"/>
      <c r="P1736" s="124"/>
      <c r="Q1736" s="124"/>
      <c r="R1736" s="124"/>
      <c r="S1736" s="124"/>
      <c r="T1736" s="124"/>
      <c r="U1736" s="124"/>
      <c r="V1736" s="124"/>
      <c r="W1736" s="124"/>
      <c r="X1736" s="124"/>
      <c r="Y1736" s="124"/>
    </row>
    <row r="1737" spans="1:25" x14ac:dyDescent="0.25">
      <c r="A1737" s="124"/>
      <c r="B1737" s="124"/>
      <c r="C1737" s="124"/>
      <c r="D1737" s="124"/>
      <c r="E1737" s="124"/>
      <c r="F1737" s="124"/>
      <c r="G1737" s="124"/>
      <c r="H1737" s="124"/>
      <c r="I1737" s="124"/>
      <c r="J1737" s="124"/>
      <c r="K1737" s="124"/>
      <c r="L1737" s="124"/>
      <c r="M1737" s="124"/>
      <c r="N1737" s="124"/>
      <c r="O1737" s="124"/>
      <c r="P1737" s="124"/>
      <c r="Q1737" s="124"/>
      <c r="R1737" s="124"/>
      <c r="S1737" s="124"/>
      <c r="T1737" s="124"/>
      <c r="U1737" s="124"/>
      <c r="V1737" s="124"/>
      <c r="W1737" s="124"/>
      <c r="X1737" s="124"/>
      <c r="Y1737" s="124"/>
    </row>
    <row r="1738" spans="1:25" x14ac:dyDescent="0.25">
      <c r="A1738" s="124"/>
      <c r="B1738" s="124"/>
      <c r="C1738" s="124"/>
      <c r="D1738" s="124"/>
      <c r="E1738" s="124"/>
      <c r="F1738" s="124"/>
      <c r="G1738" s="124"/>
      <c r="H1738" s="124"/>
      <c r="I1738" s="124"/>
      <c r="J1738" s="124"/>
      <c r="K1738" s="124"/>
      <c r="L1738" s="124"/>
      <c r="M1738" s="124"/>
      <c r="N1738" s="124"/>
      <c r="O1738" s="124"/>
      <c r="P1738" s="124"/>
      <c r="Q1738" s="124"/>
      <c r="R1738" s="124"/>
      <c r="S1738" s="124"/>
      <c r="T1738" s="124"/>
      <c r="U1738" s="124"/>
      <c r="V1738" s="124"/>
      <c r="W1738" s="124"/>
      <c r="X1738" s="124"/>
      <c r="Y1738" s="124"/>
    </row>
    <row r="1739" spans="1:25" x14ac:dyDescent="0.25">
      <c r="A1739" s="124"/>
      <c r="B1739" s="124"/>
      <c r="C1739" s="124"/>
      <c r="D1739" s="124"/>
      <c r="E1739" s="124"/>
      <c r="F1739" s="124"/>
      <c r="G1739" s="124"/>
      <c r="H1739" s="124"/>
      <c r="I1739" s="124"/>
      <c r="J1739" s="124"/>
      <c r="K1739" s="124"/>
      <c r="L1739" s="124"/>
      <c r="M1739" s="124"/>
      <c r="N1739" s="124"/>
      <c r="O1739" s="124"/>
      <c r="P1739" s="124"/>
      <c r="Q1739" s="124"/>
      <c r="R1739" s="124"/>
      <c r="S1739" s="124"/>
      <c r="T1739" s="124"/>
      <c r="U1739" s="124"/>
      <c r="V1739" s="124"/>
      <c r="W1739" s="124"/>
      <c r="X1739" s="124"/>
      <c r="Y1739" s="124"/>
    </row>
    <row r="1740" spans="1:25" x14ac:dyDescent="0.25">
      <c r="A1740" s="124"/>
      <c r="B1740" s="124"/>
      <c r="C1740" s="124"/>
      <c r="D1740" s="124"/>
      <c r="E1740" s="124"/>
      <c r="F1740" s="124"/>
      <c r="G1740" s="124"/>
      <c r="H1740" s="124"/>
      <c r="I1740" s="124"/>
      <c r="J1740" s="124"/>
      <c r="K1740" s="124"/>
      <c r="L1740" s="124"/>
      <c r="M1740" s="124"/>
      <c r="N1740" s="124"/>
      <c r="O1740" s="124"/>
      <c r="P1740" s="124"/>
      <c r="Q1740" s="124"/>
      <c r="R1740" s="124"/>
      <c r="S1740" s="124"/>
      <c r="T1740" s="124"/>
      <c r="U1740" s="124"/>
      <c r="V1740" s="124"/>
      <c r="W1740" s="124"/>
      <c r="X1740" s="124"/>
      <c r="Y1740" s="124"/>
    </row>
    <row r="1741" spans="1:25" x14ac:dyDescent="0.25">
      <c r="A1741" s="124"/>
      <c r="B1741" s="124"/>
      <c r="C1741" s="124"/>
      <c r="D1741" s="124"/>
      <c r="E1741" s="124"/>
      <c r="F1741" s="124"/>
      <c r="G1741" s="124"/>
      <c r="H1741" s="124"/>
      <c r="I1741" s="124"/>
      <c r="J1741" s="124"/>
      <c r="K1741" s="124"/>
      <c r="L1741" s="124"/>
      <c r="M1741" s="124"/>
      <c r="N1741" s="124"/>
      <c r="O1741" s="124"/>
      <c r="P1741" s="124"/>
      <c r="Q1741" s="124"/>
      <c r="R1741" s="124"/>
      <c r="S1741" s="124"/>
      <c r="T1741" s="124"/>
      <c r="U1741" s="124"/>
      <c r="V1741" s="124"/>
      <c r="W1741" s="124"/>
      <c r="X1741" s="124"/>
      <c r="Y1741" s="124"/>
    </row>
    <row r="1742" spans="1:25" x14ac:dyDescent="0.25">
      <c r="A1742" s="124"/>
      <c r="B1742" s="124"/>
      <c r="C1742" s="124"/>
      <c r="D1742" s="124"/>
      <c r="E1742" s="124"/>
      <c r="F1742" s="124"/>
      <c r="G1742" s="124"/>
      <c r="H1742" s="124"/>
      <c r="I1742" s="124"/>
      <c r="J1742" s="124"/>
      <c r="K1742" s="124"/>
      <c r="L1742" s="124"/>
      <c r="M1742" s="124"/>
      <c r="N1742" s="124"/>
      <c r="O1742" s="124"/>
      <c r="P1742" s="124"/>
      <c r="Q1742" s="124"/>
      <c r="R1742" s="124"/>
      <c r="S1742" s="124"/>
      <c r="T1742" s="124"/>
      <c r="U1742" s="124"/>
      <c r="V1742" s="124"/>
      <c r="W1742" s="124"/>
      <c r="X1742" s="124"/>
      <c r="Y1742" s="124"/>
    </row>
    <row r="1743" spans="1:25" x14ac:dyDescent="0.25">
      <c r="A1743" s="124"/>
      <c r="B1743" s="124"/>
      <c r="C1743" s="124"/>
      <c r="D1743" s="124"/>
      <c r="E1743" s="124"/>
      <c r="F1743" s="124"/>
      <c r="G1743" s="124"/>
      <c r="H1743" s="124"/>
      <c r="I1743" s="124"/>
      <c r="J1743" s="124"/>
      <c r="K1743" s="124"/>
      <c r="L1743" s="124"/>
      <c r="M1743" s="124"/>
      <c r="N1743" s="124"/>
      <c r="O1743" s="124"/>
      <c r="P1743" s="124"/>
      <c r="Q1743" s="124"/>
      <c r="R1743" s="124"/>
      <c r="S1743" s="124"/>
      <c r="T1743" s="124"/>
      <c r="U1743" s="124"/>
      <c r="V1743" s="124"/>
      <c r="W1743" s="124"/>
      <c r="X1743" s="124"/>
      <c r="Y1743" s="124"/>
    </row>
    <row r="1744" spans="1:25" x14ac:dyDescent="0.25">
      <c r="A1744" s="124"/>
      <c r="B1744" s="124"/>
      <c r="C1744" s="124"/>
      <c r="D1744" s="124"/>
      <c r="E1744" s="124"/>
      <c r="F1744" s="124"/>
      <c r="G1744" s="124"/>
      <c r="H1744" s="124"/>
      <c r="I1744" s="124"/>
      <c r="J1744" s="124"/>
      <c r="K1744" s="124"/>
      <c r="L1744" s="124"/>
      <c r="M1744" s="124"/>
      <c r="N1744" s="124"/>
      <c r="O1744" s="124"/>
      <c r="P1744" s="124"/>
      <c r="Q1744" s="124"/>
      <c r="R1744" s="124"/>
      <c r="S1744" s="124"/>
      <c r="T1744" s="124"/>
      <c r="U1744" s="124"/>
      <c r="V1744" s="124"/>
      <c r="W1744" s="124"/>
      <c r="X1744" s="124"/>
      <c r="Y1744" s="124"/>
    </row>
    <row r="1745" spans="1:25" x14ac:dyDescent="0.25">
      <c r="A1745" s="124"/>
      <c r="B1745" s="124"/>
      <c r="C1745" s="124"/>
      <c r="D1745" s="124"/>
      <c r="E1745" s="124"/>
      <c r="F1745" s="124"/>
      <c r="G1745" s="124"/>
      <c r="H1745" s="124"/>
      <c r="I1745" s="124"/>
      <c r="J1745" s="124"/>
      <c r="K1745" s="124"/>
      <c r="L1745" s="124"/>
      <c r="M1745" s="124"/>
      <c r="N1745" s="124"/>
      <c r="O1745" s="124"/>
      <c r="P1745" s="124"/>
      <c r="Q1745" s="124"/>
      <c r="R1745" s="124"/>
      <c r="S1745" s="124"/>
      <c r="T1745" s="124"/>
      <c r="U1745" s="124"/>
      <c r="V1745" s="124"/>
      <c r="W1745" s="124"/>
      <c r="X1745" s="124"/>
      <c r="Y1745" s="124"/>
    </row>
    <row r="1746" spans="1:25" x14ac:dyDescent="0.25">
      <c r="A1746" s="124"/>
      <c r="B1746" s="124"/>
      <c r="C1746" s="124"/>
      <c r="D1746" s="124"/>
      <c r="E1746" s="124"/>
      <c r="F1746" s="124"/>
      <c r="G1746" s="124"/>
      <c r="H1746" s="124"/>
      <c r="I1746" s="124"/>
      <c r="J1746" s="124"/>
      <c r="K1746" s="124"/>
      <c r="L1746" s="124"/>
      <c r="M1746" s="124"/>
      <c r="N1746" s="124"/>
      <c r="O1746" s="124"/>
      <c r="P1746" s="124"/>
      <c r="Q1746" s="124"/>
      <c r="R1746" s="124"/>
      <c r="S1746" s="124"/>
      <c r="T1746" s="124"/>
      <c r="U1746" s="124"/>
      <c r="V1746" s="124"/>
      <c r="W1746" s="124"/>
      <c r="X1746" s="124"/>
      <c r="Y1746" s="124"/>
    </row>
    <row r="1747" spans="1:25" x14ac:dyDescent="0.25">
      <c r="A1747" s="124"/>
      <c r="B1747" s="124"/>
      <c r="C1747" s="124"/>
      <c r="D1747" s="124"/>
      <c r="E1747" s="124"/>
      <c r="F1747" s="124"/>
      <c r="G1747" s="124"/>
      <c r="H1747" s="124"/>
      <c r="I1747" s="124"/>
      <c r="J1747" s="124"/>
      <c r="K1747" s="124"/>
      <c r="L1747" s="124"/>
      <c r="M1747" s="124"/>
      <c r="N1747" s="124"/>
      <c r="O1747" s="124"/>
      <c r="P1747" s="124"/>
      <c r="Q1747" s="124"/>
      <c r="R1747" s="124"/>
      <c r="S1747" s="124"/>
      <c r="T1747" s="124"/>
      <c r="U1747" s="124"/>
      <c r="V1747" s="124"/>
      <c r="W1747" s="124"/>
      <c r="X1747" s="124"/>
      <c r="Y1747" s="124"/>
    </row>
    <row r="1748" spans="1:25" x14ac:dyDescent="0.25">
      <c r="A1748" s="124"/>
      <c r="B1748" s="124"/>
      <c r="C1748" s="124"/>
      <c r="D1748" s="124"/>
      <c r="E1748" s="124"/>
      <c r="F1748" s="124"/>
      <c r="G1748" s="124"/>
      <c r="H1748" s="124"/>
      <c r="I1748" s="124"/>
      <c r="J1748" s="124"/>
      <c r="K1748" s="124"/>
      <c r="L1748" s="124"/>
      <c r="M1748" s="124"/>
      <c r="N1748" s="124"/>
      <c r="O1748" s="124"/>
      <c r="P1748" s="124"/>
      <c r="Q1748" s="124"/>
      <c r="R1748" s="124"/>
      <c r="S1748" s="124"/>
      <c r="T1748" s="124"/>
      <c r="U1748" s="124"/>
      <c r="V1748" s="124"/>
      <c r="W1748" s="124"/>
      <c r="X1748" s="124"/>
      <c r="Y1748" s="124"/>
    </row>
    <row r="1749" spans="1:25" x14ac:dyDescent="0.25">
      <c r="A1749" s="124"/>
      <c r="B1749" s="124"/>
      <c r="C1749" s="124"/>
      <c r="D1749" s="124"/>
      <c r="E1749" s="124"/>
      <c r="F1749" s="124"/>
      <c r="G1749" s="124"/>
      <c r="H1749" s="124"/>
      <c r="I1749" s="124"/>
      <c r="J1749" s="124"/>
      <c r="K1749" s="124"/>
      <c r="L1749" s="124"/>
      <c r="M1749" s="124"/>
      <c r="N1749" s="124"/>
      <c r="O1749" s="124"/>
      <c r="P1749" s="124"/>
      <c r="Q1749" s="124"/>
      <c r="R1749" s="124"/>
      <c r="S1749" s="124"/>
      <c r="T1749" s="124"/>
      <c r="U1749" s="124"/>
      <c r="V1749" s="124"/>
      <c r="W1749" s="124"/>
      <c r="X1749" s="124"/>
      <c r="Y1749" s="124"/>
    </row>
    <row r="1750" spans="1:25" x14ac:dyDescent="0.25">
      <c r="A1750" s="124"/>
      <c r="B1750" s="124"/>
      <c r="C1750" s="124"/>
      <c r="D1750" s="124"/>
      <c r="E1750" s="124"/>
      <c r="F1750" s="124"/>
      <c r="G1750" s="124"/>
      <c r="H1750" s="124"/>
      <c r="I1750" s="124"/>
      <c r="J1750" s="124"/>
      <c r="K1750" s="124"/>
      <c r="L1750" s="124"/>
      <c r="M1750" s="124"/>
      <c r="N1750" s="124"/>
      <c r="O1750" s="124"/>
      <c r="P1750" s="124"/>
      <c r="Q1750" s="124"/>
      <c r="R1750" s="124"/>
      <c r="S1750" s="124"/>
      <c r="T1750" s="124"/>
      <c r="U1750" s="124"/>
      <c r="V1750" s="124"/>
      <c r="W1750" s="124"/>
      <c r="X1750" s="124"/>
      <c r="Y1750" s="124"/>
    </row>
    <row r="1751" spans="1:25" x14ac:dyDescent="0.25">
      <c r="A1751" s="124"/>
      <c r="B1751" s="124"/>
      <c r="C1751" s="124"/>
      <c r="D1751" s="124"/>
      <c r="E1751" s="124"/>
      <c r="F1751" s="124"/>
      <c r="G1751" s="124"/>
      <c r="H1751" s="124"/>
      <c r="I1751" s="124"/>
      <c r="J1751" s="124"/>
      <c r="K1751" s="124"/>
      <c r="L1751" s="124"/>
      <c r="M1751" s="124"/>
      <c r="N1751" s="124"/>
      <c r="O1751" s="124"/>
      <c r="P1751" s="124"/>
      <c r="Q1751" s="124"/>
      <c r="R1751" s="124"/>
      <c r="S1751" s="124"/>
      <c r="T1751" s="124"/>
      <c r="U1751" s="124"/>
      <c r="V1751" s="124"/>
      <c r="W1751" s="124"/>
      <c r="X1751" s="124"/>
      <c r="Y1751" s="124"/>
    </row>
    <row r="1752" spans="1:25" x14ac:dyDescent="0.25">
      <c r="A1752" s="124"/>
      <c r="B1752" s="124"/>
      <c r="C1752" s="124"/>
      <c r="D1752" s="124"/>
      <c r="E1752" s="124"/>
      <c r="F1752" s="124"/>
      <c r="G1752" s="124"/>
      <c r="H1752" s="124"/>
      <c r="I1752" s="124"/>
      <c r="J1752" s="124"/>
      <c r="K1752" s="124"/>
      <c r="L1752" s="124"/>
      <c r="M1752" s="124"/>
      <c r="N1752" s="124"/>
      <c r="O1752" s="124"/>
      <c r="P1752" s="124"/>
      <c r="Q1752" s="124"/>
      <c r="R1752" s="124"/>
      <c r="S1752" s="124"/>
      <c r="T1752" s="124"/>
      <c r="U1752" s="124"/>
      <c r="V1752" s="124"/>
      <c r="W1752" s="124"/>
      <c r="X1752" s="124"/>
      <c r="Y1752" s="124"/>
    </row>
    <row r="1753" spans="1:25" x14ac:dyDescent="0.25">
      <c r="A1753" s="124"/>
      <c r="B1753" s="124"/>
      <c r="C1753" s="124"/>
      <c r="D1753" s="124"/>
      <c r="E1753" s="124"/>
      <c r="F1753" s="124"/>
      <c r="G1753" s="124"/>
      <c r="H1753" s="124"/>
      <c r="I1753" s="124"/>
      <c r="J1753" s="124"/>
      <c r="K1753" s="124"/>
      <c r="L1753" s="124"/>
      <c r="M1753" s="124"/>
      <c r="N1753" s="124"/>
      <c r="O1753" s="124"/>
      <c r="P1753" s="124"/>
      <c r="Q1753" s="124"/>
      <c r="R1753" s="124"/>
      <c r="S1753" s="124"/>
      <c r="T1753" s="124"/>
      <c r="U1753" s="124"/>
      <c r="V1753" s="124"/>
      <c r="W1753" s="124"/>
      <c r="X1753" s="124"/>
      <c r="Y1753" s="124"/>
    </row>
    <row r="1754" spans="1:25" x14ac:dyDescent="0.25">
      <c r="A1754" s="124"/>
      <c r="B1754" s="124"/>
      <c r="C1754" s="124"/>
      <c r="D1754" s="124"/>
      <c r="E1754" s="124"/>
      <c r="F1754" s="124"/>
      <c r="G1754" s="124"/>
      <c r="H1754" s="124"/>
      <c r="I1754" s="124"/>
      <c r="J1754" s="124"/>
      <c r="K1754" s="124"/>
      <c r="L1754" s="124"/>
      <c r="M1754" s="124"/>
      <c r="N1754" s="124"/>
      <c r="O1754" s="124"/>
      <c r="P1754" s="124"/>
      <c r="Q1754" s="124"/>
      <c r="R1754" s="124"/>
      <c r="S1754" s="124"/>
      <c r="T1754" s="124"/>
      <c r="U1754" s="124"/>
      <c r="V1754" s="124"/>
      <c r="W1754" s="124"/>
      <c r="X1754" s="124"/>
      <c r="Y1754" s="124"/>
    </row>
    <row r="1755" spans="1:25" x14ac:dyDescent="0.25">
      <c r="A1755" s="124"/>
      <c r="B1755" s="124"/>
      <c r="C1755" s="124"/>
      <c r="D1755" s="124"/>
      <c r="E1755" s="124"/>
      <c r="F1755" s="124"/>
      <c r="G1755" s="124"/>
      <c r="H1755" s="124"/>
      <c r="I1755" s="124"/>
      <c r="J1755" s="124"/>
      <c r="K1755" s="124"/>
      <c r="L1755" s="124"/>
      <c r="M1755" s="124"/>
      <c r="N1755" s="124"/>
      <c r="O1755" s="124"/>
      <c r="P1755" s="124"/>
      <c r="Q1755" s="124"/>
      <c r="R1755" s="124"/>
      <c r="S1755" s="124"/>
      <c r="T1755" s="124"/>
      <c r="U1755" s="124"/>
      <c r="V1755" s="124"/>
      <c r="W1755" s="124"/>
      <c r="X1755" s="124"/>
      <c r="Y1755" s="124"/>
    </row>
    <row r="1756" spans="1:25" x14ac:dyDescent="0.25">
      <c r="A1756" s="124"/>
      <c r="B1756" s="124"/>
      <c r="C1756" s="124"/>
      <c r="D1756" s="124"/>
      <c r="E1756" s="124"/>
      <c r="F1756" s="124"/>
      <c r="G1756" s="124"/>
      <c r="H1756" s="124"/>
      <c r="I1756" s="124"/>
      <c r="J1756" s="124"/>
      <c r="K1756" s="124"/>
      <c r="L1756" s="124"/>
      <c r="M1756" s="124"/>
      <c r="N1756" s="124"/>
      <c r="O1756" s="124"/>
      <c r="P1756" s="124"/>
      <c r="Q1756" s="124"/>
      <c r="R1756" s="124"/>
      <c r="S1756" s="124"/>
      <c r="T1756" s="124"/>
      <c r="U1756" s="124"/>
      <c r="V1756" s="124"/>
      <c r="W1756" s="124"/>
      <c r="X1756" s="124"/>
      <c r="Y1756" s="124"/>
    </row>
    <row r="1757" spans="1:25" x14ac:dyDescent="0.25">
      <c r="A1757" s="124"/>
      <c r="B1757" s="124"/>
      <c r="C1757" s="124"/>
      <c r="D1757" s="124"/>
      <c r="E1757" s="124"/>
      <c r="F1757" s="124"/>
      <c r="G1757" s="124"/>
      <c r="H1757" s="124"/>
      <c r="I1757" s="124"/>
      <c r="J1757" s="124"/>
      <c r="K1757" s="124"/>
      <c r="L1757" s="124"/>
      <c r="M1757" s="124"/>
      <c r="N1757" s="124"/>
      <c r="O1757" s="124"/>
      <c r="P1757" s="124"/>
      <c r="Q1757" s="124"/>
      <c r="R1757" s="124"/>
      <c r="S1757" s="124"/>
      <c r="T1757" s="124"/>
      <c r="U1757" s="124"/>
      <c r="V1757" s="124"/>
      <c r="W1757" s="124"/>
      <c r="X1757" s="124"/>
      <c r="Y1757" s="124"/>
    </row>
    <row r="1758" spans="1:25" x14ac:dyDescent="0.25">
      <c r="A1758" s="124"/>
      <c r="B1758" s="124"/>
      <c r="C1758" s="124"/>
      <c r="D1758" s="124"/>
      <c r="E1758" s="124"/>
      <c r="F1758" s="124"/>
      <c r="G1758" s="124"/>
      <c r="H1758" s="124"/>
      <c r="I1758" s="124"/>
      <c r="J1758" s="124"/>
      <c r="K1758" s="124"/>
      <c r="L1758" s="124"/>
      <c r="M1758" s="124"/>
      <c r="N1758" s="124"/>
      <c r="O1758" s="124"/>
      <c r="P1758" s="124"/>
      <c r="Q1758" s="124"/>
      <c r="R1758" s="124"/>
      <c r="S1758" s="124"/>
      <c r="T1758" s="124"/>
      <c r="U1758" s="124"/>
      <c r="V1758" s="124"/>
      <c r="W1758" s="124"/>
      <c r="X1758" s="124"/>
      <c r="Y1758" s="124"/>
    </row>
    <row r="1759" spans="1:25" x14ac:dyDescent="0.25">
      <c r="A1759" s="124"/>
      <c r="B1759" s="124"/>
      <c r="C1759" s="124"/>
      <c r="D1759" s="124"/>
      <c r="E1759" s="124"/>
      <c r="F1759" s="124"/>
      <c r="G1759" s="124"/>
      <c r="H1759" s="124"/>
      <c r="I1759" s="124"/>
      <c r="J1759" s="124"/>
      <c r="K1759" s="124"/>
      <c r="L1759" s="124"/>
      <c r="M1759" s="124"/>
      <c r="N1759" s="124"/>
      <c r="O1759" s="124"/>
      <c r="P1759" s="124"/>
      <c r="Q1759" s="124"/>
      <c r="R1759" s="124"/>
      <c r="S1759" s="124"/>
      <c r="T1759" s="124"/>
      <c r="U1759" s="124"/>
      <c r="V1759" s="124"/>
      <c r="W1759" s="124"/>
      <c r="X1759" s="124"/>
      <c r="Y1759" s="124"/>
    </row>
    <row r="1760" spans="1:25" x14ac:dyDescent="0.25">
      <c r="A1760" s="124"/>
      <c r="B1760" s="124"/>
      <c r="C1760" s="124"/>
      <c r="D1760" s="124"/>
      <c r="E1760" s="124"/>
      <c r="F1760" s="124"/>
      <c r="G1760" s="124"/>
      <c r="H1760" s="124"/>
      <c r="I1760" s="124"/>
      <c r="J1760" s="124"/>
      <c r="K1760" s="124"/>
      <c r="L1760" s="124"/>
      <c r="M1760" s="124"/>
      <c r="N1760" s="124"/>
      <c r="O1760" s="124"/>
      <c r="P1760" s="124"/>
      <c r="Q1760" s="124"/>
      <c r="R1760" s="124"/>
      <c r="S1760" s="124"/>
      <c r="T1760" s="124"/>
      <c r="U1760" s="124"/>
      <c r="V1760" s="124"/>
      <c r="W1760" s="124"/>
      <c r="X1760" s="124"/>
      <c r="Y1760" s="124"/>
    </row>
    <row r="1761" spans="1:25" x14ac:dyDescent="0.25">
      <c r="A1761" s="124"/>
      <c r="B1761" s="124"/>
      <c r="C1761" s="124"/>
      <c r="D1761" s="124"/>
      <c r="E1761" s="124"/>
      <c r="F1761" s="124"/>
      <c r="G1761" s="124"/>
      <c r="H1761" s="124"/>
      <c r="I1761" s="124"/>
      <c r="J1761" s="124"/>
      <c r="K1761" s="124"/>
      <c r="L1761" s="124"/>
      <c r="M1761" s="124"/>
      <c r="N1761" s="124"/>
      <c r="O1761" s="124"/>
      <c r="P1761" s="124"/>
      <c r="Q1761" s="124"/>
      <c r="R1761" s="124"/>
      <c r="S1761" s="124"/>
      <c r="T1761" s="124"/>
      <c r="U1761" s="124"/>
      <c r="V1761" s="124"/>
      <c r="W1761" s="124"/>
      <c r="X1761" s="124"/>
      <c r="Y1761" s="124"/>
    </row>
    <row r="1762" spans="1:25" x14ac:dyDescent="0.25">
      <c r="A1762" s="124"/>
      <c r="B1762" s="124"/>
      <c r="C1762" s="124"/>
      <c r="D1762" s="124"/>
      <c r="E1762" s="124"/>
      <c r="F1762" s="124"/>
      <c r="G1762" s="124"/>
      <c r="H1762" s="124"/>
      <c r="I1762" s="124"/>
      <c r="J1762" s="124"/>
      <c r="K1762" s="124"/>
      <c r="L1762" s="124"/>
      <c r="M1762" s="124"/>
      <c r="N1762" s="124"/>
      <c r="O1762" s="124"/>
      <c r="P1762" s="124"/>
      <c r="Q1762" s="124"/>
      <c r="R1762" s="124"/>
      <c r="S1762" s="124"/>
      <c r="T1762" s="124"/>
      <c r="U1762" s="124"/>
      <c r="V1762" s="124"/>
      <c r="W1762" s="124"/>
      <c r="X1762" s="124"/>
      <c r="Y1762" s="124"/>
    </row>
    <row r="1763" spans="1:25" x14ac:dyDescent="0.25">
      <c r="A1763" s="124"/>
      <c r="B1763" s="124"/>
      <c r="C1763" s="124"/>
      <c r="D1763" s="124"/>
      <c r="E1763" s="124"/>
      <c r="F1763" s="124"/>
      <c r="G1763" s="124"/>
      <c r="H1763" s="124"/>
      <c r="I1763" s="124"/>
      <c r="J1763" s="124"/>
      <c r="K1763" s="124"/>
      <c r="L1763" s="124"/>
      <c r="M1763" s="124"/>
      <c r="N1763" s="124"/>
      <c r="O1763" s="124"/>
      <c r="P1763" s="124"/>
      <c r="Q1763" s="124"/>
      <c r="R1763" s="124"/>
      <c r="S1763" s="124"/>
      <c r="T1763" s="124"/>
      <c r="U1763" s="124"/>
      <c r="V1763" s="124"/>
      <c r="W1763" s="124"/>
      <c r="X1763" s="124"/>
      <c r="Y1763" s="124"/>
    </row>
    <row r="1764" spans="1:25" x14ac:dyDescent="0.25">
      <c r="A1764" s="124"/>
      <c r="B1764" s="124"/>
      <c r="C1764" s="124"/>
      <c r="D1764" s="124"/>
      <c r="E1764" s="124"/>
      <c r="F1764" s="124"/>
      <c r="G1764" s="124"/>
      <c r="H1764" s="124"/>
      <c r="I1764" s="124"/>
      <c r="J1764" s="124"/>
      <c r="K1764" s="124"/>
      <c r="L1764" s="124"/>
      <c r="M1764" s="124"/>
      <c r="N1764" s="124"/>
      <c r="O1764" s="124"/>
      <c r="P1764" s="124"/>
      <c r="Q1764" s="124"/>
      <c r="R1764" s="124"/>
      <c r="S1764" s="124"/>
      <c r="T1764" s="124"/>
      <c r="U1764" s="124"/>
      <c r="V1764" s="124"/>
      <c r="W1764" s="124"/>
      <c r="X1764" s="124"/>
      <c r="Y1764" s="124"/>
    </row>
    <row r="1765" spans="1:25" x14ac:dyDescent="0.25">
      <c r="A1765" s="124"/>
      <c r="B1765" s="124"/>
      <c r="C1765" s="124"/>
      <c r="D1765" s="124"/>
      <c r="E1765" s="124"/>
      <c r="F1765" s="124"/>
      <c r="G1765" s="124"/>
      <c r="H1765" s="124"/>
      <c r="I1765" s="124"/>
      <c r="J1765" s="124"/>
      <c r="K1765" s="124"/>
      <c r="L1765" s="124"/>
      <c r="M1765" s="124"/>
      <c r="N1765" s="124"/>
      <c r="O1765" s="124"/>
      <c r="P1765" s="124"/>
      <c r="Q1765" s="124"/>
      <c r="R1765" s="124"/>
      <c r="S1765" s="124"/>
      <c r="T1765" s="124"/>
      <c r="U1765" s="124"/>
      <c r="V1765" s="124"/>
      <c r="W1765" s="124"/>
      <c r="X1765" s="124"/>
      <c r="Y1765" s="124"/>
    </row>
    <row r="1766" spans="1:25" x14ac:dyDescent="0.25">
      <c r="A1766" s="124"/>
      <c r="B1766" s="124"/>
      <c r="C1766" s="124"/>
      <c r="D1766" s="124"/>
      <c r="E1766" s="124"/>
      <c r="F1766" s="124"/>
      <c r="G1766" s="124"/>
      <c r="H1766" s="124"/>
      <c r="I1766" s="124"/>
      <c r="J1766" s="124"/>
      <c r="K1766" s="124"/>
      <c r="L1766" s="124"/>
      <c r="M1766" s="124"/>
      <c r="N1766" s="124"/>
      <c r="O1766" s="124"/>
      <c r="P1766" s="124"/>
      <c r="Q1766" s="124"/>
      <c r="R1766" s="124"/>
      <c r="S1766" s="124"/>
      <c r="T1766" s="124"/>
      <c r="U1766" s="124"/>
      <c r="V1766" s="124"/>
      <c r="W1766" s="124"/>
      <c r="X1766" s="124"/>
      <c r="Y1766" s="124"/>
    </row>
    <row r="1767" spans="1:25" x14ac:dyDescent="0.25">
      <c r="A1767" s="124"/>
      <c r="B1767" s="124"/>
      <c r="C1767" s="124"/>
      <c r="D1767" s="124"/>
      <c r="E1767" s="124"/>
      <c r="F1767" s="124"/>
      <c r="G1767" s="124"/>
      <c r="H1767" s="124"/>
      <c r="I1767" s="124"/>
      <c r="J1767" s="124"/>
      <c r="K1767" s="124"/>
      <c r="L1767" s="124"/>
      <c r="M1767" s="124"/>
      <c r="N1767" s="124"/>
      <c r="O1767" s="124"/>
      <c r="P1767" s="124"/>
      <c r="Q1767" s="124"/>
      <c r="R1767" s="124"/>
      <c r="S1767" s="124"/>
      <c r="T1767" s="124"/>
      <c r="U1767" s="124"/>
      <c r="V1767" s="124"/>
      <c r="W1767" s="124"/>
      <c r="X1767" s="124"/>
      <c r="Y1767" s="124"/>
    </row>
    <row r="1768" spans="1:25" x14ac:dyDescent="0.25">
      <c r="A1768" s="124"/>
      <c r="B1768" s="124"/>
      <c r="C1768" s="124"/>
      <c r="D1768" s="124"/>
      <c r="E1768" s="124"/>
      <c r="F1768" s="124"/>
      <c r="G1768" s="124"/>
      <c r="H1768" s="124"/>
      <c r="I1768" s="124"/>
      <c r="J1768" s="124"/>
      <c r="K1768" s="124"/>
      <c r="L1768" s="124"/>
      <c r="M1768" s="124"/>
      <c r="N1768" s="124"/>
      <c r="O1768" s="124"/>
      <c r="P1768" s="124"/>
      <c r="Q1768" s="124"/>
      <c r="R1768" s="124"/>
      <c r="S1768" s="124"/>
      <c r="T1768" s="124"/>
      <c r="U1768" s="124"/>
      <c r="V1768" s="124"/>
      <c r="W1768" s="124"/>
      <c r="X1768" s="124"/>
      <c r="Y1768" s="124"/>
    </row>
    <row r="1769" spans="1:25" x14ac:dyDescent="0.25">
      <c r="A1769" s="124"/>
      <c r="B1769" s="124"/>
      <c r="C1769" s="124"/>
      <c r="D1769" s="124"/>
      <c r="E1769" s="124"/>
      <c r="F1769" s="124"/>
      <c r="G1769" s="124"/>
      <c r="H1769" s="124"/>
      <c r="I1769" s="124"/>
      <c r="J1769" s="124"/>
      <c r="K1769" s="124"/>
      <c r="L1769" s="124"/>
      <c r="M1769" s="124"/>
      <c r="N1769" s="124"/>
      <c r="O1769" s="124"/>
      <c r="P1769" s="124"/>
      <c r="Q1769" s="124"/>
      <c r="R1769" s="124"/>
      <c r="S1769" s="124"/>
      <c r="T1769" s="124"/>
      <c r="U1769" s="124"/>
      <c r="V1769" s="124"/>
      <c r="W1769" s="124"/>
      <c r="X1769" s="124"/>
      <c r="Y1769" s="124"/>
    </row>
    <row r="1770" spans="1:25" x14ac:dyDescent="0.25">
      <c r="A1770" s="124"/>
      <c r="B1770" s="124"/>
      <c r="C1770" s="124"/>
      <c r="D1770" s="124"/>
      <c r="E1770" s="124"/>
      <c r="F1770" s="124"/>
      <c r="G1770" s="124"/>
      <c r="H1770" s="124"/>
      <c r="I1770" s="124"/>
      <c r="J1770" s="124"/>
      <c r="K1770" s="124"/>
      <c r="L1770" s="124"/>
      <c r="M1770" s="124"/>
      <c r="N1770" s="124"/>
      <c r="O1770" s="124"/>
      <c r="P1770" s="124"/>
      <c r="Q1770" s="124"/>
      <c r="R1770" s="124"/>
      <c r="S1770" s="124"/>
      <c r="T1770" s="124"/>
      <c r="U1770" s="124"/>
      <c r="V1770" s="124"/>
      <c r="W1770" s="124"/>
      <c r="X1770" s="124"/>
      <c r="Y1770" s="124"/>
    </row>
    <row r="1771" spans="1:25" x14ac:dyDescent="0.25">
      <c r="A1771" s="124"/>
      <c r="B1771" s="124"/>
      <c r="C1771" s="124"/>
      <c r="D1771" s="124"/>
      <c r="E1771" s="124"/>
      <c r="F1771" s="124"/>
      <c r="G1771" s="124"/>
      <c r="H1771" s="124"/>
      <c r="I1771" s="124"/>
      <c r="J1771" s="124"/>
      <c r="K1771" s="124"/>
      <c r="L1771" s="124"/>
      <c r="M1771" s="124"/>
      <c r="N1771" s="124"/>
      <c r="O1771" s="124"/>
      <c r="P1771" s="124"/>
      <c r="Q1771" s="124"/>
      <c r="R1771" s="124"/>
      <c r="S1771" s="124"/>
      <c r="T1771" s="124"/>
      <c r="U1771" s="124"/>
      <c r="V1771" s="124"/>
      <c r="W1771" s="124"/>
      <c r="X1771" s="124"/>
      <c r="Y1771" s="124"/>
    </row>
    <row r="1772" spans="1:25" x14ac:dyDescent="0.25">
      <c r="A1772" s="124"/>
      <c r="B1772" s="124"/>
      <c r="C1772" s="124"/>
      <c r="D1772" s="124"/>
      <c r="E1772" s="124"/>
      <c r="F1772" s="124"/>
      <c r="G1772" s="124"/>
      <c r="H1772" s="124"/>
      <c r="I1772" s="124"/>
      <c r="J1772" s="124"/>
      <c r="K1772" s="124"/>
      <c r="L1772" s="124"/>
      <c r="M1772" s="124"/>
      <c r="N1772" s="124"/>
      <c r="O1772" s="124"/>
      <c r="P1772" s="124"/>
      <c r="Q1772" s="124"/>
      <c r="R1772" s="124"/>
      <c r="S1772" s="124"/>
      <c r="T1772" s="124"/>
      <c r="U1772" s="124"/>
      <c r="V1772" s="124"/>
      <c r="W1772" s="124"/>
      <c r="X1772" s="124"/>
      <c r="Y1772" s="124"/>
    </row>
    <row r="1773" spans="1:25" x14ac:dyDescent="0.25">
      <c r="A1773" s="124"/>
      <c r="B1773" s="124"/>
      <c r="C1773" s="124"/>
      <c r="D1773" s="124"/>
      <c r="E1773" s="124"/>
      <c r="F1773" s="124"/>
      <c r="G1773" s="124"/>
      <c r="H1773" s="124"/>
      <c r="I1773" s="124"/>
      <c r="J1773" s="124"/>
      <c r="K1773" s="124"/>
      <c r="L1773" s="124"/>
      <c r="M1773" s="124"/>
      <c r="N1773" s="124"/>
      <c r="O1773" s="124"/>
      <c r="P1773" s="124"/>
      <c r="Q1773" s="124"/>
      <c r="R1773" s="124"/>
      <c r="S1773" s="124"/>
      <c r="T1773" s="124"/>
      <c r="U1773" s="124"/>
      <c r="V1773" s="124"/>
      <c r="W1773" s="124"/>
      <c r="X1773" s="124"/>
      <c r="Y1773" s="124"/>
    </row>
    <row r="1774" spans="1:25" x14ac:dyDescent="0.25">
      <c r="A1774" s="124"/>
      <c r="B1774" s="124"/>
      <c r="C1774" s="124"/>
      <c r="D1774" s="124"/>
      <c r="E1774" s="124"/>
      <c r="F1774" s="124"/>
      <c r="G1774" s="124"/>
      <c r="H1774" s="124"/>
      <c r="I1774" s="124"/>
      <c r="J1774" s="124"/>
      <c r="K1774" s="124"/>
      <c r="L1774" s="124"/>
      <c r="M1774" s="124"/>
      <c r="N1774" s="124"/>
      <c r="O1774" s="124"/>
      <c r="P1774" s="124"/>
      <c r="Q1774" s="124"/>
      <c r="R1774" s="124"/>
      <c r="S1774" s="124"/>
      <c r="T1774" s="124"/>
      <c r="U1774" s="124"/>
      <c r="V1774" s="124"/>
      <c r="W1774" s="124"/>
      <c r="X1774" s="124"/>
      <c r="Y1774" s="124"/>
    </row>
    <row r="1775" spans="1:25" x14ac:dyDescent="0.25">
      <c r="A1775" s="124"/>
      <c r="B1775" s="124"/>
      <c r="C1775" s="124"/>
      <c r="D1775" s="124"/>
      <c r="E1775" s="124"/>
      <c r="F1775" s="124"/>
      <c r="G1775" s="124"/>
      <c r="H1775" s="124"/>
      <c r="I1775" s="124"/>
      <c r="J1775" s="124"/>
      <c r="K1775" s="124"/>
      <c r="L1775" s="124"/>
      <c r="M1775" s="124"/>
      <c r="N1775" s="124"/>
      <c r="O1775" s="124"/>
      <c r="P1775" s="124"/>
      <c r="Q1775" s="124"/>
      <c r="R1775" s="124"/>
      <c r="S1775" s="124"/>
      <c r="T1775" s="124"/>
      <c r="U1775" s="124"/>
      <c r="V1775" s="124"/>
      <c r="W1775" s="124"/>
      <c r="X1775" s="124"/>
      <c r="Y1775" s="124"/>
    </row>
    <row r="1776" spans="1:25" x14ac:dyDescent="0.25">
      <c r="A1776" s="124"/>
      <c r="B1776" s="124"/>
      <c r="C1776" s="124"/>
      <c r="D1776" s="124"/>
      <c r="E1776" s="124"/>
      <c r="F1776" s="124"/>
      <c r="G1776" s="124"/>
      <c r="H1776" s="124"/>
      <c r="I1776" s="124"/>
      <c r="J1776" s="124"/>
      <c r="K1776" s="124"/>
      <c r="L1776" s="124"/>
      <c r="M1776" s="124"/>
      <c r="N1776" s="124"/>
      <c r="O1776" s="124"/>
      <c r="P1776" s="124"/>
      <c r="Q1776" s="124"/>
      <c r="R1776" s="124"/>
      <c r="S1776" s="124"/>
      <c r="T1776" s="124"/>
      <c r="U1776" s="124"/>
      <c r="V1776" s="124"/>
      <c r="W1776" s="124"/>
      <c r="X1776" s="124"/>
      <c r="Y1776" s="124"/>
    </row>
    <row r="1777" spans="1:25" x14ac:dyDescent="0.25">
      <c r="A1777" s="124"/>
      <c r="B1777" s="124"/>
      <c r="C1777" s="124"/>
      <c r="D1777" s="124"/>
      <c r="E1777" s="124"/>
      <c r="F1777" s="124"/>
      <c r="G1777" s="124"/>
      <c r="H1777" s="124"/>
      <c r="I1777" s="124"/>
      <c r="J1777" s="124"/>
      <c r="K1777" s="124"/>
      <c r="L1777" s="124"/>
      <c r="M1777" s="124"/>
      <c r="N1777" s="124"/>
      <c r="O1777" s="124"/>
      <c r="P1777" s="124"/>
      <c r="Q1777" s="124"/>
      <c r="R1777" s="124"/>
      <c r="S1777" s="124"/>
      <c r="T1777" s="124"/>
      <c r="U1777" s="124"/>
      <c r="V1777" s="124"/>
      <c r="W1777" s="124"/>
      <c r="X1777" s="124"/>
      <c r="Y1777" s="124"/>
    </row>
    <row r="1778" spans="1:25" x14ac:dyDescent="0.25">
      <c r="A1778" s="124"/>
      <c r="B1778" s="124"/>
      <c r="C1778" s="124"/>
      <c r="D1778" s="124"/>
      <c r="E1778" s="124"/>
      <c r="F1778" s="124"/>
      <c r="G1778" s="124"/>
      <c r="H1778" s="124"/>
      <c r="I1778" s="124"/>
      <c r="J1778" s="124"/>
      <c r="K1778" s="124"/>
      <c r="L1778" s="124"/>
      <c r="M1778" s="124"/>
      <c r="N1778" s="124"/>
      <c r="O1778" s="124"/>
      <c r="P1778" s="124"/>
      <c r="Q1778" s="124"/>
      <c r="R1778" s="124"/>
      <c r="S1778" s="124"/>
      <c r="T1778" s="124"/>
      <c r="U1778" s="124"/>
      <c r="V1778" s="124"/>
      <c r="W1778" s="124"/>
      <c r="X1778" s="124"/>
      <c r="Y1778" s="124"/>
    </row>
    <row r="1779" spans="1:25" x14ac:dyDescent="0.25">
      <c r="A1779" s="124"/>
      <c r="B1779" s="124"/>
      <c r="C1779" s="124"/>
      <c r="D1779" s="124"/>
      <c r="E1779" s="124"/>
      <c r="F1779" s="124"/>
      <c r="G1779" s="124"/>
      <c r="H1779" s="124"/>
      <c r="I1779" s="124"/>
      <c r="J1779" s="124"/>
      <c r="K1779" s="124"/>
      <c r="L1779" s="124"/>
      <c r="M1779" s="124"/>
      <c r="N1779" s="124"/>
      <c r="O1779" s="124"/>
      <c r="P1779" s="124"/>
      <c r="Q1779" s="124"/>
      <c r="R1779" s="124"/>
      <c r="S1779" s="124"/>
      <c r="T1779" s="124"/>
      <c r="U1779" s="124"/>
      <c r="V1779" s="124"/>
      <c r="W1779" s="124"/>
      <c r="X1779" s="124"/>
      <c r="Y1779" s="124"/>
    </row>
    <row r="1780" spans="1:25" x14ac:dyDescent="0.25">
      <c r="A1780" s="124"/>
      <c r="B1780" s="124"/>
      <c r="C1780" s="124"/>
      <c r="D1780" s="124"/>
      <c r="E1780" s="124"/>
      <c r="F1780" s="124"/>
      <c r="G1780" s="124"/>
      <c r="H1780" s="124"/>
      <c r="I1780" s="124"/>
      <c r="J1780" s="124"/>
      <c r="K1780" s="124"/>
      <c r="L1780" s="124"/>
      <c r="M1780" s="124"/>
      <c r="N1780" s="124"/>
      <c r="O1780" s="124"/>
      <c r="P1780" s="124"/>
      <c r="Q1780" s="124"/>
      <c r="R1780" s="124"/>
      <c r="S1780" s="124"/>
      <c r="T1780" s="124"/>
      <c r="U1780" s="124"/>
      <c r="V1780" s="124"/>
      <c r="W1780" s="124"/>
      <c r="X1780" s="124"/>
      <c r="Y1780" s="124"/>
    </row>
    <row r="1781" spans="1:25" x14ac:dyDescent="0.25">
      <c r="A1781" s="124"/>
      <c r="B1781" s="124"/>
      <c r="C1781" s="124"/>
      <c r="D1781" s="124"/>
      <c r="E1781" s="124"/>
      <c r="F1781" s="124"/>
      <c r="G1781" s="124"/>
      <c r="H1781" s="124"/>
      <c r="I1781" s="124"/>
      <c r="J1781" s="124"/>
      <c r="K1781" s="124"/>
      <c r="L1781" s="124"/>
      <c r="M1781" s="124"/>
      <c r="N1781" s="124"/>
      <c r="O1781" s="124"/>
      <c r="P1781" s="124"/>
      <c r="Q1781" s="124"/>
      <c r="R1781" s="124"/>
      <c r="S1781" s="124"/>
      <c r="T1781" s="124"/>
      <c r="U1781" s="124"/>
      <c r="V1781" s="124"/>
      <c r="W1781" s="124"/>
      <c r="X1781" s="124"/>
      <c r="Y1781" s="124"/>
    </row>
    <row r="1782" spans="1:25" x14ac:dyDescent="0.25">
      <c r="A1782" s="124"/>
      <c r="B1782" s="124"/>
      <c r="C1782" s="124"/>
      <c r="D1782" s="124"/>
      <c r="E1782" s="124"/>
      <c r="F1782" s="124"/>
      <c r="G1782" s="124"/>
      <c r="H1782" s="124"/>
      <c r="I1782" s="124"/>
      <c r="J1782" s="124"/>
      <c r="K1782" s="124"/>
      <c r="L1782" s="124"/>
      <c r="M1782" s="124"/>
      <c r="N1782" s="124"/>
      <c r="O1782" s="124"/>
      <c r="P1782" s="124"/>
      <c r="Q1782" s="124"/>
      <c r="R1782" s="124"/>
      <c r="S1782" s="124"/>
      <c r="T1782" s="124"/>
      <c r="U1782" s="124"/>
      <c r="V1782" s="124"/>
      <c r="W1782" s="124"/>
      <c r="X1782" s="124"/>
      <c r="Y1782" s="124"/>
    </row>
    <row r="1783" spans="1:25" x14ac:dyDescent="0.25">
      <c r="A1783" s="124"/>
      <c r="B1783" s="124"/>
      <c r="C1783" s="124"/>
      <c r="D1783" s="124"/>
      <c r="E1783" s="124"/>
      <c r="F1783" s="124"/>
      <c r="G1783" s="124"/>
      <c r="H1783" s="124"/>
      <c r="I1783" s="124"/>
      <c r="J1783" s="124"/>
      <c r="K1783" s="124"/>
      <c r="L1783" s="124"/>
      <c r="M1783" s="124"/>
      <c r="N1783" s="124"/>
      <c r="O1783" s="124"/>
      <c r="P1783" s="124"/>
      <c r="Q1783" s="124"/>
      <c r="R1783" s="124"/>
      <c r="S1783" s="124"/>
      <c r="T1783" s="124"/>
      <c r="U1783" s="124"/>
      <c r="V1783" s="124"/>
      <c r="W1783" s="124"/>
      <c r="X1783" s="124"/>
      <c r="Y1783" s="124"/>
    </row>
    <row r="1784" spans="1:25" x14ac:dyDescent="0.25">
      <c r="A1784" s="124"/>
      <c r="B1784" s="124"/>
      <c r="C1784" s="124"/>
      <c r="D1784" s="124"/>
      <c r="E1784" s="124"/>
      <c r="F1784" s="124"/>
      <c r="G1784" s="124"/>
      <c r="H1784" s="124"/>
      <c r="I1784" s="124"/>
      <c r="J1784" s="124"/>
      <c r="K1784" s="124"/>
      <c r="L1784" s="124"/>
      <c r="M1784" s="124"/>
      <c r="N1784" s="124"/>
      <c r="O1784" s="124"/>
      <c r="P1784" s="124"/>
      <c r="Q1784" s="124"/>
      <c r="R1784" s="124"/>
      <c r="S1784" s="124"/>
      <c r="T1784" s="124"/>
      <c r="U1784" s="124"/>
      <c r="V1784" s="124"/>
      <c r="W1784" s="124"/>
      <c r="X1784" s="124"/>
      <c r="Y1784" s="124"/>
    </row>
    <row r="1785" spans="1:25" x14ac:dyDescent="0.25">
      <c r="A1785" s="124"/>
      <c r="B1785" s="124"/>
      <c r="C1785" s="124"/>
      <c r="D1785" s="124"/>
      <c r="E1785" s="124"/>
      <c r="F1785" s="124"/>
      <c r="G1785" s="124"/>
      <c r="H1785" s="124"/>
      <c r="I1785" s="124"/>
      <c r="J1785" s="124"/>
      <c r="K1785" s="124"/>
      <c r="L1785" s="124"/>
      <c r="M1785" s="124"/>
      <c r="N1785" s="124"/>
      <c r="O1785" s="124"/>
      <c r="P1785" s="124"/>
      <c r="Q1785" s="124"/>
      <c r="R1785" s="124"/>
      <c r="S1785" s="124"/>
      <c r="T1785" s="124"/>
      <c r="U1785" s="124"/>
      <c r="V1785" s="124"/>
      <c r="W1785" s="124"/>
      <c r="X1785" s="124"/>
      <c r="Y1785" s="124"/>
    </row>
    <row r="1786" spans="1:25" x14ac:dyDescent="0.25">
      <c r="A1786" s="124"/>
      <c r="B1786" s="124"/>
      <c r="C1786" s="124"/>
      <c r="D1786" s="124"/>
      <c r="E1786" s="124"/>
      <c r="F1786" s="124"/>
      <c r="G1786" s="124"/>
      <c r="H1786" s="124"/>
      <c r="I1786" s="124"/>
      <c r="J1786" s="124"/>
      <c r="K1786" s="124"/>
      <c r="L1786" s="124"/>
      <c r="M1786" s="124"/>
      <c r="N1786" s="124"/>
      <c r="O1786" s="124"/>
      <c r="P1786" s="124"/>
      <c r="Q1786" s="124"/>
      <c r="R1786" s="124"/>
      <c r="S1786" s="124"/>
      <c r="T1786" s="124"/>
      <c r="U1786" s="124"/>
      <c r="V1786" s="124"/>
      <c r="W1786" s="124"/>
      <c r="X1786" s="124"/>
      <c r="Y1786" s="124"/>
    </row>
    <row r="1787" spans="1:25" x14ac:dyDescent="0.25">
      <c r="A1787" s="124"/>
      <c r="B1787" s="124"/>
      <c r="C1787" s="124"/>
      <c r="D1787" s="124"/>
      <c r="E1787" s="124"/>
      <c r="F1787" s="124"/>
      <c r="G1787" s="124"/>
      <c r="H1787" s="124"/>
      <c r="I1787" s="124"/>
      <c r="J1787" s="124"/>
      <c r="K1787" s="124"/>
      <c r="L1787" s="124"/>
      <c r="M1787" s="124"/>
      <c r="N1787" s="124"/>
      <c r="O1787" s="124"/>
      <c r="P1787" s="124"/>
      <c r="Q1787" s="124"/>
      <c r="R1787" s="124"/>
      <c r="S1787" s="124"/>
      <c r="T1787" s="124"/>
      <c r="U1787" s="124"/>
      <c r="V1787" s="124"/>
      <c r="W1787" s="124"/>
      <c r="X1787" s="124"/>
      <c r="Y1787" s="124"/>
    </row>
    <row r="1788" spans="1:25" x14ac:dyDescent="0.25">
      <c r="A1788" s="124"/>
      <c r="B1788" s="124"/>
      <c r="C1788" s="124"/>
      <c r="D1788" s="124"/>
      <c r="E1788" s="124"/>
      <c r="F1788" s="124"/>
      <c r="G1788" s="124"/>
      <c r="H1788" s="124"/>
      <c r="I1788" s="124"/>
      <c r="J1788" s="124"/>
      <c r="K1788" s="124"/>
      <c r="L1788" s="124"/>
      <c r="M1788" s="124"/>
      <c r="N1788" s="124"/>
      <c r="O1788" s="124"/>
      <c r="P1788" s="124"/>
      <c r="Q1788" s="124"/>
      <c r="R1788" s="124"/>
      <c r="S1788" s="124"/>
      <c r="T1788" s="124"/>
      <c r="U1788" s="124"/>
      <c r="V1788" s="124"/>
      <c r="W1788" s="124"/>
      <c r="X1788" s="124"/>
      <c r="Y1788" s="124"/>
    </row>
    <row r="1789" spans="1:25" x14ac:dyDescent="0.25">
      <c r="A1789" s="124"/>
      <c r="B1789" s="124"/>
      <c r="C1789" s="124"/>
      <c r="D1789" s="124"/>
      <c r="E1789" s="124"/>
      <c r="F1789" s="124"/>
      <c r="G1789" s="124"/>
      <c r="H1789" s="124"/>
      <c r="I1789" s="124"/>
      <c r="J1789" s="124"/>
      <c r="K1789" s="124"/>
      <c r="L1789" s="124"/>
      <c r="M1789" s="124"/>
      <c r="N1789" s="124"/>
      <c r="O1789" s="124"/>
      <c r="P1789" s="124"/>
      <c r="Q1789" s="124"/>
      <c r="R1789" s="124"/>
      <c r="S1789" s="124"/>
      <c r="T1789" s="124"/>
      <c r="U1789" s="124"/>
      <c r="V1789" s="124"/>
      <c r="W1789" s="124"/>
      <c r="X1789" s="124"/>
      <c r="Y1789" s="124"/>
    </row>
    <row r="1790" spans="1:25" x14ac:dyDescent="0.25">
      <c r="A1790" s="124"/>
      <c r="B1790" s="124"/>
      <c r="C1790" s="124"/>
      <c r="D1790" s="124"/>
      <c r="E1790" s="124"/>
      <c r="F1790" s="124"/>
      <c r="G1790" s="124"/>
      <c r="H1790" s="124"/>
      <c r="I1790" s="124"/>
      <c r="J1790" s="124"/>
      <c r="K1790" s="124"/>
      <c r="L1790" s="124"/>
      <c r="M1790" s="124"/>
      <c r="N1790" s="124"/>
      <c r="O1790" s="124"/>
      <c r="P1790" s="124"/>
      <c r="Q1790" s="124"/>
      <c r="R1790" s="124"/>
      <c r="S1790" s="124"/>
      <c r="T1790" s="124"/>
      <c r="U1790" s="124"/>
      <c r="V1790" s="124"/>
      <c r="W1790" s="124"/>
      <c r="X1790" s="124"/>
      <c r="Y1790" s="124"/>
    </row>
    <row r="1791" spans="1:25" x14ac:dyDescent="0.25">
      <c r="A1791" s="124"/>
      <c r="B1791" s="124"/>
      <c r="C1791" s="124"/>
      <c r="D1791" s="124"/>
      <c r="E1791" s="124"/>
      <c r="F1791" s="124"/>
      <c r="G1791" s="124"/>
      <c r="H1791" s="124"/>
      <c r="I1791" s="124"/>
      <c r="J1791" s="124"/>
      <c r="K1791" s="124"/>
      <c r="L1791" s="124"/>
      <c r="M1791" s="124"/>
      <c r="N1791" s="124"/>
      <c r="O1791" s="124"/>
      <c r="P1791" s="124"/>
      <c r="Q1791" s="124"/>
      <c r="R1791" s="124"/>
      <c r="S1791" s="124"/>
      <c r="T1791" s="124"/>
      <c r="U1791" s="124"/>
      <c r="V1791" s="124"/>
      <c r="W1791" s="124"/>
      <c r="X1791" s="124"/>
      <c r="Y1791" s="124"/>
    </row>
    <row r="1792" spans="1:25" x14ac:dyDescent="0.25">
      <c r="A1792" s="124"/>
      <c r="B1792" s="124"/>
      <c r="C1792" s="124"/>
      <c r="D1792" s="124"/>
      <c r="E1792" s="124"/>
      <c r="F1792" s="124"/>
      <c r="G1792" s="124"/>
      <c r="H1792" s="124"/>
      <c r="I1792" s="124"/>
      <c r="J1792" s="124"/>
      <c r="K1792" s="124"/>
      <c r="L1792" s="124"/>
      <c r="M1792" s="124"/>
      <c r="N1792" s="124"/>
      <c r="O1792" s="124"/>
      <c r="P1792" s="124"/>
      <c r="Q1792" s="124"/>
      <c r="R1792" s="124"/>
      <c r="S1792" s="124"/>
      <c r="T1792" s="124"/>
      <c r="U1792" s="124"/>
      <c r="V1792" s="124"/>
      <c r="W1792" s="124"/>
      <c r="X1792" s="124"/>
      <c r="Y1792" s="124"/>
    </row>
    <row r="1793" spans="1:25" x14ac:dyDescent="0.25">
      <c r="A1793" s="124"/>
      <c r="B1793" s="124"/>
      <c r="C1793" s="124"/>
      <c r="D1793" s="124"/>
      <c r="E1793" s="124"/>
      <c r="F1793" s="124"/>
      <c r="G1793" s="124"/>
      <c r="H1793" s="124"/>
      <c r="I1793" s="124"/>
      <c r="J1793" s="124"/>
      <c r="K1793" s="124"/>
      <c r="L1793" s="124"/>
      <c r="M1793" s="124"/>
      <c r="N1793" s="124"/>
      <c r="O1793" s="124"/>
      <c r="P1793" s="124"/>
      <c r="Q1793" s="124"/>
      <c r="R1793" s="124"/>
      <c r="S1793" s="124"/>
      <c r="T1793" s="124"/>
      <c r="U1793" s="124"/>
      <c r="V1793" s="124"/>
      <c r="W1793" s="124"/>
      <c r="X1793" s="124"/>
      <c r="Y1793" s="124"/>
    </row>
    <row r="1794" spans="1:25" x14ac:dyDescent="0.25">
      <c r="A1794" s="124"/>
      <c r="B1794" s="124"/>
      <c r="C1794" s="124"/>
      <c r="D1794" s="124"/>
      <c r="E1794" s="124"/>
      <c r="F1794" s="124"/>
      <c r="G1794" s="124"/>
      <c r="H1794" s="124"/>
      <c r="I1794" s="124"/>
      <c r="J1794" s="124"/>
      <c r="K1794" s="124"/>
      <c r="L1794" s="124"/>
      <c r="M1794" s="124"/>
      <c r="N1794" s="124"/>
      <c r="O1794" s="124"/>
      <c r="P1794" s="124"/>
      <c r="Q1794" s="124"/>
      <c r="R1794" s="124"/>
      <c r="S1794" s="124"/>
      <c r="T1794" s="124"/>
      <c r="U1794" s="124"/>
      <c r="V1794" s="124"/>
      <c r="W1794" s="124"/>
      <c r="X1794" s="124"/>
      <c r="Y1794" s="124"/>
    </row>
    <row r="1795" spans="1:25" x14ac:dyDescent="0.25">
      <c r="A1795" s="124"/>
      <c r="B1795" s="124"/>
      <c r="C1795" s="124"/>
      <c r="D1795" s="124"/>
      <c r="E1795" s="124"/>
      <c r="F1795" s="124"/>
      <c r="G1795" s="124"/>
      <c r="H1795" s="124"/>
      <c r="I1795" s="124"/>
      <c r="J1795" s="124"/>
      <c r="K1795" s="124"/>
      <c r="L1795" s="124"/>
      <c r="M1795" s="124"/>
      <c r="N1795" s="124"/>
      <c r="O1795" s="124"/>
      <c r="P1795" s="124"/>
      <c r="Q1795" s="124"/>
      <c r="R1795" s="124"/>
      <c r="S1795" s="124"/>
      <c r="T1795" s="124"/>
      <c r="U1795" s="124"/>
      <c r="V1795" s="124"/>
      <c r="W1795" s="124"/>
      <c r="X1795" s="124"/>
      <c r="Y1795" s="124"/>
    </row>
    <row r="1796" spans="1:25" x14ac:dyDescent="0.25">
      <c r="A1796" s="124"/>
      <c r="B1796" s="124"/>
      <c r="C1796" s="124"/>
      <c r="D1796" s="124"/>
      <c r="E1796" s="124"/>
      <c r="F1796" s="124"/>
      <c r="G1796" s="124"/>
      <c r="H1796" s="124"/>
      <c r="I1796" s="124"/>
      <c r="J1796" s="124"/>
      <c r="K1796" s="124"/>
      <c r="L1796" s="124"/>
      <c r="M1796" s="124"/>
      <c r="N1796" s="124"/>
      <c r="O1796" s="124"/>
      <c r="P1796" s="124"/>
      <c r="Q1796" s="124"/>
      <c r="R1796" s="124"/>
      <c r="S1796" s="124"/>
      <c r="T1796" s="124"/>
      <c r="U1796" s="124"/>
      <c r="V1796" s="124"/>
      <c r="W1796" s="124"/>
      <c r="X1796" s="124"/>
      <c r="Y1796" s="124"/>
    </row>
    <row r="1797" spans="1:25" x14ac:dyDescent="0.25">
      <c r="A1797" s="124"/>
      <c r="B1797" s="124"/>
      <c r="C1797" s="124"/>
      <c r="D1797" s="124"/>
      <c r="E1797" s="124"/>
      <c r="F1797" s="124"/>
      <c r="G1797" s="124"/>
      <c r="H1797" s="124"/>
      <c r="I1797" s="124"/>
      <c r="J1797" s="124"/>
      <c r="K1797" s="124"/>
      <c r="L1797" s="124"/>
      <c r="M1797" s="124"/>
      <c r="N1797" s="124"/>
      <c r="O1797" s="124"/>
      <c r="P1797" s="124"/>
      <c r="Q1797" s="124"/>
      <c r="R1797" s="124"/>
      <c r="S1797" s="124"/>
      <c r="T1797" s="124"/>
      <c r="U1797" s="124"/>
      <c r="V1797" s="124"/>
      <c r="W1797" s="124"/>
      <c r="X1797" s="124"/>
      <c r="Y1797" s="124"/>
    </row>
    <row r="1798" spans="1:25" x14ac:dyDescent="0.25">
      <c r="A1798" s="124"/>
      <c r="B1798" s="124"/>
      <c r="C1798" s="124"/>
      <c r="D1798" s="124"/>
      <c r="E1798" s="124"/>
      <c r="F1798" s="124"/>
      <c r="G1798" s="124"/>
      <c r="H1798" s="124"/>
      <c r="I1798" s="124"/>
      <c r="J1798" s="124"/>
      <c r="K1798" s="124"/>
      <c r="L1798" s="124"/>
      <c r="M1798" s="124"/>
      <c r="N1798" s="124"/>
      <c r="O1798" s="124"/>
      <c r="P1798" s="124"/>
      <c r="Q1798" s="124"/>
      <c r="R1798" s="124"/>
      <c r="S1798" s="124"/>
      <c r="T1798" s="124"/>
      <c r="U1798" s="124"/>
      <c r="V1798" s="124"/>
      <c r="W1798" s="124"/>
      <c r="X1798" s="124"/>
      <c r="Y1798" s="124"/>
    </row>
    <row r="1799" spans="1:25" x14ac:dyDescent="0.25">
      <c r="A1799" s="124"/>
      <c r="B1799" s="124"/>
      <c r="C1799" s="124"/>
      <c r="D1799" s="124"/>
      <c r="E1799" s="124"/>
      <c r="F1799" s="124"/>
      <c r="G1799" s="124"/>
      <c r="H1799" s="124"/>
      <c r="I1799" s="124"/>
      <c r="J1799" s="124"/>
      <c r="K1799" s="124"/>
      <c r="L1799" s="124"/>
      <c r="M1799" s="124"/>
      <c r="N1799" s="124"/>
      <c r="O1799" s="124"/>
      <c r="P1799" s="124"/>
      <c r="Q1799" s="124"/>
      <c r="R1799" s="124"/>
      <c r="S1799" s="124"/>
      <c r="T1799" s="124"/>
      <c r="U1799" s="124"/>
      <c r="V1799" s="124"/>
      <c r="W1799" s="124"/>
      <c r="X1799" s="124"/>
      <c r="Y1799" s="124"/>
    </row>
    <row r="1800" spans="1:25" x14ac:dyDescent="0.25">
      <c r="A1800" s="124"/>
      <c r="B1800" s="124"/>
      <c r="C1800" s="124"/>
      <c r="D1800" s="124"/>
      <c r="E1800" s="124"/>
      <c r="F1800" s="124"/>
      <c r="G1800" s="124"/>
      <c r="H1800" s="124"/>
      <c r="I1800" s="124"/>
      <c r="J1800" s="124"/>
      <c r="K1800" s="124"/>
      <c r="L1800" s="124"/>
      <c r="M1800" s="124"/>
      <c r="N1800" s="124"/>
      <c r="O1800" s="124"/>
      <c r="P1800" s="124"/>
      <c r="Q1800" s="124"/>
      <c r="R1800" s="124"/>
      <c r="S1800" s="124"/>
      <c r="T1800" s="124"/>
      <c r="U1800" s="124"/>
      <c r="V1800" s="124"/>
      <c r="W1800" s="124"/>
      <c r="X1800" s="124"/>
      <c r="Y1800" s="124"/>
    </row>
    <row r="1801" spans="1:25" x14ac:dyDescent="0.25">
      <c r="A1801" s="124"/>
      <c r="B1801" s="124"/>
      <c r="C1801" s="124"/>
      <c r="D1801" s="124"/>
      <c r="E1801" s="124"/>
      <c r="F1801" s="124"/>
      <c r="G1801" s="124"/>
      <c r="H1801" s="124"/>
      <c r="I1801" s="124"/>
      <c r="J1801" s="124"/>
      <c r="K1801" s="124"/>
      <c r="L1801" s="124"/>
      <c r="M1801" s="124"/>
      <c r="N1801" s="124"/>
      <c r="O1801" s="124"/>
      <c r="P1801" s="124"/>
      <c r="Q1801" s="124"/>
      <c r="R1801" s="124"/>
      <c r="S1801" s="124"/>
      <c r="T1801" s="124"/>
      <c r="U1801" s="124"/>
      <c r="V1801" s="124"/>
      <c r="W1801" s="124"/>
      <c r="X1801" s="124"/>
      <c r="Y1801" s="124"/>
    </row>
    <row r="1802" spans="1:25" x14ac:dyDescent="0.25">
      <c r="A1802" s="124"/>
      <c r="B1802" s="124"/>
      <c r="C1802" s="124"/>
      <c r="D1802" s="124"/>
      <c r="E1802" s="124"/>
      <c r="F1802" s="124"/>
      <c r="G1802" s="124"/>
      <c r="H1802" s="124"/>
      <c r="I1802" s="124"/>
      <c r="J1802" s="124"/>
      <c r="K1802" s="124"/>
      <c r="L1802" s="124"/>
      <c r="M1802" s="124"/>
      <c r="N1802" s="124"/>
      <c r="O1802" s="124"/>
      <c r="P1802" s="124"/>
      <c r="Q1802" s="124"/>
      <c r="R1802" s="124"/>
      <c r="S1802" s="124"/>
      <c r="T1802" s="124"/>
      <c r="U1802" s="124"/>
      <c r="V1802" s="124"/>
      <c r="W1802" s="124"/>
      <c r="X1802" s="124"/>
      <c r="Y1802" s="124"/>
    </row>
    <row r="1803" spans="1:25" x14ac:dyDescent="0.25">
      <c r="A1803" s="124"/>
      <c r="B1803" s="124"/>
      <c r="C1803" s="124"/>
      <c r="D1803" s="124"/>
      <c r="E1803" s="124"/>
      <c r="F1803" s="124"/>
      <c r="G1803" s="124"/>
      <c r="H1803" s="124"/>
      <c r="I1803" s="124"/>
      <c r="J1803" s="124"/>
      <c r="K1803" s="124"/>
      <c r="L1803" s="124"/>
      <c r="M1803" s="124"/>
      <c r="N1803" s="124"/>
      <c r="O1803" s="124"/>
      <c r="P1803" s="124"/>
      <c r="Q1803" s="124"/>
      <c r="R1803" s="124"/>
      <c r="S1803" s="124"/>
      <c r="T1803" s="124"/>
      <c r="U1803" s="124"/>
      <c r="V1803" s="124"/>
      <c r="W1803" s="124"/>
      <c r="X1803" s="124"/>
      <c r="Y1803" s="124"/>
    </row>
    <row r="1804" spans="1:25" x14ac:dyDescent="0.25">
      <c r="A1804" s="124"/>
      <c r="B1804" s="124"/>
      <c r="C1804" s="124"/>
      <c r="D1804" s="124"/>
      <c r="E1804" s="124"/>
      <c r="F1804" s="124"/>
      <c r="G1804" s="124"/>
      <c r="H1804" s="124"/>
      <c r="I1804" s="124"/>
      <c r="J1804" s="124"/>
      <c r="K1804" s="124"/>
      <c r="L1804" s="124"/>
      <c r="M1804" s="124"/>
      <c r="N1804" s="124"/>
      <c r="O1804" s="124"/>
      <c r="P1804" s="124"/>
      <c r="Q1804" s="124"/>
      <c r="R1804" s="124"/>
      <c r="S1804" s="124"/>
      <c r="T1804" s="124"/>
      <c r="U1804" s="124"/>
      <c r="V1804" s="124"/>
      <c r="W1804" s="124"/>
      <c r="X1804" s="124"/>
      <c r="Y1804" s="124"/>
    </row>
    <row r="1805" spans="1:25" x14ac:dyDescent="0.25">
      <c r="A1805" s="124"/>
      <c r="B1805" s="124"/>
      <c r="C1805" s="124"/>
      <c r="D1805" s="124"/>
      <c r="E1805" s="124"/>
      <c r="F1805" s="124"/>
      <c r="G1805" s="124"/>
      <c r="H1805" s="124"/>
      <c r="I1805" s="124"/>
      <c r="J1805" s="124"/>
      <c r="K1805" s="124"/>
      <c r="L1805" s="124"/>
      <c r="M1805" s="124"/>
      <c r="N1805" s="124"/>
      <c r="O1805" s="124"/>
      <c r="P1805" s="124"/>
      <c r="Q1805" s="124"/>
      <c r="R1805" s="124"/>
      <c r="S1805" s="124"/>
      <c r="T1805" s="124"/>
      <c r="U1805" s="124"/>
      <c r="V1805" s="124"/>
      <c r="W1805" s="124"/>
      <c r="X1805" s="124"/>
      <c r="Y1805" s="124"/>
    </row>
    <row r="1806" spans="1:25" x14ac:dyDescent="0.25">
      <c r="A1806" s="124"/>
      <c r="B1806" s="124"/>
      <c r="C1806" s="124"/>
      <c r="D1806" s="124"/>
      <c r="E1806" s="124"/>
      <c r="F1806" s="124"/>
      <c r="G1806" s="124"/>
      <c r="H1806" s="124"/>
      <c r="I1806" s="124"/>
      <c r="J1806" s="124"/>
      <c r="K1806" s="124"/>
      <c r="L1806" s="124"/>
      <c r="M1806" s="124"/>
      <c r="N1806" s="124"/>
      <c r="O1806" s="124"/>
      <c r="P1806" s="124"/>
      <c r="Q1806" s="124"/>
      <c r="R1806" s="124"/>
      <c r="S1806" s="124"/>
      <c r="T1806" s="124"/>
      <c r="U1806" s="124"/>
      <c r="V1806" s="124"/>
      <c r="W1806" s="124"/>
      <c r="X1806" s="124"/>
      <c r="Y1806" s="124"/>
    </row>
    <row r="1807" spans="1:25" x14ac:dyDescent="0.25">
      <c r="A1807" s="124"/>
      <c r="B1807" s="124"/>
      <c r="C1807" s="124"/>
      <c r="D1807" s="124"/>
      <c r="E1807" s="124"/>
      <c r="F1807" s="124"/>
      <c r="G1807" s="124"/>
      <c r="H1807" s="124"/>
      <c r="I1807" s="124"/>
      <c r="J1807" s="124"/>
      <c r="K1807" s="124"/>
      <c r="L1807" s="124"/>
      <c r="M1807" s="124"/>
      <c r="N1807" s="124"/>
      <c r="O1807" s="124"/>
      <c r="P1807" s="124"/>
      <c r="Q1807" s="124"/>
      <c r="R1807" s="124"/>
      <c r="S1807" s="124"/>
      <c r="T1807" s="124"/>
      <c r="U1807" s="124"/>
      <c r="V1807" s="124"/>
      <c r="W1807" s="124"/>
      <c r="X1807" s="124"/>
      <c r="Y1807" s="124"/>
    </row>
    <row r="1808" spans="1:25" x14ac:dyDescent="0.25">
      <c r="A1808" s="124"/>
      <c r="B1808" s="124"/>
      <c r="C1808" s="124"/>
      <c r="D1808" s="124"/>
      <c r="E1808" s="124"/>
      <c r="F1808" s="124"/>
      <c r="G1808" s="124"/>
      <c r="H1808" s="124"/>
      <c r="I1808" s="124"/>
      <c r="J1808" s="124"/>
      <c r="K1808" s="124"/>
      <c r="L1808" s="124"/>
      <c r="M1808" s="124"/>
      <c r="N1808" s="124"/>
      <c r="O1808" s="124"/>
      <c r="P1808" s="124"/>
      <c r="Q1808" s="124"/>
      <c r="R1808" s="124"/>
      <c r="S1808" s="124"/>
      <c r="T1808" s="124"/>
      <c r="U1808" s="124"/>
      <c r="V1808" s="124"/>
      <c r="W1808" s="124"/>
      <c r="X1808" s="124"/>
      <c r="Y1808" s="124"/>
    </row>
    <row r="1809" spans="1:25" x14ac:dyDescent="0.25">
      <c r="A1809" s="124"/>
      <c r="B1809" s="124"/>
      <c r="C1809" s="124"/>
      <c r="D1809" s="124"/>
      <c r="E1809" s="124"/>
      <c r="F1809" s="124"/>
      <c r="G1809" s="124"/>
      <c r="H1809" s="124"/>
      <c r="I1809" s="124"/>
      <c r="J1809" s="124"/>
      <c r="K1809" s="124"/>
      <c r="L1809" s="124"/>
      <c r="M1809" s="124"/>
      <c r="N1809" s="124"/>
      <c r="O1809" s="124"/>
      <c r="P1809" s="124"/>
      <c r="Q1809" s="124"/>
      <c r="R1809" s="124"/>
      <c r="S1809" s="124"/>
      <c r="T1809" s="124"/>
      <c r="U1809" s="124"/>
      <c r="V1809" s="124"/>
      <c r="W1809" s="124"/>
      <c r="X1809" s="124"/>
      <c r="Y1809" s="124"/>
    </row>
    <row r="1810" spans="1:25" x14ac:dyDescent="0.25">
      <c r="A1810" s="124"/>
      <c r="B1810" s="124"/>
      <c r="C1810" s="124"/>
      <c r="D1810" s="124"/>
      <c r="E1810" s="124"/>
      <c r="F1810" s="124"/>
      <c r="G1810" s="124"/>
      <c r="H1810" s="124"/>
      <c r="I1810" s="124"/>
      <c r="J1810" s="124"/>
      <c r="K1810" s="124"/>
      <c r="L1810" s="124"/>
      <c r="M1810" s="124"/>
      <c r="N1810" s="124"/>
      <c r="O1810" s="124"/>
      <c r="P1810" s="124"/>
      <c r="Q1810" s="124"/>
      <c r="R1810" s="124"/>
      <c r="S1810" s="124"/>
      <c r="T1810" s="124"/>
      <c r="U1810" s="124"/>
      <c r="V1810" s="124"/>
      <c r="W1810" s="124"/>
      <c r="X1810" s="124"/>
      <c r="Y1810" s="124"/>
    </row>
    <row r="1811" spans="1:25" x14ac:dyDescent="0.25">
      <c r="A1811" s="124"/>
      <c r="B1811" s="124"/>
      <c r="C1811" s="124"/>
      <c r="D1811" s="124"/>
      <c r="E1811" s="124"/>
      <c r="F1811" s="124"/>
      <c r="G1811" s="124"/>
      <c r="H1811" s="124"/>
      <c r="I1811" s="124"/>
      <c r="J1811" s="124"/>
      <c r="K1811" s="124"/>
      <c r="L1811" s="124"/>
      <c r="M1811" s="124"/>
      <c r="N1811" s="124"/>
      <c r="O1811" s="124"/>
      <c r="P1811" s="124"/>
      <c r="Q1811" s="124"/>
      <c r="R1811" s="124"/>
      <c r="S1811" s="124"/>
      <c r="T1811" s="124"/>
      <c r="U1811" s="124"/>
      <c r="V1811" s="124"/>
      <c r="W1811" s="124"/>
      <c r="X1811" s="124"/>
      <c r="Y1811" s="124"/>
    </row>
    <row r="1812" spans="1:25" x14ac:dyDescent="0.25">
      <c r="A1812" s="124"/>
      <c r="B1812" s="124"/>
      <c r="C1812" s="124"/>
      <c r="D1812" s="124"/>
      <c r="E1812" s="124"/>
      <c r="F1812" s="124"/>
      <c r="G1812" s="124"/>
      <c r="H1812" s="124"/>
      <c r="I1812" s="124"/>
      <c r="J1812" s="124"/>
      <c r="K1812" s="124"/>
      <c r="L1812" s="124"/>
      <c r="M1812" s="124"/>
      <c r="N1812" s="124"/>
      <c r="O1812" s="124"/>
      <c r="P1812" s="124"/>
      <c r="Q1812" s="124"/>
      <c r="R1812" s="124"/>
      <c r="S1812" s="124"/>
      <c r="T1812" s="124"/>
      <c r="U1812" s="124"/>
      <c r="V1812" s="124"/>
      <c r="W1812" s="124"/>
      <c r="X1812" s="124"/>
      <c r="Y1812" s="124"/>
    </row>
    <row r="1813" spans="1:25" x14ac:dyDescent="0.25">
      <c r="A1813" s="124"/>
      <c r="B1813" s="124"/>
      <c r="C1813" s="124"/>
      <c r="D1813" s="124"/>
      <c r="E1813" s="124"/>
      <c r="F1813" s="124"/>
      <c r="G1813" s="124"/>
      <c r="H1813" s="124"/>
      <c r="I1813" s="124"/>
      <c r="J1813" s="124"/>
      <c r="K1813" s="124"/>
      <c r="L1813" s="124"/>
      <c r="M1813" s="124"/>
      <c r="N1813" s="124"/>
      <c r="O1813" s="124"/>
      <c r="P1813" s="124"/>
      <c r="Q1813" s="124"/>
      <c r="R1813" s="124"/>
      <c r="S1813" s="124"/>
      <c r="T1813" s="124"/>
      <c r="U1813" s="124"/>
      <c r="V1813" s="124"/>
      <c r="W1813" s="124"/>
      <c r="X1813" s="124"/>
      <c r="Y1813" s="124"/>
    </row>
    <row r="1814" spans="1:25" x14ac:dyDescent="0.25">
      <c r="A1814" s="124"/>
      <c r="B1814" s="124"/>
      <c r="C1814" s="124"/>
      <c r="D1814" s="124"/>
      <c r="E1814" s="124"/>
      <c r="F1814" s="124"/>
      <c r="G1814" s="124"/>
      <c r="H1814" s="124"/>
      <c r="I1814" s="124"/>
      <c r="J1814" s="124"/>
      <c r="K1814" s="124"/>
      <c r="L1814" s="124"/>
      <c r="M1814" s="124"/>
      <c r="N1814" s="124"/>
      <c r="O1814" s="124"/>
      <c r="P1814" s="124"/>
      <c r="Q1814" s="124"/>
      <c r="R1814" s="124"/>
      <c r="S1814" s="124"/>
      <c r="T1814" s="124"/>
      <c r="U1814" s="124"/>
      <c r="V1814" s="124"/>
      <c r="W1814" s="124"/>
      <c r="X1814" s="124"/>
      <c r="Y1814" s="124"/>
    </row>
    <row r="1815" spans="1:25" x14ac:dyDescent="0.25">
      <c r="A1815" s="124"/>
      <c r="B1815" s="124"/>
      <c r="C1815" s="124"/>
      <c r="D1815" s="124"/>
      <c r="E1815" s="124"/>
      <c r="F1815" s="124"/>
      <c r="G1815" s="124"/>
      <c r="H1815" s="124"/>
      <c r="I1815" s="124"/>
      <c r="J1815" s="124"/>
      <c r="K1815" s="124"/>
      <c r="L1815" s="124"/>
      <c r="M1815" s="124"/>
      <c r="N1815" s="124"/>
      <c r="O1815" s="124"/>
      <c r="P1815" s="124"/>
      <c r="Q1815" s="124"/>
      <c r="R1815" s="124"/>
      <c r="S1815" s="124"/>
      <c r="T1815" s="124"/>
      <c r="U1815" s="124"/>
      <c r="V1815" s="124"/>
      <c r="W1815" s="124"/>
      <c r="X1815" s="124"/>
      <c r="Y1815" s="124"/>
    </row>
    <row r="1816" spans="1:25" x14ac:dyDescent="0.25">
      <c r="A1816" s="124"/>
      <c r="B1816" s="124"/>
      <c r="C1816" s="124"/>
      <c r="D1816" s="124"/>
      <c r="E1816" s="124"/>
      <c r="F1816" s="124"/>
      <c r="G1816" s="124"/>
      <c r="H1816" s="124"/>
      <c r="I1816" s="124"/>
      <c r="J1816" s="124"/>
      <c r="K1816" s="124"/>
      <c r="L1816" s="124"/>
      <c r="M1816" s="124"/>
      <c r="N1816" s="124"/>
      <c r="O1816" s="124"/>
      <c r="P1816" s="124"/>
      <c r="Q1816" s="124"/>
      <c r="R1816" s="124"/>
      <c r="S1816" s="124"/>
      <c r="T1816" s="124"/>
      <c r="U1816" s="124"/>
      <c r="V1816" s="124"/>
      <c r="W1816" s="124"/>
      <c r="X1816" s="124"/>
      <c r="Y1816" s="124"/>
    </row>
    <row r="1817" spans="1:25" x14ac:dyDescent="0.25">
      <c r="A1817" s="124"/>
      <c r="B1817" s="124"/>
      <c r="C1817" s="124"/>
      <c r="D1817" s="124"/>
      <c r="E1817" s="124"/>
      <c r="F1817" s="124"/>
      <c r="G1817" s="124"/>
      <c r="H1817" s="124"/>
      <c r="I1817" s="124"/>
      <c r="J1817" s="124"/>
      <c r="K1817" s="124"/>
      <c r="L1817" s="124"/>
      <c r="M1817" s="124"/>
      <c r="N1817" s="124"/>
      <c r="O1817" s="124"/>
      <c r="P1817" s="124"/>
      <c r="Q1817" s="124"/>
      <c r="R1817" s="124"/>
      <c r="S1817" s="124"/>
      <c r="T1817" s="124"/>
      <c r="U1817" s="124"/>
      <c r="V1817" s="124"/>
      <c r="W1817" s="124"/>
      <c r="X1817" s="124"/>
      <c r="Y1817" s="124"/>
    </row>
    <row r="1818" spans="1:25" x14ac:dyDescent="0.25">
      <c r="A1818" s="124"/>
      <c r="B1818" s="124"/>
      <c r="C1818" s="124"/>
      <c r="D1818" s="124"/>
      <c r="E1818" s="124"/>
      <c r="F1818" s="124"/>
      <c r="G1818" s="124"/>
      <c r="H1818" s="124"/>
      <c r="I1818" s="124"/>
      <c r="J1818" s="124"/>
      <c r="K1818" s="124"/>
      <c r="L1818" s="124"/>
      <c r="M1818" s="124"/>
      <c r="N1818" s="124"/>
      <c r="O1818" s="124"/>
      <c r="P1818" s="124"/>
      <c r="Q1818" s="124"/>
      <c r="R1818" s="124"/>
      <c r="S1818" s="124"/>
      <c r="T1818" s="124"/>
      <c r="U1818" s="124"/>
      <c r="V1818" s="124"/>
      <c r="W1818" s="124"/>
      <c r="X1818" s="124"/>
      <c r="Y1818" s="124"/>
    </row>
    <row r="1819" spans="1:25" x14ac:dyDescent="0.25">
      <c r="A1819" s="124"/>
      <c r="B1819" s="124"/>
      <c r="C1819" s="124"/>
      <c r="D1819" s="124"/>
      <c r="E1819" s="124"/>
      <c r="F1819" s="124"/>
      <c r="G1819" s="124"/>
      <c r="H1819" s="124"/>
      <c r="I1819" s="124"/>
      <c r="J1819" s="124"/>
      <c r="K1819" s="124"/>
      <c r="L1819" s="124"/>
      <c r="M1819" s="124"/>
      <c r="N1819" s="124"/>
      <c r="O1819" s="124"/>
      <c r="P1819" s="124"/>
      <c r="Q1819" s="124"/>
      <c r="R1819" s="124"/>
      <c r="S1819" s="124"/>
      <c r="T1819" s="124"/>
      <c r="U1819" s="124"/>
      <c r="V1819" s="124"/>
      <c r="W1819" s="124"/>
      <c r="X1819" s="124"/>
      <c r="Y1819" s="124"/>
    </row>
    <row r="1820" spans="1:25" x14ac:dyDescent="0.25">
      <c r="A1820" s="124"/>
      <c r="B1820" s="124"/>
      <c r="C1820" s="124"/>
      <c r="D1820" s="124"/>
      <c r="E1820" s="124"/>
      <c r="F1820" s="124"/>
      <c r="G1820" s="124"/>
      <c r="H1820" s="124"/>
      <c r="I1820" s="124"/>
      <c r="J1820" s="124"/>
      <c r="K1820" s="124"/>
      <c r="L1820" s="124"/>
      <c r="M1820" s="124"/>
      <c r="N1820" s="124"/>
      <c r="O1820" s="124"/>
      <c r="P1820" s="124"/>
      <c r="Q1820" s="124"/>
      <c r="R1820" s="124"/>
      <c r="S1820" s="124"/>
      <c r="T1820" s="124"/>
      <c r="U1820" s="124"/>
      <c r="V1820" s="124"/>
      <c r="W1820" s="124"/>
      <c r="X1820" s="124"/>
      <c r="Y1820" s="124"/>
    </row>
    <row r="1821" spans="1:25" x14ac:dyDescent="0.25">
      <c r="A1821" s="124"/>
      <c r="B1821" s="124"/>
      <c r="C1821" s="124"/>
      <c r="D1821" s="124"/>
      <c r="E1821" s="124"/>
      <c r="F1821" s="124"/>
      <c r="G1821" s="124"/>
      <c r="H1821" s="124"/>
      <c r="I1821" s="124"/>
      <c r="J1821" s="124"/>
      <c r="K1821" s="124"/>
      <c r="L1821" s="124"/>
      <c r="M1821" s="124"/>
      <c r="N1821" s="124"/>
      <c r="O1821" s="124"/>
      <c r="P1821" s="124"/>
      <c r="Q1821" s="124"/>
      <c r="R1821" s="124"/>
      <c r="S1821" s="124"/>
      <c r="T1821" s="124"/>
      <c r="U1821" s="124"/>
      <c r="V1821" s="124"/>
      <c r="W1821" s="124"/>
      <c r="X1821" s="124"/>
      <c r="Y1821" s="124"/>
    </row>
    <row r="1822" spans="1:25" x14ac:dyDescent="0.25">
      <c r="A1822" s="124"/>
      <c r="B1822" s="124"/>
      <c r="C1822" s="124"/>
      <c r="D1822" s="124"/>
      <c r="E1822" s="124"/>
      <c r="F1822" s="124"/>
      <c r="G1822" s="124"/>
      <c r="H1822" s="124"/>
      <c r="I1822" s="124"/>
      <c r="J1822" s="124"/>
      <c r="K1822" s="124"/>
      <c r="L1822" s="124"/>
      <c r="M1822" s="124"/>
      <c r="N1822" s="124"/>
      <c r="O1822" s="124"/>
      <c r="P1822" s="124"/>
      <c r="Q1822" s="124"/>
      <c r="R1822" s="124"/>
      <c r="S1822" s="124"/>
      <c r="T1822" s="124"/>
      <c r="U1822" s="124"/>
      <c r="V1822" s="124"/>
      <c r="W1822" s="124"/>
      <c r="X1822" s="124"/>
      <c r="Y1822" s="124"/>
    </row>
    <row r="1823" spans="1:25" x14ac:dyDescent="0.25">
      <c r="A1823" s="124"/>
      <c r="B1823" s="124"/>
      <c r="C1823" s="124"/>
      <c r="D1823" s="124"/>
      <c r="E1823" s="124"/>
      <c r="F1823" s="124"/>
      <c r="G1823" s="124"/>
      <c r="H1823" s="124"/>
      <c r="I1823" s="124"/>
      <c r="J1823" s="124"/>
      <c r="K1823" s="124"/>
      <c r="L1823" s="124"/>
      <c r="M1823" s="124"/>
      <c r="N1823" s="124"/>
      <c r="O1823" s="124"/>
      <c r="P1823" s="124"/>
      <c r="Q1823" s="124"/>
      <c r="R1823" s="124"/>
      <c r="S1823" s="124"/>
      <c r="T1823" s="124"/>
      <c r="U1823" s="124"/>
      <c r="V1823" s="124"/>
      <c r="W1823" s="124"/>
      <c r="X1823" s="124"/>
      <c r="Y1823" s="124"/>
    </row>
    <row r="1824" spans="1:25" x14ac:dyDescent="0.25">
      <c r="A1824" s="124"/>
      <c r="B1824" s="124"/>
      <c r="C1824" s="124"/>
      <c r="D1824" s="124"/>
      <c r="E1824" s="124"/>
      <c r="F1824" s="124"/>
      <c r="G1824" s="124"/>
      <c r="H1824" s="124"/>
      <c r="I1824" s="124"/>
      <c r="J1824" s="124"/>
      <c r="K1824" s="124"/>
      <c r="L1824" s="124"/>
      <c r="M1824" s="124"/>
      <c r="N1824" s="124"/>
      <c r="O1824" s="124"/>
      <c r="P1824" s="124"/>
      <c r="Q1824" s="124"/>
      <c r="R1824" s="124"/>
      <c r="S1824" s="124"/>
      <c r="T1824" s="124"/>
      <c r="U1824" s="124"/>
      <c r="V1824" s="124"/>
      <c r="W1824" s="124"/>
      <c r="X1824" s="124"/>
      <c r="Y1824" s="124"/>
    </row>
    <row r="1825" spans="1:25" x14ac:dyDescent="0.25">
      <c r="A1825" s="124"/>
      <c r="B1825" s="124"/>
      <c r="C1825" s="124"/>
      <c r="D1825" s="124"/>
      <c r="E1825" s="124"/>
      <c r="F1825" s="124"/>
      <c r="G1825" s="124"/>
      <c r="H1825" s="124"/>
      <c r="I1825" s="124"/>
      <c r="J1825" s="124"/>
      <c r="K1825" s="124"/>
      <c r="L1825" s="124"/>
      <c r="M1825" s="124"/>
      <c r="N1825" s="124"/>
      <c r="O1825" s="124"/>
      <c r="P1825" s="124"/>
      <c r="Q1825" s="124"/>
      <c r="R1825" s="124"/>
      <c r="S1825" s="124"/>
      <c r="T1825" s="124"/>
      <c r="U1825" s="124"/>
      <c r="V1825" s="124"/>
      <c r="W1825" s="124"/>
      <c r="X1825" s="124"/>
      <c r="Y1825" s="124"/>
    </row>
    <row r="1826" spans="1:25" x14ac:dyDescent="0.25">
      <c r="A1826" s="124"/>
      <c r="B1826" s="124"/>
      <c r="C1826" s="124"/>
      <c r="D1826" s="124"/>
      <c r="E1826" s="124"/>
      <c r="F1826" s="124"/>
      <c r="G1826" s="124"/>
      <c r="H1826" s="124"/>
      <c r="I1826" s="124"/>
      <c r="J1826" s="124"/>
      <c r="K1826" s="124"/>
      <c r="L1826" s="124"/>
      <c r="M1826" s="124"/>
      <c r="N1826" s="124"/>
      <c r="O1826" s="124"/>
      <c r="P1826" s="124"/>
      <c r="Q1826" s="124"/>
      <c r="R1826" s="124"/>
      <c r="S1826" s="124"/>
      <c r="T1826" s="124"/>
      <c r="U1826" s="124"/>
      <c r="V1826" s="124"/>
      <c r="W1826" s="124"/>
      <c r="X1826" s="124"/>
      <c r="Y1826" s="124"/>
    </row>
    <row r="1827" spans="1:25" x14ac:dyDescent="0.25">
      <c r="A1827" s="124"/>
      <c r="B1827" s="124"/>
      <c r="C1827" s="124"/>
      <c r="D1827" s="124"/>
      <c r="E1827" s="124"/>
      <c r="F1827" s="124"/>
      <c r="G1827" s="124"/>
      <c r="H1827" s="124"/>
      <c r="I1827" s="124"/>
      <c r="J1827" s="124"/>
      <c r="K1827" s="124"/>
      <c r="L1827" s="124"/>
      <c r="M1827" s="124"/>
      <c r="N1827" s="124"/>
      <c r="O1827" s="124"/>
      <c r="P1827" s="124"/>
      <c r="Q1827" s="124"/>
      <c r="R1827" s="124"/>
      <c r="S1827" s="124"/>
      <c r="T1827" s="124"/>
      <c r="U1827" s="124"/>
      <c r="V1827" s="124"/>
      <c r="W1827" s="124"/>
      <c r="X1827" s="124"/>
      <c r="Y1827" s="124"/>
    </row>
    <row r="1828" spans="1:25" x14ac:dyDescent="0.25">
      <c r="A1828" s="124"/>
      <c r="B1828" s="124"/>
      <c r="C1828" s="124"/>
      <c r="D1828" s="124"/>
      <c r="E1828" s="124"/>
      <c r="F1828" s="124"/>
      <c r="G1828" s="124"/>
      <c r="H1828" s="124"/>
      <c r="I1828" s="124"/>
      <c r="J1828" s="124"/>
      <c r="K1828" s="124"/>
      <c r="L1828" s="124"/>
      <c r="M1828" s="124"/>
      <c r="N1828" s="124"/>
      <c r="O1828" s="124"/>
      <c r="P1828" s="124"/>
      <c r="Q1828" s="124"/>
      <c r="R1828" s="124"/>
      <c r="S1828" s="124"/>
      <c r="T1828" s="124"/>
      <c r="U1828" s="124"/>
      <c r="V1828" s="124"/>
      <c r="W1828" s="124"/>
      <c r="X1828" s="124"/>
      <c r="Y1828" s="124"/>
    </row>
    <row r="1829" spans="1:25" x14ac:dyDescent="0.25">
      <c r="A1829" s="124"/>
      <c r="B1829" s="124"/>
      <c r="C1829" s="124"/>
      <c r="D1829" s="124"/>
      <c r="E1829" s="124"/>
      <c r="F1829" s="124"/>
      <c r="G1829" s="124"/>
      <c r="H1829" s="124"/>
      <c r="I1829" s="124"/>
      <c r="J1829" s="124"/>
      <c r="K1829" s="124"/>
      <c r="L1829" s="124"/>
      <c r="M1829" s="124"/>
      <c r="N1829" s="124"/>
      <c r="O1829" s="124"/>
      <c r="P1829" s="124"/>
      <c r="Q1829" s="124"/>
      <c r="R1829" s="124"/>
      <c r="S1829" s="124"/>
      <c r="T1829" s="124"/>
      <c r="U1829" s="124"/>
      <c r="V1829" s="124"/>
      <c r="W1829" s="124"/>
      <c r="X1829" s="124"/>
      <c r="Y1829" s="124"/>
    </row>
    <row r="1830" spans="1:25" x14ac:dyDescent="0.25">
      <c r="A1830" s="124"/>
      <c r="B1830" s="124"/>
      <c r="C1830" s="124"/>
      <c r="D1830" s="124"/>
      <c r="E1830" s="124"/>
      <c r="F1830" s="124"/>
      <c r="G1830" s="124"/>
      <c r="H1830" s="124"/>
      <c r="I1830" s="124"/>
      <c r="J1830" s="124"/>
      <c r="K1830" s="124"/>
      <c r="L1830" s="124"/>
      <c r="M1830" s="124"/>
      <c r="N1830" s="124"/>
      <c r="O1830" s="124"/>
      <c r="P1830" s="124"/>
      <c r="Q1830" s="124"/>
      <c r="R1830" s="124"/>
      <c r="S1830" s="124"/>
      <c r="T1830" s="124"/>
      <c r="U1830" s="124"/>
      <c r="V1830" s="124"/>
      <c r="W1830" s="124"/>
      <c r="X1830" s="124"/>
      <c r="Y1830" s="124"/>
    </row>
    <row r="1831" spans="1:25" x14ac:dyDescent="0.25">
      <c r="A1831" s="124"/>
      <c r="B1831" s="124"/>
      <c r="C1831" s="124"/>
      <c r="D1831" s="124"/>
      <c r="E1831" s="124"/>
      <c r="F1831" s="124"/>
      <c r="G1831" s="124"/>
      <c r="H1831" s="124"/>
      <c r="I1831" s="124"/>
      <c r="J1831" s="124"/>
      <c r="K1831" s="124"/>
      <c r="L1831" s="124"/>
      <c r="M1831" s="124"/>
      <c r="N1831" s="124"/>
      <c r="O1831" s="124"/>
      <c r="P1831" s="124"/>
      <c r="Q1831" s="124"/>
      <c r="R1831" s="124"/>
      <c r="S1831" s="124"/>
      <c r="T1831" s="124"/>
      <c r="U1831" s="124"/>
      <c r="V1831" s="124"/>
      <c r="W1831" s="124"/>
      <c r="X1831" s="124"/>
      <c r="Y1831" s="124"/>
    </row>
    <row r="1832" spans="1:25" x14ac:dyDescent="0.25">
      <c r="A1832" s="124"/>
      <c r="B1832" s="124"/>
      <c r="C1832" s="124"/>
      <c r="D1832" s="124"/>
      <c r="E1832" s="124"/>
      <c r="F1832" s="124"/>
      <c r="G1832" s="124"/>
      <c r="H1832" s="124"/>
      <c r="I1832" s="124"/>
      <c r="J1832" s="124"/>
      <c r="K1832" s="124"/>
      <c r="L1832" s="124"/>
      <c r="M1832" s="124"/>
      <c r="N1832" s="124"/>
      <c r="O1832" s="124"/>
      <c r="P1832" s="124"/>
      <c r="Q1832" s="124"/>
      <c r="R1832" s="124"/>
      <c r="S1832" s="124"/>
      <c r="T1832" s="124"/>
      <c r="U1832" s="124"/>
      <c r="V1832" s="124"/>
      <c r="W1832" s="124"/>
      <c r="X1832" s="124"/>
      <c r="Y1832" s="124"/>
    </row>
    <row r="1833" spans="1:25" x14ac:dyDescent="0.25">
      <c r="A1833" s="124"/>
      <c r="B1833" s="124"/>
      <c r="C1833" s="124"/>
      <c r="D1833" s="124"/>
      <c r="E1833" s="124"/>
      <c r="F1833" s="124"/>
      <c r="G1833" s="124"/>
      <c r="H1833" s="124"/>
      <c r="I1833" s="124"/>
      <c r="J1833" s="124"/>
      <c r="K1833" s="124"/>
      <c r="L1833" s="124"/>
      <c r="M1833" s="124"/>
      <c r="N1833" s="124"/>
      <c r="O1833" s="124"/>
      <c r="P1833" s="124"/>
      <c r="Q1833" s="124"/>
      <c r="R1833" s="124"/>
      <c r="S1833" s="124"/>
      <c r="T1833" s="124"/>
      <c r="U1833" s="124"/>
      <c r="V1833" s="124"/>
      <c r="W1833" s="124"/>
      <c r="X1833" s="124"/>
      <c r="Y1833" s="124"/>
    </row>
    <row r="1834" spans="1:25" x14ac:dyDescent="0.25">
      <c r="A1834" s="124"/>
      <c r="B1834" s="124"/>
      <c r="C1834" s="124"/>
      <c r="D1834" s="124"/>
      <c r="E1834" s="124"/>
      <c r="F1834" s="124"/>
      <c r="G1834" s="124"/>
      <c r="H1834" s="124"/>
      <c r="I1834" s="124"/>
      <c r="J1834" s="124"/>
      <c r="K1834" s="124"/>
      <c r="L1834" s="124"/>
      <c r="M1834" s="124"/>
      <c r="N1834" s="124"/>
      <c r="O1834" s="124"/>
      <c r="P1834" s="124"/>
      <c r="Q1834" s="124"/>
      <c r="R1834" s="124"/>
      <c r="S1834" s="124"/>
      <c r="T1834" s="124"/>
      <c r="U1834" s="124"/>
      <c r="V1834" s="124"/>
      <c r="W1834" s="124"/>
      <c r="X1834" s="124"/>
      <c r="Y1834" s="124"/>
    </row>
    <row r="1835" spans="1:25" x14ac:dyDescent="0.25">
      <c r="A1835" s="124"/>
      <c r="B1835" s="124"/>
      <c r="C1835" s="124"/>
      <c r="D1835" s="124"/>
      <c r="E1835" s="124"/>
      <c r="F1835" s="124"/>
      <c r="G1835" s="124"/>
      <c r="H1835" s="124"/>
      <c r="I1835" s="124"/>
      <c r="J1835" s="124"/>
      <c r="K1835" s="124"/>
      <c r="L1835" s="124"/>
      <c r="M1835" s="124"/>
      <c r="N1835" s="124"/>
      <c r="O1835" s="124"/>
      <c r="P1835" s="124"/>
      <c r="Q1835" s="124"/>
      <c r="R1835" s="124"/>
      <c r="S1835" s="124"/>
      <c r="T1835" s="124"/>
      <c r="U1835" s="124"/>
      <c r="V1835" s="124"/>
      <c r="W1835" s="124"/>
      <c r="X1835" s="124"/>
      <c r="Y1835" s="124"/>
    </row>
    <row r="1836" spans="1:25" x14ac:dyDescent="0.25">
      <c r="A1836" s="124"/>
      <c r="B1836" s="124"/>
      <c r="C1836" s="124"/>
      <c r="D1836" s="124"/>
      <c r="E1836" s="124"/>
      <c r="F1836" s="124"/>
      <c r="G1836" s="124"/>
      <c r="H1836" s="124"/>
      <c r="I1836" s="124"/>
      <c r="J1836" s="124"/>
      <c r="K1836" s="124"/>
      <c r="L1836" s="124"/>
      <c r="M1836" s="124"/>
      <c r="N1836" s="124"/>
      <c r="O1836" s="124"/>
      <c r="P1836" s="124"/>
      <c r="Q1836" s="124"/>
      <c r="R1836" s="124"/>
      <c r="S1836" s="124"/>
      <c r="T1836" s="124"/>
      <c r="U1836" s="124"/>
      <c r="V1836" s="124"/>
      <c r="W1836" s="124"/>
      <c r="X1836" s="124"/>
      <c r="Y1836" s="124"/>
    </row>
    <row r="1837" spans="1:25" x14ac:dyDescent="0.25">
      <c r="A1837" s="124"/>
      <c r="B1837" s="124"/>
      <c r="C1837" s="124"/>
      <c r="D1837" s="124"/>
      <c r="E1837" s="124"/>
      <c r="F1837" s="124"/>
      <c r="G1837" s="124"/>
      <c r="H1837" s="124"/>
      <c r="I1837" s="124"/>
      <c r="J1837" s="124"/>
      <c r="K1837" s="124"/>
      <c r="L1837" s="124"/>
      <c r="M1837" s="124"/>
      <c r="N1837" s="124"/>
      <c r="O1837" s="124"/>
      <c r="P1837" s="124"/>
      <c r="Q1837" s="124"/>
      <c r="R1837" s="124"/>
      <c r="S1837" s="124"/>
      <c r="T1837" s="124"/>
      <c r="U1837" s="124"/>
      <c r="V1837" s="124"/>
      <c r="W1837" s="124"/>
      <c r="X1837" s="124"/>
      <c r="Y1837" s="124"/>
    </row>
    <row r="1838" spans="1:25" x14ac:dyDescent="0.25">
      <c r="A1838" s="124"/>
      <c r="B1838" s="124"/>
      <c r="C1838" s="124"/>
      <c r="D1838" s="124"/>
      <c r="E1838" s="124"/>
      <c r="F1838" s="124"/>
      <c r="G1838" s="124"/>
      <c r="H1838" s="124"/>
      <c r="I1838" s="124"/>
      <c r="J1838" s="124"/>
      <c r="K1838" s="124"/>
      <c r="L1838" s="124"/>
      <c r="M1838" s="124"/>
      <c r="N1838" s="124"/>
      <c r="O1838" s="124"/>
      <c r="P1838" s="124"/>
      <c r="Q1838" s="124"/>
      <c r="R1838" s="124"/>
      <c r="S1838" s="124"/>
      <c r="T1838" s="124"/>
      <c r="U1838" s="124"/>
      <c r="V1838" s="124"/>
      <c r="W1838" s="124"/>
      <c r="X1838" s="124"/>
      <c r="Y1838" s="124"/>
    </row>
    <row r="1839" spans="1:25" x14ac:dyDescent="0.25">
      <c r="A1839" s="124"/>
      <c r="B1839" s="124"/>
      <c r="C1839" s="124"/>
      <c r="D1839" s="124"/>
      <c r="E1839" s="124"/>
      <c r="F1839" s="124"/>
      <c r="G1839" s="124"/>
      <c r="H1839" s="124"/>
      <c r="I1839" s="124"/>
      <c r="J1839" s="124"/>
      <c r="K1839" s="124"/>
      <c r="L1839" s="124"/>
      <c r="M1839" s="124"/>
      <c r="N1839" s="124"/>
      <c r="O1839" s="124"/>
      <c r="P1839" s="124"/>
      <c r="Q1839" s="124"/>
      <c r="R1839" s="124"/>
      <c r="S1839" s="124"/>
      <c r="T1839" s="124"/>
      <c r="U1839" s="124"/>
      <c r="V1839" s="124"/>
      <c r="W1839" s="124"/>
      <c r="X1839" s="124"/>
      <c r="Y1839" s="124"/>
    </row>
    <row r="1840" spans="1:25" x14ac:dyDescent="0.25">
      <c r="A1840" s="124"/>
      <c r="B1840" s="124"/>
      <c r="C1840" s="124"/>
      <c r="D1840" s="124"/>
      <c r="E1840" s="124"/>
      <c r="F1840" s="124"/>
      <c r="G1840" s="124"/>
      <c r="H1840" s="124"/>
      <c r="I1840" s="124"/>
      <c r="J1840" s="124"/>
      <c r="K1840" s="124"/>
      <c r="L1840" s="124"/>
      <c r="M1840" s="124"/>
      <c r="N1840" s="124"/>
      <c r="O1840" s="124"/>
      <c r="P1840" s="124"/>
      <c r="Q1840" s="124"/>
      <c r="R1840" s="124"/>
      <c r="S1840" s="124"/>
      <c r="T1840" s="124"/>
      <c r="U1840" s="124"/>
      <c r="V1840" s="124"/>
      <c r="W1840" s="124"/>
      <c r="X1840" s="124"/>
      <c r="Y1840" s="124"/>
    </row>
    <row r="1841" spans="1:25" x14ac:dyDescent="0.25">
      <c r="A1841" s="124"/>
      <c r="B1841" s="124"/>
      <c r="C1841" s="124"/>
      <c r="D1841" s="124"/>
      <c r="E1841" s="124"/>
      <c r="F1841" s="124"/>
      <c r="G1841" s="124"/>
      <c r="H1841" s="124"/>
      <c r="I1841" s="124"/>
      <c r="J1841" s="124"/>
      <c r="K1841" s="124"/>
      <c r="L1841" s="124"/>
      <c r="M1841" s="124"/>
      <c r="N1841" s="124"/>
      <c r="O1841" s="124"/>
      <c r="P1841" s="124"/>
      <c r="Q1841" s="124"/>
      <c r="R1841" s="124"/>
      <c r="S1841" s="124"/>
      <c r="T1841" s="124"/>
      <c r="U1841" s="124"/>
      <c r="V1841" s="124"/>
      <c r="W1841" s="124"/>
      <c r="X1841" s="124"/>
      <c r="Y1841" s="124"/>
    </row>
    <row r="1842" spans="1:25" x14ac:dyDescent="0.25">
      <c r="A1842" s="124"/>
      <c r="B1842" s="124"/>
      <c r="C1842" s="124"/>
      <c r="D1842" s="124"/>
      <c r="E1842" s="124"/>
      <c r="F1842" s="124"/>
      <c r="G1842" s="124"/>
      <c r="H1842" s="124"/>
      <c r="I1842" s="124"/>
      <c r="J1842" s="124"/>
      <c r="K1842" s="124"/>
      <c r="L1842" s="124"/>
      <c r="M1842" s="124"/>
      <c r="N1842" s="124"/>
      <c r="O1842" s="124"/>
      <c r="P1842" s="124"/>
      <c r="Q1842" s="124"/>
      <c r="R1842" s="124"/>
      <c r="S1842" s="124"/>
      <c r="T1842" s="124"/>
      <c r="U1842" s="124"/>
      <c r="V1842" s="124"/>
      <c r="W1842" s="124"/>
      <c r="X1842" s="124"/>
      <c r="Y1842" s="124"/>
    </row>
    <row r="1843" spans="1:25" x14ac:dyDescent="0.25">
      <c r="A1843" s="124"/>
      <c r="B1843" s="124"/>
      <c r="C1843" s="124"/>
      <c r="D1843" s="124"/>
      <c r="E1843" s="124"/>
      <c r="F1843" s="124"/>
      <c r="G1843" s="124"/>
      <c r="H1843" s="124"/>
      <c r="I1843" s="124"/>
      <c r="J1843" s="124"/>
      <c r="K1843" s="124"/>
      <c r="L1843" s="124"/>
      <c r="M1843" s="124"/>
      <c r="N1843" s="124"/>
      <c r="O1843" s="124"/>
      <c r="P1843" s="124"/>
      <c r="Q1843" s="124"/>
      <c r="R1843" s="124"/>
      <c r="S1843" s="124"/>
      <c r="T1843" s="124"/>
      <c r="U1843" s="124"/>
      <c r="V1843" s="124"/>
      <c r="W1843" s="124"/>
      <c r="X1843" s="124"/>
      <c r="Y1843" s="124"/>
    </row>
    <row r="1844" spans="1:25" x14ac:dyDescent="0.25">
      <c r="A1844" s="124"/>
      <c r="B1844" s="124"/>
      <c r="C1844" s="124"/>
      <c r="D1844" s="124"/>
      <c r="E1844" s="124"/>
      <c r="F1844" s="124"/>
      <c r="G1844" s="124"/>
      <c r="H1844" s="124"/>
      <c r="I1844" s="124"/>
      <c r="J1844" s="124"/>
      <c r="K1844" s="124"/>
      <c r="L1844" s="124"/>
      <c r="M1844" s="124"/>
      <c r="N1844" s="124"/>
      <c r="O1844" s="124"/>
      <c r="P1844" s="124"/>
      <c r="Q1844" s="124"/>
      <c r="R1844" s="124"/>
      <c r="S1844" s="124"/>
      <c r="T1844" s="124"/>
      <c r="U1844" s="124"/>
      <c r="V1844" s="124"/>
      <c r="W1844" s="124"/>
      <c r="X1844" s="124"/>
      <c r="Y1844" s="124"/>
    </row>
    <row r="1845" spans="1:25" x14ac:dyDescent="0.25">
      <c r="A1845" s="124"/>
      <c r="B1845" s="124"/>
      <c r="C1845" s="124"/>
      <c r="D1845" s="124"/>
      <c r="E1845" s="124"/>
      <c r="F1845" s="124"/>
      <c r="G1845" s="124"/>
      <c r="H1845" s="124"/>
      <c r="I1845" s="124"/>
      <c r="J1845" s="124"/>
      <c r="K1845" s="124"/>
      <c r="L1845" s="124"/>
      <c r="M1845" s="124"/>
      <c r="N1845" s="124"/>
      <c r="O1845" s="124"/>
      <c r="P1845" s="124"/>
      <c r="Q1845" s="124"/>
      <c r="R1845" s="124"/>
      <c r="S1845" s="124"/>
      <c r="T1845" s="124"/>
      <c r="U1845" s="124"/>
      <c r="V1845" s="124"/>
      <c r="W1845" s="124"/>
      <c r="X1845" s="124"/>
      <c r="Y1845" s="124"/>
    </row>
    <row r="1846" spans="1:25" x14ac:dyDescent="0.25">
      <c r="A1846" s="124"/>
      <c r="B1846" s="124"/>
      <c r="C1846" s="124"/>
      <c r="D1846" s="124"/>
      <c r="E1846" s="124"/>
      <c r="F1846" s="124"/>
      <c r="G1846" s="124"/>
      <c r="H1846" s="124"/>
      <c r="I1846" s="124"/>
      <c r="J1846" s="124"/>
      <c r="K1846" s="124"/>
      <c r="L1846" s="124"/>
      <c r="M1846" s="124"/>
      <c r="N1846" s="124"/>
      <c r="O1846" s="124"/>
      <c r="P1846" s="124"/>
      <c r="Q1846" s="124"/>
      <c r="R1846" s="124"/>
      <c r="S1846" s="124"/>
      <c r="T1846" s="124"/>
      <c r="U1846" s="124"/>
      <c r="V1846" s="124"/>
      <c r="W1846" s="124"/>
      <c r="X1846" s="124"/>
      <c r="Y1846" s="124"/>
    </row>
    <row r="1847" spans="1:25" x14ac:dyDescent="0.25">
      <c r="A1847" s="124"/>
      <c r="B1847" s="124"/>
      <c r="C1847" s="124"/>
      <c r="D1847" s="124"/>
      <c r="E1847" s="124"/>
      <c r="F1847" s="124"/>
      <c r="G1847" s="124"/>
      <c r="H1847" s="124"/>
      <c r="I1847" s="124"/>
      <c r="J1847" s="124"/>
      <c r="K1847" s="124"/>
      <c r="L1847" s="124"/>
      <c r="M1847" s="124"/>
      <c r="N1847" s="124"/>
      <c r="O1847" s="124"/>
      <c r="P1847" s="124"/>
      <c r="Q1847" s="124"/>
      <c r="R1847" s="124"/>
      <c r="S1847" s="124"/>
      <c r="T1847" s="124"/>
      <c r="U1847" s="124"/>
      <c r="V1847" s="124"/>
      <c r="W1847" s="124"/>
      <c r="X1847" s="124"/>
      <c r="Y1847" s="124"/>
    </row>
    <row r="1848" spans="1:25" x14ac:dyDescent="0.25">
      <c r="A1848" s="124"/>
      <c r="B1848" s="124"/>
      <c r="C1848" s="124"/>
      <c r="D1848" s="124"/>
      <c r="E1848" s="124"/>
      <c r="F1848" s="124"/>
      <c r="G1848" s="124"/>
      <c r="H1848" s="124"/>
      <c r="I1848" s="124"/>
      <c r="J1848" s="124"/>
      <c r="K1848" s="124"/>
      <c r="L1848" s="124"/>
      <c r="M1848" s="124"/>
      <c r="N1848" s="124"/>
      <c r="O1848" s="124"/>
      <c r="P1848" s="124"/>
      <c r="Q1848" s="124"/>
      <c r="R1848" s="124"/>
      <c r="S1848" s="124"/>
      <c r="T1848" s="124"/>
      <c r="U1848" s="124"/>
      <c r="V1848" s="124"/>
      <c r="W1848" s="124"/>
      <c r="X1848" s="124"/>
      <c r="Y1848" s="124"/>
    </row>
    <row r="1849" spans="1:25" x14ac:dyDescent="0.25">
      <c r="A1849" s="124"/>
      <c r="B1849" s="124"/>
      <c r="C1849" s="124"/>
      <c r="D1849" s="124"/>
      <c r="E1849" s="124"/>
      <c r="F1849" s="124"/>
      <c r="G1849" s="124"/>
      <c r="H1849" s="124"/>
      <c r="I1849" s="124"/>
      <c r="J1849" s="124"/>
      <c r="K1849" s="124"/>
      <c r="L1849" s="124"/>
      <c r="M1849" s="124"/>
      <c r="N1849" s="124"/>
      <c r="O1849" s="124"/>
      <c r="P1849" s="124"/>
      <c r="Q1849" s="124"/>
      <c r="R1849" s="124"/>
      <c r="S1849" s="124"/>
      <c r="T1849" s="124"/>
      <c r="U1849" s="124"/>
      <c r="V1849" s="124"/>
      <c r="W1849" s="124"/>
      <c r="X1849" s="124"/>
      <c r="Y1849" s="124"/>
    </row>
    <row r="1850" spans="1:25" x14ac:dyDescent="0.25">
      <c r="A1850" s="124"/>
      <c r="B1850" s="124"/>
      <c r="C1850" s="124"/>
      <c r="D1850" s="124"/>
      <c r="E1850" s="124"/>
      <c r="F1850" s="124"/>
      <c r="G1850" s="124"/>
      <c r="H1850" s="124"/>
      <c r="I1850" s="124"/>
      <c r="J1850" s="124"/>
      <c r="K1850" s="124"/>
      <c r="L1850" s="124"/>
      <c r="M1850" s="124"/>
      <c r="N1850" s="124"/>
      <c r="O1850" s="124"/>
      <c r="P1850" s="124"/>
      <c r="Q1850" s="124"/>
      <c r="R1850" s="124"/>
      <c r="S1850" s="124"/>
      <c r="T1850" s="124"/>
      <c r="U1850" s="124"/>
      <c r="V1850" s="124"/>
      <c r="W1850" s="124"/>
      <c r="X1850" s="124"/>
      <c r="Y1850" s="124"/>
    </row>
    <row r="1851" spans="1:25" x14ac:dyDescent="0.25">
      <c r="A1851" s="124"/>
      <c r="B1851" s="124"/>
      <c r="C1851" s="124"/>
      <c r="D1851" s="124"/>
      <c r="E1851" s="124"/>
      <c r="F1851" s="124"/>
      <c r="G1851" s="124"/>
      <c r="H1851" s="124"/>
      <c r="I1851" s="124"/>
      <c r="J1851" s="124"/>
      <c r="K1851" s="124"/>
      <c r="L1851" s="124"/>
      <c r="M1851" s="124"/>
      <c r="N1851" s="124"/>
      <c r="O1851" s="124"/>
      <c r="P1851" s="124"/>
      <c r="Q1851" s="124"/>
      <c r="R1851" s="124"/>
      <c r="S1851" s="124"/>
      <c r="T1851" s="124"/>
      <c r="U1851" s="124"/>
      <c r="V1851" s="124"/>
      <c r="W1851" s="124"/>
      <c r="X1851" s="124"/>
      <c r="Y1851" s="124"/>
    </row>
    <row r="1852" spans="1:25" x14ac:dyDescent="0.25">
      <c r="A1852" s="124"/>
      <c r="B1852" s="124"/>
      <c r="C1852" s="124"/>
      <c r="D1852" s="124"/>
      <c r="E1852" s="124"/>
      <c r="F1852" s="124"/>
      <c r="G1852" s="124"/>
      <c r="H1852" s="124"/>
      <c r="I1852" s="124"/>
      <c r="J1852" s="124"/>
      <c r="K1852" s="124"/>
      <c r="L1852" s="124"/>
      <c r="M1852" s="124"/>
      <c r="N1852" s="124"/>
      <c r="O1852" s="124"/>
      <c r="P1852" s="124"/>
      <c r="Q1852" s="124"/>
      <c r="R1852" s="124"/>
      <c r="S1852" s="124"/>
      <c r="T1852" s="124"/>
      <c r="U1852" s="124"/>
      <c r="V1852" s="124"/>
      <c r="W1852" s="124"/>
      <c r="X1852" s="124"/>
      <c r="Y1852" s="124"/>
    </row>
    <row r="1853" spans="1:25" x14ac:dyDescent="0.25">
      <c r="A1853" s="124"/>
      <c r="B1853" s="124"/>
      <c r="C1853" s="124"/>
      <c r="D1853" s="124"/>
      <c r="E1853" s="124"/>
      <c r="F1853" s="124"/>
      <c r="G1853" s="124"/>
      <c r="H1853" s="124"/>
      <c r="I1853" s="124"/>
      <c r="J1853" s="124"/>
      <c r="K1853" s="124"/>
      <c r="L1853" s="124"/>
      <c r="M1853" s="124"/>
      <c r="N1853" s="124"/>
      <c r="O1853" s="124"/>
      <c r="P1853" s="124"/>
      <c r="Q1853" s="124"/>
      <c r="R1853" s="124"/>
      <c r="S1853" s="124"/>
      <c r="T1853" s="124"/>
      <c r="U1853" s="124"/>
      <c r="V1853" s="124"/>
      <c r="W1853" s="124"/>
      <c r="X1853" s="124"/>
      <c r="Y1853" s="124"/>
    </row>
    <row r="1854" spans="1:25" x14ac:dyDescent="0.25">
      <c r="A1854" s="124"/>
      <c r="B1854" s="124"/>
      <c r="C1854" s="124"/>
      <c r="D1854" s="124"/>
      <c r="E1854" s="124"/>
      <c r="F1854" s="124"/>
      <c r="G1854" s="124"/>
      <c r="H1854" s="124"/>
      <c r="I1854" s="124"/>
      <c r="J1854" s="124"/>
      <c r="K1854" s="124"/>
      <c r="L1854" s="124"/>
      <c r="M1854" s="124"/>
      <c r="N1854" s="124"/>
      <c r="O1854" s="124"/>
      <c r="P1854" s="124"/>
      <c r="Q1854" s="124"/>
      <c r="R1854" s="124"/>
      <c r="S1854" s="124"/>
      <c r="T1854" s="124"/>
      <c r="U1854" s="124"/>
      <c r="V1854" s="124"/>
      <c r="W1854" s="124"/>
      <c r="X1854" s="124"/>
      <c r="Y1854" s="124"/>
    </row>
    <row r="1855" spans="1:25" x14ac:dyDescent="0.25">
      <c r="A1855" s="124"/>
      <c r="B1855" s="124"/>
      <c r="C1855" s="124"/>
      <c r="D1855" s="124"/>
      <c r="E1855" s="124"/>
      <c r="F1855" s="124"/>
      <c r="G1855" s="124"/>
      <c r="H1855" s="124"/>
      <c r="I1855" s="124"/>
      <c r="J1855" s="124"/>
      <c r="K1855" s="124"/>
      <c r="L1855" s="124"/>
      <c r="M1855" s="124"/>
      <c r="N1855" s="124"/>
      <c r="O1855" s="124"/>
      <c r="P1855" s="124"/>
      <c r="Q1855" s="124"/>
      <c r="R1855" s="124"/>
      <c r="S1855" s="124"/>
      <c r="T1855" s="124"/>
      <c r="U1855" s="124"/>
      <c r="V1855" s="124"/>
      <c r="W1855" s="124"/>
      <c r="X1855" s="124"/>
      <c r="Y1855" s="124"/>
    </row>
    <row r="1856" spans="1:25" x14ac:dyDescent="0.25">
      <c r="A1856" s="124"/>
      <c r="B1856" s="124"/>
      <c r="C1856" s="124"/>
      <c r="D1856" s="124"/>
      <c r="E1856" s="124"/>
      <c r="F1856" s="124"/>
      <c r="G1856" s="124"/>
      <c r="H1856" s="124"/>
      <c r="I1856" s="124"/>
      <c r="J1856" s="124"/>
      <c r="K1856" s="124"/>
      <c r="L1856" s="124"/>
      <c r="M1856" s="124"/>
      <c r="N1856" s="124"/>
      <c r="O1856" s="124"/>
      <c r="P1856" s="124"/>
      <c r="Q1856" s="124"/>
      <c r="R1856" s="124"/>
      <c r="S1856" s="124"/>
      <c r="T1856" s="124"/>
      <c r="U1856" s="124"/>
      <c r="V1856" s="124"/>
      <c r="W1856" s="124"/>
      <c r="X1856" s="124"/>
      <c r="Y1856" s="124"/>
    </row>
    <row r="1857" spans="1:25" x14ac:dyDescent="0.25">
      <c r="A1857" s="124"/>
      <c r="B1857" s="124"/>
      <c r="C1857" s="124"/>
      <c r="D1857" s="124"/>
      <c r="E1857" s="124"/>
      <c r="F1857" s="124"/>
      <c r="G1857" s="124"/>
      <c r="H1857" s="124"/>
      <c r="I1857" s="124"/>
      <c r="J1857" s="124"/>
      <c r="K1857" s="124"/>
      <c r="L1857" s="124"/>
      <c r="M1857" s="124"/>
      <c r="N1857" s="124"/>
      <c r="O1857" s="124"/>
      <c r="P1857" s="124"/>
      <c r="Q1857" s="124"/>
      <c r="R1857" s="124"/>
      <c r="S1857" s="124"/>
      <c r="T1857" s="124"/>
      <c r="U1857" s="124"/>
      <c r="V1857" s="124"/>
      <c r="W1857" s="124"/>
      <c r="X1857" s="124"/>
      <c r="Y1857" s="124"/>
    </row>
    <row r="1858" spans="1:25" x14ac:dyDescent="0.25">
      <c r="A1858" s="124"/>
      <c r="B1858" s="124"/>
      <c r="C1858" s="124"/>
      <c r="D1858" s="124"/>
      <c r="E1858" s="124"/>
      <c r="F1858" s="124"/>
      <c r="G1858" s="124"/>
      <c r="H1858" s="124"/>
      <c r="I1858" s="124"/>
      <c r="J1858" s="124"/>
      <c r="K1858" s="124"/>
      <c r="L1858" s="124"/>
      <c r="M1858" s="124"/>
      <c r="N1858" s="124"/>
      <c r="O1858" s="124"/>
      <c r="P1858" s="124"/>
      <c r="Q1858" s="124"/>
      <c r="R1858" s="124"/>
      <c r="S1858" s="124"/>
      <c r="T1858" s="124"/>
      <c r="U1858" s="124"/>
      <c r="V1858" s="124"/>
      <c r="W1858" s="124"/>
      <c r="X1858" s="124"/>
      <c r="Y1858" s="124"/>
    </row>
    <row r="1859" spans="1:25" x14ac:dyDescent="0.25">
      <c r="A1859" s="124"/>
      <c r="B1859" s="124"/>
      <c r="C1859" s="124"/>
      <c r="D1859" s="124"/>
      <c r="E1859" s="124"/>
      <c r="F1859" s="124"/>
      <c r="G1859" s="124"/>
      <c r="H1859" s="124"/>
      <c r="I1859" s="124"/>
      <c r="J1859" s="124"/>
      <c r="K1859" s="124"/>
      <c r="L1859" s="124"/>
      <c r="M1859" s="124"/>
      <c r="N1859" s="124"/>
      <c r="O1859" s="124"/>
      <c r="P1859" s="124"/>
      <c r="Q1859" s="124"/>
      <c r="R1859" s="124"/>
      <c r="S1859" s="124"/>
      <c r="T1859" s="124"/>
      <c r="U1859" s="124"/>
      <c r="V1859" s="124"/>
      <c r="W1859" s="124"/>
      <c r="X1859" s="124"/>
      <c r="Y1859" s="124"/>
    </row>
    <row r="1860" spans="1:25" x14ac:dyDescent="0.25">
      <c r="A1860" s="124"/>
      <c r="B1860" s="124"/>
      <c r="C1860" s="124"/>
      <c r="D1860" s="124"/>
      <c r="E1860" s="124"/>
      <c r="F1860" s="124"/>
      <c r="G1860" s="124"/>
      <c r="H1860" s="124"/>
      <c r="I1860" s="124"/>
      <c r="J1860" s="124"/>
      <c r="K1860" s="124"/>
      <c r="L1860" s="124"/>
      <c r="M1860" s="124"/>
      <c r="N1860" s="124"/>
      <c r="O1860" s="124"/>
      <c r="P1860" s="124"/>
      <c r="Q1860" s="124"/>
      <c r="R1860" s="124"/>
      <c r="S1860" s="124"/>
      <c r="T1860" s="124"/>
      <c r="U1860" s="124"/>
      <c r="V1860" s="124"/>
      <c r="W1860" s="124"/>
      <c r="X1860" s="124"/>
      <c r="Y1860" s="124"/>
    </row>
    <row r="1861" spans="1:25" x14ac:dyDescent="0.25">
      <c r="A1861" s="124"/>
      <c r="B1861" s="124"/>
      <c r="C1861" s="124"/>
      <c r="D1861" s="124"/>
      <c r="E1861" s="124"/>
      <c r="F1861" s="124"/>
      <c r="G1861" s="124"/>
      <c r="H1861" s="124"/>
      <c r="I1861" s="124"/>
      <c r="J1861" s="124"/>
      <c r="K1861" s="124"/>
      <c r="L1861" s="124"/>
      <c r="M1861" s="124"/>
      <c r="N1861" s="124"/>
      <c r="O1861" s="124"/>
      <c r="P1861" s="124"/>
      <c r="Q1861" s="124"/>
      <c r="R1861" s="124"/>
      <c r="S1861" s="124"/>
      <c r="T1861" s="124"/>
      <c r="U1861" s="124"/>
      <c r="V1861" s="124"/>
      <c r="W1861" s="124"/>
      <c r="X1861" s="124"/>
      <c r="Y1861" s="124"/>
    </row>
    <row r="1862" spans="1:25" x14ac:dyDescent="0.25">
      <c r="A1862" s="124"/>
      <c r="B1862" s="124"/>
      <c r="C1862" s="124"/>
      <c r="D1862" s="124"/>
      <c r="E1862" s="124"/>
      <c r="F1862" s="124"/>
      <c r="G1862" s="124"/>
      <c r="H1862" s="124"/>
      <c r="I1862" s="124"/>
      <c r="J1862" s="124"/>
      <c r="K1862" s="124"/>
      <c r="L1862" s="124"/>
      <c r="M1862" s="124"/>
      <c r="N1862" s="124"/>
      <c r="O1862" s="124"/>
      <c r="P1862" s="124"/>
      <c r="Q1862" s="124"/>
      <c r="R1862" s="124"/>
      <c r="S1862" s="124"/>
      <c r="T1862" s="124"/>
      <c r="U1862" s="124"/>
      <c r="V1862" s="124"/>
      <c r="W1862" s="124"/>
      <c r="X1862" s="124"/>
      <c r="Y1862" s="124"/>
    </row>
    <row r="1863" spans="1:25" x14ac:dyDescent="0.25">
      <c r="A1863" s="124"/>
      <c r="B1863" s="124"/>
      <c r="C1863" s="124"/>
      <c r="D1863" s="124"/>
      <c r="E1863" s="124"/>
      <c r="F1863" s="124"/>
      <c r="G1863" s="124"/>
      <c r="H1863" s="124"/>
      <c r="I1863" s="124"/>
      <c r="J1863" s="124"/>
      <c r="K1863" s="124"/>
      <c r="L1863" s="124"/>
      <c r="M1863" s="124"/>
      <c r="N1863" s="124"/>
      <c r="O1863" s="124"/>
      <c r="P1863" s="124"/>
      <c r="Q1863" s="124"/>
      <c r="R1863" s="124"/>
      <c r="S1863" s="124"/>
      <c r="T1863" s="124"/>
      <c r="U1863" s="124"/>
      <c r="V1863" s="124"/>
      <c r="W1863" s="124"/>
      <c r="X1863" s="124"/>
      <c r="Y1863" s="124"/>
    </row>
    <row r="1864" spans="1:25" x14ac:dyDescent="0.25">
      <c r="A1864" s="124"/>
      <c r="B1864" s="124"/>
      <c r="C1864" s="124"/>
      <c r="D1864" s="124"/>
      <c r="E1864" s="124"/>
      <c r="F1864" s="124"/>
      <c r="G1864" s="124"/>
      <c r="H1864" s="124"/>
      <c r="I1864" s="124"/>
      <c r="J1864" s="124"/>
      <c r="K1864" s="124"/>
      <c r="L1864" s="124"/>
      <c r="M1864" s="124"/>
      <c r="N1864" s="124"/>
      <c r="O1864" s="124"/>
      <c r="P1864" s="124"/>
      <c r="Q1864" s="124"/>
      <c r="R1864" s="124"/>
      <c r="S1864" s="124"/>
      <c r="T1864" s="124"/>
      <c r="U1864" s="124"/>
      <c r="V1864" s="124"/>
      <c r="W1864" s="124"/>
      <c r="X1864" s="124"/>
      <c r="Y1864" s="124"/>
    </row>
    <row r="1865" spans="1:25" x14ac:dyDescent="0.25">
      <c r="A1865" s="124"/>
      <c r="B1865" s="124"/>
      <c r="C1865" s="124"/>
      <c r="D1865" s="124"/>
      <c r="E1865" s="124"/>
      <c r="F1865" s="124"/>
      <c r="G1865" s="124"/>
      <c r="H1865" s="124"/>
      <c r="I1865" s="124"/>
      <c r="J1865" s="124"/>
      <c r="K1865" s="124"/>
      <c r="L1865" s="124"/>
      <c r="M1865" s="124"/>
      <c r="N1865" s="124"/>
      <c r="O1865" s="124"/>
      <c r="P1865" s="124"/>
      <c r="Q1865" s="124"/>
      <c r="R1865" s="124"/>
      <c r="S1865" s="124"/>
      <c r="T1865" s="124"/>
      <c r="U1865" s="124"/>
      <c r="V1865" s="124"/>
      <c r="W1865" s="124"/>
      <c r="X1865" s="124"/>
      <c r="Y1865" s="124"/>
    </row>
    <row r="1866" spans="1:25" x14ac:dyDescent="0.25">
      <c r="A1866" s="124"/>
      <c r="B1866" s="124"/>
      <c r="C1866" s="124"/>
      <c r="D1866" s="124"/>
      <c r="E1866" s="124"/>
      <c r="F1866" s="124"/>
      <c r="G1866" s="124"/>
      <c r="H1866" s="124"/>
      <c r="I1866" s="124"/>
      <c r="J1866" s="124"/>
      <c r="K1866" s="124"/>
      <c r="L1866" s="124"/>
      <c r="M1866" s="124"/>
      <c r="N1866" s="124"/>
      <c r="O1866" s="124"/>
      <c r="P1866" s="124"/>
      <c r="Q1866" s="124"/>
      <c r="R1866" s="124"/>
      <c r="S1866" s="124"/>
      <c r="T1866" s="124"/>
      <c r="U1866" s="124"/>
      <c r="V1866" s="124"/>
      <c r="W1866" s="124"/>
      <c r="X1866" s="124"/>
      <c r="Y1866" s="124"/>
    </row>
    <row r="1867" spans="1:25" x14ac:dyDescent="0.25">
      <c r="A1867" s="124"/>
      <c r="B1867" s="124"/>
      <c r="C1867" s="124"/>
      <c r="D1867" s="124"/>
      <c r="E1867" s="124"/>
      <c r="F1867" s="124"/>
      <c r="G1867" s="124"/>
      <c r="H1867" s="124"/>
      <c r="I1867" s="124"/>
      <c r="J1867" s="124"/>
      <c r="K1867" s="124"/>
      <c r="L1867" s="124"/>
      <c r="M1867" s="124"/>
      <c r="N1867" s="124"/>
      <c r="O1867" s="124"/>
      <c r="P1867" s="124"/>
      <c r="Q1867" s="124"/>
      <c r="R1867" s="124"/>
      <c r="S1867" s="124"/>
      <c r="T1867" s="124"/>
      <c r="U1867" s="124"/>
      <c r="V1867" s="124"/>
      <c r="W1867" s="124"/>
      <c r="X1867" s="124"/>
      <c r="Y1867" s="124"/>
    </row>
    <row r="1868" spans="1:25" x14ac:dyDescent="0.25">
      <c r="A1868" s="124"/>
      <c r="B1868" s="124"/>
      <c r="C1868" s="124"/>
      <c r="D1868" s="124"/>
      <c r="E1868" s="124"/>
      <c r="F1868" s="124"/>
      <c r="G1868" s="124"/>
      <c r="H1868" s="124"/>
      <c r="I1868" s="124"/>
      <c r="J1868" s="124"/>
      <c r="K1868" s="124"/>
      <c r="L1868" s="124"/>
      <c r="M1868" s="124"/>
      <c r="N1868" s="124"/>
      <c r="O1868" s="124"/>
      <c r="P1868" s="124"/>
      <c r="Q1868" s="124"/>
      <c r="R1868" s="124"/>
      <c r="S1868" s="124"/>
      <c r="T1868" s="124"/>
      <c r="U1868" s="124"/>
      <c r="V1868" s="124"/>
      <c r="W1868" s="124"/>
      <c r="X1868" s="124"/>
      <c r="Y1868" s="124"/>
    </row>
    <row r="1869" spans="1:25" x14ac:dyDescent="0.25">
      <c r="A1869" s="124"/>
      <c r="B1869" s="124"/>
      <c r="C1869" s="124"/>
      <c r="D1869" s="124"/>
      <c r="E1869" s="124"/>
      <c r="F1869" s="124"/>
      <c r="G1869" s="124"/>
      <c r="H1869" s="124"/>
      <c r="I1869" s="124"/>
      <c r="J1869" s="124"/>
      <c r="K1869" s="124"/>
      <c r="L1869" s="124"/>
      <c r="M1869" s="124"/>
      <c r="N1869" s="124"/>
      <c r="O1869" s="124"/>
      <c r="P1869" s="124"/>
      <c r="Q1869" s="124"/>
      <c r="R1869" s="124"/>
      <c r="S1869" s="124"/>
      <c r="T1869" s="124"/>
      <c r="U1869" s="124"/>
      <c r="V1869" s="124"/>
      <c r="W1869" s="124"/>
      <c r="X1869" s="124"/>
      <c r="Y1869" s="124"/>
    </row>
    <row r="1870" spans="1:25" x14ac:dyDescent="0.25">
      <c r="A1870" s="124"/>
      <c r="B1870" s="124"/>
      <c r="C1870" s="124"/>
      <c r="D1870" s="124"/>
      <c r="E1870" s="124"/>
      <c r="F1870" s="124"/>
      <c r="G1870" s="124"/>
      <c r="H1870" s="124"/>
      <c r="I1870" s="124"/>
      <c r="J1870" s="124"/>
      <c r="K1870" s="124"/>
      <c r="L1870" s="124"/>
      <c r="M1870" s="124"/>
      <c r="N1870" s="124"/>
      <c r="O1870" s="124"/>
      <c r="P1870" s="124"/>
      <c r="Q1870" s="124"/>
      <c r="R1870" s="124"/>
      <c r="S1870" s="124"/>
      <c r="T1870" s="124"/>
      <c r="U1870" s="124"/>
      <c r="V1870" s="124"/>
      <c r="W1870" s="124"/>
      <c r="X1870" s="124"/>
      <c r="Y1870" s="124"/>
    </row>
    <row r="1871" spans="1:25" x14ac:dyDescent="0.25">
      <c r="A1871" s="124"/>
      <c r="B1871" s="124"/>
      <c r="C1871" s="124"/>
      <c r="D1871" s="124"/>
      <c r="E1871" s="124"/>
      <c r="F1871" s="124"/>
      <c r="G1871" s="124"/>
      <c r="H1871" s="124"/>
      <c r="I1871" s="124"/>
      <c r="J1871" s="124"/>
      <c r="K1871" s="124"/>
      <c r="L1871" s="124"/>
      <c r="M1871" s="124"/>
      <c r="N1871" s="124"/>
      <c r="O1871" s="124"/>
      <c r="P1871" s="124"/>
      <c r="Q1871" s="124"/>
      <c r="R1871" s="124"/>
      <c r="S1871" s="124"/>
      <c r="T1871" s="124"/>
      <c r="U1871" s="124"/>
      <c r="V1871" s="124"/>
      <c r="W1871" s="124"/>
      <c r="X1871" s="124"/>
      <c r="Y1871" s="124"/>
    </row>
    <row r="1872" spans="1:25" x14ac:dyDescent="0.25">
      <c r="A1872" s="124"/>
      <c r="B1872" s="124"/>
      <c r="C1872" s="124"/>
      <c r="D1872" s="124"/>
      <c r="E1872" s="124"/>
      <c r="F1872" s="124"/>
      <c r="G1872" s="124"/>
      <c r="H1872" s="124"/>
      <c r="I1872" s="124"/>
      <c r="J1872" s="124"/>
      <c r="K1872" s="124"/>
      <c r="L1872" s="124"/>
      <c r="M1872" s="124"/>
      <c r="N1872" s="124"/>
      <c r="O1872" s="124"/>
      <c r="P1872" s="124"/>
      <c r="Q1872" s="124"/>
      <c r="R1872" s="124"/>
      <c r="S1872" s="124"/>
      <c r="T1872" s="124"/>
      <c r="U1872" s="124"/>
      <c r="V1872" s="124"/>
      <c r="W1872" s="124"/>
      <c r="X1872" s="124"/>
      <c r="Y1872" s="124"/>
    </row>
    <row r="1873" spans="1:25" x14ac:dyDescent="0.25">
      <c r="A1873" s="124"/>
      <c r="B1873" s="124"/>
      <c r="C1873" s="124"/>
      <c r="D1873" s="124"/>
      <c r="E1873" s="124"/>
      <c r="F1873" s="124"/>
      <c r="G1873" s="124"/>
      <c r="H1873" s="124"/>
      <c r="I1873" s="124"/>
      <c r="J1873" s="124"/>
      <c r="K1873" s="124"/>
      <c r="L1873" s="124"/>
      <c r="M1873" s="124"/>
      <c r="N1873" s="124"/>
      <c r="O1873" s="124"/>
      <c r="P1873" s="124"/>
      <c r="Q1873" s="124"/>
      <c r="R1873" s="124"/>
      <c r="S1873" s="124"/>
      <c r="T1873" s="124"/>
      <c r="U1873" s="124"/>
      <c r="V1873" s="124"/>
      <c r="W1873" s="124"/>
      <c r="X1873" s="124"/>
      <c r="Y1873" s="124"/>
    </row>
    <row r="1874" spans="1:25" x14ac:dyDescent="0.25">
      <c r="A1874" s="124"/>
      <c r="B1874" s="124"/>
      <c r="C1874" s="124"/>
      <c r="D1874" s="124"/>
      <c r="E1874" s="124"/>
      <c r="F1874" s="124"/>
      <c r="G1874" s="124"/>
      <c r="H1874" s="124"/>
      <c r="I1874" s="124"/>
      <c r="J1874" s="124"/>
      <c r="K1874" s="124"/>
      <c r="L1874" s="124"/>
      <c r="M1874" s="124"/>
      <c r="N1874" s="124"/>
      <c r="O1874" s="124"/>
      <c r="P1874" s="124"/>
      <c r="Q1874" s="124"/>
      <c r="R1874" s="124"/>
      <c r="S1874" s="124"/>
      <c r="T1874" s="124"/>
      <c r="U1874" s="124"/>
      <c r="V1874" s="124"/>
      <c r="W1874" s="124"/>
      <c r="X1874" s="124"/>
      <c r="Y1874" s="124"/>
    </row>
    <row r="1875" spans="1:25" x14ac:dyDescent="0.25">
      <c r="A1875" s="124"/>
      <c r="B1875" s="124"/>
      <c r="C1875" s="124"/>
      <c r="D1875" s="124"/>
      <c r="E1875" s="124"/>
      <c r="F1875" s="124"/>
      <c r="G1875" s="124"/>
      <c r="H1875" s="124"/>
      <c r="I1875" s="124"/>
      <c r="J1875" s="124"/>
      <c r="K1875" s="124"/>
      <c r="L1875" s="124"/>
      <c r="M1875" s="124"/>
      <c r="N1875" s="124"/>
      <c r="O1875" s="124"/>
      <c r="P1875" s="124"/>
      <c r="Q1875" s="124"/>
      <c r="R1875" s="124"/>
      <c r="S1875" s="124"/>
      <c r="T1875" s="124"/>
      <c r="U1875" s="124"/>
      <c r="V1875" s="124"/>
      <c r="W1875" s="124"/>
      <c r="X1875" s="124"/>
      <c r="Y1875" s="124"/>
    </row>
    <row r="1876" spans="1:25" x14ac:dyDescent="0.25">
      <c r="A1876" s="124"/>
      <c r="B1876" s="124"/>
      <c r="C1876" s="124"/>
      <c r="D1876" s="124"/>
      <c r="E1876" s="124"/>
      <c r="F1876" s="124"/>
      <c r="G1876" s="124"/>
      <c r="H1876" s="124"/>
      <c r="I1876" s="124"/>
      <c r="J1876" s="124"/>
      <c r="K1876" s="124"/>
      <c r="L1876" s="124"/>
      <c r="M1876" s="124"/>
      <c r="N1876" s="124"/>
      <c r="O1876" s="124"/>
      <c r="P1876" s="124"/>
      <c r="Q1876" s="124"/>
      <c r="R1876" s="124"/>
      <c r="S1876" s="124"/>
      <c r="T1876" s="124"/>
      <c r="U1876" s="124"/>
      <c r="V1876" s="124"/>
      <c r="W1876" s="124"/>
      <c r="X1876" s="124"/>
      <c r="Y1876" s="124"/>
    </row>
    <row r="1877" spans="1:25" x14ac:dyDescent="0.25">
      <c r="A1877" s="124"/>
      <c r="B1877" s="124"/>
      <c r="C1877" s="124"/>
      <c r="D1877" s="124"/>
      <c r="E1877" s="124"/>
      <c r="F1877" s="124"/>
      <c r="G1877" s="124"/>
      <c r="H1877" s="124"/>
      <c r="I1877" s="124"/>
      <c r="J1877" s="124"/>
      <c r="K1877" s="124"/>
      <c r="L1877" s="124"/>
      <c r="M1877" s="124"/>
      <c r="N1877" s="124"/>
      <c r="O1877" s="124"/>
      <c r="P1877" s="124"/>
      <c r="Q1877" s="124"/>
      <c r="R1877" s="124"/>
      <c r="S1877" s="124"/>
      <c r="T1877" s="124"/>
      <c r="U1877" s="124"/>
      <c r="V1877" s="124"/>
      <c r="W1877" s="124"/>
      <c r="X1877" s="124"/>
      <c r="Y1877" s="124"/>
    </row>
    <row r="1878" spans="1:25" x14ac:dyDescent="0.25">
      <c r="A1878" s="124"/>
      <c r="B1878" s="124"/>
      <c r="C1878" s="124"/>
      <c r="D1878" s="124"/>
      <c r="E1878" s="124"/>
      <c r="F1878" s="124"/>
      <c r="G1878" s="124"/>
      <c r="H1878" s="124"/>
      <c r="I1878" s="124"/>
      <c r="J1878" s="124"/>
      <c r="K1878" s="124"/>
      <c r="L1878" s="124"/>
      <c r="M1878" s="124"/>
      <c r="N1878" s="124"/>
      <c r="O1878" s="124"/>
      <c r="P1878" s="124"/>
      <c r="Q1878" s="124"/>
      <c r="R1878" s="124"/>
      <c r="S1878" s="124"/>
      <c r="T1878" s="124"/>
      <c r="U1878" s="124"/>
      <c r="V1878" s="124"/>
      <c r="W1878" s="124"/>
      <c r="X1878" s="124"/>
      <c r="Y1878" s="124"/>
    </row>
    <row r="1879" spans="1:25" x14ac:dyDescent="0.25">
      <c r="A1879" s="124"/>
      <c r="B1879" s="124"/>
      <c r="C1879" s="124"/>
      <c r="D1879" s="124"/>
      <c r="E1879" s="124"/>
      <c r="F1879" s="124"/>
      <c r="G1879" s="124"/>
      <c r="H1879" s="124"/>
      <c r="I1879" s="124"/>
      <c r="J1879" s="124"/>
      <c r="K1879" s="124"/>
      <c r="L1879" s="124"/>
      <c r="M1879" s="124"/>
      <c r="N1879" s="124"/>
      <c r="O1879" s="124"/>
      <c r="P1879" s="124"/>
      <c r="Q1879" s="124"/>
      <c r="R1879" s="124"/>
      <c r="S1879" s="124"/>
      <c r="T1879" s="124"/>
      <c r="U1879" s="124"/>
      <c r="V1879" s="124"/>
      <c r="W1879" s="124"/>
      <c r="X1879" s="124"/>
      <c r="Y1879" s="124"/>
    </row>
    <row r="1880" spans="1:25" x14ac:dyDescent="0.25">
      <c r="A1880" s="124"/>
      <c r="B1880" s="124"/>
      <c r="C1880" s="124"/>
      <c r="D1880" s="124"/>
      <c r="E1880" s="124"/>
      <c r="F1880" s="124"/>
      <c r="G1880" s="124"/>
      <c r="H1880" s="124"/>
      <c r="I1880" s="124"/>
      <c r="J1880" s="124"/>
      <c r="K1880" s="124"/>
      <c r="L1880" s="124"/>
      <c r="M1880" s="124"/>
      <c r="N1880" s="124"/>
      <c r="O1880" s="124"/>
      <c r="P1880" s="124"/>
      <c r="Q1880" s="124"/>
      <c r="R1880" s="124"/>
      <c r="S1880" s="124"/>
      <c r="T1880" s="124"/>
      <c r="U1880" s="124"/>
      <c r="V1880" s="124"/>
      <c r="W1880" s="124"/>
      <c r="X1880" s="124"/>
      <c r="Y1880" s="124"/>
    </row>
    <row r="1881" spans="1:25" x14ac:dyDescent="0.25">
      <c r="A1881" s="124"/>
      <c r="B1881" s="124"/>
      <c r="C1881" s="124"/>
      <c r="D1881" s="124"/>
      <c r="E1881" s="124"/>
      <c r="F1881" s="124"/>
      <c r="G1881" s="124"/>
      <c r="H1881" s="124"/>
      <c r="I1881" s="124"/>
      <c r="J1881" s="124"/>
      <c r="K1881" s="124"/>
      <c r="L1881" s="124"/>
      <c r="M1881" s="124"/>
      <c r="N1881" s="124"/>
      <c r="O1881" s="124"/>
      <c r="P1881" s="124"/>
      <c r="Q1881" s="124"/>
      <c r="R1881" s="124"/>
      <c r="S1881" s="124"/>
      <c r="T1881" s="124"/>
      <c r="U1881" s="124"/>
      <c r="V1881" s="124"/>
      <c r="W1881" s="124"/>
      <c r="X1881" s="124"/>
      <c r="Y1881" s="124"/>
    </row>
    <row r="1882" spans="1:25" x14ac:dyDescent="0.25">
      <c r="A1882" s="124"/>
      <c r="B1882" s="124"/>
      <c r="C1882" s="124"/>
      <c r="D1882" s="124"/>
      <c r="E1882" s="124"/>
      <c r="F1882" s="124"/>
      <c r="G1882" s="124"/>
      <c r="H1882" s="124"/>
      <c r="I1882" s="124"/>
      <c r="J1882" s="124"/>
      <c r="K1882" s="124"/>
      <c r="L1882" s="124"/>
      <c r="M1882" s="124"/>
      <c r="N1882" s="124"/>
      <c r="O1882" s="124"/>
      <c r="P1882" s="124"/>
      <c r="Q1882" s="124"/>
      <c r="R1882" s="124"/>
      <c r="S1882" s="124"/>
      <c r="T1882" s="124"/>
      <c r="U1882" s="124"/>
      <c r="V1882" s="124"/>
      <c r="W1882" s="124"/>
      <c r="X1882" s="124"/>
      <c r="Y1882" s="124"/>
    </row>
    <row r="1883" spans="1:25" x14ac:dyDescent="0.25">
      <c r="A1883" s="124"/>
      <c r="B1883" s="124"/>
      <c r="C1883" s="124"/>
      <c r="D1883" s="124"/>
      <c r="E1883" s="124"/>
      <c r="F1883" s="124"/>
      <c r="G1883" s="124"/>
      <c r="H1883" s="124"/>
      <c r="I1883" s="124"/>
      <c r="J1883" s="124"/>
      <c r="K1883" s="124"/>
      <c r="L1883" s="124"/>
      <c r="M1883" s="124"/>
      <c r="N1883" s="124"/>
      <c r="O1883" s="124"/>
      <c r="P1883" s="124"/>
      <c r="Q1883" s="124"/>
      <c r="R1883" s="124"/>
      <c r="S1883" s="124"/>
      <c r="T1883" s="124"/>
      <c r="U1883" s="124"/>
      <c r="V1883" s="124"/>
      <c r="W1883" s="124"/>
      <c r="X1883" s="124"/>
      <c r="Y1883" s="124"/>
    </row>
    <row r="1884" spans="1:25" x14ac:dyDescent="0.25">
      <c r="A1884" s="124"/>
      <c r="B1884" s="124"/>
      <c r="C1884" s="124"/>
      <c r="D1884" s="124"/>
      <c r="E1884" s="124"/>
      <c r="F1884" s="124"/>
      <c r="G1884" s="124"/>
      <c r="H1884" s="124"/>
      <c r="I1884" s="124"/>
      <c r="J1884" s="124"/>
      <c r="K1884" s="124"/>
      <c r="L1884" s="124"/>
      <c r="M1884" s="124"/>
      <c r="N1884" s="124"/>
      <c r="O1884" s="124"/>
      <c r="P1884" s="124"/>
      <c r="Q1884" s="124"/>
      <c r="R1884" s="124"/>
      <c r="S1884" s="124"/>
      <c r="T1884" s="124"/>
      <c r="U1884" s="124"/>
      <c r="V1884" s="124"/>
      <c r="W1884" s="124"/>
      <c r="X1884" s="124"/>
      <c r="Y1884" s="124"/>
    </row>
    <row r="1885" spans="1:25" x14ac:dyDescent="0.25">
      <c r="A1885" s="124"/>
      <c r="B1885" s="124"/>
      <c r="C1885" s="124"/>
      <c r="D1885" s="124"/>
      <c r="E1885" s="124"/>
      <c r="F1885" s="124"/>
      <c r="G1885" s="124"/>
      <c r="H1885" s="124"/>
      <c r="I1885" s="124"/>
      <c r="J1885" s="124"/>
      <c r="K1885" s="124"/>
      <c r="L1885" s="124"/>
      <c r="M1885" s="124"/>
      <c r="N1885" s="124"/>
      <c r="O1885" s="124"/>
      <c r="P1885" s="124"/>
      <c r="Q1885" s="124"/>
      <c r="R1885" s="124"/>
      <c r="S1885" s="124"/>
      <c r="T1885" s="124"/>
      <c r="U1885" s="124"/>
      <c r="V1885" s="124"/>
      <c r="W1885" s="124"/>
      <c r="X1885" s="124"/>
      <c r="Y1885" s="124"/>
    </row>
    <row r="1886" spans="1:25" x14ac:dyDescent="0.25">
      <c r="A1886" s="124"/>
      <c r="B1886" s="124"/>
      <c r="C1886" s="124"/>
      <c r="D1886" s="124"/>
      <c r="E1886" s="124"/>
      <c r="F1886" s="124"/>
      <c r="G1886" s="124"/>
      <c r="H1886" s="124"/>
      <c r="I1886" s="124"/>
      <c r="J1886" s="124"/>
      <c r="K1886" s="124"/>
      <c r="L1886" s="124"/>
      <c r="M1886" s="124"/>
      <c r="N1886" s="124"/>
      <c r="O1886" s="124"/>
      <c r="P1886" s="124"/>
      <c r="Q1886" s="124"/>
      <c r="R1886" s="124"/>
      <c r="S1886" s="124"/>
      <c r="T1886" s="124"/>
      <c r="U1886" s="124"/>
      <c r="V1886" s="124"/>
      <c r="W1886" s="124"/>
      <c r="X1886" s="124"/>
      <c r="Y1886" s="124"/>
    </row>
    <row r="1887" spans="1:25" x14ac:dyDescent="0.25">
      <c r="A1887" s="124"/>
      <c r="B1887" s="124"/>
      <c r="C1887" s="124"/>
      <c r="D1887" s="124"/>
      <c r="E1887" s="124"/>
      <c r="F1887" s="124"/>
      <c r="G1887" s="124"/>
      <c r="H1887" s="124"/>
      <c r="I1887" s="124"/>
      <c r="J1887" s="124"/>
      <c r="K1887" s="124"/>
      <c r="L1887" s="124"/>
      <c r="M1887" s="124"/>
      <c r="N1887" s="124"/>
      <c r="O1887" s="124"/>
      <c r="P1887" s="124"/>
      <c r="Q1887" s="124"/>
      <c r="R1887" s="124"/>
      <c r="S1887" s="124"/>
      <c r="T1887" s="124"/>
      <c r="U1887" s="124"/>
      <c r="V1887" s="124"/>
      <c r="W1887" s="124"/>
      <c r="X1887" s="124"/>
      <c r="Y1887" s="124"/>
    </row>
    <row r="1888" spans="1:25" x14ac:dyDescent="0.25">
      <c r="A1888" s="124"/>
      <c r="B1888" s="124"/>
      <c r="C1888" s="124"/>
      <c r="D1888" s="124"/>
      <c r="E1888" s="124"/>
      <c r="F1888" s="124"/>
      <c r="G1888" s="124"/>
      <c r="H1888" s="124"/>
      <c r="I1888" s="124"/>
      <c r="J1888" s="124"/>
      <c r="K1888" s="124"/>
      <c r="L1888" s="124"/>
      <c r="M1888" s="124"/>
      <c r="N1888" s="124"/>
      <c r="O1888" s="124"/>
      <c r="P1888" s="124"/>
      <c r="Q1888" s="124"/>
      <c r="R1888" s="124"/>
      <c r="S1888" s="124"/>
      <c r="T1888" s="124"/>
      <c r="U1888" s="124"/>
      <c r="V1888" s="124"/>
      <c r="W1888" s="124"/>
      <c r="X1888" s="124"/>
      <c r="Y1888" s="124"/>
    </row>
    <row r="1889" spans="1:25" x14ac:dyDescent="0.25">
      <c r="A1889" s="124"/>
      <c r="B1889" s="124"/>
      <c r="C1889" s="124"/>
      <c r="D1889" s="124"/>
      <c r="E1889" s="124"/>
      <c r="F1889" s="124"/>
      <c r="G1889" s="124"/>
      <c r="H1889" s="124"/>
      <c r="I1889" s="124"/>
      <c r="J1889" s="124"/>
      <c r="K1889" s="124"/>
      <c r="L1889" s="124"/>
      <c r="M1889" s="124"/>
      <c r="N1889" s="124"/>
      <c r="O1889" s="124"/>
      <c r="P1889" s="124"/>
      <c r="Q1889" s="124"/>
      <c r="R1889" s="124"/>
      <c r="S1889" s="124"/>
      <c r="T1889" s="124"/>
      <c r="U1889" s="124"/>
      <c r="V1889" s="124"/>
      <c r="W1889" s="124"/>
      <c r="X1889" s="124"/>
      <c r="Y1889" s="124"/>
    </row>
    <row r="1890" spans="1:25" x14ac:dyDescent="0.25">
      <c r="A1890" s="124"/>
      <c r="B1890" s="124"/>
      <c r="C1890" s="124"/>
      <c r="D1890" s="124"/>
      <c r="E1890" s="124"/>
      <c r="F1890" s="124"/>
      <c r="G1890" s="124"/>
      <c r="H1890" s="124"/>
      <c r="I1890" s="124"/>
      <c r="J1890" s="124"/>
      <c r="K1890" s="124"/>
      <c r="L1890" s="124"/>
      <c r="M1890" s="124"/>
      <c r="N1890" s="124"/>
      <c r="O1890" s="124"/>
      <c r="P1890" s="124"/>
      <c r="Q1890" s="124"/>
      <c r="R1890" s="124"/>
      <c r="S1890" s="124"/>
      <c r="T1890" s="124"/>
      <c r="U1890" s="124"/>
      <c r="V1890" s="124"/>
      <c r="W1890" s="124"/>
      <c r="X1890" s="124"/>
      <c r="Y1890" s="124"/>
    </row>
    <row r="1891" spans="1:25" x14ac:dyDescent="0.25">
      <c r="A1891" s="124"/>
      <c r="B1891" s="124"/>
      <c r="C1891" s="124"/>
      <c r="D1891" s="124"/>
      <c r="E1891" s="124"/>
      <c r="F1891" s="124"/>
      <c r="G1891" s="124"/>
      <c r="H1891" s="124"/>
      <c r="I1891" s="124"/>
      <c r="J1891" s="124"/>
      <c r="K1891" s="124"/>
      <c r="L1891" s="124"/>
      <c r="M1891" s="124"/>
      <c r="N1891" s="124"/>
      <c r="O1891" s="124"/>
      <c r="P1891" s="124"/>
      <c r="Q1891" s="124"/>
      <c r="R1891" s="124"/>
      <c r="S1891" s="124"/>
      <c r="T1891" s="124"/>
      <c r="U1891" s="124"/>
      <c r="V1891" s="124"/>
      <c r="W1891" s="124"/>
      <c r="X1891" s="124"/>
      <c r="Y1891" s="124"/>
    </row>
    <row r="1892" spans="1:25" x14ac:dyDescent="0.25">
      <c r="A1892" s="124"/>
      <c r="B1892" s="124"/>
      <c r="C1892" s="124"/>
      <c r="D1892" s="124"/>
      <c r="E1892" s="124"/>
      <c r="F1892" s="124"/>
      <c r="G1892" s="124"/>
      <c r="H1892" s="124"/>
      <c r="I1892" s="124"/>
      <c r="J1892" s="124"/>
      <c r="K1892" s="124"/>
      <c r="L1892" s="124"/>
      <c r="M1892" s="124"/>
      <c r="N1892" s="124"/>
      <c r="O1892" s="124"/>
      <c r="P1892" s="124"/>
      <c r="Q1892" s="124"/>
      <c r="R1892" s="124"/>
      <c r="S1892" s="124"/>
      <c r="T1892" s="124"/>
      <c r="U1892" s="124"/>
      <c r="V1892" s="124"/>
      <c r="W1892" s="124"/>
      <c r="X1892" s="124"/>
      <c r="Y1892" s="124"/>
    </row>
    <row r="1893" spans="1:25" x14ac:dyDescent="0.25">
      <c r="A1893" s="124"/>
      <c r="B1893" s="124"/>
      <c r="C1893" s="124"/>
      <c r="D1893" s="124"/>
      <c r="E1893" s="124"/>
      <c r="F1893" s="124"/>
      <c r="G1893" s="124"/>
      <c r="H1893" s="124"/>
      <c r="I1893" s="124"/>
      <c r="J1893" s="124"/>
      <c r="K1893" s="124"/>
      <c r="L1893" s="124"/>
      <c r="M1893" s="124"/>
      <c r="N1893" s="124"/>
      <c r="O1893" s="124"/>
      <c r="P1893" s="124"/>
      <c r="Q1893" s="124"/>
      <c r="R1893" s="124"/>
      <c r="S1893" s="124"/>
      <c r="T1893" s="124"/>
      <c r="U1893" s="124"/>
      <c r="V1893" s="124"/>
      <c r="W1893" s="124"/>
      <c r="X1893" s="124"/>
      <c r="Y1893" s="124"/>
    </row>
    <row r="1894" spans="1:25" x14ac:dyDescent="0.25">
      <c r="A1894" s="124"/>
      <c r="B1894" s="124"/>
      <c r="C1894" s="124"/>
      <c r="D1894" s="124"/>
      <c r="E1894" s="124"/>
      <c r="F1894" s="124"/>
      <c r="G1894" s="124"/>
      <c r="H1894" s="124"/>
      <c r="I1894" s="124"/>
      <c r="J1894" s="124"/>
      <c r="K1894" s="124"/>
      <c r="L1894" s="124"/>
      <c r="M1894" s="124"/>
      <c r="N1894" s="124"/>
      <c r="O1894" s="124"/>
      <c r="P1894" s="124"/>
      <c r="Q1894" s="124"/>
      <c r="R1894" s="124"/>
      <c r="S1894" s="124"/>
      <c r="T1894" s="124"/>
      <c r="U1894" s="124"/>
      <c r="V1894" s="124"/>
      <c r="W1894" s="124"/>
      <c r="X1894" s="124"/>
      <c r="Y1894" s="124"/>
    </row>
    <row r="1895" spans="1:25" x14ac:dyDescent="0.25">
      <c r="A1895" s="124"/>
      <c r="B1895" s="124"/>
      <c r="C1895" s="124"/>
      <c r="D1895" s="124"/>
      <c r="E1895" s="124"/>
      <c r="F1895" s="124"/>
      <c r="G1895" s="124"/>
      <c r="H1895" s="124"/>
      <c r="I1895" s="124"/>
      <c r="J1895" s="124"/>
      <c r="K1895" s="124"/>
      <c r="L1895" s="124"/>
      <c r="M1895" s="124"/>
      <c r="N1895" s="124"/>
      <c r="O1895" s="124"/>
      <c r="P1895" s="124"/>
      <c r="Q1895" s="124"/>
      <c r="R1895" s="124"/>
      <c r="S1895" s="124"/>
      <c r="T1895" s="124"/>
      <c r="U1895" s="124"/>
      <c r="V1895" s="124"/>
      <c r="W1895" s="124"/>
      <c r="X1895" s="124"/>
      <c r="Y1895" s="124"/>
    </row>
    <row r="1896" spans="1:25" x14ac:dyDescent="0.25">
      <c r="A1896" s="124"/>
      <c r="B1896" s="124"/>
      <c r="C1896" s="124"/>
      <c r="D1896" s="124"/>
      <c r="E1896" s="124"/>
      <c r="F1896" s="124"/>
      <c r="G1896" s="124"/>
      <c r="H1896" s="124"/>
      <c r="I1896" s="124"/>
      <c r="J1896" s="124"/>
      <c r="K1896" s="124"/>
      <c r="L1896" s="124"/>
      <c r="M1896" s="124"/>
      <c r="N1896" s="124"/>
      <c r="O1896" s="124"/>
      <c r="P1896" s="124"/>
      <c r="Q1896" s="124"/>
      <c r="R1896" s="124"/>
      <c r="S1896" s="124"/>
      <c r="T1896" s="124"/>
      <c r="U1896" s="124"/>
      <c r="V1896" s="124"/>
      <c r="W1896" s="124"/>
      <c r="X1896" s="124"/>
      <c r="Y1896" s="124"/>
    </row>
    <row r="1897" spans="1:25" x14ac:dyDescent="0.25">
      <c r="A1897" s="124"/>
      <c r="B1897" s="124"/>
      <c r="C1897" s="124"/>
      <c r="D1897" s="124"/>
      <c r="E1897" s="124"/>
      <c r="F1897" s="124"/>
      <c r="G1897" s="124"/>
      <c r="H1897" s="124"/>
      <c r="I1897" s="124"/>
      <c r="J1897" s="124"/>
      <c r="K1897" s="124"/>
      <c r="L1897" s="124"/>
      <c r="M1897" s="124"/>
      <c r="N1897" s="124"/>
      <c r="O1897" s="124"/>
      <c r="P1897" s="124"/>
      <c r="Q1897" s="124"/>
      <c r="R1897" s="124"/>
      <c r="S1897" s="124"/>
      <c r="T1897" s="124"/>
      <c r="U1897" s="124"/>
      <c r="V1897" s="124"/>
      <c r="W1897" s="124"/>
      <c r="X1897" s="124"/>
      <c r="Y1897" s="124"/>
    </row>
    <row r="1898" spans="1:25" x14ac:dyDescent="0.25">
      <c r="A1898" s="124"/>
      <c r="B1898" s="124"/>
      <c r="C1898" s="124"/>
      <c r="D1898" s="124"/>
      <c r="E1898" s="124"/>
      <c r="F1898" s="124"/>
      <c r="G1898" s="124"/>
      <c r="H1898" s="124"/>
      <c r="I1898" s="124"/>
      <c r="J1898" s="124"/>
      <c r="K1898" s="124"/>
      <c r="L1898" s="124"/>
      <c r="M1898" s="124"/>
      <c r="N1898" s="124"/>
      <c r="O1898" s="124"/>
      <c r="P1898" s="124"/>
      <c r="Q1898" s="124"/>
      <c r="R1898" s="124"/>
      <c r="S1898" s="124"/>
      <c r="T1898" s="124"/>
      <c r="U1898" s="124"/>
      <c r="V1898" s="124"/>
      <c r="W1898" s="124"/>
      <c r="X1898" s="124"/>
      <c r="Y1898" s="124"/>
    </row>
    <row r="1899" spans="1:25" x14ac:dyDescent="0.25">
      <c r="A1899" s="124"/>
      <c r="B1899" s="124"/>
      <c r="C1899" s="124"/>
      <c r="D1899" s="124"/>
      <c r="E1899" s="124"/>
      <c r="F1899" s="124"/>
      <c r="G1899" s="124"/>
      <c r="H1899" s="124"/>
      <c r="I1899" s="124"/>
      <c r="J1899" s="124"/>
      <c r="K1899" s="124"/>
      <c r="L1899" s="124"/>
      <c r="M1899" s="124"/>
      <c r="N1899" s="124"/>
      <c r="O1899" s="124"/>
      <c r="P1899" s="124"/>
      <c r="Q1899" s="124"/>
      <c r="R1899" s="124"/>
      <c r="S1899" s="124"/>
      <c r="T1899" s="124"/>
      <c r="U1899" s="124"/>
      <c r="V1899" s="124"/>
      <c r="W1899" s="124"/>
      <c r="X1899" s="124"/>
      <c r="Y1899" s="124"/>
    </row>
    <row r="1900" spans="1:25" x14ac:dyDescent="0.25">
      <c r="A1900" s="124"/>
      <c r="B1900" s="124"/>
      <c r="C1900" s="124"/>
      <c r="D1900" s="124"/>
      <c r="E1900" s="124"/>
      <c r="F1900" s="124"/>
      <c r="G1900" s="124"/>
      <c r="H1900" s="124"/>
      <c r="I1900" s="124"/>
      <c r="J1900" s="124"/>
      <c r="K1900" s="124"/>
      <c r="L1900" s="124"/>
      <c r="M1900" s="124"/>
      <c r="N1900" s="124"/>
      <c r="O1900" s="124"/>
      <c r="P1900" s="124"/>
      <c r="Q1900" s="124"/>
      <c r="R1900" s="124"/>
      <c r="S1900" s="124"/>
      <c r="T1900" s="124"/>
      <c r="U1900" s="124"/>
      <c r="V1900" s="124"/>
      <c r="W1900" s="124"/>
      <c r="X1900" s="124"/>
      <c r="Y1900" s="124"/>
    </row>
    <row r="1901" spans="1:25" x14ac:dyDescent="0.25">
      <c r="A1901" s="124"/>
      <c r="B1901" s="124"/>
      <c r="C1901" s="124"/>
      <c r="D1901" s="124"/>
      <c r="E1901" s="124"/>
      <c r="F1901" s="124"/>
      <c r="G1901" s="124"/>
      <c r="H1901" s="124"/>
      <c r="I1901" s="124"/>
      <c r="J1901" s="124"/>
      <c r="K1901" s="124"/>
      <c r="L1901" s="124"/>
      <c r="M1901" s="124"/>
      <c r="N1901" s="124"/>
      <c r="O1901" s="124"/>
      <c r="P1901" s="124"/>
      <c r="Q1901" s="124"/>
      <c r="R1901" s="124"/>
      <c r="S1901" s="124"/>
      <c r="T1901" s="124"/>
      <c r="U1901" s="124"/>
      <c r="V1901" s="124"/>
      <c r="W1901" s="124"/>
      <c r="X1901" s="124"/>
      <c r="Y1901" s="124"/>
    </row>
    <row r="1902" spans="1:25" x14ac:dyDescent="0.25">
      <c r="A1902" s="124"/>
      <c r="B1902" s="124"/>
      <c r="C1902" s="124"/>
      <c r="D1902" s="124"/>
      <c r="E1902" s="124"/>
      <c r="F1902" s="124"/>
      <c r="G1902" s="124"/>
      <c r="H1902" s="124"/>
      <c r="I1902" s="124"/>
      <c r="J1902" s="124"/>
      <c r="K1902" s="124"/>
      <c r="L1902" s="124"/>
      <c r="M1902" s="124"/>
      <c r="N1902" s="124"/>
      <c r="O1902" s="124"/>
      <c r="P1902" s="124"/>
      <c r="Q1902" s="124"/>
      <c r="R1902" s="124"/>
      <c r="S1902" s="124"/>
      <c r="T1902" s="124"/>
      <c r="U1902" s="124"/>
      <c r="V1902" s="124"/>
      <c r="W1902" s="124"/>
      <c r="X1902" s="124"/>
      <c r="Y1902" s="124"/>
    </row>
    <row r="1903" spans="1:25" x14ac:dyDescent="0.25">
      <c r="A1903" s="124"/>
      <c r="B1903" s="124"/>
      <c r="C1903" s="124"/>
      <c r="D1903" s="124"/>
      <c r="E1903" s="124"/>
      <c r="F1903" s="124"/>
      <c r="G1903" s="124"/>
      <c r="H1903" s="124"/>
      <c r="I1903" s="124"/>
      <c r="J1903" s="124"/>
      <c r="K1903" s="124"/>
      <c r="L1903" s="124"/>
      <c r="M1903" s="124"/>
      <c r="N1903" s="124"/>
      <c r="O1903" s="124"/>
      <c r="P1903" s="124"/>
      <c r="Q1903" s="124"/>
      <c r="R1903" s="124"/>
      <c r="S1903" s="124"/>
      <c r="T1903" s="124"/>
      <c r="U1903" s="124"/>
      <c r="V1903" s="124"/>
      <c r="W1903" s="124"/>
      <c r="X1903" s="124"/>
      <c r="Y1903" s="124"/>
    </row>
    <row r="1904" spans="1:25" x14ac:dyDescent="0.25">
      <c r="A1904" s="124"/>
      <c r="B1904" s="124"/>
      <c r="C1904" s="124"/>
      <c r="D1904" s="124"/>
      <c r="E1904" s="124"/>
      <c r="F1904" s="124"/>
      <c r="G1904" s="124"/>
      <c r="H1904" s="124"/>
      <c r="I1904" s="124"/>
      <c r="J1904" s="124"/>
      <c r="K1904" s="124"/>
      <c r="L1904" s="124"/>
      <c r="M1904" s="124"/>
      <c r="N1904" s="124"/>
      <c r="O1904" s="124"/>
      <c r="P1904" s="124"/>
      <c r="Q1904" s="124"/>
      <c r="R1904" s="124"/>
      <c r="S1904" s="124"/>
      <c r="T1904" s="124"/>
      <c r="U1904" s="124"/>
      <c r="V1904" s="124"/>
      <c r="W1904" s="124"/>
      <c r="X1904" s="124"/>
      <c r="Y1904" s="124"/>
    </row>
    <row r="1905" spans="1:25" x14ac:dyDescent="0.25">
      <c r="A1905" s="124"/>
      <c r="B1905" s="124"/>
      <c r="C1905" s="124"/>
      <c r="D1905" s="124"/>
      <c r="E1905" s="124"/>
      <c r="F1905" s="124"/>
      <c r="G1905" s="124"/>
      <c r="H1905" s="124"/>
      <c r="I1905" s="124"/>
      <c r="J1905" s="124"/>
      <c r="K1905" s="124"/>
      <c r="L1905" s="124"/>
      <c r="M1905" s="124"/>
      <c r="N1905" s="124"/>
      <c r="O1905" s="124"/>
      <c r="P1905" s="124"/>
      <c r="Q1905" s="124"/>
      <c r="R1905" s="124"/>
      <c r="S1905" s="124"/>
      <c r="T1905" s="124"/>
      <c r="U1905" s="124"/>
      <c r="V1905" s="124"/>
      <c r="W1905" s="124"/>
      <c r="X1905" s="124"/>
      <c r="Y1905" s="124"/>
    </row>
    <row r="1906" spans="1:25" x14ac:dyDescent="0.25">
      <c r="A1906" s="124"/>
      <c r="B1906" s="124"/>
      <c r="C1906" s="124"/>
      <c r="D1906" s="124"/>
      <c r="E1906" s="124"/>
      <c r="F1906" s="124"/>
      <c r="G1906" s="124"/>
      <c r="H1906" s="124"/>
      <c r="I1906" s="124"/>
      <c r="J1906" s="124"/>
      <c r="K1906" s="124"/>
      <c r="L1906" s="124"/>
      <c r="M1906" s="124"/>
      <c r="N1906" s="124"/>
      <c r="O1906" s="124"/>
      <c r="P1906" s="124"/>
      <c r="Q1906" s="124"/>
      <c r="R1906" s="124"/>
      <c r="S1906" s="124"/>
      <c r="T1906" s="124"/>
      <c r="U1906" s="124"/>
      <c r="V1906" s="124"/>
      <c r="W1906" s="124"/>
      <c r="X1906" s="124"/>
      <c r="Y1906" s="124"/>
    </row>
    <row r="1907" spans="1:25" x14ac:dyDescent="0.25">
      <c r="A1907" s="124"/>
      <c r="B1907" s="124"/>
      <c r="C1907" s="124"/>
      <c r="D1907" s="124"/>
      <c r="E1907" s="124"/>
      <c r="F1907" s="124"/>
      <c r="G1907" s="124"/>
      <c r="H1907" s="124"/>
      <c r="I1907" s="124"/>
      <c r="J1907" s="124"/>
      <c r="K1907" s="124"/>
      <c r="L1907" s="124"/>
      <c r="M1907" s="124"/>
      <c r="N1907" s="124"/>
      <c r="O1907" s="124"/>
      <c r="P1907" s="124"/>
      <c r="Q1907" s="124"/>
      <c r="R1907" s="124"/>
      <c r="S1907" s="124"/>
      <c r="T1907" s="124"/>
      <c r="U1907" s="124"/>
      <c r="V1907" s="124"/>
      <c r="W1907" s="124"/>
      <c r="X1907" s="124"/>
      <c r="Y1907" s="124"/>
    </row>
    <row r="1908" spans="1:25" x14ac:dyDescent="0.25">
      <c r="A1908" s="124"/>
      <c r="B1908" s="124"/>
      <c r="C1908" s="124"/>
      <c r="D1908" s="124"/>
      <c r="E1908" s="124"/>
      <c r="F1908" s="124"/>
      <c r="G1908" s="124"/>
      <c r="H1908" s="124"/>
      <c r="I1908" s="124"/>
      <c r="J1908" s="124"/>
      <c r="K1908" s="124"/>
      <c r="L1908" s="124"/>
      <c r="M1908" s="124"/>
      <c r="N1908" s="124"/>
      <c r="O1908" s="124"/>
      <c r="P1908" s="124"/>
      <c r="Q1908" s="124"/>
      <c r="R1908" s="124"/>
      <c r="S1908" s="124"/>
      <c r="T1908" s="124"/>
      <c r="U1908" s="124"/>
      <c r="V1908" s="124"/>
      <c r="W1908" s="124"/>
      <c r="X1908" s="124"/>
      <c r="Y1908" s="124"/>
    </row>
    <row r="1909" spans="1:25" x14ac:dyDescent="0.25">
      <c r="A1909" s="124"/>
      <c r="B1909" s="124"/>
      <c r="C1909" s="124"/>
      <c r="D1909" s="124"/>
      <c r="E1909" s="124"/>
      <c r="F1909" s="124"/>
      <c r="G1909" s="124"/>
      <c r="H1909" s="124"/>
      <c r="I1909" s="124"/>
      <c r="J1909" s="124"/>
      <c r="K1909" s="124"/>
      <c r="L1909" s="124"/>
      <c r="M1909" s="124"/>
      <c r="N1909" s="124"/>
      <c r="O1909" s="124"/>
      <c r="P1909" s="124"/>
      <c r="Q1909" s="124"/>
      <c r="R1909" s="124"/>
      <c r="S1909" s="124"/>
      <c r="T1909" s="124"/>
      <c r="U1909" s="124"/>
      <c r="V1909" s="124"/>
      <c r="W1909" s="124"/>
      <c r="X1909" s="124"/>
      <c r="Y1909" s="124"/>
    </row>
    <row r="1910" spans="1:25" x14ac:dyDescent="0.25">
      <c r="A1910" s="124"/>
      <c r="B1910" s="124"/>
      <c r="C1910" s="124"/>
      <c r="D1910" s="124"/>
      <c r="E1910" s="124"/>
      <c r="F1910" s="124"/>
      <c r="G1910" s="124"/>
      <c r="H1910" s="124"/>
      <c r="I1910" s="124"/>
      <c r="J1910" s="124"/>
      <c r="K1910" s="124"/>
      <c r="L1910" s="124"/>
      <c r="M1910" s="124"/>
      <c r="N1910" s="124"/>
      <c r="O1910" s="124"/>
      <c r="P1910" s="124"/>
      <c r="Q1910" s="124"/>
      <c r="R1910" s="124"/>
      <c r="S1910" s="124"/>
      <c r="T1910" s="124"/>
      <c r="U1910" s="124"/>
      <c r="V1910" s="124"/>
      <c r="W1910" s="124"/>
      <c r="X1910" s="124"/>
      <c r="Y1910" s="124"/>
    </row>
    <row r="1911" spans="1:25" x14ac:dyDescent="0.25">
      <c r="A1911" s="124"/>
      <c r="B1911" s="124"/>
      <c r="C1911" s="124"/>
      <c r="D1911" s="124"/>
      <c r="E1911" s="124"/>
      <c r="F1911" s="124"/>
      <c r="G1911" s="124"/>
      <c r="H1911" s="124"/>
      <c r="I1911" s="124"/>
      <c r="J1911" s="124"/>
      <c r="K1911" s="124"/>
      <c r="L1911" s="124"/>
      <c r="M1911" s="124"/>
      <c r="N1911" s="124"/>
      <c r="O1911" s="124"/>
      <c r="P1911" s="124"/>
      <c r="Q1911" s="124"/>
      <c r="R1911" s="124"/>
      <c r="S1911" s="124"/>
      <c r="T1911" s="124"/>
      <c r="U1911" s="124"/>
      <c r="V1911" s="124"/>
      <c r="W1911" s="124"/>
      <c r="X1911" s="124"/>
      <c r="Y1911" s="124"/>
    </row>
    <row r="1912" spans="1:25" x14ac:dyDescent="0.25">
      <c r="A1912" s="124"/>
      <c r="B1912" s="124"/>
      <c r="C1912" s="124"/>
      <c r="D1912" s="124"/>
      <c r="E1912" s="124"/>
      <c r="F1912" s="124"/>
      <c r="G1912" s="124"/>
      <c r="H1912" s="124"/>
      <c r="I1912" s="124"/>
      <c r="J1912" s="124"/>
      <c r="K1912" s="124"/>
      <c r="L1912" s="124"/>
      <c r="M1912" s="124"/>
      <c r="N1912" s="124"/>
      <c r="O1912" s="124"/>
      <c r="P1912" s="124"/>
      <c r="Q1912" s="124"/>
      <c r="R1912" s="124"/>
      <c r="S1912" s="124"/>
      <c r="T1912" s="124"/>
      <c r="U1912" s="124"/>
      <c r="V1912" s="124"/>
      <c r="W1912" s="124"/>
      <c r="X1912" s="124"/>
      <c r="Y1912" s="124"/>
    </row>
    <row r="1913" spans="1:25" x14ac:dyDescent="0.25">
      <c r="A1913" s="124"/>
      <c r="B1913" s="124"/>
      <c r="C1913" s="124"/>
      <c r="D1913" s="124"/>
      <c r="E1913" s="124"/>
      <c r="F1913" s="124"/>
      <c r="G1913" s="124"/>
      <c r="H1913" s="124"/>
      <c r="I1913" s="124"/>
      <c r="J1913" s="124"/>
      <c r="K1913" s="124"/>
      <c r="L1913" s="124"/>
      <c r="M1913" s="124"/>
      <c r="N1913" s="124"/>
      <c r="O1913" s="124"/>
      <c r="P1913" s="124"/>
      <c r="Q1913" s="124"/>
      <c r="R1913" s="124"/>
      <c r="S1913" s="124"/>
      <c r="T1913" s="124"/>
      <c r="U1913" s="124"/>
      <c r="V1913" s="124"/>
      <c r="W1913" s="124"/>
      <c r="X1913" s="124"/>
      <c r="Y1913" s="124"/>
    </row>
    <row r="1914" spans="1:25" x14ac:dyDescent="0.25">
      <c r="A1914" s="124"/>
      <c r="B1914" s="124"/>
      <c r="C1914" s="124"/>
      <c r="D1914" s="124"/>
      <c r="E1914" s="124"/>
      <c r="F1914" s="124"/>
      <c r="G1914" s="124"/>
      <c r="H1914" s="124"/>
      <c r="I1914" s="124"/>
      <c r="J1914" s="124"/>
      <c r="K1914" s="124"/>
      <c r="L1914" s="124"/>
      <c r="M1914" s="124"/>
      <c r="N1914" s="124"/>
      <c r="O1914" s="124"/>
      <c r="P1914" s="124"/>
      <c r="Q1914" s="124"/>
      <c r="R1914" s="124"/>
      <c r="S1914" s="124"/>
      <c r="T1914" s="124"/>
      <c r="U1914" s="124"/>
      <c r="V1914" s="124"/>
      <c r="W1914" s="124"/>
      <c r="X1914" s="124"/>
      <c r="Y1914" s="124"/>
    </row>
    <row r="1915" spans="1:25" x14ac:dyDescent="0.25">
      <c r="A1915" s="124"/>
      <c r="B1915" s="124"/>
      <c r="C1915" s="124"/>
      <c r="D1915" s="124"/>
      <c r="E1915" s="124"/>
      <c r="F1915" s="124"/>
      <c r="G1915" s="124"/>
      <c r="H1915" s="124"/>
      <c r="I1915" s="124"/>
      <c r="J1915" s="124"/>
      <c r="K1915" s="124"/>
      <c r="L1915" s="124"/>
      <c r="M1915" s="124"/>
      <c r="N1915" s="124"/>
      <c r="O1915" s="124"/>
      <c r="P1915" s="124"/>
      <c r="Q1915" s="124"/>
      <c r="R1915" s="124"/>
      <c r="S1915" s="124"/>
      <c r="T1915" s="124"/>
      <c r="U1915" s="124"/>
      <c r="V1915" s="124"/>
      <c r="W1915" s="124"/>
      <c r="X1915" s="124"/>
      <c r="Y1915" s="124"/>
    </row>
    <row r="1916" spans="1:25" x14ac:dyDescent="0.25">
      <c r="A1916" s="124"/>
      <c r="B1916" s="124"/>
      <c r="C1916" s="124"/>
      <c r="D1916" s="124"/>
      <c r="E1916" s="124"/>
      <c r="F1916" s="124"/>
      <c r="G1916" s="124"/>
      <c r="H1916" s="124"/>
      <c r="I1916" s="124"/>
      <c r="J1916" s="124"/>
      <c r="K1916" s="124"/>
      <c r="L1916" s="124"/>
      <c r="M1916" s="124"/>
      <c r="N1916" s="124"/>
      <c r="O1916" s="124"/>
      <c r="P1916" s="124"/>
      <c r="Q1916" s="124"/>
      <c r="R1916" s="124"/>
      <c r="S1916" s="124"/>
      <c r="T1916" s="124"/>
      <c r="U1916" s="124"/>
      <c r="V1916" s="124"/>
      <c r="W1916" s="124"/>
      <c r="X1916" s="124"/>
      <c r="Y1916" s="124"/>
    </row>
    <row r="1917" spans="1:25" x14ac:dyDescent="0.25">
      <c r="A1917" s="124"/>
      <c r="B1917" s="124"/>
      <c r="C1917" s="124"/>
      <c r="D1917" s="124"/>
      <c r="E1917" s="124"/>
      <c r="F1917" s="124"/>
      <c r="G1917" s="124"/>
      <c r="H1917" s="124"/>
      <c r="I1917" s="124"/>
      <c r="J1917" s="124"/>
      <c r="K1917" s="124"/>
      <c r="L1917" s="124"/>
      <c r="M1917" s="124"/>
      <c r="N1917" s="124"/>
      <c r="O1917" s="124"/>
      <c r="P1917" s="124"/>
      <c r="Q1917" s="124"/>
      <c r="R1917" s="124"/>
      <c r="S1917" s="124"/>
      <c r="T1917" s="124"/>
      <c r="U1917" s="124"/>
      <c r="V1917" s="124"/>
      <c r="W1917" s="124"/>
      <c r="X1917" s="124"/>
      <c r="Y1917" s="124"/>
    </row>
    <row r="1918" spans="1:25" x14ac:dyDescent="0.25">
      <c r="A1918" s="124"/>
      <c r="B1918" s="124"/>
      <c r="C1918" s="124"/>
      <c r="D1918" s="124"/>
      <c r="E1918" s="124"/>
      <c r="F1918" s="124"/>
      <c r="G1918" s="124"/>
      <c r="H1918" s="124"/>
      <c r="I1918" s="124"/>
      <c r="J1918" s="124"/>
      <c r="K1918" s="124"/>
      <c r="L1918" s="124"/>
      <c r="M1918" s="124"/>
      <c r="N1918" s="124"/>
      <c r="O1918" s="124"/>
      <c r="P1918" s="124"/>
      <c r="Q1918" s="124"/>
      <c r="R1918" s="124"/>
      <c r="S1918" s="124"/>
      <c r="T1918" s="124"/>
      <c r="U1918" s="124"/>
      <c r="V1918" s="124"/>
      <c r="W1918" s="124"/>
      <c r="X1918" s="124"/>
      <c r="Y1918" s="124"/>
    </row>
    <row r="1919" spans="1:25" x14ac:dyDescent="0.25">
      <c r="A1919" s="124"/>
      <c r="B1919" s="124"/>
      <c r="C1919" s="124"/>
      <c r="D1919" s="124"/>
      <c r="E1919" s="124"/>
      <c r="F1919" s="124"/>
      <c r="G1919" s="124"/>
      <c r="H1919" s="124"/>
      <c r="I1919" s="124"/>
      <c r="J1919" s="124"/>
      <c r="K1919" s="124"/>
      <c r="L1919" s="124"/>
      <c r="M1919" s="124"/>
      <c r="N1919" s="124"/>
      <c r="O1919" s="124"/>
      <c r="P1919" s="124"/>
      <c r="Q1919" s="124"/>
      <c r="R1919" s="124"/>
      <c r="S1919" s="124"/>
      <c r="T1919" s="124"/>
      <c r="U1919" s="124"/>
      <c r="V1919" s="124"/>
      <c r="W1919" s="124"/>
      <c r="X1919" s="124"/>
      <c r="Y1919" s="124"/>
    </row>
    <row r="1920" spans="1:25" x14ac:dyDescent="0.25">
      <c r="A1920" s="124"/>
      <c r="B1920" s="124"/>
      <c r="C1920" s="124"/>
      <c r="D1920" s="124"/>
      <c r="E1920" s="124"/>
      <c r="F1920" s="124"/>
      <c r="G1920" s="124"/>
      <c r="H1920" s="124"/>
      <c r="I1920" s="124"/>
      <c r="J1920" s="124"/>
      <c r="K1920" s="124"/>
      <c r="L1920" s="124"/>
      <c r="M1920" s="124"/>
      <c r="N1920" s="124"/>
      <c r="O1920" s="124"/>
      <c r="P1920" s="124"/>
      <c r="Q1920" s="124"/>
      <c r="R1920" s="124"/>
      <c r="S1920" s="124"/>
      <c r="T1920" s="124"/>
      <c r="U1920" s="124"/>
      <c r="V1920" s="124"/>
      <c r="W1920" s="124"/>
      <c r="X1920" s="124"/>
      <c r="Y1920" s="124"/>
    </row>
    <row r="1921" spans="1:25" x14ac:dyDescent="0.25">
      <c r="A1921" s="124"/>
      <c r="B1921" s="124"/>
      <c r="C1921" s="124"/>
      <c r="D1921" s="124"/>
      <c r="E1921" s="124"/>
      <c r="F1921" s="124"/>
      <c r="G1921" s="124"/>
      <c r="H1921" s="124"/>
      <c r="I1921" s="124"/>
      <c r="J1921" s="124"/>
      <c r="K1921" s="124"/>
      <c r="L1921" s="124"/>
      <c r="M1921" s="124"/>
      <c r="N1921" s="124"/>
      <c r="O1921" s="124"/>
      <c r="P1921" s="124"/>
      <c r="Q1921" s="124"/>
      <c r="R1921" s="124"/>
      <c r="S1921" s="124"/>
      <c r="T1921" s="124"/>
      <c r="U1921" s="124"/>
      <c r="V1921" s="124"/>
      <c r="W1921" s="124"/>
      <c r="X1921" s="124"/>
      <c r="Y1921" s="124"/>
    </row>
    <row r="1922" spans="1:25" x14ac:dyDescent="0.25">
      <c r="A1922" s="124"/>
      <c r="B1922" s="124"/>
      <c r="C1922" s="124"/>
      <c r="D1922" s="124"/>
      <c r="E1922" s="124"/>
      <c r="F1922" s="124"/>
      <c r="G1922" s="124"/>
      <c r="H1922" s="124"/>
      <c r="I1922" s="124"/>
      <c r="J1922" s="124"/>
      <c r="K1922" s="124"/>
      <c r="L1922" s="124"/>
      <c r="M1922" s="124"/>
      <c r="N1922" s="124"/>
      <c r="O1922" s="124"/>
      <c r="P1922" s="124"/>
      <c r="Q1922" s="124"/>
      <c r="R1922" s="124"/>
      <c r="S1922" s="124"/>
      <c r="T1922" s="124"/>
      <c r="U1922" s="124"/>
      <c r="V1922" s="124"/>
      <c r="W1922" s="124"/>
      <c r="X1922" s="124"/>
      <c r="Y1922" s="124"/>
    </row>
    <row r="1923" spans="1:25" x14ac:dyDescent="0.25">
      <c r="A1923" s="124"/>
      <c r="B1923" s="124"/>
      <c r="C1923" s="124"/>
      <c r="D1923" s="124"/>
      <c r="E1923" s="124"/>
      <c r="F1923" s="124"/>
      <c r="G1923" s="124"/>
      <c r="H1923" s="124"/>
      <c r="I1923" s="124"/>
      <c r="J1923" s="124"/>
      <c r="K1923" s="124"/>
      <c r="L1923" s="124"/>
      <c r="M1923" s="124"/>
      <c r="N1923" s="124"/>
      <c r="O1923" s="124"/>
      <c r="P1923" s="124"/>
      <c r="Q1923" s="124"/>
      <c r="R1923" s="124"/>
      <c r="S1923" s="124"/>
      <c r="T1923" s="124"/>
      <c r="U1923" s="124"/>
      <c r="V1923" s="124"/>
      <c r="W1923" s="124"/>
      <c r="X1923" s="124"/>
      <c r="Y1923" s="124"/>
    </row>
    <row r="1924" spans="1:25" x14ac:dyDescent="0.25">
      <c r="A1924" s="124"/>
      <c r="B1924" s="124"/>
      <c r="C1924" s="124"/>
      <c r="D1924" s="124"/>
      <c r="E1924" s="124"/>
      <c r="F1924" s="124"/>
      <c r="G1924" s="124"/>
      <c r="H1924" s="124"/>
      <c r="I1924" s="124"/>
      <c r="J1924" s="124"/>
      <c r="K1924" s="124"/>
      <c r="L1924" s="124"/>
      <c r="M1924" s="124"/>
      <c r="N1924" s="124"/>
      <c r="O1924" s="124"/>
      <c r="P1924" s="124"/>
      <c r="Q1924" s="124"/>
      <c r="R1924" s="124"/>
      <c r="S1924" s="124"/>
      <c r="T1924" s="124"/>
      <c r="U1924" s="124"/>
      <c r="V1924" s="124"/>
      <c r="W1924" s="124"/>
      <c r="X1924" s="124"/>
      <c r="Y1924" s="124"/>
    </row>
    <row r="1925" spans="1:25" x14ac:dyDescent="0.25">
      <c r="A1925" s="124"/>
      <c r="B1925" s="124"/>
      <c r="C1925" s="124"/>
      <c r="D1925" s="124"/>
      <c r="E1925" s="124"/>
      <c r="F1925" s="124"/>
      <c r="G1925" s="124"/>
      <c r="H1925" s="124"/>
      <c r="I1925" s="124"/>
      <c r="J1925" s="124"/>
      <c r="K1925" s="124"/>
      <c r="L1925" s="124"/>
      <c r="M1925" s="124"/>
      <c r="N1925" s="124"/>
      <c r="O1925" s="124"/>
      <c r="P1925" s="124"/>
      <c r="Q1925" s="124"/>
      <c r="R1925" s="124"/>
      <c r="S1925" s="124"/>
      <c r="T1925" s="124"/>
      <c r="U1925" s="124"/>
      <c r="V1925" s="124"/>
      <c r="W1925" s="124"/>
      <c r="X1925" s="124"/>
      <c r="Y1925" s="124"/>
    </row>
    <row r="1926" spans="1:25" x14ac:dyDescent="0.25">
      <c r="A1926" s="124"/>
      <c r="B1926" s="124"/>
      <c r="C1926" s="124"/>
      <c r="D1926" s="124"/>
      <c r="E1926" s="124"/>
      <c r="F1926" s="124"/>
      <c r="G1926" s="124"/>
      <c r="H1926" s="124"/>
      <c r="I1926" s="124"/>
      <c r="J1926" s="124"/>
      <c r="K1926" s="124"/>
      <c r="L1926" s="124"/>
      <c r="M1926" s="124"/>
      <c r="N1926" s="124"/>
      <c r="O1926" s="124"/>
      <c r="P1926" s="124"/>
      <c r="Q1926" s="124"/>
      <c r="R1926" s="124"/>
      <c r="S1926" s="124"/>
      <c r="T1926" s="124"/>
      <c r="U1926" s="124"/>
      <c r="V1926" s="124"/>
      <c r="W1926" s="124"/>
      <c r="X1926" s="124"/>
      <c r="Y1926" s="124"/>
    </row>
    <row r="1927" spans="1:25" x14ac:dyDescent="0.25">
      <c r="A1927" s="124"/>
      <c r="B1927" s="124"/>
      <c r="C1927" s="124"/>
      <c r="D1927" s="124"/>
      <c r="E1927" s="124"/>
      <c r="F1927" s="124"/>
      <c r="G1927" s="124"/>
      <c r="H1927" s="124"/>
      <c r="I1927" s="124"/>
      <c r="J1927" s="124"/>
      <c r="K1927" s="124"/>
      <c r="L1927" s="124"/>
      <c r="M1927" s="124"/>
      <c r="N1927" s="124"/>
      <c r="O1927" s="124"/>
      <c r="P1927" s="124"/>
      <c r="Q1927" s="124"/>
      <c r="R1927" s="124"/>
      <c r="S1927" s="124"/>
      <c r="T1927" s="124"/>
      <c r="U1927" s="124"/>
      <c r="V1927" s="124"/>
      <c r="W1927" s="124"/>
      <c r="X1927" s="124"/>
      <c r="Y1927" s="124"/>
    </row>
    <row r="1928" spans="1:25" x14ac:dyDescent="0.25">
      <c r="A1928" s="124"/>
      <c r="B1928" s="124"/>
      <c r="C1928" s="124"/>
      <c r="D1928" s="124"/>
      <c r="E1928" s="124"/>
      <c r="F1928" s="124"/>
      <c r="G1928" s="124"/>
      <c r="H1928" s="124"/>
      <c r="I1928" s="124"/>
      <c r="J1928" s="124"/>
      <c r="K1928" s="124"/>
      <c r="L1928" s="124"/>
      <c r="M1928" s="124"/>
      <c r="N1928" s="124"/>
      <c r="O1928" s="124"/>
      <c r="P1928" s="124"/>
      <c r="Q1928" s="124"/>
      <c r="R1928" s="124"/>
      <c r="S1928" s="124"/>
      <c r="T1928" s="124"/>
      <c r="U1928" s="124"/>
      <c r="V1928" s="124"/>
      <c r="W1928" s="124"/>
      <c r="X1928" s="124"/>
      <c r="Y1928" s="124"/>
    </row>
    <row r="1929" spans="1:25" x14ac:dyDescent="0.25">
      <c r="A1929" s="124"/>
      <c r="B1929" s="124"/>
      <c r="C1929" s="124"/>
      <c r="D1929" s="124"/>
      <c r="E1929" s="124"/>
      <c r="F1929" s="124"/>
      <c r="G1929" s="124"/>
      <c r="H1929" s="124"/>
      <c r="I1929" s="124"/>
      <c r="J1929" s="124"/>
      <c r="K1929" s="124"/>
      <c r="L1929" s="124"/>
      <c r="M1929" s="124"/>
      <c r="N1929" s="124"/>
      <c r="O1929" s="124"/>
      <c r="P1929" s="124"/>
      <c r="Q1929" s="124"/>
      <c r="R1929" s="124"/>
      <c r="S1929" s="124"/>
      <c r="T1929" s="124"/>
      <c r="U1929" s="124"/>
      <c r="V1929" s="124"/>
      <c r="W1929" s="124"/>
      <c r="X1929" s="124"/>
      <c r="Y1929" s="124"/>
    </row>
    <row r="1930" spans="1:25" x14ac:dyDescent="0.25">
      <c r="A1930" s="124"/>
      <c r="B1930" s="124"/>
      <c r="C1930" s="124"/>
      <c r="D1930" s="124"/>
      <c r="E1930" s="124"/>
      <c r="F1930" s="124"/>
      <c r="G1930" s="124"/>
      <c r="H1930" s="124"/>
      <c r="I1930" s="124"/>
      <c r="J1930" s="124"/>
      <c r="K1930" s="124"/>
      <c r="L1930" s="124"/>
      <c r="M1930" s="124"/>
      <c r="N1930" s="124"/>
      <c r="O1930" s="124"/>
      <c r="P1930" s="124"/>
      <c r="Q1930" s="124"/>
      <c r="R1930" s="124"/>
      <c r="S1930" s="124"/>
      <c r="T1930" s="124"/>
      <c r="U1930" s="124"/>
      <c r="V1930" s="124"/>
      <c r="W1930" s="124"/>
      <c r="X1930" s="124"/>
      <c r="Y1930" s="124"/>
    </row>
    <row r="1931" spans="1:25" x14ac:dyDescent="0.25">
      <c r="A1931" s="124"/>
      <c r="B1931" s="124"/>
      <c r="C1931" s="124"/>
      <c r="D1931" s="124"/>
      <c r="E1931" s="124"/>
      <c r="F1931" s="124"/>
      <c r="G1931" s="124"/>
      <c r="H1931" s="124"/>
      <c r="I1931" s="124"/>
      <c r="J1931" s="124"/>
      <c r="K1931" s="124"/>
      <c r="L1931" s="124"/>
      <c r="M1931" s="124"/>
      <c r="N1931" s="124"/>
      <c r="O1931" s="124"/>
      <c r="P1931" s="124"/>
      <c r="Q1931" s="124"/>
      <c r="R1931" s="124"/>
      <c r="S1931" s="124"/>
      <c r="T1931" s="124"/>
      <c r="U1931" s="124"/>
      <c r="V1931" s="124"/>
      <c r="W1931" s="124"/>
      <c r="X1931" s="124"/>
      <c r="Y1931" s="124"/>
    </row>
    <row r="1932" spans="1:25" x14ac:dyDescent="0.25">
      <c r="A1932" s="124"/>
      <c r="B1932" s="124"/>
      <c r="C1932" s="124"/>
      <c r="D1932" s="124"/>
      <c r="E1932" s="124"/>
      <c r="F1932" s="124"/>
      <c r="G1932" s="124"/>
      <c r="H1932" s="124"/>
      <c r="I1932" s="124"/>
      <c r="J1932" s="124"/>
      <c r="K1932" s="124"/>
      <c r="L1932" s="124"/>
      <c r="M1932" s="124"/>
      <c r="N1932" s="124"/>
      <c r="O1932" s="124"/>
      <c r="P1932" s="124"/>
      <c r="Q1932" s="124"/>
      <c r="R1932" s="124"/>
      <c r="S1932" s="124"/>
      <c r="T1932" s="124"/>
      <c r="U1932" s="124"/>
      <c r="V1932" s="124"/>
      <c r="W1932" s="124"/>
      <c r="X1932" s="124"/>
      <c r="Y1932" s="124"/>
    </row>
    <row r="1933" spans="1:25" x14ac:dyDescent="0.25">
      <c r="A1933" s="124"/>
      <c r="B1933" s="124"/>
      <c r="C1933" s="124"/>
      <c r="D1933" s="124"/>
      <c r="E1933" s="124"/>
      <c r="F1933" s="124"/>
      <c r="G1933" s="124"/>
      <c r="H1933" s="124"/>
      <c r="I1933" s="124"/>
      <c r="J1933" s="124"/>
      <c r="K1933" s="124"/>
      <c r="L1933" s="124"/>
      <c r="M1933" s="124"/>
      <c r="N1933" s="124"/>
      <c r="O1933" s="124"/>
      <c r="P1933" s="124"/>
      <c r="Q1933" s="124"/>
      <c r="R1933" s="124"/>
      <c r="S1933" s="124"/>
      <c r="T1933" s="124"/>
      <c r="U1933" s="124"/>
      <c r="V1933" s="124"/>
      <c r="W1933" s="124"/>
      <c r="X1933" s="124"/>
      <c r="Y1933" s="124"/>
    </row>
    <row r="1934" spans="1:25" x14ac:dyDescent="0.25">
      <c r="A1934" s="124"/>
      <c r="B1934" s="124"/>
      <c r="C1934" s="124"/>
      <c r="D1934" s="124"/>
      <c r="E1934" s="124"/>
      <c r="F1934" s="124"/>
      <c r="G1934" s="124"/>
      <c r="H1934" s="124"/>
      <c r="I1934" s="124"/>
      <c r="J1934" s="124"/>
      <c r="K1934" s="124"/>
      <c r="L1934" s="124"/>
      <c r="M1934" s="124"/>
      <c r="N1934" s="124"/>
      <c r="O1934" s="124"/>
      <c r="P1934" s="124"/>
      <c r="Q1934" s="124"/>
      <c r="R1934" s="124"/>
      <c r="S1934" s="124"/>
      <c r="T1934" s="124"/>
      <c r="U1934" s="124"/>
      <c r="V1934" s="124"/>
      <c r="W1934" s="124"/>
      <c r="X1934" s="124"/>
      <c r="Y1934" s="124"/>
    </row>
    <row r="1935" spans="1:25" x14ac:dyDescent="0.25">
      <c r="A1935" s="124"/>
      <c r="B1935" s="124"/>
      <c r="C1935" s="124"/>
      <c r="D1935" s="124"/>
      <c r="E1935" s="124"/>
      <c r="F1935" s="124"/>
      <c r="G1935" s="124"/>
      <c r="H1935" s="124"/>
      <c r="I1935" s="124"/>
      <c r="J1935" s="124"/>
      <c r="K1935" s="124"/>
      <c r="L1935" s="124"/>
      <c r="M1935" s="124"/>
      <c r="N1935" s="124"/>
      <c r="O1935" s="124"/>
      <c r="P1935" s="124"/>
      <c r="Q1935" s="124"/>
      <c r="R1935" s="124"/>
      <c r="S1935" s="124"/>
      <c r="T1935" s="124"/>
      <c r="U1935" s="124"/>
      <c r="V1935" s="124"/>
      <c r="W1935" s="124"/>
      <c r="X1935" s="124"/>
      <c r="Y1935" s="124"/>
    </row>
    <row r="1936" spans="1:25" x14ac:dyDescent="0.25">
      <c r="A1936" s="124"/>
      <c r="B1936" s="124"/>
      <c r="C1936" s="124"/>
      <c r="D1936" s="124"/>
      <c r="E1936" s="124"/>
      <c r="F1936" s="124"/>
      <c r="G1936" s="124"/>
      <c r="H1936" s="124"/>
      <c r="I1936" s="124"/>
      <c r="J1936" s="124"/>
      <c r="K1936" s="124"/>
      <c r="L1936" s="124"/>
      <c r="M1936" s="124"/>
      <c r="N1936" s="124"/>
      <c r="O1936" s="124"/>
      <c r="P1936" s="124"/>
      <c r="Q1936" s="124"/>
      <c r="R1936" s="124"/>
      <c r="S1936" s="124"/>
      <c r="T1936" s="124"/>
      <c r="U1936" s="124"/>
      <c r="V1936" s="124"/>
      <c r="W1936" s="124"/>
      <c r="X1936" s="124"/>
      <c r="Y1936" s="124"/>
    </row>
    <row r="1937" spans="1:25" x14ac:dyDescent="0.25">
      <c r="A1937" s="124"/>
      <c r="B1937" s="124"/>
      <c r="C1937" s="124"/>
      <c r="D1937" s="124"/>
      <c r="E1937" s="124"/>
      <c r="F1937" s="124"/>
      <c r="G1937" s="124"/>
      <c r="H1937" s="124"/>
      <c r="I1937" s="124"/>
      <c r="J1937" s="124"/>
      <c r="K1937" s="124"/>
      <c r="L1937" s="124"/>
      <c r="M1937" s="124"/>
      <c r="N1937" s="124"/>
      <c r="O1937" s="124"/>
      <c r="P1937" s="124"/>
      <c r="Q1937" s="124"/>
      <c r="R1937" s="124"/>
      <c r="S1937" s="124"/>
      <c r="T1937" s="124"/>
      <c r="U1937" s="124"/>
      <c r="V1937" s="124"/>
      <c r="W1937" s="124"/>
      <c r="X1937" s="124"/>
      <c r="Y1937" s="124"/>
    </row>
    <row r="1938" spans="1:25" x14ac:dyDescent="0.25">
      <c r="A1938" s="124"/>
      <c r="B1938" s="124"/>
      <c r="C1938" s="124"/>
      <c r="D1938" s="124"/>
      <c r="E1938" s="124"/>
      <c r="F1938" s="124"/>
      <c r="G1938" s="124"/>
      <c r="H1938" s="124"/>
      <c r="I1938" s="124"/>
      <c r="J1938" s="124"/>
      <c r="K1938" s="124"/>
      <c r="L1938" s="124"/>
      <c r="M1938" s="124"/>
      <c r="N1938" s="124"/>
      <c r="O1938" s="124"/>
      <c r="P1938" s="124"/>
      <c r="Q1938" s="124"/>
      <c r="R1938" s="124"/>
      <c r="S1938" s="124"/>
      <c r="T1938" s="124"/>
      <c r="U1938" s="124"/>
      <c r="V1938" s="124"/>
      <c r="W1938" s="124"/>
      <c r="X1938" s="124"/>
      <c r="Y1938" s="124"/>
    </row>
    <row r="1939" spans="1:25" x14ac:dyDescent="0.25">
      <c r="A1939" s="124"/>
      <c r="B1939" s="124"/>
      <c r="C1939" s="124"/>
      <c r="D1939" s="124"/>
      <c r="E1939" s="124"/>
      <c r="F1939" s="124"/>
      <c r="G1939" s="124"/>
      <c r="H1939" s="124"/>
      <c r="I1939" s="124"/>
      <c r="J1939" s="124"/>
      <c r="K1939" s="124"/>
      <c r="L1939" s="124"/>
      <c r="M1939" s="124"/>
      <c r="N1939" s="124"/>
      <c r="O1939" s="124"/>
      <c r="P1939" s="124"/>
      <c r="Q1939" s="124"/>
      <c r="R1939" s="124"/>
      <c r="S1939" s="124"/>
      <c r="T1939" s="124"/>
      <c r="U1939" s="124"/>
      <c r="V1939" s="124"/>
      <c r="W1939" s="124"/>
      <c r="X1939" s="124"/>
      <c r="Y1939" s="124"/>
    </row>
    <row r="1940" spans="1:25" x14ac:dyDescent="0.25">
      <c r="A1940" s="124"/>
      <c r="B1940" s="124"/>
      <c r="C1940" s="124"/>
      <c r="D1940" s="124"/>
      <c r="E1940" s="124"/>
      <c r="F1940" s="124"/>
      <c r="G1940" s="124"/>
      <c r="H1940" s="124"/>
      <c r="I1940" s="124"/>
      <c r="J1940" s="124"/>
      <c r="K1940" s="124"/>
      <c r="L1940" s="124"/>
      <c r="M1940" s="124"/>
      <c r="N1940" s="124"/>
      <c r="O1940" s="124"/>
      <c r="P1940" s="124"/>
      <c r="Q1940" s="124"/>
      <c r="R1940" s="124"/>
      <c r="S1940" s="124"/>
      <c r="T1940" s="124"/>
      <c r="U1940" s="124"/>
      <c r="V1940" s="124"/>
      <c r="W1940" s="124"/>
      <c r="X1940" s="124"/>
      <c r="Y1940" s="124"/>
    </row>
    <row r="1941" spans="1:25" x14ac:dyDescent="0.25">
      <c r="A1941" s="124"/>
      <c r="B1941" s="124"/>
      <c r="C1941" s="124"/>
      <c r="D1941" s="124"/>
      <c r="E1941" s="124"/>
      <c r="F1941" s="124"/>
      <c r="G1941" s="124"/>
      <c r="H1941" s="124"/>
      <c r="I1941" s="124"/>
      <c r="J1941" s="124"/>
      <c r="K1941" s="124"/>
      <c r="L1941" s="124"/>
      <c r="M1941" s="124"/>
      <c r="N1941" s="124"/>
      <c r="O1941" s="124"/>
      <c r="P1941" s="124"/>
      <c r="Q1941" s="124"/>
      <c r="R1941" s="124"/>
      <c r="S1941" s="124"/>
      <c r="T1941" s="124"/>
      <c r="U1941" s="124"/>
      <c r="V1941" s="124"/>
      <c r="W1941" s="124"/>
      <c r="X1941" s="124"/>
      <c r="Y1941" s="124"/>
    </row>
    <row r="1942" spans="1:25" x14ac:dyDescent="0.25">
      <c r="A1942" s="124"/>
      <c r="B1942" s="124"/>
      <c r="C1942" s="124"/>
      <c r="D1942" s="124"/>
      <c r="E1942" s="124"/>
      <c r="F1942" s="124"/>
      <c r="G1942" s="124"/>
      <c r="H1942" s="124"/>
      <c r="I1942" s="124"/>
      <c r="J1942" s="124"/>
      <c r="K1942" s="124"/>
      <c r="L1942" s="124"/>
      <c r="M1942" s="124"/>
      <c r="N1942" s="124"/>
      <c r="O1942" s="124"/>
      <c r="P1942" s="124"/>
      <c r="Q1942" s="124"/>
      <c r="R1942" s="124"/>
      <c r="S1942" s="124"/>
      <c r="T1942" s="124"/>
      <c r="U1942" s="124"/>
      <c r="V1942" s="124"/>
      <c r="W1942" s="124"/>
      <c r="X1942" s="124"/>
      <c r="Y1942" s="124"/>
    </row>
    <row r="1943" spans="1:25" x14ac:dyDescent="0.25">
      <c r="A1943" s="124"/>
      <c r="B1943" s="124"/>
      <c r="C1943" s="124"/>
      <c r="D1943" s="124"/>
      <c r="E1943" s="124"/>
      <c r="F1943" s="124"/>
      <c r="G1943" s="124"/>
      <c r="H1943" s="124"/>
      <c r="I1943" s="124"/>
      <c r="J1943" s="124"/>
      <c r="K1943" s="124"/>
      <c r="L1943" s="124"/>
      <c r="M1943" s="124"/>
      <c r="N1943" s="124"/>
      <c r="O1943" s="124"/>
      <c r="P1943" s="124"/>
      <c r="Q1943" s="124"/>
      <c r="R1943" s="124"/>
      <c r="S1943" s="124"/>
      <c r="T1943" s="124"/>
      <c r="U1943" s="124"/>
      <c r="V1943" s="124"/>
      <c r="W1943" s="124"/>
      <c r="X1943" s="124"/>
      <c r="Y1943" s="124"/>
    </row>
    <row r="1944" spans="1:25" x14ac:dyDescent="0.25">
      <c r="A1944" s="124"/>
      <c r="B1944" s="124"/>
      <c r="C1944" s="124"/>
      <c r="D1944" s="124"/>
      <c r="E1944" s="124"/>
      <c r="F1944" s="124"/>
      <c r="G1944" s="124"/>
      <c r="H1944" s="124"/>
      <c r="I1944" s="124"/>
      <c r="J1944" s="124"/>
      <c r="K1944" s="124"/>
      <c r="L1944" s="124"/>
      <c r="M1944" s="124"/>
      <c r="N1944" s="124"/>
      <c r="O1944" s="124"/>
      <c r="P1944" s="124"/>
      <c r="Q1944" s="124"/>
      <c r="R1944" s="124"/>
      <c r="S1944" s="124"/>
      <c r="T1944" s="124"/>
      <c r="U1944" s="124"/>
      <c r="V1944" s="124"/>
      <c r="W1944" s="124"/>
      <c r="X1944" s="124"/>
      <c r="Y1944" s="124"/>
    </row>
    <row r="1945" spans="1:25" x14ac:dyDescent="0.25">
      <c r="A1945" s="124"/>
      <c r="B1945" s="124"/>
      <c r="C1945" s="124"/>
      <c r="D1945" s="124"/>
      <c r="E1945" s="124"/>
      <c r="F1945" s="124"/>
      <c r="G1945" s="124"/>
      <c r="H1945" s="124"/>
      <c r="I1945" s="124"/>
      <c r="J1945" s="124"/>
      <c r="K1945" s="124"/>
      <c r="L1945" s="124"/>
      <c r="M1945" s="124"/>
      <c r="N1945" s="124"/>
      <c r="O1945" s="124"/>
      <c r="P1945" s="124"/>
      <c r="Q1945" s="124"/>
      <c r="R1945" s="124"/>
      <c r="S1945" s="124"/>
      <c r="T1945" s="124"/>
      <c r="U1945" s="124"/>
      <c r="V1945" s="124"/>
      <c r="W1945" s="124"/>
      <c r="X1945" s="124"/>
      <c r="Y1945" s="124"/>
    </row>
    <row r="1946" spans="1:25" x14ac:dyDescent="0.25">
      <c r="A1946" s="124"/>
      <c r="B1946" s="124"/>
      <c r="C1946" s="124"/>
      <c r="D1946" s="124"/>
      <c r="E1946" s="124"/>
      <c r="F1946" s="124"/>
      <c r="G1946" s="124"/>
      <c r="H1946" s="124"/>
      <c r="I1946" s="124"/>
      <c r="J1946" s="124"/>
      <c r="K1946" s="124"/>
      <c r="L1946" s="124"/>
      <c r="M1946" s="124"/>
      <c r="N1946" s="124"/>
      <c r="O1946" s="124"/>
      <c r="P1946" s="124"/>
      <c r="Q1946" s="124"/>
      <c r="R1946" s="124"/>
      <c r="S1946" s="124"/>
      <c r="T1946" s="124"/>
      <c r="U1946" s="124"/>
      <c r="V1946" s="124"/>
      <c r="W1946" s="124"/>
      <c r="X1946" s="124"/>
      <c r="Y1946" s="124"/>
    </row>
    <row r="1947" spans="1:25" x14ac:dyDescent="0.25">
      <c r="A1947" s="124"/>
      <c r="B1947" s="124"/>
      <c r="C1947" s="124"/>
      <c r="D1947" s="124"/>
      <c r="E1947" s="124"/>
      <c r="F1947" s="124"/>
      <c r="G1947" s="124"/>
      <c r="H1947" s="124"/>
      <c r="I1947" s="124"/>
      <c r="J1947" s="124"/>
      <c r="K1947" s="124"/>
      <c r="L1947" s="124"/>
      <c r="M1947" s="124"/>
      <c r="N1947" s="124"/>
      <c r="O1947" s="124"/>
      <c r="P1947" s="124"/>
      <c r="Q1947" s="124"/>
      <c r="R1947" s="124"/>
      <c r="S1947" s="124"/>
      <c r="T1947" s="124"/>
      <c r="U1947" s="124"/>
      <c r="V1947" s="124"/>
      <c r="W1947" s="124"/>
      <c r="X1947" s="124"/>
      <c r="Y1947" s="124"/>
    </row>
    <row r="1948" spans="1:25" x14ac:dyDescent="0.25">
      <c r="A1948" s="124"/>
      <c r="B1948" s="124"/>
      <c r="C1948" s="124"/>
      <c r="D1948" s="124"/>
      <c r="E1948" s="124"/>
      <c r="F1948" s="124"/>
      <c r="G1948" s="124"/>
      <c r="H1948" s="124"/>
      <c r="I1948" s="124"/>
      <c r="J1948" s="124"/>
      <c r="K1948" s="124"/>
      <c r="L1948" s="124"/>
      <c r="M1948" s="124"/>
      <c r="N1948" s="124"/>
      <c r="O1948" s="124"/>
      <c r="P1948" s="124"/>
      <c r="Q1948" s="124"/>
      <c r="R1948" s="124"/>
      <c r="S1948" s="124"/>
      <c r="T1948" s="124"/>
      <c r="U1948" s="124"/>
      <c r="V1948" s="124"/>
      <c r="W1948" s="124"/>
      <c r="X1948" s="124"/>
      <c r="Y1948" s="124"/>
    </row>
    <row r="1949" spans="1:25" x14ac:dyDescent="0.25">
      <c r="A1949" s="124"/>
      <c r="B1949" s="124"/>
      <c r="C1949" s="124"/>
      <c r="D1949" s="124"/>
      <c r="E1949" s="124"/>
      <c r="F1949" s="124"/>
      <c r="G1949" s="124"/>
      <c r="H1949" s="124"/>
      <c r="I1949" s="124"/>
      <c r="J1949" s="124"/>
      <c r="K1949" s="124"/>
      <c r="L1949" s="124"/>
      <c r="M1949" s="124"/>
      <c r="N1949" s="124"/>
      <c r="O1949" s="124"/>
      <c r="P1949" s="124"/>
      <c r="Q1949" s="124"/>
      <c r="R1949" s="124"/>
      <c r="S1949" s="124"/>
      <c r="T1949" s="124"/>
      <c r="U1949" s="124"/>
      <c r="V1949" s="124"/>
      <c r="W1949" s="124"/>
      <c r="X1949" s="124"/>
      <c r="Y1949" s="124"/>
    </row>
    <row r="1950" spans="1:25" x14ac:dyDescent="0.25">
      <c r="A1950" s="124"/>
      <c r="B1950" s="124"/>
      <c r="C1950" s="124"/>
      <c r="D1950" s="124"/>
      <c r="E1950" s="124"/>
      <c r="F1950" s="124"/>
      <c r="G1950" s="124"/>
      <c r="H1950" s="124"/>
      <c r="I1950" s="124"/>
      <c r="J1950" s="124"/>
      <c r="K1950" s="124"/>
      <c r="L1950" s="124"/>
      <c r="M1950" s="124"/>
      <c r="N1950" s="124"/>
      <c r="O1950" s="124"/>
      <c r="P1950" s="124"/>
      <c r="Q1950" s="124"/>
      <c r="R1950" s="124"/>
      <c r="S1950" s="124"/>
      <c r="T1950" s="124"/>
      <c r="U1950" s="124"/>
      <c r="V1950" s="124"/>
      <c r="W1950" s="124"/>
      <c r="X1950" s="124"/>
      <c r="Y1950" s="124"/>
    </row>
    <row r="1951" spans="1:25" x14ac:dyDescent="0.25">
      <c r="A1951" s="124"/>
      <c r="B1951" s="124"/>
      <c r="C1951" s="124"/>
      <c r="D1951" s="124"/>
      <c r="E1951" s="124"/>
      <c r="F1951" s="124"/>
      <c r="G1951" s="124"/>
      <c r="H1951" s="124"/>
      <c r="I1951" s="124"/>
      <c r="J1951" s="124"/>
      <c r="K1951" s="124"/>
      <c r="L1951" s="124"/>
      <c r="M1951" s="124"/>
      <c r="N1951" s="124"/>
      <c r="O1951" s="124"/>
      <c r="P1951" s="124"/>
      <c r="Q1951" s="124"/>
      <c r="R1951" s="124"/>
      <c r="S1951" s="124"/>
      <c r="T1951" s="124"/>
      <c r="U1951" s="124"/>
      <c r="V1951" s="124"/>
      <c r="W1951" s="124"/>
      <c r="X1951" s="124"/>
      <c r="Y1951" s="124"/>
    </row>
    <row r="1952" spans="1:25" x14ac:dyDescent="0.25">
      <c r="A1952" s="124"/>
      <c r="B1952" s="124"/>
      <c r="C1952" s="124"/>
      <c r="D1952" s="124"/>
      <c r="E1952" s="124"/>
      <c r="F1952" s="124"/>
      <c r="G1952" s="124"/>
      <c r="H1952" s="124"/>
      <c r="I1952" s="124"/>
      <c r="J1952" s="124"/>
      <c r="K1952" s="124"/>
      <c r="L1952" s="124"/>
      <c r="M1952" s="124"/>
      <c r="N1952" s="124"/>
      <c r="O1952" s="124"/>
      <c r="P1952" s="124"/>
      <c r="Q1952" s="124"/>
      <c r="R1952" s="124"/>
      <c r="S1952" s="124"/>
      <c r="T1952" s="124"/>
      <c r="U1952" s="124"/>
      <c r="V1952" s="124"/>
      <c r="W1952" s="124"/>
      <c r="X1952" s="124"/>
      <c r="Y1952" s="124"/>
    </row>
    <row r="1953" spans="1:25" x14ac:dyDescent="0.25">
      <c r="A1953" s="124"/>
      <c r="B1953" s="124"/>
      <c r="C1953" s="124"/>
      <c r="D1953" s="124"/>
      <c r="E1953" s="124"/>
      <c r="F1953" s="124"/>
      <c r="G1953" s="124"/>
      <c r="H1953" s="124"/>
      <c r="I1953" s="124"/>
      <c r="J1953" s="124"/>
      <c r="K1953" s="124"/>
      <c r="L1953" s="124"/>
      <c r="M1953" s="124"/>
      <c r="N1953" s="124"/>
      <c r="O1953" s="124"/>
      <c r="P1953" s="124"/>
      <c r="Q1953" s="124"/>
      <c r="R1953" s="124"/>
      <c r="S1953" s="124"/>
      <c r="T1953" s="124"/>
      <c r="U1953" s="124"/>
      <c r="V1953" s="124"/>
      <c r="W1953" s="124"/>
      <c r="X1953" s="124"/>
      <c r="Y1953" s="124"/>
    </row>
    <row r="1954" spans="1:25" x14ac:dyDescent="0.25">
      <c r="A1954" s="124"/>
      <c r="B1954" s="124"/>
      <c r="C1954" s="124"/>
      <c r="D1954" s="124"/>
      <c r="E1954" s="124"/>
      <c r="F1954" s="124"/>
      <c r="G1954" s="124"/>
      <c r="H1954" s="124"/>
      <c r="I1954" s="124"/>
      <c r="J1954" s="124"/>
      <c r="K1954" s="124"/>
      <c r="L1954" s="124"/>
      <c r="M1954" s="124"/>
      <c r="N1954" s="124"/>
      <c r="O1954" s="124"/>
      <c r="P1954" s="124"/>
      <c r="Q1954" s="124"/>
      <c r="R1954" s="124"/>
      <c r="S1954" s="124"/>
      <c r="T1954" s="124"/>
      <c r="U1954" s="124"/>
      <c r="V1954" s="124"/>
      <c r="W1954" s="124"/>
      <c r="X1954" s="124"/>
      <c r="Y1954" s="124"/>
    </row>
    <row r="1955" spans="1:25" x14ac:dyDescent="0.25">
      <c r="A1955" s="124"/>
      <c r="B1955" s="124"/>
      <c r="C1955" s="124"/>
      <c r="D1955" s="124"/>
      <c r="E1955" s="124"/>
      <c r="F1955" s="124"/>
      <c r="G1955" s="124"/>
      <c r="H1955" s="124"/>
      <c r="I1955" s="124"/>
      <c r="J1955" s="124"/>
      <c r="K1955" s="124"/>
      <c r="L1955" s="124"/>
      <c r="M1955" s="124"/>
      <c r="N1955" s="124"/>
      <c r="O1955" s="124"/>
      <c r="P1955" s="124"/>
      <c r="Q1955" s="124"/>
      <c r="R1955" s="124"/>
      <c r="S1955" s="124"/>
      <c r="T1955" s="124"/>
      <c r="U1955" s="124"/>
      <c r="V1955" s="124"/>
      <c r="W1955" s="124"/>
      <c r="X1955" s="124"/>
      <c r="Y1955" s="124"/>
    </row>
    <row r="1956" spans="1:25" x14ac:dyDescent="0.25">
      <c r="A1956" s="124"/>
      <c r="B1956" s="124"/>
      <c r="C1956" s="124"/>
      <c r="D1956" s="124"/>
      <c r="E1956" s="124"/>
      <c r="F1956" s="124"/>
      <c r="G1956" s="124"/>
      <c r="H1956" s="124"/>
      <c r="I1956" s="124"/>
      <c r="J1956" s="124"/>
      <c r="K1956" s="124"/>
      <c r="L1956" s="124"/>
      <c r="M1956" s="124"/>
      <c r="N1956" s="124"/>
      <c r="O1956" s="124"/>
      <c r="P1956" s="124"/>
      <c r="Q1956" s="124"/>
      <c r="R1956" s="124"/>
      <c r="S1956" s="124"/>
      <c r="T1956" s="124"/>
      <c r="U1956" s="124"/>
      <c r="V1956" s="124"/>
      <c r="W1956" s="124"/>
      <c r="X1956" s="124"/>
      <c r="Y1956" s="124"/>
    </row>
    <row r="1957" spans="1:25" x14ac:dyDescent="0.25">
      <c r="A1957" s="124"/>
      <c r="B1957" s="124"/>
      <c r="C1957" s="124"/>
      <c r="D1957" s="124"/>
      <c r="E1957" s="124"/>
      <c r="F1957" s="124"/>
      <c r="G1957" s="124"/>
      <c r="H1957" s="124"/>
      <c r="I1957" s="124"/>
      <c r="J1957" s="124"/>
      <c r="K1957" s="124"/>
      <c r="L1957" s="124"/>
      <c r="M1957" s="124"/>
      <c r="N1957" s="124"/>
      <c r="O1957" s="124"/>
      <c r="P1957" s="124"/>
      <c r="Q1957" s="124"/>
      <c r="R1957" s="124"/>
      <c r="S1957" s="124"/>
      <c r="T1957" s="124"/>
      <c r="U1957" s="124"/>
      <c r="V1957" s="124"/>
      <c r="W1957" s="124"/>
      <c r="X1957" s="124"/>
      <c r="Y1957" s="124"/>
    </row>
    <row r="1958" spans="1:25" x14ac:dyDescent="0.25">
      <c r="A1958" s="124"/>
      <c r="B1958" s="124"/>
      <c r="C1958" s="124"/>
      <c r="D1958" s="124"/>
      <c r="E1958" s="124"/>
      <c r="F1958" s="124"/>
      <c r="G1958" s="124"/>
      <c r="H1958" s="124"/>
      <c r="I1958" s="124"/>
      <c r="J1958" s="124"/>
      <c r="K1958" s="124"/>
      <c r="L1958" s="124"/>
      <c r="M1958" s="124"/>
      <c r="N1958" s="124"/>
      <c r="O1958" s="124"/>
      <c r="P1958" s="124"/>
      <c r="Q1958" s="124"/>
      <c r="R1958" s="124"/>
      <c r="S1958" s="124"/>
      <c r="T1958" s="124"/>
      <c r="U1958" s="124"/>
      <c r="V1958" s="124"/>
      <c r="W1958" s="124"/>
      <c r="X1958" s="124"/>
      <c r="Y1958" s="124"/>
    </row>
    <row r="1959" spans="1:25" x14ac:dyDescent="0.25">
      <c r="A1959" s="124"/>
      <c r="B1959" s="124"/>
      <c r="C1959" s="124"/>
      <c r="D1959" s="124"/>
      <c r="E1959" s="124"/>
      <c r="F1959" s="124"/>
      <c r="G1959" s="124"/>
      <c r="H1959" s="124"/>
      <c r="I1959" s="124"/>
      <c r="J1959" s="124"/>
      <c r="K1959" s="124"/>
      <c r="L1959" s="124"/>
      <c r="M1959" s="124"/>
      <c r="N1959" s="124"/>
      <c r="O1959" s="124"/>
      <c r="P1959" s="124"/>
      <c r="Q1959" s="124"/>
      <c r="R1959" s="124"/>
      <c r="S1959" s="124"/>
      <c r="T1959" s="124"/>
      <c r="U1959" s="124"/>
      <c r="V1959" s="124"/>
      <c r="W1959" s="124"/>
      <c r="X1959" s="124"/>
      <c r="Y1959" s="124"/>
    </row>
    <row r="1960" spans="1:25" x14ac:dyDescent="0.25">
      <c r="A1960" s="124"/>
      <c r="B1960" s="124"/>
      <c r="C1960" s="124"/>
      <c r="D1960" s="124"/>
      <c r="E1960" s="124"/>
      <c r="F1960" s="124"/>
      <c r="G1960" s="124"/>
      <c r="H1960" s="124"/>
      <c r="I1960" s="124"/>
      <c r="J1960" s="124"/>
      <c r="K1960" s="124"/>
      <c r="L1960" s="124"/>
      <c r="M1960" s="124"/>
      <c r="N1960" s="124"/>
      <c r="O1960" s="124"/>
      <c r="P1960" s="124"/>
      <c r="Q1960" s="124"/>
      <c r="R1960" s="124"/>
      <c r="S1960" s="124"/>
      <c r="T1960" s="124"/>
      <c r="U1960" s="124"/>
      <c r="V1960" s="124"/>
      <c r="W1960" s="124"/>
      <c r="X1960" s="124"/>
      <c r="Y1960" s="124"/>
    </row>
    <row r="1961" spans="1:25" x14ac:dyDescent="0.25">
      <c r="A1961" s="124"/>
      <c r="B1961" s="124"/>
      <c r="C1961" s="124"/>
      <c r="D1961" s="124"/>
      <c r="E1961" s="124"/>
      <c r="F1961" s="124"/>
      <c r="G1961" s="124"/>
      <c r="H1961" s="124"/>
      <c r="I1961" s="124"/>
      <c r="J1961" s="124"/>
      <c r="K1961" s="124"/>
      <c r="L1961" s="124"/>
      <c r="M1961" s="124"/>
      <c r="N1961" s="124"/>
      <c r="O1961" s="124"/>
      <c r="P1961" s="124"/>
      <c r="Q1961" s="124"/>
      <c r="R1961" s="124"/>
      <c r="S1961" s="124"/>
      <c r="T1961" s="124"/>
      <c r="U1961" s="124"/>
      <c r="V1961" s="124"/>
      <c r="W1961" s="124"/>
      <c r="X1961" s="124"/>
      <c r="Y1961" s="124"/>
    </row>
    <row r="1962" spans="1:25" x14ac:dyDescent="0.25">
      <c r="A1962" s="124"/>
      <c r="B1962" s="124"/>
      <c r="C1962" s="124"/>
      <c r="D1962" s="124"/>
      <c r="E1962" s="124"/>
      <c r="F1962" s="124"/>
      <c r="G1962" s="124"/>
      <c r="H1962" s="124"/>
      <c r="I1962" s="124"/>
      <c r="J1962" s="124"/>
      <c r="K1962" s="124"/>
      <c r="L1962" s="124"/>
      <c r="M1962" s="124"/>
      <c r="N1962" s="124"/>
      <c r="O1962" s="124"/>
      <c r="P1962" s="124"/>
      <c r="Q1962" s="124"/>
      <c r="R1962" s="124"/>
      <c r="S1962" s="124"/>
      <c r="T1962" s="124"/>
      <c r="U1962" s="124"/>
      <c r="V1962" s="124"/>
      <c r="W1962" s="124"/>
      <c r="X1962" s="124"/>
      <c r="Y1962" s="124"/>
    </row>
    <row r="1963" spans="1:25" x14ac:dyDescent="0.25">
      <c r="A1963" s="124"/>
      <c r="B1963" s="124"/>
      <c r="C1963" s="124"/>
      <c r="D1963" s="124"/>
      <c r="E1963" s="124"/>
      <c r="F1963" s="124"/>
      <c r="G1963" s="124"/>
      <c r="H1963" s="124"/>
      <c r="I1963" s="124"/>
      <c r="J1963" s="124"/>
      <c r="K1963" s="124"/>
      <c r="L1963" s="124"/>
      <c r="M1963" s="124"/>
      <c r="N1963" s="124"/>
      <c r="O1963" s="124"/>
      <c r="P1963" s="124"/>
      <c r="Q1963" s="124"/>
      <c r="R1963" s="124"/>
      <c r="S1963" s="124"/>
      <c r="T1963" s="124"/>
      <c r="U1963" s="124"/>
      <c r="V1963" s="124"/>
      <c r="W1963" s="124"/>
      <c r="X1963" s="124"/>
      <c r="Y1963" s="124"/>
    </row>
    <row r="1964" spans="1:25" x14ac:dyDescent="0.25">
      <c r="A1964" s="124"/>
      <c r="B1964" s="124"/>
      <c r="C1964" s="124"/>
      <c r="D1964" s="124"/>
      <c r="E1964" s="124"/>
      <c r="F1964" s="124"/>
      <c r="G1964" s="124"/>
      <c r="H1964" s="124"/>
      <c r="I1964" s="124"/>
      <c r="J1964" s="124"/>
      <c r="K1964" s="124"/>
      <c r="L1964" s="124"/>
      <c r="M1964" s="124"/>
      <c r="N1964" s="124"/>
      <c r="O1964" s="124"/>
      <c r="P1964" s="124"/>
      <c r="Q1964" s="124"/>
      <c r="R1964" s="124"/>
      <c r="S1964" s="124"/>
      <c r="T1964" s="124"/>
      <c r="U1964" s="124"/>
      <c r="V1964" s="124"/>
      <c r="W1964" s="124"/>
      <c r="X1964" s="124"/>
      <c r="Y1964" s="124"/>
    </row>
    <row r="1965" spans="1:25" x14ac:dyDescent="0.25">
      <c r="A1965" s="124"/>
      <c r="B1965" s="124"/>
      <c r="C1965" s="124"/>
      <c r="D1965" s="124"/>
      <c r="E1965" s="124"/>
      <c r="F1965" s="124"/>
      <c r="G1965" s="124"/>
      <c r="H1965" s="124"/>
      <c r="I1965" s="124"/>
      <c r="J1965" s="124"/>
      <c r="K1965" s="124"/>
      <c r="L1965" s="124"/>
      <c r="M1965" s="124"/>
      <c r="N1965" s="124"/>
      <c r="O1965" s="124"/>
      <c r="P1965" s="124"/>
      <c r="Q1965" s="124"/>
      <c r="R1965" s="124"/>
      <c r="S1965" s="124"/>
      <c r="T1965" s="124"/>
      <c r="U1965" s="124"/>
      <c r="V1965" s="124"/>
      <c r="W1965" s="124"/>
      <c r="X1965" s="124"/>
      <c r="Y1965" s="124"/>
    </row>
    <row r="1966" spans="1:25" x14ac:dyDescent="0.25">
      <c r="A1966" s="124"/>
      <c r="B1966" s="124"/>
      <c r="C1966" s="124"/>
      <c r="D1966" s="124"/>
      <c r="E1966" s="124"/>
      <c r="F1966" s="124"/>
      <c r="G1966" s="124"/>
      <c r="H1966" s="124"/>
      <c r="I1966" s="124"/>
      <c r="J1966" s="124"/>
      <c r="K1966" s="124"/>
      <c r="L1966" s="124"/>
      <c r="M1966" s="124"/>
      <c r="N1966" s="124"/>
      <c r="O1966" s="124"/>
      <c r="P1966" s="124"/>
      <c r="Q1966" s="124"/>
      <c r="R1966" s="124"/>
      <c r="S1966" s="124"/>
      <c r="T1966" s="124"/>
      <c r="U1966" s="124"/>
      <c r="V1966" s="124"/>
      <c r="W1966" s="124"/>
      <c r="X1966" s="124"/>
      <c r="Y1966" s="124"/>
    </row>
    <row r="1967" spans="1:25" x14ac:dyDescent="0.25">
      <c r="A1967" s="124"/>
      <c r="B1967" s="124"/>
      <c r="C1967" s="124"/>
      <c r="D1967" s="124"/>
      <c r="E1967" s="124"/>
      <c r="F1967" s="124"/>
      <c r="G1967" s="124"/>
      <c r="H1967" s="124"/>
      <c r="I1967" s="124"/>
      <c r="J1967" s="124"/>
      <c r="K1967" s="124"/>
      <c r="L1967" s="124"/>
      <c r="M1967" s="124"/>
      <c r="N1967" s="124"/>
      <c r="O1967" s="124"/>
      <c r="P1967" s="124"/>
      <c r="Q1967" s="124"/>
      <c r="R1967" s="124"/>
      <c r="S1967" s="124"/>
      <c r="T1967" s="124"/>
      <c r="U1967" s="124"/>
      <c r="V1967" s="124"/>
      <c r="W1967" s="124"/>
      <c r="X1967" s="124"/>
      <c r="Y1967" s="124"/>
    </row>
    <row r="1968" spans="1:25" x14ac:dyDescent="0.25">
      <c r="A1968" s="124"/>
      <c r="B1968" s="124"/>
      <c r="C1968" s="124"/>
      <c r="D1968" s="124"/>
      <c r="E1968" s="124"/>
      <c r="F1968" s="124"/>
      <c r="G1968" s="124"/>
      <c r="H1968" s="124"/>
      <c r="I1968" s="124"/>
      <c r="J1968" s="124"/>
      <c r="K1968" s="124"/>
      <c r="L1968" s="124"/>
      <c r="M1968" s="124"/>
      <c r="N1968" s="124"/>
      <c r="O1968" s="124"/>
      <c r="P1968" s="124"/>
      <c r="Q1968" s="124"/>
      <c r="R1968" s="124"/>
      <c r="S1968" s="124"/>
      <c r="T1968" s="124"/>
      <c r="U1968" s="124"/>
      <c r="V1968" s="124"/>
      <c r="W1968" s="124"/>
      <c r="X1968" s="124"/>
      <c r="Y1968" s="124"/>
    </row>
    <row r="1969" spans="1:25" x14ac:dyDescent="0.25">
      <c r="A1969" s="124"/>
      <c r="B1969" s="124"/>
      <c r="C1969" s="124"/>
      <c r="D1969" s="124"/>
      <c r="E1969" s="124"/>
      <c r="F1969" s="124"/>
      <c r="G1969" s="124"/>
      <c r="H1969" s="124"/>
      <c r="I1969" s="124"/>
      <c r="J1969" s="124"/>
      <c r="K1969" s="124"/>
      <c r="L1969" s="124"/>
      <c r="M1969" s="124"/>
      <c r="N1969" s="124"/>
      <c r="O1969" s="124"/>
      <c r="P1969" s="124"/>
      <c r="Q1969" s="124"/>
      <c r="R1969" s="124"/>
      <c r="S1969" s="124"/>
      <c r="T1969" s="124"/>
      <c r="U1969" s="124"/>
      <c r="V1969" s="124"/>
      <c r="W1969" s="124"/>
      <c r="X1969" s="124"/>
      <c r="Y1969" s="124"/>
    </row>
    <row r="1970" spans="1:25" x14ac:dyDescent="0.25">
      <c r="A1970" s="124"/>
      <c r="B1970" s="124"/>
      <c r="C1970" s="124"/>
      <c r="D1970" s="124"/>
      <c r="E1970" s="124"/>
      <c r="F1970" s="124"/>
      <c r="G1970" s="124"/>
      <c r="H1970" s="124"/>
      <c r="I1970" s="124"/>
      <c r="J1970" s="124"/>
      <c r="K1970" s="124"/>
      <c r="L1970" s="124"/>
      <c r="M1970" s="124"/>
      <c r="N1970" s="124"/>
      <c r="O1970" s="124"/>
      <c r="P1970" s="124"/>
      <c r="Q1970" s="124"/>
      <c r="R1970" s="124"/>
      <c r="S1970" s="124"/>
      <c r="T1970" s="124"/>
      <c r="U1970" s="124"/>
      <c r="V1970" s="124"/>
      <c r="W1970" s="124"/>
      <c r="X1970" s="124"/>
      <c r="Y1970" s="124"/>
    </row>
    <row r="1971" spans="1:25" x14ac:dyDescent="0.25">
      <c r="A1971" s="124"/>
      <c r="B1971" s="124"/>
      <c r="C1971" s="124"/>
      <c r="D1971" s="124"/>
      <c r="E1971" s="124"/>
      <c r="F1971" s="124"/>
      <c r="G1971" s="124"/>
      <c r="H1971" s="124"/>
      <c r="I1971" s="124"/>
      <c r="J1971" s="124"/>
      <c r="K1971" s="124"/>
      <c r="L1971" s="124"/>
      <c r="M1971" s="124"/>
      <c r="N1971" s="124"/>
      <c r="O1971" s="124"/>
      <c r="P1971" s="124"/>
      <c r="Q1971" s="124"/>
      <c r="R1971" s="124"/>
      <c r="S1971" s="124"/>
      <c r="T1971" s="124"/>
      <c r="U1971" s="124"/>
      <c r="V1971" s="124"/>
      <c r="W1971" s="124"/>
      <c r="X1971" s="124"/>
      <c r="Y1971" s="124"/>
    </row>
    <row r="1972" spans="1:25" x14ac:dyDescent="0.25">
      <c r="A1972" s="124"/>
      <c r="B1972" s="124"/>
      <c r="C1972" s="124"/>
      <c r="D1972" s="124"/>
      <c r="E1972" s="124"/>
      <c r="F1972" s="124"/>
      <c r="G1972" s="124"/>
      <c r="H1972" s="124"/>
      <c r="I1972" s="124"/>
      <c r="J1972" s="124"/>
      <c r="K1972" s="124"/>
      <c r="L1972" s="124"/>
      <c r="M1972" s="124"/>
      <c r="N1972" s="124"/>
      <c r="O1972" s="124"/>
      <c r="P1972" s="124"/>
      <c r="Q1972" s="124"/>
      <c r="R1972" s="124"/>
      <c r="S1972" s="124"/>
      <c r="T1972" s="124"/>
      <c r="U1972" s="124"/>
      <c r="V1972" s="124"/>
      <c r="W1972" s="124"/>
      <c r="X1972" s="124"/>
      <c r="Y1972" s="124"/>
    </row>
    <row r="1973" spans="1:25" x14ac:dyDescent="0.25">
      <c r="A1973" s="124"/>
      <c r="B1973" s="124"/>
      <c r="C1973" s="124"/>
      <c r="D1973" s="124"/>
      <c r="E1973" s="124"/>
      <c r="F1973" s="124"/>
      <c r="G1973" s="124"/>
      <c r="H1973" s="124"/>
      <c r="I1973" s="124"/>
      <c r="J1973" s="124"/>
      <c r="K1973" s="124"/>
      <c r="L1973" s="124"/>
      <c r="M1973" s="124"/>
      <c r="N1973" s="124"/>
      <c r="O1973" s="124"/>
      <c r="P1973" s="124"/>
      <c r="Q1973" s="124"/>
      <c r="R1973" s="124"/>
      <c r="S1973" s="124"/>
      <c r="T1973" s="124"/>
      <c r="U1973" s="124"/>
      <c r="V1973" s="124"/>
      <c r="W1973" s="124"/>
      <c r="X1973" s="124"/>
      <c r="Y1973" s="124"/>
    </row>
    <row r="1974" spans="1:25" x14ac:dyDescent="0.25">
      <c r="A1974" s="124"/>
      <c r="B1974" s="124"/>
      <c r="C1974" s="124"/>
      <c r="D1974" s="124"/>
      <c r="E1974" s="124"/>
      <c r="F1974" s="124"/>
      <c r="G1974" s="124"/>
      <c r="H1974" s="124"/>
      <c r="I1974" s="124"/>
      <c r="J1974" s="124"/>
      <c r="K1974" s="124"/>
      <c r="L1974" s="124"/>
      <c r="M1974" s="124"/>
      <c r="N1974" s="124"/>
      <c r="O1974" s="124"/>
      <c r="P1974" s="124"/>
      <c r="Q1974" s="124"/>
      <c r="R1974" s="124"/>
      <c r="S1974" s="124"/>
      <c r="T1974" s="124"/>
      <c r="U1974" s="124"/>
      <c r="V1974" s="124"/>
      <c r="W1974" s="124"/>
      <c r="X1974" s="124"/>
      <c r="Y1974" s="124"/>
    </row>
    <row r="1975" spans="1:25" x14ac:dyDescent="0.25">
      <c r="A1975" s="124"/>
      <c r="B1975" s="124"/>
      <c r="C1975" s="124"/>
      <c r="D1975" s="124"/>
      <c r="E1975" s="124"/>
      <c r="F1975" s="124"/>
      <c r="G1975" s="124"/>
      <c r="H1975" s="124"/>
      <c r="I1975" s="124"/>
      <c r="J1975" s="124"/>
      <c r="K1975" s="124"/>
      <c r="L1975" s="124"/>
      <c r="M1975" s="124"/>
      <c r="N1975" s="124"/>
      <c r="O1975" s="124"/>
      <c r="P1975" s="124"/>
      <c r="Q1975" s="124"/>
      <c r="R1975" s="124"/>
      <c r="S1975" s="124"/>
      <c r="T1975" s="124"/>
      <c r="U1975" s="124"/>
      <c r="V1975" s="124"/>
      <c r="W1975" s="124"/>
      <c r="X1975" s="124"/>
      <c r="Y1975" s="124"/>
    </row>
    <row r="1976" spans="1:25" x14ac:dyDescent="0.25">
      <c r="A1976" s="124"/>
      <c r="B1976" s="124"/>
      <c r="C1976" s="124"/>
      <c r="D1976" s="124"/>
      <c r="E1976" s="124"/>
      <c r="F1976" s="124"/>
      <c r="G1976" s="124"/>
      <c r="H1976" s="124"/>
      <c r="I1976" s="124"/>
      <c r="J1976" s="124"/>
      <c r="K1976" s="124"/>
      <c r="L1976" s="124"/>
      <c r="M1976" s="124"/>
      <c r="N1976" s="124"/>
      <c r="O1976" s="124"/>
      <c r="P1976" s="124"/>
      <c r="Q1976" s="124"/>
      <c r="R1976" s="124"/>
      <c r="S1976" s="124"/>
      <c r="T1976" s="124"/>
      <c r="U1976" s="124"/>
      <c r="V1976" s="124"/>
      <c r="W1976" s="124"/>
      <c r="X1976" s="124"/>
      <c r="Y1976" s="124"/>
    </row>
    <row r="1977" spans="1:25" x14ac:dyDescent="0.25">
      <c r="A1977" s="124"/>
      <c r="B1977" s="124"/>
      <c r="C1977" s="124"/>
      <c r="D1977" s="124"/>
      <c r="E1977" s="124"/>
      <c r="F1977" s="124"/>
      <c r="G1977" s="124"/>
      <c r="H1977" s="124"/>
      <c r="I1977" s="124"/>
      <c r="J1977" s="124"/>
      <c r="K1977" s="124"/>
      <c r="L1977" s="124"/>
      <c r="M1977" s="124"/>
      <c r="N1977" s="124"/>
      <c r="O1977" s="124"/>
      <c r="P1977" s="124"/>
      <c r="Q1977" s="124"/>
      <c r="R1977" s="124"/>
      <c r="S1977" s="124"/>
      <c r="T1977" s="124"/>
      <c r="U1977" s="124"/>
      <c r="V1977" s="124"/>
      <c r="W1977" s="124"/>
      <c r="X1977" s="124"/>
      <c r="Y1977" s="124"/>
    </row>
    <row r="1978" spans="1:25" x14ac:dyDescent="0.25">
      <c r="A1978" s="124"/>
      <c r="B1978" s="124"/>
      <c r="C1978" s="124"/>
      <c r="D1978" s="124"/>
      <c r="E1978" s="124"/>
      <c r="F1978" s="124"/>
      <c r="G1978" s="124"/>
      <c r="H1978" s="124"/>
      <c r="I1978" s="124"/>
      <c r="J1978" s="124"/>
      <c r="K1978" s="124"/>
      <c r="L1978" s="124"/>
      <c r="M1978" s="124"/>
      <c r="N1978" s="124"/>
      <c r="O1978" s="124"/>
      <c r="P1978" s="124"/>
      <c r="Q1978" s="124"/>
      <c r="R1978" s="124"/>
      <c r="S1978" s="124"/>
      <c r="T1978" s="124"/>
      <c r="U1978" s="124"/>
      <c r="V1978" s="124"/>
      <c r="W1978" s="124"/>
      <c r="X1978" s="124"/>
      <c r="Y1978" s="124"/>
    </row>
    <row r="1979" spans="1:25" x14ac:dyDescent="0.25">
      <c r="A1979" s="124"/>
      <c r="B1979" s="124"/>
      <c r="C1979" s="124"/>
      <c r="D1979" s="124"/>
      <c r="E1979" s="124"/>
      <c r="F1979" s="124"/>
      <c r="G1979" s="124"/>
      <c r="H1979" s="124"/>
      <c r="I1979" s="124"/>
      <c r="J1979" s="124"/>
      <c r="K1979" s="124"/>
      <c r="L1979" s="124"/>
      <c r="M1979" s="124"/>
      <c r="N1979" s="124"/>
      <c r="O1979" s="124"/>
      <c r="P1979" s="124"/>
      <c r="Q1979" s="124"/>
      <c r="R1979" s="124"/>
      <c r="S1979" s="124"/>
      <c r="T1979" s="124"/>
      <c r="U1979" s="124"/>
      <c r="V1979" s="124"/>
      <c r="W1979" s="124"/>
      <c r="X1979" s="124"/>
      <c r="Y1979" s="124"/>
    </row>
    <row r="1980" spans="1:25" x14ac:dyDescent="0.25">
      <c r="A1980" s="124"/>
      <c r="B1980" s="124"/>
      <c r="C1980" s="124"/>
      <c r="D1980" s="124"/>
      <c r="E1980" s="124"/>
      <c r="F1980" s="124"/>
      <c r="G1980" s="124"/>
      <c r="H1980" s="124"/>
      <c r="I1980" s="124"/>
      <c r="J1980" s="124"/>
      <c r="K1980" s="124"/>
      <c r="L1980" s="124"/>
      <c r="M1980" s="124"/>
      <c r="N1980" s="124"/>
      <c r="O1980" s="124"/>
      <c r="P1980" s="124"/>
      <c r="Q1980" s="124"/>
      <c r="R1980" s="124"/>
      <c r="S1980" s="124"/>
      <c r="T1980" s="124"/>
      <c r="U1980" s="124"/>
      <c r="V1980" s="124"/>
      <c r="W1980" s="124"/>
      <c r="X1980" s="124"/>
      <c r="Y1980" s="124"/>
    </row>
    <row r="1981" spans="1:25" x14ac:dyDescent="0.25">
      <c r="A1981" s="124"/>
      <c r="B1981" s="124"/>
      <c r="C1981" s="124"/>
      <c r="D1981" s="124"/>
      <c r="E1981" s="124"/>
      <c r="F1981" s="124"/>
      <c r="G1981" s="124"/>
      <c r="H1981" s="124"/>
      <c r="I1981" s="124"/>
      <c r="J1981" s="124"/>
      <c r="K1981" s="124"/>
      <c r="L1981" s="124"/>
      <c r="M1981" s="124"/>
      <c r="N1981" s="124"/>
      <c r="O1981" s="124"/>
      <c r="P1981" s="124"/>
      <c r="Q1981" s="124"/>
      <c r="R1981" s="124"/>
      <c r="S1981" s="124"/>
      <c r="T1981" s="124"/>
      <c r="U1981" s="124"/>
      <c r="V1981" s="124"/>
      <c r="W1981" s="124"/>
      <c r="X1981" s="124"/>
      <c r="Y1981" s="124"/>
    </row>
    <row r="1982" spans="1:25" x14ac:dyDescent="0.25">
      <c r="A1982" s="124"/>
      <c r="B1982" s="124"/>
      <c r="C1982" s="124"/>
      <c r="D1982" s="124"/>
      <c r="E1982" s="124"/>
      <c r="F1982" s="124"/>
      <c r="G1982" s="124"/>
      <c r="H1982" s="124"/>
      <c r="I1982" s="124"/>
      <c r="J1982" s="124"/>
      <c r="K1982" s="124"/>
      <c r="L1982" s="124"/>
      <c r="M1982" s="124"/>
      <c r="N1982" s="124"/>
      <c r="O1982" s="124"/>
      <c r="P1982" s="124"/>
      <c r="Q1982" s="124"/>
      <c r="R1982" s="124"/>
      <c r="S1982" s="124"/>
      <c r="T1982" s="124"/>
      <c r="U1982" s="124"/>
      <c r="V1982" s="124"/>
      <c r="W1982" s="124"/>
      <c r="X1982" s="124"/>
      <c r="Y1982" s="124"/>
    </row>
    <row r="1983" spans="1:25" x14ac:dyDescent="0.25">
      <c r="A1983" s="124"/>
      <c r="B1983" s="124"/>
      <c r="C1983" s="124"/>
      <c r="D1983" s="124"/>
      <c r="E1983" s="124"/>
      <c r="F1983" s="124"/>
      <c r="G1983" s="124"/>
      <c r="H1983" s="124"/>
      <c r="I1983" s="124"/>
      <c r="J1983" s="124"/>
      <c r="K1983" s="124"/>
      <c r="L1983" s="124"/>
      <c r="M1983" s="124"/>
      <c r="N1983" s="124"/>
      <c r="O1983" s="124"/>
      <c r="P1983" s="124"/>
      <c r="Q1983" s="124"/>
      <c r="R1983" s="124"/>
      <c r="S1983" s="124"/>
      <c r="T1983" s="124"/>
      <c r="U1983" s="124"/>
      <c r="V1983" s="124"/>
      <c r="W1983" s="124"/>
      <c r="X1983" s="124"/>
      <c r="Y1983" s="124"/>
    </row>
    <row r="1984" spans="1:25" x14ac:dyDescent="0.25">
      <c r="A1984" s="124"/>
      <c r="B1984" s="124"/>
      <c r="C1984" s="124"/>
      <c r="D1984" s="124"/>
      <c r="E1984" s="124"/>
      <c r="F1984" s="124"/>
      <c r="G1984" s="124"/>
      <c r="H1984" s="124"/>
      <c r="I1984" s="124"/>
      <c r="J1984" s="124"/>
      <c r="K1984" s="124"/>
      <c r="L1984" s="124"/>
      <c r="M1984" s="124"/>
      <c r="N1984" s="124"/>
      <c r="O1984" s="124"/>
      <c r="P1984" s="124"/>
      <c r="Q1984" s="124"/>
      <c r="R1984" s="124"/>
      <c r="S1984" s="124"/>
      <c r="T1984" s="124"/>
      <c r="U1984" s="124"/>
      <c r="V1984" s="124"/>
      <c r="W1984" s="124"/>
      <c r="X1984" s="124"/>
      <c r="Y1984" s="124"/>
    </row>
    <row r="1985" spans="1:25" x14ac:dyDescent="0.25">
      <c r="A1985" s="124"/>
      <c r="B1985" s="124"/>
      <c r="C1985" s="124"/>
      <c r="D1985" s="124"/>
      <c r="E1985" s="124"/>
      <c r="F1985" s="124"/>
      <c r="G1985" s="124"/>
      <c r="H1985" s="124"/>
      <c r="I1985" s="124"/>
      <c r="J1985" s="124"/>
      <c r="K1985" s="124"/>
      <c r="L1985" s="124"/>
      <c r="M1985" s="124"/>
      <c r="N1985" s="124"/>
      <c r="O1985" s="124"/>
      <c r="P1985" s="124"/>
      <c r="Q1985" s="124"/>
      <c r="R1985" s="124"/>
      <c r="S1985" s="124"/>
      <c r="T1985" s="124"/>
      <c r="U1985" s="124"/>
      <c r="V1985" s="124"/>
      <c r="W1985" s="124"/>
      <c r="X1985" s="124"/>
      <c r="Y1985" s="124"/>
    </row>
    <row r="1986" spans="1:25" x14ac:dyDescent="0.25">
      <c r="A1986" s="124"/>
      <c r="B1986" s="124"/>
      <c r="C1986" s="124"/>
      <c r="D1986" s="124"/>
      <c r="E1986" s="124"/>
      <c r="F1986" s="124"/>
      <c r="G1986" s="124"/>
      <c r="H1986" s="124"/>
      <c r="I1986" s="124"/>
      <c r="J1986" s="124"/>
      <c r="K1986" s="124"/>
      <c r="L1986" s="124"/>
      <c r="M1986" s="124"/>
      <c r="N1986" s="124"/>
      <c r="O1986" s="124"/>
      <c r="P1986" s="124"/>
      <c r="Q1986" s="124"/>
      <c r="R1986" s="124"/>
      <c r="S1986" s="124"/>
      <c r="T1986" s="124"/>
      <c r="U1986" s="124"/>
      <c r="V1986" s="124"/>
      <c r="W1986" s="124"/>
      <c r="X1986" s="124"/>
      <c r="Y1986" s="124"/>
    </row>
    <row r="1987" spans="1:25" x14ac:dyDescent="0.25">
      <c r="A1987" s="124"/>
      <c r="B1987" s="124"/>
      <c r="C1987" s="124"/>
      <c r="D1987" s="124"/>
      <c r="E1987" s="124"/>
      <c r="F1987" s="124"/>
      <c r="G1987" s="124"/>
      <c r="H1987" s="124"/>
      <c r="I1987" s="124"/>
      <c r="J1987" s="124"/>
      <c r="K1987" s="124"/>
      <c r="L1987" s="124"/>
      <c r="M1987" s="124"/>
      <c r="N1987" s="124"/>
      <c r="O1987" s="124"/>
      <c r="P1987" s="124"/>
      <c r="Q1987" s="124"/>
      <c r="R1987" s="124"/>
      <c r="S1987" s="124"/>
      <c r="T1987" s="124"/>
      <c r="U1987" s="124"/>
      <c r="V1987" s="124"/>
      <c r="W1987" s="124"/>
      <c r="X1987" s="124"/>
      <c r="Y1987" s="124"/>
    </row>
    <row r="1988" spans="1:25" x14ac:dyDescent="0.25">
      <c r="A1988" s="124"/>
      <c r="B1988" s="124"/>
      <c r="C1988" s="124"/>
      <c r="D1988" s="124"/>
      <c r="E1988" s="124"/>
      <c r="F1988" s="124"/>
      <c r="G1988" s="124"/>
      <c r="H1988" s="124"/>
      <c r="I1988" s="124"/>
      <c r="J1988" s="124"/>
      <c r="K1988" s="124"/>
      <c r="L1988" s="124"/>
      <c r="M1988" s="124"/>
      <c r="N1988" s="124"/>
      <c r="O1988" s="124"/>
      <c r="P1988" s="124"/>
      <c r="Q1988" s="124"/>
      <c r="R1988" s="124"/>
      <c r="S1988" s="124"/>
      <c r="T1988" s="124"/>
      <c r="U1988" s="124"/>
      <c r="V1988" s="124"/>
      <c r="W1988" s="124"/>
      <c r="X1988" s="124"/>
      <c r="Y1988" s="124"/>
    </row>
    <row r="1989" spans="1:25" x14ac:dyDescent="0.25">
      <c r="A1989" s="124"/>
      <c r="B1989" s="124"/>
      <c r="C1989" s="124"/>
      <c r="D1989" s="124"/>
      <c r="E1989" s="124"/>
      <c r="F1989" s="124"/>
      <c r="G1989" s="124"/>
      <c r="H1989" s="124"/>
      <c r="I1989" s="124"/>
      <c r="J1989" s="124"/>
      <c r="K1989" s="124"/>
      <c r="L1989" s="124"/>
      <c r="M1989" s="124"/>
      <c r="N1989" s="124"/>
      <c r="O1989" s="124"/>
      <c r="P1989" s="124"/>
      <c r="Q1989" s="124"/>
      <c r="R1989" s="124"/>
      <c r="S1989" s="124"/>
      <c r="T1989" s="124"/>
      <c r="U1989" s="124"/>
      <c r="V1989" s="124"/>
      <c r="W1989" s="124"/>
      <c r="X1989" s="124"/>
      <c r="Y1989" s="124"/>
    </row>
    <row r="1990" spans="1:25" x14ac:dyDescent="0.25">
      <c r="A1990" s="124"/>
      <c r="B1990" s="124"/>
      <c r="C1990" s="124"/>
      <c r="D1990" s="124"/>
      <c r="E1990" s="124"/>
      <c r="F1990" s="124"/>
      <c r="G1990" s="124"/>
      <c r="H1990" s="124"/>
      <c r="I1990" s="124"/>
      <c r="J1990" s="124"/>
      <c r="K1990" s="124"/>
      <c r="L1990" s="124"/>
      <c r="M1990" s="124"/>
      <c r="N1990" s="124"/>
      <c r="O1990" s="124"/>
      <c r="P1990" s="124"/>
      <c r="Q1990" s="124"/>
      <c r="R1990" s="124"/>
      <c r="S1990" s="124"/>
      <c r="T1990" s="124"/>
      <c r="U1990" s="124"/>
      <c r="V1990" s="124"/>
      <c r="W1990" s="124"/>
      <c r="X1990" s="124"/>
      <c r="Y1990" s="124"/>
    </row>
    <row r="1991" spans="1:25" x14ac:dyDescent="0.25">
      <c r="A1991" s="124"/>
      <c r="B1991" s="124"/>
      <c r="C1991" s="124"/>
      <c r="D1991" s="124"/>
      <c r="E1991" s="124"/>
      <c r="F1991" s="124"/>
      <c r="G1991" s="124"/>
      <c r="H1991" s="124"/>
      <c r="I1991" s="124"/>
      <c r="J1991" s="124"/>
      <c r="K1991" s="124"/>
      <c r="L1991" s="124"/>
      <c r="M1991" s="124"/>
      <c r="N1991" s="124"/>
      <c r="O1991" s="124"/>
      <c r="P1991" s="124"/>
      <c r="Q1991" s="124"/>
      <c r="R1991" s="124"/>
      <c r="S1991" s="124"/>
      <c r="T1991" s="124"/>
      <c r="U1991" s="124"/>
      <c r="V1991" s="124"/>
      <c r="W1991" s="124"/>
      <c r="X1991" s="124"/>
      <c r="Y1991" s="124"/>
    </row>
    <row r="1992" spans="1:25" x14ac:dyDescent="0.25">
      <c r="A1992" s="124"/>
      <c r="B1992" s="124"/>
      <c r="C1992" s="124"/>
      <c r="D1992" s="124"/>
      <c r="E1992" s="124"/>
      <c r="F1992" s="124"/>
      <c r="G1992" s="124"/>
      <c r="H1992" s="124"/>
      <c r="I1992" s="124"/>
      <c r="J1992" s="124"/>
      <c r="K1992" s="124"/>
      <c r="L1992" s="124"/>
      <c r="M1992" s="124"/>
      <c r="N1992" s="124"/>
      <c r="O1992" s="124"/>
      <c r="P1992" s="124"/>
      <c r="Q1992" s="124"/>
      <c r="R1992" s="124"/>
      <c r="S1992" s="124"/>
      <c r="T1992" s="124"/>
      <c r="U1992" s="124"/>
      <c r="V1992" s="124"/>
      <c r="W1992" s="124"/>
      <c r="X1992" s="124"/>
      <c r="Y1992" s="124"/>
    </row>
    <row r="1993" spans="1:25" x14ac:dyDescent="0.25">
      <c r="A1993" s="124"/>
      <c r="B1993" s="124"/>
      <c r="C1993" s="124"/>
      <c r="D1993" s="124"/>
      <c r="E1993" s="124"/>
      <c r="F1993" s="124"/>
      <c r="G1993" s="124"/>
      <c r="H1993" s="124"/>
      <c r="I1993" s="124"/>
      <c r="J1993" s="124"/>
      <c r="K1993" s="124"/>
      <c r="L1993" s="124"/>
      <c r="M1993" s="124"/>
      <c r="N1993" s="124"/>
      <c r="O1993" s="124"/>
      <c r="P1993" s="124"/>
      <c r="Q1993" s="124"/>
      <c r="R1993" s="124"/>
      <c r="S1993" s="124"/>
      <c r="T1993" s="124"/>
      <c r="U1993" s="124"/>
      <c r="V1993" s="124"/>
      <c r="W1993" s="124"/>
      <c r="X1993" s="124"/>
      <c r="Y1993" s="124"/>
    </row>
    <row r="1994" spans="1:25" x14ac:dyDescent="0.25">
      <c r="A1994" s="124"/>
      <c r="B1994" s="124"/>
      <c r="C1994" s="124"/>
      <c r="D1994" s="124"/>
      <c r="E1994" s="124"/>
      <c r="F1994" s="124"/>
      <c r="G1994" s="124"/>
      <c r="H1994" s="124"/>
      <c r="I1994" s="124"/>
      <c r="J1994" s="124"/>
      <c r="K1994" s="124"/>
      <c r="L1994" s="124"/>
      <c r="M1994" s="124"/>
      <c r="N1994" s="124"/>
      <c r="O1994" s="124"/>
      <c r="P1994" s="124"/>
      <c r="Q1994" s="124"/>
      <c r="R1994" s="124"/>
      <c r="S1994" s="124"/>
      <c r="T1994" s="124"/>
      <c r="U1994" s="124"/>
      <c r="V1994" s="124"/>
      <c r="W1994" s="124"/>
      <c r="X1994" s="124"/>
      <c r="Y1994" s="124"/>
    </row>
    <row r="1995" spans="1:25" x14ac:dyDescent="0.25">
      <c r="A1995" s="124"/>
      <c r="B1995" s="124"/>
      <c r="C1995" s="124"/>
      <c r="D1995" s="124"/>
      <c r="E1995" s="124"/>
      <c r="F1995" s="124"/>
      <c r="G1995" s="124"/>
      <c r="H1995" s="124"/>
      <c r="I1995" s="124"/>
      <c r="J1995" s="124"/>
      <c r="K1995" s="124"/>
      <c r="L1995" s="124"/>
      <c r="M1995" s="124"/>
      <c r="N1995" s="124"/>
      <c r="O1995" s="124"/>
      <c r="P1995" s="124"/>
      <c r="Q1995" s="124"/>
      <c r="R1995" s="124"/>
      <c r="S1995" s="124"/>
      <c r="T1995" s="124"/>
      <c r="U1995" s="124"/>
      <c r="V1995" s="124"/>
      <c r="W1995" s="124"/>
      <c r="X1995" s="124"/>
      <c r="Y1995" s="124"/>
    </row>
    <row r="1996" spans="1:25" x14ac:dyDescent="0.25">
      <c r="A1996" s="124"/>
      <c r="B1996" s="124"/>
      <c r="C1996" s="124"/>
      <c r="D1996" s="124"/>
      <c r="E1996" s="124"/>
      <c r="F1996" s="124"/>
      <c r="G1996" s="124"/>
      <c r="H1996" s="124"/>
      <c r="I1996" s="124"/>
      <c r="J1996" s="124"/>
      <c r="K1996" s="124"/>
      <c r="L1996" s="124"/>
      <c r="M1996" s="124"/>
      <c r="N1996" s="124"/>
      <c r="O1996" s="124"/>
      <c r="P1996" s="124"/>
      <c r="Q1996" s="124"/>
      <c r="R1996" s="124"/>
      <c r="S1996" s="124"/>
      <c r="T1996" s="124"/>
      <c r="U1996" s="124"/>
      <c r="V1996" s="124"/>
      <c r="W1996" s="124"/>
      <c r="X1996" s="124"/>
      <c r="Y1996" s="124"/>
    </row>
    <row r="1997" spans="1:25" x14ac:dyDescent="0.25">
      <c r="A1997" s="124"/>
      <c r="B1997" s="124"/>
      <c r="C1997" s="124"/>
      <c r="D1997" s="124"/>
      <c r="E1997" s="124"/>
      <c r="F1997" s="124"/>
      <c r="G1997" s="124"/>
      <c r="H1997" s="124"/>
      <c r="I1997" s="124"/>
      <c r="J1997" s="124"/>
      <c r="K1997" s="124"/>
      <c r="L1997" s="124"/>
      <c r="M1997" s="124"/>
      <c r="N1997" s="124"/>
      <c r="O1997" s="124"/>
      <c r="P1997" s="124"/>
      <c r="Q1997" s="124"/>
      <c r="R1997" s="124"/>
      <c r="S1997" s="124"/>
      <c r="T1997" s="124"/>
      <c r="U1997" s="124"/>
      <c r="V1997" s="124"/>
      <c r="W1997" s="124"/>
      <c r="X1997" s="124"/>
      <c r="Y1997" s="124"/>
    </row>
    <row r="1998" spans="1:25" x14ac:dyDescent="0.25">
      <c r="A1998" s="124"/>
      <c r="B1998" s="124"/>
      <c r="C1998" s="124"/>
      <c r="D1998" s="124"/>
      <c r="E1998" s="124"/>
      <c r="F1998" s="124"/>
      <c r="G1998" s="124"/>
      <c r="H1998" s="124"/>
      <c r="I1998" s="124"/>
      <c r="J1998" s="124"/>
      <c r="K1998" s="124"/>
      <c r="L1998" s="124"/>
      <c r="M1998" s="124"/>
      <c r="N1998" s="124"/>
      <c r="O1998" s="124"/>
      <c r="P1998" s="124"/>
      <c r="Q1998" s="124"/>
      <c r="R1998" s="124"/>
      <c r="S1998" s="124"/>
      <c r="T1998" s="124"/>
      <c r="U1998" s="124"/>
      <c r="V1998" s="124"/>
      <c r="W1998" s="124"/>
      <c r="X1998" s="124"/>
      <c r="Y1998" s="124"/>
    </row>
    <row r="1999" spans="1:25" x14ac:dyDescent="0.25">
      <c r="A1999" s="124"/>
      <c r="B1999" s="124"/>
      <c r="C1999" s="124"/>
      <c r="D1999" s="124"/>
      <c r="E1999" s="124"/>
      <c r="F1999" s="124"/>
      <c r="G1999" s="124"/>
      <c r="H1999" s="124"/>
      <c r="I1999" s="124"/>
      <c r="J1999" s="124"/>
      <c r="K1999" s="124"/>
      <c r="L1999" s="124"/>
      <c r="M1999" s="124"/>
      <c r="N1999" s="124"/>
      <c r="O1999" s="124"/>
      <c r="P1999" s="124"/>
      <c r="Q1999" s="124"/>
      <c r="R1999" s="124"/>
      <c r="S1999" s="124"/>
      <c r="T1999" s="124"/>
      <c r="U1999" s="124"/>
      <c r="V1999" s="124"/>
      <c r="W1999" s="124"/>
      <c r="X1999" s="124"/>
      <c r="Y1999" s="124"/>
    </row>
    <row r="2000" spans="1:25" x14ac:dyDescent="0.25">
      <c r="A2000" s="124"/>
      <c r="B2000" s="124"/>
      <c r="C2000" s="124"/>
      <c r="D2000" s="124"/>
      <c r="E2000" s="124"/>
      <c r="F2000" s="124"/>
      <c r="G2000" s="124"/>
      <c r="H2000" s="124"/>
      <c r="I2000" s="124"/>
      <c r="J2000" s="124"/>
      <c r="K2000" s="124"/>
      <c r="L2000" s="124"/>
      <c r="M2000" s="124"/>
      <c r="N2000" s="124"/>
      <c r="O2000" s="124"/>
      <c r="P2000" s="124"/>
      <c r="Q2000" s="124"/>
      <c r="R2000" s="124"/>
      <c r="S2000" s="124"/>
      <c r="T2000" s="124"/>
      <c r="U2000" s="124"/>
      <c r="V2000" s="124"/>
      <c r="W2000" s="124"/>
      <c r="X2000" s="124"/>
      <c r="Y2000" s="124"/>
    </row>
    <row r="2001" spans="1:25" x14ac:dyDescent="0.25">
      <c r="A2001" s="124"/>
      <c r="B2001" s="124"/>
      <c r="C2001" s="124"/>
      <c r="D2001" s="124"/>
      <c r="E2001" s="124"/>
      <c r="F2001" s="124"/>
      <c r="G2001" s="124"/>
      <c r="H2001" s="124"/>
      <c r="I2001" s="124"/>
      <c r="J2001" s="124"/>
      <c r="K2001" s="124"/>
      <c r="L2001" s="124"/>
      <c r="M2001" s="124"/>
      <c r="N2001" s="124"/>
      <c r="O2001" s="124"/>
      <c r="P2001" s="124"/>
      <c r="Q2001" s="124"/>
      <c r="R2001" s="124"/>
      <c r="S2001" s="124"/>
      <c r="T2001" s="124"/>
      <c r="U2001" s="124"/>
      <c r="V2001" s="124"/>
      <c r="W2001" s="124"/>
      <c r="X2001" s="124"/>
      <c r="Y2001" s="124"/>
    </row>
    <row r="2002" spans="1:25" x14ac:dyDescent="0.25">
      <c r="A2002" s="124"/>
      <c r="B2002" s="124"/>
      <c r="C2002" s="124"/>
      <c r="D2002" s="124"/>
      <c r="E2002" s="124"/>
      <c r="F2002" s="124"/>
      <c r="G2002" s="124"/>
      <c r="H2002" s="124"/>
      <c r="I2002" s="124"/>
      <c r="J2002" s="124"/>
      <c r="K2002" s="124"/>
      <c r="L2002" s="124"/>
      <c r="M2002" s="124"/>
      <c r="N2002" s="124"/>
      <c r="O2002" s="124"/>
      <c r="P2002" s="124"/>
      <c r="Q2002" s="124"/>
      <c r="R2002" s="124"/>
      <c r="S2002" s="124"/>
      <c r="T2002" s="124"/>
      <c r="U2002" s="124"/>
      <c r="V2002" s="124"/>
      <c r="W2002" s="124"/>
      <c r="X2002" s="124"/>
      <c r="Y2002" s="124"/>
    </row>
    <row r="2003" spans="1:25" x14ac:dyDescent="0.25">
      <c r="A2003" s="124"/>
      <c r="B2003" s="124"/>
      <c r="C2003" s="124"/>
      <c r="D2003" s="124"/>
      <c r="E2003" s="124"/>
      <c r="F2003" s="124"/>
      <c r="G2003" s="124"/>
      <c r="H2003" s="124"/>
      <c r="I2003" s="124"/>
      <c r="J2003" s="124"/>
      <c r="K2003" s="124"/>
      <c r="L2003" s="124"/>
      <c r="M2003" s="124"/>
      <c r="N2003" s="124"/>
      <c r="O2003" s="124"/>
      <c r="P2003" s="124"/>
      <c r="Q2003" s="124"/>
      <c r="R2003" s="124"/>
      <c r="S2003" s="124"/>
      <c r="T2003" s="124"/>
      <c r="U2003" s="124"/>
      <c r="V2003" s="124"/>
      <c r="W2003" s="124"/>
      <c r="X2003" s="124"/>
      <c r="Y2003" s="124"/>
    </row>
    <row r="2004" spans="1:25" x14ac:dyDescent="0.25">
      <c r="A2004" s="124"/>
      <c r="B2004" s="124"/>
      <c r="C2004" s="124"/>
      <c r="D2004" s="124"/>
      <c r="E2004" s="124"/>
      <c r="F2004" s="124"/>
      <c r="G2004" s="124"/>
      <c r="H2004" s="124"/>
      <c r="I2004" s="124"/>
      <c r="J2004" s="124"/>
      <c r="K2004" s="124"/>
      <c r="L2004" s="124"/>
      <c r="M2004" s="124"/>
      <c r="N2004" s="124"/>
      <c r="O2004" s="124"/>
      <c r="P2004" s="124"/>
      <c r="Q2004" s="124"/>
      <c r="R2004" s="124"/>
      <c r="S2004" s="124"/>
      <c r="T2004" s="124"/>
      <c r="U2004" s="124"/>
      <c r="V2004" s="124"/>
      <c r="W2004" s="124"/>
      <c r="X2004" s="124"/>
      <c r="Y2004" s="124"/>
    </row>
    <row r="2005" spans="1:25" x14ac:dyDescent="0.25">
      <c r="A2005" s="124"/>
      <c r="B2005" s="124"/>
      <c r="C2005" s="124"/>
      <c r="D2005" s="124"/>
      <c r="E2005" s="124"/>
      <c r="F2005" s="124"/>
      <c r="G2005" s="124"/>
      <c r="H2005" s="124"/>
      <c r="I2005" s="124"/>
      <c r="J2005" s="124"/>
      <c r="K2005" s="124"/>
      <c r="L2005" s="124"/>
      <c r="M2005" s="124"/>
      <c r="N2005" s="124"/>
      <c r="O2005" s="124"/>
      <c r="P2005" s="124"/>
      <c r="Q2005" s="124"/>
      <c r="R2005" s="124"/>
      <c r="S2005" s="124"/>
      <c r="T2005" s="124"/>
      <c r="U2005" s="124"/>
      <c r="V2005" s="124"/>
      <c r="W2005" s="124"/>
      <c r="X2005" s="124"/>
      <c r="Y2005" s="124"/>
    </row>
    <row r="2006" spans="1:25" x14ac:dyDescent="0.25">
      <c r="A2006" s="124"/>
      <c r="B2006" s="124"/>
      <c r="C2006" s="124"/>
      <c r="D2006" s="124"/>
      <c r="E2006" s="124"/>
      <c r="F2006" s="124"/>
      <c r="G2006" s="124"/>
      <c r="H2006" s="124"/>
      <c r="I2006" s="124"/>
      <c r="J2006" s="124"/>
      <c r="K2006" s="124"/>
      <c r="L2006" s="124"/>
      <c r="M2006" s="124"/>
      <c r="N2006" s="124"/>
      <c r="O2006" s="124"/>
      <c r="P2006" s="124"/>
      <c r="Q2006" s="124"/>
      <c r="R2006" s="124"/>
      <c r="S2006" s="124"/>
      <c r="T2006" s="124"/>
      <c r="U2006" s="124"/>
      <c r="V2006" s="124"/>
      <c r="W2006" s="124"/>
      <c r="X2006" s="124"/>
      <c r="Y2006" s="124"/>
    </row>
    <row r="2007" spans="1:25" x14ac:dyDescent="0.25">
      <c r="A2007" s="124"/>
      <c r="B2007" s="124"/>
      <c r="C2007" s="124"/>
      <c r="D2007" s="124"/>
      <c r="E2007" s="124"/>
      <c r="F2007" s="124"/>
      <c r="G2007" s="124"/>
      <c r="H2007" s="124"/>
      <c r="I2007" s="124"/>
      <c r="J2007" s="124"/>
      <c r="K2007" s="124"/>
      <c r="L2007" s="124"/>
      <c r="M2007" s="124"/>
      <c r="N2007" s="124"/>
      <c r="O2007" s="124"/>
      <c r="P2007" s="124"/>
      <c r="Q2007" s="124"/>
      <c r="R2007" s="124"/>
      <c r="S2007" s="124"/>
      <c r="T2007" s="124"/>
      <c r="U2007" s="124"/>
      <c r="V2007" s="124"/>
      <c r="W2007" s="124"/>
      <c r="X2007" s="124"/>
      <c r="Y2007" s="124"/>
    </row>
    <row r="2008" spans="1:25" x14ac:dyDescent="0.25">
      <c r="A2008" s="124"/>
      <c r="B2008" s="124"/>
      <c r="C2008" s="124"/>
      <c r="D2008" s="124"/>
      <c r="E2008" s="124"/>
      <c r="F2008" s="124"/>
      <c r="G2008" s="124"/>
      <c r="H2008" s="124"/>
      <c r="I2008" s="124"/>
      <c r="J2008" s="124"/>
      <c r="K2008" s="124"/>
      <c r="L2008" s="124"/>
      <c r="M2008" s="124"/>
      <c r="N2008" s="124"/>
      <c r="O2008" s="124"/>
      <c r="P2008" s="124"/>
      <c r="Q2008" s="124"/>
      <c r="R2008" s="124"/>
      <c r="S2008" s="124"/>
      <c r="T2008" s="124"/>
      <c r="U2008" s="124"/>
      <c r="V2008" s="124"/>
      <c r="W2008" s="124"/>
      <c r="X2008" s="124"/>
      <c r="Y2008" s="124"/>
    </row>
    <row r="2009" spans="1:25" x14ac:dyDescent="0.25">
      <c r="A2009" s="124"/>
      <c r="B2009" s="124"/>
      <c r="C2009" s="124"/>
      <c r="D2009" s="124"/>
      <c r="E2009" s="124"/>
      <c r="F2009" s="124"/>
      <c r="G2009" s="124"/>
      <c r="H2009" s="124"/>
      <c r="I2009" s="124"/>
      <c r="J2009" s="124"/>
      <c r="K2009" s="124"/>
      <c r="L2009" s="124"/>
      <c r="M2009" s="124"/>
      <c r="N2009" s="124"/>
      <c r="O2009" s="124"/>
      <c r="P2009" s="124"/>
      <c r="Q2009" s="124"/>
      <c r="R2009" s="124"/>
      <c r="S2009" s="124"/>
      <c r="T2009" s="124"/>
      <c r="U2009" s="124"/>
      <c r="V2009" s="124"/>
      <c r="W2009" s="124"/>
      <c r="X2009" s="124"/>
      <c r="Y2009" s="124"/>
    </row>
    <row r="2010" spans="1:25" x14ac:dyDescent="0.25">
      <c r="A2010" s="124"/>
      <c r="B2010" s="124"/>
      <c r="C2010" s="124"/>
      <c r="D2010" s="124"/>
      <c r="E2010" s="124"/>
      <c r="F2010" s="124"/>
      <c r="G2010" s="124"/>
      <c r="H2010" s="124"/>
      <c r="I2010" s="124"/>
      <c r="J2010" s="124"/>
      <c r="K2010" s="124"/>
      <c r="L2010" s="124"/>
      <c r="M2010" s="124"/>
      <c r="N2010" s="124"/>
      <c r="O2010" s="124"/>
      <c r="P2010" s="124"/>
      <c r="Q2010" s="124"/>
      <c r="R2010" s="124"/>
      <c r="S2010" s="124"/>
      <c r="T2010" s="124"/>
      <c r="U2010" s="124"/>
      <c r="V2010" s="124"/>
      <c r="W2010" s="124"/>
      <c r="X2010" s="124"/>
      <c r="Y2010" s="124"/>
    </row>
    <row r="2011" spans="1:25" x14ac:dyDescent="0.25">
      <c r="A2011" s="124"/>
      <c r="B2011" s="124"/>
      <c r="C2011" s="124"/>
      <c r="D2011" s="124"/>
      <c r="E2011" s="124"/>
      <c r="F2011" s="124"/>
      <c r="G2011" s="124"/>
      <c r="H2011" s="124"/>
      <c r="I2011" s="124"/>
      <c r="J2011" s="124"/>
      <c r="K2011" s="124"/>
      <c r="L2011" s="124"/>
      <c r="M2011" s="124"/>
      <c r="N2011" s="124"/>
      <c r="O2011" s="124"/>
      <c r="P2011" s="124"/>
      <c r="Q2011" s="124"/>
      <c r="R2011" s="124"/>
      <c r="S2011" s="124"/>
      <c r="T2011" s="124"/>
      <c r="U2011" s="124"/>
      <c r="V2011" s="124"/>
      <c r="W2011" s="124"/>
      <c r="X2011" s="124"/>
      <c r="Y2011" s="124"/>
    </row>
    <row r="2012" spans="1:25" x14ac:dyDescent="0.25">
      <c r="A2012" s="124"/>
      <c r="B2012" s="124"/>
      <c r="C2012" s="124"/>
      <c r="D2012" s="124"/>
      <c r="E2012" s="124"/>
      <c r="F2012" s="124"/>
      <c r="G2012" s="124"/>
      <c r="H2012" s="124"/>
      <c r="I2012" s="124"/>
      <c r="J2012" s="124"/>
      <c r="K2012" s="124"/>
      <c r="L2012" s="124"/>
      <c r="M2012" s="124"/>
      <c r="N2012" s="124"/>
      <c r="O2012" s="124"/>
      <c r="P2012" s="124"/>
      <c r="Q2012" s="124"/>
      <c r="R2012" s="124"/>
      <c r="S2012" s="124"/>
      <c r="T2012" s="124"/>
      <c r="U2012" s="124"/>
      <c r="V2012" s="124"/>
      <c r="W2012" s="124"/>
      <c r="X2012" s="124"/>
      <c r="Y2012" s="124"/>
    </row>
    <row r="2013" spans="1:25" x14ac:dyDescent="0.25">
      <c r="A2013" s="124"/>
      <c r="B2013" s="124"/>
      <c r="C2013" s="124"/>
      <c r="D2013" s="124"/>
      <c r="E2013" s="124"/>
      <c r="F2013" s="124"/>
      <c r="G2013" s="124"/>
      <c r="H2013" s="124"/>
      <c r="I2013" s="124"/>
      <c r="J2013" s="124"/>
      <c r="K2013" s="124"/>
      <c r="L2013" s="124"/>
      <c r="M2013" s="124"/>
      <c r="N2013" s="124"/>
      <c r="O2013" s="124"/>
      <c r="P2013" s="124"/>
      <c r="Q2013" s="124"/>
      <c r="R2013" s="124"/>
      <c r="S2013" s="124"/>
      <c r="T2013" s="124"/>
      <c r="U2013" s="124"/>
      <c r="V2013" s="124"/>
      <c r="W2013" s="124"/>
      <c r="X2013" s="124"/>
      <c r="Y2013" s="124"/>
    </row>
    <row r="2014" spans="1:25" x14ac:dyDescent="0.25">
      <c r="A2014" s="124"/>
      <c r="B2014" s="124"/>
      <c r="C2014" s="124"/>
      <c r="D2014" s="124"/>
      <c r="E2014" s="124"/>
      <c r="F2014" s="124"/>
      <c r="G2014" s="124"/>
      <c r="H2014" s="124"/>
      <c r="I2014" s="124"/>
      <c r="J2014" s="124"/>
      <c r="K2014" s="124"/>
      <c r="L2014" s="124"/>
      <c r="M2014" s="124"/>
      <c r="N2014" s="124"/>
      <c r="O2014" s="124"/>
      <c r="P2014" s="124"/>
      <c r="Q2014" s="124"/>
      <c r="R2014" s="124"/>
      <c r="S2014" s="124"/>
      <c r="T2014" s="124"/>
      <c r="U2014" s="124"/>
      <c r="V2014" s="124"/>
      <c r="W2014" s="124"/>
      <c r="X2014" s="124"/>
      <c r="Y2014" s="124"/>
    </row>
    <row r="2015" spans="1:25" x14ac:dyDescent="0.25">
      <c r="A2015" s="124"/>
      <c r="B2015" s="124"/>
      <c r="C2015" s="124"/>
      <c r="D2015" s="124"/>
      <c r="E2015" s="124"/>
      <c r="F2015" s="124"/>
      <c r="G2015" s="124"/>
      <c r="H2015" s="124"/>
      <c r="I2015" s="124"/>
      <c r="J2015" s="124"/>
      <c r="K2015" s="124"/>
      <c r="L2015" s="124"/>
      <c r="M2015" s="124"/>
      <c r="N2015" s="124"/>
      <c r="O2015" s="124"/>
      <c r="P2015" s="124"/>
      <c r="Q2015" s="124"/>
      <c r="R2015" s="124"/>
      <c r="S2015" s="124"/>
      <c r="T2015" s="124"/>
      <c r="U2015" s="124"/>
      <c r="V2015" s="124"/>
      <c r="W2015" s="124"/>
      <c r="X2015" s="124"/>
      <c r="Y2015" s="124"/>
    </row>
    <row r="2016" spans="1:25" x14ac:dyDescent="0.25">
      <c r="A2016" s="124"/>
      <c r="B2016" s="124"/>
      <c r="C2016" s="124"/>
      <c r="D2016" s="124"/>
      <c r="E2016" s="124"/>
      <c r="F2016" s="124"/>
      <c r="G2016" s="124"/>
      <c r="H2016" s="124"/>
      <c r="I2016" s="124"/>
      <c r="J2016" s="124"/>
      <c r="K2016" s="124"/>
      <c r="L2016" s="124"/>
      <c r="M2016" s="124"/>
      <c r="N2016" s="124"/>
      <c r="O2016" s="124"/>
      <c r="P2016" s="124"/>
      <c r="Q2016" s="124"/>
      <c r="R2016" s="124"/>
      <c r="S2016" s="124"/>
      <c r="T2016" s="124"/>
      <c r="U2016" s="124"/>
      <c r="V2016" s="124"/>
      <c r="W2016" s="124"/>
      <c r="X2016" s="124"/>
      <c r="Y2016" s="124"/>
    </row>
    <row r="2017" spans="1:25" x14ac:dyDescent="0.25">
      <c r="A2017" s="124"/>
      <c r="B2017" s="124"/>
      <c r="C2017" s="124"/>
      <c r="D2017" s="124"/>
      <c r="E2017" s="124"/>
      <c r="F2017" s="124"/>
      <c r="G2017" s="124"/>
      <c r="H2017" s="124"/>
      <c r="I2017" s="124"/>
      <c r="J2017" s="124"/>
      <c r="K2017" s="124"/>
      <c r="L2017" s="124"/>
      <c r="M2017" s="124"/>
      <c r="N2017" s="124"/>
      <c r="O2017" s="124"/>
      <c r="P2017" s="124"/>
      <c r="Q2017" s="124"/>
      <c r="R2017" s="124"/>
      <c r="S2017" s="124"/>
      <c r="T2017" s="124"/>
      <c r="U2017" s="124"/>
      <c r="V2017" s="124"/>
      <c r="W2017" s="124"/>
      <c r="X2017" s="124"/>
      <c r="Y2017" s="124"/>
    </row>
    <row r="2018" spans="1:25" x14ac:dyDescent="0.25">
      <c r="A2018" s="124"/>
      <c r="B2018" s="124"/>
      <c r="C2018" s="124"/>
      <c r="D2018" s="124"/>
      <c r="E2018" s="124"/>
      <c r="F2018" s="124"/>
      <c r="G2018" s="124"/>
      <c r="H2018" s="124"/>
      <c r="I2018" s="124"/>
      <c r="J2018" s="124"/>
      <c r="K2018" s="124"/>
      <c r="L2018" s="124"/>
      <c r="M2018" s="124"/>
      <c r="N2018" s="124"/>
      <c r="O2018" s="124"/>
      <c r="P2018" s="124"/>
      <c r="Q2018" s="124"/>
      <c r="R2018" s="124"/>
      <c r="S2018" s="124"/>
      <c r="T2018" s="124"/>
      <c r="U2018" s="124"/>
      <c r="V2018" s="124"/>
      <c r="W2018" s="124"/>
      <c r="X2018" s="124"/>
      <c r="Y2018" s="124"/>
    </row>
    <row r="2019" spans="1:25" x14ac:dyDescent="0.25">
      <c r="A2019" s="124"/>
      <c r="B2019" s="124"/>
      <c r="C2019" s="124"/>
      <c r="D2019" s="124"/>
      <c r="E2019" s="124"/>
      <c r="F2019" s="124"/>
      <c r="G2019" s="124"/>
      <c r="H2019" s="124"/>
      <c r="I2019" s="124"/>
      <c r="J2019" s="124"/>
      <c r="K2019" s="124"/>
      <c r="L2019" s="124"/>
      <c r="M2019" s="124"/>
      <c r="N2019" s="124"/>
      <c r="O2019" s="124"/>
      <c r="P2019" s="124"/>
      <c r="Q2019" s="124"/>
      <c r="R2019" s="124"/>
      <c r="S2019" s="124"/>
      <c r="T2019" s="124"/>
      <c r="U2019" s="124"/>
      <c r="V2019" s="124"/>
      <c r="W2019" s="124"/>
      <c r="X2019" s="124"/>
      <c r="Y2019" s="124"/>
    </row>
    <row r="2020" spans="1:25" x14ac:dyDescent="0.25">
      <c r="A2020" s="124"/>
      <c r="B2020" s="124"/>
      <c r="C2020" s="124"/>
      <c r="D2020" s="124"/>
      <c r="E2020" s="124"/>
      <c r="F2020" s="124"/>
      <c r="G2020" s="124"/>
      <c r="H2020" s="124"/>
      <c r="I2020" s="124"/>
      <c r="J2020" s="124"/>
      <c r="K2020" s="124"/>
      <c r="L2020" s="124"/>
      <c r="M2020" s="124"/>
      <c r="N2020" s="124"/>
      <c r="O2020" s="124"/>
      <c r="P2020" s="124"/>
      <c r="Q2020" s="124"/>
      <c r="R2020" s="124"/>
      <c r="S2020" s="124"/>
      <c r="T2020" s="124"/>
      <c r="U2020" s="124"/>
      <c r="V2020" s="124"/>
      <c r="W2020" s="124"/>
      <c r="X2020" s="124"/>
      <c r="Y2020" s="124"/>
    </row>
    <row r="2021" spans="1:25" x14ac:dyDescent="0.25">
      <c r="A2021" s="124"/>
      <c r="B2021" s="124"/>
      <c r="C2021" s="124"/>
      <c r="D2021" s="124"/>
      <c r="E2021" s="124"/>
      <c r="F2021" s="124"/>
      <c r="G2021" s="124"/>
      <c r="H2021" s="124"/>
      <c r="I2021" s="124"/>
      <c r="J2021" s="124"/>
      <c r="K2021" s="124"/>
      <c r="L2021" s="124"/>
      <c r="M2021" s="124"/>
      <c r="N2021" s="124"/>
      <c r="O2021" s="124"/>
      <c r="P2021" s="124"/>
      <c r="Q2021" s="124"/>
      <c r="R2021" s="124"/>
      <c r="S2021" s="124"/>
      <c r="T2021" s="124"/>
      <c r="U2021" s="124"/>
      <c r="V2021" s="124"/>
      <c r="W2021" s="124"/>
      <c r="X2021" s="124"/>
      <c r="Y2021" s="124"/>
    </row>
    <row r="2022" spans="1:25" x14ac:dyDescent="0.25">
      <c r="A2022" s="124"/>
      <c r="B2022" s="124"/>
      <c r="C2022" s="124"/>
      <c r="D2022" s="124"/>
      <c r="E2022" s="124"/>
      <c r="F2022" s="124"/>
      <c r="G2022" s="124"/>
      <c r="H2022" s="124"/>
      <c r="I2022" s="124"/>
      <c r="J2022" s="124"/>
      <c r="K2022" s="124"/>
      <c r="L2022" s="124"/>
      <c r="M2022" s="124"/>
      <c r="N2022" s="124"/>
      <c r="O2022" s="124"/>
      <c r="P2022" s="124"/>
      <c r="Q2022" s="124"/>
      <c r="R2022" s="124"/>
      <c r="S2022" s="124"/>
      <c r="T2022" s="124"/>
      <c r="U2022" s="124"/>
      <c r="V2022" s="124"/>
      <c r="W2022" s="124"/>
      <c r="X2022" s="124"/>
      <c r="Y2022" s="124"/>
    </row>
    <row r="2023" spans="1:25" x14ac:dyDescent="0.25">
      <c r="A2023" s="124"/>
      <c r="B2023" s="124"/>
      <c r="C2023" s="124"/>
      <c r="D2023" s="124"/>
      <c r="E2023" s="124"/>
      <c r="F2023" s="124"/>
      <c r="G2023" s="124"/>
      <c r="H2023" s="124"/>
      <c r="I2023" s="124"/>
      <c r="J2023" s="124"/>
      <c r="K2023" s="124"/>
      <c r="L2023" s="124"/>
      <c r="M2023" s="124"/>
      <c r="N2023" s="124"/>
      <c r="O2023" s="124"/>
      <c r="P2023" s="124"/>
      <c r="Q2023" s="124"/>
      <c r="R2023" s="124"/>
      <c r="S2023" s="124"/>
      <c r="T2023" s="124"/>
      <c r="U2023" s="124"/>
      <c r="V2023" s="124"/>
      <c r="W2023" s="124"/>
      <c r="X2023" s="124"/>
      <c r="Y2023" s="124"/>
    </row>
    <row r="2024" spans="1:25" x14ac:dyDescent="0.25">
      <c r="A2024" s="124"/>
      <c r="B2024" s="124"/>
      <c r="C2024" s="124"/>
      <c r="D2024" s="124"/>
      <c r="E2024" s="124"/>
      <c r="F2024" s="124"/>
      <c r="G2024" s="124"/>
      <c r="H2024" s="124"/>
      <c r="I2024" s="124"/>
      <c r="J2024" s="124"/>
      <c r="K2024" s="124"/>
      <c r="L2024" s="124"/>
      <c r="M2024" s="124"/>
      <c r="N2024" s="124"/>
      <c r="O2024" s="124"/>
      <c r="P2024" s="124"/>
      <c r="Q2024" s="124"/>
      <c r="R2024" s="124"/>
      <c r="S2024" s="124"/>
      <c r="T2024" s="124"/>
      <c r="U2024" s="124"/>
      <c r="V2024" s="124"/>
      <c r="W2024" s="124"/>
      <c r="X2024" s="124"/>
      <c r="Y2024" s="124"/>
    </row>
    <row r="2025" spans="1:25" x14ac:dyDescent="0.25">
      <c r="A2025" s="124"/>
      <c r="B2025" s="124"/>
      <c r="C2025" s="124"/>
      <c r="D2025" s="124"/>
      <c r="E2025" s="124"/>
      <c r="F2025" s="124"/>
      <c r="G2025" s="124"/>
      <c r="H2025" s="124"/>
      <c r="I2025" s="124"/>
      <c r="J2025" s="124"/>
      <c r="K2025" s="124"/>
      <c r="L2025" s="124"/>
      <c r="M2025" s="124"/>
      <c r="N2025" s="124"/>
      <c r="O2025" s="124"/>
      <c r="P2025" s="124"/>
      <c r="Q2025" s="124"/>
      <c r="R2025" s="124"/>
      <c r="S2025" s="124"/>
      <c r="T2025" s="124"/>
      <c r="U2025" s="124"/>
      <c r="V2025" s="124"/>
      <c r="W2025" s="124"/>
      <c r="X2025" s="124"/>
      <c r="Y2025" s="124"/>
    </row>
    <row r="2026" spans="1:25" x14ac:dyDescent="0.25">
      <c r="A2026" s="124"/>
      <c r="B2026" s="124"/>
      <c r="C2026" s="124"/>
      <c r="D2026" s="124"/>
      <c r="E2026" s="124"/>
      <c r="F2026" s="124"/>
      <c r="G2026" s="124"/>
      <c r="H2026" s="124"/>
      <c r="I2026" s="124"/>
      <c r="J2026" s="124"/>
      <c r="K2026" s="124"/>
      <c r="L2026" s="124"/>
      <c r="M2026" s="124"/>
      <c r="N2026" s="124"/>
      <c r="O2026" s="124"/>
      <c r="P2026" s="124"/>
      <c r="Q2026" s="124"/>
      <c r="R2026" s="124"/>
      <c r="S2026" s="124"/>
      <c r="T2026" s="124"/>
      <c r="U2026" s="124"/>
      <c r="V2026" s="124"/>
      <c r="W2026" s="124"/>
      <c r="X2026" s="124"/>
      <c r="Y2026" s="124"/>
    </row>
    <row r="2027" spans="1:25" x14ac:dyDescent="0.25">
      <c r="A2027" s="124"/>
      <c r="B2027" s="124"/>
      <c r="C2027" s="124"/>
      <c r="D2027" s="124"/>
      <c r="E2027" s="124"/>
      <c r="F2027" s="124"/>
      <c r="G2027" s="124"/>
      <c r="H2027" s="124"/>
      <c r="I2027" s="124"/>
      <c r="J2027" s="124"/>
      <c r="K2027" s="124"/>
      <c r="L2027" s="124"/>
      <c r="M2027" s="124"/>
      <c r="N2027" s="124"/>
      <c r="O2027" s="124"/>
      <c r="P2027" s="124"/>
      <c r="Q2027" s="124"/>
      <c r="R2027" s="124"/>
      <c r="S2027" s="124"/>
      <c r="T2027" s="124"/>
      <c r="U2027" s="124"/>
      <c r="V2027" s="124"/>
      <c r="W2027" s="124"/>
      <c r="X2027" s="124"/>
      <c r="Y2027" s="124"/>
    </row>
    <row r="2028" spans="1:25" x14ac:dyDescent="0.25">
      <c r="A2028" s="124"/>
      <c r="B2028" s="124"/>
      <c r="C2028" s="124"/>
      <c r="D2028" s="124"/>
      <c r="E2028" s="124"/>
      <c r="F2028" s="124"/>
      <c r="G2028" s="124"/>
      <c r="H2028" s="124"/>
      <c r="I2028" s="124"/>
      <c r="J2028" s="124"/>
      <c r="K2028" s="124"/>
      <c r="L2028" s="124"/>
      <c r="M2028" s="124"/>
      <c r="N2028" s="124"/>
      <c r="O2028" s="124"/>
      <c r="P2028" s="124"/>
      <c r="Q2028" s="124"/>
      <c r="R2028" s="124"/>
      <c r="S2028" s="124"/>
      <c r="T2028" s="124"/>
      <c r="U2028" s="124"/>
      <c r="V2028" s="124"/>
      <c r="W2028" s="124"/>
      <c r="X2028" s="124"/>
      <c r="Y2028" s="124"/>
    </row>
    <row r="2029" spans="1:25" x14ac:dyDescent="0.25">
      <c r="A2029" s="124"/>
      <c r="B2029" s="124"/>
      <c r="C2029" s="124"/>
      <c r="D2029" s="124"/>
      <c r="E2029" s="124"/>
      <c r="F2029" s="124"/>
      <c r="G2029" s="124"/>
      <c r="H2029" s="124"/>
      <c r="I2029" s="124"/>
      <c r="J2029" s="124"/>
      <c r="K2029" s="124"/>
      <c r="L2029" s="124"/>
      <c r="M2029" s="124"/>
      <c r="N2029" s="124"/>
      <c r="O2029" s="124"/>
      <c r="P2029" s="124"/>
      <c r="Q2029" s="124"/>
      <c r="R2029" s="124"/>
      <c r="S2029" s="124"/>
      <c r="T2029" s="124"/>
      <c r="U2029" s="124"/>
      <c r="V2029" s="124"/>
      <c r="W2029" s="124"/>
      <c r="X2029" s="124"/>
      <c r="Y2029" s="124"/>
    </row>
    <row r="2030" spans="1:25" x14ac:dyDescent="0.25">
      <c r="A2030" s="124"/>
      <c r="B2030" s="124"/>
      <c r="C2030" s="124"/>
      <c r="D2030" s="124"/>
      <c r="E2030" s="124"/>
      <c r="F2030" s="124"/>
      <c r="G2030" s="124"/>
      <c r="H2030" s="124"/>
      <c r="I2030" s="124"/>
      <c r="J2030" s="124"/>
      <c r="K2030" s="124"/>
      <c r="L2030" s="124"/>
      <c r="M2030" s="124"/>
      <c r="N2030" s="124"/>
      <c r="O2030" s="124"/>
      <c r="P2030" s="124"/>
      <c r="Q2030" s="124"/>
      <c r="R2030" s="124"/>
      <c r="S2030" s="124"/>
      <c r="T2030" s="124"/>
      <c r="U2030" s="124"/>
      <c r="V2030" s="124"/>
      <c r="W2030" s="124"/>
      <c r="X2030" s="124"/>
      <c r="Y2030" s="124"/>
    </row>
    <row r="2031" spans="1:25" x14ac:dyDescent="0.25">
      <c r="A2031" s="124"/>
      <c r="B2031" s="124"/>
      <c r="C2031" s="124"/>
      <c r="D2031" s="124"/>
      <c r="E2031" s="124"/>
      <c r="F2031" s="124"/>
      <c r="G2031" s="124"/>
      <c r="H2031" s="124"/>
      <c r="I2031" s="124"/>
      <c r="J2031" s="124"/>
      <c r="K2031" s="124"/>
      <c r="L2031" s="124"/>
      <c r="M2031" s="124"/>
      <c r="N2031" s="124"/>
      <c r="O2031" s="124"/>
      <c r="P2031" s="124"/>
      <c r="Q2031" s="124"/>
      <c r="R2031" s="124"/>
      <c r="S2031" s="124"/>
      <c r="T2031" s="124"/>
      <c r="U2031" s="124"/>
      <c r="V2031" s="124"/>
      <c r="W2031" s="124"/>
      <c r="X2031" s="124"/>
      <c r="Y2031" s="124"/>
    </row>
    <row r="2032" spans="1:25" x14ac:dyDescent="0.25">
      <c r="A2032" s="124"/>
      <c r="B2032" s="124"/>
      <c r="C2032" s="124"/>
      <c r="D2032" s="124"/>
      <c r="E2032" s="124"/>
      <c r="F2032" s="124"/>
      <c r="G2032" s="124"/>
      <c r="H2032" s="124"/>
      <c r="I2032" s="124"/>
      <c r="J2032" s="124"/>
      <c r="K2032" s="124"/>
      <c r="L2032" s="124"/>
      <c r="M2032" s="124"/>
      <c r="N2032" s="124"/>
      <c r="O2032" s="124"/>
      <c r="P2032" s="124"/>
      <c r="Q2032" s="124"/>
      <c r="R2032" s="124"/>
      <c r="S2032" s="124"/>
      <c r="T2032" s="124"/>
      <c r="U2032" s="124"/>
      <c r="V2032" s="124"/>
      <c r="W2032" s="124"/>
      <c r="X2032" s="124"/>
      <c r="Y2032" s="124"/>
    </row>
    <row r="2033" spans="1:25" x14ac:dyDescent="0.25">
      <c r="A2033" s="124"/>
      <c r="B2033" s="124"/>
      <c r="C2033" s="124"/>
      <c r="D2033" s="124"/>
      <c r="E2033" s="124"/>
      <c r="F2033" s="124"/>
      <c r="G2033" s="124"/>
      <c r="H2033" s="124"/>
      <c r="I2033" s="124"/>
      <c r="J2033" s="124"/>
      <c r="K2033" s="124"/>
      <c r="L2033" s="124"/>
      <c r="M2033" s="124"/>
      <c r="N2033" s="124"/>
      <c r="O2033" s="124"/>
      <c r="P2033" s="124"/>
      <c r="Q2033" s="124"/>
      <c r="R2033" s="124"/>
      <c r="S2033" s="124"/>
      <c r="T2033" s="124"/>
      <c r="U2033" s="124"/>
      <c r="V2033" s="124"/>
      <c r="W2033" s="124"/>
      <c r="X2033" s="124"/>
      <c r="Y2033" s="124"/>
    </row>
    <row r="2034" spans="1:25" x14ac:dyDescent="0.25">
      <c r="A2034" s="124"/>
      <c r="B2034" s="124"/>
      <c r="C2034" s="124"/>
      <c r="D2034" s="124"/>
      <c r="E2034" s="124"/>
      <c r="F2034" s="124"/>
      <c r="G2034" s="124"/>
      <c r="H2034" s="124"/>
      <c r="I2034" s="124"/>
      <c r="J2034" s="124"/>
      <c r="K2034" s="124"/>
      <c r="L2034" s="124"/>
      <c r="M2034" s="124"/>
      <c r="N2034" s="124"/>
      <c r="O2034" s="124"/>
      <c r="P2034" s="124"/>
      <c r="Q2034" s="124"/>
      <c r="R2034" s="124"/>
      <c r="S2034" s="124"/>
      <c r="T2034" s="124"/>
      <c r="U2034" s="124"/>
      <c r="V2034" s="124"/>
      <c r="W2034" s="124"/>
      <c r="X2034" s="124"/>
      <c r="Y2034" s="124"/>
    </row>
    <row r="2035" spans="1:25" x14ac:dyDescent="0.25">
      <c r="A2035" s="124"/>
      <c r="B2035" s="124"/>
      <c r="C2035" s="124"/>
      <c r="D2035" s="124"/>
      <c r="E2035" s="124"/>
      <c r="F2035" s="124"/>
      <c r="G2035" s="124"/>
      <c r="H2035" s="124"/>
      <c r="I2035" s="124"/>
      <c r="J2035" s="124"/>
      <c r="K2035" s="124"/>
      <c r="L2035" s="124"/>
      <c r="M2035" s="124"/>
      <c r="N2035" s="124"/>
      <c r="O2035" s="124"/>
      <c r="P2035" s="124"/>
      <c r="Q2035" s="124"/>
      <c r="R2035" s="124"/>
      <c r="S2035" s="124"/>
      <c r="T2035" s="124"/>
      <c r="U2035" s="124"/>
      <c r="V2035" s="124"/>
      <c r="W2035" s="124"/>
      <c r="X2035" s="124"/>
      <c r="Y2035" s="124"/>
    </row>
    <row r="2036" spans="1:25" x14ac:dyDescent="0.25">
      <c r="A2036" s="124"/>
      <c r="B2036" s="124"/>
      <c r="C2036" s="124"/>
      <c r="D2036" s="124"/>
      <c r="E2036" s="124"/>
      <c r="F2036" s="124"/>
      <c r="G2036" s="124"/>
      <c r="H2036" s="124"/>
      <c r="I2036" s="124"/>
      <c r="J2036" s="124"/>
      <c r="K2036" s="124"/>
      <c r="L2036" s="124"/>
      <c r="M2036" s="124"/>
      <c r="N2036" s="124"/>
      <c r="O2036" s="124"/>
      <c r="P2036" s="124"/>
      <c r="Q2036" s="124"/>
      <c r="R2036" s="124"/>
      <c r="S2036" s="124"/>
      <c r="T2036" s="124"/>
      <c r="U2036" s="124"/>
      <c r="V2036" s="124"/>
      <c r="W2036" s="124"/>
      <c r="X2036" s="124"/>
      <c r="Y2036" s="124"/>
    </row>
    <row r="2037" spans="1:25" x14ac:dyDescent="0.25">
      <c r="A2037" s="124"/>
      <c r="B2037" s="124"/>
      <c r="C2037" s="124"/>
      <c r="D2037" s="124"/>
      <c r="E2037" s="124"/>
      <c r="F2037" s="124"/>
      <c r="G2037" s="124"/>
      <c r="H2037" s="124"/>
      <c r="I2037" s="124"/>
      <c r="J2037" s="124"/>
      <c r="K2037" s="124"/>
      <c r="L2037" s="124"/>
      <c r="M2037" s="124"/>
      <c r="N2037" s="124"/>
      <c r="O2037" s="124"/>
      <c r="P2037" s="124"/>
      <c r="Q2037" s="124"/>
      <c r="R2037" s="124"/>
      <c r="S2037" s="124"/>
      <c r="T2037" s="124"/>
      <c r="U2037" s="124"/>
      <c r="V2037" s="124"/>
      <c r="W2037" s="124"/>
      <c r="X2037" s="124"/>
      <c r="Y2037" s="124"/>
    </row>
    <row r="2038" spans="1:25" x14ac:dyDescent="0.25">
      <c r="A2038" s="124"/>
      <c r="B2038" s="124"/>
      <c r="C2038" s="124"/>
      <c r="D2038" s="124"/>
      <c r="E2038" s="124"/>
      <c r="F2038" s="124"/>
      <c r="G2038" s="124"/>
      <c r="H2038" s="124"/>
      <c r="I2038" s="124"/>
      <c r="J2038" s="124"/>
      <c r="K2038" s="124"/>
      <c r="L2038" s="124"/>
      <c r="M2038" s="124"/>
      <c r="N2038" s="124"/>
      <c r="O2038" s="124"/>
      <c r="P2038" s="124"/>
      <c r="Q2038" s="124"/>
      <c r="R2038" s="124"/>
      <c r="S2038" s="124"/>
      <c r="T2038" s="124"/>
      <c r="U2038" s="124"/>
      <c r="V2038" s="124"/>
      <c r="W2038" s="124"/>
      <c r="X2038" s="124"/>
      <c r="Y2038" s="124"/>
    </row>
    <row r="2039" spans="1:25" x14ac:dyDescent="0.25">
      <c r="A2039" s="124"/>
      <c r="B2039" s="124"/>
      <c r="C2039" s="124"/>
      <c r="D2039" s="124"/>
      <c r="E2039" s="124"/>
      <c r="F2039" s="124"/>
      <c r="G2039" s="124"/>
      <c r="H2039" s="124"/>
      <c r="I2039" s="124"/>
      <c r="J2039" s="124"/>
      <c r="K2039" s="124"/>
      <c r="L2039" s="124"/>
      <c r="M2039" s="124"/>
      <c r="N2039" s="124"/>
      <c r="O2039" s="124"/>
      <c r="P2039" s="124"/>
      <c r="Q2039" s="124"/>
      <c r="R2039" s="124"/>
      <c r="S2039" s="124"/>
      <c r="T2039" s="124"/>
      <c r="U2039" s="124"/>
      <c r="V2039" s="124"/>
      <c r="W2039" s="124"/>
      <c r="X2039" s="124"/>
      <c r="Y2039" s="124"/>
    </row>
    <row r="2040" spans="1:25" x14ac:dyDescent="0.25">
      <c r="A2040" s="124"/>
      <c r="B2040" s="124"/>
      <c r="C2040" s="124"/>
      <c r="D2040" s="124"/>
      <c r="E2040" s="124"/>
      <c r="F2040" s="124"/>
      <c r="G2040" s="124"/>
      <c r="H2040" s="124"/>
      <c r="I2040" s="124"/>
      <c r="J2040" s="124"/>
      <c r="K2040" s="124"/>
      <c r="L2040" s="124"/>
      <c r="M2040" s="124"/>
      <c r="N2040" s="124"/>
      <c r="O2040" s="124"/>
      <c r="P2040" s="124"/>
      <c r="Q2040" s="124"/>
      <c r="R2040" s="124"/>
      <c r="S2040" s="124"/>
      <c r="T2040" s="124"/>
      <c r="U2040" s="124"/>
      <c r="V2040" s="124"/>
      <c r="W2040" s="124"/>
      <c r="X2040" s="124"/>
      <c r="Y2040" s="124"/>
    </row>
    <row r="2041" spans="1:25" x14ac:dyDescent="0.25">
      <c r="A2041" s="124"/>
      <c r="B2041" s="124"/>
      <c r="C2041" s="124"/>
      <c r="D2041" s="124"/>
      <c r="E2041" s="124"/>
      <c r="F2041" s="124"/>
      <c r="G2041" s="124"/>
      <c r="H2041" s="124"/>
      <c r="I2041" s="124"/>
      <c r="J2041" s="124"/>
      <c r="K2041" s="124"/>
      <c r="L2041" s="124"/>
      <c r="M2041" s="124"/>
      <c r="N2041" s="124"/>
      <c r="O2041" s="124"/>
      <c r="P2041" s="124"/>
      <c r="Q2041" s="124"/>
      <c r="R2041" s="124"/>
      <c r="S2041" s="124"/>
      <c r="T2041" s="124"/>
      <c r="U2041" s="124"/>
      <c r="V2041" s="124"/>
      <c r="W2041" s="124"/>
      <c r="X2041" s="124"/>
      <c r="Y2041" s="124"/>
    </row>
    <row r="2042" spans="1:25" x14ac:dyDescent="0.25">
      <c r="A2042" s="124"/>
      <c r="B2042" s="124"/>
      <c r="C2042" s="124"/>
      <c r="D2042" s="124"/>
      <c r="E2042" s="124"/>
      <c r="F2042" s="124"/>
      <c r="G2042" s="124"/>
      <c r="H2042" s="124"/>
      <c r="I2042" s="124"/>
      <c r="J2042" s="124"/>
      <c r="K2042" s="124"/>
      <c r="L2042" s="124"/>
      <c r="M2042" s="124"/>
      <c r="N2042" s="124"/>
      <c r="O2042" s="124"/>
      <c r="P2042" s="124"/>
      <c r="Q2042" s="124"/>
      <c r="R2042" s="124"/>
      <c r="S2042" s="124"/>
      <c r="T2042" s="124"/>
      <c r="U2042" s="124"/>
      <c r="V2042" s="124"/>
      <c r="W2042" s="124"/>
      <c r="X2042" s="124"/>
      <c r="Y2042" s="124"/>
    </row>
    <row r="2043" spans="1:25" x14ac:dyDescent="0.25">
      <c r="A2043" s="124"/>
      <c r="B2043" s="124"/>
      <c r="C2043" s="124"/>
      <c r="D2043" s="124"/>
      <c r="E2043" s="124"/>
      <c r="F2043" s="124"/>
      <c r="G2043" s="124"/>
      <c r="H2043" s="124"/>
      <c r="I2043" s="124"/>
      <c r="J2043" s="124"/>
      <c r="K2043" s="124"/>
      <c r="L2043" s="124"/>
      <c r="M2043" s="124"/>
      <c r="N2043" s="124"/>
      <c r="O2043" s="124"/>
      <c r="P2043" s="124"/>
      <c r="Q2043" s="124"/>
      <c r="R2043" s="124"/>
      <c r="S2043" s="124"/>
      <c r="T2043" s="124"/>
      <c r="U2043" s="124"/>
      <c r="V2043" s="124"/>
      <c r="W2043" s="124"/>
      <c r="X2043" s="124"/>
      <c r="Y2043" s="124"/>
    </row>
    <row r="2044" spans="1:25" x14ac:dyDescent="0.25">
      <c r="A2044" s="124"/>
      <c r="B2044" s="124"/>
      <c r="C2044" s="124"/>
      <c r="D2044" s="124"/>
      <c r="E2044" s="124"/>
      <c r="F2044" s="124"/>
      <c r="G2044" s="124"/>
      <c r="H2044" s="124"/>
      <c r="I2044" s="124"/>
      <c r="J2044" s="124"/>
      <c r="K2044" s="124"/>
      <c r="L2044" s="124"/>
      <c r="M2044" s="124"/>
      <c r="N2044" s="124"/>
      <c r="O2044" s="124"/>
      <c r="P2044" s="124"/>
      <c r="Q2044" s="124"/>
      <c r="R2044" s="124"/>
      <c r="S2044" s="124"/>
      <c r="T2044" s="124"/>
      <c r="U2044" s="124"/>
      <c r="V2044" s="124"/>
      <c r="W2044" s="124"/>
      <c r="X2044" s="124"/>
      <c r="Y2044" s="124"/>
    </row>
    <row r="2045" spans="1:25" x14ac:dyDescent="0.25">
      <c r="A2045" s="124"/>
      <c r="B2045" s="124"/>
      <c r="C2045" s="124"/>
      <c r="D2045" s="124"/>
      <c r="E2045" s="124"/>
      <c r="F2045" s="124"/>
      <c r="G2045" s="124"/>
      <c r="H2045" s="124"/>
      <c r="I2045" s="124"/>
      <c r="J2045" s="124"/>
      <c r="K2045" s="124"/>
      <c r="L2045" s="124"/>
      <c r="M2045" s="124"/>
      <c r="N2045" s="124"/>
      <c r="O2045" s="124"/>
      <c r="P2045" s="124"/>
      <c r="Q2045" s="124"/>
      <c r="R2045" s="124"/>
      <c r="S2045" s="124"/>
      <c r="T2045" s="124"/>
      <c r="U2045" s="124"/>
      <c r="V2045" s="124"/>
      <c r="W2045" s="124"/>
      <c r="X2045" s="124"/>
      <c r="Y2045" s="124"/>
    </row>
    <row r="2046" spans="1:25" x14ac:dyDescent="0.25">
      <c r="A2046" s="124"/>
      <c r="B2046" s="124"/>
      <c r="C2046" s="124"/>
      <c r="D2046" s="124"/>
      <c r="E2046" s="124"/>
      <c r="F2046" s="124"/>
      <c r="G2046" s="124"/>
      <c r="H2046" s="124"/>
      <c r="I2046" s="124"/>
      <c r="J2046" s="124"/>
      <c r="K2046" s="124"/>
      <c r="L2046" s="124"/>
      <c r="M2046" s="124"/>
      <c r="N2046" s="124"/>
      <c r="O2046" s="124"/>
      <c r="P2046" s="124"/>
      <c r="Q2046" s="124"/>
      <c r="R2046" s="124"/>
      <c r="S2046" s="124"/>
      <c r="T2046" s="124"/>
      <c r="U2046" s="124"/>
      <c r="V2046" s="124"/>
      <c r="W2046" s="124"/>
      <c r="X2046" s="124"/>
      <c r="Y2046" s="124"/>
    </row>
    <row r="2047" spans="1:25" x14ac:dyDescent="0.25">
      <c r="A2047" s="124"/>
      <c r="B2047" s="124"/>
      <c r="C2047" s="124"/>
      <c r="D2047" s="124"/>
      <c r="E2047" s="124"/>
      <c r="F2047" s="124"/>
      <c r="G2047" s="124"/>
      <c r="H2047" s="124"/>
      <c r="I2047" s="124"/>
      <c r="J2047" s="124"/>
      <c r="K2047" s="124"/>
      <c r="L2047" s="124"/>
      <c r="M2047" s="124"/>
      <c r="N2047" s="124"/>
      <c r="O2047" s="124"/>
      <c r="P2047" s="124"/>
      <c r="Q2047" s="124"/>
      <c r="R2047" s="124"/>
      <c r="S2047" s="124"/>
      <c r="T2047" s="124"/>
      <c r="U2047" s="124"/>
      <c r="V2047" s="124"/>
      <c r="W2047" s="124"/>
      <c r="X2047" s="124"/>
      <c r="Y2047" s="124"/>
    </row>
    <row r="2048" spans="1:25" x14ac:dyDescent="0.25">
      <c r="A2048" s="124"/>
      <c r="B2048" s="124"/>
      <c r="C2048" s="124"/>
      <c r="D2048" s="124"/>
      <c r="E2048" s="124"/>
      <c r="F2048" s="124"/>
      <c r="G2048" s="124"/>
      <c r="H2048" s="124"/>
      <c r="I2048" s="124"/>
      <c r="J2048" s="124"/>
      <c r="K2048" s="124"/>
      <c r="L2048" s="124"/>
      <c r="M2048" s="124"/>
      <c r="N2048" s="124"/>
      <c r="O2048" s="124"/>
      <c r="P2048" s="124"/>
      <c r="Q2048" s="124"/>
      <c r="R2048" s="124"/>
      <c r="S2048" s="124"/>
      <c r="T2048" s="124"/>
      <c r="U2048" s="124"/>
      <c r="V2048" s="124"/>
      <c r="W2048" s="124"/>
      <c r="X2048" s="124"/>
      <c r="Y2048" s="124"/>
    </row>
    <row r="2049" spans="1:25" x14ac:dyDescent="0.25">
      <c r="A2049" s="124"/>
      <c r="B2049" s="124"/>
      <c r="C2049" s="124"/>
      <c r="D2049" s="124"/>
      <c r="E2049" s="124"/>
      <c r="F2049" s="124"/>
      <c r="G2049" s="124"/>
      <c r="H2049" s="124"/>
      <c r="I2049" s="124"/>
      <c r="J2049" s="124"/>
      <c r="K2049" s="124"/>
      <c r="L2049" s="124"/>
      <c r="M2049" s="124"/>
      <c r="N2049" s="124"/>
      <c r="O2049" s="124"/>
      <c r="P2049" s="124"/>
      <c r="Q2049" s="124"/>
      <c r="R2049" s="124"/>
      <c r="S2049" s="124"/>
      <c r="T2049" s="124"/>
      <c r="U2049" s="124"/>
      <c r="V2049" s="124"/>
      <c r="W2049" s="124"/>
      <c r="X2049" s="124"/>
      <c r="Y2049" s="124"/>
    </row>
    <row r="2050" spans="1:25" x14ac:dyDescent="0.25">
      <c r="A2050" s="124"/>
      <c r="B2050" s="124"/>
      <c r="C2050" s="124"/>
      <c r="D2050" s="124"/>
      <c r="E2050" s="124"/>
      <c r="F2050" s="124"/>
      <c r="G2050" s="124"/>
      <c r="H2050" s="124"/>
      <c r="I2050" s="124"/>
      <c r="J2050" s="124"/>
      <c r="K2050" s="124"/>
      <c r="L2050" s="124"/>
      <c r="M2050" s="124"/>
      <c r="N2050" s="124"/>
      <c r="O2050" s="124"/>
      <c r="P2050" s="124"/>
      <c r="Q2050" s="124"/>
      <c r="R2050" s="124"/>
      <c r="S2050" s="124"/>
      <c r="T2050" s="124"/>
      <c r="U2050" s="124"/>
      <c r="V2050" s="124"/>
      <c r="W2050" s="124"/>
      <c r="X2050" s="124"/>
      <c r="Y2050" s="124"/>
    </row>
    <row r="2051" spans="1:25" x14ac:dyDescent="0.25">
      <c r="A2051" s="124"/>
      <c r="B2051" s="124"/>
      <c r="C2051" s="124"/>
      <c r="D2051" s="124"/>
      <c r="E2051" s="124"/>
      <c r="F2051" s="124"/>
      <c r="G2051" s="124"/>
      <c r="H2051" s="124"/>
      <c r="I2051" s="124"/>
      <c r="J2051" s="124"/>
      <c r="K2051" s="124"/>
      <c r="L2051" s="124"/>
      <c r="M2051" s="124"/>
      <c r="N2051" s="124"/>
      <c r="O2051" s="124"/>
      <c r="P2051" s="124"/>
      <c r="Q2051" s="124"/>
      <c r="R2051" s="124"/>
      <c r="S2051" s="124"/>
      <c r="T2051" s="124"/>
      <c r="U2051" s="124"/>
      <c r="V2051" s="124"/>
      <c r="W2051" s="124"/>
      <c r="X2051" s="124"/>
      <c r="Y2051" s="124"/>
    </row>
    <row r="2052" spans="1:25" x14ac:dyDescent="0.25">
      <c r="A2052" s="124"/>
      <c r="B2052" s="124"/>
      <c r="C2052" s="124"/>
      <c r="D2052" s="124"/>
      <c r="E2052" s="124"/>
      <c r="F2052" s="124"/>
      <c r="G2052" s="124"/>
      <c r="H2052" s="124"/>
      <c r="I2052" s="124"/>
      <c r="J2052" s="124"/>
      <c r="K2052" s="124"/>
      <c r="L2052" s="124"/>
      <c r="M2052" s="124"/>
      <c r="N2052" s="124"/>
      <c r="O2052" s="124"/>
      <c r="P2052" s="124"/>
      <c r="Q2052" s="124"/>
      <c r="R2052" s="124"/>
      <c r="S2052" s="124"/>
      <c r="T2052" s="124"/>
      <c r="U2052" s="124"/>
      <c r="V2052" s="124"/>
      <c r="W2052" s="124"/>
      <c r="X2052" s="124"/>
      <c r="Y2052" s="124"/>
    </row>
    <row r="2053" spans="1:25" x14ac:dyDescent="0.25">
      <c r="A2053" s="124"/>
      <c r="B2053" s="124"/>
      <c r="C2053" s="124"/>
      <c r="D2053" s="124"/>
      <c r="E2053" s="124"/>
      <c r="F2053" s="124"/>
      <c r="G2053" s="124"/>
      <c r="H2053" s="124"/>
      <c r="I2053" s="124"/>
      <c r="J2053" s="124"/>
      <c r="K2053" s="124"/>
      <c r="L2053" s="124"/>
      <c r="M2053" s="124"/>
      <c r="N2053" s="124"/>
      <c r="O2053" s="124"/>
      <c r="P2053" s="124"/>
      <c r="Q2053" s="124"/>
      <c r="R2053" s="124"/>
      <c r="S2053" s="124"/>
      <c r="T2053" s="124"/>
      <c r="U2053" s="124"/>
      <c r="V2053" s="124"/>
      <c r="W2053" s="124"/>
      <c r="X2053" s="124"/>
      <c r="Y2053" s="124"/>
    </row>
    <row r="2054" spans="1:25" x14ac:dyDescent="0.25">
      <c r="A2054" s="124"/>
      <c r="B2054" s="124"/>
      <c r="C2054" s="124"/>
      <c r="D2054" s="124"/>
      <c r="E2054" s="124"/>
      <c r="F2054" s="124"/>
      <c r="G2054" s="124"/>
      <c r="H2054" s="124"/>
      <c r="I2054" s="124"/>
      <c r="J2054" s="124"/>
      <c r="K2054" s="124"/>
      <c r="L2054" s="124"/>
      <c r="M2054" s="124"/>
      <c r="N2054" s="124"/>
      <c r="O2054" s="124"/>
      <c r="P2054" s="124"/>
      <c r="Q2054" s="124"/>
      <c r="R2054" s="124"/>
      <c r="S2054" s="124"/>
      <c r="T2054" s="124"/>
      <c r="U2054" s="124"/>
      <c r="V2054" s="124"/>
      <c r="W2054" s="124"/>
      <c r="X2054" s="124"/>
      <c r="Y2054" s="124"/>
    </row>
    <row r="2055" spans="1:25" x14ac:dyDescent="0.25">
      <c r="A2055" s="124"/>
      <c r="B2055" s="124"/>
      <c r="C2055" s="124"/>
      <c r="D2055" s="124"/>
      <c r="E2055" s="124"/>
      <c r="F2055" s="124"/>
      <c r="G2055" s="124"/>
      <c r="H2055" s="124"/>
      <c r="I2055" s="124"/>
      <c r="J2055" s="124"/>
      <c r="K2055" s="124"/>
      <c r="L2055" s="124"/>
      <c r="M2055" s="124"/>
      <c r="N2055" s="124"/>
      <c r="O2055" s="124"/>
      <c r="P2055" s="124"/>
      <c r="Q2055" s="124"/>
      <c r="R2055" s="124"/>
      <c r="S2055" s="124"/>
      <c r="T2055" s="124"/>
      <c r="U2055" s="124"/>
      <c r="V2055" s="124"/>
      <c r="W2055" s="124"/>
      <c r="X2055" s="124"/>
      <c r="Y2055" s="124"/>
    </row>
    <row r="2056" spans="1:25" x14ac:dyDescent="0.25">
      <c r="A2056" s="124"/>
      <c r="B2056" s="124"/>
      <c r="C2056" s="124"/>
      <c r="D2056" s="124"/>
      <c r="E2056" s="124"/>
      <c r="F2056" s="124"/>
      <c r="G2056" s="124"/>
      <c r="H2056" s="124"/>
      <c r="I2056" s="124"/>
      <c r="J2056" s="124"/>
      <c r="K2056" s="124"/>
      <c r="L2056" s="124"/>
      <c r="M2056" s="124"/>
      <c r="N2056" s="124"/>
      <c r="O2056" s="124"/>
      <c r="P2056" s="124"/>
      <c r="Q2056" s="124"/>
      <c r="R2056" s="124"/>
      <c r="S2056" s="124"/>
      <c r="T2056" s="124"/>
      <c r="U2056" s="124"/>
      <c r="V2056" s="124"/>
      <c r="W2056" s="124"/>
      <c r="X2056" s="124"/>
      <c r="Y2056" s="124"/>
    </row>
    <row r="2057" spans="1:25" x14ac:dyDescent="0.25">
      <c r="A2057" s="124"/>
      <c r="B2057" s="124"/>
      <c r="C2057" s="124"/>
      <c r="D2057" s="124"/>
      <c r="E2057" s="124"/>
      <c r="F2057" s="124"/>
      <c r="G2057" s="124"/>
      <c r="H2057" s="124"/>
      <c r="I2057" s="124"/>
      <c r="J2057" s="124"/>
      <c r="K2057" s="124"/>
      <c r="L2057" s="124"/>
      <c r="M2057" s="124"/>
      <c r="N2057" s="124"/>
      <c r="O2057" s="124"/>
      <c r="P2057" s="124"/>
      <c r="Q2057" s="124"/>
      <c r="R2057" s="124"/>
      <c r="S2057" s="124"/>
      <c r="T2057" s="124"/>
      <c r="U2057" s="124"/>
      <c r="V2057" s="124"/>
      <c r="W2057" s="124"/>
      <c r="X2057" s="124"/>
      <c r="Y2057" s="124"/>
    </row>
    <row r="2058" spans="1:25" x14ac:dyDescent="0.25">
      <c r="A2058" s="124"/>
      <c r="B2058" s="124"/>
      <c r="C2058" s="124"/>
      <c r="D2058" s="124"/>
      <c r="E2058" s="124"/>
      <c r="F2058" s="124"/>
      <c r="G2058" s="124"/>
      <c r="H2058" s="124"/>
      <c r="I2058" s="124"/>
      <c r="J2058" s="124"/>
      <c r="K2058" s="124"/>
      <c r="L2058" s="124"/>
      <c r="M2058" s="124"/>
      <c r="N2058" s="124"/>
      <c r="O2058" s="124"/>
      <c r="P2058" s="124"/>
      <c r="Q2058" s="124"/>
      <c r="R2058" s="124"/>
      <c r="S2058" s="124"/>
      <c r="T2058" s="124"/>
      <c r="U2058" s="124"/>
      <c r="V2058" s="124"/>
      <c r="W2058" s="124"/>
      <c r="X2058" s="124"/>
      <c r="Y2058" s="124"/>
    </row>
    <row r="2059" spans="1:25" x14ac:dyDescent="0.25">
      <c r="A2059" s="124"/>
      <c r="B2059" s="124"/>
      <c r="C2059" s="124"/>
      <c r="D2059" s="124"/>
      <c r="E2059" s="124"/>
      <c r="F2059" s="124"/>
      <c r="G2059" s="124"/>
      <c r="H2059" s="124"/>
      <c r="I2059" s="124"/>
      <c r="J2059" s="124"/>
      <c r="K2059" s="124"/>
      <c r="L2059" s="124"/>
      <c r="M2059" s="124"/>
      <c r="N2059" s="124"/>
      <c r="O2059" s="124"/>
      <c r="P2059" s="124"/>
      <c r="Q2059" s="124"/>
      <c r="R2059" s="124"/>
      <c r="S2059" s="124"/>
      <c r="T2059" s="124"/>
      <c r="U2059" s="124"/>
      <c r="V2059" s="124"/>
      <c r="W2059" s="124"/>
      <c r="X2059" s="124"/>
      <c r="Y2059" s="124"/>
    </row>
    <row r="2060" spans="1:25" x14ac:dyDescent="0.25">
      <c r="A2060" s="124"/>
      <c r="B2060" s="124"/>
      <c r="C2060" s="124"/>
      <c r="D2060" s="124"/>
      <c r="E2060" s="124"/>
      <c r="F2060" s="124"/>
      <c r="G2060" s="124"/>
      <c r="H2060" s="124"/>
      <c r="I2060" s="124"/>
      <c r="J2060" s="124"/>
      <c r="K2060" s="124"/>
      <c r="L2060" s="124"/>
      <c r="M2060" s="124"/>
      <c r="N2060" s="124"/>
      <c r="O2060" s="124"/>
      <c r="P2060" s="124"/>
      <c r="Q2060" s="124"/>
      <c r="R2060" s="124"/>
      <c r="S2060" s="124"/>
      <c r="T2060" s="124"/>
      <c r="U2060" s="124"/>
      <c r="V2060" s="124"/>
      <c r="W2060" s="124"/>
      <c r="X2060" s="124"/>
      <c r="Y2060" s="124"/>
    </row>
    <row r="2061" spans="1:25" x14ac:dyDescent="0.25">
      <c r="A2061" s="124"/>
      <c r="B2061" s="124"/>
      <c r="C2061" s="124"/>
      <c r="D2061" s="124"/>
      <c r="E2061" s="124"/>
      <c r="F2061" s="124"/>
      <c r="G2061" s="124"/>
      <c r="H2061" s="124"/>
      <c r="I2061" s="124"/>
      <c r="J2061" s="124"/>
      <c r="K2061" s="124"/>
      <c r="L2061" s="124"/>
      <c r="M2061" s="124"/>
      <c r="N2061" s="124"/>
      <c r="O2061" s="124"/>
      <c r="P2061" s="124"/>
      <c r="Q2061" s="124"/>
      <c r="R2061" s="124"/>
      <c r="S2061" s="124"/>
      <c r="T2061" s="124"/>
      <c r="U2061" s="124"/>
      <c r="V2061" s="124"/>
      <c r="W2061" s="124"/>
      <c r="X2061" s="124"/>
      <c r="Y2061" s="124"/>
    </row>
    <row r="2062" spans="1:25" x14ac:dyDescent="0.25">
      <c r="A2062" s="124"/>
      <c r="B2062" s="124"/>
      <c r="C2062" s="124"/>
      <c r="D2062" s="124"/>
      <c r="E2062" s="124"/>
      <c r="F2062" s="124"/>
      <c r="G2062" s="124"/>
      <c r="H2062" s="124"/>
      <c r="I2062" s="124"/>
      <c r="J2062" s="124"/>
      <c r="K2062" s="124"/>
      <c r="L2062" s="124"/>
      <c r="M2062" s="124"/>
      <c r="N2062" s="124"/>
      <c r="O2062" s="124"/>
      <c r="P2062" s="124"/>
      <c r="Q2062" s="124"/>
      <c r="R2062" s="124"/>
      <c r="S2062" s="124"/>
      <c r="T2062" s="124"/>
      <c r="U2062" s="124"/>
      <c r="V2062" s="124"/>
      <c r="W2062" s="124"/>
      <c r="X2062" s="124"/>
      <c r="Y2062" s="124"/>
    </row>
    <row r="2063" spans="1:25" x14ac:dyDescent="0.25">
      <c r="A2063" s="124"/>
      <c r="B2063" s="124"/>
      <c r="C2063" s="124"/>
      <c r="D2063" s="124"/>
      <c r="E2063" s="124"/>
      <c r="F2063" s="124"/>
      <c r="G2063" s="124"/>
      <c r="H2063" s="124"/>
      <c r="I2063" s="124"/>
      <c r="J2063" s="124"/>
      <c r="K2063" s="124"/>
      <c r="L2063" s="124"/>
      <c r="M2063" s="124"/>
      <c r="N2063" s="124"/>
      <c r="O2063" s="124"/>
      <c r="P2063" s="124"/>
      <c r="Q2063" s="124"/>
      <c r="R2063" s="124"/>
      <c r="S2063" s="124"/>
      <c r="T2063" s="124"/>
      <c r="U2063" s="124"/>
      <c r="V2063" s="124"/>
      <c r="W2063" s="124"/>
      <c r="X2063" s="124"/>
      <c r="Y2063" s="124"/>
    </row>
    <row r="2064" spans="1:25" x14ac:dyDescent="0.25">
      <c r="A2064" s="124"/>
      <c r="B2064" s="124"/>
      <c r="C2064" s="124"/>
      <c r="D2064" s="124"/>
      <c r="E2064" s="124"/>
      <c r="F2064" s="124"/>
      <c r="G2064" s="124"/>
      <c r="H2064" s="124"/>
      <c r="I2064" s="124"/>
      <c r="J2064" s="124"/>
      <c r="K2064" s="124"/>
      <c r="L2064" s="124"/>
      <c r="M2064" s="124"/>
      <c r="N2064" s="124"/>
      <c r="O2064" s="124"/>
      <c r="P2064" s="124"/>
      <c r="Q2064" s="124"/>
      <c r="R2064" s="124"/>
      <c r="S2064" s="124"/>
      <c r="T2064" s="124"/>
      <c r="U2064" s="124"/>
      <c r="V2064" s="124"/>
      <c r="W2064" s="124"/>
      <c r="X2064" s="124"/>
      <c r="Y2064" s="124"/>
    </row>
    <row r="2065" spans="1:25" x14ac:dyDescent="0.25">
      <c r="A2065" s="124"/>
      <c r="B2065" s="124"/>
      <c r="C2065" s="124"/>
      <c r="D2065" s="124"/>
      <c r="E2065" s="124"/>
      <c r="F2065" s="124"/>
      <c r="G2065" s="124"/>
      <c r="H2065" s="124"/>
      <c r="I2065" s="124"/>
      <c r="J2065" s="124"/>
      <c r="K2065" s="124"/>
      <c r="L2065" s="124"/>
      <c r="M2065" s="124"/>
      <c r="N2065" s="124"/>
      <c r="O2065" s="124"/>
      <c r="P2065" s="124"/>
      <c r="Q2065" s="124"/>
      <c r="R2065" s="124"/>
      <c r="S2065" s="124"/>
      <c r="T2065" s="124"/>
      <c r="U2065" s="124"/>
      <c r="V2065" s="124"/>
      <c r="W2065" s="124"/>
      <c r="X2065" s="124"/>
      <c r="Y2065" s="124"/>
    </row>
    <row r="2066" spans="1:25" x14ac:dyDescent="0.25">
      <c r="A2066" s="124"/>
      <c r="B2066" s="124"/>
      <c r="C2066" s="124"/>
      <c r="D2066" s="124"/>
      <c r="E2066" s="124"/>
      <c r="F2066" s="124"/>
      <c r="G2066" s="124"/>
      <c r="H2066" s="124"/>
      <c r="I2066" s="124"/>
      <c r="J2066" s="124"/>
      <c r="K2066" s="124"/>
      <c r="L2066" s="124"/>
      <c r="M2066" s="124"/>
      <c r="N2066" s="124"/>
      <c r="O2066" s="124"/>
      <c r="P2066" s="124"/>
      <c r="Q2066" s="124"/>
      <c r="R2066" s="124"/>
      <c r="S2066" s="124"/>
      <c r="T2066" s="124"/>
      <c r="U2066" s="124"/>
      <c r="V2066" s="124"/>
      <c r="W2066" s="124"/>
      <c r="X2066" s="124"/>
      <c r="Y2066" s="124"/>
    </row>
    <row r="2067" spans="1:25" x14ac:dyDescent="0.25">
      <c r="A2067" s="124"/>
      <c r="B2067" s="124"/>
      <c r="C2067" s="124"/>
      <c r="D2067" s="124"/>
      <c r="E2067" s="124"/>
      <c r="F2067" s="124"/>
      <c r="G2067" s="124"/>
      <c r="H2067" s="124"/>
      <c r="I2067" s="124"/>
      <c r="J2067" s="124"/>
      <c r="K2067" s="124"/>
      <c r="L2067" s="124"/>
      <c r="M2067" s="124"/>
      <c r="N2067" s="124"/>
      <c r="O2067" s="124"/>
      <c r="P2067" s="124"/>
      <c r="Q2067" s="124"/>
      <c r="R2067" s="124"/>
      <c r="S2067" s="124"/>
      <c r="T2067" s="124"/>
      <c r="U2067" s="124"/>
      <c r="V2067" s="124"/>
      <c r="W2067" s="124"/>
      <c r="X2067" s="124"/>
      <c r="Y2067" s="124"/>
    </row>
    <row r="2068" spans="1:25" x14ac:dyDescent="0.25">
      <c r="A2068" s="124"/>
      <c r="B2068" s="124"/>
      <c r="C2068" s="124"/>
      <c r="D2068" s="124"/>
      <c r="E2068" s="124"/>
      <c r="F2068" s="124"/>
      <c r="G2068" s="124"/>
      <c r="H2068" s="124"/>
      <c r="I2068" s="124"/>
      <c r="J2068" s="124"/>
      <c r="K2068" s="124"/>
      <c r="L2068" s="124"/>
      <c r="M2068" s="124"/>
      <c r="N2068" s="124"/>
      <c r="O2068" s="124"/>
      <c r="P2068" s="124"/>
      <c r="Q2068" s="124"/>
      <c r="R2068" s="124"/>
      <c r="S2068" s="124"/>
      <c r="T2068" s="124"/>
      <c r="U2068" s="124"/>
      <c r="V2068" s="124"/>
      <c r="W2068" s="124"/>
      <c r="X2068" s="124"/>
      <c r="Y2068" s="124"/>
    </row>
    <row r="2069" spans="1:25" x14ac:dyDescent="0.25">
      <c r="A2069" s="124"/>
      <c r="B2069" s="124"/>
      <c r="C2069" s="124"/>
      <c r="D2069" s="124"/>
      <c r="E2069" s="124"/>
      <c r="F2069" s="124"/>
      <c r="G2069" s="124"/>
      <c r="H2069" s="124"/>
      <c r="I2069" s="124"/>
      <c r="J2069" s="124"/>
      <c r="K2069" s="124"/>
      <c r="L2069" s="124"/>
      <c r="M2069" s="124"/>
      <c r="N2069" s="124"/>
      <c r="O2069" s="124"/>
      <c r="P2069" s="124"/>
      <c r="Q2069" s="124"/>
      <c r="R2069" s="124"/>
      <c r="S2069" s="124"/>
      <c r="T2069" s="124"/>
      <c r="U2069" s="124"/>
      <c r="V2069" s="124"/>
      <c r="W2069" s="124"/>
      <c r="X2069" s="124"/>
      <c r="Y2069" s="124"/>
    </row>
    <row r="2070" spans="1:25" x14ac:dyDescent="0.25">
      <c r="A2070" s="124"/>
      <c r="B2070" s="124"/>
      <c r="C2070" s="124"/>
      <c r="D2070" s="124"/>
      <c r="E2070" s="124"/>
      <c r="F2070" s="124"/>
      <c r="G2070" s="124"/>
      <c r="H2070" s="124"/>
      <c r="I2070" s="124"/>
      <c r="J2070" s="124"/>
      <c r="K2070" s="124"/>
      <c r="L2070" s="124"/>
      <c r="M2070" s="124"/>
      <c r="N2070" s="124"/>
      <c r="O2070" s="124"/>
      <c r="P2070" s="124"/>
      <c r="Q2070" s="124"/>
      <c r="R2070" s="124"/>
      <c r="S2070" s="124"/>
      <c r="T2070" s="124"/>
      <c r="U2070" s="124"/>
      <c r="V2070" s="124"/>
      <c r="W2070" s="124"/>
      <c r="X2070" s="124"/>
      <c r="Y2070" s="124"/>
    </row>
    <row r="2071" spans="1:25" x14ac:dyDescent="0.25">
      <c r="A2071" s="124"/>
      <c r="B2071" s="124"/>
      <c r="C2071" s="124"/>
      <c r="D2071" s="124"/>
      <c r="E2071" s="124"/>
      <c r="F2071" s="124"/>
      <c r="G2071" s="124"/>
      <c r="H2071" s="124"/>
      <c r="I2071" s="124"/>
      <c r="J2071" s="124"/>
      <c r="K2071" s="124"/>
      <c r="L2071" s="124"/>
      <c r="M2071" s="124"/>
      <c r="N2071" s="124"/>
      <c r="O2071" s="124"/>
      <c r="P2071" s="124"/>
      <c r="Q2071" s="124"/>
      <c r="R2071" s="124"/>
      <c r="S2071" s="124"/>
      <c r="T2071" s="124"/>
      <c r="U2071" s="124"/>
      <c r="V2071" s="124"/>
      <c r="W2071" s="124"/>
      <c r="X2071" s="124"/>
      <c r="Y2071" s="124"/>
    </row>
    <row r="2072" spans="1:25" x14ac:dyDescent="0.25">
      <c r="A2072" s="124"/>
      <c r="B2072" s="124"/>
      <c r="C2072" s="124"/>
      <c r="D2072" s="124"/>
      <c r="E2072" s="124"/>
      <c r="F2072" s="124"/>
      <c r="G2072" s="124"/>
      <c r="H2072" s="124"/>
      <c r="I2072" s="124"/>
      <c r="J2072" s="124"/>
      <c r="K2072" s="124"/>
      <c r="L2072" s="124"/>
      <c r="M2072" s="124"/>
      <c r="N2072" s="124"/>
      <c r="O2072" s="124"/>
      <c r="P2072" s="124"/>
      <c r="Q2072" s="124"/>
      <c r="R2072" s="124"/>
      <c r="S2072" s="124"/>
      <c r="T2072" s="124"/>
      <c r="U2072" s="124"/>
      <c r="V2072" s="124"/>
      <c r="W2072" s="124"/>
      <c r="X2072" s="124"/>
      <c r="Y2072" s="124"/>
    </row>
    <row r="2073" spans="1:25" x14ac:dyDescent="0.25">
      <c r="A2073" s="124"/>
      <c r="B2073" s="124"/>
      <c r="C2073" s="124"/>
      <c r="D2073" s="124"/>
      <c r="E2073" s="124"/>
      <c r="F2073" s="124"/>
      <c r="G2073" s="124"/>
      <c r="H2073" s="124"/>
      <c r="I2073" s="124"/>
      <c r="J2073" s="124"/>
      <c r="K2073" s="124"/>
      <c r="L2073" s="124"/>
      <c r="M2073" s="124"/>
      <c r="N2073" s="124"/>
      <c r="O2073" s="124"/>
      <c r="P2073" s="124"/>
      <c r="Q2073" s="124"/>
      <c r="R2073" s="124"/>
      <c r="S2073" s="124"/>
      <c r="T2073" s="124"/>
      <c r="U2073" s="124"/>
      <c r="V2073" s="124"/>
      <c r="W2073" s="124"/>
      <c r="X2073" s="124"/>
      <c r="Y2073" s="124"/>
    </row>
    <row r="2074" spans="1:25" x14ac:dyDescent="0.25">
      <c r="A2074" s="124"/>
      <c r="B2074" s="124"/>
      <c r="C2074" s="124"/>
      <c r="D2074" s="124"/>
      <c r="E2074" s="124"/>
      <c r="F2074" s="124"/>
      <c r="G2074" s="124"/>
      <c r="H2074" s="124"/>
      <c r="I2074" s="124"/>
      <c r="J2074" s="124"/>
      <c r="K2074" s="124"/>
      <c r="L2074" s="124"/>
      <c r="M2074" s="124"/>
      <c r="N2074" s="124"/>
      <c r="O2074" s="124"/>
      <c r="P2074" s="124"/>
      <c r="Q2074" s="124"/>
      <c r="R2074" s="124"/>
      <c r="S2074" s="124"/>
      <c r="T2074" s="124"/>
      <c r="U2074" s="124"/>
      <c r="V2074" s="124"/>
      <c r="W2074" s="124"/>
      <c r="X2074" s="124"/>
      <c r="Y2074" s="124"/>
    </row>
    <row r="2075" spans="1:25" x14ac:dyDescent="0.25">
      <c r="A2075" s="124"/>
      <c r="B2075" s="124"/>
      <c r="C2075" s="124"/>
      <c r="D2075" s="124"/>
      <c r="E2075" s="124"/>
      <c r="F2075" s="124"/>
      <c r="G2075" s="124"/>
      <c r="H2075" s="124"/>
      <c r="I2075" s="124"/>
      <c r="J2075" s="124"/>
      <c r="K2075" s="124"/>
      <c r="L2075" s="124"/>
      <c r="M2075" s="124"/>
      <c r="N2075" s="124"/>
      <c r="O2075" s="124"/>
      <c r="P2075" s="124"/>
      <c r="Q2075" s="124"/>
      <c r="R2075" s="124"/>
      <c r="S2075" s="124"/>
      <c r="T2075" s="124"/>
      <c r="U2075" s="124"/>
      <c r="V2075" s="124"/>
      <c r="W2075" s="124"/>
      <c r="X2075" s="124"/>
      <c r="Y2075" s="124"/>
    </row>
    <row r="2076" spans="1:25" x14ac:dyDescent="0.25">
      <c r="A2076" s="124"/>
      <c r="B2076" s="124"/>
      <c r="C2076" s="124"/>
      <c r="D2076" s="124"/>
      <c r="E2076" s="124"/>
      <c r="F2076" s="124"/>
      <c r="G2076" s="124"/>
      <c r="H2076" s="124"/>
      <c r="I2076" s="124"/>
      <c r="J2076" s="124"/>
      <c r="K2076" s="124"/>
      <c r="L2076" s="124"/>
      <c r="M2076" s="124"/>
      <c r="N2076" s="124"/>
      <c r="O2076" s="124"/>
      <c r="P2076" s="124"/>
      <c r="Q2076" s="124"/>
      <c r="R2076" s="124"/>
      <c r="S2076" s="124"/>
      <c r="T2076" s="124"/>
      <c r="U2076" s="124"/>
      <c r="V2076" s="124"/>
      <c r="W2076" s="124"/>
      <c r="X2076" s="124"/>
      <c r="Y2076" s="124"/>
    </row>
    <row r="2077" spans="1:25" x14ac:dyDescent="0.25">
      <c r="A2077" s="124"/>
      <c r="B2077" s="124"/>
      <c r="C2077" s="124"/>
      <c r="D2077" s="124"/>
      <c r="E2077" s="124"/>
      <c r="F2077" s="124"/>
      <c r="G2077" s="124"/>
      <c r="H2077" s="124"/>
      <c r="I2077" s="124"/>
      <c r="J2077" s="124"/>
      <c r="K2077" s="124"/>
      <c r="L2077" s="124"/>
      <c r="M2077" s="124"/>
      <c r="N2077" s="124"/>
      <c r="O2077" s="124"/>
      <c r="P2077" s="124"/>
      <c r="Q2077" s="124"/>
      <c r="R2077" s="124"/>
      <c r="S2077" s="124"/>
      <c r="T2077" s="124"/>
      <c r="U2077" s="124"/>
      <c r="V2077" s="124"/>
      <c r="W2077" s="124"/>
      <c r="X2077" s="124"/>
      <c r="Y2077" s="124"/>
    </row>
    <row r="2078" spans="1:25" x14ac:dyDescent="0.25">
      <c r="A2078" s="124"/>
      <c r="B2078" s="124"/>
      <c r="C2078" s="124"/>
      <c r="D2078" s="124"/>
      <c r="E2078" s="124"/>
      <c r="F2078" s="124"/>
      <c r="G2078" s="124"/>
      <c r="H2078" s="124"/>
      <c r="I2078" s="124"/>
      <c r="J2078" s="124"/>
      <c r="K2078" s="124"/>
      <c r="L2078" s="124"/>
      <c r="M2078" s="124"/>
      <c r="N2078" s="124"/>
      <c r="O2078" s="124"/>
      <c r="P2078" s="124"/>
      <c r="Q2078" s="124"/>
      <c r="R2078" s="124"/>
      <c r="S2078" s="124"/>
      <c r="T2078" s="124"/>
      <c r="U2078" s="124"/>
      <c r="V2078" s="124"/>
      <c r="W2078" s="124"/>
      <c r="X2078" s="124"/>
      <c r="Y2078" s="124"/>
    </row>
    <row r="2079" spans="1:25" x14ac:dyDescent="0.25">
      <c r="A2079" s="124"/>
      <c r="B2079" s="124"/>
      <c r="C2079" s="124"/>
      <c r="D2079" s="124"/>
      <c r="E2079" s="124"/>
      <c r="F2079" s="124"/>
      <c r="G2079" s="124"/>
      <c r="H2079" s="124"/>
      <c r="I2079" s="124"/>
      <c r="J2079" s="124"/>
      <c r="K2079" s="124"/>
      <c r="L2079" s="124"/>
      <c r="M2079" s="124"/>
      <c r="N2079" s="124"/>
      <c r="O2079" s="124"/>
      <c r="P2079" s="124"/>
      <c r="Q2079" s="124"/>
      <c r="R2079" s="124"/>
      <c r="S2079" s="124"/>
      <c r="T2079" s="124"/>
      <c r="U2079" s="124"/>
      <c r="V2079" s="124"/>
      <c r="W2079" s="124"/>
      <c r="X2079" s="124"/>
      <c r="Y2079" s="124"/>
    </row>
    <row r="2080" spans="1:25" x14ac:dyDescent="0.25">
      <c r="A2080" s="124"/>
      <c r="B2080" s="124"/>
      <c r="C2080" s="124"/>
      <c r="D2080" s="124"/>
      <c r="E2080" s="124"/>
      <c r="F2080" s="124"/>
      <c r="G2080" s="124"/>
      <c r="H2080" s="124"/>
      <c r="I2080" s="124"/>
      <c r="J2080" s="124"/>
      <c r="K2080" s="124"/>
      <c r="L2080" s="124"/>
      <c r="M2080" s="124"/>
      <c r="N2080" s="124"/>
      <c r="O2080" s="124"/>
      <c r="P2080" s="124"/>
      <c r="Q2080" s="124"/>
      <c r="R2080" s="124"/>
      <c r="S2080" s="124"/>
      <c r="T2080" s="124"/>
      <c r="U2080" s="124"/>
      <c r="V2080" s="124"/>
      <c r="W2080" s="124"/>
      <c r="X2080" s="124"/>
      <c r="Y2080" s="124"/>
    </row>
    <row r="2081" spans="1:25" x14ac:dyDescent="0.25">
      <c r="A2081" s="124"/>
      <c r="B2081" s="124"/>
      <c r="C2081" s="124"/>
      <c r="D2081" s="124"/>
      <c r="E2081" s="124"/>
      <c r="F2081" s="124"/>
      <c r="G2081" s="124"/>
      <c r="H2081" s="124"/>
      <c r="I2081" s="124"/>
      <c r="J2081" s="124"/>
      <c r="K2081" s="124"/>
      <c r="L2081" s="124"/>
      <c r="M2081" s="124"/>
      <c r="N2081" s="124"/>
      <c r="O2081" s="124"/>
      <c r="P2081" s="124"/>
      <c r="Q2081" s="124"/>
      <c r="R2081" s="124"/>
      <c r="S2081" s="124"/>
      <c r="T2081" s="124"/>
      <c r="U2081" s="124"/>
      <c r="V2081" s="124"/>
      <c r="W2081" s="124"/>
      <c r="X2081" s="124"/>
      <c r="Y2081" s="124"/>
    </row>
    <row r="2082" spans="1:25" x14ac:dyDescent="0.25">
      <c r="A2082" s="124"/>
      <c r="B2082" s="124"/>
      <c r="C2082" s="124"/>
      <c r="D2082" s="124"/>
      <c r="E2082" s="124"/>
      <c r="F2082" s="124"/>
      <c r="G2082" s="124"/>
      <c r="H2082" s="124"/>
      <c r="I2082" s="124"/>
      <c r="J2082" s="124"/>
      <c r="K2082" s="124"/>
      <c r="L2082" s="124"/>
      <c r="M2082" s="124"/>
      <c r="N2082" s="124"/>
      <c r="O2082" s="124"/>
      <c r="P2082" s="124"/>
      <c r="Q2082" s="124"/>
      <c r="R2082" s="124"/>
      <c r="S2082" s="124"/>
      <c r="T2082" s="124"/>
      <c r="U2082" s="124"/>
      <c r="V2082" s="124"/>
      <c r="W2082" s="124"/>
      <c r="X2082" s="124"/>
      <c r="Y2082" s="124"/>
    </row>
    <row r="2083" spans="1:25" x14ac:dyDescent="0.25">
      <c r="A2083" s="124"/>
      <c r="B2083" s="124"/>
      <c r="C2083" s="124"/>
      <c r="D2083" s="124"/>
      <c r="E2083" s="124"/>
      <c r="F2083" s="124"/>
      <c r="G2083" s="124"/>
      <c r="H2083" s="124"/>
      <c r="I2083" s="124"/>
      <c r="J2083" s="124"/>
      <c r="K2083" s="124"/>
      <c r="L2083" s="124"/>
      <c r="M2083" s="124"/>
      <c r="N2083" s="124"/>
      <c r="O2083" s="124"/>
      <c r="P2083" s="124"/>
      <c r="Q2083" s="124"/>
      <c r="R2083" s="124"/>
      <c r="S2083" s="124"/>
      <c r="T2083" s="124"/>
      <c r="U2083" s="124"/>
      <c r="V2083" s="124"/>
      <c r="W2083" s="124"/>
      <c r="X2083" s="124"/>
      <c r="Y2083" s="124"/>
    </row>
    <row r="2084" spans="1:25" x14ac:dyDescent="0.25">
      <c r="A2084" s="124"/>
      <c r="B2084" s="124"/>
      <c r="C2084" s="124"/>
      <c r="D2084" s="124"/>
      <c r="E2084" s="124"/>
      <c r="F2084" s="124"/>
      <c r="G2084" s="124"/>
      <c r="H2084" s="124"/>
      <c r="I2084" s="124"/>
      <c r="J2084" s="124"/>
      <c r="K2084" s="124"/>
      <c r="L2084" s="124"/>
      <c r="M2084" s="124"/>
      <c r="N2084" s="124"/>
      <c r="O2084" s="124"/>
      <c r="P2084" s="124"/>
      <c r="Q2084" s="124"/>
      <c r="R2084" s="124"/>
      <c r="S2084" s="124"/>
      <c r="T2084" s="124"/>
      <c r="U2084" s="124"/>
      <c r="V2084" s="124"/>
      <c r="W2084" s="124"/>
      <c r="X2084" s="124"/>
      <c r="Y2084" s="124"/>
    </row>
    <row r="2085" spans="1:25" x14ac:dyDescent="0.25">
      <c r="A2085" s="124"/>
      <c r="B2085" s="124"/>
      <c r="C2085" s="124"/>
      <c r="D2085" s="124"/>
      <c r="E2085" s="124"/>
      <c r="F2085" s="124"/>
      <c r="G2085" s="124"/>
      <c r="H2085" s="124"/>
      <c r="I2085" s="124"/>
      <c r="J2085" s="124"/>
      <c r="K2085" s="124"/>
      <c r="L2085" s="124"/>
      <c r="M2085" s="124"/>
      <c r="N2085" s="124"/>
      <c r="O2085" s="124"/>
      <c r="P2085" s="124"/>
      <c r="Q2085" s="124"/>
      <c r="R2085" s="124"/>
      <c r="S2085" s="124"/>
      <c r="T2085" s="124"/>
      <c r="U2085" s="124"/>
      <c r="V2085" s="124"/>
      <c r="W2085" s="124"/>
      <c r="X2085" s="124"/>
      <c r="Y2085" s="124"/>
    </row>
    <row r="2086" spans="1:25" x14ac:dyDescent="0.25">
      <c r="A2086" s="124"/>
      <c r="B2086" s="124"/>
      <c r="C2086" s="124"/>
      <c r="D2086" s="124"/>
      <c r="E2086" s="124"/>
      <c r="F2086" s="124"/>
      <c r="G2086" s="124"/>
      <c r="H2086" s="124"/>
      <c r="I2086" s="124"/>
      <c r="J2086" s="124"/>
      <c r="K2086" s="124"/>
      <c r="L2086" s="124"/>
      <c r="M2086" s="124"/>
      <c r="N2086" s="124"/>
      <c r="O2086" s="124"/>
      <c r="P2086" s="124"/>
      <c r="Q2086" s="124"/>
      <c r="R2086" s="124"/>
      <c r="S2086" s="124"/>
      <c r="T2086" s="124"/>
      <c r="U2086" s="124"/>
      <c r="V2086" s="124"/>
      <c r="W2086" s="124"/>
      <c r="X2086" s="124"/>
      <c r="Y2086" s="124"/>
    </row>
    <row r="2087" spans="1:25" x14ac:dyDescent="0.25">
      <c r="A2087" s="124"/>
      <c r="B2087" s="124"/>
      <c r="C2087" s="124"/>
      <c r="D2087" s="124"/>
      <c r="E2087" s="124"/>
      <c r="F2087" s="124"/>
      <c r="G2087" s="124"/>
      <c r="H2087" s="124"/>
      <c r="I2087" s="124"/>
      <c r="J2087" s="124"/>
      <c r="K2087" s="124"/>
      <c r="L2087" s="124"/>
      <c r="M2087" s="124"/>
      <c r="N2087" s="124"/>
      <c r="O2087" s="124"/>
      <c r="P2087" s="124"/>
      <c r="Q2087" s="124"/>
      <c r="R2087" s="124"/>
      <c r="S2087" s="124"/>
      <c r="T2087" s="124"/>
      <c r="U2087" s="124"/>
      <c r="V2087" s="124"/>
      <c r="W2087" s="124"/>
      <c r="X2087" s="124"/>
      <c r="Y2087" s="124"/>
    </row>
    <row r="2088" spans="1:25" x14ac:dyDescent="0.25">
      <c r="A2088" s="124"/>
      <c r="B2088" s="124"/>
      <c r="C2088" s="124"/>
      <c r="D2088" s="124"/>
      <c r="E2088" s="124"/>
      <c r="F2088" s="124"/>
      <c r="G2088" s="124"/>
      <c r="H2088" s="124"/>
      <c r="I2088" s="124"/>
      <c r="J2088" s="124"/>
      <c r="K2088" s="124"/>
      <c r="L2088" s="124"/>
      <c r="M2088" s="124"/>
      <c r="N2088" s="124"/>
      <c r="O2088" s="124"/>
      <c r="P2088" s="124"/>
      <c r="Q2088" s="124"/>
      <c r="R2088" s="124"/>
      <c r="S2088" s="124"/>
      <c r="T2088" s="124"/>
      <c r="U2088" s="124"/>
      <c r="V2088" s="124"/>
      <c r="W2088" s="124"/>
      <c r="X2088" s="124"/>
      <c r="Y2088" s="124"/>
    </row>
    <row r="2089" spans="1:25" x14ac:dyDescent="0.25">
      <c r="A2089" s="124"/>
      <c r="B2089" s="124"/>
      <c r="C2089" s="124"/>
      <c r="D2089" s="124"/>
      <c r="E2089" s="124"/>
      <c r="F2089" s="124"/>
      <c r="G2089" s="124"/>
      <c r="H2089" s="124"/>
      <c r="I2089" s="124"/>
      <c r="J2089" s="124"/>
      <c r="K2089" s="124"/>
      <c r="L2089" s="124"/>
      <c r="M2089" s="124"/>
      <c r="N2089" s="124"/>
      <c r="O2089" s="124"/>
      <c r="P2089" s="124"/>
      <c r="Q2089" s="124"/>
      <c r="R2089" s="124"/>
      <c r="S2089" s="124"/>
      <c r="T2089" s="124"/>
      <c r="U2089" s="124"/>
      <c r="V2089" s="124"/>
      <c r="W2089" s="124"/>
      <c r="X2089" s="124"/>
      <c r="Y2089" s="124"/>
    </row>
    <row r="2090" spans="1:25" x14ac:dyDescent="0.25">
      <c r="A2090" s="124"/>
      <c r="B2090" s="124"/>
      <c r="C2090" s="124"/>
      <c r="D2090" s="124"/>
      <c r="E2090" s="124"/>
      <c r="F2090" s="124"/>
      <c r="G2090" s="124"/>
      <c r="H2090" s="124"/>
      <c r="I2090" s="124"/>
      <c r="J2090" s="124"/>
      <c r="K2090" s="124"/>
      <c r="L2090" s="124"/>
      <c r="M2090" s="124"/>
      <c r="N2090" s="124"/>
      <c r="O2090" s="124"/>
      <c r="P2090" s="124"/>
      <c r="Q2090" s="124"/>
      <c r="R2090" s="124"/>
      <c r="S2090" s="124"/>
      <c r="T2090" s="124"/>
      <c r="U2090" s="124"/>
      <c r="V2090" s="124"/>
      <c r="W2090" s="124"/>
      <c r="X2090" s="124"/>
      <c r="Y2090" s="124"/>
    </row>
    <row r="2091" spans="1:25" x14ac:dyDescent="0.25">
      <c r="A2091" s="124"/>
      <c r="B2091" s="124"/>
      <c r="C2091" s="124"/>
      <c r="D2091" s="124"/>
      <c r="E2091" s="124"/>
      <c r="F2091" s="124"/>
      <c r="G2091" s="124"/>
      <c r="H2091" s="124"/>
      <c r="I2091" s="124"/>
      <c r="J2091" s="124"/>
      <c r="K2091" s="124"/>
      <c r="L2091" s="124"/>
      <c r="M2091" s="124"/>
      <c r="N2091" s="124"/>
      <c r="O2091" s="124"/>
      <c r="P2091" s="124"/>
      <c r="Q2091" s="124"/>
      <c r="R2091" s="124"/>
      <c r="S2091" s="124"/>
      <c r="T2091" s="124"/>
      <c r="U2091" s="124"/>
      <c r="V2091" s="124"/>
      <c r="W2091" s="124"/>
      <c r="X2091" s="124"/>
      <c r="Y2091" s="124"/>
    </row>
    <row r="2092" spans="1:25" x14ac:dyDescent="0.25">
      <c r="A2092" s="124"/>
      <c r="B2092" s="124"/>
      <c r="C2092" s="124"/>
      <c r="D2092" s="124"/>
      <c r="E2092" s="124"/>
      <c r="F2092" s="124"/>
      <c r="G2092" s="124"/>
      <c r="H2092" s="124"/>
      <c r="I2092" s="124"/>
      <c r="J2092" s="124"/>
      <c r="K2092" s="124"/>
      <c r="L2092" s="124"/>
      <c r="M2092" s="124"/>
      <c r="N2092" s="124"/>
      <c r="O2092" s="124"/>
      <c r="P2092" s="124"/>
      <c r="Q2092" s="124"/>
      <c r="R2092" s="124"/>
      <c r="S2092" s="124"/>
      <c r="T2092" s="124"/>
      <c r="U2092" s="124"/>
      <c r="V2092" s="124"/>
      <c r="W2092" s="124"/>
      <c r="X2092" s="124"/>
      <c r="Y2092" s="124"/>
    </row>
    <row r="2093" spans="1:25" x14ac:dyDescent="0.25">
      <c r="A2093" s="124"/>
      <c r="B2093" s="124"/>
      <c r="C2093" s="124"/>
      <c r="D2093" s="124"/>
      <c r="E2093" s="124"/>
      <c r="F2093" s="124"/>
      <c r="G2093" s="124"/>
      <c r="H2093" s="124"/>
      <c r="I2093" s="124"/>
      <c r="J2093" s="124"/>
      <c r="K2093" s="124"/>
      <c r="L2093" s="124"/>
      <c r="M2093" s="124"/>
      <c r="N2093" s="124"/>
      <c r="O2093" s="124"/>
      <c r="P2093" s="124"/>
      <c r="Q2093" s="124"/>
      <c r="R2093" s="124"/>
      <c r="S2093" s="124"/>
      <c r="T2093" s="124"/>
      <c r="U2093" s="124"/>
      <c r="V2093" s="124"/>
      <c r="W2093" s="124"/>
      <c r="X2093" s="124"/>
      <c r="Y2093" s="124"/>
    </row>
    <row r="2094" spans="1:25" x14ac:dyDescent="0.25">
      <c r="A2094" s="124"/>
      <c r="B2094" s="124"/>
      <c r="C2094" s="124"/>
      <c r="D2094" s="124"/>
      <c r="E2094" s="124"/>
      <c r="F2094" s="124"/>
      <c r="G2094" s="124"/>
      <c r="H2094" s="124"/>
      <c r="I2094" s="124"/>
      <c r="J2094" s="124"/>
      <c r="K2094" s="124"/>
      <c r="L2094" s="124"/>
      <c r="M2094" s="124"/>
      <c r="N2094" s="124"/>
      <c r="O2094" s="124"/>
      <c r="P2094" s="124"/>
      <c r="Q2094" s="124"/>
      <c r="R2094" s="124"/>
      <c r="S2094" s="124"/>
      <c r="T2094" s="124"/>
      <c r="U2094" s="124"/>
      <c r="V2094" s="124"/>
      <c r="W2094" s="124"/>
      <c r="X2094" s="124"/>
      <c r="Y2094" s="124"/>
    </row>
    <row r="2095" spans="1:25" x14ac:dyDescent="0.25">
      <c r="A2095" s="124"/>
      <c r="B2095" s="124"/>
      <c r="C2095" s="124"/>
      <c r="D2095" s="124"/>
      <c r="E2095" s="124"/>
      <c r="F2095" s="124"/>
      <c r="G2095" s="124"/>
      <c r="H2095" s="124"/>
      <c r="I2095" s="124"/>
      <c r="J2095" s="124"/>
      <c r="K2095" s="124"/>
      <c r="L2095" s="124"/>
      <c r="M2095" s="124"/>
      <c r="N2095" s="124"/>
      <c r="O2095" s="124"/>
      <c r="P2095" s="124"/>
      <c r="Q2095" s="124"/>
      <c r="R2095" s="124"/>
      <c r="S2095" s="124"/>
      <c r="T2095" s="124"/>
      <c r="U2095" s="124"/>
      <c r="V2095" s="124"/>
      <c r="W2095" s="124"/>
      <c r="X2095" s="124"/>
      <c r="Y2095" s="124"/>
    </row>
    <row r="2096" spans="1:25" x14ac:dyDescent="0.25">
      <c r="A2096" s="124"/>
      <c r="B2096" s="124"/>
      <c r="C2096" s="124"/>
      <c r="D2096" s="124"/>
      <c r="E2096" s="124"/>
      <c r="F2096" s="124"/>
      <c r="G2096" s="124"/>
      <c r="H2096" s="124"/>
      <c r="I2096" s="124"/>
      <c r="J2096" s="124"/>
      <c r="K2096" s="124"/>
      <c r="L2096" s="124"/>
      <c r="M2096" s="124"/>
      <c r="N2096" s="124"/>
      <c r="O2096" s="124"/>
      <c r="P2096" s="124"/>
      <c r="Q2096" s="124"/>
      <c r="R2096" s="124"/>
      <c r="S2096" s="124"/>
      <c r="T2096" s="124"/>
      <c r="U2096" s="124"/>
      <c r="V2096" s="124"/>
      <c r="W2096" s="124"/>
      <c r="X2096" s="124"/>
      <c r="Y2096" s="124"/>
    </row>
    <row r="2097" spans="1:25" x14ac:dyDescent="0.25">
      <c r="A2097" s="124"/>
      <c r="B2097" s="124"/>
      <c r="C2097" s="124"/>
      <c r="D2097" s="124"/>
      <c r="E2097" s="124"/>
      <c r="F2097" s="124"/>
      <c r="G2097" s="124"/>
      <c r="H2097" s="124"/>
      <c r="I2097" s="124"/>
      <c r="J2097" s="124"/>
      <c r="K2097" s="124"/>
      <c r="L2097" s="124"/>
      <c r="M2097" s="124"/>
      <c r="N2097" s="124"/>
      <c r="O2097" s="124"/>
      <c r="P2097" s="124"/>
      <c r="Q2097" s="124"/>
      <c r="R2097" s="124"/>
      <c r="S2097" s="124"/>
      <c r="T2097" s="124"/>
      <c r="U2097" s="124"/>
      <c r="V2097" s="124"/>
      <c r="W2097" s="124"/>
      <c r="X2097" s="124"/>
      <c r="Y2097" s="124"/>
    </row>
    <row r="2098" spans="1:25" x14ac:dyDescent="0.25">
      <c r="A2098" s="124"/>
      <c r="B2098" s="124"/>
      <c r="C2098" s="124"/>
      <c r="D2098" s="124"/>
      <c r="E2098" s="124"/>
      <c r="F2098" s="124"/>
      <c r="G2098" s="124"/>
      <c r="H2098" s="124"/>
      <c r="I2098" s="124"/>
      <c r="J2098" s="124"/>
      <c r="K2098" s="124"/>
      <c r="L2098" s="124"/>
      <c r="M2098" s="124"/>
      <c r="N2098" s="124"/>
      <c r="O2098" s="124"/>
      <c r="P2098" s="124"/>
      <c r="Q2098" s="124"/>
      <c r="R2098" s="124"/>
      <c r="S2098" s="124"/>
      <c r="T2098" s="124"/>
      <c r="U2098" s="124"/>
      <c r="V2098" s="124"/>
      <c r="W2098" s="124"/>
      <c r="X2098" s="124"/>
      <c r="Y2098" s="124"/>
    </row>
    <row r="2099" spans="1:25" x14ac:dyDescent="0.25">
      <c r="A2099" s="124"/>
      <c r="B2099" s="124"/>
      <c r="C2099" s="124"/>
      <c r="D2099" s="124"/>
      <c r="E2099" s="124"/>
      <c r="F2099" s="124"/>
      <c r="G2099" s="124"/>
      <c r="H2099" s="124"/>
      <c r="I2099" s="124"/>
      <c r="J2099" s="124"/>
      <c r="K2099" s="124"/>
      <c r="L2099" s="124"/>
      <c r="M2099" s="124"/>
      <c r="N2099" s="124"/>
      <c r="O2099" s="124"/>
      <c r="P2099" s="124"/>
      <c r="Q2099" s="124"/>
      <c r="R2099" s="124"/>
      <c r="S2099" s="124"/>
      <c r="T2099" s="124"/>
      <c r="U2099" s="124"/>
      <c r="V2099" s="124"/>
      <c r="W2099" s="124"/>
      <c r="X2099" s="124"/>
      <c r="Y2099" s="124"/>
    </row>
    <row r="2100" spans="1:25" x14ac:dyDescent="0.25">
      <c r="A2100" s="124"/>
      <c r="B2100" s="124"/>
      <c r="C2100" s="124"/>
      <c r="D2100" s="124"/>
      <c r="E2100" s="124"/>
      <c r="F2100" s="124"/>
      <c r="G2100" s="124"/>
      <c r="H2100" s="124"/>
      <c r="I2100" s="124"/>
      <c r="J2100" s="124"/>
      <c r="K2100" s="124"/>
      <c r="L2100" s="124"/>
      <c r="M2100" s="124"/>
      <c r="N2100" s="124"/>
      <c r="O2100" s="124"/>
      <c r="P2100" s="124"/>
      <c r="Q2100" s="124"/>
      <c r="R2100" s="124"/>
      <c r="S2100" s="124"/>
      <c r="T2100" s="124"/>
      <c r="U2100" s="124"/>
      <c r="V2100" s="124"/>
      <c r="W2100" s="124"/>
      <c r="X2100" s="124"/>
      <c r="Y2100" s="124"/>
    </row>
    <row r="2101" spans="1:25" x14ac:dyDescent="0.25">
      <c r="A2101" s="124"/>
      <c r="B2101" s="124"/>
      <c r="C2101" s="124"/>
      <c r="D2101" s="124"/>
      <c r="E2101" s="124"/>
      <c r="F2101" s="124"/>
      <c r="G2101" s="124"/>
      <c r="H2101" s="124"/>
      <c r="I2101" s="124"/>
      <c r="J2101" s="124"/>
      <c r="K2101" s="124"/>
      <c r="L2101" s="124"/>
      <c r="M2101" s="124"/>
      <c r="N2101" s="124"/>
      <c r="O2101" s="124"/>
      <c r="P2101" s="124"/>
      <c r="Q2101" s="124"/>
      <c r="R2101" s="124"/>
      <c r="S2101" s="124"/>
      <c r="T2101" s="124"/>
      <c r="U2101" s="124"/>
      <c r="V2101" s="124"/>
      <c r="W2101" s="124"/>
      <c r="X2101" s="124"/>
      <c r="Y2101" s="124"/>
    </row>
    <row r="2102" spans="1:25" x14ac:dyDescent="0.25">
      <c r="A2102" s="124"/>
      <c r="B2102" s="124"/>
      <c r="C2102" s="124"/>
      <c r="D2102" s="124"/>
      <c r="E2102" s="124"/>
      <c r="F2102" s="124"/>
      <c r="G2102" s="124"/>
      <c r="H2102" s="124"/>
      <c r="I2102" s="124"/>
      <c r="J2102" s="124"/>
      <c r="K2102" s="124"/>
      <c r="L2102" s="124"/>
      <c r="M2102" s="124"/>
      <c r="N2102" s="124"/>
      <c r="O2102" s="124"/>
      <c r="P2102" s="124"/>
      <c r="Q2102" s="124"/>
      <c r="R2102" s="124"/>
      <c r="S2102" s="124"/>
      <c r="T2102" s="124"/>
      <c r="U2102" s="124"/>
      <c r="V2102" s="124"/>
      <c r="W2102" s="124"/>
      <c r="X2102" s="124"/>
      <c r="Y2102" s="124"/>
    </row>
    <row r="2103" spans="1:25" x14ac:dyDescent="0.25">
      <c r="A2103" s="124"/>
      <c r="B2103" s="124"/>
      <c r="C2103" s="124"/>
      <c r="D2103" s="124"/>
      <c r="E2103" s="124"/>
      <c r="F2103" s="124"/>
      <c r="G2103" s="124"/>
      <c r="H2103" s="124"/>
      <c r="I2103" s="124"/>
      <c r="J2103" s="124"/>
      <c r="K2103" s="124"/>
      <c r="L2103" s="124"/>
      <c r="M2103" s="124"/>
      <c r="N2103" s="124"/>
      <c r="O2103" s="124"/>
      <c r="P2103" s="124"/>
      <c r="Q2103" s="124"/>
      <c r="R2103" s="124"/>
      <c r="S2103" s="124"/>
      <c r="T2103" s="124"/>
      <c r="U2103" s="124"/>
      <c r="V2103" s="124"/>
      <c r="W2103" s="124"/>
      <c r="X2103" s="124"/>
      <c r="Y2103" s="124"/>
    </row>
    <row r="2104" spans="1:25" x14ac:dyDescent="0.25">
      <c r="A2104" s="124"/>
      <c r="B2104" s="124"/>
      <c r="C2104" s="124"/>
      <c r="D2104" s="124"/>
      <c r="E2104" s="124"/>
      <c r="F2104" s="124"/>
      <c r="G2104" s="124"/>
      <c r="H2104" s="124"/>
      <c r="I2104" s="124"/>
      <c r="J2104" s="124"/>
      <c r="K2104" s="124"/>
      <c r="L2104" s="124"/>
      <c r="M2104" s="124"/>
      <c r="N2104" s="124"/>
      <c r="O2104" s="124"/>
      <c r="P2104" s="124"/>
      <c r="Q2104" s="124"/>
      <c r="R2104" s="124"/>
      <c r="S2104" s="124"/>
      <c r="T2104" s="124"/>
      <c r="U2104" s="124"/>
      <c r="V2104" s="124"/>
      <c r="W2104" s="124"/>
      <c r="X2104" s="124"/>
      <c r="Y2104" s="124"/>
    </row>
    <row r="2105" spans="1:25" x14ac:dyDescent="0.25">
      <c r="A2105" s="124"/>
      <c r="B2105" s="124"/>
      <c r="C2105" s="124"/>
      <c r="D2105" s="124"/>
      <c r="E2105" s="124"/>
      <c r="F2105" s="124"/>
      <c r="G2105" s="124"/>
      <c r="H2105" s="124"/>
      <c r="I2105" s="124"/>
      <c r="J2105" s="124"/>
      <c r="K2105" s="124"/>
      <c r="L2105" s="124"/>
      <c r="M2105" s="124"/>
      <c r="N2105" s="124"/>
      <c r="O2105" s="124"/>
      <c r="P2105" s="124"/>
      <c r="Q2105" s="124"/>
      <c r="R2105" s="124"/>
      <c r="S2105" s="124"/>
      <c r="T2105" s="124"/>
      <c r="U2105" s="124"/>
      <c r="V2105" s="124"/>
      <c r="W2105" s="124"/>
      <c r="X2105" s="124"/>
      <c r="Y2105" s="124"/>
    </row>
    <row r="2106" spans="1:25" x14ac:dyDescent="0.25">
      <c r="A2106" s="124"/>
      <c r="B2106" s="124"/>
      <c r="C2106" s="124"/>
      <c r="D2106" s="124"/>
      <c r="E2106" s="124"/>
      <c r="F2106" s="124"/>
      <c r="G2106" s="124"/>
      <c r="H2106" s="124"/>
      <c r="I2106" s="124"/>
      <c r="J2106" s="124"/>
      <c r="K2106" s="124"/>
      <c r="L2106" s="124"/>
      <c r="M2106" s="124"/>
      <c r="N2106" s="124"/>
      <c r="O2106" s="124"/>
      <c r="P2106" s="124"/>
      <c r="Q2106" s="124"/>
      <c r="R2106" s="124"/>
      <c r="S2106" s="124"/>
      <c r="T2106" s="124"/>
      <c r="U2106" s="124"/>
      <c r="V2106" s="124"/>
      <c r="W2106" s="124"/>
      <c r="X2106" s="124"/>
      <c r="Y2106" s="124"/>
    </row>
    <row r="2107" spans="1:25" x14ac:dyDescent="0.25">
      <c r="A2107" s="124"/>
      <c r="B2107" s="124"/>
      <c r="C2107" s="124"/>
      <c r="D2107" s="124"/>
      <c r="E2107" s="124"/>
      <c r="F2107" s="124"/>
      <c r="G2107" s="124"/>
      <c r="H2107" s="124"/>
      <c r="I2107" s="124"/>
      <c r="J2107" s="124"/>
      <c r="K2107" s="124"/>
      <c r="L2107" s="124"/>
      <c r="M2107" s="124"/>
      <c r="N2107" s="124"/>
      <c r="O2107" s="124"/>
      <c r="P2107" s="124"/>
      <c r="Q2107" s="124"/>
      <c r="R2107" s="124"/>
      <c r="S2107" s="124"/>
      <c r="T2107" s="124"/>
      <c r="U2107" s="124"/>
      <c r="V2107" s="124"/>
      <c r="W2107" s="124"/>
      <c r="X2107" s="124"/>
      <c r="Y2107" s="124"/>
    </row>
    <row r="2108" spans="1:25" x14ac:dyDescent="0.25">
      <c r="A2108" s="124"/>
      <c r="B2108" s="124"/>
      <c r="C2108" s="124"/>
      <c r="D2108" s="124"/>
      <c r="E2108" s="124"/>
      <c r="F2108" s="124"/>
      <c r="G2108" s="124"/>
      <c r="H2108" s="124"/>
      <c r="I2108" s="124"/>
      <c r="J2108" s="124"/>
      <c r="K2108" s="124"/>
      <c r="L2108" s="124"/>
      <c r="M2108" s="124"/>
      <c r="N2108" s="124"/>
      <c r="O2108" s="124"/>
      <c r="P2108" s="124"/>
      <c r="Q2108" s="124"/>
      <c r="R2108" s="124"/>
      <c r="S2108" s="124"/>
      <c r="T2108" s="124"/>
      <c r="U2108" s="124"/>
      <c r="V2108" s="124"/>
      <c r="W2108" s="124"/>
      <c r="X2108" s="124"/>
      <c r="Y2108" s="124"/>
    </row>
    <row r="2109" spans="1:25" x14ac:dyDescent="0.25">
      <c r="A2109" s="124"/>
      <c r="B2109" s="124"/>
      <c r="C2109" s="124"/>
      <c r="D2109" s="124"/>
      <c r="E2109" s="124"/>
      <c r="F2109" s="124"/>
      <c r="G2109" s="124"/>
      <c r="H2109" s="124"/>
      <c r="I2109" s="124"/>
      <c r="J2109" s="124"/>
      <c r="K2109" s="124"/>
      <c r="L2109" s="124"/>
      <c r="M2109" s="124"/>
      <c r="N2109" s="124"/>
      <c r="O2109" s="124"/>
      <c r="P2109" s="124"/>
      <c r="Q2109" s="124"/>
      <c r="R2109" s="124"/>
      <c r="S2109" s="124"/>
      <c r="T2109" s="124"/>
      <c r="U2109" s="124"/>
      <c r="V2109" s="124"/>
      <c r="W2109" s="124"/>
      <c r="X2109" s="124"/>
      <c r="Y2109" s="124"/>
    </row>
    <row r="2110" spans="1:25" x14ac:dyDescent="0.25">
      <c r="A2110" s="124"/>
      <c r="B2110" s="124"/>
      <c r="C2110" s="124"/>
      <c r="D2110" s="124"/>
      <c r="E2110" s="124"/>
      <c r="F2110" s="124"/>
      <c r="G2110" s="124"/>
      <c r="H2110" s="124"/>
      <c r="I2110" s="124"/>
      <c r="J2110" s="124"/>
      <c r="K2110" s="124"/>
      <c r="L2110" s="124"/>
      <c r="M2110" s="124"/>
      <c r="N2110" s="124"/>
      <c r="O2110" s="124"/>
      <c r="P2110" s="124"/>
      <c r="Q2110" s="124"/>
      <c r="R2110" s="124"/>
      <c r="S2110" s="124"/>
      <c r="T2110" s="124"/>
      <c r="U2110" s="124"/>
      <c r="V2110" s="124"/>
      <c r="W2110" s="124"/>
      <c r="X2110" s="124"/>
      <c r="Y2110" s="124"/>
    </row>
    <row r="2111" spans="1:25" x14ac:dyDescent="0.25">
      <c r="A2111" s="124"/>
      <c r="B2111" s="124"/>
      <c r="C2111" s="124"/>
      <c r="D2111" s="124"/>
      <c r="E2111" s="124"/>
      <c r="F2111" s="124"/>
      <c r="G2111" s="124"/>
      <c r="H2111" s="124"/>
      <c r="I2111" s="124"/>
      <c r="J2111" s="124"/>
      <c r="K2111" s="124"/>
      <c r="L2111" s="124"/>
      <c r="M2111" s="124"/>
      <c r="N2111" s="124"/>
      <c r="O2111" s="124"/>
      <c r="P2111" s="124"/>
      <c r="Q2111" s="124"/>
      <c r="R2111" s="124"/>
      <c r="S2111" s="124"/>
      <c r="T2111" s="124"/>
      <c r="U2111" s="124"/>
      <c r="V2111" s="124"/>
      <c r="W2111" s="124"/>
      <c r="X2111" s="124"/>
      <c r="Y2111" s="124"/>
    </row>
    <row r="2112" spans="1:25" x14ac:dyDescent="0.25">
      <c r="A2112" s="124"/>
      <c r="B2112" s="124"/>
      <c r="C2112" s="124"/>
      <c r="D2112" s="124"/>
      <c r="E2112" s="124"/>
      <c r="F2112" s="124"/>
      <c r="G2112" s="124"/>
      <c r="H2112" s="124"/>
      <c r="I2112" s="124"/>
      <c r="J2112" s="124"/>
      <c r="K2112" s="124"/>
      <c r="L2112" s="124"/>
      <c r="M2112" s="124"/>
      <c r="N2112" s="124"/>
      <c r="O2112" s="124"/>
      <c r="P2112" s="124"/>
      <c r="Q2112" s="124"/>
      <c r="R2112" s="124"/>
      <c r="S2112" s="124"/>
      <c r="T2112" s="124"/>
      <c r="U2112" s="124"/>
      <c r="V2112" s="124"/>
      <c r="W2112" s="124"/>
      <c r="X2112" s="124"/>
      <c r="Y2112" s="124"/>
    </row>
    <row r="2113" spans="1:25" x14ac:dyDescent="0.25">
      <c r="A2113" s="124"/>
      <c r="B2113" s="124"/>
      <c r="C2113" s="124"/>
      <c r="D2113" s="124"/>
      <c r="E2113" s="124"/>
      <c r="F2113" s="124"/>
      <c r="G2113" s="124"/>
      <c r="H2113" s="124"/>
      <c r="I2113" s="124"/>
      <c r="J2113" s="124"/>
      <c r="K2113" s="124"/>
      <c r="L2113" s="124"/>
      <c r="M2113" s="124"/>
      <c r="N2113" s="124"/>
      <c r="O2113" s="124"/>
      <c r="P2113" s="124"/>
      <c r="Q2113" s="124"/>
      <c r="R2113" s="124"/>
      <c r="S2113" s="124"/>
      <c r="T2113" s="124"/>
      <c r="U2113" s="124"/>
      <c r="V2113" s="124"/>
      <c r="W2113" s="124"/>
      <c r="X2113" s="124"/>
      <c r="Y2113" s="124"/>
    </row>
    <row r="2114" spans="1:25" x14ac:dyDescent="0.25">
      <c r="A2114" s="124"/>
      <c r="B2114" s="124"/>
      <c r="C2114" s="124"/>
      <c r="D2114" s="124"/>
      <c r="E2114" s="124"/>
      <c r="F2114" s="124"/>
      <c r="G2114" s="124"/>
      <c r="H2114" s="124"/>
      <c r="I2114" s="124"/>
      <c r="J2114" s="124"/>
      <c r="K2114" s="124"/>
      <c r="L2114" s="124"/>
      <c r="M2114" s="124"/>
      <c r="N2114" s="124"/>
      <c r="O2114" s="124"/>
      <c r="P2114" s="124"/>
      <c r="Q2114" s="124"/>
      <c r="R2114" s="124"/>
      <c r="S2114" s="124"/>
      <c r="T2114" s="124"/>
      <c r="U2114" s="124"/>
      <c r="V2114" s="124"/>
      <c r="W2114" s="124"/>
      <c r="X2114" s="124"/>
      <c r="Y2114" s="124"/>
    </row>
    <row r="2115" spans="1:25" x14ac:dyDescent="0.25">
      <c r="A2115" s="124"/>
      <c r="B2115" s="124"/>
      <c r="C2115" s="124"/>
      <c r="D2115" s="124"/>
      <c r="E2115" s="124"/>
      <c r="F2115" s="124"/>
      <c r="G2115" s="124"/>
      <c r="H2115" s="124"/>
      <c r="I2115" s="124"/>
      <c r="J2115" s="124"/>
      <c r="K2115" s="124"/>
      <c r="L2115" s="124"/>
      <c r="M2115" s="124"/>
      <c r="N2115" s="124"/>
      <c r="O2115" s="124"/>
      <c r="P2115" s="124"/>
      <c r="Q2115" s="124"/>
      <c r="R2115" s="124"/>
      <c r="S2115" s="124"/>
      <c r="T2115" s="124"/>
      <c r="U2115" s="124"/>
      <c r="V2115" s="124"/>
      <c r="W2115" s="124"/>
      <c r="X2115" s="124"/>
      <c r="Y2115" s="124"/>
    </row>
    <row r="2116" spans="1:25" x14ac:dyDescent="0.25">
      <c r="A2116" s="124"/>
      <c r="B2116" s="124"/>
      <c r="C2116" s="124"/>
      <c r="D2116" s="124"/>
      <c r="E2116" s="124"/>
      <c r="F2116" s="124"/>
      <c r="G2116" s="124"/>
      <c r="H2116" s="124"/>
      <c r="I2116" s="124"/>
      <c r="J2116" s="124"/>
      <c r="K2116" s="124"/>
      <c r="L2116" s="124"/>
      <c r="M2116" s="124"/>
      <c r="N2116" s="124"/>
      <c r="O2116" s="124"/>
      <c r="P2116" s="124"/>
      <c r="Q2116" s="124"/>
      <c r="R2116" s="124"/>
      <c r="S2116" s="124"/>
      <c r="T2116" s="124"/>
      <c r="U2116" s="124"/>
      <c r="V2116" s="124"/>
      <c r="W2116" s="124"/>
      <c r="X2116" s="124"/>
      <c r="Y2116" s="124"/>
    </row>
    <row r="2117" spans="1:25" x14ac:dyDescent="0.25">
      <c r="A2117" s="124"/>
      <c r="B2117" s="124"/>
      <c r="C2117" s="124"/>
      <c r="D2117" s="124"/>
      <c r="E2117" s="124"/>
      <c r="F2117" s="124"/>
      <c r="G2117" s="124"/>
      <c r="H2117" s="124"/>
      <c r="I2117" s="124"/>
      <c r="J2117" s="124"/>
      <c r="K2117" s="124"/>
      <c r="L2117" s="124"/>
      <c r="M2117" s="124"/>
      <c r="N2117" s="124"/>
      <c r="O2117" s="124"/>
      <c r="P2117" s="124"/>
      <c r="Q2117" s="124"/>
      <c r="R2117" s="124"/>
      <c r="S2117" s="124"/>
      <c r="T2117" s="124"/>
      <c r="U2117" s="124"/>
      <c r="V2117" s="124"/>
      <c r="W2117" s="124"/>
      <c r="X2117" s="124"/>
      <c r="Y2117" s="124"/>
    </row>
    <row r="2118" spans="1:25" x14ac:dyDescent="0.25">
      <c r="A2118" s="124"/>
      <c r="B2118" s="124"/>
      <c r="C2118" s="124"/>
      <c r="D2118" s="124"/>
      <c r="E2118" s="124"/>
      <c r="F2118" s="124"/>
      <c r="G2118" s="124"/>
      <c r="H2118" s="124"/>
      <c r="I2118" s="124"/>
      <c r="J2118" s="124"/>
      <c r="K2118" s="124"/>
      <c r="L2118" s="124"/>
      <c r="M2118" s="124"/>
      <c r="N2118" s="124"/>
      <c r="O2118" s="124"/>
      <c r="P2118" s="124"/>
      <c r="Q2118" s="124"/>
      <c r="R2118" s="124"/>
      <c r="S2118" s="124"/>
      <c r="T2118" s="124"/>
      <c r="U2118" s="124"/>
      <c r="V2118" s="124"/>
      <c r="W2118" s="124"/>
      <c r="X2118" s="124"/>
      <c r="Y2118" s="124"/>
    </row>
    <row r="2119" spans="1:25" x14ac:dyDescent="0.25">
      <c r="A2119" s="124"/>
      <c r="B2119" s="124"/>
      <c r="C2119" s="124"/>
      <c r="D2119" s="124"/>
      <c r="E2119" s="124"/>
      <c r="F2119" s="124"/>
      <c r="G2119" s="124"/>
      <c r="H2119" s="124"/>
      <c r="I2119" s="124"/>
      <c r="J2119" s="124"/>
      <c r="K2119" s="124"/>
      <c r="L2119" s="124"/>
      <c r="M2119" s="124"/>
      <c r="N2119" s="124"/>
      <c r="O2119" s="124"/>
      <c r="P2119" s="124"/>
      <c r="Q2119" s="124"/>
      <c r="R2119" s="124"/>
      <c r="S2119" s="124"/>
      <c r="T2119" s="124"/>
      <c r="U2119" s="124"/>
      <c r="V2119" s="124"/>
      <c r="W2119" s="124"/>
      <c r="X2119" s="124"/>
      <c r="Y2119" s="124"/>
    </row>
    <row r="2120" spans="1:25" x14ac:dyDescent="0.25">
      <c r="A2120" s="124"/>
      <c r="B2120" s="124"/>
      <c r="C2120" s="124"/>
      <c r="D2120" s="124"/>
      <c r="E2120" s="124"/>
      <c r="F2120" s="124"/>
      <c r="G2120" s="124"/>
      <c r="H2120" s="124"/>
      <c r="I2120" s="124"/>
      <c r="J2120" s="124"/>
      <c r="K2120" s="124"/>
      <c r="L2120" s="124"/>
      <c r="M2120" s="124"/>
      <c r="N2120" s="124"/>
      <c r="O2120" s="124"/>
      <c r="P2120" s="124"/>
      <c r="Q2120" s="124"/>
      <c r="R2120" s="124"/>
      <c r="S2120" s="124"/>
      <c r="T2120" s="124"/>
      <c r="U2120" s="124"/>
      <c r="V2120" s="124"/>
      <c r="W2120" s="124"/>
      <c r="X2120" s="124"/>
      <c r="Y2120" s="124"/>
    </row>
    <row r="2121" spans="1:25" x14ac:dyDescent="0.25">
      <c r="A2121" s="124"/>
      <c r="B2121" s="124"/>
      <c r="C2121" s="124"/>
      <c r="D2121" s="124"/>
      <c r="E2121" s="124"/>
      <c r="F2121" s="124"/>
      <c r="G2121" s="124"/>
      <c r="H2121" s="124"/>
      <c r="I2121" s="124"/>
      <c r="J2121" s="124"/>
      <c r="K2121" s="124"/>
      <c r="L2121" s="124"/>
      <c r="M2121" s="124"/>
      <c r="N2121" s="124"/>
      <c r="O2121" s="124"/>
      <c r="P2121" s="124"/>
      <c r="Q2121" s="124"/>
      <c r="R2121" s="124"/>
      <c r="S2121" s="124"/>
      <c r="T2121" s="124"/>
      <c r="U2121" s="124"/>
      <c r="V2121" s="124"/>
      <c r="W2121" s="124"/>
      <c r="X2121" s="124"/>
      <c r="Y2121" s="124"/>
    </row>
    <row r="2122" spans="1:25" x14ac:dyDescent="0.25">
      <c r="A2122" s="124"/>
      <c r="B2122" s="124"/>
      <c r="C2122" s="124"/>
      <c r="D2122" s="124"/>
      <c r="E2122" s="124"/>
      <c r="F2122" s="124"/>
      <c r="G2122" s="124"/>
      <c r="H2122" s="124"/>
      <c r="I2122" s="124"/>
      <c r="J2122" s="124"/>
      <c r="K2122" s="124"/>
      <c r="L2122" s="124"/>
      <c r="M2122" s="124"/>
      <c r="N2122" s="124"/>
      <c r="O2122" s="124"/>
      <c r="P2122" s="124"/>
      <c r="Q2122" s="124"/>
      <c r="R2122" s="124"/>
      <c r="S2122" s="124"/>
      <c r="T2122" s="124"/>
      <c r="U2122" s="124"/>
      <c r="V2122" s="124"/>
      <c r="W2122" s="124"/>
      <c r="X2122" s="124"/>
      <c r="Y2122" s="124"/>
    </row>
    <row r="2123" spans="1:25" x14ac:dyDescent="0.25">
      <c r="A2123" s="124"/>
      <c r="B2123" s="124"/>
      <c r="C2123" s="124"/>
      <c r="D2123" s="124"/>
      <c r="E2123" s="124"/>
      <c r="F2123" s="124"/>
      <c r="G2123" s="124"/>
      <c r="H2123" s="124"/>
      <c r="I2123" s="124"/>
      <c r="J2123" s="124"/>
      <c r="K2123" s="124"/>
      <c r="L2123" s="124"/>
      <c r="M2123" s="124"/>
      <c r="N2123" s="124"/>
      <c r="O2123" s="124"/>
      <c r="P2123" s="124"/>
      <c r="Q2123" s="124"/>
      <c r="R2123" s="124"/>
      <c r="S2123" s="124"/>
      <c r="T2123" s="124"/>
      <c r="U2123" s="124"/>
      <c r="V2123" s="124"/>
      <c r="W2123" s="124"/>
      <c r="X2123" s="124"/>
      <c r="Y2123" s="124"/>
    </row>
    <row r="2124" spans="1:25" x14ac:dyDescent="0.25">
      <c r="A2124" s="124"/>
      <c r="B2124" s="124"/>
      <c r="C2124" s="124"/>
      <c r="D2124" s="124"/>
      <c r="E2124" s="124"/>
      <c r="F2124" s="124"/>
      <c r="G2124" s="124"/>
      <c r="H2124" s="124"/>
      <c r="I2124" s="124"/>
      <c r="J2124" s="124"/>
      <c r="K2124" s="124"/>
      <c r="L2124" s="124"/>
      <c r="M2124" s="124"/>
      <c r="N2124" s="124"/>
      <c r="O2124" s="124"/>
      <c r="P2124" s="124"/>
      <c r="Q2124" s="124"/>
      <c r="R2124" s="124"/>
      <c r="S2124" s="124"/>
      <c r="T2124" s="124"/>
      <c r="U2124" s="124"/>
      <c r="V2124" s="124"/>
      <c r="W2124" s="124"/>
      <c r="X2124" s="124"/>
      <c r="Y2124" s="124"/>
    </row>
    <row r="2125" spans="1:25" x14ac:dyDescent="0.25">
      <c r="A2125" s="124"/>
      <c r="B2125" s="124"/>
      <c r="C2125" s="124"/>
      <c r="D2125" s="124"/>
      <c r="E2125" s="124"/>
      <c r="F2125" s="124"/>
      <c r="G2125" s="124"/>
      <c r="H2125" s="124"/>
      <c r="I2125" s="124"/>
      <c r="J2125" s="124"/>
      <c r="K2125" s="124"/>
      <c r="L2125" s="124"/>
      <c r="M2125" s="124"/>
      <c r="N2125" s="124"/>
      <c r="O2125" s="124"/>
      <c r="P2125" s="124"/>
      <c r="Q2125" s="124"/>
      <c r="R2125" s="124"/>
      <c r="S2125" s="124"/>
      <c r="T2125" s="124"/>
      <c r="U2125" s="124"/>
      <c r="V2125" s="124"/>
      <c r="W2125" s="124"/>
      <c r="X2125" s="124"/>
      <c r="Y2125" s="124"/>
    </row>
    <row r="2126" spans="1:25" x14ac:dyDescent="0.25">
      <c r="A2126" s="124"/>
      <c r="B2126" s="124"/>
      <c r="C2126" s="124"/>
      <c r="D2126" s="124"/>
      <c r="E2126" s="124"/>
      <c r="F2126" s="124"/>
      <c r="G2126" s="124"/>
      <c r="H2126" s="124"/>
      <c r="I2126" s="124"/>
      <c r="J2126" s="124"/>
      <c r="K2126" s="124"/>
      <c r="L2126" s="124"/>
      <c r="M2126" s="124"/>
      <c r="N2126" s="124"/>
      <c r="O2126" s="124"/>
      <c r="P2126" s="124"/>
      <c r="Q2126" s="124"/>
      <c r="R2126" s="124"/>
      <c r="S2126" s="124"/>
      <c r="T2126" s="124"/>
      <c r="U2126" s="124"/>
      <c r="V2126" s="124"/>
      <c r="W2126" s="124"/>
      <c r="X2126" s="124"/>
      <c r="Y2126" s="124"/>
    </row>
    <row r="2127" spans="1:25" x14ac:dyDescent="0.25">
      <c r="A2127" s="124"/>
      <c r="B2127" s="124"/>
      <c r="C2127" s="124"/>
      <c r="D2127" s="124"/>
      <c r="E2127" s="124"/>
      <c r="F2127" s="124"/>
      <c r="G2127" s="124"/>
      <c r="H2127" s="124"/>
      <c r="I2127" s="124"/>
      <c r="J2127" s="124"/>
      <c r="K2127" s="124"/>
      <c r="L2127" s="124"/>
      <c r="M2127" s="124"/>
      <c r="N2127" s="124"/>
      <c r="O2127" s="124"/>
      <c r="P2127" s="124"/>
      <c r="Q2127" s="124"/>
      <c r="R2127" s="124"/>
      <c r="S2127" s="124"/>
      <c r="T2127" s="124"/>
      <c r="U2127" s="124"/>
      <c r="V2127" s="124"/>
      <c r="W2127" s="124"/>
      <c r="X2127" s="124"/>
      <c r="Y2127" s="124"/>
    </row>
    <row r="2128" spans="1:25" x14ac:dyDescent="0.25">
      <c r="A2128" s="124"/>
      <c r="B2128" s="124"/>
      <c r="C2128" s="124"/>
      <c r="D2128" s="124"/>
      <c r="E2128" s="124"/>
      <c r="F2128" s="124"/>
      <c r="G2128" s="124"/>
      <c r="H2128" s="124"/>
      <c r="I2128" s="124"/>
      <c r="J2128" s="124"/>
      <c r="K2128" s="124"/>
      <c r="L2128" s="124"/>
      <c r="M2128" s="124"/>
      <c r="N2128" s="124"/>
      <c r="O2128" s="124"/>
      <c r="P2128" s="124"/>
      <c r="Q2128" s="124"/>
      <c r="R2128" s="124"/>
      <c r="S2128" s="124"/>
      <c r="T2128" s="124"/>
      <c r="U2128" s="124"/>
      <c r="V2128" s="124"/>
      <c r="W2128" s="124"/>
      <c r="X2128" s="124"/>
      <c r="Y2128" s="124"/>
    </row>
    <row r="2129" spans="1:25" x14ac:dyDescent="0.25">
      <c r="A2129" s="124"/>
      <c r="B2129" s="124"/>
      <c r="C2129" s="124"/>
      <c r="D2129" s="124"/>
      <c r="E2129" s="124"/>
      <c r="F2129" s="124"/>
      <c r="G2129" s="124"/>
      <c r="H2129" s="124"/>
      <c r="I2129" s="124"/>
      <c r="J2129" s="124"/>
      <c r="K2129" s="124"/>
      <c r="L2129" s="124"/>
      <c r="M2129" s="124"/>
      <c r="N2129" s="124"/>
      <c r="O2129" s="124"/>
      <c r="P2129" s="124"/>
      <c r="Q2129" s="124"/>
      <c r="R2129" s="124"/>
      <c r="S2129" s="124"/>
      <c r="T2129" s="124"/>
      <c r="U2129" s="124"/>
      <c r="V2129" s="124"/>
      <c r="W2129" s="124"/>
      <c r="X2129" s="124"/>
      <c r="Y2129" s="124"/>
    </row>
    <row r="2130" spans="1:25" x14ac:dyDescent="0.25">
      <c r="A2130" s="124"/>
      <c r="B2130" s="124"/>
      <c r="C2130" s="124"/>
      <c r="D2130" s="124"/>
      <c r="E2130" s="124"/>
      <c r="F2130" s="124"/>
      <c r="G2130" s="124"/>
      <c r="H2130" s="124"/>
      <c r="I2130" s="124"/>
      <c r="J2130" s="124"/>
      <c r="K2130" s="124"/>
      <c r="L2130" s="124"/>
      <c r="M2130" s="124"/>
      <c r="N2130" s="124"/>
      <c r="O2130" s="124"/>
      <c r="P2130" s="124"/>
      <c r="Q2130" s="124"/>
      <c r="R2130" s="124"/>
      <c r="S2130" s="124"/>
      <c r="T2130" s="124"/>
      <c r="U2130" s="124"/>
      <c r="V2130" s="124"/>
      <c r="W2130" s="124"/>
      <c r="X2130" s="124"/>
      <c r="Y2130" s="124"/>
    </row>
    <row r="2131" spans="1:25" x14ac:dyDescent="0.25">
      <c r="A2131" s="124"/>
      <c r="B2131" s="124"/>
      <c r="C2131" s="124"/>
      <c r="D2131" s="124"/>
      <c r="E2131" s="124"/>
      <c r="F2131" s="124"/>
      <c r="G2131" s="124"/>
      <c r="H2131" s="124"/>
      <c r="I2131" s="124"/>
      <c r="J2131" s="124"/>
      <c r="K2131" s="124"/>
      <c r="L2131" s="124"/>
      <c r="M2131" s="124"/>
      <c r="N2131" s="124"/>
      <c r="O2131" s="124"/>
      <c r="P2131" s="124"/>
      <c r="Q2131" s="124"/>
      <c r="R2131" s="124"/>
      <c r="S2131" s="124"/>
      <c r="T2131" s="124"/>
      <c r="U2131" s="124"/>
      <c r="V2131" s="124"/>
      <c r="W2131" s="124"/>
      <c r="X2131" s="124"/>
      <c r="Y2131" s="124"/>
    </row>
    <row r="2132" spans="1:25" x14ac:dyDescent="0.25">
      <c r="A2132" s="124"/>
      <c r="B2132" s="124"/>
      <c r="C2132" s="124"/>
      <c r="D2132" s="124"/>
      <c r="E2132" s="124"/>
      <c r="F2132" s="124"/>
      <c r="G2132" s="124"/>
      <c r="H2132" s="124"/>
      <c r="I2132" s="124"/>
      <c r="J2132" s="124"/>
      <c r="K2132" s="124"/>
      <c r="L2132" s="124"/>
      <c r="M2132" s="124"/>
      <c r="N2132" s="124"/>
      <c r="O2132" s="124"/>
      <c r="P2132" s="124"/>
      <c r="Q2132" s="124"/>
      <c r="R2132" s="124"/>
      <c r="S2132" s="124"/>
      <c r="T2132" s="124"/>
      <c r="U2132" s="124"/>
      <c r="V2132" s="124"/>
      <c r="W2132" s="124"/>
      <c r="X2132" s="124"/>
      <c r="Y2132" s="124"/>
    </row>
    <row r="2133" spans="1:25" x14ac:dyDescent="0.25">
      <c r="A2133" s="124"/>
      <c r="B2133" s="124"/>
      <c r="C2133" s="124"/>
      <c r="D2133" s="124"/>
      <c r="E2133" s="124"/>
      <c r="F2133" s="124"/>
      <c r="G2133" s="124"/>
      <c r="H2133" s="124"/>
      <c r="I2133" s="124"/>
      <c r="J2133" s="124"/>
      <c r="K2133" s="124"/>
      <c r="L2133" s="124"/>
      <c r="M2133" s="124"/>
      <c r="N2133" s="124"/>
      <c r="O2133" s="124"/>
      <c r="P2133" s="124"/>
      <c r="Q2133" s="124"/>
      <c r="R2133" s="124"/>
      <c r="S2133" s="124"/>
      <c r="T2133" s="124"/>
      <c r="U2133" s="124"/>
      <c r="V2133" s="124"/>
      <c r="W2133" s="124"/>
      <c r="X2133" s="124"/>
      <c r="Y2133" s="124"/>
    </row>
    <row r="2134" spans="1:25" x14ac:dyDescent="0.25">
      <c r="A2134" s="124"/>
      <c r="B2134" s="124"/>
      <c r="C2134" s="124"/>
      <c r="D2134" s="124"/>
      <c r="E2134" s="124"/>
      <c r="F2134" s="124"/>
      <c r="G2134" s="124"/>
      <c r="H2134" s="124"/>
      <c r="I2134" s="124"/>
      <c r="J2134" s="124"/>
      <c r="K2134" s="124"/>
      <c r="L2134" s="124"/>
      <c r="M2134" s="124"/>
      <c r="N2134" s="124"/>
      <c r="O2134" s="124"/>
      <c r="P2134" s="124"/>
      <c r="Q2134" s="124"/>
      <c r="R2134" s="124"/>
      <c r="S2134" s="124"/>
      <c r="T2134" s="124"/>
      <c r="U2134" s="124"/>
      <c r="V2134" s="124"/>
      <c r="W2134" s="124"/>
      <c r="X2134" s="124"/>
      <c r="Y2134" s="124"/>
    </row>
    <row r="2135" spans="1:25" x14ac:dyDescent="0.25">
      <c r="A2135" s="124"/>
      <c r="B2135" s="124"/>
      <c r="C2135" s="124"/>
      <c r="D2135" s="124"/>
      <c r="E2135" s="124"/>
      <c r="F2135" s="124"/>
      <c r="G2135" s="124"/>
      <c r="H2135" s="124"/>
      <c r="I2135" s="124"/>
      <c r="J2135" s="124"/>
      <c r="K2135" s="124"/>
      <c r="L2135" s="124"/>
      <c r="M2135" s="124"/>
      <c r="N2135" s="124"/>
      <c r="O2135" s="124"/>
      <c r="P2135" s="124"/>
      <c r="Q2135" s="124"/>
      <c r="R2135" s="124"/>
      <c r="S2135" s="124"/>
      <c r="T2135" s="124"/>
      <c r="U2135" s="124"/>
      <c r="V2135" s="124"/>
      <c r="W2135" s="124"/>
      <c r="X2135" s="124"/>
      <c r="Y2135" s="124"/>
    </row>
    <row r="2136" spans="1:25" x14ac:dyDescent="0.25">
      <c r="A2136" s="124"/>
      <c r="B2136" s="124"/>
      <c r="C2136" s="124"/>
      <c r="D2136" s="124"/>
      <c r="E2136" s="124"/>
      <c r="F2136" s="124"/>
      <c r="G2136" s="124"/>
      <c r="H2136" s="124"/>
      <c r="I2136" s="124"/>
      <c r="J2136" s="124"/>
      <c r="K2136" s="124"/>
      <c r="L2136" s="124"/>
      <c r="M2136" s="124"/>
      <c r="N2136" s="124"/>
      <c r="O2136" s="124"/>
      <c r="P2136" s="124"/>
      <c r="Q2136" s="124"/>
      <c r="R2136" s="124"/>
      <c r="S2136" s="124"/>
      <c r="T2136" s="124"/>
      <c r="U2136" s="124"/>
      <c r="V2136" s="124"/>
      <c r="W2136" s="124"/>
      <c r="X2136" s="124"/>
      <c r="Y2136" s="124"/>
    </row>
    <row r="2137" spans="1:25" x14ac:dyDescent="0.25">
      <c r="A2137" s="124"/>
      <c r="B2137" s="124"/>
      <c r="C2137" s="124"/>
      <c r="D2137" s="124"/>
      <c r="E2137" s="124"/>
      <c r="F2137" s="124"/>
      <c r="G2137" s="124"/>
      <c r="H2137" s="124"/>
      <c r="I2137" s="124"/>
      <c r="J2137" s="124"/>
      <c r="K2137" s="124"/>
      <c r="L2137" s="124"/>
      <c r="M2137" s="124"/>
      <c r="N2137" s="124"/>
      <c r="O2137" s="124"/>
      <c r="P2137" s="124"/>
      <c r="Q2137" s="124"/>
      <c r="R2137" s="124"/>
      <c r="S2137" s="124"/>
      <c r="T2137" s="124"/>
      <c r="U2137" s="124"/>
      <c r="V2137" s="124"/>
      <c r="W2137" s="124"/>
      <c r="X2137" s="124"/>
      <c r="Y2137" s="124"/>
    </row>
    <row r="2138" spans="1:25" x14ac:dyDescent="0.25">
      <c r="A2138" s="124"/>
      <c r="B2138" s="124"/>
      <c r="C2138" s="124"/>
      <c r="D2138" s="124"/>
      <c r="E2138" s="124"/>
      <c r="F2138" s="124"/>
      <c r="G2138" s="124"/>
      <c r="H2138" s="124"/>
      <c r="I2138" s="124"/>
      <c r="J2138" s="124"/>
      <c r="K2138" s="124"/>
      <c r="L2138" s="124"/>
      <c r="M2138" s="124"/>
      <c r="N2138" s="124"/>
      <c r="O2138" s="124"/>
      <c r="P2138" s="124"/>
      <c r="Q2138" s="124"/>
      <c r="R2138" s="124"/>
      <c r="S2138" s="124"/>
      <c r="T2138" s="124"/>
      <c r="U2138" s="124"/>
      <c r="V2138" s="124"/>
      <c r="W2138" s="124"/>
      <c r="X2138" s="124"/>
      <c r="Y2138" s="124"/>
    </row>
    <row r="2139" spans="1:25" x14ac:dyDescent="0.25">
      <c r="A2139" s="124"/>
      <c r="B2139" s="124"/>
      <c r="C2139" s="124"/>
      <c r="D2139" s="124"/>
      <c r="E2139" s="124"/>
      <c r="F2139" s="124"/>
      <c r="G2139" s="124"/>
      <c r="H2139" s="124"/>
      <c r="I2139" s="124"/>
      <c r="J2139" s="124"/>
      <c r="K2139" s="124"/>
      <c r="L2139" s="124"/>
      <c r="M2139" s="124"/>
      <c r="N2139" s="124"/>
      <c r="O2139" s="124"/>
      <c r="P2139" s="124"/>
      <c r="Q2139" s="124"/>
      <c r="R2139" s="124"/>
      <c r="S2139" s="124"/>
      <c r="T2139" s="124"/>
      <c r="U2139" s="124"/>
      <c r="V2139" s="124"/>
      <c r="W2139" s="124"/>
      <c r="X2139" s="124"/>
      <c r="Y2139" s="124"/>
    </row>
    <row r="2140" spans="1:25" x14ac:dyDescent="0.25">
      <c r="A2140" s="124"/>
      <c r="B2140" s="124"/>
      <c r="C2140" s="124"/>
      <c r="D2140" s="124"/>
      <c r="E2140" s="124"/>
      <c r="F2140" s="124"/>
      <c r="G2140" s="124"/>
      <c r="H2140" s="124"/>
      <c r="I2140" s="124"/>
      <c r="J2140" s="124"/>
      <c r="K2140" s="124"/>
      <c r="L2140" s="124"/>
      <c r="M2140" s="124"/>
      <c r="N2140" s="124"/>
      <c r="O2140" s="124"/>
      <c r="P2140" s="124"/>
      <c r="Q2140" s="124"/>
      <c r="R2140" s="124"/>
      <c r="S2140" s="124"/>
      <c r="T2140" s="124"/>
      <c r="U2140" s="124"/>
      <c r="V2140" s="124"/>
      <c r="W2140" s="124"/>
      <c r="X2140" s="124"/>
      <c r="Y2140" s="124"/>
    </row>
    <row r="2141" spans="1:25" x14ac:dyDescent="0.25">
      <c r="A2141" s="124"/>
      <c r="B2141" s="124"/>
      <c r="C2141" s="124"/>
      <c r="D2141" s="124"/>
      <c r="E2141" s="124"/>
      <c r="F2141" s="124"/>
      <c r="G2141" s="124"/>
      <c r="H2141" s="124"/>
      <c r="I2141" s="124"/>
      <c r="J2141" s="124"/>
      <c r="K2141" s="124"/>
      <c r="L2141" s="124"/>
      <c r="M2141" s="124"/>
      <c r="N2141" s="124"/>
      <c r="O2141" s="124"/>
      <c r="P2141" s="124"/>
      <c r="Q2141" s="124"/>
      <c r="R2141" s="124"/>
      <c r="S2141" s="124"/>
      <c r="T2141" s="124"/>
      <c r="U2141" s="124"/>
      <c r="V2141" s="124"/>
      <c r="W2141" s="124"/>
      <c r="X2141" s="124"/>
      <c r="Y2141" s="124"/>
    </row>
    <row r="2142" spans="1:25" x14ac:dyDescent="0.25">
      <c r="A2142" s="124"/>
      <c r="B2142" s="124"/>
      <c r="C2142" s="124"/>
      <c r="D2142" s="124"/>
      <c r="E2142" s="124"/>
      <c r="F2142" s="124"/>
      <c r="G2142" s="124"/>
      <c r="H2142" s="124"/>
      <c r="I2142" s="124"/>
      <c r="J2142" s="124"/>
      <c r="K2142" s="124"/>
      <c r="L2142" s="124"/>
      <c r="M2142" s="124"/>
      <c r="N2142" s="124"/>
      <c r="O2142" s="124"/>
      <c r="P2142" s="124"/>
      <c r="Q2142" s="124"/>
      <c r="R2142" s="124"/>
      <c r="S2142" s="124"/>
      <c r="T2142" s="124"/>
      <c r="U2142" s="124"/>
      <c r="V2142" s="124"/>
      <c r="W2142" s="124"/>
      <c r="X2142" s="124"/>
      <c r="Y2142" s="124"/>
    </row>
    <row r="2143" spans="1:25" x14ac:dyDescent="0.25">
      <c r="A2143" s="124"/>
      <c r="B2143" s="124"/>
      <c r="C2143" s="124"/>
      <c r="D2143" s="124"/>
      <c r="E2143" s="124"/>
      <c r="F2143" s="124"/>
      <c r="G2143" s="124"/>
      <c r="H2143" s="124"/>
      <c r="I2143" s="124"/>
      <c r="J2143" s="124"/>
      <c r="K2143" s="124"/>
      <c r="L2143" s="124"/>
      <c r="M2143" s="124"/>
      <c r="N2143" s="124"/>
      <c r="O2143" s="124"/>
      <c r="P2143" s="124"/>
      <c r="Q2143" s="124"/>
      <c r="R2143" s="124"/>
      <c r="S2143" s="124"/>
      <c r="T2143" s="124"/>
      <c r="U2143" s="124"/>
      <c r="V2143" s="124"/>
      <c r="W2143" s="124"/>
      <c r="X2143" s="124"/>
      <c r="Y2143" s="124"/>
    </row>
    <row r="2144" spans="1:25" x14ac:dyDescent="0.25">
      <c r="A2144" s="124"/>
      <c r="B2144" s="124"/>
      <c r="C2144" s="124"/>
      <c r="D2144" s="124"/>
      <c r="E2144" s="124"/>
      <c r="F2144" s="124"/>
      <c r="G2144" s="124"/>
      <c r="H2144" s="124"/>
      <c r="I2144" s="124"/>
      <c r="J2144" s="124"/>
      <c r="K2144" s="124"/>
      <c r="L2144" s="124"/>
      <c r="M2144" s="124"/>
      <c r="N2144" s="124"/>
      <c r="O2144" s="124"/>
      <c r="P2144" s="124"/>
      <c r="Q2144" s="124"/>
      <c r="R2144" s="124"/>
      <c r="S2144" s="124"/>
      <c r="T2144" s="124"/>
      <c r="U2144" s="124"/>
      <c r="V2144" s="124"/>
      <c r="W2144" s="124"/>
      <c r="X2144" s="124"/>
      <c r="Y2144" s="124"/>
    </row>
    <row r="2145" spans="1:25" x14ac:dyDescent="0.25">
      <c r="A2145" s="124"/>
      <c r="B2145" s="124"/>
      <c r="C2145" s="124"/>
      <c r="D2145" s="124"/>
      <c r="E2145" s="124"/>
      <c r="F2145" s="124"/>
      <c r="G2145" s="124"/>
      <c r="H2145" s="124"/>
      <c r="I2145" s="124"/>
      <c r="J2145" s="124"/>
      <c r="K2145" s="124"/>
      <c r="L2145" s="124"/>
      <c r="M2145" s="124"/>
      <c r="N2145" s="124"/>
      <c r="O2145" s="124"/>
      <c r="P2145" s="124"/>
      <c r="Q2145" s="124"/>
      <c r="R2145" s="124"/>
      <c r="S2145" s="124"/>
      <c r="T2145" s="124"/>
      <c r="U2145" s="124"/>
      <c r="V2145" s="124"/>
      <c r="W2145" s="124"/>
      <c r="X2145" s="124"/>
      <c r="Y2145" s="124"/>
    </row>
    <row r="2146" spans="1:25" x14ac:dyDescent="0.25">
      <c r="A2146" s="124"/>
      <c r="B2146" s="124"/>
      <c r="C2146" s="124"/>
      <c r="D2146" s="124"/>
      <c r="E2146" s="124"/>
      <c r="F2146" s="124"/>
      <c r="G2146" s="124"/>
      <c r="H2146" s="124"/>
      <c r="I2146" s="124"/>
      <c r="J2146" s="124"/>
      <c r="K2146" s="124"/>
      <c r="L2146" s="124"/>
      <c r="M2146" s="124"/>
      <c r="N2146" s="124"/>
      <c r="O2146" s="124"/>
      <c r="P2146" s="124"/>
      <c r="Q2146" s="124"/>
      <c r="R2146" s="124"/>
      <c r="S2146" s="124"/>
      <c r="T2146" s="124"/>
      <c r="U2146" s="124"/>
      <c r="V2146" s="124"/>
      <c r="W2146" s="124"/>
      <c r="X2146" s="124"/>
      <c r="Y2146" s="124"/>
    </row>
    <row r="2147" spans="1:25" x14ac:dyDescent="0.25">
      <c r="A2147" s="124"/>
      <c r="B2147" s="124"/>
      <c r="C2147" s="124"/>
      <c r="D2147" s="124"/>
      <c r="E2147" s="124"/>
      <c r="F2147" s="124"/>
      <c r="G2147" s="124"/>
      <c r="H2147" s="124"/>
      <c r="I2147" s="124"/>
      <c r="J2147" s="124"/>
      <c r="K2147" s="124"/>
      <c r="L2147" s="124"/>
      <c r="M2147" s="124"/>
      <c r="N2147" s="124"/>
      <c r="O2147" s="124"/>
      <c r="P2147" s="124"/>
      <c r="Q2147" s="124"/>
      <c r="R2147" s="124"/>
      <c r="S2147" s="124"/>
      <c r="T2147" s="124"/>
      <c r="U2147" s="124"/>
      <c r="V2147" s="124"/>
      <c r="W2147" s="124"/>
      <c r="X2147" s="124"/>
      <c r="Y2147" s="124"/>
    </row>
    <row r="2148" spans="1:25" x14ac:dyDescent="0.25">
      <c r="A2148" s="124"/>
      <c r="B2148" s="124"/>
      <c r="C2148" s="124"/>
      <c r="D2148" s="124"/>
      <c r="E2148" s="124"/>
      <c r="F2148" s="124"/>
      <c r="G2148" s="124"/>
      <c r="H2148" s="124"/>
      <c r="I2148" s="124"/>
      <c r="J2148" s="124"/>
      <c r="K2148" s="124"/>
      <c r="L2148" s="124"/>
      <c r="M2148" s="124"/>
      <c r="N2148" s="124"/>
      <c r="O2148" s="124"/>
      <c r="P2148" s="124"/>
      <c r="Q2148" s="124"/>
      <c r="R2148" s="124"/>
      <c r="S2148" s="124"/>
      <c r="T2148" s="124"/>
      <c r="U2148" s="124"/>
      <c r="V2148" s="124"/>
      <c r="W2148" s="124"/>
      <c r="X2148" s="124"/>
      <c r="Y2148" s="124"/>
    </row>
    <row r="2149" spans="1:25" x14ac:dyDescent="0.25">
      <c r="A2149" s="124"/>
      <c r="B2149" s="124"/>
      <c r="C2149" s="124"/>
      <c r="D2149" s="124"/>
      <c r="E2149" s="124"/>
      <c r="F2149" s="124"/>
      <c r="G2149" s="124"/>
      <c r="H2149" s="124"/>
      <c r="I2149" s="124"/>
      <c r="J2149" s="124"/>
      <c r="K2149" s="124"/>
      <c r="L2149" s="124"/>
      <c r="M2149" s="124"/>
      <c r="N2149" s="124"/>
      <c r="O2149" s="124"/>
      <c r="P2149" s="124"/>
      <c r="Q2149" s="124"/>
      <c r="R2149" s="124"/>
      <c r="S2149" s="124"/>
      <c r="T2149" s="124"/>
      <c r="U2149" s="124"/>
      <c r="V2149" s="124"/>
      <c r="W2149" s="124"/>
      <c r="X2149" s="124"/>
      <c r="Y2149" s="124"/>
    </row>
    <row r="2150" spans="1:25" x14ac:dyDescent="0.25">
      <c r="A2150" s="124"/>
      <c r="B2150" s="124"/>
      <c r="C2150" s="124"/>
      <c r="D2150" s="124"/>
      <c r="E2150" s="124"/>
      <c r="F2150" s="124"/>
      <c r="G2150" s="124"/>
      <c r="H2150" s="124"/>
      <c r="I2150" s="124"/>
      <c r="J2150" s="124"/>
      <c r="K2150" s="124"/>
      <c r="L2150" s="124"/>
      <c r="M2150" s="124"/>
      <c r="N2150" s="124"/>
      <c r="O2150" s="124"/>
      <c r="P2150" s="124"/>
      <c r="Q2150" s="124"/>
      <c r="R2150" s="124"/>
      <c r="S2150" s="124"/>
      <c r="T2150" s="124"/>
      <c r="U2150" s="124"/>
      <c r="V2150" s="124"/>
      <c r="W2150" s="124"/>
      <c r="X2150" s="124"/>
      <c r="Y2150" s="124"/>
    </row>
    <row r="2151" spans="1:25" x14ac:dyDescent="0.25">
      <c r="A2151" s="124"/>
      <c r="B2151" s="124"/>
      <c r="C2151" s="124"/>
      <c r="D2151" s="124"/>
      <c r="E2151" s="124"/>
      <c r="F2151" s="124"/>
      <c r="G2151" s="124"/>
      <c r="H2151" s="124"/>
      <c r="I2151" s="124"/>
      <c r="J2151" s="124"/>
      <c r="K2151" s="124"/>
      <c r="L2151" s="124"/>
      <c r="M2151" s="124"/>
      <c r="N2151" s="124"/>
      <c r="O2151" s="124"/>
      <c r="P2151" s="124"/>
      <c r="Q2151" s="124"/>
      <c r="R2151" s="124"/>
      <c r="S2151" s="124"/>
      <c r="T2151" s="124"/>
      <c r="U2151" s="124"/>
      <c r="V2151" s="124"/>
      <c r="W2151" s="124"/>
      <c r="X2151" s="124"/>
      <c r="Y2151" s="124"/>
    </row>
    <row r="2152" spans="1:25" x14ac:dyDescent="0.25">
      <c r="A2152" s="124"/>
      <c r="B2152" s="124"/>
      <c r="C2152" s="124"/>
      <c r="D2152" s="124"/>
      <c r="E2152" s="124"/>
      <c r="F2152" s="124"/>
      <c r="G2152" s="124"/>
      <c r="H2152" s="124"/>
      <c r="I2152" s="124"/>
      <c r="J2152" s="124"/>
      <c r="K2152" s="124"/>
      <c r="L2152" s="124"/>
      <c r="M2152" s="124"/>
      <c r="N2152" s="124"/>
      <c r="O2152" s="124"/>
      <c r="P2152" s="124"/>
      <c r="Q2152" s="124"/>
      <c r="R2152" s="124"/>
      <c r="S2152" s="124"/>
      <c r="T2152" s="124"/>
      <c r="U2152" s="124"/>
      <c r="V2152" s="124"/>
      <c r="W2152" s="124"/>
      <c r="X2152" s="124"/>
      <c r="Y2152" s="124"/>
    </row>
    <row r="2153" spans="1:25" x14ac:dyDescent="0.25">
      <c r="A2153" s="124"/>
      <c r="B2153" s="124"/>
      <c r="C2153" s="124"/>
      <c r="D2153" s="124"/>
      <c r="E2153" s="124"/>
      <c r="F2153" s="124"/>
      <c r="G2153" s="124"/>
      <c r="H2153" s="124"/>
      <c r="I2153" s="124"/>
      <c r="J2153" s="124"/>
      <c r="K2153" s="124"/>
      <c r="L2153" s="124"/>
      <c r="M2153" s="124"/>
      <c r="N2153" s="124"/>
      <c r="O2153" s="124"/>
      <c r="P2153" s="124"/>
      <c r="Q2153" s="124"/>
      <c r="R2153" s="124"/>
      <c r="S2153" s="124"/>
      <c r="T2153" s="124"/>
      <c r="U2153" s="124"/>
      <c r="V2153" s="124"/>
      <c r="W2153" s="124"/>
      <c r="X2153" s="124"/>
      <c r="Y2153" s="124"/>
    </row>
    <row r="2154" spans="1:25" x14ac:dyDescent="0.25">
      <c r="A2154" s="124"/>
      <c r="B2154" s="124"/>
      <c r="C2154" s="124"/>
      <c r="D2154" s="124"/>
      <c r="E2154" s="124"/>
      <c r="F2154" s="124"/>
      <c r="G2154" s="124"/>
      <c r="H2154" s="124"/>
      <c r="I2154" s="124"/>
      <c r="J2154" s="124"/>
      <c r="K2154" s="124"/>
      <c r="L2154" s="124"/>
      <c r="M2154" s="124"/>
      <c r="N2154" s="124"/>
      <c r="O2154" s="124"/>
      <c r="P2154" s="124"/>
      <c r="Q2154" s="124"/>
      <c r="R2154" s="124"/>
      <c r="S2154" s="124"/>
      <c r="T2154" s="124"/>
      <c r="U2154" s="124"/>
      <c r="V2154" s="124"/>
      <c r="W2154" s="124"/>
      <c r="X2154" s="124"/>
      <c r="Y2154" s="124"/>
    </row>
    <row r="2155" spans="1:25" x14ac:dyDescent="0.25">
      <c r="A2155" s="124"/>
      <c r="B2155" s="124"/>
      <c r="C2155" s="124"/>
      <c r="D2155" s="124"/>
      <c r="E2155" s="124"/>
      <c r="F2155" s="124"/>
      <c r="G2155" s="124"/>
      <c r="H2155" s="124"/>
      <c r="I2155" s="124"/>
      <c r="J2155" s="124"/>
      <c r="K2155" s="124"/>
      <c r="L2155" s="124"/>
      <c r="M2155" s="124"/>
      <c r="N2155" s="124"/>
      <c r="O2155" s="124"/>
      <c r="P2155" s="124"/>
      <c r="Q2155" s="124"/>
      <c r="R2155" s="124"/>
      <c r="S2155" s="124"/>
      <c r="T2155" s="124"/>
      <c r="U2155" s="124"/>
      <c r="V2155" s="124"/>
      <c r="W2155" s="124"/>
      <c r="X2155" s="124"/>
      <c r="Y2155" s="124"/>
    </row>
    <row r="2156" spans="1:25" x14ac:dyDescent="0.25">
      <c r="A2156" s="124"/>
      <c r="B2156" s="124"/>
      <c r="C2156" s="124"/>
      <c r="D2156" s="124"/>
      <c r="E2156" s="124"/>
      <c r="F2156" s="124"/>
      <c r="G2156" s="124"/>
      <c r="H2156" s="124"/>
      <c r="I2156" s="124"/>
      <c r="J2156" s="124"/>
      <c r="K2156" s="124"/>
      <c r="L2156" s="124"/>
      <c r="M2156" s="124"/>
      <c r="N2156" s="124"/>
      <c r="O2156" s="124"/>
      <c r="P2156" s="124"/>
      <c r="Q2156" s="124"/>
      <c r="R2156" s="124"/>
      <c r="S2156" s="124"/>
      <c r="T2156" s="124"/>
      <c r="U2156" s="124"/>
      <c r="V2156" s="124"/>
      <c r="W2156" s="124"/>
      <c r="X2156" s="124"/>
      <c r="Y2156" s="124"/>
    </row>
    <row r="2157" spans="1:25" x14ac:dyDescent="0.25">
      <c r="A2157" s="124"/>
      <c r="B2157" s="124"/>
      <c r="C2157" s="124"/>
      <c r="D2157" s="124"/>
      <c r="E2157" s="124"/>
      <c r="F2157" s="124"/>
      <c r="G2157" s="124"/>
      <c r="H2157" s="124"/>
      <c r="I2157" s="124"/>
      <c r="J2157" s="124"/>
      <c r="K2157" s="124"/>
      <c r="L2157" s="124"/>
      <c r="M2157" s="124"/>
      <c r="N2157" s="124"/>
      <c r="O2157" s="124"/>
      <c r="P2157" s="124"/>
      <c r="Q2157" s="124"/>
      <c r="R2157" s="124"/>
      <c r="S2157" s="124"/>
      <c r="T2157" s="124"/>
      <c r="U2157" s="124"/>
      <c r="V2157" s="124"/>
      <c r="W2157" s="124"/>
      <c r="X2157" s="124"/>
      <c r="Y2157" s="124"/>
    </row>
    <row r="2158" spans="1:25" x14ac:dyDescent="0.25">
      <c r="A2158" s="124"/>
      <c r="B2158" s="124"/>
      <c r="C2158" s="124"/>
      <c r="D2158" s="124"/>
      <c r="E2158" s="124"/>
      <c r="F2158" s="124"/>
      <c r="G2158" s="124"/>
      <c r="H2158" s="124"/>
      <c r="I2158" s="124"/>
      <c r="J2158" s="124"/>
      <c r="K2158" s="124"/>
      <c r="L2158" s="124"/>
      <c r="M2158" s="124"/>
      <c r="N2158" s="124"/>
      <c r="O2158" s="124"/>
      <c r="P2158" s="124"/>
      <c r="Q2158" s="124"/>
      <c r="R2158" s="124"/>
      <c r="S2158" s="124"/>
      <c r="T2158" s="124"/>
      <c r="U2158" s="124"/>
      <c r="V2158" s="124"/>
      <c r="W2158" s="124"/>
      <c r="X2158" s="124"/>
      <c r="Y2158" s="124"/>
    </row>
    <row r="2159" spans="1:25" x14ac:dyDescent="0.25">
      <c r="A2159" s="124"/>
      <c r="B2159" s="124"/>
      <c r="C2159" s="124"/>
      <c r="D2159" s="124"/>
      <c r="E2159" s="124"/>
      <c r="F2159" s="124"/>
      <c r="G2159" s="124"/>
      <c r="H2159" s="124"/>
      <c r="I2159" s="124"/>
      <c r="J2159" s="124"/>
      <c r="K2159" s="124"/>
      <c r="L2159" s="124"/>
      <c r="M2159" s="124"/>
      <c r="N2159" s="124"/>
      <c r="O2159" s="124"/>
      <c r="P2159" s="124"/>
      <c r="Q2159" s="124"/>
      <c r="R2159" s="124"/>
      <c r="S2159" s="124"/>
      <c r="T2159" s="124"/>
      <c r="U2159" s="124"/>
      <c r="V2159" s="124"/>
      <c r="W2159" s="124"/>
      <c r="X2159" s="124"/>
      <c r="Y2159" s="124"/>
    </row>
    <row r="2160" spans="1:25" x14ac:dyDescent="0.25">
      <c r="A2160" s="124"/>
      <c r="B2160" s="124"/>
      <c r="C2160" s="124"/>
      <c r="D2160" s="124"/>
      <c r="E2160" s="124"/>
      <c r="F2160" s="124"/>
      <c r="G2160" s="124"/>
      <c r="H2160" s="124"/>
      <c r="I2160" s="124"/>
      <c r="J2160" s="124"/>
      <c r="K2160" s="124"/>
      <c r="L2160" s="124"/>
      <c r="M2160" s="124"/>
      <c r="N2160" s="124"/>
      <c r="O2160" s="124"/>
      <c r="P2160" s="124"/>
      <c r="Q2160" s="124"/>
      <c r="R2160" s="124"/>
      <c r="S2160" s="124"/>
      <c r="T2160" s="124"/>
      <c r="U2160" s="124"/>
      <c r="V2160" s="124"/>
      <c r="W2160" s="124"/>
      <c r="X2160" s="124"/>
      <c r="Y2160" s="124"/>
    </row>
    <row r="2161" spans="1:25" x14ac:dyDescent="0.25">
      <c r="A2161" s="124"/>
      <c r="B2161" s="124"/>
      <c r="C2161" s="124"/>
      <c r="D2161" s="124"/>
      <c r="E2161" s="124"/>
      <c r="F2161" s="124"/>
      <c r="G2161" s="124"/>
      <c r="H2161" s="124"/>
      <c r="I2161" s="124"/>
      <c r="J2161" s="124"/>
      <c r="K2161" s="124"/>
      <c r="L2161" s="124"/>
      <c r="M2161" s="124"/>
      <c r="N2161" s="124"/>
      <c r="O2161" s="124"/>
      <c r="P2161" s="124"/>
      <c r="Q2161" s="124"/>
      <c r="R2161" s="124"/>
      <c r="S2161" s="124"/>
      <c r="T2161" s="124"/>
      <c r="U2161" s="124"/>
      <c r="V2161" s="124"/>
      <c r="W2161" s="124"/>
      <c r="X2161" s="124"/>
      <c r="Y2161" s="124"/>
    </row>
    <row r="2162" spans="1:25" x14ac:dyDescent="0.25">
      <c r="A2162" s="124"/>
      <c r="B2162" s="124"/>
      <c r="C2162" s="124"/>
      <c r="D2162" s="124"/>
      <c r="E2162" s="124"/>
      <c r="F2162" s="124"/>
      <c r="G2162" s="124"/>
      <c r="H2162" s="124"/>
      <c r="I2162" s="124"/>
      <c r="J2162" s="124"/>
      <c r="K2162" s="124"/>
      <c r="L2162" s="124"/>
      <c r="M2162" s="124"/>
      <c r="N2162" s="124"/>
      <c r="O2162" s="124"/>
      <c r="P2162" s="124"/>
      <c r="Q2162" s="124"/>
      <c r="R2162" s="124"/>
      <c r="S2162" s="124"/>
      <c r="T2162" s="124"/>
      <c r="U2162" s="124"/>
      <c r="V2162" s="124"/>
      <c r="W2162" s="124"/>
      <c r="X2162" s="124"/>
      <c r="Y2162" s="124"/>
    </row>
    <row r="2163" spans="1:25" x14ac:dyDescent="0.25">
      <c r="A2163" s="124"/>
      <c r="B2163" s="124"/>
      <c r="C2163" s="124"/>
      <c r="D2163" s="124"/>
      <c r="E2163" s="124"/>
      <c r="F2163" s="124"/>
      <c r="G2163" s="124"/>
      <c r="H2163" s="124"/>
      <c r="I2163" s="124"/>
      <c r="J2163" s="124"/>
      <c r="K2163" s="124"/>
      <c r="L2163" s="124"/>
      <c r="M2163" s="124"/>
      <c r="N2163" s="124"/>
      <c r="O2163" s="124"/>
      <c r="P2163" s="124"/>
      <c r="Q2163" s="124"/>
      <c r="R2163" s="124"/>
      <c r="S2163" s="124"/>
      <c r="T2163" s="124"/>
      <c r="U2163" s="124"/>
      <c r="V2163" s="124"/>
      <c r="W2163" s="124"/>
      <c r="X2163" s="124"/>
      <c r="Y2163" s="124"/>
    </row>
    <row r="2164" spans="1:25" x14ac:dyDescent="0.25">
      <c r="A2164" s="124"/>
      <c r="B2164" s="124"/>
      <c r="C2164" s="124"/>
      <c r="D2164" s="124"/>
      <c r="E2164" s="124"/>
      <c r="F2164" s="124"/>
      <c r="G2164" s="124"/>
      <c r="H2164" s="124"/>
      <c r="I2164" s="124"/>
      <c r="J2164" s="124"/>
      <c r="K2164" s="124"/>
      <c r="L2164" s="124"/>
      <c r="M2164" s="124"/>
      <c r="N2164" s="124"/>
      <c r="O2164" s="124"/>
      <c r="P2164" s="124"/>
      <c r="Q2164" s="124"/>
      <c r="R2164" s="124"/>
      <c r="S2164" s="124"/>
      <c r="T2164" s="124"/>
      <c r="U2164" s="124"/>
      <c r="V2164" s="124"/>
      <c r="W2164" s="124"/>
      <c r="X2164" s="124"/>
      <c r="Y2164" s="124"/>
    </row>
    <row r="2165" spans="1:25" x14ac:dyDescent="0.25">
      <c r="A2165" s="124"/>
      <c r="B2165" s="124"/>
      <c r="C2165" s="124"/>
      <c r="D2165" s="124"/>
      <c r="E2165" s="124"/>
      <c r="F2165" s="124"/>
      <c r="G2165" s="124"/>
      <c r="H2165" s="124"/>
      <c r="I2165" s="124"/>
      <c r="J2165" s="124"/>
      <c r="K2165" s="124"/>
      <c r="L2165" s="124"/>
      <c r="M2165" s="124"/>
      <c r="N2165" s="124"/>
      <c r="O2165" s="124"/>
      <c r="P2165" s="124"/>
      <c r="Q2165" s="124"/>
      <c r="R2165" s="124"/>
      <c r="S2165" s="124"/>
      <c r="T2165" s="124"/>
      <c r="U2165" s="124"/>
      <c r="V2165" s="124"/>
      <c r="W2165" s="124"/>
      <c r="X2165" s="124"/>
      <c r="Y2165" s="124"/>
    </row>
    <row r="2166" spans="1:25" x14ac:dyDescent="0.25">
      <c r="A2166" s="124"/>
      <c r="B2166" s="124"/>
      <c r="C2166" s="124"/>
      <c r="D2166" s="124"/>
      <c r="E2166" s="124"/>
      <c r="F2166" s="124"/>
      <c r="G2166" s="124"/>
      <c r="H2166" s="124"/>
      <c r="I2166" s="124"/>
      <c r="J2166" s="124"/>
      <c r="K2166" s="124"/>
      <c r="L2166" s="124"/>
      <c r="M2166" s="124"/>
      <c r="N2166" s="124"/>
      <c r="O2166" s="124"/>
      <c r="P2166" s="124"/>
      <c r="Q2166" s="124"/>
      <c r="R2166" s="124"/>
      <c r="S2166" s="124"/>
      <c r="T2166" s="124"/>
      <c r="U2166" s="124"/>
      <c r="V2166" s="124"/>
      <c r="W2166" s="124"/>
      <c r="X2166" s="124"/>
      <c r="Y2166" s="124"/>
    </row>
    <row r="2167" spans="1:25" x14ac:dyDescent="0.25">
      <c r="A2167" s="124"/>
      <c r="B2167" s="124"/>
      <c r="C2167" s="124"/>
      <c r="D2167" s="124"/>
      <c r="E2167" s="124"/>
      <c r="F2167" s="124"/>
      <c r="G2167" s="124"/>
      <c r="H2167" s="124"/>
      <c r="I2167" s="124"/>
      <c r="J2167" s="124"/>
      <c r="K2167" s="124"/>
      <c r="L2167" s="124"/>
      <c r="M2167" s="124"/>
      <c r="N2167" s="124"/>
      <c r="O2167" s="124"/>
      <c r="P2167" s="124"/>
      <c r="Q2167" s="124"/>
      <c r="R2167" s="124"/>
      <c r="S2167" s="124"/>
      <c r="T2167" s="124"/>
      <c r="U2167" s="124"/>
      <c r="V2167" s="124"/>
      <c r="W2167" s="124"/>
      <c r="X2167" s="124"/>
      <c r="Y2167" s="124"/>
    </row>
    <row r="2168" spans="1:25" x14ac:dyDescent="0.25">
      <c r="A2168" s="124"/>
      <c r="B2168" s="124"/>
      <c r="C2168" s="124"/>
      <c r="D2168" s="124"/>
      <c r="E2168" s="124"/>
      <c r="F2168" s="124"/>
      <c r="G2168" s="124"/>
      <c r="H2168" s="124"/>
      <c r="I2168" s="124"/>
      <c r="J2168" s="124"/>
      <c r="K2168" s="124"/>
      <c r="L2168" s="124"/>
      <c r="M2168" s="124"/>
      <c r="N2168" s="124"/>
      <c r="O2168" s="124"/>
      <c r="P2168" s="124"/>
      <c r="Q2168" s="124"/>
      <c r="R2168" s="124"/>
      <c r="S2168" s="124"/>
      <c r="T2168" s="124"/>
      <c r="U2168" s="124"/>
      <c r="V2168" s="124"/>
      <c r="W2168" s="124"/>
      <c r="X2168" s="124"/>
      <c r="Y2168" s="124"/>
    </row>
    <row r="2169" spans="1:25" x14ac:dyDescent="0.25">
      <c r="A2169" s="124"/>
      <c r="B2169" s="124"/>
      <c r="C2169" s="124"/>
      <c r="D2169" s="124"/>
      <c r="E2169" s="124"/>
      <c r="F2169" s="124"/>
      <c r="G2169" s="124"/>
      <c r="H2169" s="124"/>
      <c r="I2169" s="124"/>
      <c r="J2169" s="124"/>
      <c r="K2169" s="124"/>
      <c r="L2169" s="124"/>
      <c r="M2169" s="124"/>
      <c r="N2169" s="124"/>
      <c r="O2169" s="124"/>
      <c r="P2169" s="124"/>
      <c r="Q2169" s="124"/>
      <c r="R2169" s="124"/>
      <c r="S2169" s="124"/>
      <c r="T2169" s="124"/>
      <c r="U2169" s="124"/>
      <c r="V2169" s="124"/>
      <c r="W2169" s="124"/>
      <c r="X2169" s="124"/>
      <c r="Y2169" s="124"/>
    </row>
    <row r="2170" spans="1:25" x14ac:dyDescent="0.25">
      <c r="A2170" s="124"/>
      <c r="B2170" s="124"/>
      <c r="C2170" s="124"/>
      <c r="D2170" s="124"/>
      <c r="E2170" s="124"/>
      <c r="F2170" s="124"/>
      <c r="G2170" s="124"/>
      <c r="H2170" s="124"/>
      <c r="I2170" s="124"/>
      <c r="J2170" s="124"/>
      <c r="K2170" s="124"/>
      <c r="L2170" s="124"/>
      <c r="M2170" s="124"/>
      <c r="N2170" s="124"/>
      <c r="O2170" s="124"/>
      <c r="P2170" s="124"/>
      <c r="Q2170" s="124"/>
      <c r="R2170" s="124"/>
      <c r="S2170" s="124"/>
      <c r="T2170" s="124"/>
      <c r="U2170" s="124"/>
      <c r="V2170" s="124"/>
      <c r="W2170" s="124"/>
      <c r="X2170" s="124"/>
      <c r="Y2170" s="124"/>
    </row>
    <row r="2171" spans="1:25" x14ac:dyDescent="0.25">
      <c r="A2171" s="124"/>
      <c r="B2171" s="124"/>
      <c r="C2171" s="124"/>
      <c r="D2171" s="124"/>
      <c r="E2171" s="124"/>
      <c r="F2171" s="124"/>
      <c r="G2171" s="124"/>
      <c r="H2171" s="124"/>
      <c r="I2171" s="124"/>
      <c r="J2171" s="124"/>
      <c r="K2171" s="124"/>
      <c r="L2171" s="124"/>
      <c r="M2171" s="124"/>
      <c r="N2171" s="124"/>
      <c r="O2171" s="124"/>
      <c r="P2171" s="124"/>
      <c r="Q2171" s="124"/>
      <c r="R2171" s="124"/>
      <c r="S2171" s="124"/>
      <c r="T2171" s="124"/>
      <c r="U2171" s="124"/>
      <c r="V2171" s="124"/>
      <c r="W2171" s="124"/>
      <c r="X2171" s="124"/>
      <c r="Y2171" s="124"/>
    </row>
    <row r="2172" spans="1:25" x14ac:dyDescent="0.25">
      <c r="A2172" s="124"/>
      <c r="B2172" s="124"/>
      <c r="C2172" s="124"/>
      <c r="D2172" s="124"/>
      <c r="E2172" s="124"/>
      <c r="F2172" s="124"/>
      <c r="G2172" s="124"/>
      <c r="H2172" s="124"/>
      <c r="I2172" s="124"/>
      <c r="J2172" s="124"/>
      <c r="K2172" s="124"/>
      <c r="L2172" s="124"/>
      <c r="M2172" s="124"/>
      <c r="N2172" s="124"/>
      <c r="O2172" s="124"/>
      <c r="P2172" s="124"/>
      <c r="Q2172" s="124"/>
      <c r="R2172" s="124"/>
      <c r="S2172" s="124"/>
      <c r="T2172" s="124"/>
      <c r="U2172" s="124"/>
      <c r="V2172" s="124"/>
      <c r="W2172" s="124"/>
      <c r="X2172" s="124"/>
      <c r="Y2172" s="124"/>
    </row>
    <row r="2173" spans="1:25" x14ac:dyDescent="0.25">
      <c r="A2173" s="124"/>
      <c r="B2173" s="124"/>
      <c r="C2173" s="124"/>
      <c r="D2173" s="124"/>
      <c r="E2173" s="124"/>
      <c r="F2173" s="124"/>
      <c r="G2173" s="124"/>
      <c r="H2173" s="124"/>
      <c r="I2173" s="124"/>
      <c r="J2173" s="124"/>
      <c r="K2173" s="124"/>
      <c r="L2173" s="124"/>
      <c r="M2173" s="124"/>
      <c r="N2173" s="124"/>
      <c r="O2173" s="124"/>
      <c r="P2173" s="124"/>
      <c r="Q2173" s="124"/>
      <c r="R2173" s="124"/>
      <c r="S2173" s="124"/>
      <c r="T2173" s="124"/>
      <c r="U2173" s="124"/>
      <c r="V2173" s="124"/>
      <c r="W2173" s="124"/>
      <c r="X2173" s="124"/>
      <c r="Y2173" s="124"/>
    </row>
    <row r="2174" spans="1:25" x14ac:dyDescent="0.25">
      <c r="A2174" s="124"/>
      <c r="B2174" s="124"/>
      <c r="C2174" s="124"/>
      <c r="D2174" s="124"/>
      <c r="E2174" s="124"/>
      <c r="F2174" s="124"/>
      <c r="G2174" s="124"/>
      <c r="H2174" s="124"/>
      <c r="I2174" s="124"/>
      <c r="J2174" s="124"/>
      <c r="K2174" s="124"/>
      <c r="L2174" s="124"/>
      <c r="M2174" s="124"/>
      <c r="N2174" s="124"/>
      <c r="O2174" s="124"/>
      <c r="P2174" s="124"/>
      <c r="Q2174" s="124"/>
      <c r="R2174" s="124"/>
      <c r="S2174" s="124"/>
      <c r="T2174" s="124"/>
      <c r="U2174" s="124"/>
      <c r="V2174" s="124"/>
      <c r="W2174" s="124"/>
      <c r="X2174" s="124"/>
      <c r="Y2174" s="124"/>
    </row>
    <row r="2175" spans="1:25" x14ac:dyDescent="0.25">
      <c r="A2175" s="124"/>
      <c r="B2175" s="124"/>
      <c r="C2175" s="124"/>
      <c r="D2175" s="124"/>
      <c r="E2175" s="124"/>
      <c r="F2175" s="124"/>
      <c r="G2175" s="124"/>
      <c r="H2175" s="124"/>
      <c r="I2175" s="124"/>
      <c r="J2175" s="124"/>
      <c r="K2175" s="124"/>
      <c r="L2175" s="124"/>
      <c r="M2175" s="124"/>
      <c r="N2175" s="124"/>
      <c r="O2175" s="124"/>
      <c r="P2175" s="124"/>
      <c r="Q2175" s="124"/>
      <c r="R2175" s="124"/>
      <c r="S2175" s="124"/>
      <c r="T2175" s="124"/>
      <c r="U2175" s="124"/>
      <c r="V2175" s="124"/>
      <c r="W2175" s="124"/>
      <c r="X2175" s="124"/>
      <c r="Y2175" s="124"/>
    </row>
    <row r="2176" spans="1:25" x14ac:dyDescent="0.25">
      <c r="A2176" s="124"/>
      <c r="B2176" s="124"/>
      <c r="C2176" s="124"/>
      <c r="D2176" s="124"/>
      <c r="E2176" s="124"/>
      <c r="F2176" s="124"/>
      <c r="G2176" s="124"/>
      <c r="H2176" s="124"/>
      <c r="I2176" s="124"/>
      <c r="J2176" s="124"/>
      <c r="K2176" s="124"/>
      <c r="L2176" s="124"/>
      <c r="M2176" s="124"/>
      <c r="N2176" s="124"/>
      <c r="O2176" s="124"/>
      <c r="P2176" s="124"/>
      <c r="Q2176" s="124"/>
      <c r="R2176" s="124"/>
      <c r="S2176" s="124"/>
      <c r="T2176" s="124"/>
      <c r="U2176" s="124"/>
      <c r="V2176" s="124"/>
      <c r="W2176" s="124"/>
      <c r="X2176" s="124"/>
      <c r="Y2176" s="124"/>
    </row>
    <row r="2177" spans="1:25" x14ac:dyDescent="0.25">
      <c r="A2177" s="124"/>
      <c r="B2177" s="124"/>
      <c r="C2177" s="124"/>
      <c r="D2177" s="124"/>
      <c r="E2177" s="124"/>
      <c r="F2177" s="124"/>
      <c r="G2177" s="124"/>
      <c r="H2177" s="124"/>
      <c r="I2177" s="124"/>
      <c r="J2177" s="124"/>
      <c r="K2177" s="124"/>
      <c r="L2177" s="124"/>
      <c r="M2177" s="124"/>
      <c r="N2177" s="124"/>
      <c r="O2177" s="124"/>
      <c r="P2177" s="124"/>
      <c r="Q2177" s="124"/>
      <c r="R2177" s="124"/>
      <c r="S2177" s="124"/>
      <c r="T2177" s="124"/>
      <c r="U2177" s="124"/>
      <c r="V2177" s="124"/>
      <c r="W2177" s="124"/>
      <c r="X2177" s="124"/>
      <c r="Y2177" s="124"/>
    </row>
    <row r="2178" spans="1:25" x14ac:dyDescent="0.25">
      <c r="A2178" s="124"/>
      <c r="B2178" s="124"/>
      <c r="C2178" s="124"/>
      <c r="D2178" s="124"/>
      <c r="E2178" s="124"/>
      <c r="F2178" s="124"/>
      <c r="G2178" s="124"/>
      <c r="H2178" s="124"/>
      <c r="I2178" s="124"/>
      <c r="J2178" s="124"/>
      <c r="K2178" s="124"/>
      <c r="L2178" s="124"/>
      <c r="M2178" s="124"/>
      <c r="N2178" s="124"/>
      <c r="O2178" s="124"/>
      <c r="P2178" s="124"/>
      <c r="Q2178" s="124"/>
      <c r="R2178" s="124"/>
      <c r="S2178" s="124"/>
      <c r="T2178" s="124"/>
      <c r="U2178" s="124"/>
      <c r="V2178" s="124"/>
      <c r="W2178" s="124"/>
      <c r="X2178" s="124"/>
      <c r="Y2178" s="124"/>
    </row>
    <row r="2179" spans="1:25" x14ac:dyDescent="0.25">
      <c r="A2179" s="124"/>
      <c r="B2179" s="124"/>
      <c r="C2179" s="124"/>
      <c r="D2179" s="124"/>
      <c r="E2179" s="124"/>
      <c r="F2179" s="124"/>
      <c r="G2179" s="124"/>
      <c r="H2179" s="124"/>
      <c r="I2179" s="124"/>
      <c r="J2179" s="124"/>
      <c r="K2179" s="124"/>
      <c r="L2179" s="124"/>
      <c r="M2179" s="124"/>
      <c r="N2179" s="124"/>
      <c r="O2179" s="124"/>
      <c r="P2179" s="124"/>
      <c r="Q2179" s="124"/>
      <c r="R2179" s="124"/>
      <c r="S2179" s="124"/>
      <c r="T2179" s="124"/>
      <c r="U2179" s="124"/>
      <c r="V2179" s="124"/>
      <c r="W2179" s="124"/>
      <c r="X2179" s="124"/>
      <c r="Y2179" s="124"/>
    </row>
    <row r="2180" spans="1:25" x14ac:dyDescent="0.25">
      <c r="A2180" s="124"/>
      <c r="B2180" s="124"/>
      <c r="C2180" s="124"/>
      <c r="D2180" s="124"/>
      <c r="E2180" s="124"/>
      <c r="F2180" s="124"/>
      <c r="G2180" s="124"/>
      <c r="H2180" s="124"/>
      <c r="I2180" s="124"/>
      <c r="J2180" s="124"/>
      <c r="K2180" s="124"/>
      <c r="L2180" s="124"/>
      <c r="M2180" s="124"/>
      <c r="N2180" s="124"/>
      <c r="O2180" s="124"/>
      <c r="P2180" s="124"/>
      <c r="Q2180" s="124"/>
      <c r="R2180" s="124"/>
      <c r="S2180" s="124"/>
      <c r="T2180" s="124"/>
      <c r="U2180" s="124"/>
      <c r="V2180" s="124"/>
      <c r="W2180" s="124"/>
      <c r="X2180" s="124"/>
      <c r="Y2180" s="124"/>
    </row>
    <row r="2181" spans="1:25" x14ac:dyDescent="0.25">
      <c r="A2181" s="124"/>
      <c r="B2181" s="124"/>
      <c r="C2181" s="124"/>
      <c r="D2181" s="124"/>
      <c r="E2181" s="124"/>
      <c r="F2181" s="124"/>
      <c r="G2181" s="124"/>
      <c r="H2181" s="124"/>
      <c r="I2181" s="124"/>
      <c r="J2181" s="124"/>
      <c r="K2181" s="124"/>
      <c r="L2181" s="124"/>
      <c r="M2181" s="124"/>
      <c r="N2181" s="124"/>
      <c r="O2181" s="124"/>
      <c r="P2181" s="124"/>
      <c r="Q2181" s="124"/>
      <c r="R2181" s="124"/>
      <c r="S2181" s="124"/>
      <c r="T2181" s="124"/>
      <c r="U2181" s="124"/>
      <c r="V2181" s="124"/>
      <c r="W2181" s="124"/>
      <c r="X2181" s="124"/>
      <c r="Y2181" s="124"/>
    </row>
    <row r="2182" spans="1:25" x14ac:dyDescent="0.25">
      <c r="A2182" s="124"/>
      <c r="B2182" s="124"/>
      <c r="C2182" s="124"/>
      <c r="D2182" s="124"/>
      <c r="E2182" s="124"/>
      <c r="F2182" s="124"/>
      <c r="G2182" s="124"/>
      <c r="H2182" s="124"/>
      <c r="I2182" s="124"/>
      <c r="J2182" s="124"/>
      <c r="K2182" s="124"/>
      <c r="L2182" s="124"/>
      <c r="M2182" s="124"/>
      <c r="N2182" s="124"/>
      <c r="O2182" s="124"/>
      <c r="P2182" s="124"/>
      <c r="Q2182" s="124"/>
      <c r="R2182" s="124"/>
      <c r="S2182" s="124"/>
      <c r="T2182" s="124"/>
      <c r="U2182" s="124"/>
      <c r="V2182" s="124"/>
      <c r="W2182" s="124"/>
      <c r="X2182" s="124"/>
      <c r="Y2182" s="124"/>
    </row>
    <row r="2183" spans="1:25" x14ac:dyDescent="0.25">
      <c r="A2183" s="124"/>
      <c r="B2183" s="124"/>
      <c r="C2183" s="124"/>
      <c r="D2183" s="124"/>
      <c r="E2183" s="124"/>
      <c r="F2183" s="124"/>
      <c r="G2183" s="124"/>
      <c r="H2183" s="124"/>
      <c r="I2183" s="124"/>
      <c r="J2183" s="124"/>
      <c r="K2183" s="124"/>
      <c r="L2183" s="124"/>
      <c r="M2183" s="124"/>
      <c r="N2183" s="124"/>
      <c r="O2183" s="124"/>
      <c r="P2183" s="124"/>
      <c r="Q2183" s="124"/>
      <c r="R2183" s="124"/>
      <c r="S2183" s="124"/>
      <c r="T2183" s="124"/>
      <c r="U2183" s="124"/>
      <c r="V2183" s="124"/>
      <c r="W2183" s="124"/>
      <c r="X2183" s="124"/>
      <c r="Y2183" s="124"/>
    </row>
    <row r="2184" spans="1:25" x14ac:dyDescent="0.25">
      <c r="A2184" s="124"/>
      <c r="B2184" s="124"/>
      <c r="C2184" s="124"/>
      <c r="D2184" s="124"/>
      <c r="E2184" s="124"/>
      <c r="F2184" s="124"/>
      <c r="G2184" s="124"/>
      <c r="H2184" s="124"/>
      <c r="I2184" s="124"/>
      <c r="J2184" s="124"/>
      <c r="K2184" s="124"/>
      <c r="L2184" s="124"/>
      <c r="M2184" s="124"/>
      <c r="N2184" s="124"/>
      <c r="O2184" s="124"/>
      <c r="P2184" s="124"/>
      <c r="Q2184" s="124"/>
      <c r="R2184" s="124"/>
      <c r="S2184" s="124"/>
      <c r="T2184" s="124"/>
      <c r="U2184" s="124"/>
      <c r="V2184" s="124"/>
      <c r="W2184" s="124"/>
      <c r="X2184" s="124"/>
      <c r="Y2184" s="124"/>
    </row>
    <row r="2185" spans="1:25" x14ac:dyDescent="0.25">
      <c r="A2185" s="124"/>
      <c r="B2185" s="124"/>
      <c r="C2185" s="124"/>
      <c r="D2185" s="124"/>
      <c r="E2185" s="124"/>
      <c r="F2185" s="124"/>
      <c r="G2185" s="124"/>
      <c r="H2185" s="124"/>
      <c r="I2185" s="124"/>
      <c r="J2185" s="124"/>
      <c r="K2185" s="124"/>
      <c r="L2185" s="124"/>
      <c r="M2185" s="124"/>
      <c r="N2185" s="124"/>
      <c r="O2185" s="124"/>
      <c r="P2185" s="124"/>
      <c r="Q2185" s="124"/>
      <c r="R2185" s="124"/>
      <c r="S2185" s="124"/>
      <c r="T2185" s="124"/>
      <c r="U2185" s="124"/>
      <c r="V2185" s="124"/>
      <c r="W2185" s="124"/>
      <c r="X2185" s="124"/>
      <c r="Y2185" s="124"/>
    </row>
    <row r="2186" spans="1:25" x14ac:dyDescent="0.25">
      <c r="A2186" s="124"/>
      <c r="B2186" s="124"/>
      <c r="C2186" s="124"/>
      <c r="D2186" s="124"/>
      <c r="E2186" s="124"/>
      <c r="F2186" s="124"/>
      <c r="G2186" s="124"/>
      <c r="H2186" s="124"/>
      <c r="I2186" s="124"/>
      <c r="J2186" s="124"/>
      <c r="K2186" s="124"/>
      <c r="L2186" s="124"/>
      <c r="M2186" s="124"/>
      <c r="N2186" s="124"/>
      <c r="O2186" s="124"/>
      <c r="P2186" s="124"/>
      <c r="Q2186" s="124"/>
      <c r="R2186" s="124"/>
      <c r="S2186" s="124"/>
      <c r="T2186" s="124"/>
      <c r="U2186" s="124"/>
      <c r="V2186" s="124"/>
      <c r="W2186" s="124"/>
      <c r="X2186" s="124"/>
      <c r="Y2186" s="124"/>
    </row>
    <row r="2187" spans="1:25" x14ac:dyDescent="0.25">
      <c r="A2187" s="124"/>
      <c r="B2187" s="124"/>
      <c r="C2187" s="124"/>
      <c r="D2187" s="124"/>
      <c r="E2187" s="124"/>
      <c r="F2187" s="124"/>
      <c r="G2187" s="124"/>
      <c r="H2187" s="124"/>
      <c r="I2187" s="124"/>
      <c r="J2187" s="124"/>
      <c r="K2187" s="124"/>
      <c r="L2187" s="124"/>
      <c r="M2187" s="124"/>
      <c r="N2187" s="124"/>
      <c r="O2187" s="124"/>
      <c r="P2187" s="124"/>
      <c r="Q2187" s="124"/>
      <c r="R2187" s="124"/>
      <c r="S2187" s="124"/>
      <c r="T2187" s="124"/>
      <c r="U2187" s="124"/>
      <c r="V2187" s="124"/>
      <c r="W2187" s="124"/>
      <c r="X2187" s="124"/>
      <c r="Y2187" s="124"/>
    </row>
    <row r="2188" spans="1:25" x14ac:dyDescent="0.25">
      <c r="A2188" s="124"/>
      <c r="B2188" s="124"/>
      <c r="C2188" s="124"/>
      <c r="D2188" s="124"/>
      <c r="E2188" s="124"/>
      <c r="F2188" s="124"/>
      <c r="G2188" s="124"/>
      <c r="H2188" s="124"/>
      <c r="I2188" s="124"/>
      <c r="J2188" s="124"/>
      <c r="K2188" s="124"/>
      <c r="L2188" s="124"/>
      <c r="M2188" s="124"/>
      <c r="N2188" s="124"/>
      <c r="O2188" s="124"/>
      <c r="P2188" s="124"/>
      <c r="Q2188" s="124"/>
      <c r="R2188" s="124"/>
      <c r="S2188" s="124"/>
      <c r="T2188" s="124"/>
      <c r="U2188" s="124"/>
      <c r="V2188" s="124"/>
      <c r="W2188" s="124"/>
      <c r="X2188" s="124"/>
      <c r="Y2188" s="124"/>
    </row>
    <row r="2189" spans="1:25" x14ac:dyDescent="0.25">
      <c r="A2189" s="124"/>
      <c r="B2189" s="124"/>
      <c r="C2189" s="124"/>
      <c r="D2189" s="124"/>
      <c r="E2189" s="124"/>
      <c r="F2189" s="124"/>
      <c r="G2189" s="124"/>
      <c r="H2189" s="124"/>
      <c r="I2189" s="124"/>
      <c r="J2189" s="124"/>
      <c r="K2189" s="124"/>
      <c r="L2189" s="124"/>
      <c r="M2189" s="124"/>
      <c r="N2189" s="124"/>
      <c r="O2189" s="124"/>
      <c r="P2189" s="124"/>
      <c r="Q2189" s="124"/>
      <c r="R2189" s="124"/>
      <c r="S2189" s="124"/>
      <c r="T2189" s="124"/>
      <c r="U2189" s="124"/>
      <c r="V2189" s="124"/>
      <c r="W2189" s="124"/>
      <c r="X2189" s="124"/>
      <c r="Y2189" s="124"/>
    </row>
    <row r="2190" spans="1:25" x14ac:dyDescent="0.25">
      <c r="A2190" s="124"/>
      <c r="B2190" s="124"/>
      <c r="C2190" s="124"/>
      <c r="D2190" s="124"/>
      <c r="E2190" s="124"/>
      <c r="F2190" s="124"/>
      <c r="G2190" s="124"/>
      <c r="H2190" s="124"/>
      <c r="I2190" s="124"/>
      <c r="J2190" s="124"/>
      <c r="K2190" s="124"/>
      <c r="L2190" s="124"/>
      <c r="M2190" s="124"/>
      <c r="N2190" s="124"/>
      <c r="O2190" s="124"/>
      <c r="P2190" s="124"/>
      <c r="Q2190" s="124"/>
      <c r="R2190" s="124"/>
      <c r="S2190" s="124"/>
      <c r="T2190" s="124"/>
      <c r="U2190" s="124"/>
      <c r="V2190" s="124"/>
      <c r="W2190" s="124"/>
      <c r="X2190" s="124"/>
      <c r="Y2190" s="124"/>
    </row>
    <row r="2191" spans="1:25" x14ac:dyDescent="0.25">
      <c r="A2191" s="124"/>
      <c r="B2191" s="124"/>
      <c r="C2191" s="124"/>
      <c r="D2191" s="124"/>
      <c r="E2191" s="124"/>
      <c r="F2191" s="124"/>
      <c r="G2191" s="124"/>
      <c r="H2191" s="124"/>
      <c r="I2191" s="124"/>
      <c r="J2191" s="124"/>
      <c r="K2191" s="124"/>
      <c r="L2191" s="124"/>
      <c r="M2191" s="124"/>
      <c r="N2191" s="124"/>
      <c r="O2191" s="124"/>
      <c r="P2191" s="124"/>
      <c r="Q2191" s="124"/>
      <c r="R2191" s="124"/>
      <c r="S2191" s="124"/>
      <c r="T2191" s="124"/>
      <c r="U2191" s="124"/>
      <c r="V2191" s="124"/>
      <c r="W2191" s="124"/>
      <c r="X2191" s="124"/>
      <c r="Y2191" s="124"/>
    </row>
    <row r="2192" spans="1:25" x14ac:dyDescent="0.25">
      <c r="A2192" s="124"/>
      <c r="B2192" s="124"/>
      <c r="C2192" s="124"/>
      <c r="D2192" s="124"/>
      <c r="E2192" s="124"/>
      <c r="F2192" s="124"/>
      <c r="G2192" s="124"/>
      <c r="H2192" s="124"/>
      <c r="I2192" s="124"/>
      <c r="J2192" s="124"/>
      <c r="K2192" s="124"/>
      <c r="L2192" s="124"/>
      <c r="M2192" s="124"/>
      <c r="N2192" s="124"/>
      <c r="O2192" s="124"/>
      <c r="P2192" s="124"/>
      <c r="Q2192" s="124"/>
      <c r="R2192" s="124"/>
      <c r="S2192" s="124"/>
      <c r="T2192" s="124"/>
      <c r="U2192" s="124"/>
      <c r="V2192" s="124"/>
      <c r="W2192" s="124"/>
      <c r="X2192" s="124"/>
      <c r="Y2192" s="124"/>
    </row>
    <row r="2193" spans="1:25" x14ac:dyDescent="0.25">
      <c r="A2193" s="124"/>
      <c r="B2193" s="124"/>
      <c r="C2193" s="124"/>
      <c r="D2193" s="124"/>
      <c r="E2193" s="124"/>
      <c r="F2193" s="124"/>
      <c r="G2193" s="124"/>
      <c r="H2193" s="124"/>
      <c r="I2193" s="124"/>
      <c r="J2193" s="124"/>
      <c r="K2193" s="124"/>
      <c r="L2193" s="124"/>
      <c r="M2193" s="124"/>
      <c r="N2193" s="124"/>
      <c r="O2193" s="124"/>
      <c r="P2193" s="124"/>
      <c r="Q2193" s="124"/>
      <c r="R2193" s="124"/>
      <c r="S2193" s="124"/>
      <c r="T2193" s="124"/>
      <c r="U2193" s="124"/>
      <c r="V2193" s="124"/>
      <c r="W2193" s="124"/>
      <c r="X2193" s="124"/>
      <c r="Y2193" s="124"/>
    </row>
    <row r="2194" spans="1:25" x14ac:dyDescent="0.25">
      <c r="A2194" s="124"/>
      <c r="B2194" s="124"/>
      <c r="C2194" s="124"/>
      <c r="D2194" s="124"/>
      <c r="E2194" s="124"/>
      <c r="F2194" s="124"/>
      <c r="G2194" s="124"/>
      <c r="H2194" s="124"/>
      <c r="I2194" s="124"/>
      <c r="J2194" s="124"/>
      <c r="K2194" s="124"/>
      <c r="L2194" s="124"/>
      <c r="M2194" s="124"/>
      <c r="N2194" s="124"/>
      <c r="O2194" s="124"/>
      <c r="P2194" s="124"/>
      <c r="Q2194" s="124"/>
      <c r="R2194" s="124"/>
      <c r="S2194" s="124"/>
      <c r="T2194" s="124"/>
      <c r="U2194" s="124"/>
      <c r="V2194" s="124"/>
      <c r="W2194" s="124"/>
      <c r="X2194" s="124"/>
      <c r="Y2194" s="124"/>
    </row>
    <row r="2195" spans="1:25" x14ac:dyDescent="0.25">
      <c r="A2195" s="124"/>
      <c r="B2195" s="124"/>
      <c r="C2195" s="124"/>
      <c r="D2195" s="124"/>
      <c r="E2195" s="124"/>
      <c r="F2195" s="124"/>
      <c r="G2195" s="124"/>
      <c r="H2195" s="124"/>
      <c r="I2195" s="124"/>
      <c r="J2195" s="124"/>
      <c r="K2195" s="124"/>
      <c r="L2195" s="124"/>
      <c r="M2195" s="124"/>
      <c r="N2195" s="124"/>
      <c r="O2195" s="124"/>
      <c r="P2195" s="124"/>
      <c r="Q2195" s="124"/>
      <c r="R2195" s="124"/>
      <c r="S2195" s="124"/>
      <c r="T2195" s="124"/>
      <c r="U2195" s="124"/>
      <c r="V2195" s="124"/>
      <c r="W2195" s="124"/>
      <c r="X2195" s="124"/>
      <c r="Y2195" s="124"/>
    </row>
    <row r="2196" spans="1:25" x14ac:dyDescent="0.25">
      <c r="A2196" s="124"/>
      <c r="B2196" s="124"/>
      <c r="C2196" s="124"/>
      <c r="D2196" s="124"/>
      <c r="E2196" s="124"/>
      <c r="F2196" s="124"/>
      <c r="G2196" s="124"/>
      <c r="H2196" s="124"/>
      <c r="I2196" s="124"/>
      <c r="J2196" s="124"/>
      <c r="K2196" s="124"/>
      <c r="L2196" s="124"/>
      <c r="M2196" s="124"/>
      <c r="N2196" s="124"/>
      <c r="O2196" s="124"/>
      <c r="P2196" s="124"/>
      <c r="Q2196" s="124"/>
      <c r="R2196" s="124"/>
      <c r="S2196" s="124"/>
      <c r="T2196" s="124"/>
      <c r="U2196" s="124"/>
      <c r="V2196" s="124"/>
      <c r="W2196" s="124"/>
      <c r="X2196" s="124"/>
      <c r="Y2196" s="124"/>
    </row>
    <row r="2197" spans="1:25" x14ac:dyDescent="0.25">
      <c r="A2197" s="124"/>
      <c r="B2197" s="124"/>
      <c r="C2197" s="124"/>
      <c r="D2197" s="124"/>
      <c r="E2197" s="124"/>
      <c r="F2197" s="124"/>
      <c r="G2197" s="124"/>
      <c r="H2197" s="124"/>
      <c r="I2197" s="124"/>
      <c r="J2197" s="124"/>
      <c r="K2197" s="124"/>
      <c r="L2197" s="124"/>
      <c r="M2197" s="124"/>
      <c r="N2197" s="124"/>
      <c r="O2197" s="124"/>
      <c r="P2197" s="124"/>
      <c r="Q2197" s="124"/>
      <c r="R2197" s="124"/>
      <c r="S2197" s="124"/>
      <c r="T2197" s="124"/>
      <c r="U2197" s="124"/>
      <c r="V2197" s="124"/>
      <c r="W2197" s="124"/>
      <c r="X2197" s="124"/>
      <c r="Y2197" s="124"/>
    </row>
    <row r="2198" spans="1:25" x14ac:dyDescent="0.25">
      <c r="A2198" s="124"/>
      <c r="B2198" s="124"/>
      <c r="C2198" s="124"/>
      <c r="D2198" s="124"/>
      <c r="E2198" s="124"/>
      <c r="F2198" s="124"/>
      <c r="G2198" s="124"/>
      <c r="H2198" s="124"/>
      <c r="I2198" s="124"/>
      <c r="J2198" s="124"/>
      <c r="K2198" s="124"/>
      <c r="L2198" s="124"/>
      <c r="M2198" s="124"/>
      <c r="N2198" s="124"/>
      <c r="O2198" s="124"/>
      <c r="P2198" s="124"/>
      <c r="Q2198" s="124"/>
      <c r="R2198" s="124"/>
      <c r="S2198" s="124"/>
      <c r="T2198" s="124"/>
      <c r="U2198" s="124"/>
      <c r="V2198" s="124"/>
      <c r="W2198" s="124"/>
      <c r="X2198" s="124"/>
      <c r="Y2198" s="124"/>
    </row>
    <row r="2199" spans="1:25" x14ac:dyDescent="0.25">
      <c r="A2199" s="124"/>
      <c r="B2199" s="124"/>
      <c r="C2199" s="124"/>
      <c r="D2199" s="124"/>
      <c r="E2199" s="124"/>
      <c r="F2199" s="124"/>
      <c r="G2199" s="124"/>
      <c r="H2199" s="124"/>
      <c r="I2199" s="124"/>
      <c r="J2199" s="124"/>
      <c r="K2199" s="124"/>
      <c r="L2199" s="124"/>
      <c r="M2199" s="124"/>
      <c r="N2199" s="124"/>
      <c r="O2199" s="124"/>
      <c r="P2199" s="124"/>
      <c r="Q2199" s="124"/>
      <c r="R2199" s="124"/>
      <c r="S2199" s="124"/>
      <c r="T2199" s="124"/>
      <c r="U2199" s="124"/>
      <c r="V2199" s="124"/>
      <c r="W2199" s="124"/>
      <c r="X2199" s="124"/>
      <c r="Y2199" s="124"/>
    </row>
    <row r="2200" spans="1:25" x14ac:dyDescent="0.25">
      <c r="A2200" s="124"/>
      <c r="B2200" s="124"/>
      <c r="C2200" s="124"/>
      <c r="D2200" s="124"/>
      <c r="E2200" s="124"/>
      <c r="F2200" s="124"/>
      <c r="G2200" s="124"/>
      <c r="H2200" s="124"/>
      <c r="I2200" s="124"/>
      <c r="J2200" s="124"/>
      <c r="K2200" s="124"/>
      <c r="L2200" s="124"/>
      <c r="M2200" s="124"/>
      <c r="N2200" s="124"/>
      <c r="O2200" s="124"/>
      <c r="P2200" s="124"/>
      <c r="Q2200" s="124"/>
      <c r="R2200" s="124"/>
      <c r="S2200" s="124"/>
      <c r="T2200" s="124"/>
      <c r="U2200" s="124"/>
      <c r="V2200" s="124"/>
      <c r="W2200" s="124"/>
      <c r="X2200" s="124"/>
      <c r="Y2200" s="124"/>
    </row>
    <row r="2201" spans="1:25" x14ac:dyDescent="0.25">
      <c r="A2201" s="124"/>
      <c r="B2201" s="124"/>
      <c r="C2201" s="124"/>
      <c r="D2201" s="124"/>
      <c r="E2201" s="124"/>
      <c r="F2201" s="124"/>
      <c r="G2201" s="124"/>
      <c r="H2201" s="124"/>
      <c r="I2201" s="124"/>
      <c r="J2201" s="124"/>
      <c r="K2201" s="124"/>
      <c r="L2201" s="124"/>
      <c r="M2201" s="124"/>
      <c r="N2201" s="124"/>
      <c r="O2201" s="124"/>
      <c r="P2201" s="124"/>
      <c r="Q2201" s="124"/>
      <c r="R2201" s="124"/>
      <c r="S2201" s="124"/>
      <c r="T2201" s="124"/>
      <c r="U2201" s="124"/>
      <c r="V2201" s="124"/>
      <c r="W2201" s="124"/>
      <c r="X2201" s="124"/>
      <c r="Y2201" s="124"/>
    </row>
    <row r="2202" spans="1:25" x14ac:dyDescent="0.25">
      <c r="A2202" s="124"/>
      <c r="B2202" s="124"/>
      <c r="C2202" s="124"/>
      <c r="D2202" s="124"/>
      <c r="E2202" s="124"/>
      <c r="F2202" s="124"/>
      <c r="G2202" s="124"/>
      <c r="H2202" s="124"/>
      <c r="I2202" s="124"/>
      <c r="J2202" s="124"/>
      <c r="K2202" s="124"/>
      <c r="L2202" s="124"/>
      <c r="M2202" s="124"/>
      <c r="N2202" s="124"/>
      <c r="O2202" s="124"/>
      <c r="P2202" s="124"/>
      <c r="Q2202" s="124"/>
      <c r="R2202" s="124"/>
      <c r="S2202" s="124"/>
      <c r="T2202" s="124"/>
      <c r="U2202" s="124"/>
      <c r="V2202" s="124"/>
      <c r="W2202" s="124"/>
      <c r="X2202" s="124"/>
      <c r="Y2202" s="124"/>
    </row>
    <row r="2203" spans="1:25" x14ac:dyDescent="0.25">
      <c r="A2203" s="124"/>
      <c r="B2203" s="124"/>
      <c r="C2203" s="124"/>
      <c r="D2203" s="124"/>
      <c r="E2203" s="124"/>
      <c r="F2203" s="124"/>
      <c r="G2203" s="124"/>
      <c r="H2203" s="124"/>
      <c r="I2203" s="124"/>
      <c r="J2203" s="124"/>
      <c r="K2203" s="124"/>
      <c r="L2203" s="124"/>
      <c r="M2203" s="124"/>
      <c r="N2203" s="124"/>
      <c r="O2203" s="124"/>
      <c r="P2203" s="124"/>
      <c r="Q2203" s="124"/>
      <c r="R2203" s="124"/>
      <c r="S2203" s="124"/>
      <c r="T2203" s="124"/>
      <c r="U2203" s="124"/>
      <c r="V2203" s="124"/>
      <c r="W2203" s="124"/>
      <c r="X2203" s="124"/>
      <c r="Y2203" s="124"/>
    </row>
    <row r="2204" spans="1:25" x14ac:dyDescent="0.25">
      <c r="A2204" s="124"/>
      <c r="B2204" s="124"/>
      <c r="C2204" s="124"/>
      <c r="D2204" s="124"/>
      <c r="E2204" s="124"/>
      <c r="F2204" s="124"/>
      <c r="G2204" s="124"/>
      <c r="H2204" s="124"/>
      <c r="I2204" s="124"/>
      <c r="J2204" s="124"/>
      <c r="K2204" s="124"/>
      <c r="L2204" s="124"/>
      <c r="M2204" s="124"/>
      <c r="N2204" s="124"/>
      <c r="O2204" s="124"/>
      <c r="P2204" s="124"/>
      <c r="Q2204" s="124"/>
      <c r="R2204" s="124"/>
      <c r="S2204" s="124"/>
      <c r="T2204" s="124"/>
      <c r="U2204" s="124"/>
      <c r="V2204" s="124"/>
      <c r="W2204" s="124"/>
      <c r="X2204" s="124"/>
      <c r="Y2204" s="124"/>
    </row>
    <row r="2205" spans="1:25" x14ac:dyDescent="0.25">
      <c r="A2205" s="124"/>
      <c r="B2205" s="124"/>
      <c r="C2205" s="124"/>
      <c r="D2205" s="124"/>
      <c r="E2205" s="124"/>
      <c r="F2205" s="124"/>
      <c r="G2205" s="124"/>
      <c r="H2205" s="124"/>
      <c r="I2205" s="124"/>
      <c r="J2205" s="124"/>
      <c r="K2205" s="124"/>
      <c r="L2205" s="124"/>
      <c r="M2205" s="124"/>
      <c r="N2205" s="124"/>
      <c r="O2205" s="124"/>
      <c r="P2205" s="124"/>
      <c r="Q2205" s="124"/>
      <c r="R2205" s="124"/>
      <c r="S2205" s="124"/>
      <c r="T2205" s="124"/>
      <c r="U2205" s="124"/>
      <c r="V2205" s="124"/>
      <c r="W2205" s="124"/>
      <c r="X2205" s="124"/>
      <c r="Y2205" s="124"/>
    </row>
    <row r="2206" spans="1:25" x14ac:dyDescent="0.25">
      <c r="A2206" s="124"/>
      <c r="B2206" s="124"/>
      <c r="C2206" s="124"/>
      <c r="D2206" s="124"/>
      <c r="E2206" s="124"/>
      <c r="F2206" s="124"/>
      <c r="G2206" s="124"/>
      <c r="H2206" s="124"/>
      <c r="I2206" s="124"/>
      <c r="J2206" s="124"/>
      <c r="K2206" s="124"/>
      <c r="L2206" s="124"/>
      <c r="M2206" s="124"/>
      <c r="N2206" s="124"/>
      <c r="O2206" s="124"/>
      <c r="P2206" s="124"/>
      <c r="Q2206" s="124"/>
      <c r="R2206" s="124"/>
      <c r="S2206" s="124"/>
      <c r="T2206" s="124"/>
      <c r="U2206" s="124"/>
      <c r="V2206" s="124"/>
      <c r="W2206" s="124"/>
      <c r="X2206" s="124"/>
      <c r="Y2206" s="124"/>
    </row>
    <row r="2207" spans="1:25" x14ac:dyDescent="0.25">
      <c r="A2207" s="124"/>
      <c r="B2207" s="124"/>
      <c r="C2207" s="124"/>
      <c r="D2207" s="124"/>
      <c r="E2207" s="124"/>
      <c r="F2207" s="124"/>
      <c r="G2207" s="124"/>
      <c r="H2207" s="124"/>
      <c r="I2207" s="124"/>
      <c r="J2207" s="124"/>
      <c r="K2207" s="124"/>
      <c r="L2207" s="124"/>
      <c r="M2207" s="124"/>
      <c r="N2207" s="124"/>
      <c r="O2207" s="124"/>
      <c r="P2207" s="124"/>
      <c r="Q2207" s="124"/>
      <c r="R2207" s="124"/>
      <c r="S2207" s="124"/>
      <c r="T2207" s="124"/>
      <c r="U2207" s="124"/>
      <c r="V2207" s="124"/>
      <c r="W2207" s="124"/>
      <c r="X2207" s="124"/>
      <c r="Y2207" s="124"/>
    </row>
    <row r="2208" spans="1:25" x14ac:dyDescent="0.25">
      <c r="A2208" s="124"/>
      <c r="B2208" s="124"/>
      <c r="C2208" s="124"/>
      <c r="D2208" s="124"/>
      <c r="E2208" s="124"/>
      <c r="F2208" s="124"/>
      <c r="G2208" s="124"/>
      <c r="H2208" s="124"/>
      <c r="I2208" s="124"/>
      <c r="J2208" s="124"/>
      <c r="K2208" s="124"/>
      <c r="L2208" s="124"/>
      <c r="M2208" s="124"/>
      <c r="N2208" s="124"/>
      <c r="O2208" s="124"/>
      <c r="P2208" s="124"/>
      <c r="Q2208" s="124"/>
      <c r="R2208" s="124"/>
      <c r="S2208" s="124"/>
      <c r="T2208" s="124"/>
      <c r="U2208" s="124"/>
      <c r="V2208" s="124"/>
      <c r="W2208" s="124"/>
      <c r="X2208" s="124"/>
      <c r="Y2208" s="124"/>
    </row>
    <row r="2209" spans="1:25" x14ac:dyDescent="0.25">
      <c r="A2209" s="124"/>
      <c r="B2209" s="124"/>
      <c r="C2209" s="124"/>
      <c r="D2209" s="124"/>
      <c r="E2209" s="124"/>
      <c r="F2209" s="124"/>
      <c r="G2209" s="124"/>
      <c r="H2209" s="124"/>
      <c r="I2209" s="124"/>
      <c r="J2209" s="124"/>
      <c r="K2209" s="124"/>
      <c r="L2209" s="124"/>
      <c r="M2209" s="124"/>
      <c r="N2209" s="124"/>
      <c r="O2209" s="124"/>
      <c r="P2209" s="124"/>
      <c r="Q2209" s="124"/>
      <c r="R2209" s="124"/>
      <c r="S2209" s="124"/>
      <c r="T2209" s="124"/>
      <c r="U2209" s="124"/>
      <c r="V2209" s="124"/>
      <c r="W2209" s="124"/>
      <c r="X2209" s="124"/>
      <c r="Y2209" s="124"/>
    </row>
    <row r="2210" spans="1:25" x14ac:dyDescent="0.25">
      <c r="A2210" s="124"/>
      <c r="B2210" s="124"/>
      <c r="C2210" s="124"/>
      <c r="D2210" s="124"/>
      <c r="E2210" s="124"/>
      <c r="F2210" s="124"/>
      <c r="G2210" s="124"/>
      <c r="H2210" s="124"/>
      <c r="I2210" s="124"/>
      <c r="J2210" s="124"/>
      <c r="K2210" s="124"/>
      <c r="L2210" s="124"/>
      <c r="M2210" s="124"/>
      <c r="N2210" s="124"/>
      <c r="O2210" s="124"/>
      <c r="P2210" s="124"/>
      <c r="Q2210" s="124"/>
      <c r="R2210" s="124"/>
      <c r="S2210" s="124"/>
      <c r="T2210" s="124"/>
      <c r="U2210" s="124"/>
      <c r="V2210" s="124"/>
      <c r="W2210" s="124"/>
      <c r="X2210" s="124"/>
      <c r="Y2210" s="124"/>
    </row>
    <row r="2211" spans="1:25" x14ac:dyDescent="0.25">
      <c r="A2211" s="124"/>
      <c r="B2211" s="124"/>
      <c r="C2211" s="124"/>
      <c r="D2211" s="124"/>
      <c r="E2211" s="124"/>
      <c r="F2211" s="124"/>
      <c r="G2211" s="124"/>
      <c r="H2211" s="124"/>
      <c r="I2211" s="124"/>
      <c r="J2211" s="124"/>
      <c r="K2211" s="124"/>
      <c r="L2211" s="124"/>
      <c r="M2211" s="124"/>
      <c r="N2211" s="124"/>
      <c r="O2211" s="124"/>
      <c r="P2211" s="124"/>
      <c r="Q2211" s="124"/>
      <c r="R2211" s="124"/>
      <c r="S2211" s="124"/>
      <c r="T2211" s="124"/>
      <c r="U2211" s="124"/>
      <c r="V2211" s="124"/>
      <c r="W2211" s="124"/>
      <c r="X2211" s="124"/>
      <c r="Y2211" s="124"/>
    </row>
    <row r="2212" spans="1:25" x14ac:dyDescent="0.25">
      <c r="A2212" s="124"/>
      <c r="B2212" s="124"/>
      <c r="C2212" s="124"/>
      <c r="D2212" s="124"/>
      <c r="E2212" s="124"/>
      <c r="F2212" s="124"/>
      <c r="G2212" s="124"/>
      <c r="H2212" s="124"/>
      <c r="I2212" s="124"/>
      <c r="J2212" s="124"/>
      <c r="K2212" s="124"/>
      <c r="L2212" s="124"/>
      <c r="M2212" s="124"/>
      <c r="N2212" s="124"/>
      <c r="O2212" s="124"/>
      <c r="P2212" s="124"/>
      <c r="Q2212" s="124"/>
      <c r="R2212" s="124"/>
      <c r="S2212" s="124"/>
      <c r="T2212" s="124"/>
      <c r="U2212" s="124"/>
      <c r="V2212" s="124"/>
      <c r="W2212" s="124"/>
      <c r="X2212" s="124"/>
      <c r="Y2212" s="124"/>
    </row>
    <row r="2213" spans="1:25" x14ac:dyDescent="0.25">
      <c r="A2213" s="124"/>
      <c r="B2213" s="124"/>
      <c r="C2213" s="124"/>
      <c r="D2213" s="124"/>
      <c r="E2213" s="124"/>
      <c r="F2213" s="124"/>
      <c r="G2213" s="124"/>
      <c r="H2213" s="124"/>
      <c r="I2213" s="124"/>
      <c r="J2213" s="124"/>
      <c r="K2213" s="124"/>
      <c r="L2213" s="124"/>
      <c r="M2213" s="124"/>
      <c r="N2213" s="124"/>
      <c r="O2213" s="124"/>
      <c r="P2213" s="124"/>
      <c r="Q2213" s="124"/>
      <c r="R2213" s="124"/>
      <c r="S2213" s="124"/>
      <c r="T2213" s="124"/>
      <c r="U2213" s="124"/>
      <c r="V2213" s="124"/>
      <c r="W2213" s="124"/>
      <c r="X2213" s="124"/>
      <c r="Y2213" s="124"/>
    </row>
    <row r="2214" spans="1:25" x14ac:dyDescent="0.25">
      <c r="A2214" s="124"/>
      <c r="B2214" s="124"/>
      <c r="C2214" s="124"/>
      <c r="D2214" s="124"/>
      <c r="E2214" s="124"/>
      <c r="F2214" s="124"/>
      <c r="G2214" s="124"/>
      <c r="H2214" s="124"/>
      <c r="I2214" s="124"/>
      <c r="J2214" s="124"/>
      <c r="K2214" s="124"/>
      <c r="L2214" s="124"/>
      <c r="M2214" s="124"/>
      <c r="N2214" s="124"/>
      <c r="O2214" s="124"/>
      <c r="P2214" s="124"/>
      <c r="Q2214" s="124"/>
      <c r="R2214" s="124"/>
      <c r="S2214" s="124"/>
      <c r="T2214" s="124"/>
      <c r="U2214" s="124"/>
      <c r="V2214" s="124"/>
      <c r="W2214" s="124"/>
      <c r="X2214" s="124"/>
      <c r="Y2214" s="124"/>
    </row>
    <row r="2215" spans="1:25" x14ac:dyDescent="0.25">
      <c r="A2215" s="124"/>
      <c r="B2215" s="124"/>
      <c r="C2215" s="124"/>
      <c r="D2215" s="124"/>
      <c r="E2215" s="124"/>
      <c r="F2215" s="124"/>
      <c r="G2215" s="124"/>
      <c r="H2215" s="124"/>
      <c r="I2215" s="124"/>
      <c r="J2215" s="124"/>
      <c r="K2215" s="124"/>
      <c r="L2215" s="124"/>
      <c r="M2215" s="124"/>
      <c r="N2215" s="124"/>
      <c r="O2215" s="124"/>
      <c r="P2215" s="124"/>
      <c r="Q2215" s="124"/>
      <c r="R2215" s="124"/>
      <c r="S2215" s="124"/>
      <c r="T2215" s="124"/>
      <c r="U2215" s="124"/>
      <c r="V2215" s="124"/>
      <c r="W2215" s="124"/>
      <c r="X2215" s="124"/>
      <c r="Y2215" s="124"/>
    </row>
    <row r="2216" spans="1:25" x14ac:dyDescent="0.25">
      <c r="A2216" s="124"/>
      <c r="B2216" s="124"/>
      <c r="C2216" s="124"/>
      <c r="D2216" s="124"/>
      <c r="E2216" s="124"/>
      <c r="F2216" s="124"/>
      <c r="G2216" s="124"/>
      <c r="H2216" s="124"/>
      <c r="I2216" s="124"/>
      <c r="J2216" s="124"/>
      <c r="K2216" s="124"/>
      <c r="L2216" s="124"/>
      <c r="M2216" s="124"/>
      <c r="N2216" s="124"/>
      <c r="O2216" s="124"/>
      <c r="P2216" s="124"/>
      <c r="Q2216" s="124"/>
      <c r="R2216" s="124"/>
      <c r="S2216" s="124"/>
      <c r="T2216" s="124"/>
      <c r="U2216" s="124"/>
      <c r="V2216" s="124"/>
      <c r="W2216" s="124"/>
      <c r="X2216" s="124"/>
      <c r="Y2216" s="124"/>
    </row>
    <row r="2217" spans="1:25" x14ac:dyDescent="0.25">
      <c r="A2217" s="124"/>
      <c r="B2217" s="124"/>
      <c r="C2217" s="124"/>
      <c r="D2217" s="124"/>
      <c r="E2217" s="124"/>
      <c r="F2217" s="124"/>
      <c r="G2217" s="124"/>
      <c r="H2217" s="124"/>
      <c r="I2217" s="124"/>
      <c r="J2217" s="124"/>
      <c r="K2217" s="124"/>
      <c r="L2217" s="124"/>
      <c r="M2217" s="124"/>
      <c r="N2217" s="124"/>
      <c r="O2217" s="124"/>
      <c r="P2217" s="124"/>
      <c r="Q2217" s="124"/>
      <c r="R2217" s="124"/>
      <c r="S2217" s="124"/>
      <c r="T2217" s="124"/>
      <c r="U2217" s="124"/>
      <c r="V2217" s="124"/>
      <c r="W2217" s="124"/>
      <c r="X2217" s="124"/>
      <c r="Y2217" s="124"/>
    </row>
    <row r="2218" spans="1:25" x14ac:dyDescent="0.25">
      <c r="A2218" s="124"/>
      <c r="B2218" s="124"/>
      <c r="C2218" s="124"/>
      <c r="D2218" s="124"/>
      <c r="E2218" s="124"/>
      <c r="F2218" s="124"/>
      <c r="G2218" s="124"/>
      <c r="H2218" s="124"/>
      <c r="I2218" s="124"/>
      <c r="J2218" s="124"/>
      <c r="K2218" s="124"/>
      <c r="L2218" s="124"/>
      <c r="M2218" s="124"/>
      <c r="N2218" s="124"/>
      <c r="O2218" s="124"/>
      <c r="P2218" s="124"/>
      <c r="Q2218" s="124"/>
      <c r="R2218" s="124"/>
      <c r="S2218" s="124"/>
      <c r="T2218" s="124"/>
      <c r="U2218" s="124"/>
      <c r="V2218" s="124"/>
      <c r="W2218" s="124"/>
      <c r="X2218" s="124"/>
      <c r="Y2218" s="124"/>
    </row>
    <row r="2219" spans="1:25" x14ac:dyDescent="0.25">
      <c r="A2219" s="124"/>
      <c r="B2219" s="124"/>
      <c r="C2219" s="124"/>
      <c r="D2219" s="124"/>
      <c r="E2219" s="124"/>
      <c r="F2219" s="124"/>
      <c r="G2219" s="124"/>
      <c r="H2219" s="124"/>
      <c r="I2219" s="124"/>
      <c r="J2219" s="124"/>
      <c r="K2219" s="124"/>
      <c r="L2219" s="124"/>
      <c r="M2219" s="124"/>
      <c r="N2219" s="124"/>
      <c r="O2219" s="124"/>
      <c r="P2219" s="124"/>
      <c r="Q2219" s="124"/>
      <c r="R2219" s="124"/>
      <c r="S2219" s="124"/>
      <c r="T2219" s="124"/>
      <c r="U2219" s="124"/>
      <c r="V2219" s="124"/>
      <c r="W2219" s="124"/>
      <c r="X2219" s="124"/>
      <c r="Y2219" s="124"/>
    </row>
    <row r="2220" spans="1:25" x14ac:dyDescent="0.25">
      <c r="A2220" s="124"/>
      <c r="B2220" s="124"/>
      <c r="C2220" s="124"/>
      <c r="D2220" s="124"/>
      <c r="E2220" s="124"/>
      <c r="F2220" s="124"/>
      <c r="G2220" s="124"/>
      <c r="H2220" s="124"/>
      <c r="I2220" s="124"/>
      <c r="J2220" s="124"/>
      <c r="K2220" s="124"/>
      <c r="L2220" s="124"/>
      <c r="M2220" s="124"/>
      <c r="N2220" s="124"/>
      <c r="O2220" s="124"/>
      <c r="P2220" s="124"/>
      <c r="Q2220" s="124"/>
      <c r="R2220" s="124"/>
      <c r="S2220" s="124"/>
      <c r="T2220" s="124"/>
      <c r="U2220" s="124"/>
      <c r="V2220" s="124"/>
      <c r="W2220" s="124"/>
      <c r="X2220" s="124"/>
      <c r="Y2220" s="124"/>
    </row>
    <row r="2221" spans="1:25" x14ac:dyDescent="0.25">
      <c r="A2221" s="124"/>
      <c r="B2221" s="124"/>
      <c r="C2221" s="124"/>
      <c r="D2221" s="124"/>
      <c r="E2221" s="124"/>
      <c r="F2221" s="124"/>
      <c r="G2221" s="124"/>
      <c r="H2221" s="124"/>
      <c r="I2221" s="124"/>
      <c r="J2221" s="124"/>
      <c r="K2221" s="124"/>
      <c r="L2221" s="124"/>
      <c r="M2221" s="124"/>
      <c r="N2221" s="124"/>
      <c r="O2221" s="124"/>
      <c r="P2221" s="124"/>
      <c r="Q2221" s="124"/>
      <c r="R2221" s="124"/>
      <c r="S2221" s="124"/>
      <c r="T2221" s="124"/>
      <c r="U2221" s="124"/>
      <c r="V2221" s="124"/>
      <c r="W2221" s="124"/>
      <c r="X2221" s="124"/>
      <c r="Y2221" s="124"/>
    </row>
    <row r="2222" spans="1:25" x14ac:dyDescent="0.25">
      <c r="A2222" s="124"/>
      <c r="B2222" s="124"/>
      <c r="C2222" s="124"/>
      <c r="D2222" s="124"/>
      <c r="E2222" s="124"/>
      <c r="F2222" s="124"/>
      <c r="G2222" s="124"/>
      <c r="H2222" s="124"/>
      <c r="I2222" s="124"/>
      <c r="J2222" s="124"/>
      <c r="K2222" s="124"/>
      <c r="L2222" s="124"/>
      <c r="M2222" s="124"/>
      <c r="N2222" s="124"/>
      <c r="O2222" s="124"/>
      <c r="P2222" s="124"/>
      <c r="Q2222" s="124"/>
      <c r="R2222" s="124"/>
      <c r="S2222" s="124"/>
      <c r="T2222" s="124"/>
      <c r="U2222" s="124"/>
      <c r="V2222" s="124"/>
      <c r="W2222" s="124"/>
      <c r="X2222" s="124"/>
      <c r="Y2222" s="124"/>
    </row>
    <row r="2223" spans="1:25" x14ac:dyDescent="0.25">
      <c r="A2223" s="124"/>
      <c r="B2223" s="124"/>
      <c r="C2223" s="124"/>
      <c r="D2223" s="124"/>
      <c r="E2223" s="124"/>
      <c r="F2223" s="124"/>
      <c r="G2223" s="124"/>
      <c r="H2223" s="124"/>
      <c r="I2223" s="124"/>
      <c r="J2223" s="124"/>
      <c r="K2223" s="124"/>
      <c r="L2223" s="124"/>
      <c r="M2223" s="124"/>
      <c r="N2223" s="124"/>
      <c r="O2223" s="124"/>
      <c r="P2223" s="124"/>
      <c r="Q2223" s="124"/>
      <c r="R2223" s="124"/>
      <c r="S2223" s="124"/>
      <c r="T2223" s="124"/>
      <c r="U2223" s="124"/>
      <c r="V2223" s="124"/>
      <c r="W2223" s="124"/>
      <c r="X2223" s="124"/>
      <c r="Y2223" s="124"/>
    </row>
    <row r="2224" spans="1:25" x14ac:dyDescent="0.25">
      <c r="A2224" s="124"/>
      <c r="B2224" s="124"/>
      <c r="C2224" s="124"/>
      <c r="D2224" s="124"/>
      <c r="E2224" s="124"/>
      <c r="F2224" s="124"/>
      <c r="G2224" s="124"/>
      <c r="H2224" s="124"/>
      <c r="I2224" s="124"/>
      <c r="J2224" s="124"/>
      <c r="K2224" s="124"/>
      <c r="L2224" s="124"/>
      <c r="M2224" s="124"/>
      <c r="N2224" s="124"/>
      <c r="O2224" s="124"/>
      <c r="P2224" s="124"/>
      <c r="Q2224" s="124"/>
      <c r="R2224" s="124"/>
      <c r="S2224" s="124"/>
      <c r="T2224" s="124"/>
      <c r="U2224" s="124"/>
      <c r="V2224" s="124"/>
      <c r="W2224" s="124"/>
      <c r="X2224" s="124"/>
      <c r="Y2224" s="124"/>
    </row>
    <row r="2225" spans="1:25" x14ac:dyDescent="0.25">
      <c r="A2225" s="124"/>
      <c r="B2225" s="124"/>
      <c r="C2225" s="124"/>
      <c r="D2225" s="124"/>
      <c r="E2225" s="124"/>
      <c r="F2225" s="124"/>
      <c r="G2225" s="124"/>
      <c r="H2225" s="124"/>
      <c r="I2225" s="124"/>
      <c r="J2225" s="124"/>
      <c r="K2225" s="124"/>
      <c r="L2225" s="124"/>
      <c r="M2225" s="124"/>
      <c r="N2225" s="124"/>
      <c r="O2225" s="124"/>
      <c r="P2225" s="124"/>
      <c r="Q2225" s="124"/>
      <c r="R2225" s="124"/>
      <c r="S2225" s="124"/>
      <c r="T2225" s="124"/>
      <c r="U2225" s="124"/>
      <c r="V2225" s="124"/>
      <c r="W2225" s="124"/>
      <c r="X2225" s="124"/>
      <c r="Y2225" s="124"/>
    </row>
    <row r="2226" spans="1:25" x14ac:dyDescent="0.25">
      <c r="A2226" s="124"/>
      <c r="B2226" s="124"/>
      <c r="C2226" s="124"/>
      <c r="D2226" s="124"/>
      <c r="E2226" s="124"/>
      <c r="F2226" s="124"/>
      <c r="G2226" s="124"/>
      <c r="H2226" s="124"/>
      <c r="I2226" s="124"/>
      <c r="J2226" s="124"/>
      <c r="K2226" s="124"/>
      <c r="L2226" s="124"/>
      <c r="M2226" s="124"/>
      <c r="N2226" s="124"/>
      <c r="O2226" s="124"/>
      <c r="P2226" s="124"/>
      <c r="Q2226" s="124"/>
      <c r="R2226" s="124"/>
      <c r="S2226" s="124"/>
      <c r="T2226" s="124"/>
      <c r="U2226" s="124"/>
      <c r="V2226" s="124"/>
      <c r="W2226" s="124"/>
      <c r="X2226" s="124"/>
      <c r="Y2226" s="124"/>
    </row>
    <row r="2227" spans="1:25" x14ac:dyDescent="0.25">
      <c r="A2227" s="124"/>
      <c r="B2227" s="124"/>
      <c r="C2227" s="124"/>
      <c r="D2227" s="124"/>
      <c r="E2227" s="124"/>
      <c r="F2227" s="124"/>
      <c r="G2227" s="124"/>
      <c r="H2227" s="124"/>
      <c r="I2227" s="124"/>
      <c r="J2227" s="124"/>
      <c r="K2227" s="124"/>
      <c r="L2227" s="124"/>
      <c r="M2227" s="124"/>
      <c r="N2227" s="124"/>
      <c r="O2227" s="124"/>
      <c r="P2227" s="124"/>
      <c r="Q2227" s="124"/>
      <c r="R2227" s="124"/>
      <c r="S2227" s="124"/>
      <c r="T2227" s="124"/>
      <c r="U2227" s="124"/>
      <c r="V2227" s="124"/>
      <c r="W2227" s="124"/>
      <c r="X2227" s="124"/>
      <c r="Y2227" s="124"/>
    </row>
    <row r="2228" spans="1:25" x14ac:dyDescent="0.25">
      <c r="A2228" s="124"/>
      <c r="B2228" s="124"/>
      <c r="C2228" s="124"/>
      <c r="D2228" s="124"/>
      <c r="E2228" s="124"/>
      <c r="F2228" s="124"/>
      <c r="G2228" s="124"/>
      <c r="H2228" s="124"/>
      <c r="I2228" s="124"/>
      <c r="J2228" s="124"/>
      <c r="K2228" s="124"/>
      <c r="L2228" s="124"/>
      <c r="M2228" s="124"/>
      <c r="N2228" s="124"/>
      <c r="O2228" s="124"/>
      <c r="P2228" s="124"/>
      <c r="Q2228" s="124"/>
      <c r="R2228" s="124"/>
      <c r="S2228" s="124"/>
      <c r="T2228" s="124"/>
      <c r="U2228" s="124"/>
      <c r="V2228" s="124"/>
      <c r="W2228" s="124"/>
      <c r="X2228" s="124"/>
      <c r="Y2228" s="124"/>
    </row>
    <row r="2229" spans="1:25" x14ac:dyDescent="0.25">
      <c r="A2229" s="124"/>
      <c r="B2229" s="124"/>
      <c r="C2229" s="124"/>
      <c r="D2229" s="124"/>
      <c r="E2229" s="124"/>
      <c r="F2229" s="124"/>
      <c r="G2229" s="124"/>
      <c r="H2229" s="124"/>
      <c r="I2229" s="124"/>
      <c r="J2229" s="124"/>
      <c r="K2229" s="124"/>
      <c r="L2229" s="124"/>
      <c r="M2229" s="124"/>
      <c r="N2229" s="124"/>
      <c r="O2229" s="124"/>
      <c r="P2229" s="124"/>
      <c r="Q2229" s="124"/>
      <c r="R2229" s="124"/>
      <c r="S2229" s="124"/>
      <c r="T2229" s="124"/>
      <c r="U2229" s="124"/>
      <c r="V2229" s="124"/>
      <c r="W2229" s="124"/>
      <c r="X2229" s="124"/>
      <c r="Y2229" s="124"/>
    </row>
    <row r="2230" spans="1:25" x14ac:dyDescent="0.25">
      <c r="A2230" s="124"/>
      <c r="B2230" s="124"/>
      <c r="C2230" s="124"/>
      <c r="D2230" s="124"/>
      <c r="E2230" s="124"/>
      <c r="F2230" s="124"/>
      <c r="G2230" s="124"/>
      <c r="H2230" s="124"/>
      <c r="I2230" s="124"/>
      <c r="J2230" s="124"/>
      <c r="K2230" s="124"/>
      <c r="L2230" s="124"/>
      <c r="M2230" s="124"/>
      <c r="N2230" s="124"/>
      <c r="O2230" s="124"/>
      <c r="P2230" s="124"/>
      <c r="Q2230" s="124"/>
      <c r="R2230" s="124"/>
      <c r="S2230" s="124"/>
      <c r="T2230" s="124"/>
      <c r="U2230" s="124"/>
      <c r="V2230" s="124"/>
      <c r="W2230" s="124"/>
      <c r="X2230" s="124"/>
      <c r="Y2230" s="124"/>
    </row>
    <row r="2231" spans="1:25" x14ac:dyDescent="0.25">
      <c r="A2231" s="124"/>
      <c r="B2231" s="124"/>
      <c r="C2231" s="124"/>
      <c r="D2231" s="124"/>
      <c r="E2231" s="124"/>
      <c r="F2231" s="124"/>
      <c r="G2231" s="124"/>
      <c r="H2231" s="124"/>
      <c r="I2231" s="124"/>
      <c r="J2231" s="124"/>
      <c r="K2231" s="124"/>
      <c r="L2231" s="124"/>
      <c r="M2231" s="124"/>
      <c r="N2231" s="124"/>
      <c r="O2231" s="124"/>
      <c r="P2231" s="124"/>
      <c r="Q2231" s="124"/>
      <c r="R2231" s="124"/>
      <c r="S2231" s="124"/>
      <c r="T2231" s="124"/>
      <c r="U2231" s="124"/>
      <c r="V2231" s="124"/>
      <c r="W2231" s="124"/>
      <c r="X2231" s="124"/>
      <c r="Y2231" s="124"/>
    </row>
    <row r="2232" spans="1:25" x14ac:dyDescent="0.25">
      <c r="A2232" s="124"/>
      <c r="B2232" s="124"/>
      <c r="C2232" s="124"/>
      <c r="D2232" s="124"/>
      <c r="E2232" s="124"/>
      <c r="F2232" s="124"/>
      <c r="G2232" s="124"/>
      <c r="H2232" s="124"/>
      <c r="I2232" s="124"/>
      <c r="J2232" s="124"/>
      <c r="K2232" s="124"/>
      <c r="L2232" s="124"/>
      <c r="M2232" s="124"/>
      <c r="N2232" s="124"/>
      <c r="O2232" s="124"/>
      <c r="P2232" s="124"/>
      <c r="Q2232" s="124"/>
      <c r="R2232" s="124"/>
      <c r="S2232" s="124"/>
      <c r="T2232" s="124"/>
      <c r="U2232" s="124"/>
      <c r="V2232" s="124"/>
      <c r="W2232" s="124"/>
      <c r="X2232" s="124"/>
      <c r="Y2232" s="124"/>
    </row>
    <row r="2233" spans="1:25" x14ac:dyDescent="0.25">
      <c r="A2233" s="124"/>
      <c r="B2233" s="124"/>
      <c r="C2233" s="124"/>
      <c r="D2233" s="124"/>
      <c r="E2233" s="124"/>
      <c r="F2233" s="124"/>
      <c r="G2233" s="124"/>
      <c r="H2233" s="124"/>
      <c r="I2233" s="124"/>
      <c r="J2233" s="124"/>
      <c r="K2233" s="124"/>
      <c r="L2233" s="124"/>
      <c r="M2233" s="124"/>
      <c r="N2233" s="124"/>
      <c r="O2233" s="124"/>
      <c r="P2233" s="124"/>
      <c r="Q2233" s="124"/>
      <c r="R2233" s="124"/>
      <c r="S2233" s="124"/>
      <c r="T2233" s="124"/>
      <c r="U2233" s="124"/>
      <c r="V2233" s="124"/>
      <c r="W2233" s="124"/>
      <c r="X2233" s="124"/>
      <c r="Y2233" s="124"/>
    </row>
    <row r="2234" spans="1:25" x14ac:dyDescent="0.25">
      <c r="A2234" s="124"/>
      <c r="B2234" s="124"/>
      <c r="C2234" s="124"/>
      <c r="D2234" s="124"/>
      <c r="E2234" s="124"/>
      <c r="F2234" s="124"/>
      <c r="G2234" s="124"/>
      <c r="H2234" s="124"/>
      <c r="I2234" s="124"/>
      <c r="J2234" s="124"/>
      <c r="K2234" s="124"/>
      <c r="L2234" s="124"/>
      <c r="M2234" s="124"/>
      <c r="N2234" s="124"/>
      <c r="O2234" s="124"/>
      <c r="P2234" s="124"/>
      <c r="Q2234" s="124"/>
      <c r="R2234" s="124"/>
      <c r="S2234" s="124"/>
      <c r="T2234" s="124"/>
      <c r="U2234" s="124"/>
      <c r="V2234" s="124"/>
      <c r="W2234" s="124"/>
      <c r="X2234" s="124"/>
      <c r="Y2234" s="124"/>
    </row>
    <row r="2235" spans="1:25" x14ac:dyDescent="0.25">
      <c r="A2235" s="124"/>
      <c r="B2235" s="124"/>
      <c r="C2235" s="124"/>
      <c r="D2235" s="124"/>
      <c r="E2235" s="124"/>
      <c r="F2235" s="124"/>
      <c r="G2235" s="124"/>
      <c r="H2235" s="124"/>
      <c r="I2235" s="124"/>
      <c r="J2235" s="124"/>
      <c r="K2235" s="124"/>
      <c r="L2235" s="124"/>
      <c r="M2235" s="124"/>
      <c r="N2235" s="124"/>
      <c r="O2235" s="124"/>
      <c r="P2235" s="124"/>
      <c r="Q2235" s="124"/>
      <c r="R2235" s="124"/>
      <c r="S2235" s="124"/>
      <c r="T2235" s="124"/>
      <c r="U2235" s="124"/>
      <c r="V2235" s="124"/>
      <c r="W2235" s="124"/>
      <c r="X2235" s="124"/>
      <c r="Y2235" s="124"/>
    </row>
    <row r="2236" spans="1:25" x14ac:dyDescent="0.25">
      <c r="A2236" s="124"/>
      <c r="B2236" s="124"/>
      <c r="C2236" s="124"/>
      <c r="D2236" s="124"/>
      <c r="E2236" s="124"/>
      <c r="F2236" s="124"/>
      <c r="G2236" s="124"/>
      <c r="H2236" s="124"/>
      <c r="I2236" s="124"/>
      <c r="J2236" s="124"/>
      <c r="K2236" s="124"/>
      <c r="L2236" s="124"/>
      <c r="M2236" s="124"/>
      <c r="N2236" s="124"/>
      <c r="O2236" s="124"/>
      <c r="P2236" s="124"/>
      <c r="Q2236" s="124"/>
      <c r="R2236" s="124"/>
      <c r="S2236" s="124"/>
      <c r="T2236" s="124"/>
      <c r="U2236" s="124"/>
      <c r="V2236" s="124"/>
      <c r="W2236" s="124"/>
      <c r="X2236" s="124"/>
      <c r="Y2236" s="124"/>
    </row>
    <row r="2237" spans="1:25" x14ac:dyDescent="0.25">
      <c r="A2237" s="124"/>
      <c r="B2237" s="124"/>
      <c r="C2237" s="124"/>
      <c r="D2237" s="124"/>
      <c r="E2237" s="124"/>
      <c r="F2237" s="124"/>
      <c r="G2237" s="124"/>
      <c r="H2237" s="124"/>
      <c r="I2237" s="124"/>
      <c r="J2237" s="124"/>
      <c r="K2237" s="124"/>
      <c r="L2237" s="124"/>
      <c r="M2237" s="124"/>
      <c r="N2237" s="124"/>
      <c r="O2237" s="124"/>
      <c r="P2237" s="124"/>
      <c r="Q2237" s="124"/>
      <c r="R2237" s="124"/>
      <c r="S2237" s="124"/>
      <c r="T2237" s="124"/>
      <c r="U2237" s="124"/>
      <c r="V2237" s="124"/>
      <c r="W2237" s="124"/>
      <c r="X2237" s="124"/>
      <c r="Y2237" s="124"/>
    </row>
    <row r="2238" spans="1:25" x14ac:dyDescent="0.25">
      <c r="A2238" s="124"/>
      <c r="B2238" s="124"/>
      <c r="C2238" s="124"/>
      <c r="D2238" s="124"/>
      <c r="E2238" s="124"/>
      <c r="F2238" s="124"/>
      <c r="G2238" s="124"/>
      <c r="H2238" s="124"/>
      <c r="I2238" s="124"/>
      <c r="J2238" s="124"/>
      <c r="K2238" s="124"/>
      <c r="L2238" s="124"/>
      <c r="M2238" s="124"/>
      <c r="N2238" s="124"/>
      <c r="O2238" s="124"/>
      <c r="P2238" s="124"/>
      <c r="Q2238" s="124"/>
      <c r="R2238" s="124"/>
      <c r="S2238" s="124"/>
      <c r="T2238" s="124"/>
      <c r="U2238" s="124"/>
      <c r="V2238" s="124"/>
      <c r="W2238" s="124"/>
      <c r="X2238" s="124"/>
      <c r="Y2238" s="124"/>
    </row>
    <row r="2239" spans="1:25" x14ac:dyDescent="0.25">
      <c r="A2239" s="124"/>
      <c r="B2239" s="124"/>
      <c r="C2239" s="124"/>
      <c r="D2239" s="124"/>
      <c r="E2239" s="124"/>
      <c r="F2239" s="124"/>
      <c r="G2239" s="124"/>
      <c r="H2239" s="124"/>
      <c r="I2239" s="124"/>
      <c r="J2239" s="124"/>
      <c r="K2239" s="124"/>
      <c r="L2239" s="124"/>
      <c r="M2239" s="124"/>
      <c r="N2239" s="124"/>
      <c r="O2239" s="124"/>
      <c r="P2239" s="124"/>
      <c r="Q2239" s="124"/>
      <c r="R2239" s="124"/>
      <c r="S2239" s="124"/>
      <c r="T2239" s="124"/>
      <c r="U2239" s="124"/>
      <c r="V2239" s="124"/>
      <c r="W2239" s="124"/>
      <c r="X2239" s="124"/>
      <c r="Y2239" s="124"/>
    </row>
    <row r="2240" spans="1:25" x14ac:dyDescent="0.25">
      <c r="A2240" s="124"/>
      <c r="B2240" s="124"/>
      <c r="C2240" s="124"/>
      <c r="D2240" s="124"/>
      <c r="E2240" s="124"/>
      <c r="F2240" s="124"/>
      <c r="G2240" s="124"/>
      <c r="H2240" s="124"/>
      <c r="I2240" s="124"/>
      <c r="J2240" s="124"/>
      <c r="K2240" s="124"/>
      <c r="L2240" s="124"/>
      <c r="M2240" s="124"/>
      <c r="N2240" s="124"/>
      <c r="O2240" s="124"/>
      <c r="P2240" s="124"/>
      <c r="Q2240" s="124"/>
      <c r="R2240" s="124"/>
      <c r="S2240" s="124"/>
      <c r="T2240" s="124"/>
      <c r="U2240" s="124"/>
      <c r="V2240" s="124"/>
      <c r="W2240" s="124"/>
      <c r="X2240" s="124"/>
      <c r="Y2240" s="124"/>
    </row>
    <row r="2241" spans="1:25" x14ac:dyDescent="0.25">
      <c r="A2241" s="124"/>
      <c r="B2241" s="124"/>
      <c r="C2241" s="124"/>
      <c r="D2241" s="124"/>
      <c r="E2241" s="124"/>
      <c r="F2241" s="124"/>
      <c r="G2241" s="124"/>
      <c r="H2241" s="124"/>
      <c r="I2241" s="124"/>
      <c r="J2241" s="124"/>
      <c r="K2241" s="124"/>
      <c r="L2241" s="124"/>
      <c r="M2241" s="124"/>
      <c r="N2241" s="124"/>
      <c r="O2241" s="124"/>
      <c r="P2241" s="124"/>
      <c r="Q2241" s="124"/>
      <c r="R2241" s="124"/>
      <c r="S2241" s="124"/>
      <c r="T2241" s="124"/>
      <c r="U2241" s="124"/>
      <c r="V2241" s="124"/>
      <c r="W2241" s="124"/>
      <c r="X2241" s="124"/>
      <c r="Y2241" s="124"/>
    </row>
    <row r="2242" spans="1:25" x14ac:dyDescent="0.25">
      <c r="A2242" s="124"/>
      <c r="B2242" s="124"/>
      <c r="C2242" s="124"/>
      <c r="D2242" s="124"/>
      <c r="E2242" s="124"/>
      <c r="F2242" s="124"/>
      <c r="G2242" s="124"/>
      <c r="H2242" s="124"/>
      <c r="I2242" s="124"/>
      <c r="J2242" s="124"/>
      <c r="K2242" s="124"/>
      <c r="L2242" s="124"/>
      <c r="M2242" s="124"/>
      <c r="N2242" s="124"/>
      <c r="O2242" s="124"/>
      <c r="P2242" s="124"/>
      <c r="Q2242" s="124"/>
      <c r="R2242" s="124"/>
      <c r="S2242" s="124"/>
      <c r="T2242" s="124"/>
      <c r="U2242" s="124"/>
      <c r="V2242" s="124"/>
      <c r="W2242" s="124"/>
      <c r="X2242" s="124"/>
      <c r="Y2242" s="124"/>
    </row>
    <row r="2243" spans="1:25" x14ac:dyDescent="0.25">
      <c r="A2243" s="124"/>
      <c r="B2243" s="124"/>
      <c r="C2243" s="124"/>
      <c r="D2243" s="124"/>
      <c r="E2243" s="124"/>
      <c r="F2243" s="124"/>
      <c r="G2243" s="124"/>
      <c r="H2243" s="124"/>
      <c r="I2243" s="124"/>
      <c r="J2243" s="124"/>
      <c r="K2243" s="124"/>
      <c r="L2243" s="124"/>
      <c r="M2243" s="124"/>
      <c r="N2243" s="124"/>
      <c r="O2243" s="124"/>
      <c r="P2243" s="124"/>
      <c r="Q2243" s="124"/>
      <c r="R2243" s="124"/>
      <c r="S2243" s="124"/>
      <c r="T2243" s="124"/>
      <c r="U2243" s="124"/>
      <c r="V2243" s="124"/>
      <c r="W2243" s="124"/>
      <c r="X2243" s="124"/>
      <c r="Y2243" s="124"/>
    </row>
    <row r="2244" spans="1:25" x14ac:dyDescent="0.25">
      <c r="A2244" s="124"/>
      <c r="B2244" s="124"/>
      <c r="C2244" s="124"/>
      <c r="D2244" s="124"/>
      <c r="E2244" s="124"/>
      <c r="F2244" s="124"/>
      <c r="G2244" s="124"/>
      <c r="H2244" s="124"/>
      <c r="I2244" s="124"/>
      <c r="J2244" s="124"/>
      <c r="K2244" s="124"/>
      <c r="L2244" s="124"/>
      <c r="M2244" s="124"/>
      <c r="N2244" s="124"/>
      <c r="O2244" s="124"/>
      <c r="P2244" s="124"/>
      <c r="Q2244" s="124"/>
      <c r="R2244" s="124"/>
      <c r="S2244" s="124"/>
      <c r="T2244" s="124"/>
      <c r="U2244" s="124"/>
      <c r="V2244" s="124"/>
      <c r="W2244" s="124"/>
      <c r="X2244" s="124"/>
      <c r="Y2244" s="124"/>
    </row>
    <row r="2245" spans="1:25" x14ac:dyDescent="0.25">
      <c r="A2245" s="124"/>
      <c r="B2245" s="124"/>
      <c r="C2245" s="124"/>
      <c r="D2245" s="124"/>
      <c r="E2245" s="124"/>
      <c r="F2245" s="124"/>
      <c r="G2245" s="124"/>
      <c r="H2245" s="124"/>
      <c r="I2245" s="124"/>
      <c r="J2245" s="124"/>
      <c r="K2245" s="124"/>
      <c r="L2245" s="124"/>
      <c r="M2245" s="124"/>
      <c r="N2245" s="124"/>
      <c r="O2245" s="124"/>
      <c r="P2245" s="124"/>
      <c r="Q2245" s="124"/>
      <c r="R2245" s="124"/>
      <c r="S2245" s="124"/>
      <c r="T2245" s="124"/>
      <c r="U2245" s="124"/>
      <c r="V2245" s="124"/>
      <c r="W2245" s="124"/>
      <c r="X2245" s="124"/>
      <c r="Y2245" s="124"/>
    </row>
    <row r="2246" spans="1:25" x14ac:dyDescent="0.25">
      <c r="A2246" s="124"/>
      <c r="B2246" s="124"/>
      <c r="C2246" s="124"/>
      <c r="D2246" s="124"/>
      <c r="E2246" s="124"/>
      <c r="F2246" s="124"/>
      <c r="G2246" s="124"/>
      <c r="H2246" s="124"/>
      <c r="I2246" s="124"/>
      <c r="J2246" s="124"/>
      <c r="K2246" s="124"/>
      <c r="L2246" s="124"/>
      <c r="M2246" s="124"/>
      <c r="N2246" s="124"/>
      <c r="O2246" s="124"/>
      <c r="P2246" s="124"/>
      <c r="Q2246" s="124"/>
      <c r="R2246" s="124"/>
      <c r="S2246" s="124"/>
      <c r="T2246" s="124"/>
      <c r="U2246" s="124"/>
      <c r="V2246" s="124"/>
      <c r="W2246" s="124"/>
      <c r="X2246" s="124"/>
      <c r="Y2246" s="124"/>
    </row>
    <row r="2247" spans="1:25" x14ac:dyDescent="0.25">
      <c r="A2247" s="124"/>
      <c r="B2247" s="124"/>
      <c r="C2247" s="124"/>
      <c r="D2247" s="124"/>
      <c r="E2247" s="124"/>
      <c r="F2247" s="124"/>
      <c r="G2247" s="124"/>
      <c r="H2247" s="124"/>
      <c r="I2247" s="124"/>
      <c r="J2247" s="124"/>
      <c r="K2247" s="124"/>
      <c r="L2247" s="124"/>
      <c r="M2247" s="124"/>
      <c r="N2247" s="124"/>
      <c r="O2247" s="124"/>
      <c r="P2247" s="124"/>
      <c r="Q2247" s="124"/>
      <c r="R2247" s="124"/>
      <c r="S2247" s="124"/>
      <c r="T2247" s="124"/>
      <c r="U2247" s="124"/>
      <c r="V2247" s="124"/>
      <c r="W2247" s="124"/>
      <c r="X2247" s="124"/>
      <c r="Y2247" s="124"/>
    </row>
    <row r="2248" spans="1:25" x14ac:dyDescent="0.25">
      <c r="A2248" s="124"/>
      <c r="B2248" s="124"/>
      <c r="C2248" s="124"/>
      <c r="D2248" s="124"/>
      <c r="E2248" s="124"/>
      <c r="F2248" s="124"/>
      <c r="G2248" s="124"/>
      <c r="H2248" s="124"/>
      <c r="I2248" s="124"/>
      <c r="J2248" s="124"/>
      <c r="K2248" s="124"/>
      <c r="L2248" s="124"/>
      <c r="M2248" s="124"/>
      <c r="N2248" s="124"/>
      <c r="O2248" s="124"/>
      <c r="P2248" s="124"/>
      <c r="Q2248" s="124"/>
      <c r="R2248" s="124"/>
      <c r="S2248" s="124"/>
      <c r="T2248" s="124"/>
      <c r="U2248" s="124"/>
      <c r="V2248" s="124"/>
      <c r="W2248" s="124"/>
      <c r="X2248" s="124"/>
      <c r="Y2248" s="124"/>
    </row>
    <row r="2249" spans="1:25" x14ac:dyDescent="0.25">
      <c r="A2249" s="124"/>
      <c r="B2249" s="124"/>
      <c r="C2249" s="124"/>
      <c r="D2249" s="124"/>
      <c r="E2249" s="124"/>
      <c r="F2249" s="124"/>
      <c r="G2249" s="124"/>
      <c r="H2249" s="124"/>
      <c r="I2249" s="124"/>
      <c r="J2249" s="124"/>
      <c r="K2249" s="124"/>
      <c r="L2249" s="124"/>
      <c r="M2249" s="124"/>
      <c r="N2249" s="124"/>
      <c r="O2249" s="124"/>
      <c r="P2249" s="124"/>
      <c r="Q2249" s="124"/>
      <c r="R2249" s="124"/>
      <c r="S2249" s="124"/>
      <c r="T2249" s="124"/>
      <c r="U2249" s="124"/>
      <c r="V2249" s="124"/>
      <c r="W2249" s="124"/>
      <c r="X2249" s="124"/>
      <c r="Y2249" s="124"/>
    </row>
    <row r="2250" spans="1:25" x14ac:dyDescent="0.25">
      <c r="A2250" s="124"/>
      <c r="B2250" s="124"/>
      <c r="C2250" s="124"/>
      <c r="D2250" s="124"/>
      <c r="E2250" s="124"/>
      <c r="F2250" s="124"/>
      <c r="G2250" s="124"/>
      <c r="H2250" s="124"/>
      <c r="I2250" s="124"/>
      <c r="J2250" s="124"/>
      <c r="K2250" s="124"/>
      <c r="L2250" s="124"/>
      <c r="M2250" s="124"/>
      <c r="N2250" s="124"/>
      <c r="O2250" s="124"/>
      <c r="P2250" s="124"/>
      <c r="Q2250" s="124"/>
      <c r="R2250" s="124"/>
      <c r="S2250" s="124"/>
      <c r="T2250" s="124"/>
      <c r="U2250" s="124"/>
      <c r="V2250" s="124"/>
      <c r="W2250" s="124"/>
      <c r="X2250" s="124"/>
      <c r="Y2250" s="124"/>
    </row>
    <row r="2251" spans="1:25" x14ac:dyDescent="0.25">
      <c r="A2251" s="124"/>
      <c r="B2251" s="124"/>
      <c r="C2251" s="124"/>
      <c r="D2251" s="124"/>
      <c r="E2251" s="124"/>
      <c r="F2251" s="124"/>
      <c r="G2251" s="124"/>
      <c r="H2251" s="124"/>
      <c r="I2251" s="124"/>
      <c r="J2251" s="124"/>
      <c r="K2251" s="124"/>
      <c r="L2251" s="124"/>
      <c r="M2251" s="124"/>
      <c r="N2251" s="124"/>
      <c r="O2251" s="124"/>
      <c r="P2251" s="124"/>
      <c r="Q2251" s="124"/>
      <c r="R2251" s="124"/>
      <c r="S2251" s="124"/>
      <c r="T2251" s="124"/>
      <c r="U2251" s="124"/>
      <c r="V2251" s="124"/>
      <c r="W2251" s="124"/>
      <c r="X2251" s="124"/>
      <c r="Y2251" s="124"/>
    </row>
    <row r="2252" spans="1:25" x14ac:dyDescent="0.25">
      <c r="A2252" s="124"/>
      <c r="B2252" s="124"/>
      <c r="C2252" s="124"/>
      <c r="D2252" s="124"/>
      <c r="E2252" s="124"/>
      <c r="F2252" s="124"/>
      <c r="G2252" s="124"/>
      <c r="H2252" s="124"/>
      <c r="I2252" s="124"/>
      <c r="J2252" s="124"/>
      <c r="K2252" s="124"/>
      <c r="L2252" s="124"/>
      <c r="M2252" s="124"/>
      <c r="N2252" s="124"/>
      <c r="O2252" s="124"/>
      <c r="P2252" s="124"/>
      <c r="Q2252" s="124"/>
      <c r="R2252" s="124"/>
      <c r="S2252" s="124"/>
      <c r="T2252" s="124"/>
      <c r="U2252" s="124"/>
      <c r="V2252" s="124"/>
      <c r="W2252" s="124"/>
      <c r="X2252" s="124"/>
      <c r="Y2252" s="124"/>
    </row>
    <row r="2253" spans="1:25" x14ac:dyDescent="0.25">
      <c r="A2253" s="124"/>
      <c r="B2253" s="124"/>
      <c r="C2253" s="124"/>
      <c r="D2253" s="124"/>
      <c r="E2253" s="124"/>
      <c r="F2253" s="124"/>
      <c r="G2253" s="124"/>
      <c r="H2253" s="124"/>
      <c r="I2253" s="124"/>
      <c r="J2253" s="124"/>
      <c r="K2253" s="124"/>
      <c r="L2253" s="124"/>
      <c r="M2253" s="124"/>
      <c r="N2253" s="124"/>
      <c r="O2253" s="124"/>
      <c r="P2253" s="124"/>
      <c r="Q2253" s="124"/>
      <c r="R2253" s="124"/>
      <c r="S2253" s="124"/>
      <c r="T2253" s="124"/>
      <c r="U2253" s="124"/>
      <c r="V2253" s="124"/>
      <c r="W2253" s="124"/>
      <c r="X2253" s="124"/>
      <c r="Y2253" s="124"/>
    </row>
    <row r="2254" spans="1:25" x14ac:dyDescent="0.25">
      <c r="A2254" s="124"/>
      <c r="B2254" s="124"/>
      <c r="C2254" s="124"/>
      <c r="D2254" s="124"/>
      <c r="E2254" s="124"/>
      <c r="F2254" s="124"/>
      <c r="G2254" s="124"/>
      <c r="H2254" s="124"/>
      <c r="I2254" s="124"/>
      <c r="J2254" s="124"/>
      <c r="K2254" s="124"/>
      <c r="L2254" s="124"/>
      <c r="M2254" s="124"/>
      <c r="N2254" s="124"/>
      <c r="O2254" s="124"/>
      <c r="P2254" s="124"/>
      <c r="Q2254" s="124"/>
      <c r="R2254" s="124"/>
      <c r="S2254" s="124"/>
      <c r="T2254" s="124"/>
      <c r="U2254" s="124"/>
      <c r="V2254" s="124"/>
      <c r="W2254" s="124"/>
      <c r="X2254" s="124"/>
      <c r="Y2254" s="124"/>
    </row>
    <row r="2255" spans="1:25" x14ac:dyDescent="0.25">
      <c r="A2255" s="124"/>
      <c r="B2255" s="124"/>
      <c r="C2255" s="124"/>
      <c r="D2255" s="124"/>
      <c r="E2255" s="124"/>
      <c r="F2255" s="124"/>
      <c r="G2255" s="124"/>
      <c r="H2255" s="124"/>
      <c r="I2255" s="124"/>
      <c r="J2255" s="124"/>
      <c r="K2255" s="124"/>
      <c r="L2255" s="124"/>
      <c r="M2255" s="124"/>
      <c r="N2255" s="124"/>
      <c r="O2255" s="124"/>
      <c r="P2255" s="124"/>
      <c r="Q2255" s="124"/>
      <c r="R2255" s="124"/>
      <c r="S2255" s="124"/>
      <c r="T2255" s="124"/>
      <c r="U2255" s="124"/>
      <c r="V2255" s="124"/>
      <c r="W2255" s="124"/>
      <c r="X2255" s="124"/>
      <c r="Y2255" s="124"/>
    </row>
    <row r="2256" spans="1:25" x14ac:dyDescent="0.25">
      <c r="A2256" s="124"/>
      <c r="B2256" s="124"/>
      <c r="C2256" s="124"/>
      <c r="D2256" s="124"/>
      <c r="E2256" s="124"/>
      <c r="F2256" s="124"/>
      <c r="G2256" s="124"/>
      <c r="H2256" s="124"/>
      <c r="I2256" s="124"/>
      <c r="J2256" s="124"/>
      <c r="K2256" s="124"/>
      <c r="L2256" s="124"/>
      <c r="M2256" s="124"/>
      <c r="N2256" s="124"/>
      <c r="O2256" s="124"/>
      <c r="P2256" s="124"/>
      <c r="Q2256" s="124"/>
      <c r="R2256" s="124"/>
      <c r="S2256" s="124"/>
      <c r="T2256" s="124"/>
      <c r="U2256" s="124"/>
      <c r="V2256" s="124"/>
      <c r="W2256" s="124"/>
      <c r="X2256" s="124"/>
      <c r="Y2256" s="124"/>
    </row>
    <row r="2257" spans="1:25" x14ac:dyDescent="0.25">
      <c r="A2257" s="124"/>
      <c r="B2257" s="124"/>
      <c r="C2257" s="124"/>
      <c r="D2257" s="124"/>
      <c r="E2257" s="124"/>
      <c r="F2257" s="124"/>
      <c r="G2257" s="124"/>
      <c r="H2257" s="124"/>
      <c r="I2257" s="124"/>
      <c r="J2257" s="124"/>
      <c r="K2257" s="124"/>
      <c r="L2257" s="124"/>
      <c r="M2257" s="124"/>
      <c r="N2257" s="124"/>
      <c r="O2257" s="124"/>
      <c r="P2257" s="124"/>
      <c r="Q2257" s="124"/>
      <c r="R2257" s="124"/>
      <c r="S2257" s="124"/>
      <c r="T2257" s="124"/>
      <c r="U2257" s="124"/>
      <c r="V2257" s="124"/>
      <c r="W2257" s="124"/>
      <c r="X2257" s="124"/>
      <c r="Y2257" s="124"/>
    </row>
    <row r="2258" spans="1:25" x14ac:dyDescent="0.25">
      <c r="A2258" s="124"/>
      <c r="B2258" s="124"/>
      <c r="C2258" s="124"/>
      <c r="D2258" s="124"/>
      <c r="E2258" s="124"/>
      <c r="F2258" s="124"/>
      <c r="G2258" s="124"/>
      <c r="H2258" s="124"/>
      <c r="I2258" s="124"/>
      <c r="J2258" s="124"/>
      <c r="K2258" s="124"/>
      <c r="L2258" s="124"/>
      <c r="M2258" s="124"/>
      <c r="N2258" s="124"/>
      <c r="O2258" s="124"/>
      <c r="P2258" s="124"/>
      <c r="Q2258" s="124"/>
      <c r="R2258" s="124"/>
      <c r="S2258" s="124"/>
      <c r="T2258" s="124"/>
      <c r="U2258" s="124"/>
      <c r="V2258" s="124"/>
      <c r="W2258" s="124"/>
      <c r="X2258" s="124"/>
      <c r="Y2258" s="124"/>
    </row>
    <row r="2259" spans="1:25" x14ac:dyDescent="0.25">
      <c r="A2259" s="124"/>
      <c r="B2259" s="124"/>
      <c r="C2259" s="124"/>
      <c r="D2259" s="124"/>
      <c r="E2259" s="124"/>
      <c r="F2259" s="124"/>
      <c r="G2259" s="124"/>
      <c r="H2259" s="124"/>
      <c r="I2259" s="124"/>
      <c r="J2259" s="124"/>
      <c r="K2259" s="124"/>
      <c r="L2259" s="124"/>
      <c r="M2259" s="124"/>
      <c r="N2259" s="124"/>
      <c r="O2259" s="124"/>
      <c r="P2259" s="124"/>
      <c r="Q2259" s="124"/>
      <c r="R2259" s="124"/>
      <c r="S2259" s="124"/>
      <c r="T2259" s="124"/>
      <c r="U2259" s="124"/>
      <c r="V2259" s="124"/>
      <c r="W2259" s="124"/>
      <c r="X2259" s="124"/>
      <c r="Y2259" s="124"/>
    </row>
    <row r="2260" spans="1:25" x14ac:dyDescent="0.25">
      <c r="A2260" s="124"/>
      <c r="B2260" s="124"/>
      <c r="C2260" s="124"/>
      <c r="D2260" s="124"/>
      <c r="E2260" s="124"/>
      <c r="F2260" s="124"/>
      <c r="G2260" s="124"/>
      <c r="H2260" s="124"/>
      <c r="I2260" s="124"/>
      <c r="J2260" s="124"/>
      <c r="K2260" s="124"/>
      <c r="L2260" s="124"/>
      <c r="M2260" s="124"/>
      <c r="N2260" s="124"/>
      <c r="O2260" s="124"/>
      <c r="P2260" s="124"/>
      <c r="Q2260" s="124"/>
      <c r="R2260" s="124"/>
      <c r="S2260" s="124"/>
      <c r="T2260" s="124"/>
      <c r="U2260" s="124"/>
      <c r="V2260" s="124"/>
      <c r="W2260" s="124"/>
      <c r="X2260" s="124"/>
      <c r="Y2260" s="124"/>
    </row>
    <row r="2261" spans="1:25" x14ac:dyDescent="0.25">
      <c r="A2261" s="124"/>
      <c r="B2261" s="124"/>
      <c r="C2261" s="124"/>
      <c r="D2261" s="124"/>
      <c r="E2261" s="124"/>
      <c r="F2261" s="124"/>
      <c r="G2261" s="124"/>
      <c r="H2261" s="124"/>
      <c r="I2261" s="124"/>
      <c r="J2261" s="124"/>
      <c r="K2261" s="124"/>
      <c r="L2261" s="124"/>
      <c r="M2261" s="124"/>
      <c r="N2261" s="124"/>
      <c r="O2261" s="124"/>
      <c r="P2261" s="124"/>
      <c r="Q2261" s="124"/>
      <c r="R2261" s="124"/>
      <c r="S2261" s="124"/>
      <c r="T2261" s="124"/>
      <c r="U2261" s="124"/>
      <c r="V2261" s="124"/>
      <c r="W2261" s="124"/>
      <c r="X2261" s="124"/>
      <c r="Y2261" s="124"/>
    </row>
    <row r="2262" spans="1:25" x14ac:dyDescent="0.25">
      <c r="A2262" s="124"/>
      <c r="B2262" s="124"/>
      <c r="C2262" s="124"/>
      <c r="D2262" s="124"/>
      <c r="E2262" s="124"/>
      <c r="F2262" s="124"/>
      <c r="G2262" s="124"/>
      <c r="H2262" s="124"/>
      <c r="I2262" s="124"/>
      <c r="J2262" s="124"/>
      <c r="K2262" s="124"/>
      <c r="L2262" s="124"/>
      <c r="M2262" s="124"/>
      <c r="N2262" s="124"/>
      <c r="O2262" s="124"/>
      <c r="P2262" s="124"/>
      <c r="Q2262" s="124"/>
      <c r="R2262" s="124"/>
      <c r="S2262" s="124"/>
      <c r="T2262" s="124"/>
      <c r="U2262" s="124"/>
      <c r="V2262" s="124"/>
      <c r="W2262" s="124"/>
      <c r="X2262" s="124"/>
      <c r="Y2262" s="124"/>
    </row>
    <row r="2263" spans="1:25" x14ac:dyDescent="0.25">
      <c r="A2263" s="124"/>
      <c r="B2263" s="124"/>
      <c r="C2263" s="124"/>
      <c r="D2263" s="124"/>
      <c r="E2263" s="124"/>
      <c r="F2263" s="124"/>
      <c r="G2263" s="124"/>
      <c r="H2263" s="124"/>
      <c r="I2263" s="124"/>
      <c r="J2263" s="124"/>
      <c r="K2263" s="124"/>
      <c r="L2263" s="124"/>
      <c r="M2263" s="124"/>
      <c r="N2263" s="124"/>
      <c r="O2263" s="124"/>
      <c r="P2263" s="124"/>
      <c r="Q2263" s="124"/>
      <c r="R2263" s="124"/>
      <c r="S2263" s="124"/>
      <c r="T2263" s="124"/>
      <c r="U2263" s="124"/>
      <c r="V2263" s="124"/>
      <c r="W2263" s="124"/>
      <c r="X2263" s="124"/>
      <c r="Y2263" s="124"/>
    </row>
    <row r="2264" spans="1:25" x14ac:dyDescent="0.25">
      <c r="A2264" s="124"/>
      <c r="B2264" s="124"/>
      <c r="C2264" s="124"/>
      <c r="D2264" s="124"/>
      <c r="E2264" s="124"/>
      <c r="F2264" s="124"/>
      <c r="G2264" s="124"/>
      <c r="H2264" s="124"/>
      <c r="I2264" s="124"/>
      <c r="J2264" s="124"/>
      <c r="K2264" s="124"/>
      <c r="L2264" s="124"/>
      <c r="M2264" s="124"/>
      <c r="N2264" s="124"/>
      <c r="O2264" s="124"/>
      <c r="P2264" s="124"/>
      <c r="Q2264" s="124"/>
      <c r="R2264" s="124"/>
      <c r="S2264" s="124"/>
      <c r="T2264" s="124"/>
      <c r="U2264" s="124"/>
      <c r="V2264" s="124"/>
      <c r="W2264" s="124"/>
      <c r="X2264" s="124"/>
      <c r="Y2264" s="124"/>
    </row>
    <row r="2265" spans="1:25" x14ac:dyDescent="0.25">
      <c r="A2265" s="124"/>
      <c r="B2265" s="124"/>
      <c r="C2265" s="124"/>
      <c r="D2265" s="124"/>
      <c r="E2265" s="124"/>
      <c r="F2265" s="124"/>
      <c r="G2265" s="124"/>
      <c r="H2265" s="124"/>
      <c r="I2265" s="124"/>
      <c r="J2265" s="124"/>
      <c r="K2265" s="124"/>
      <c r="L2265" s="124"/>
      <c r="M2265" s="124"/>
      <c r="N2265" s="124"/>
      <c r="O2265" s="124"/>
      <c r="P2265" s="124"/>
      <c r="Q2265" s="124"/>
      <c r="R2265" s="124"/>
      <c r="S2265" s="124"/>
      <c r="T2265" s="124"/>
      <c r="U2265" s="124"/>
      <c r="V2265" s="124"/>
      <c r="W2265" s="124"/>
      <c r="X2265" s="124"/>
      <c r="Y2265" s="124"/>
    </row>
    <row r="2266" spans="1:25" x14ac:dyDescent="0.25">
      <c r="A2266" s="124"/>
      <c r="B2266" s="124"/>
      <c r="C2266" s="124"/>
      <c r="D2266" s="124"/>
      <c r="E2266" s="124"/>
      <c r="F2266" s="124"/>
      <c r="G2266" s="124"/>
      <c r="H2266" s="124"/>
      <c r="I2266" s="124"/>
      <c r="J2266" s="124"/>
      <c r="K2266" s="124"/>
      <c r="L2266" s="124"/>
      <c r="M2266" s="124"/>
      <c r="N2266" s="124"/>
      <c r="O2266" s="124"/>
      <c r="P2266" s="124"/>
      <c r="Q2266" s="124"/>
      <c r="R2266" s="124"/>
      <c r="S2266" s="124"/>
      <c r="T2266" s="124"/>
      <c r="U2266" s="124"/>
      <c r="V2266" s="124"/>
      <c r="W2266" s="124"/>
      <c r="X2266" s="124"/>
      <c r="Y2266" s="124"/>
    </row>
    <row r="2267" spans="1:25" x14ac:dyDescent="0.25">
      <c r="A2267" s="124"/>
      <c r="B2267" s="124"/>
      <c r="C2267" s="124"/>
      <c r="D2267" s="124"/>
      <c r="E2267" s="124"/>
      <c r="F2267" s="124"/>
      <c r="G2267" s="124"/>
      <c r="H2267" s="124"/>
      <c r="I2267" s="124"/>
      <c r="J2267" s="124"/>
      <c r="K2267" s="124"/>
      <c r="L2267" s="124"/>
      <c r="M2267" s="124"/>
      <c r="N2267" s="124"/>
      <c r="O2267" s="124"/>
      <c r="P2267" s="124"/>
      <c r="Q2267" s="124"/>
      <c r="R2267" s="124"/>
      <c r="S2267" s="124"/>
      <c r="T2267" s="124"/>
      <c r="U2267" s="124"/>
      <c r="V2267" s="124"/>
      <c r="W2267" s="124"/>
      <c r="X2267" s="124"/>
      <c r="Y2267" s="124"/>
    </row>
    <row r="2268" spans="1:25" x14ac:dyDescent="0.25">
      <c r="A2268" s="124"/>
      <c r="B2268" s="124"/>
      <c r="C2268" s="124"/>
      <c r="D2268" s="124"/>
      <c r="E2268" s="124"/>
      <c r="F2268" s="124"/>
      <c r="G2268" s="124"/>
      <c r="H2268" s="124"/>
      <c r="I2268" s="124"/>
      <c r="J2268" s="124"/>
      <c r="K2268" s="124"/>
      <c r="L2268" s="124"/>
      <c r="M2268" s="124"/>
      <c r="N2268" s="124"/>
      <c r="O2268" s="124"/>
      <c r="P2268" s="124"/>
      <c r="Q2268" s="124"/>
      <c r="R2268" s="124"/>
      <c r="S2268" s="124"/>
      <c r="T2268" s="124"/>
      <c r="U2268" s="124"/>
      <c r="V2268" s="124"/>
      <c r="W2268" s="124"/>
      <c r="X2268" s="124"/>
      <c r="Y2268" s="124"/>
    </row>
    <row r="2269" spans="1:25" x14ac:dyDescent="0.25">
      <c r="A2269" s="124"/>
      <c r="B2269" s="124"/>
      <c r="C2269" s="124"/>
      <c r="D2269" s="124"/>
      <c r="E2269" s="124"/>
      <c r="F2269" s="124"/>
      <c r="G2269" s="124"/>
      <c r="H2269" s="124"/>
      <c r="I2269" s="124"/>
      <c r="J2269" s="124"/>
      <c r="K2269" s="124"/>
      <c r="L2269" s="124"/>
      <c r="M2269" s="124"/>
      <c r="N2269" s="124"/>
      <c r="O2269" s="124"/>
      <c r="P2269" s="124"/>
      <c r="Q2269" s="124"/>
      <c r="R2269" s="124"/>
      <c r="S2269" s="124"/>
      <c r="T2269" s="124"/>
      <c r="U2269" s="124"/>
      <c r="V2269" s="124"/>
      <c r="W2269" s="124"/>
      <c r="X2269" s="124"/>
      <c r="Y2269" s="124"/>
    </row>
    <row r="2270" spans="1:25" x14ac:dyDescent="0.25">
      <c r="A2270" s="124"/>
      <c r="B2270" s="124"/>
      <c r="C2270" s="124"/>
      <c r="D2270" s="124"/>
      <c r="E2270" s="124"/>
      <c r="F2270" s="124"/>
      <c r="G2270" s="124"/>
      <c r="H2270" s="124"/>
      <c r="I2270" s="124"/>
      <c r="J2270" s="124"/>
      <c r="K2270" s="124"/>
      <c r="L2270" s="124"/>
      <c r="M2270" s="124"/>
      <c r="N2270" s="124"/>
      <c r="O2270" s="124"/>
      <c r="P2270" s="124"/>
      <c r="Q2270" s="124"/>
      <c r="R2270" s="124"/>
      <c r="S2270" s="124"/>
      <c r="T2270" s="124"/>
      <c r="U2270" s="124"/>
      <c r="V2270" s="124"/>
      <c r="W2270" s="124"/>
      <c r="X2270" s="124"/>
      <c r="Y2270" s="124"/>
    </row>
    <row r="2271" spans="1:25" x14ac:dyDescent="0.25">
      <c r="A2271" s="124"/>
      <c r="B2271" s="124"/>
      <c r="C2271" s="124"/>
      <c r="D2271" s="124"/>
      <c r="E2271" s="124"/>
      <c r="F2271" s="124"/>
      <c r="G2271" s="124"/>
      <c r="H2271" s="124"/>
      <c r="I2271" s="124"/>
      <c r="J2271" s="124"/>
      <c r="K2271" s="124"/>
      <c r="L2271" s="124"/>
      <c r="M2271" s="124"/>
      <c r="N2271" s="124"/>
      <c r="O2271" s="124"/>
      <c r="P2271" s="124"/>
      <c r="Q2271" s="124"/>
      <c r="R2271" s="124"/>
      <c r="S2271" s="124"/>
      <c r="T2271" s="124"/>
      <c r="U2271" s="124"/>
      <c r="V2271" s="124"/>
      <c r="W2271" s="124"/>
      <c r="X2271" s="124"/>
      <c r="Y2271" s="124"/>
    </row>
    <row r="2272" spans="1:25" x14ac:dyDescent="0.25">
      <c r="A2272" s="124"/>
      <c r="B2272" s="124"/>
      <c r="C2272" s="124"/>
      <c r="D2272" s="124"/>
      <c r="E2272" s="124"/>
      <c r="F2272" s="124"/>
      <c r="G2272" s="124"/>
      <c r="H2272" s="124"/>
      <c r="I2272" s="124"/>
      <c r="J2272" s="124"/>
      <c r="K2272" s="124"/>
      <c r="L2272" s="124"/>
      <c r="M2272" s="124"/>
      <c r="N2272" s="124"/>
      <c r="O2272" s="124"/>
      <c r="P2272" s="124"/>
      <c r="Q2272" s="124"/>
      <c r="R2272" s="124"/>
      <c r="S2272" s="124"/>
      <c r="T2272" s="124"/>
      <c r="U2272" s="124"/>
      <c r="V2272" s="124"/>
      <c r="W2272" s="124"/>
      <c r="X2272" s="124"/>
      <c r="Y2272" s="124"/>
    </row>
    <row r="2273" spans="1:25" x14ac:dyDescent="0.25">
      <c r="A2273" s="124"/>
      <c r="B2273" s="124"/>
      <c r="C2273" s="124"/>
      <c r="D2273" s="124"/>
      <c r="E2273" s="124"/>
      <c r="F2273" s="124"/>
      <c r="G2273" s="124"/>
      <c r="H2273" s="124"/>
      <c r="I2273" s="124"/>
      <c r="J2273" s="124"/>
      <c r="K2273" s="124"/>
      <c r="L2273" s="124"/>
      <c r="M2273" s="124"/>
      <c r="N2273" s="124"/>
      <c r="O2273" s="124"/>
      <c r="P2273" s="124"/>
      <c r="Q2273" s="124"/>
      <c r="R2273" s="124"/>
      <c r="S2273" s="124"/>
      <c r="T2273" s="124"/>
      <c r="U2273" s="124"/>
      <c r="V2273" s="124"/>
      <c r="W2273" s="124"/>
      <c r="X2273" s="124"/>
      <c r="Y2273" s="124"/>
    </row>
    <row r="2274" spans="1:25" x14ac:dyDescent="0.25">
      <c r="A2274" s="124"/>
      <c r="B2274" s="124"/>
      <c r="C2274" s="124"/>
      <c r="D2274" s="124"/>
      <c r="E2274" s="124"/>
      <c r="F2274" s="124"/>
      <c r="G2274" s="124"/>
      <c r="H2274" s="124"/>
      <c r="I2274" s="124"/>
      <c r="J2274" s="124"/>
      <c r="K2274" s="124"/>
      <c r="L2274" s="124"/>
      <c r="M2274" s="124"/>
      <c r="N2274" s="124"/>
      <c r="O2274" s="124"/>
      <c r="P2274" s="124"/>
      <c r="Q2274" s="124"/>
      <c r="R2274" s="124"/>
      <c r="S2274" s="124"/>
      <c r="T2274" s="124"/>
      <c r="U2274" s="124"/>
      <c r="V2274" s="124"/>
      <c r="W2274" s="124"/>
      <c r="X2274" s="124"/>
      <c r="Y2274" s="124"/>
    </row>
    <row r="2275" spans="1:25" x14ac:dyDescent="0.25">
      <c r="A2275" s="124"/>
      <c r="B2275" s="124"/>
      <c r="C2275" s="124"/>
      <c r="D2275" s="124"/>
      <c r="E2275" s="124"/>
      <c r="F2275" s="124"/>
      <c r="G2275" s="124"/>
      <c r="H2275" s="124"/>
      <c r="I2275" s="124"/>
      <c r="J2275" s="124"/>
      <c r="K2275" s="124"/>
      <c r="L2275" s="124"/>
      <c r="M2275" s="124"/>
      <c r="N2275" s="124"/>
      <c r="O2275" s="124"/>
      <c r="P2275" s="124"/>
      <c r="Q2275" s="124"/>
      <c r="R2275" s="124"/>
      <c r="S2275" s="124"/>
      <c r="T2275" s="124"/>
      <c r="U2275" s="124"/>
      <c r="V2275" s="124"/>
      <c r="W2275" s="124"/>
      <c r="X2275" s="124"/>
      <c r="Y2275" s="124"/>
    </row>
    <row r="2276" spans="1:25" x14ac:dyDescent="0.25">
      <c r="A2276" s="124"/>
      <c r="B2276" s="124"/>
      <c r="C2276" s="124"/>
      <c r="D2276" s="124"/>
      <c r="E2276" s="124"/>
      <c r="F2276" s="124"/>
      <c r="G2276" s="124"/>
      <c r="H2276" s="124"/>
      <c r="I2276" s="124"/>
      <c r="J2276" s="124"/>
      <c r="K2276" s="124"/>
      <c r="L2276" s="124"/>
      <c r="M2276" s="124"/>
      <c r="N2276" s="124"/>
      <c r="O2276" s="124"/>
      <c r="P2276" s="124"/>
      <c r="Q2276" s="124"/>
      <c r="R2276" s="124"/>
      <c r="S2276" s="124"/>
      <c r="T2276" s="124"/>
      <c r="U2276" s="124"/>
      <c r="V2276" s="124"/>
      <c r="W2276" s="124"/>
      <c r="X2276" s="124"/>
      <c r="Y2276" s="124"/>
    </row>
    <row r="2277" spans="1:25" x14ac:dyDescent="0.25">
      <c r="A2277" s="124"/>
      <c r="B2277" s="124"/>
      <c r="C2277" s="124"/>
      <c r="D2277" s="124"/>
      <c r="E2277" s="124"/>
      <c r="F2277" s="124"/>
      <c r="G2277" s="124"/>
      <c r="H2277" s="124"/>
      <c r="I2277" s="124"/>
      <c r="J2277" s="124"/>
      <c r="K2277" s="124"/>
      <c r="L2277" s="124"/>
      <c r="M2277" s="124"/>
      <c r="N2277" s="124"/>
      <c r="O2277" s="124"/>
      <c r="P2277" s="124"/>
      <c r="Q2277" s="124"/>
      <c r="R2277" s="124"/>
      <c r="S2277" s="124"/>
      <c r="T2277" s="124"/>
      <c r="U2277" s="124"/>
      <c r="V2277" s="124"/>
      <c r="W2277" s="124"/>
      <c r="X2277" s="124"/>
      <c r="Y2277" s="124"/>
    </row>
    <row r="2278" spans="1:25" x14ac:dyDescent="0.25">
      <c r="A2278" s="124"/>
      <c r="B2278" s="124"/>
      <c r="C2278" s="124"/>
      <c r="D2278" s="124"/>
      <c r="E2278" s="124"/>
      <c r="F2278" s="124"/>
      <c r="G2278" s="124"/>
      <c r="H2278" s="124"/>
      <c r="I2278" s="124"/>
      <c r="J2278" s="124"/>
      <c r="K2278" s="124"/>
      <c r="L2278" s="124"/>
      <c r="M2278" s="124"/>
      <c r="N2278" s="124"/>
      <c r="O2278" s="124"/>
      <c r="P2278" s="124"/>
      <c r="Q2278" s="124"/>
      <c r="R2278" s="124"/>
      <c r="S2278" s="124"/>
      <c r="T2278" s="124"/>
      <c r="U2278" s="124"/>
      <c r="V2278" s="124"/>
      <c r="W2278" s="124"/>
      <c r="X2278" s="124"/>
      <c r="Y2278" s="124"/>
    </row>
    <row r="2279" spans="1:25" x14ac:dyDescent="0.25">
      <c r="A2279" s="124"/>
      <c r="B2279" s="124"/>
      <c r="C2279" s="124"/>
      <c r="D2279" s="124"/>
      <c r="E2279" s="124"/>
      <c r="F2279" s="124"/>
      <c r="G2279" s="124"/>
      <c r="H2279" s="124"/>
      <c r="I2279" s="124"/>
      <c r="J2279" s="124"/>
      <c r="K2279" s="124"/>
      <c r="L2279" s="124"/>
      <c r="M2279" s="124"/>
      <c r="N2279" s="124"/>
      <c r="O2279" s="124"/>
      <c r="P2279" s="124"/>
      <c r="Q2279" s="124"/>
      <c r="R2279" s="124"/>
      <c r="S2279" s="124"/>
      <c r="T2279" s="124"/>
      <c r="U2279" s="124"/>
      <c r="V2279" s="124"/>
      <c r="W2279" s="124"/>
      <c r="X2279" s="124"/>
      <c r="Y2279" s="124"/>
    </row>
    <row r="2280" spans="1:25" x14ac:dyDescent="0.25">
      <c r="A2280" s="124"/>
      <c r="B2280" s="124"/>
      <c r="C2280" s="124"/>
      <c r="D2280" s="124"/>
      <c r="E2280" s="124"/>
      <c r="F2280" s="124"/>
      <c r="G2280" s="124"/>
      <c r="H2280" s="124"/>
      <c r="I2280" s="124"/>
      <c r="J2280" s="124"/>
      <c r="K2280" s="124"/>
      <c r="L2280" s="124"/>
      <c r="M2280" s="124"/>
      <c r="N2280" s="124"/>
      <c r="O2280" s="124"/>
      <c r="P2280" s="124"/>
      <c r="Q2280" s="124"/>
      <c r="R2280" s="124"/>
      <c r="S2280" s="124"/>
      <c r="T2280" s="124"/>
      <c r="U2280" s="124"/>
      <c r="V2280" s="124"/>
      <c r="W2280" s="124"/>
      <c r="X2280" s="124"/>
      <c r="Y2280" s="124"/>
    </row>
    <row r="2281" spans="1:25" x14ac:dyDescent="0.25">
      <c r="A2281" s="124"/>
      <c r="B2281" s="124"/>
      <c r="C2281" s="124"/>
      <c r="D2281" s="124"/>
      <c r="E2281" s="124"/>
      <c r="F2281" s="124"/>
      <c r="G2281" s="124"/>
      <c r="H2281" s="124"/>
      <c r="I2281" s="124"/>
      <c r="J2281" s="124"/>
      <c r="K2281" s="124"/>
      <c r="L2281" s="124"/>
      <c r="M2281" s="124"/>
      <c r="N2281" s="124"/>
      <c r="O2281" s="124"/>
      <c r="P2281" s="124"/>
      <c r="Q2281" s="124"/>
      <c r="R2281" s="124"/>
      <c r="S2281" s="124"/>
      <c r="T2281" s="124"/>
      <c r="U2281" s="124"/>
      <c r="V2281" s="124"/>
      <c r="W2281" s="124"/>
      <c r="X2281" s="124"/>
      <c r="Y2281" s="124"/>
    </row>
    <row r="2282" spans="1:25" x14ac:dyDescent="0.25">
      <c r="A2282" s="124"/>
      <c r="B2282" s="124"/>
      <c r="C2282" s="124"/>
      <c r="D2282" s="124"/>
      <c r="E2282" s="124"/>
      <c r="F2282" s="124"/>
      <c r="G2282" s="124"/>
      <c r="H2282" s="124"/>
      <c r="I2282" s="124"/>
      <c r="J2282" s="124"/>
      <c r="K2282" s="124"/>
      <c r="L2282" s="124"/>
      <c r="M2282" s="124"/>
      <c r="N2282" s="124"/>
      <c r="O2282" s="124"/>
      <c r="P2282" s="124"/>
      <c r="Q2282" s="124"/>
      <c r="R2282" s="124"/>
      <c r="S2282" s="124"/>
      <c r="T2282" s="124"/>
      <c r="U2282" s="124"/>
      <c r="V2282" s="124"/>
      <c r="W2282" s="124"/>
      <c r="X2282" s="124"/>
      <c r="Y2282" s="124"/>
    </row>
    <row r="2283" spans="1:25" x14ac:dyDescent="0.25">
      <c r="A2283" s="124"/>
      <c r="B2283" s="124"/>
      <c r="C2283" s="124"/>
      <c r="D2283" s="124"/>
      <c r="E2283" s="124"/>
      <c r="F2283" s="124"/>
      <c r="G2283" s="124"/>
      <c r="H2283" s="124"/>
      <c r="I2283" s="124"/>
      <c r="J2283" s="124"/>
      <c r="K2283" s="124"/>
      <c r="L2283" s="124"/>
      <c r="M2283" s="124"/>
      <c r="N2283" s="124"/>
      <c r="O2283" s="124"/>
      <c r="P2283" s="124"/>
      <c r="Q2283" s="124"/>
      <c r="R2283" s="124"/>
      <c r="S2283" s="124"/>
      <c r="T2283" s="124"/>
      <c r="U2283" s="124"/>
      <c r="V2283" s="124"/>
      <c r="W2283" s="124"/>
      <c r="X2283" s="124"/>
      <c r="Y2283" s="124"/>
    </row>
    <row r="2284" spans="1:25" x14ac:dyDescent="0.25">
      <c r="A2284" s="124"/>
      <c r="B2284" s="124"/>
      <c r="C2284" s="124"/>
      <c r="D2284" s="124"/>
      <c r="E2284" s="124"/>
      <c r="F2284" s="124"/>
      <c r="G2284" s="124"/>
      <c r="H2284" s="124"/>
      <c r="I2284" s="124"/>
      <c r="J2284" s="124"/>
      <c r="K2284" s="124"/>
      <c r="L2284" s="124"/>
      <c r="M2284" s="124"/>
      <c r="N2284" s="124"/>
      <c r="O2284" s="124"/>
      <c r="P2284" s="124"/>
      <c r="Q2284" s="124"/>
      <c r="R2284" s="124"/>
      <c r="S2284" s="124"/>
      <c r="T2284" s="124"/>
      <c r="U2284" s="124"/>
      <c r="V2284" s="124"/>
      <c r="W2284" s="124"/>
      <c r="X2284" s="124"/>
      <c r="Y2284" s="124"/>
    </row>
    <row r="2285" spans="1:25" x14ac:dyDescent="0.25">
      <c r="A2285" s="124"/>
      <c r="B2285" s="124"/>
      <c r="C2285" s="124"/>
      <c r="D2285" s="124"/>
      <c r="E2285" s="124"/>
      <c r="F2285" s="124"/>
      <c r="G2285" s="124"/>
      <c r="H2285" s="124"/>
      <c r="I2285" s="124"/>
      <c r="J2285" s="124"/>
      <c r="K2285" s="124"/>
      <c r="L2285" s="124"/>
      <c r="M2285" s="124"/>
      <c r="N2285" s="124"/>
      <c r="O2285" s="124"/>
      <c r="P2285" s="124"/>
      <c r="Q2285" s="124"/>
      <c r="R2285" s="124"/>
      <c r="S2285" s="124"/>
      <c r="T2285" s="124"/>
      <c r="U2285" s="124"/>
      <c r="V2285" s="124"/>
      <c r="W2285" s="124"/>
      <c r="X2285" s="124"/>
      <c r="Y2285" s="124"/>
    </row>
    <row r="2286" spans="1:25" x14ac:dyDescent="0.25">
      <c r="A2286" s="124"/>
      <c r="B2286" s="124"/>
      <c r="C2286" s="124"/>
      <c r="D2286" s="124"/>
      <c r="E2286" s="124"/>
      <c r="F2286" s="124"/>
      <c r="G2286" s="124"/>
      <c r="H2286" s="124"/>
      <c r="I2286" s="124"/>
      <c r="J2286" s="124"/>
      <c r="K2286" s="124"/>
      <c r="L2286" s="124"/>
      <c r="M2286" s="124"/>
      <c r="N2286" s="124"/>
      <c r="O2286" s="124"/>
      <c r="P2286" s="124"/>
      <c r="Q2286" s="124"/>
      <c r="R2286" s="124"/>
      <c r="S2286" s="124"/>
      <c r="T2286" s="124"/>
      <c r="U2286" s="124"/>
      <c r="V2286" s="124"/>
      <c r="W2286" s="124"/>
      <c r="X2286" s="124"/>
      <c r="Y2286" s="124"/>
    </row>
    <row r="2287" spans="1:25" x14ac:dyDescent="0.25">
      <c r="A2287" s="124"/>
      <c r="B2287" s="124"/>
      <c r="C2287" s="124"/>
      <c r="D2287" s="124"/>
      <c r="E2287" s="124"/>
      <c r="F2287" s="124"/>
      <c r="G2287" s="124"/>
      <c r="H2287" s="124"/>
      <c r="I2287" s="124"/>
      <c r="J2287" s="124"/>
      <c r="K2287" s="124"/>
      <c r="L2287" s="124"/>
      <c r="M2287" s="124"/>
      <c r="N2287" s="124"/>
      <c r="O2287" s="124"/>
      <c r="P2287" s="124"/>
      <c r="Q2287" s="124"/>
      <c r="R2287" s="124"/>
      <c r="S2287" s="124"/>
      <c r="T2287" s="124"/>
      <c r="U2287" s="124"/>
      <c r="V2287" s="124"/>
      <c r="W2287" s="124"/>
      <c r="X2287" s="124"/>
      <c r="Y2287" s="124"/>
    </row>
    <row r="2288" spans="1:25" x14ac:dyDescent="0.25">
      <c r="A2288" s="124"/>
      <c r="B2288" s="124"/>
      <c r="C2288" s="124"/>
      <c r="D2288" s="124"/>
      <c r="E2288" s="124"/>
      <c r="F2288" s="124"/>
      <c r="G2288" s="124"/>
      <c r="H2288" s="124"/>
      <c r="I2288" s="124"/>
      <c r="J2288" s="124"/>
      <c r="K2288" s="124"/>
      <c r="L2288" s="124"/>
      <c r="M2288" s="124"/>
      <c r="N2288" s="124"/>
      <c r="O2288" s="124"/>
      <c r="P2288" s="124"/>
      <c r="Q2288" s="124"/>
      <c r="R2288" s="124"/>
      <c r="S2288" s="124"/>
      <c r="T2288" s="124"/>
      <c r="U2288" s="124"/>
      <c r="V2288" s="124"/>
      <c r="W2288" s="124"/>
      <c r="X2288" s="124"/>
      <c r="Y2288" s="124"/>
    </row>
    <row r="2289" spans="1:25" x14ac:dyDescent="0.25">
      <c r="A2289" s="124"/>
      <c r="B2289" s="124"/>
      <c r="C2289" s="124"/>
      <c r="D2289" s="124"/>
      <c r="E2289" s="124"/>
      <c r="F2289" s="124"/>
      <c r="G2289" s="124"/>
      <c r="H2289" s="124"/>
      <c r="I2289" s="124"/>
      <c r="J2289" s="124"/>
      <c r="K2289" s="124"/>
      <c r="L2289" s="124"/>
      <c r="M2289" s="124"/>
      <c r="N2289" s="124"/>
      <c r="O2289" s="124"/>
      <c r="P2289" s="124"/>
      <c r="Q2289" s="124"/>
      <c r="R2289" s="124"/>
      <c r="S2289" s="124"/>
      <c r="T2289" s="124"/>
      <c r="U2289" s="124"/>
      <c r="V2289" s="124"/>
      <c r="W2289" s="124"/>
      <c r="X2289" s="124"/>
      <c r="Y2289" s="124"/>
    </row>
    <row r="2290" spans="1:25" x14ac:dyDescent="0.25">
      <c r="A2290" s="124"/>
      <c r="B2290" s="124"/>
      <c r="C2290" s="124"/>
      <c r="D2290" s="124"/>
      <c r="E2290" s="124"/>
      <c r="F2290" s="124"/>
      <c r="G2290" s="124"/>
      <c r="H2290" s="124"/>
      <c r="I2290" s="124"/>
      <c r="J2290" s="124"/>
      <c r="K2290" s="124"/>
      <c r="L2290" s="124"/>
      <c r="M2290" s="124"/>
      <c r="N2290" s="124"/>
      <c r="O2290" s="124"/>
      <c r="P2290" s="124"/>
      <c r="Q2290" s="124"/>
      <c r="R2290" s="124"/>
      <c r="S2290" s="124"/>
      <c r="T2290" s="124"/>
      <c r="U2290" s="124"/>
      <c r="V2290" s="124"/>
      <c r="W2290" s="124"/>
      <c r="X2290" s="124"/>
      <c r="Y2290" s="124"/>
    </row>
    <row r="2291" spans="1:25" x14ac:dyDescent="0.25">
      <c r="A2291" s="124"/>
      <c r="B2291" s="124"/>
      <c r="C2291" s="124"/>
      <c r="D2291" s="124"/>
      <c r="E2291" s="124"/>
      <c r="F2291" s="124"/>
      <c r="G2291" s="124"/>
      <c r="H2291" s="124"/>
      <c r="I2291" s="124"/>
      <c r="J2291" s="124"/>
      <c r="K2291" s="124"/>
      <c r="L2291" s="124"/>
      <c r="M2291" s="124"/>
      <c r="N2291" s="124"/>
      <c r="O2291" s="124"/>
      <c r="P2291" s="124"/>
      <c r="Q2291" s="124"/>
      <c r="R2291" s="124"/>
      <c r="S2291" s="124"/>
      <c r="T2291" s="124"/>
      <c r="U2291" s="124"/>
      <c r="V2291" s="124"/>
      <c r="W2291" s="124"/>
      <c r="X2291" s="124"/>
      <c r="Y2291" s="124"/>
    </row>
    <row r="2292" spans="1:25" x14ac:dyDescent="0.25">
      <c r="A2292" s="124"/>
      <c r="B2292" s="124"/>
      <c r="C2292" s="124"/>
      <c r="D2292" s="124"/>
      <c r="E2292" s="124"/>
      <c r="F2292" s="124"/>
      <c r="G2292" s="124"/>
      <c r="H2292" s="124"/>
      <c r="I2292" s="124"/>
      <c r="J2292" s="124"/>
      <c r="K2292" s="124"/>
      <c r="L2292" s="124"/>
      <c r="M2292" s="124"/>
      <c r="N2292" s="124"/>
      <c r="O2292" s="124"/>
      <c r="P2292" s="124"/>
      <c r="Q2292" s="124"/>
      <c r="R2292" s="124"/>
      <c r="S2292" s="124"/>
      <c r="T2292" s="124"/>
      <c r="U2292" s="124"/>
      <c r="V2292" s="124"/>
      <c r="W2292" s="124"/>
      <c r="X2292" s="124"/>
      <c r="Y2292" s="124"/>
    </row>
    <row r="2293" spans="1:25" x14ac:dyDescent="0.25">
      <c r="A2293" s="124"/>
      <c r="B2293" s="124"/>
      <c r="C2293" s="124"/>
      <c r="D2293" s="124"/>
      <c r="E2293" s="124"/>
      <c r="F2293" s="124"/>
      <c r="G2293" s="124"/>
      <c r="H2293" s="124"/>
      <c r="I2293" s="124"/>
      <c r="J2293" s="124"/>
      <c r="K2293" s="124"/>
      <c r="L2293" s="124"/>
      <c r="M2293" s="124"/>
      <c r="N2293" s="124"/>
      <c r="O2293" s="124"/>
      <c r="P2293" s="124"/>
      <c r="Q2293" s="124"/>
      <c r="R2293" s="124"/>
      <c r="S2293" s="124"/>
      <c r="T2293" s="124"/>
      <c r="U2293" s="124"/>
      <c r="V2293" s="124"/>
      <c r="W2293" s="124"/>
      <c r="X2293" s="124"/>
      <c r="Y2293" s="124"/>
    </row>
    <row r="2294" spans="1:25" x14ac:dyDescent="0.25">
      <c r="A2294" s="124"/>
      <c r="B2294" s="124"/>
      <c r="C2294" s="124"/>
      <c r="D2294" s="124"/>
      <c r="E2294" s="124"/>
      <c r="F2294" s="124"/>
      <c r="G2294" s="124"/>
      <c r="H2294" s="124"/>
      <c r="I2294" s="124"/>
      <c r="J2294" s="124"/>
      <c r="K2294" s="124"/>
      <c r="L2294" s="124"/>
      <c r="M2294" s="124"/>
      <c r="N2294" s="124"/>
      <c r="O2294" s="124"/>
      <c r="P2294" s="124"/>
      <c r="Q2294" s="124"/>
      <c r="R2294" s="124"/>
      <c r="S2294" s="124"/>
      <c r="T2294" s="124"/>
      <c r="U2294" s="124"/>
      <c r="V2294" s="124"/>
      <c r="W2294" s="124"/>
      <c r="X2294" s="124"/>
      <c r="Y2294" s="124"/>
    </row>
    <row r="2295" spans="1:25" x14ac:dyDescent="0.25">
      <c r="A2295" s="124"/>
      <c r="B2295" s="124"/>
      <c r="C2295" s="124"/>
      <c r="D2295" s="124"/>
      <c r="E2295" s="124"/>
      <c r="F2295" s="124"/>
      <c r="G2295" s="124"/>
      <c r="H2295" s="124"/>
      <c r="I2295" s="124"/>
      <c r="J2295" s="124"/>
      <c r="K2295" s="124"/>
      <c r="L2295" s="124"/>
      <c r="M2295" s="124"/>
      <c r="N2295" s="124"/>
      <c r="O2295" s="124"/>
      <c r="P2295" s="124"/>
      <c r="Q2295" s="124"/>
      <c r="R2295" s="124"/>
      <c r="S2295" s="124"/>
      <c r="T2295" s="124"/>
      <c r="U2295" s="124"/>
      <c r="V2295" s="124"/>
      <c r="W2295" s="124"/>
      <c r="X2295" s="124"/>
      <c r="Y2295" s="124"/>
    </row>
    <row r="2296" spans="1:25" x14ac:dyDescent="0.25">
      <c r="A2296" s="124"/>
      <c r="B2296" s="124"/>
      <c r="C2296" s="124"/>
      <c r="D2296" s="124"/>
      <c r="E2296" s="124"/>
      <c r="F2296" s="124"/>
      <c r="G2296" s="124"/>
      <c r="H2296" s="124"/>
      <c r="I2296" s="124"/>
      <c r="J2296" s="124"/>
      <c r="K2296" s="124"/>
      <c r="L2296" s="124"/>
      <c r="M2296" s="124"/>
      <c r="N2296" s="124"/>
      <c r="O2296" s="124"/>
      <c r="P2296" s="124"/>
      <c r="Q2296" s="124"/>
      <c r="R2296" s="124"/>
      <c r="S2296" s="124"/>
      <c r="T2296" s="124"/>
      <c r="U2296" s="124"/>
      <c r="V2296" s="124"/>
      <c r="W2296" s="124"/>
      <c r="X2296" s="124"/>
      <c r="Y2296" s="124"/>
    </row>
    <row r="2297" spans="1:25" x14ac:dyDescent="0.25">
      <c r="A2297" s="124"/>
      <c r="B2297" s="124"/>
      <c r="C2297" s="124"/>
      <c r="D2297" s="124"/>
      <c r="E2297" s="124"/>
      <c r="F2297" s="124"/>
      <c r="G2297" s="124"/>
      <c r="H2297" s="124"/>
      <c r="I2297" s="124"/>
      <c r="J2297" s="124"/>
      <c r="K2297" s="124"/>
      <c r="L2297" s="124"/>
      <c r="M2297" s="124"/>
      <c r="N2297" s="124"/>
      <c r="O2297" s="124"/>
      <c r="P2297" s="124"/>
      <c r="Q2297" s="124"/>
      <c r="R2297" s="124"/>
      <c r="S2297" s="124"/>
      <c r="T2297" s="124"/>
      <c r="U2297" s="124"/>
      <c r="V2297" s="124"/>
      <c r="W2297" s="124"/>
      <c r="X2297" s="124"/>
      <c r="Y2297" s="124"/>
    </row>
    <row r="2298" spans="1:25" x14ac:dyDescent="0.25">
      <c r="A2298" s="124"/>
      <c r="B2298" s="124"/>
      <c r="C2298" s="124"/>
      <c r="D2298" s="124"/>
      <c r="E2298" s="124"/>
      <c r="F2298" s="124"/>
      <c r="G2298" s="124"/>
      <c r="H2298" s="124"/>
      <c r="I2298" s="124"/>
      <c r="J2298" s="124"/>
      <c r="K2298" s="124"/>
      <c r="L2298" s="124"/>
      <c r="M2298" s="124"/>
      <c r="N2298" s="124"/>
      <c r="O2298" s="124"/>
      <c r="P2298" s="124"/>
      <c r="Q2298" s="124"/>
      <c r="R2298" s="124"/>
      <c r="S2298" s="124"/>
      <c r="T2298" s="124"/>
      <c r="U2298" s="124"/>
      <c r="V2298" s="124"/>
      <c r="W2298" s="124"/>
      <c r="X2298" s="124"/>
      <c r="Y2298" s="124"/>
    </row>
    <row r="2299" spans="1:25" x14ac:dyDescent="0.25">
      <c r="A2299" s="124"/>
      <c r="B2299" s="124"/>
      <c r="C2299" s="124"/>
      <c r="D2299" s="124"/>
      <c r="E2299" s="124"/>
      <c r="F2299" s="124"/>
      <c r="G2299" s="124"/>
      <c r="H2299" s="124"/>
      <c r="I2299" s="124"/>
      <c r="J2299" s="124"/>
      <c r="K2299" s="124"/>
      <c r="L2299" s="124"/>
      <c r="M2299" s="124"/>
      <c r="N2299" s="124"/>
      <c r="O2299" s="124"/>
      <c r="P2299" s="124"/>
      <c r="Q2299" s="124"/>
      <c r="R2299" s="124"/>
      <c r="S2299" s="124"/>
      <c r="T2299" s="124"/>
      <c r="U2299" s="124"/>
      <c r="V2299" s="124"/>
      <c r="W2299" s="124"/>
      <c r="X2299" s="124"/>
      <c r="Y2299" s="124"/>
    </row>
    <row r="2300" spans="1:25" x14ac:dyDescent="0.25">
      <c r="A2300" s="124"/>
      <c r="B2300" s="124"/>
      <c r="C2300" s="124"/>
      <c r="D2300" s="124"/>
      <c r="E2300" s="124"/>
      <c r="F2300" s="124"/>
      <c r="G2300" s="124"/>
      <c r="H2300" s="124"/>
      <c r="I2300" s="124"/>
      <c r="J2300" s="124"/>
      <c r="K2300" s="124"/>
      <c r="L2300" s="124"/>
      <c r="M2300" s="124"/>
      <c r="N2300" s="124"/>
      <c r="O2300" s="124"/>
      <c r="P2300" s="124"/>
      <c r="Q2300" s="124"/>
      <c r="R2300" s="124"/>
      <c r="S2300" s="124"/>
      <c r="T2300" s="124"/>
      <c r="U2300" s="124"/>
      <c r="V2300" s="124"/>
      <c r="W2300" s="124"/>
      <c r="X2300" s="124"/>
      <c r="Y2300" s="124"/>
    </row>
    <row r="2301" spans="1:25" x14ac:dyDescent="0.25">
      <c r="A2301" s="124"/>
      <c r="B2301" s="124"/>
      <c r="C2301" s="124"/>
      <c r="D2301" s="124"/>
      <c r="E2301" s="124"/>
      <c r="F2301" s="124"/>
      <c r="G2301" s="124"/>
      <c r="H2301" s="124"/>
      <c r="I2301" s="124"/>
      <c r="J2301" s="124"/>
      <c r="K2301" s="124"/>
      <c r="L2301" s="124"/>
      <c r="M2301" s="124"/>
      <c r="N2301" s="124"/>
      <c r="O2301" s="124"/>
      <c r="P2301" s="124"/>
      <c r="Q2301" s="124"/>
      <c r="R2301" s="124"/>
      <c r="S2301" s="124"/>
      <c r="T2301" s="124"/>
      <c r="U2301" s="124"/>
      <c r="V2301" s="124"/>
      <c r="W2301" s="124"/>
      <c r="X2301" s="124"/>
      <c r="Y2301" s="124"/>
    </row>
    <row r="2302" spans="1:25" x14ac:dyDescent="0.25">
      <c r="A2302" s="124"/>
      <c r="B2302" s="124"/>
      <c r="C2302" s="124"/>
      <c r="D2302" s="124"/>
      <c r="E2302" s="124"/>
      <c r="F2302" s="124"/>
      <c r="G2302" s="124"/>
      <c r="H2302" s="124"/>
      <c r="I2302" s="124"/>
      <c r="J2302" s="124"/>
      <c r="K2302" s="124"/>
      <c r="L2302" s="124"/>
      <c r="M2302" s="124"/>
      <c r="N2302" s="124"/>
      <c r="O2302" s="124"/>
      <c r="P2302" s="124"/>
      <c r="Q2302" s="124"/>
      <c r="R2302" s="124"/>
      <c r="S2302" s="124"/>
      <c r="T2302" s="124"/>
      <c r="U2302" s="124"/>
      <c r="V2302" s="124"/>
      <c r="W2302" s="124"/>
      <c r="X2302" s="124"/>
      <c r="Y2302" s="124"/>
    </row>
    <row r="2303" spans="1:25" x14ac:dyDescent="0.25">
      <c r="A2303" s="124"/>
      <c r="B2303" s="124"/>
      <c r="C2303" s="124"/>
      <c r="D2303" s="124"/>
      <c r="E2303" s="124"/>
      <c r="F2303" s="124"/>
      <c r="G2303" s="124"/>
      <c r="H2303" s="124"/>
      <c r="I2303" s="124"/>
      <c r="J2303" s="124"/>
      <c r="K2303" s="124"/>
      <c r="L2303" s="124"/>
      <c r="M2303" s="124"/>
      <c r="N2303" s="124"/>
      <c r="O2303" s="124"/>
      <c r="P2303" s="124"/>
      <c r="Q2303" s="124"/>
      <c r="R2303" s="124"/>
      <c r="S2303" s="124"/>
      <c r="T2303" s="124"/>
      <c r="U2303" s="124"/>
      <c r="V2303" s="124"/>
      <c r="W2303" s="124"/>
      <c r="X2303" s="124"/>
      <c r="Y2303" s="124"/>
    </row>
    <row r="2304" spans="1:25" x14ac:dyDescent="0.25">
      <c r="A2304" s="124"/>
      <c r="B2304" s="124"/>
      <c r="C2304" s="124"/>
      <c r="D2304" s="124"/>
      <c r="E2304" s="124"/>
      <c r="F2304" s="124"/>
      <c r="G2304" s="124"/>
      <c r="H2304" s="124"/>
      <c r="I2304" s="124"/>
      <c r="J2304" s="124"/>
      <c r="K2304" s="124"/>
      <c r="L2304" s="124"/>
      <c r="M2304" s="124"/>
      <c r="N2304" s="124"/>
      <c r="O2304" s="124"/>
      <c r="P2304" s="124"/>
      <c r="Q2304" s="124"/>
      <c r="R2304" s="124"/>
      <c r="S2304" s="124"/>
      <c r="T2304" s="124"/>
      <c r="U2304" s="124"/>
      <c r="V2304" s="124"/>
      <c r="W2304" s="124"/>
      <c r="X2304" s="124"/>
      <c r="Y2304" s="124"/>
    </row>
    <row r="2305" spans="1:25" x14ac:dyDescent="0.25">
      <c r="A2305" s="124"/>
      <c r="B2305" s="124"/>
      <c r="C2305" s="124"/>
      <c r="D2305" s="124"/>
      <c r="E2305" s="124"/>
      <c r="F2305" s="124"/>
      <c r="G2305" s="124"/>
      <c r="H2305" s="124"/>
      <c r="I2305" s="124"/>
      <c r="J2305" s="124"/>
      <c r="K2305" s="124"/>
      <c r="L2305" s="124"/>
      <c r="M2305" s="124"/>
      <c r="N2305" s="124"/>
      <c r="O2305" s="124"/>
      <c r="P2305" s="124"/>
      <c r="Q2305" s="124"/>
      <c r="R2305" s="124"/>
      <c r="S2305" s="124"/>
      <c r="T2305" s="124"/>
      <c r="U2305" s="124"/>
      <c r="V2305" s="124"/>
      <c r="W2305" s="124"/>
      <c r="X2305" s="124"/>
      <c r="Y2305" s="124"/>
    </row>
    <row r="2306" spans="1:25" x14ac:dyDescent="0.25">
      <c r="A2306" s="124"/>
      <c r="B2306" s="124"/>
      <c r="C2306" s="124"/>
      <c r="D2306" s="124"/>
      <c r="E2306" s="124"/>
      <c r="F2306" s="124"/>
      <c r="G2306" s="124"/>
      <c r="H2306" s="124"/>
      <c r="I2306" s="124"/>
      <c r="J2306" s="124"/>
      <c r="K2306" s="124"/>
      <c r="L2306" s="124"/>
      <c r="M2306" s="124"/>
      <c r="N2306" s="124"/>
      <c r="O2306" s="124"/>
      <c r="P2306" s="124"/>
      <c r="Q2306" s="124"/>
      <c r="R2306" s="124"/>
      <c r="S2306" s="124"/>
      <c r="T2306" s="124"/>
      <c r="U2306" s="124"/>
      <c r="V2306" s="124"/>
      <c r="W2306" s="124"/>
      <c r="X2306" s="124"/>
      <c r="Y2306" s="124"/>
    </row>
    <row r="2307" spans="1:25" x14ac:dyDescent="0.25">
      <c r="A2307" s="124"/>
      <c r="B2307" s="124"/>
      <c r="C2307" s="124"/>
      <c r="D2307" s="124"/>
      <c r="E2307" s="124"/>
      <c r="F2307" s="124"/>
      <c r="G2307" s="124"/>
      <c r="H2307" s="124"/>
      <c r="I2307" s="124"/>
      <c r="J2307" s="124"/>
      <c r="K2307" s="124"/>
      <c r="L2307" s="124"/>
      <c r="M2307" s="124"/>
      <c r="N2307" s="124"/>
      <c r="O2307" s="124"/>
      <c r="P2307" s="124"/>
      <c r="Q2307" s="124"/>
      <c r="R2307" s="124"/>
      <c r="S2307" s="124"/>
      <c r="T2307" s="124"/>
      <c r="U2307" s="124"/>
      <c r="V2307" s="124"/>
      <c r="W2307" s="124"/>
      <c r="X2307" s="124"/>
      <c r="Y2307" s="124"/>
    </row>
    <row r="2308" spans="1:25" x14ac:dyDescent="0.25">
      <c r="A2308" s="124"/>
      <c r="B2308" s="124"/>
      <c r="C2308" s="124"/>
      <c r="D2308" s="124"/>
      <c r="E2308" s="124"/>
      <c r="F2308" s="124"/>
      <c r="G2308" s="124"/>
      <c r="H2308" s="124"/>
      <c r="I2308" s="124"/>
      <c r="J2308" s="124"/>
      <c r="K2308" s="124"/>
      <c r="L2308" s="124"/>
      <c r="M2308" s="124"/>
      <c r="N2308" s="124"/>
      <c r="O2308" s="124"/>
      <c r="P2308" s="124"/>
      <c r="Q2308" s="124"/>
      <c r="R2308" s="124"/>
      <c r="S2308" s="124"/>
      <c r="T2308" s="124"/>
      <c r="U2308" s="124"/>
      <c r="V2308" s="124"/>
      <c r="W2308" s="124"/>
      <c r="X2308" s="124"/>
      <c r="Y2308" s="124"/>
    </row>
    <row r="2309" spans="1:25" x14ac:dyDescent="0.25">
      <c r="A2309" s="124"/>
      <c r="B2309" s="124"/>
      <c r="C2309" s="124"/>
      <c r="D2309" s="124"/>
      <c r="E2309" s="124"/>
      <c r="F2309" s="124"/>
      <c r="G2309" s="124"/>
      <c r="H2309" s="124"/>
      <c r="I2309" s="124"/>
      <c r="J2309" s="124"/>
      <c r="K2309" s="124"/>
      <c r="L2309" s="124"/>
      <c r="M2309" s="124"/>
      <c r="N2309" s="124"/>
      <c r="O2309" s="124"/>
      <c r="P2309" s="124"/>
      <c r="Q2309" s="124"/>
      <c r="R2309" s="124"/>
      <c r="S2309" s="124"/>
      <c r="T2309" s="124"/>
      <c r="U2309" s="124"/>
      <c r="V2309" s="124"/>
      <c r="W2309" s="124"/>
      <c r="X2309" s="124"/>
      <c r="Y2309" s="124"/>
    </row>
    <row r="2310" spans="1:25" x14ac:dyDescent="0.25">
      <c r="A2310" s="124"/>
      <c r="B2310" s="124"/>
      <c r="C2310" s="124"/>
      <c r="D2310" s="124"/>
      <c r="E2310" s="124"/>
      <c r="F2310" s="124"/>
      <c r="G2310" s="124"/>
      <c r="H2310" s="124"/>
      <c r="I2310" s="124"/>
      <c r="J2310" s="124"/>
      <c r="K2310" s="124"/>
      <c r="L2310" s="124"/>
      <c r="M2310" s="124"/>
      <c r="N2310" s="124"/>
      <c r="O2310" s="124"/>
      <c r="P2310" s="124"/>
      <c r="Q2310" s="124"/>
      <c r="R2310" s="124"/>
      <c r="S2310" s="124"/>
      <c r="T2310" s="124"/>
      <c r="U2310" s="124"/>
      <c r="V2310" s="124"/>
      <c r="W2310" s="124"/>
      <c r="X2310" s="124"/>
      <c r="Y2310" s="124"/>
    </row>
    <row r="2311" spans="1:25" x14ac:dyDescent="0.25">
      <c r="A2311" s="124"/>
      <c r="B2311" s="124"/>
      <c r="C2311" s="124"/>
      <c r="D2311" s="124"/>
      <c r="E2311" s="124"/>
      <c r="F2311" s="124"/>
      <c r="G2311" s="124"/>
      <c r="H2311" s="124"/>
      <c r="I2311" s="124"/>
      <c r="J2311" s="124"/>
      <c r="K2311" s="124"/>
      <c r="L2311" s="124"/>
      <c r="M2311" s="124"/>
      <c r="N2311" s="124"/>
      <c r="O2311" s="124"/>
      <c r="P2311" s="124"/>
      <c r="Q2311" s="124"/>
      <c r="R2311" s="124"/>
      <c r="S2311" s="124"/>
      <c r="T2311" s="124"/>
      <c r="U2311" s="124"/>
      <c r="V2311" s="124"/>
      <c r="W2311" s="124"/>
      <c r="X2311" s="124"/>
      <c r="Y2311" s="124"/>
    </row>
    <row r="2312" spans="1:25" x14ac:dyDescent="0.25">
      <c r="A2312" s="124"/>
      <c r="B2312" s="124"/>
      <c r="C2312" s="124"/>
      <c r="D2312" s="124"/>
      <c r="E2312" s="124"/>
      <c r="F2312" s="124"/>
      <c r="G2312" s="124"/>
      <c r="H2312" s="124"/>
      <c r="I2312" s="124"/>
      <c r="J2312" s="124"/>
      <c r="K2312" s="124"/>
      <c r="L2312" s="124"/>
      <c r="M2312" s="124"/>
      <c r="N2312" s="124"/>
      <c r="O2312" s="124"/>
      <c r="P2312" s="124"/>
      <c r="Q2312" s="124"/>
      <c r="R2312" s="124"/>
      <c r="S2312" s="124"/>
      <c r="T2312" s="124"/>
      <c r="U2312" s="124"/>
      <c r="V2312" s="124"/>
      <c r="W2312" s="124"/>
      <c r="X2312" s="124"/>
      <c r="Y2312" s="124"/>
    </row>
    <row r="2313" spans="1:25" x14ac:dyDescent="0.25">
      <c r="A2313" s="124"/>
      <c r="B2313" s="124"/>
      <c r="C2313" s="124"/>
      <c r="D2313" s="124"/>
      <c r="E2313" s="124"/>
      <c r="F2313" s="124"/>
      <c r="G2313" s="124"/>
      <c r="H2313" s="124"/>
      <c r="I2313" s="124"/>
      <c r="J2313" s="124"/>
      <c r="K2313" s="124"/>
      <c r="L2313" s="124"/>
      <c r="M2313" s="124"/>
      <c r="N2313" s="124"/>
      <c r="O2313" s="124"/>
      <c r="P2313" s="124"/>
      <c r="Q2313" s="124"/>
      <c r="R2313" s="124"/>
      <c r="S2313" s="124"/>
      <c r="T2313" s="124"/>
      <c r="U2313" s="124"/>
      <c r="V2313" s="124"/>
      <c r="W2313" s="124"/>
      <c r="X2313" s="124"/>
      <c r="Y2313" s="124"/>
    </row>
    <row r="2314" spans="1:25" x14ac:dyDescent="0.25">
      <c r="A2314" s="124"/>
      <c r="B2314" s="124"/>
      <c r="C2314" s="124"/>
      <c r="D2314" s="124"/>
      <c r="E2314" s="124"/>
      <c r="F2314" s="124"/>
      <c r="G2314" s="124"/>
      <c r="H2314" s="124"/>
      <c r="I2314" s="124"/>
      <c r="J2314" s="124"/>
      <c r="K2314" s="124"/>
      <c r="L2314" s="124"/>
      <c r="M2314" s="124"/>
      <c r="N2314" s="124"/>
      <c r="O2314" s="124"/>
      <c r="P2314" s="124"/>
      <c r="Q2314" s="124"/>
      <c r="R2314" s="124"/>
      <c r="S2314" s="124"/>
      <c r="T2314" s="124"/>
      <c r="U2314" s="124"/>
      <c r="V2314" s="124"/>
      <c r="W2314" s="124"/>
      <c r="X2314" s="124"/>
      <c r="Y2314" s="124"/>
    </row>
    <row r="2315" spans="1:25" x14ac:dyDescent="0.25">
      <c r="A2315" s="124"/>
      <c r="B2315" s="124"/>
      <c r="C2315" s="124"/>
      <c r="D2315" s="124"/>
      <c r="E2315" s="124"/>
      <c r="F2315" s="124"/>
      <c r="G2315" s="124"/>
      <c r="H2315" s="124"/>
      <c r="I2315" s="124"/>
      <c r="J2315" s="124"/>
      <c r="K2315" s="124"/>
      <c r="L2315" s="124"/>
      <c r="M2315" s="124"/>
      <c r="N2315" s="124"/>
      <c r="O2315" s="124"/>
      <c r="P2315" s="124"/>
      <c r="Q2315" s="124"/>
      <c r="R2315" s="124"/>
      <c r="S2315" s="124"/>
      <c r="T2315" s="124"/>
      <c r="U2315" s="124"/>
      <c r="V2315" s="124"/>
      <c r="W2315" s="124"/>
      <c r="X2315" s="124"/>
      <c r="Y2315" s="124"/>
    </row>
    <row r="2316" spans="1:25" x14ac:dyDescent="0.25">
      <c r="A2316" s="124"/>
      <c r="B2316" s="124"/>
      <c r="C2316" s="124"/>
      <c r="D2316" s="124"/>
      <c r="E2316" s="124"/>
      <c r="F2316" s="124"/>
      <c r="G2316" s="124"/>
      <c r="H2316" s="124"/>
      <c r="I2316" s="124"/>
      <c r="J2316" s="124"/>
      <c r="K2316" s="124"/>
      <c r="L2316" s="124"/>
      <c r="M2316" s="124"/>
      <c r="N2316" s="124"/>
      <c r="O2316" s="124"/>
      <c r="P2316" s="124"/>
      <c r="Q2316" s="124"/>
      <c r="R2316" s="124"/>
      <c r="S2316" s="124"/>
      <c r="T2316" s="124"/>
      <c r="U2316" s="124"/>
      <c r="V2316" s="124"/>
      <c r="W2316" s="124"/>
      <c r="X2316" s="124"/>
      <c r="Y2316" s="124"/>
    </row>
    <row r="2317" spans="1:25" x14ac:dyDescent="0.25">
      <c r="A2317" s="124"/>
      <c r="B2317" s="124"/>
      <c r="C2317" s="124"/>
      <c r="D2317" s="124"/>
      <c r="E2317" s="124"/>
      <c r="F2317" s="124"/>
      <c r="G2317" s="124"/>
      <c r="H2317" s="124"/>
      <c r="I2317" s="124"/>
      <c r="J2317" s="124"/>
      <c r="K2317" s="124"/>
      <c r="L2317" s="124"/>
      <c r="M2317" s="124"/>
      <c r="N2317" s="124"/>
      <c r="O2317" s="124"/>
      <c r="P2317" s="124"/>
      <c r="Q2317" s="124"/>
      <c r="R2317" s="124"/>
      <c r="S2317" s="124"/>
      <c r="T2317" s="124"/>
      <c r="U2317" s="124"/>
      <c r="V2317" s="124"/>
      <c r="W2317" s="124"/>
      <c r="X2317" s="124"/>
      <c r="Y2317" s="124"/>
    </row>
    <row r="2318" spans="1:25" x14ac:dyDescent="0.25">
      <c r="A2318" s="124"/>
      <c r="B2318" s="124"/>
      <c r="C2318" s="124"/>
      <c r="D2318" s="124"/>
      <c r="E2318" s="124"/>
      <c r="F2318" s="124"/>
      <c r="G2318" s="124"/>
      <c r="H2318" s="124"/>
      <c r="I2318" s="124"/>
      <c r="J2318" s="124"/>
      <c r="K2318" s="124"/>
      <c r="L2318" s="124"/>
      <c r="M2318" s="124"/>
      <c r="N2318" s="124"/>
      <c r="O2318" s="124"/>
      <c r="P2318" s="124"/>
      <c r="Q2318" s="124"/>
      <c r="R2318" s="124"/>
      <c r="S2318" s="124"/>
      <c r="T2318" s="124"/>
      <c r="U2318" s="124"/>
      <c r="V2318" s="124"/>
      <c r="W2318" s="124"/>
      <c r="X2318" s="124"/>
      <c r="Y2318" s="124"/>
    </row>
    <row r="2319" spans="1:25" x14ac:dyDescent="0.25">
      <c r="A2319" s="124"/>
      <c r="B2319" s="124"/>
      <c r="C2319" s="124"/>
      <c r="D2319" s="124"/>
      <c r="E2319" s="124"/>
      <c r="F2319" s="124"/>
      <c r="G2319" s="124"/>
      <c r="H2319" s="124"/>
      <c r="I2319" s="124"/>
      <c r="J2319" s="124"/>
      <c r="K2319" s="124"/>
      <c r="L2319" s="124"/>
      <c r="M2319" s="124"/>
      <c r="N2319" s="124"/>
      <c r="O2319" s="124"/>
      <c r="P2319" s="124"/>
      <c r="Q2319" s="124"/>
      <c r="R2319" s="124"/>
      <c r="S2319" s="124"/>
      <c r="T2319" s="124"/>
      <c r="U2319" s="124"/>
      <c r="V2319" s="124"/>
      <c r="W2319" s="124"/>
      <c r="X2319" s="124"/>
      <c r="Y2319" s="124"/>
    </row>
    <row r="2320" spans="1:25" x14ac:dyDescent="0.25">
      <c r="A2320" s="124"/>
      <c r="B2320" s="124"/>
      <c r="C2320" s="124"/>
      <c r="D2320" s="124"/>
      <c r="E2320" s="124"/>
      <c r="F2320" s="124"/>
      <c r="G2320" s="124"/>
      <c r="H2320" s="124"/>
      <c r="I2320" s="124"/>
      <c r="J2320" s="124"/>
      <c r="K2320" s="124"/>
      <c r="L2320" s="124"/>
      <c r="M2320" s="124"/>
      <c r="N2320" s="124"/>
      <c r="O2320" s="124"/>
      <c r="P2320" s="124"/>
      <c r="Q2320" s="124"/>
      <c r="R2320" s="124"/>
      <c r="S2320" s="124"/>
      <c r="T2320" s="124"/>
      <c r="U2320" s="124"/>
      <c r="V2320" s="124"/>
      <c r="W2320" s="124"/>
      <c r="X2320" s="124"/>
      <c r="Y2320" s="124"/>
    </row>
    <row r="2321" spans="1:25" x14ac:dyDescent="0.25">
      <c r="A2321" s="124"/>
      <c r="B2321" s="124"/>
      <c r="C2321" s="124"/>
      <c r="D2321" s="124"/>
      <c r="E2321" s="124"/>
      <c r="F2321" s="124"/>
      <c r="G2321" s="124"/>
      <c r="H2321" s="124"/>
      <c r="I2321" s="124"/>
      <c r="J2321" s="124"/>
      <c r="K2321" s="124"/>
      <c r="L2321" s="124"/>
      <c r="M2321" s="124"/>
      <c r="N2321" s="124"/>
      <c r="O2321" s="124"/>
      <c r="P2321" s="124"/>
      <c r="Q2321" s="124"/>
      <c r="R2321" s="124"/>
      <c r="S2321" s="124"/>
      <c r="T2321" s="124"/>
      <c r="U2321" s="124"/>
      <c r="V2321" s="124"/>
      <c r="W2321" s="124"/>
      <c r="X2321" s="124"/>
      <c r="Y2321" s="124"/>
    </row>
    <row r="2322" spans="1:25" x14ac:dyDescent="0.25">
      <c r="A2322" s="124"/>
      <c r="B2322" s="124"/>
      <c r="C2322" s="124"/>
      <c r="D2322" s="124"/>
      <c r="E2322" s="124"/>
      <c r="F2322" s="124"/>
      <c r="G2322" s="124"/>
      <c r="H2322" s="124"/>
      <c r="I2322" s="124"/>
      <c r="J2322" s="124"/>
      <c r="K2322" s="124"/>
      <c r="L2322" s="124"/>
      <c r="M2322" s="124"/>
      <c r="N2322" s="124"/>
      <c r="O2322" s="124"/>
      <c r="P2322" s="124"/>
      <c r="Q2322" s="124"/>
      <c r="R2322" s="124"/>
      <c r="S2322" s="124"/>
      <c r="T2322" s="124"/>
      <c r="U2322" s="124"/>
      <c r="V2322" s="124"/>
      <c r="W2322" s="124"/>
      <c r="X2322" s="124"/>
      <c r="Y2322" s="124"/>
    </row>
    <row r="2323" spans="1:25" x14ac:dyDescent="0.25">
      <c r="A2323" s="124"/>
      <c r="B2323" s="124"/>
      <c r="C2323" s="124"/>
      <c r="D2323" s="124"/>
      <c r="E2323" s="124"/>
      <c r="F2323" s="124"/>
      <c r="G2323" s="124"/>
      <c r="H2323" s="124"/>
      <c r="I2323" s="124"/>
      <c r="J2323" s="124"/>
      <c r="K2323" s="124"/>
      <c r="L2323" s="124"/>
      <c r="M2323" s="124"/>
      <c r="N2323" s="124"/>
      <c r="O2323" s="124"/>
      <c r="P2323" s="124"/>
      <c r="Q2323" s="124"/>
      <c r="R2323" s="124"/>
      <c r="S2323" s="124"/>
      <c r="T2323" s="124"/>
      <c r="U2323" s="124"/>
      <c r="V2323" s="124"/>
      <c r="W2323" s="124"/>
      <c r="X2323" s="124"/>
      <c r="Y2323" s="124"/>
    </row>
    <row r="2324" spans="1:25" x14ac:dyDescent="0.25">
      <c r="A2324" s="124"/>
      <c r="B2324" s="124"/>
      <c r="C2324" s="124"/>
      <c r="D2324" s="124"/>
      <c r="E2324" s="124"/>
      <c r="F2324" s="124"/>
      <c r="G2324" s="124"/>
      <c r="H2324" s="124"/>
      <c r="I2324" s="124"/>
      <c r="J2324" s="124"/>
      <c r="K2324" s="124"/>
      <c r="L2324" s="124"/>
      <c r="M2324" s="124"/>
      <c r="N2324" s="124"/>
      <c r="O2324" s="124"/>
      <c r="P2324" s="124"/>
      <c r="Q2324" s="124"/>
      <c r="R2324" s="124"/>
      <c r="S2324" s="124"/>
      <c r="T2324" s="124"/>
      <c r="U2324" s="124"/>
      <c r="V2324" s="124"/>
      <c r="W2324" s="124"/>
      <c r="X2324" s="124"/>
      <c r="Y2324" s="124"/>
    </row>
    <row r="2325" spans="1:25" x14ac:dyDescent="0.25">
      <c r="A2325" s="124"/>
      <c r="B2325" s="124"/>
      <c r="C2325" s="124"/>
      <c r="D2325" s="124"/>
      <c r="E2325" s="124"/>
      <c r="F2325" s="124"/>
      <c r="G2325" s="124"/>
      <c r="H2325" s="124"/>
      <c r="I2325" s="124"/>
      <c r="J2325" s="124"/>
      <c r="K2325" s="124"/>
      <c r="L2325" s="124"/>
      <c r="M2325" s="124"/>
      <c r="N2325" s="124"/>
      <c r="O2325" s="124"/>
      <c r="P2325" s="124"/>
      <c r="Q2325" s="124"/>
      <c r="R2325" s="124"/>
      <c r="S2325" s="124"/>
      <c r="T2325" s="124"/>
      <c r="U2325" s="124"/>
      <c r="V2325" s="124"/>
      <c r="W2325" s="124"/>
      <c r="X2325" s="124"/>
      <c r="Y2325" s="124"/>
    </row>
    <row r="2326" spans="1:25" x14ac:dyDescent="0.25">
      <c r="A2326" s="124"/>
      <c r="B2326" s="124"/>
      <c r="C2326" s="124"/>
      <c r="D2326" s="124"/>
      <c r="E2326" s="124"/>
      <c r="F2326" s="124"/>
      <c r="G2326" s="124"/>
      <c r="H2326" s="124"/>
      <c r="I2326" s="124"/>
      <c r="J2326" s="124"/>
      <c r="K2326" s="124"/>
      <c r="L2326" s="124"/>
      <c r="M2326" s="124"/>
      <c r="N2326" s="124"/>
      <c r="O2326" s="124"/>
      <c r="P2326" s="124"/>
      <c r="Q2326" s="124"/>
      <c r="R2326" s="124"/>
      <c r="S2326" s="124"/>
      <c r="T2326" s="124"/>
      <c r="U2326" s="124"/>
      <c r="V2326" s="124"/>
      <c r="W2326" s="124"/>
      <c r="X2326" s="124"/>
      <c r="Y2326" s="124"/>
    </row>
    <row r="2327" spans="1:25" x14ac:dyDescent="0.25">
      <c r="A2327" s="124"/>
      <c r="B2327" s="124"/>
      <c r="C2327" s="124"/>
      <c r="D2327" s="124"/>
      <c r="E2327" s="124"/>
      <c r="F2327" s="124"/>
      <c r="G2327" s="124"/>
      <c r="H2327" s="124"/>
      <c r="I2327" s="124"/>
      <c r="J2327" s="124"/>
      <c r="K2327" s="124"/>
      <c r="L2327" s="124"/>
      <c r="M2327" s="124"/>
      <c r="N2327" s="124"/>
      <c r="O2327" s="124"/>
      <c r="P2327" s="124"/>
      <c r="Q2327" s="124"/>
      <c r="R2327" s="124"/>
      <c r="S2327" s="124"/>
      <c r="T2327" s="124"/>
      <c r="U2327" s="124"/>
      <c r="V2327" s="124"/>
      <c r="W2327" s="124"/>
      <c r="X2327" s="124"/>
      <c r="Y2327" s="124"/>
    </row>
    <row r="2328" spans="1:25" x14ac:dyDescent="0.25">
      <c r="A2328" s="124"/>
      <c r="B2328" s="124"/>
      <c r="C2328" s="124"/>
      <c r="D2328" s="124"/>
      <c r="E2328" s="124"/>
      <c r="F2328" s="124"/>
      <c r="G2328" s="124"/>
      <c r="H2328" s="124"/>
      <c r="I2328" s="124"/>
      <c r="J2328" s="124"/>
      <c r="K2328" s="124"/>
      <c r="L2328" s="124"/>
      <c r="M2328" s="124"/>
      <c r="N2328" s="124"/>
      <c r="O2328" s="124"/>
      <c r="P2328" s="124"/>
      <c r="Q2328" s="124"/>
      <c r="R2328" s="124"/>
      <c r="S2328" s="124"/>
      <c r="T2328" s="124"/>
      <c r="U2328" s="124"/>
      <c r="V2328" s="124"/>
      <c r="W2328" s="124"/>
      <c r="X2328" s="124"/>
      <c r="Y2328" s="124"/>
    </row>
    <row r="2329" spans="1:25" x14ac:dyDescent="0.25">
      <c r="A2329" s="124"/>
      <c r="B2329" s="124"/>
      <c r="C2329" s="124"/>
      <c r="D2329" s="124"/>
      <c r="E2329" s="124"/>
      <c r="F2329" s="124"/>
      <c r="G2329" s="124"/>
      <c r="H2329" s="124"/>
      <c r="I2329" s="124"/>
      <c r="J2329" s="124"/>
      <c r="K2329" s="124"/>
      <c r="L2329" s="124"/>
      <c r="M2329" s="124"/>
      <c r="N2329" s="124"/>
      <c r="O2329" s="124"/>
      <c r="P2329" s="124"/>
      <c r="Q2329" s="124"/>
      <c r="R2329" s="124"/>
      <c r="S2329" s="124"/>
      <c r="T2329" s="124"/>
      <c r="U2329" s="124"/>
      <c r="V2329" s="124"/>
      <c r="W2329" s="124"/>
      <c r="X2329" s="124"/>
      <c r="Y2329" s="124"/>
    </row>
    <row r="2330" spans="1:25" x14ac:dyDescent="0.25">
      <c r="A2330" s="124"/>
      <c r="B2330" s="124"/>
      <c r="C2330" s="124"/>
      <c r="D2330" s="124"/>
      <c r="E2330" s="124"/>
      <c r="F2330" s="124"/>
      <c r="G2330" s="124"/>
      <c r="H2330" s="124"/>
      <c r="I2330" s="124"/>
      <c r="J2330" s="124"/>
      <c r="K2330" s="124"/>
      <c r="L2330" s="124"/>
      <c r="M2330" s="124"/>
      <c r="N2330" s="124"/>
      <c r="O2330" s="124"/>
      <c r="P2330" s="124"/>
      <c r="Q2330" s="124"/>
      <c r="R2330" s="124"/>
      <c r="S2330" s="124"/>
      <c r="T2330" s="124"/>
      <c r="U2330" s="124"/>
      <c r="V2330" s="124"/>
      <c r="W2330" s="124"/>
      <c r="X2330" s="124"/>
      <c r="Y2330" s="124"/>
    </row>
    <row r="2331" spans="1:25" x14ac:dyDescent="0.25">
      <c r="A2331" s="124"/>
      <c r="B2331" s="124"/>
      <c r="C2331" s="124"/>
      <c r="D2331" s="124"/>
      <c r="E2331" s="124"/>
      <c r="F2331" s="124"/>
      <c r="G2331" s="124"/>
      <c r="H2331" s="124"/>
      <c r="I2331" s="124"/>
      <c r="J2331" s="124"/>
      <c r="K2331" s="124"/>
      <c r="L2331" s="124"/>
      <c r="M2331" s="124"/>
      <c r="N2331" s="124"/>
      <c r="O2331" s="124"/>
      <c r="P2331" s="124"/>
      <c r="Q2331" s="124"/>
      <c r="R2331" s="124"/>
      <c r="S2331" s="124"/>
      <c r="T2331" s="124"/>
      <c r="U2331" s="124"/>
      <c r="V2331" s="124"/>
      <c r="W2331" s="124"/>
      <c r="X2331" s="124"/>
      <c r="Y2331" s="124"/>
    </row>
    <row r="2332" spans="1:25" x14ac:dyDescent="0.25">
      <c r="A2332" s="124"/>
      <c r="B2332" s="124"/>
      <c r="C2332" s="124"/>
      <c r="D2332" s="124"/>
      <c r="E2332" s="124"/>
      <c r="F2332" s="124"/>
      <c r="G2332" s="124"/>
      <c r="H2332" s="124"/>
      <c r="I2332" s="124"/>
      <c r="J2332" s="124"/>
      <c r="K2332" s="124"/>
      <c r="L2332" s="124"/>
      <c r="M2332" s="124"/>
      <c r="N2332" s="124"/>
      <c r="O2332" s="124"/>
      <c r="P2332" s="124"/>
      <c r="Q2332" s="124"/>
      <c r="R2332" s="124"/>
      <c r="S2332" s="124"/>
      <c r="T2332" s="124"/>
      <c r="U2332" s="124"/>
      <c r="V2332" s="124"/>
      <c r="W2332" s="124"/>
      <c r="X2332" s="124"/>
      <c r="Y2332" s="124"/>
    </row>
    <row r="2333" spans="1:25" x14ac:dyDescent="0.25">
      <c r="A2333" s="124"/>
      <c r="B2333" s="124"/>
      <c r="C2333" s="124"/>
      <c r="D2333" s="124"/>
      <c r="E2333" s="124"/>
      <c r="F2333" s="124"/>
      <c r="G2333" s="124"/>
      <c r="H2333" s="124"/>
      <c r="I2333" s="124"/>
      <c r="J2333" s="124"/>
      <c r="K2333" s="124"/>
      <c r="L2333" s="124"/>
      <c r="M2333" s="124"/>
      <c r="N2333" s="124"/>
      <c r="O2333" s="124"/>
      <c r="P2333" s="124"/>
      <c r="Q2333" s="124"/>
      <c r="R2333" s="124"/>
      <c r="S2333" s="124"/>
      <c r="T2333" s="124"/>
      <c r="U2333" s="124"/>
      <c r="V2333" s="124"/>
      <c r="W2333" s="124"/>
      <c r="X2333" s="124"/>
      <c r="Y2333" s="124"/>
    </row>
    <row r="2334" spans="1:25" x14ac:dyDescent="0.25">
      <c r="A2334" s="124"/>
      <c r="B2334" s="124"/>
      <c r="C2334" s="124"/>
      <c r="D2334" s="124"/>
      <c r="E2334" s="124"/>
      <c r="F2334" s="124"/>
      <c r="G2334" s="124"/>
      <c r="H2334" s="124"/>
      <c r="I2334" s="124"/>
      <c r="J2334" s="124"/>
      <c r="K2334" s="124"/>
      <c r="L2334" s="124"/>
      <c r="M2334" s="124"/>
      <c r="N2334" s="124"/>
      <c r="O2334" s="124"/>
      <c r="P2334" s="124"/>
      <c r="Q2334" s="124"/>
      <c r="R2334" s="124"/>
      <c r="S2334" s="124"/>
      <c r="T2334" s="124"/>
      <c r="U2334" s="124"/>
      <c r="V2334" s="124"/>
      <c r="W2334" s="124"/>
      <c r="X2334" s="124"/>
      <c r="Y2334" s="124"/>
    </row>
    <row r="2335" spans="1:25" x14ac:dyDescent="0.25">
      <c r="A2335" s="124"/>
      <c r="B2335" s="124"/>
      <c r="C2335" s="124"/>
      <c r="D2335" s="124"/>
      <c r="E2335" s="124"/>
      <c r="F2335" s="124"/>
      <c r="G2335" s="124"/>
      <c r="H2335" s="124"/>
      <c r="I2335" s="124"/>
      <c r="J2335" s="124"/>
      <c r="K2335" s="124"/>
      <c r="L2335" s="124"/>
      <c r="M2335" s="124"/>
      <c r="N2335" s="124"/>
      <c r="O2335" s="124"/>
      <c r="P2335" s="124"/>
      <c r="Q2335" s="124"/>
      <c r="R2335" s="124"/>
      <c r="S2335" s="124"/>
      <c r="T2335" s="124"/>
      <c r="U2335" s="124"/>
      <c r="V2335" s="124"/>
      <c r="W2335" s="124"/>
      <c r="X2335" s="124"/>
      <c r="Y2335" s="124"/>
    </row>
    <row r="2336" spans="1:25" x14ac:dyDescent="0.25">
      <c r="A2336" s="124"/>
      <c r="B2336" s="124"/>
      <c r="C2336" s="124"/>
      <c r="D2336" s="124"/>
      <c r="E2336" s="124"/>
      <c r="F2336" s="124"/>
      <c r="G2336" s="124"/>
      <c r="H2336" s="124"/>
      <c r="I2336" s="124"/>
      <c r="J2336" s="124"/>
      <c r="K2336" s="124"/>
      <c r="L2336" s="124"/>
      <c r="M2336" s="124"/>
      <c r="N2336" s="124"/>
      <c r="O2336" s="124"/>
      <c r="P2336" s="124"/>
      <c r="Q2336" s="124"/>
      <c r="R2336" s="124"/>
      <c r="S2336" s="124"/>
      <c r="T2336" s="124"/>
      <c r="U2336" s="124"/>
      <c r="V2336" s="124"/>
      <c r="W2336" s="124"/>
      <c r="X2336" s="124"/>
      <c r="Y2336" s="124"/>
    </row>
    <row r="2337" spans="1:25" x14ac:dyDescent="0.25">
      <c r="A2337" s="124"/>
      <c r="B2337" s="124"/>
      <c r="C2337" s="124"/>
      <c r="D2337" s="124"/>
      <c r="E2337" s="124"/>
      <c r="F2337" s="124"/>
      <c r="G2337" s="124"/>
      <c r="H2337" s="124"/>
      <c r="I2337" s="124"/>
      <c r="J2337" s="124"/>
      <c r="K2337" s="124"/>
      <c r="L2337" s="124"/>
      <c r="M2337" s="124"/>
      <c r="N2337" s="124"/>
      <c r="O2337" s="124"/>
      <c r="P2337" s="124"/>
      <c r="Q2337" s="124"/>
      <c r="R2337" s="124"/>
      <c r="S2337" s="124"/>
      <c r="T2337" s="124"/>
      <c r="U2337" s="124"/>
      <c r="V2337" s="124"/>
      <c r="W2337" s="124"/>
      <c r="X2337" s="124"/>
      <c r="Y2337" s="124"/>
    </row>
    <row r="2338" spans="1:25" x14ac:dyDescent="0.25">
      <c r="A2338" s="124"/>
      <c r="B2338" s="124"/>
      <c r="C2338" s="124"/>
      <c r="D2338" s="124"/>
      <c r="E2338" s="124"/>
      <c r="F2338" s="124"/>
      <c r="G2338" s="124"/>
      <c r="H2338" s="124"/>
      <c r="I2338" s="124"/>
      <c r="J2338" s="124"/>
      <c r="K2338" s="124"/>
      <c r="L2338" s="124"/>
      <c r="M2338" s="124"/>
      <c r="N2338" s="124"/>
      <c r="O2338" s="124"/>
      <c r="P2338" s="124"/>
      <c r="Q2338" s="124"/>
      <c r="R2338" s="124"/>
      <c r="S2338" s="124"/>
      <c r="T2338" s="124"/>
      <c r="U2338" s="124"/>
      <c r="V2338" s="124"/>
      <c r="W2338" s="124"/>
      <c r="X2338" s="124"/>
      <c r="Y2338" s="124"/>
    </row>
    <row r="2339" spans="1:25" x14ac:dyDescent="0.25">
      <c r="A2339" s="124"/>
      <c r="B2339" s="124"/>
      <c r="C2339" s="124"/>
      <c r="D2339" s="124"/>
      <c r="E2339" s="124"/>
      <c r="F2339" s="124"/>
      <c r="G2339" s="124"/>
      <c r="H2339" s="124"/>
      <c r="I2339" s="124"/>
      <c r="J2339" s="124"/>
      <c r="K2339" s="124"/>
      <c r="L2339" s="124"/>
      <c r="M2339" s="124"/>
      <c r="N2339" s="124"/>
      <c r="O2339" s="124"/>
      <c r="P2339" s="124"/>
      <c r="Q2339" s="124"/>
      <c r="R2339" s="124"/>
      <c r="S2339" s="124"/>
      <c r="T2339" s="124"/>
      <c r="U2339" s="124"/>
      <c r="V2339" s="124"/>
      <c r="W2339" s="124"/>
      <c r="X2339" s="124"/>
      <c r="Y2339" s="124"/>
    </row>
    <row r="2340" spans="1:25" x14ac:dyDescent="0.25">
      <c r="A2340" s="124"/>
      <c r="B2340" s="124"/>
      <c r="C2340" s="124"/>
      <c r="D2340" s="124"/>
      <c r="E2340" s="124"/>
      <c r="F2340" s="124"/>
      <c r="G2340" s="124"/>
      <c r="H2340" s="124"/>
      <c r="I2340" s="124"/>
      <c r="J2340" s="124"/>
      <c r="K2340" s="124"/>
      <c r="L2340" s="124"/>
      <c r="M2340" s="124"/>
      <c r="N2340" s="124"/>
      <c r="O2340" s="124"/>
      <c r="P2340" s="124"/>
      <c r="Q2340" s="124"/>
      <c r="R2340" s="124"/>
      <c r="S2340" s="124"/>
      <c r="T2340" s="124"/>
      <c r="U2340" s="124"/>
      <c r="V2340" s="124"/>
      <c r="W2340" s="124"/>
      <c r="X2340" s="124"/>
      <c r="Y2340" s="124"/>
    </row>
    <row r="2341" spans="1:25" x14ac:dyDescent="0.25">
      <c r="A2341" s="124"/>
      <c r="B2341" s="124"/>
      <c r="C2341" s="124"/>
      <c r="D2341" s="124"/>
      <c r="E2341" s="124"/>
      <c r="F2341" s="124"/>
      <c r="G2341" s="124"/>
      <c r="H2341" s="124"/>
      <c r="I2341" s="124"/>
      <c r="J2341" s="124"/>
      <c r="K2341" s="124"/>
      <c r="L2341" s="124"/>
      <c r="M2341" s="124"/>
      <c r="N2341" s="124"/>
      <c r="O2341" s="124"/>
      <c r="P2341" s="124"/>
      <c r="Q2341" s="124"/>
      <c r="R2341" s="124"/>
      <c r="S2341" s="124"/>
      <c r="T2341" s="124"/>
      <c r="U2341" s="124"/>
      <c r="V2341" s="124"/>
      <c r="W2341" s="124"/>
      <c r="X2341" s="124"/>
      <c r="Y2341" s="124"/>
    </row>
    <row r="2342" spans="1:25" x14ac:dyDescent="0.25">
      <c r="A2342" s="124"/>
      <c r="B2342" s="124"/>
      <c r="C2342" s="124"/>
      <c r="D2342" s="124"/>
      <c r="E2342" s="124"/>
      <c r="F2342" s="124"/>
      <c r="G2342" s="124"/>
      <c r="H2342" s="124"/>
      <c r="I2342" s="124"/>
      <c r="J2342" s="124"/>
      <c r="K2342" s="124"/>
      <c r="L2342" s="124"/>
      <c r="M2342" s="124"/>
      <c r="N2342" s="124"/>
      <c r="O2342" s="124"/>
      <c r="P2342" s="124"/>
      <c r="Q2342" s="124"/>
      <c r="R2342" s="124"/>
      <c r="S2342" s="124"/>
      <c r="T2342" s="124"/>
      <c r="U2342" s="124"/>
      <c r="V2342" s="124"/>
      <c r="W2342" s="124"/>
      <c r="X2342" s="124"/>
      <c r="Y2342" s="124"/>
    </row>
    <row r="2343" spans="1:25" x14ac:dyDescent="0.25">
      <c r="A2343" s="124"/>
      <c r="B2343" s="124"/>
      <c r="C2343" s="124"/>
      <c r="D2343" s="124"/>
      <c r="E2343" s="124"/>
      <c r="F2343" s="124"/>
      <c r="G2343" s="124"/>
      <c r="H2343" s="124"/>
      <c r="I2343" s="124"/>
      <c r="J2343" s="124"/>
      <c r="K2343" s="124"/>
      <c r="L2343" s="124"/>
      <c r="M2343" s="124"/>
      <c r="N2343" s="124"/>
      <c r="O2343" s="124"/>
      <c r="P2343" s="124"/>
      <c r="Q2343" s="124"/>
      <c r="R2343" s="124"/>
      <c r="S2343" s="124"/>
      <c r="T2343" s="124"/>
      <c r="U2343" s="124"/>
      <c r="V2343" s="124"/>
      <c r="W2343" s="124"/>
      <c r="X2343" s="124"/>
      <c r="Y2343" s="124"/>
    </row>
    <row r="2344" spans="1:25" x14ac:dyDescent="0.25">
      <c r="A2344" s="124"/>
      <c r="B2344" s="124"/>
      <c r="C2344" s="124"/>
      <c r="D2344" s="124"/>
      <c r="E2344" s="124"/>
      <c r="F2344" s="124"/>
      <c r="G2344" s="124"/>
      <c r="H2344" s="124"/>
      <c r="I2344" s="124"/>
      <c r="J2344" s="124"/>
      <c r="K2344" s="124"/>
      <c r="L2344" s="124"/>
      <c r="M2344" s="124"/>
      <c r="N2344" s="124"/>
      <c r="O2344" s="124"/>
      <c r="P2344" s="124"/>
      <c r="Q2344" s="124"/>
      <c r="R2344" s="124"/>
      <c r="S2344" s="124"/>
      <c r="T2344" s="124"/>
      <c r="U2344" s="124"/>
      <c r="V2344" s="124"/>
      <c r="W2344" s="124"/>
      <c r="X2344" s="124"/>
      <c r="Y2344" s="124"/>
    </row>
    <row r="2345" spans="1:25" x14ac:dyDescent="0.25">
      <c r="A2345" s="124"/>
      <c r="B2345" s="124"/>
      <c r="C2345" s="124"/>
      <c r="D2345" s="124"/>
      <c r="E2345" s="124"/>
      <c r="F2345" s="124"/>
      <c r="G2345" s="124"/>
      <c r="H2345" s="124"/>
      <c r="I2345" s="124"/>
      <c r="J2345" s="124"/>
      <c r="K2345" s="124"/>
      <c r="L2345" s="124"/>
      <c r="M2345" s="124"/>
      <c r="N2345" s="124"/>
      <c r="O2345" s="124"/>
      <c r="P2345" s="124"/>
      <c r="Q2345" s="124"/>
      <c r="R2345" s="124"/>
      <c r="S2345" s="124"/>
      <c r="T2345" s="124"/>
      <c r="U2345" s="124"/>
      <c r="V2345" s="124"/>
      <c r="W2345" s="124"/>
      <c r="X2345" s="124"/>
      <c r="Y2345" s="124"/>
    </row>
    <row r="2346" spans="1:25" x14ac:dyDescent="0.25">
      <c r="A2346" s="124"/>
      <c r="B2346" s="124"/>
      <c r="C2346" s="124"/>
      <c r="D2346" s="124"/>
      <c r="E2346" s="124"/>
      <c r="F2346" s="124"/>
      <c r="G2346" s="124"/>
      <c r="H2346" s="124"/>
      <c r="I2346" s="124"/>
      <c r="J2346" s="124"/>
      <c r="K2346" s="124"/>
      <c r="L2346" s="124"/>
      <c r="M2346" s="124"/>
      <c r="N2346" s="124"/>
      <c r="O2346" s="124"/>
      <c r="P2346" s="124"/>
      <c r="Q2346" s="124"/>
      <c r="R2346" s="124"/>
      <c r="S2346" s="124"/>
      <c r="T2346" s="124"/>
      <c r="U2346" s="124"/>
      <c r="V2346" s="124"/>
      <c r="W2346" s="124"/>
      <c r="X2346" s="124"/>
      <c r="Y2346" s="124"/>
    </row>
    <row r="2347" spans="1:25" x14ac:dyDescent="0.25">
      <c r="A2347" s="124"/>
      <c r="B2347" s="124"/>
      <c r="C2347" s="124"/>
      <c r="D2347" s="124"/>
      <c r="E2347" s="124"/>
      <c r="F2347" s="124"/>
      <c r="G2347" s="124"/>
      <c r="H2347" s="124"/>
      <c r="I2347" s="124"/>
      <c r="J2347" s="124"/>
      <c r="K2347" s="124"/>
      <c r="L2347" s="124"/>
      <c r="M2347" s="124"/>
      <c r="N2347" s="124"/>
      <c r="O2347" s="124"/>
      <c r="P2347" s="124"/>
      <c r="Q2347" s="124"/>
      <c r="R2347" s="124"/>
      <c r="S2347" s="124"/>
      <c r="T2347" s="124"/>
      <c r="U2347" s="124"/>
      <c r="V2347" s="124"/>
      <c r="W2347" s="124"/>
      <c r="X2347" s="124"/>
      <c r="Y2347" s="124"/>
    </row>
    <row r="2348" spans="1:25" x14ac:dyDescent="0.25">
      <c r="A2348" s="124"/>
      <c r="B2348" s="124"/>
      <c r="C2348" s="124"/>
      <c r="D2348" s="124"/>
      <c r="E2348" s="124"/>
      <c r="F2348" s="124"/>
      <c r="G2348" s="124"/>
      <c r="H2348" s="124"/>
      <c r="I2348" s="124"/>
      <c r="J2348" s="124"/>
      <c r="K2348" s="124"/>
      <c r="L2348" s="124"/>
      <c r="M2348" s="124"/>
      <c r="N2348" s="124"/>
      <c r="O2348" s="124"/>
      <c r="P2348" s="124"/>
      <c r="Q2348" s="124"/>
      <c r="R2348" s="124"/>
      <c r="S2348" s="124"/>
      <c r="T2348" s="124"/>
      <c r="U2348" s="124"/>
      <c r="V2348" s="124"/>
      <c r="W2348" s="124"/>
      <c r="X2348" s="124"/>
      <c r="Y2348" s="124"/>
    </row>
    <row r="2349" spans="1:25" x14ac:dyDescent="0.25">
      <c r="A2349" s="124"/>
      <c r="B2349" s="124"/>
      <c r="C2349" s="124"/>
      <c r="D2349" s="124"/>
      <c r="E2349" s="124"/>
      <c r="F2349" s="124"/>
      <c r="G2349" s="124"/>
      <c r="H2349" s="124"/>
      <c r="I2349" s="124"/>
      <c r="J2349" s="124"/>
      <c r="K2349" s="124"/>
      <c r="L2349" s="124"/>
      <c r="M2349" s="124"/>
      <c r="N2349" s="124"/>
      <c r="O2349" s="124"/>
      <c r="P2349" s="124"/>
      <c r="Q2349" s="124"/>
      <c r="R2349" s="124"/>
      <c r="S2349" s="124"/>
      <c r="T2349" s="124"/>
      <c r="U2349" s="124"/>
      <c r="V2349" s="124"/>
      <c r="W2349" s="124"/>
      <c r="X2349" s="124"/>
      <c r="Y2349" s="124"/>
    </row>
    <row r="2350" spans="1:25" x14ac:dyDescent="0.25">
      <c r="A2350" s="124"/>
      <c r="B2350" s="124"/>
      <c r="C2350" s="124"/>
      <c r="D2350" s="124"/>
      <c r="E2350" s="124"/>
      <c r="F2350" s="124"/>
      <c r="G2350" s="124"/>
      <c r="H2350" s="124"/>
      <c r="I2350" s="124"/>
      <c r="J2350" s="124"/>
      <c r="K2350" s="124"/>
      <c r="L2350" s="124"/>
      <c r="M2350" s="124"/>
      <c r="N2350" s="124"/>
      <c r="O2350" s="124"/>
      <c r="P2350" s="124"/>
      <c r="Q2350" s="124"/>
      <c r="R2350" s="124"/>
      <c r="S2350" s="124"/>
      <c r="T2350" s="124"/>
      <c r="U2350" s="124"/>
      <c r="V2350" s="124"/>
      <c r="W2350" s="124"/>
      <c r="X2350" s="124"/>
      <c r="Y2350" s="124"/>
    </row>
    <row r="2351" spans="1:25" x14ac:dyDescent="0.25">
      <c r="A2351" s="124"/>
      <c r="B2351" s="124"/>
      <c r="C2351" s="124"/>
      <c r="D2351" s="124"/>
      <c r="E2351" s="124"/>
      <c r="F2351" s="124"/>
      <c r="G2351" s="124"/>
      <c r="H2351" s="124"/>
      <c r="I2351" s="124"/>
      <c r="J2351" s="124"/>
      <c r="K2351" s="124"/>
      <c r="L2351" s="124"/>
      <c r="M2351" s="124"/>
      <c r="N2351" s="124"/>
      <c r="O2351" s="124"/>
      <c r="P2351" s="124"/>
      <c r="Q2351" s="124"/>
      <c r="R2351" s="124"/>
      <c r="S2351" s="124"/>
      <c r="T2351" s="124"/>
      <c r="U2351" s="124"/>
      <c r="V2351" s="124"/>
      <c r="W2351" s="124"/>
      <c r="X2351" s="124"/>
      <c r="Y2351" s="124"/>
    </row>
    <row r="2352" spans="1:25" x14ac:dyDescent="0.25">
      <c r="A2352" s="124"/>
      <c r="B2352" s="124"/>
      <c r="C2352" s="124"/>
      <c r="D2352" s="124"/>
      <c r="E2352" s="124"/>
      <c r="F2352" s="124"/>
      <c r="G2352" s="124"/>
      <c r="H2352" s="124"/>
      <c r="I2352" s="124"/>
      <c r="J2352" s="124"/>
      <c r="K2352" s="124"/>
      <c r="L2352" s="124"/>
      <c r="M2352" s="124"/>
      <c r="N2352" s="124"/>
      <c r="O2352" s="124"/>
      <c r="P2352" s="124"/>
      <c r="Q2352" s="124"/>
      <c r="R2352" s="124"/>
      <c r="S2352" s="124"/>
      <c r="T2352" s="124"/>
      <c r="U2352" s="124"/>
      <c r="V2352" s="124"/>
      <c r="W2352" s="124"/>
      <c r="X2352" s="124"/>
      <c r="Y2352" s="124"/>
    </row>
    <row r="2353" spans="1:25" x14ac:dyDescent="0.25">
      <c r="A2353" s="124"/>
      <c r="B2353" s="124"/>
      <c r="C2353" s="124"/>
      <c r="D2353" s="124"/>
      <c r="E2353" s="124"/>
      <c r="F2353" s="124"/>
      <c r="G2353" s="124"/>
      <c r="H2353" s="124"/>
      <c r="I2353" s="124"/>
      <c r="J2353" s="124"/>
      <c r="K2353" s="124"/>
      <c r="L2353" s="124"/>
      <c r="M2353" s="124"/>
      <c r="N2353" s="124"/>
      <c r="O2353" s="124"/>
      <c r="P2353" s="124"/>
      <c r="Q2353" s="124"/>
      <c r="R2353" s="124"/>
      <c r="S2353" s="124"/>
      <c r="T2353" s="124"/>
      <c r="U2353" s="124"/>
      <c r="V2353" s="124"/>
      <c r="W2353" s="124"/>
      <c r="X2353" s="124"/>
      <c r="Y2353" s="124"/>
    </row>
    <row r="2354" spans="1:25" x14ac:dyDescent="0.25">
      <c r="A2354" s="124"/>
      <c r="B2354" s="124"/>
      <c r="C2354" s="124"/>
      <c r="D2354" s="124"/>
      <c r="E2354" s="124"/>
      <c r="F2354" s="124"/>
      <c r="G2354" s="124"/>
      <c r="H2354" s="124"/>
      <c r="I2354" s="124"/>
      <c r="J2354" s="124"/>
      <c r="K2354" s="124"/>
      <c r="L2354" s="124"/>
      <c r="M2354" s="124"/>
      <c r="N2354" s="124"/>
      <c r="O2354" s="124"/>
      <c r="P2354" s="124"/>
      <c r="Q2354" s="124"/>
      <c r="R2354" s="124"/>
      <c r="S2354" s="124"/>
      <c r="T2354" s="124"/>
      <c r="U2354" s="124"/>
      <c r="V2354" s="124"/>
      <c r="W2354" s="124"/>
      <c r="X2354" s="124"/>
      <c r="Y2354" s="124"/>
    </row>
    <row r="2355" spans="1:25" x14ac:dyDescent="0.25">
      <c r="A2355" s="124"/>
      <c r="B2355" s="124"/>
      <c r="C2355" s="124"/>
      <c r="D2355" s="124"/>
      <c r="E2355" s="124"/>
      <c r="F2355" s="124"/>
      <c r="G2355" s="124"/>
      <c r="H2355" s="124"/>
      <c r="I2355" s="124"/>
      <c r="J2355" s="124"/>
      <c r="K2355" s="124"/>
      <c r="L2355" s="124"/>
      <c r="M2355" s="124"/>
      <c r="N2355" s="124"/>
      <c r="O2355" s="124"/>
      <c r="P2355" s="124"/>
      <c r="Q2355" s="124"/>
      <c r="R2355" s="124"/>
      <c r="S2355" s="124"/>
      <c r="T2355" s="124"/>
      <c r="U2355" s="124"/>
      <c r="V2355" s="124"/>
      <c r="W2355" s="124"/>
      <c r="X2355" s="124"/>
      <c r="Y2355" s="124"/>
    </row>
    <row r="2356" spans="1:25" x14ac:dyDescent="0.25">
      <c r="A2356" s="124"/>
      <c r="B2356" s="124"/>
      <c r="C2356" s="124"/>
      <c r="D2356" s="124"/>
      <c r="E2356" s="124"/>
      <c r="F2356" s="124"/>
      <c r="G2356" s="124"/>
      <c r="H2356" s="124"/>
      <c r="I2356" s="124"/>
      <c r="J2356" s="124"/>
      <c r="K2356" s="124"/>
      <c r="L2356" s="124"/>
      <c r="M2356" s="124"/>
      <c r="N2356" s="124"/>
      <c r="O2356" s="124"/>
      <c r="P2356" s="124"/>
      <c r="Q2356" s="124"/>
      <c r="R2356" s="124"/>
      <c r="S2356" s="124"/>
      <c r="T2356" s="124"/>
      <c r="U2356" s="124"/>
      <c r="V2356" s="124"/>
      <c r="W2356" s="124"/>
      <c r="X2356" s="124"/>
      <c r="Y2356" s="124"/>
    </row>
    <row r="2357" spans="1:25" x14ac:dyDescent="0.25">
      <c r="A2357" s="124"/>
      <c r="B2357" s="124"/>
      <c r="C2357" s="124"/>
      <c r="D2357" s="124"/>
      <c r="E2357" s="124"/>
      <c r="F2357" s="124"/>
      <c r="G2357" s="124"/>
      <c r="H2357" s="124"/>
      <c r="I2357" s="124"/>
      <c r="J2357" s="124"/>
      <c r="K2357" s="124"/>
      <c r="L2357" s="124"/>
      <c r="M2357" s="124"/>
      <c r="N2357" s="124"/>
      <c r="O2357" s="124"/>
      <c r="P2357" s="124"/>
      <c r="Q2357" s="124"/>
      <c r="R2357" s="124"/>
      <c r="S2357" s="124"/>
      <c r="T2357" s="124"/>
      <c r="U2357" s="124"/>
      <c r="V2357" s="124"/>
      <c r="W2357" s="124"/>
      <c r="X2357" s="124"/>
      <c r="Y2357" s="124"/>
    </row>
    <row r="2358" spans="1:25" x14ac:dyDescent="0.25">
      <c r="A2358" s="124"/>
      <c r="B2358" s="124"/>
      <c r="C2358" s="124"/>
      <c r="D2358" s="124"/>
      <c r="E2358" s="124"/>
      <c r="F2358" s="124"/>
      <c r="G2358" s="124"/>
      <c r="H2358" s="124"/>
      <c r="I2358" s="124"/>
      <c r="J2358" s="124"/>
      <c r="K2358" s="124"/>
      <c r="L2358" s="124"/>
      <c r="M2358" s="124"/>
      <c r="N2358" s="124"/>
      <c r="O2358" s="124"/>
      <c r="P2358" s="124"/>
      <c r="Q2358" s="124"/>
      <c r="R2358" s="124"/>
      <c r="S2358" s="124"/>
      <c r="T2358" s="124"/>
      <c r="U2358" s="124"/>
      <c r="V2358" s="124"/>
      <c r="W2358" s="124"/>
      <c r="X2358" s="124"/>
      <c r="Y2358" s="124"/>
    </row>
    <row r="2359" spans="1:25" x14ac:dyDescent="0.25">
      <c r="A2359" s="124"/>
      <c r="B2359" s="124"/>
      <c r="C2359" s="124"/>
      <c r="D2359" s="124"/>
      <c r="E2359" s="124"/>
      <c r="F2359" s="124"/>
      <c r="G2359" s="124"/>
      <c r="H2359" s="124"/>
      <c r="I2359" s="124"/>
      <c r="J2359" s="124"/>
      <c r="K2359" s="124"/>
      <c r="L2359" s="124"/>
      <c r="M2359" s="124"/>
      <c r="N2359" s="124"/>
      <c r="O2359" s="124"/>
      <c r="P2359" s="124"/>
      <c r="Q2359" s="124"/>
      <c r="R2359" s="124"/>
      <c r="S2359" s="124"/>
      <c r="T2359" s="124"/>
      <c r="U2359" s="124"/>
      <c r="V2359" s="124"/>
      <c r="W2359" s="124"/>
      <c r="X2359" s="124"/>
      <c r="Y2359" s="124"/>
    </row>
    <row r="2360" spans="1:25" x14ac:dyDescent="0.25">
      <c r="A2360" s="124"/>
      <c r="B2360" s="124"/>
      <c r="C2360" s="124"/>
      <c r="D2360" s="124"/>
      <c r="E2360" s="124"/>
      <c r="F2360" s="124"/>
      <c r="G2360" s="124"/>
      <c r="H2360" s="124"/>
      <c r="I2360" s="124"/>
      <c r="J2360" s="124"/>
      <c r="K2360" s="124"/>
      <c r="L2360" s="124"/>
      <c r="M2360" s="124"/>
      <c r="N2360" s="124"/>
      <c r="O2360" s="124"/>
      <c r="P2360" s="124"/>
      <c r="Q2360" s="124"/>
      <c r="R2360" s="124"/>
      <c r="S2360" s="124"/>
      <c r="T2360" s="124"/>
      <c r="U2360" s="124"/>
      <c r="V2360" s="124"/>
      <c r="W2360" s="124"/>
      <c r="X2360" s="124"/>
      <c r="Y2360" s="124"/>
    </row>
    <row r="2361" spans="1:25" x14ac:dyDescent="0.25">
      <c r="A2361" s="124"/>
      <c r="B2361" s="124"/>
      <c r="C2361" s="124"/>
      <c r="D2361" s="124"/>
      <c r="E2361" s="124"/>
      <c r="F2361" s="124"/>
      <c r="G2361" s="124"/>
      <c r="H2361" s="124"/>
      <c r="I2361" s="124"/>
      <c r="J2361" s="124"/>
      <c r="K2361" s="124"/>
      <c r="L2361" s="124"/>
      <c r="M2361" s="124"/>
      <c r="N2361" s="124"/>
      <c r="O2361" s="124"/>
      <c r="P2361" s="124"/>
      <c r="Q2361" s="124"/>
      <c r="R2361" s="124"/>
      <c r="S2361" s="124"/>
      <c r="T2361" s="124"/>
      <c r="U2361" s="124"/>
      <c r="V2361" s="124"/>
      <c r="W2361" s="124"/>
      <c r="X2361" s="124"/>
      <c r="Y2361" s="124"/>
    </row>
    <row r="2362" spans="1:25" x14ac:dyDescent="0.25">
      <c r="A2362" s="124"/>
      <c r="B2362" s="124"/>
      <c r="C2362" s="124"/>
      <c r="D2362" s="124"/>
      <c r="E2362" s="124"/>
      <c r="F2362" s="124"/>
      <c r="G2362" s="124"/>
      <c r="H2362" s="124"/>
      <c r="I2362" s="124"/>
      <c r="J2362" s="124"/>
      <c r="K2362" s="124"/>
      <c r="L2362" s="124"/>
      <c r="M2362" s="124"/>
      <c r="N2362" s="124"/>
      <c r="O2362" s="124"/>
      <c r="P2362" s="124"/>
      <c r="Q2362" s="124"/>
      <c r="R2362" s="124"/>
      <c r="S2362" s="124"/>
      <c r="T2362" s="124"/>
      <c r="U2362" s="124"/>
      <c r="V2362" s="124"/>
      <c r="W2362" s="124"/>
      <c r="X2362" s="124"/>
      <c r="Y2362" s="124"/>
    </row>
    <row r="2363" spans="1:25" x14ac:dyDescent="0.25">
      <c r="A2363" s="124"/>
      <c r="B2363" s="124"/>
      <c r="C2363" s="124"/>
      <c r="D2363" s="124"/>
      <c r="E2363" s="124"/>
      <c r="F2363" s="124"/>
      <c r="G2363" s="124"/>
      <c r="H2363" s="124"/>
      <c r="I2363" s="124"/>
      <c r="J2363" s="124"/>
      <c r="K2363" s="124"/>
      <c r="L2363" s="124"/>
      <c r="M2363" s="124"/>
      <c r="N2363" s="124"/>
      <c r="O2363" s="124"/>
      <c r="P2363" s="124"/>
      <c r="Q2363" s="124"/>
      <c r="R2363" s="124"/>
      <c r="S2363" s="124"/>
      <c r="T2363" s="124"/>
      <c r="U2363" s="124"/>
      <c r="V2363" s="124"/>
      <c r="W2363" s="124"/>
      <c r="X2363" s="124"/>
      <c r="Y2363" s="124"/>
    </row>
    <row r="2364" spans="1:25" x14ac:dyDescent="0.25">
      <c r="A2364" s="124"/>
      <c r="B2364" s="124"/>
      <c r="C2364" s="124"/>
      <c r="D2364" s="124"/>
      <c r="E2364" s="124"/>
      <c r="F2364" s="124"/>
      <c r="G2364" s="124"/>
      <c r="H2364" s="124"/>
      <c r="I2364" s="124"/>
      <c r="J2364" s="124"/>
      <c r="K2364" s="124"/>
      <c r="L2364" s="124"/>
      <c r="M2364" s="124"/>
      <c r="N2364" s="124"/>
      <c r="O2364" s="124"/>
      <c r="P2364" s="124"/>
      <c r="Q2364" s="124"/>
      <c r="R2364" s="124"/>
      <c r="S2364" s="124"/>
      <c r="T2364" s="124"/>
      <c r="U2364" s="124"/>
      <c r="V2364" s="124"/>
      <c r="W2364" s="124"/>
      <c r="X2364" s="124"/>
      <c r="Y2364" s="124"/>
    </row>
    <row r="2365" spans="1:25" x14ac:dyDescent="0.25">
      <c r="A2365" s="124"/>
      <c r="B2365" s="124"/>
      <c r="C2365" s="124"/>
      <c r="D2365" s="124"/>
      <c r="E2365" s="124"/>
      <c r="F2365" s="124"/>
      <c r="G2365" s="124"/>
      <c r="H2365" s="124"/>
      <c r="I2365" s="124"/>
      <c r="J2365" s="124"/>
      <c r="K2365" s="124"/>
      <c r="L2365" s="124"/>
      <c r="M2365" s="124"/>
      <c r="N2365" s="124"/>
      <c r="O2365" s="124"/>
      <c r="P2365" s="124"/>
      <c r="Q2365" s="124"/>
      <c r="R2365" s="124"/>
      <c r="S2365" s="124"/>
      <c r="T2365" s="124"/>
      <c r="U2365" s="124"/>
      <c r="V2365" s="124"/>
      <c r="W2365" s="124"/>
      <c r="X2365" s="124"/>
      <c r="Y2365" s="124"/>
    </row>
    <row r="2366" spans="1:25" x14ac:dyDescent="0.25">
      <c r="A2366" s="124"/>
      <c r="B2366" s="124"/>
      <c r="C2366" s="124"/>
      <c r="D2366" s="124"/>
      <c r="E2366" s="124"/>
      <c r="F2366" s="124"/>
      <c r="G2366" s="124"/>
      <c r="H2366" s="124"/>
      <c r="I2366" s="124"/>
      <c r="J2366" s="124"/>
      <c r="K2366" s="124"/>
      <c r="L2366" s="124"/>
      <c r="M2366" s="124"/>
      <c r="N2366" s="124"/>
      <c r="O2366" s="124"/>
      <c r="P2366" s="124"/>
      <c r="Q2366" s="124"/>
      <c r="R2366" s="124"/>
      <c r="S2366" s="124"/>
      <c r="T2366" s="124"/>
      <c r="U2366" s="124"/>
      <c r="V2366" s="124"/>
      <c r="W2366" s="124"/>
      <c r="X2366" s="124"/>
      <c r="Y2366" s="124"/>
    </row>
    <row r="2367" spans="1:25" x14ac:dyDescent="0.25">
      <c r="A2367" s="124"/>
      <c r="B2367" s="124"/>
      <c r="C2367" s="124"/>
      <c r="D2367" s="124"/>
      <c r="E2367" s="124"/>
      <c r="F2367" s="124"/>
      <c r="G2367" s="124"/>
      <c r="H2367" s="124"/>
      <c r="I2367" s="124"/>
      <c r="J2367" s="124"/>
      <c r="K2367" s="124"/>
      <c r="L2367" s="124"/>
      <c r="M2367" s="124"/>
      <c r="N2367" s="124"/>
      <c r="O2367" s="124"/>
      <c r="P2367" s="124"/>
      <c r="Q2367" s="124"/>
      <c r="R2367" s="124"/>
      <c r="S2367" s="124"/>
      <c r="T2367" s="124"/>
      <c r="U2367" s="124"/>
      <c r="V2367" s="124"/>
      <c r="W2367" s="124"/>
      <c r="X2367" s="124"/>
      <c r="Y2367" s="124"/>
    </row>
    <row r="2368" spans="1:25" x14ac:dyDescent="0.25">
      <c r="A2368" s="124"/>
      <c r="B2368" s="124"/>
      <c r="C2368" s="124"/>
      <c r="D2368" s="124"/>
      <c r="E2368" s="124"/>
      <c r="F2368" s="124"/>
      <c r="G2368" s="124"/>
      <c r="H2368" s="124"/>
      <c r="I2368" s="124"/>
      <c r="J2368" s="124"/>
      <c r="K2368" s="124"/>
      <c r="L2368" s="124"/>
      <c r="M2368" s="124"/>
      <c r="N2368" s="124"/>
      <c r="O2368" s="124"/>
      <c r="P2368" s="124"/>
      <c r="Q2368" s="124"/>
      <c r="R2368" s="124"/>
      <c r="S2368" s="124"/>
      <c r="T2368" s="124"/>
      <c r="U2368" s="124"/>
      <c r="V2368" s="124"/>
      <c r="W2368" s="124"/>
      <c r="X2368" s="124"/>
      <c r="Y2368" s="124"/>
    </row>
    <row r="2369" spans="1:25" x14ac:dyDescent="0.25">
      <c r="A2369" s="124"/>
      <c r="B2369" s="124"/>
      <c r="C2369" s="124"/>
      <c r="D2369" s="124"/>
      <c r="E2369" s="124"/>
      <c r="F2369" s="124"/>
      <c r="G2369" s="124"/>
      <c r="H2369" s="124"/>
      <c r="I2369" s="124"/>
      <c r="J2369" s="124"/>
      <c r="K2369" s="124"/>
      <c r="L2369" s="124"/>
      <c r="M2369" s="124"/>
      <c r="N2369" s="124"/>
      <c r="O2369" s="124"/>
      <c r="P2369" s="124"/>
      <c r="Q2369" s="124"/>
      <c r="R2369" s="124"/>
      <c r="S2369" s="124"/>
      <c r="T2369" s="124"/>
      <c r="U2369" s="124"/>
      <c r="V2369" s="124"/>
      <c r="W2369" s="124"/>
      <c r="X2369" s="124"/>
      <c r="Y2369" s="124"/>
    </row>
    <row r="2370" spans="1:25" x14ac:dyDescent="0.25">
      <c r="A2370" s="124"/>
      <c r="B2370" s="124"/>
      <c r="C2370" s="124"/>
      <c r="D2370" s="124"/>
      <c r="E2370" s="124"/>
      <c r="F2370" s="124"/>
      <c r="G2370" s="124"/>
      <c r="H2370" s="124"/>
      <c r="I2370" s="124"/>
      <c r="J2370" s="124"/>
      <c r="K2370" s="124"/>
      <c r="L2370" s="124"/>
      <c r="M2370" s="124"/>
      <c r="N2370" s="124"/>
      <c r="O2370" s="124"/>
      <c r="P2370" s="124"/>
      <c r="Q2370" s="124"/>
      <c r="R2370" s="124"/>
      <c r="S2370" s="124"/>
      <c r="T2370" s="124"/>
      <c r="U2370" s="124"/>
      <c r="V2370" s="124"/>
      <c r="W2370" s="124"/>
      <c r="X2370" s="124"/>
      <c r="Y2370" s="124"/>
    </row>
    <row r="2371" spans="1:25" x14ac:dyDescent="0.25">
      <c r="A2371" s="124"/>
      <c r="B2371" s="124"/>
      <c r="C2371" s="124"/>
      <c r="D2371" s="124"/>
      <c r="E2371" s="124"/>
      <c r="F2371" s="124"/>
      <c r="G2371" s="124"/>
      <c r="H2371" s="124"/>
      <c r="I2371" s="124"/>
      <c r="J2371" s="124"/>
      <c r="K2371" s="124"/>
      <c r="L2371" s="124"/>
      <c r="M2371" s="124"/>
      <c r="N2371" s="124"/>
      <c r="O2371" s="124"/>
      <c r="P2371" s="124"/>
      <c r="Q2371" s="124"/>
      <c r="R2371" s="124"/>
      <c r="S2371" s="124"/>
      <c r="T2371" s="124"/>
      <c r="U2371" s="124"/>
      <c r="V2371" s="124"/>
      <c r="W2371" s="124"/>
      <c r="X2371" s="124"/>
      <c r="Y2371" s="124"/>
    </row>
    <row r="2372" spans="1:25" x14ac:dyDescent="0.25">
      <c r="A2372" s="124"/>
      <c r="B2372" s="124"/>
      <c r="C2372" s="124"/>
      <c r="D2372" s="124"/>
      <c r="E2372" s="124"/>
      <c r="F2372" s="124"/>
      <c r="G2372" s="124"/>
      <c r="H2372" s="124"/>
      <c r="I2372" s="124"/>
      <c r="J2372" s="124"/>
      <c r="K2372" s="124"/>
      <c r="L2372" s="124"/>
      <c r="M2372" s="124"/>
      <c r="N2372" s="124"/>
      <c r="O2372" s="124"/>
      <c r="P2372" s="124"/>
      <c r="Q2372" s="124"/>
      <c r="R2372" s="124"/>
      <c r="S2372" s="124"/>
      <c r="T2372" s="124"/>
      <c r="U2372" s="124"/>
      <c r="V2372" s="124"/>
      <c r="W2372" s="124"/>
      <c r="X2372" s="124"/>
      <c r="Y2372" s="124"/>
    </row>
    <row r="2373" spans="1:25" x14ac:dyDescent="0.25">
      <c r="A2373" s="124"/>
      <c r="B2373" s="124"/>
      <c r="C2373" s="124"/>
      <c r="D2373" s="124"/>
      <c r="E2373" s="124"/>
      <c r="F2373" s="124"/>
      <c r="G2373" s="124"/>
      <c r="H2373" s="124"/>
      <c r="I2373" s="124"/>
      <c r="J2373" s="124"/>
      <c r="K2373" s="124"/>
      <c r="L2373" s="124"/>
      <c r="M2373" s="124"/>
      <c r="N2373" s="124"/>
      <c r="O2373" s="124"/>
      <c r="P2373" s="124"/>
      <c r="Q2373" s="124"/>
      <c r="R2373" s="124"/>
      <c r="S2373" s="124"/>
      <c r="T2373" s="124"/>
      <c r="U2373" s="124"/>
      <c r="V2373" s="124"/>
      <c r="W2373" s="124"/>
      <c r="X2373" s="124"/>
      <c r="Y2373" s="124"/>
    </row>
    <row r="2374" spans="1:25" x14ac:dyDescent="0.25">
      <c r="A2374" s="124"/>
      <c r="B2374" s="124"/>
      <c r="C2374" s="124"/>
      <c r="D2374" s="124"/>
      <c r="E2374" s="124"/>
      <c r="F2374" s="124"/>
      <c r="G2374" s="124"/>
      <c r="H2374" s="124"/>
      <c r="I2374" s="124"/>
      <c r="J2374" s="124"/>
      <c r="K2374" s="124"/>
      <c r="L2374" s="124"/>
      <c r="M2374" s="124"/>
      <c r="N2374" s="124"/>
      <c r="O2374" s="124"/>
      <c r="P2374" s="124"/>
      <c r="Q2374" s="124"/>
      <c r="R2374" s="124"/>
      <c r="S2374" s="124"/>
      <c r="T2374" s="124"/>
      <c r="U2374" s="124"/>
      <c r="V2374" s="124"/>
      <c r="W2374" s="124"/>
      <c r="X2374" s="124"/>
      <c r="Y2374" s="124"/>
    </row>
    <row r="2375" spans="1:25" x14ac:dyDescent="0.25">
      <c r="A2375" s="124"/>
      <c r="B2375" s="124"/>
      <c r="C2375" s="124"/>
      <c r="D2375" s="124"/>
      <c r="E2375" s="124"/>
      <c r="F2375" s="124"/>
      <c r="G2375" s="124"/>
      <c r="H2375" s="124"/>
      <c r="I2375" s="124"/>
      <c r="J2375" s="124"/>
      <c r="K2375" s="124"/>
      <c r="L2375" s="124"/>
      <c r="M2375" s="124"/>
      <c r="N2375" s="124"/>
      <c r="O2375" s="124"/>
      <c r="P2375" s="124"/>
      <c r="Q2375" s="124"/>
      <c r="R2375" s="124"/>
      <c r="S2375" s="124"/>
      <c r="T2375" s="124"/>
      <c r="U2375" s="124"/>
      <c r="V2375" s="124"/>
      <c r="W2375" s="124"/>
      <c r="X2375" s="124"/>
      <c r="Y2375" s="124"/>
    </row>
    <row r="2376" spans="1:25" x14ac:dyDescent="0.25">
      <c r="A2376" s="124"/>
      <c r="B2376" s="124"/>
      <c r="C2376" s="124"/>
      <c r="D2376" s="124"/>
      <c r="E2376" s="124"/>
      <c r="F2376" s="124"/>
      <c r="G2376" s="124"/>
      <c r="H2376" s="124"/>
      <c r="I2376" s="124"/>
      <c r="J2376" s="124"/>
      <c r="K2376" s="124"/>
      <c r="L2376" s="124"/>
      <c r="M2376" s="124"/>
      <c r="N2376" s="124"/>
      <c r="O2376" s="124"/>
      <c r="P2376" s="124"/>
      <c r="Q2376" s="124"/>
      <c r="R2376" s="124"/>
      <c r="S2376" s="124"/>
      <c r="T2376" s="124"/>
      <c r="U2376" s="124"/>
      <c r="V2376" s="124"/>
      <c r="W2376" s="124"/>
      <c r="X2376" s="124"/>
      <c r="Y2376" s="124"/>
    </row>
    <row r="2377" spans="1:25" x14ac:dyDescent="0.25">
      <c r="A2377" s="124"/>
      <c r="B2377" s="124"/>
      <c r="C2377" s="124"/>
      <c r="D2377" s="124"/>
      <c r="E2377" s="124"/>
      <c r="F2377" s="124"/>
      <c r="G2377" s="124"/>
      <c r="H2377" s="124"/>
      <c r="I2377" s="124"/>
      <c r="J2377" s="124"/>
      <c r="K2377" s="124"/>
      <c r="L2377" s="124"/>
      <c r="M2377" s="124"/>
      <c r="N2377" s="124"/>
      <c r="O2377" s="124"/>
      <c r="P2377" s="124"/>
      <c r="Q2377" s="124"/>
      <c r="R2377" s="124"/>
      <c r="S2377" s="124"/>
      <c r="T2377" s="124"/>
      <c r="U2377" s="124"/>
      <c r="V2377" s="124"/>
      <c r="W2377" s="124"/>
      <c r="X2377" s="124"/>
      <c r="Y2377" s="124"/>
    </row>
    <row r="2378" spans="1:25" x14ac:dyDescent="0.25">
      <c r="A2378" s="124"/>
      <c r="B2378" s="124"/>
      <c r="C2378" s="124"/>
      <c r="D2378" s="124"/>
      <c r="E2378" s="124"/>
      <c r="F2378" s="124"/>
      <c r="G2378" s="124"/>
      <c r="H2378" s="124"/>
      <c r="I2378" s="124"/>
      <c r="J2378" s="124"/>
      <c r="K2378" s="124"/>
      <c r="L2378" s="124"/>
      <c r="M2378" s="124"/>
      <c r="N2378" s="124"/>
      <c r="O2378" s="124"/>
      <c r="P2378" s="124"/>
      <c r="Q2378" s="124"/>
      <c r="R2378" s="124"/>
      <c r="S2378" s="124"/>
      <c r="T2378" s="124"/>
      <c r="U2378" s="124"/>
      <c r="V2378" s="124"/>
      <c r="W2378" s="124"/>
      <c r="X2378" s="124"/>
      <c r="Y2378" s="124"/>
    </row>
    <row r="2379" spans="1:25" x14ac:dyDescent="0.25">
      <c r="A2379" s="124"/>
      <c r="B2379" s="124"/>
      <c r="C2379" s="124"/>
      <c r="D2379" s="124"/>
      <c r="E2379" s="124"/>
      <c r="F2379" s="124"/>
      <c r="G2379" s="124"/>
      <c r="H2379" s="124"/>
      <c r="I2379" s="124"/>
      <c r="J2379" s="124"/>
      <c r="K2379" s="124"/>
      <c r="L2379" s="124"/>
      <c r="M2379" s="124"/>
      <c r="N2379" s="124"/>
      <c r="O2379" s="124"/>
      <c r="P2379" s="124"/>
      <c r="Q2379" s="124"/>
      <c r="R2379" s="124"/>
      <c r="S2379" s="124"/>
      <c r="T2379" s="124"/>
      <c r="U2379" s="124"/>
      <c r="V2379" s="124"/>
      <c r="W2379" s="124"/>
      <c r="X2379" s="124"/>
      <c r="Y2379" s="124"/>
    </row>
    <row r="2380" spans="1:25" x14ac:dyDescent="0.25">
      <c r="A2380" s="124"/>
      <c r="B2380" s="124"/>
      <c r="C2380" s="124"/>
      <c r="D2380" s="124"/>
      <c r="E2380" s="124"/>
      <c r="F2380" s="124"/>
      <c r="G2380" s="124"/>
      <c r="H2380" s="124"/>
      <c r="I2380" s="124"/>
      <c r="J2380" s="124"/>
      <c r="K2380" s="124"/>
      <c r="L2380" s="124"/>
      <c r="M2380" s="124"/>
      <c r="N2380" s="124"/>
      <c r="O2380" s="124"/>
      <c r="P2380" s="124"/>
      <c r="Q2380" s="124"/>
      <c r="R2380" s="124"/>
      <c r="S2380" s="124"/>
      <c r="T2380" s="124"/>
      <c r="U2380" s="124"/>
      <c r="V2380" s="124"/>
      <c r="W2380" s="124"/>
      <c r="X2380" s="124"/>
      <c r="Y2380" s="124"/>
    </row>
    <row r="2381" spans="1:25" x14ac:dyDescent="0.25">
      <c r="A2381" s="124"/>
      <c r="B2381" s="124"/>
      <c r="C2381" s="124"/>
      <c r="D2381" s="124"/>
      <c r="E2381" s="124"/>
      <c r="F2381" s="124"/>
      <c r="G2381" s="124"/>
      <c r="H2381" s="124"/>
      <c r="I2381" s="124"/>
      <c r="J2381" s="124"/>
      <c r="K2381" s="124"/>
      <c r="L2381" s="124"/>
      <c r="M2381" s="124"/>
      <c r="N2381" s="124"/>
      <c r="O2381" s="124"/>
      <c r="P2381" s="124"/>
      <c r="Q2381" s="124"/>
      <c r="R2381" s="124"/>
      <c r="S2381" s="124"/>
      <c r="T2381" s="124"/>
      <c r="U2381" s="124"/>
      <c r="V2381" s="124"/>
      <c r="W2381" s="124"/>
      <c r="X2381" s="124"/>
      <c r="Y2381" s="124"/>
    </row>
    <row r="2382" spans="1:25" x14ac:dyDescent="0.25">
      <c r="A2382" s="124"/>
      <c r="B2382" s="124"/>
      <c r="C2382" s="124"/>
      <c r="D2382" s="124"/>
      <c r="E2382" s="124"/>
      <c r="F2382" s="124"/>
      <c r="G2382" s="124"/>
      <c r="H2382" s="124"/>
      <c r="I2382" s="124"/>
      <c r="J2382" s="124"/>
      <c r="K2382" s="124"/>
      <c r="L2382" s="124"/>
      <c r="M2382" s="124"/>
      <c r="N2382" s="124"/>
      <c r="O2382" s="124"/>
      <c r="P2382" s="124"/>
      <c r="Q2382" s="124"/>
      <c r="R2382" s="124"/>
      <c r="S2382" s="124"/>
      <c r="T2382" s="124"/>
      <c r="U2382" s="124"/>
      <c r="V2382" s="124"/>
      <c r="W2382" s="124"/>
      <c r="X2382" s="124"/>
      <c r="Y2382" s="124"/>
    </row>
    <row r="2383" spans="1:25" x14ac:dyDescent="0.25">
      <c r="A2383" s="124"/>
      <c r="B2383" s="124"/>
      <c r="C2383" s="124"/>
      <c r="D2383" s="124"/>
      <c r="E2383" s="124"/>
      <c r="F2383" s="124"/>
      <c r="G2383" s="124"/>
      <c r="H2383" s="124"/>
      <c r="I2383" s="124"/>
      <c r="J2383" s="124"/>
      <c r="K2383" s="124"/>
      <c r="L2383" s="124"/>
      <c r="M2383" s="124"/>
      <c r="N2383" s="124"/>
      <c r="O2383" s="124"/>
      <c r="P2383" s="124"/>
      <c r="Q2383" s="124"/>
      <c r="R2383" s="124"/>
      <c r="S2383" s="124"/>
      <c r="T2383" s="124"/>
      <c r="U2383" s="124"/>
      <c r="V2383" s="124"/>
      <c r="W2383" s="124"/>
      <c r="X2383" s="124"/>
      <c r="Y2383" s="124"/>
    </row>
    <row r="2384" spans="1:25" x14ac:dyDescent="0.25">
      <c r="A2384" s="124"/>
      <c r="B2384" s="124"/>
      <c r="C2384" s="124"/>
      <c r="D2384" s="124"/>
      <c r="E2384" s="124"/>
      <c r="F2384" s="124"/>
      <c r="G2384" s="124"/>
      <c r="H2384" s="124"/>
      <c r="I2384" s="124"/>
      <c r="J2384" s="124"/>
      <c r="K2384" s="124"/>
      <c r="L2384" s="124"/>
      <c r="M2384" s="124"/>
      <c r="N2384" s="124"/>
      <c r="O2384" s="124"/>
      <c r="P2384" s="124"/>
      <c r="Q2384" s="124"/>
      <c r="R2384" s="124"/>
      <c r="S2384" s="124"/>
      <c r="T2384" s="124"/>
      <c r="U2384" s="124"/>
      <c r="V2384" s="124"/>
      <c r="W2384" s="124"/>
      <c r="X2384" s="124"/>
      <c r="Y2384" s="124"/>
    </row>
    <row r="2385" spans="1:25" x14ac:dyDescent="0.25">
      <c r="A2385" s="124"/>
      <c r="B2385" s="124"/>
      <c r="C2385" s="124"/>
      <c r="D2385" s="124"/>
      <c r="E2385" s="124"/>
      <c r="F2385" s="124"/>
      <c r="G2385" s="124"/>
      <c r="H2385" s="124"/>
      <c r="I2385" s="124"/>
      <c r="J2385" s="124"/>
      <c r="K2385" s="124"/>
      <c r="L2385" s="124"/>
      <c r="M2385" s="124"/>
      <c r="N2385" s="124"/>
      <c r="O2385" s="124"/>
      <c r="P2385" s="124"/>
      <c r="Q2385" s="124"/>
      <c r="R2385" s="124"/>
      <c r="S2385" s="124"/>
      <c r="T2385" s="124"/>
      <c r="U2385" s="124"/>
      <c r="V2385" s="124"/>
      <c r="W2385" s="124"/>
      <c r="X2385" s="124"/>
      <c r="Y2385" s="124"/>
    </row>
    <row r="2386" spans="1:25" x14ac:dyDescent="0.25">
      <c r="A2386" s="124"/>
      <c r="B2386" s="124"/>
      <c r="C2386" s="124"/>
      <c r="D2386" s="124"/>
      <c r="E2386" s="124"/>
      <c r="F2386" s="124"/>
      <c r="G2386" s="124"/>
      <c r="H2386" s="124"/>
      <c r="I2386" s="124"/>
      <c r="J2386" s="124"/>
      <c r="K2386" s="124"/>
      <c r="L2386" s="124"/>
      <c r="M2386" s="124"/>
      <c r="N2386" s="124"/>
      <c r="O2386" s="124"/>
      <c r="P2386" s="124"/>
      <c r="Q2386" s="124"/>
      <c r="R2386" s="124"/>
      <c r="S2386" s="124"/>
      <c r="T2386" s="124"/>
      <c r="U2386" s="124"/>
      <c r="V2386" s="124"/>
      <c r="W2386" s="124"/>
      <c r="X2386" s="124"/>
      <c r="Y2386" s="124"/>
    </row>
    <row r="2387" spans="1:25" x14ac:dyDescent="0.25">
      <c r="A2387" s="124"/>
      <c r="B2387" s="124"/>
      <c r="C2387" s="124"/>
      <c r="D2387" s="124"/>
      <c r="E2387" s="124"/>
      <c r="F2387" s="124"/>
      <c r="G2387" s="124"/>
      <c r="H2387" s="124"/>
      <c r="I2387" s="124"/>
      <c r="J2387" s="124"/>
      <c r="K2387" s="124"/>
      <c r="L2387" s="124"/>
      <c r="M2387" s="124"/>
      <c r="N2387" s="124"/>
      <c r="O2387" s="124"/>
      <c r="P2387" s="124"/>
      <c r="Q2387" s="124"/>
      <c r="R2387" s="124"/>
      <c r="S2387" s="124"/>
      <c r="T2387" s="124"/>
      <c r="U2387" s="124"/>
      <c r="V2387" s="124"/>
      <c r="W2387" s="124"/>
      <c r="X2387" s="124"/>
      <c r="Y2387" s="124"/>
    </row>
    <row r="2388" spans="1:25" x14ac:dyDescent="0.25">
      <c r="A2388" s="124"/>
      <c r="B2388" s="124"/>
      <c r="C2388" s="124"/>
      <c r="D2388" s="124"/>
      <c r="E2388" s="124"/>
      <c r="F2388" s="124"/>
      <c r="G2388" s="124"/>
      <c r="H2388" s="124"/>
      <c r="I2388" s="124"/>
      <c r="J2388" s="124"/>
      <c r="K2388" s="124"/>
      <c r="L2388" s="124"/>
      <c r="M2388" s="124"/>
      <c r="N2388" s="124"/>
      <c r="O2388" s="124"/>
      <c r="P2388" s="124"/>
      <c r="Q2388" s="124"/>
      <c r="R2388" s="124"/>
      <c r="S2388" s="124"/>
      <c r="T2388" s="124"/>
      <c r="U2388" s="124"/>
      <c r="V2388" s="124"/>
      <c r="W2388" s="124"/>
      <c r="X2388" s="124"/>
      <c r="Y2388" s="124"/>
    </row>
    <row r="2389" spans="1:25" x14ac:dyDescent="0.25">
      <c r="A2389" s="124"/>
      <c r="B2389" s="124"/>
      <c r="C2389" s="124"/>
      <c r="D2389" s="124"/>
      <c r="E2389" s="124"/>
      <c r="F2389" s="124"/>
      <c r="G2389" s="124"/>
      <c r="H2389" s="124"/>
      <c r="I2389" s="124"/>
      <c r="J2389" s="124"/>
      <c r="K2389" s="124"/>
      <c r="L2389" s="124"/>
      <c r="M2389" s="124"/>
      <c r="N2389" s="124"/>
      <c r="O2389" s="124"/>
      <c r="P2389" s="124"/>
      <c r="Q2389" s="124"/>
      <c r="R2389" s="124"/>
      <c r="S2389" s="124"/>
      <c r="T2389" s="124"/>
      <c r="U2389" s="124"/>
      <c r="V2389" s="124"/>
      <c r="W2389" s="124"/>
      <c r="X2389" s="124"/>
      <c r="Y2389" s="124"/>
    </row>
    <row r="2390" spans="1:25" x14ac:dyDescent="0.25">
      <c r="A2390" s="124"/>
      <c r="B2390" s="124"/>
      <c r="C2390" s="124"/>
      <c r="D2390" s="124"/>
      <c r="E2390" s="124"/>
      <c r="F2390" s="124"/>
      <c r="G2390" s="124"/>
      <c r="H2390" s="124"/>
      <c r="I2390" s="124"/>
      <c r="J2390" s="124"/>
      <c r="K2390" s="124"/>
      <c r="L2390" s="124"/>
      <c r="M2390" s="124"/>
      <c r="N2390" s="124"/>
      <c r="O2390" s="124"/>
      <c r="P2390" s="124"/>
      <c r="Q2390" s="124"/>
      <c r="R2390" s="124"/>
      <c r="S2390" s="124"/>
      <c r="T2390" s="124"/>
      <c r="U2390" s="124"/>
      <c r="V2390" s="124"/>
      <c r="W2390" s="124"/>
      <c r="X2390" s="124"/>
      <c r="Y2390" s="124"/>
    </row>
    <row r="2391" spans="1:25" x14ac:dyDescent="0.25">
      <c r="A2391" s="124"/>
      <c r="B2391" s="124"/>
      <c r="C2391" s="124"/>
      <c r="D2391" s="124"/>
      <c r="E2391" s="124"/>
      <c r="F2391" s="124"/>
      <c r="G2391" s="124"/>
      <c r="H2391" s="124"/>
      <c r="I2391" s="124"/>
      <c r="J2391" s="124"/>
      <c r="K2391" s="124"/>
      <c r="L2391" s="124"/>
      <c r="M2391" s="124"/>
      <c r="N2391" s="124"/>
      <c r="O2391" s="124"/>
      <c r="P2391" s="124"/>
      <c r="Q2391" s="124"/>
      <c r="R2391" s="124"/>
      <c r="S2391" s="124"/>
      <c r="T2391" s="124"/>
      <c r="U2391" s="124"/>
      <c r="V2391" s="124"/>
      <c r="W2391" s="124"/>
      <c r="X2391" s="124"/>
      <c r="Y2391" s="124"/>
    </row>
    <row r="2392" spans="1:25" x14ac:dyDescent="0.25">
      <c r="A2392" s="124"/>
      <c r="B2392" s="124"/>
      <c r="C2392" s="124"/>
      <c r="D2392" s="124"/>
      <c r="E2392" s="124"/>
      <c r="F2392" s="124"/>
      <c r="G2392" s="124"/>
      <c r="H2392" s="124"/>
      <c r="I2392" s="124"/>
      <c r="J2392" s="124"/>
      <c r="K2392" s="124"/>
      <c r="L2392" s="124"/>
      <c r="M2392" s="124"/>
      <c r="N2392" s="124"/>
      <c r="O2392" s="124"/>
      <c r="P2392" s="124"/>
      <c r="Q2392" s="124"/>
      <c r="R2392" s="124"/>
      <c r="S2392" s="124"/>
      <c r="T2392" s="124"/>
      <c r="U2392" s="124"/>
      <c r="V2392" s="124"/>
      <c r="W2392" s="124"/>
      <c r="X2392" s="124"/>
      <c r="Y2392" s="124"/>
    </row>
    <row r="2393" spans="1:25" x14ac:dyDescent="0.25">
      <c r="A2393" s="124"/>
      <c r="B2393" s="124"/>
      <c r="C2393" s="124"/>
      <c r="D2393" s="124"/>
      <c r="E2393" s="124"/>
      <c r="F2393" s="124"/>
      <c r="G2393" s="124"/>
      <c r="H2393" s="124"/>
      <c r="I2393" s="124"/>
      <c r="J2393" s="124"/>
      <c r="K2393" s="124"/>
      <c r="L2393" s="124"/>
      <c r="M2393" s="124"/>
      <c r="N2393" s="124"/>
      <c r="O2393" s="124"/>
      <c r="P2393" s="124"/>
      <c r="Q2393" s="124"/>
      <c r="R2393" s="124"/>
      <c r="S2393" s="124"/>
      <c r="T2393" s="124"/>
      <c r="U2393" s="124"/>
      <c r="V2393" s="124"/>
      <c r="W2393" s="124"/>
      <c r="X2393" s="124"/>
      <c r="Y2393" s="124"/>
    </row>
    <row r="2394" spans="1:25" x14ac:dyDescent="0.25">
      <c r="A2394" s="124"/>
      <c r="B2394" s="124"/>
      <c r="C2394" s="124"/>
      <c r="D2394" s="124"/>
      <c r="E2394" s="124"/>
      <c r="F2394" s="124"/>
      <c r="G2394" s="124"/>
      <c r="H2394" s="124"/>
      <c r="I2394" s="124"/>
      <c r="J2394" s="124"/>
      <c r="K2394" s="124"/>
      <c r="L2394" s="124"/>
      <c r="M2394" s="124"/>
      <c r="N2394" s="124"/>
      <c r="O2394" s="124"/>
      <c r="P2394" s="124"/>
      <c r="Q2394" s="124"/>
      <c r="R2394" s="124"/>
      <c r="S2394" s="124"/>
      <c r="T2394" s="124"/>
      <c r="U2394" s="124"/>
      <c r="V2394" s="124"/>
      <c r="W2394" s="124"/>
      <c r="X2394" s="124"/>
      <c r="Y2394" s="124"/>
    </row>
    <row r="2395" spans="1:25" x14ac:dyDescent="0.25">
      <c r="A2395" s="124"/>
      <c r="B2395" s="124"/>
      <c r="C2395" s="124"/>
      <c r="D2395" s="124"/>
      <c r="E2395" s="124"/>
      <c r="F2395" s="124"/>
      <c r="G2395" s="124"/>
      <c r="H2395" s="124"/>
      <c r="I2395" s="124"/>
      <c r="J2395" s="124"/>
      <c r="K2395" s="124"/>
      <c r="L2395" s="124"/>
      <c r="M2395" s="124"/>
      <c r="N2395" s="124"/>
      <c r="O2395" s="124"/>
      <c r="P2395" s="124"/>
      <c r="Q2395" s="124"/>
      <c r="R2395" s="124"/>
      <c r="S2395" s="124"/>
      <c r="T2395" s="124"/>
      <c r="U2395" s="124"/>
      <c r="V2395" s="124"/>
      <c r="W2395" s="124"/>
      <c r="X2395" s="124"/>
      <c r="Y2395" s="124"/>
    </row>
    <row r="2396" spans="1:25" x14ac:dyDescent="0.25">
      <c r="A2396" s="124"/>
      <c r="B2396" s="124"/>
      <c r="C2396" s="124"/>
      <c r="D2396" s="124"/>
      <c r="E2396" s="124"/>
      <c r="F2396" s="124"/>
      <c r="G2396" s="124"/>
      <c r="H2396" s="124"/>
      <c r="I2396" s="124"/>
      <c r="J2396" s="124"/>
      <c r="K2396" s="124"/>
      <c r="L2396" s="124"/>
      <c r="M2396" s="124"/>
      <c r="N2396" s="124"/>
      <c r="O2396" s="124"/>
      <c r="P2396" s="124"/>
      <c r="Q2396" s="124"/>
      <c r="R2396" s="124"/>
      <c r="S2396" s="124"/>
      <c r="T2396" s="124"/>
      <c r="U2396" s="124"/>
      <c r="V2396" s="124"/>
      <c r="W2396" s="124"/>
      <c r="X2396" s="124"/>
      <c r="Y2396" s="124"/>
    </row>
    <row r="2397" spans="1:25" x14ac:dyDescent="0.25">
      <c r="A2397" s="124"/>
      <c r="B2397" s="124"/>
      <c r="C2397" s="124"/>
      <c r="D2397" s="124"/>
      <c r="E2397" s="124"/>
      <c r="F2397" s="124"/>
      <c r="G2397" s="124"/>
      <c r="H2397" s="124"/>
      <c r="I2397" s="124"/>
      <c r="J2397" s="124"/>
      <c r="K2397" s="124"/>
      <c r="L2397" s="124"/>
      <c r="M2397" s="124"/>
      <c r="N2397" s="124"/>
      <c r="O2397" s="124"/>
      <c r="P2397" s="124"/>
      <c r="Q2397" s="124"/>
      <c r="R2397" s="124"/>
      <c r="S2397" s="124"/>
      <c r="T2397" s="124"/>
      <c r="U2397" s="124"/>
      <c r="V2397" s="124"/>
      <c r="W2397" s="124"/>
      <c r="X2397" s="124"/>
      <c r="Y2397" s="124"/>
    </row>
    <row r="2398" spans="1:25" x14ac:dyDescent="0.25">
      <c r="A2398" s="124"/>
      <c r="B2398" s="124"/>
      <c r="C2398" s="124"/>
      <c r="D2398" s="124"/>
      <c r="E2398" s="124"/>
      <c r="F2398" s="124"/>
      <c r="G2398" s="124"/>
      <c r="H2398" s="124"/>
      <c r="I2398" s="124"/>
      <c r="J2398" s="124"/>
      <c r="K2398" s="124"/>
      <c r="L2398" s="124"/>
      <c r="M2398" s="124"/>
      <c r="N2398" s="124"/>
      <c r="O2398" s="124"/>
      <c r="P2398" s="124"/>
      <c r="Q2398" s="124"/>
      <c r="R2398" s="124"/>
      <c r="S2398" s="124"/>
      <c r="T2398" s="124"/>
      <c r="U2398" s="124"/>
      <c r="V2398" s="124"/>
      <c r="W2398" s="124"/>
      <c r="X2398" s="124"/>
      <c r="Y2398" s="124"/>
    </row>
    <row r="2399" spans="1:25" x14ac:dyDescent="0.25">
      <c r="A2399" s="124"/>
      <c r="B2399" s="124"/>
      <c r="C2399" s="124"/>
      <c r="D2399" s="124"/>
      <c r="E2399" s="124"/>
      <c r="F2399" s="124"/>
      <c r="G2399" s="124"/>
      <c r="H2399" s="124"/>
      <c r="I2399" s="124"/>
      <c r="J2399" s="124"/>
      <c r="K2399" s="124"/>
      <c r="L2399" s="124"/>
      <c r="M2399" s="124"/>
      <c r="N2399" s="124"/>
      <c r="O2399" s="124"/>
      <c r="P2399" s="124"/>
      <c r="Q2399" s="124"/>
      <c r="R2399" s="124"/>
      <c r="S2399" s="124"/>
      <c r="T2399" s="124"/>
      <c r="U2399" s="124"/>
      <c r="V2399" s="124"/>
      <c r="W2399" s="124"/>
      <c r="X2399" s="124"/>
      <c r="Y2399" s="124"/>
    </row>
    <row r="2400" spans="1:25" x14ac:dyDescent="0.25">
      <c r="A2400" s="124"/>
      <c r="B2400" s="124"/>
      <c r="C2400" s="124"/>
      <c r="D2400" s="124"/>
      <c r="E2400" s="124"/>
      <c r="F2400" s="124"/>
      <c r="G2400" s="124"/>
      <c r="H2400" s="124"/>
      <c r="I2400" s="124"/>
      <c r="J2400" s="124"/>
      <c r="K2400" s="124"/>
      <c r="L2400" s="124"/>
      <c r="M2400" s="124"/>
      <c r="N2400" s="124"/>
      <c r="O2400" s="124"/>
      <c r="P2400" s="124"/>
      <c r="Q2400" s="124"/>
      <c r="R2400" s="124"/>
      <c r="S2400" s="124"/>
      <c r="T2400" s="124"/>
      <c r="U2400" s="124"/>
      <c r="V2400" s="124"/>
      <c r="W2400" s="124"/>
      <c r="X2400" s="124"/>
      <c r="Y2400" s="124"/>
    </row>
    <row r="2401" spans="1:25" x14ac:dyDescent="0.25">
      <c r="A2401" s="124"/>
      <c r="B2401" s="124"/>
      <c r="C2401" s="124"/>
      <c r="D2401" s="124"/>
      <c r="E2401" s="124"/>
      <c r="F2401" s="124"/>
      <c r="G2401" s="124"/>
      <c r="H2401" s="124"/>
      <c r="I2401" s="124"/>
      <c r="J2401" s="124"/>
      <c r="K2401" s="124"/>
      <c r="L2401" s="124"/>
      <c r="M2401" s="124"/>
      <c r="N2401" s="124"/>
      <c r="O2401" s="124"/>
      <c r="P2401" s="124"/>
      <c r="Q2401" s="124"/>
      <c r="R2401" s="124"/>
      <c r="S2401" s="124"/>
      <c r="T2401" s="124"/>
      <c r="U2401" s="124"/>
      <c r="V2401" s="124"/>
      <c r="W2401" s="124"/>
      <c r="X2401" s="124"/>
      <c r="Y2401" s="124"/>
    </row>
    <row r="2402" spans="1:25" x14ac:dyDescent="0.25">
      <c r="A2402" s="124"/>
      <c r="B2402" s="124"/>
      <c r="C2402" s="124"/>
      <c r="D2402" s="124"/>
      <c r="E2402" s="124"/>
      <c r="F2402" s="124"/>
      <c r="G2402" s="124"/>
      <c r="H2402" s="124"/>
      <c r="I2402" s="124"/>
      <c r="J2402" s="124"/>
      <c r="K2402" s="124"/>
      <c r="L2402" s="124"/>
      <c r="M2402" s="124"/>
      <c r="N2402" s="124"/>
      <c r="O2402" s="124"/>
      <c r="P2402" s="124"/>
      <c r="Q2402" s="124"/>
      <c r="R2402" s="124"/>
      <c r="S2402" s="124"/>
      <c r="T2402" s="124"/>
      <c r="U2402" s="124"/>
      <c r="V2402" s="124"/>
      <c r="W2402" s="124"/>
      <c r="X2402" s="124"/>
      <c r="Y2402" s="124"/>
    </row>
    <row r="2403" spans="1:25" x14ac:dyDescent="0.25">
      <c r="A2403" s="124"/>
      <c r="B2403" s="124"/>
      <c r="C2403" s="124"/>
      <c r="D2403" s="124"/>
      <c r="E2403" s="124"/>
      <c r="F2403" s="124"/>
      <c r="G2403" s="124"/>
      <c r="H2403" s="124"/>
      <c r="I2403" s="124"/>
      <c r="J2403" s="124"/>
      <c r="K2403" s="124"/>
      <c r="L2403" s="124"/>
      <c r="M2403" s="124"/>
      <c r="N2403" s="124"/>
      <c r="O2403" s="124"/>
      <c r="P2403" s="124"/>
      <c r="Q2403" s="124"/>
      <c r="R2403" s="124"/>
      <c r="S2403" s="124"/>
      <c r="T2403" s="124"/>
      <c r="U2403" s="124"/>
      <c r="V2403" s="124"/>
      <c r="W2403" s="124"/>
      <c r="X2403" s="124"/>
      <c r="Y2403" s="124"/>
    </row>
    <row r="2404" spans="1:25" x14ac:dyDescent="0.25">
      <c r="A2404" s="124"/>
      <c r="B2404" s="124"/>
      <c r="C2404" s="124"/>
      <c r="D2404" s="124"/>
      <c r="E2404" s="124"/>
      <c r="F2404" s="124"/>
      <c r="G2404" s="124"/>
      <c r="H2404" s="124"/>
      <c r="I2404" s="124"/>
      <c r="J2404" s="124"/>
      <c r="K2404" s="124"/>
      <c r="L2404" s="124"/>
      <c r="M2404" s="124"/>
      <c r="N2404" s="124"/>
      <c r="O2404" s="124"/>
      <c r="P2404" s="124"/>
      <c r="Q2404" s="124"/>
      <c r="R2404" s="124"/>
      <c r="S2404" s="124"/>
      <c r="T2404" s="124"/>
      <c r="U2404" s="124"/>
      <c r="V2404" s="124"/>
      <c r="W2404" s="124"/>
      <c r="X2404" s="124"/>
      <c r="Y2404" s="124"/>
    </row>
    <row r="2405" spans="1:25" x14ac:dyDescent="0.25">
      <c r="A2405" s="124"/>
      <c r="B2405" s="124"/>
      <c r="C2405" s="124"/>
      <c r="D2405" s="124"/>
      <c r="E2405" s="124"/>
      <c r="F2405" s="124"/>
      <c r="G2405" s="124"/>
      <c r="H2405" s="124"/>
      <c r="I2405" s="124"/>
      <c r="J2405" s="124"/>
      <c r="K2405" s="124"/>
      <c r="L2405" s="124"/>
      <c r="M2405" s="124"/>
      <c r="N2405" s="124"/>
      <c r="O2405" s="124"/>
      <c r="P2405" s="124"/>
      <c r="Q2405" s="124"/>
      <c r="R2405" s="124"/>
      <c r="S2405" s="124"/>
      <c r="T2405" s="124"/>
      <c r="U2405" s="124"/>
      <c r="V2405" s="124"/>
      <c r="W2405" s="124"/>
      <c r="X2405" s="124"/>
      <c r="Y2405" s="124"/>
    </row>
    <row r="2406" spans="1:25" x14ac:dyDescent="0.25">
      <c r="A2406" s="124"/>
      <c r="B2406" s="124"/>
      <c r="C2406" s="124"/>
      <c r="D2406" s="124"/>
      <c r="E2406" s="124"/>
      <c r="F2406" s="124"/>
      <c r="G2406" s="124"/>
      <c r="H2406" s="124"/>
      <c r="I2406" s="124"/>
      <c r="J2406" s="124"/>
      <c r="K2406" s="124"/>
      <c r="L2406" s="124"/>
      <c r="M2406" s="124"/>
      <c r="N2406" s="124"/>
      <c r="O2406" s="124"/>
      <c r="P2406" s="124"/>
      <c r="Q2406" s="124"/>
      <c r="R2406" s="124"/>
      <c r="S2406" s="124"/>
      <c r="T2406" s="124"/>
      <c r="U2406" s="124"/>
      <c r="V2406" s="124"/>
      <c r="W2406" s="124"/>
      <c r="X2406" s="124"/>
      <c r="Y2406" s="124"/>
    </row>
    <row r="2407" spans="1:25" x14ac:dyDescent="0.25">
      <c r="A2407" s="124"/>
      <c r="B2407" s="124"/>
      <c r="C2407" s="124"/>
      <c r="D2407" s="124"/>
      <c r="E2407" s="124"/>
      <c r="F2407" s="124"/>
      <c r="G2407" s="124"/>
      <c r="H2407" s="124"/>
      <c r="I2407" s="124"/>
      <c r="J2407" s="124"/>
      <c r="K2407" s="124"/>
      <c r="L2407" s="124"/>
      <c r="M2407" s="124"/>
      <c r="N2407" s="124"/>
      <c r="O2407" s="124"/>
      <c r="P2407" s="124"/>
      <c r="Q2407" s="124"/>
      <c r="R2407" s="124"/>
      <c r="S2407" s="124"/>
      <c r="T2407" s="124"/>
      <c r="U2407" s="124"/>
      <c r="V2407" s="124"/>
      <c r="W2407" s="124"/>
      <c r="X2407" s="124"/>
      <c r="Y2407" s="124"/>
    </row>
    <row r="2408" spans="1:25" x14ac:dyDescent="0.25">
      <c r="A2408" s="124"/>
      <c r="B2408" s="124"/>
      <c r="C2408" s="124"/>
      <c r="D2408" s="124"/>
      <c r="E2408" s="124"/>
      <c r="F2408" s="124"/>
      <c r="G2408" s="124"/>
      <c r="H2408" s="124"/>
      <c r="I2408" s="124"/>
      <c r="J2408" s="124"/>
      <c r="K2408" s="124"/>
      <c r="L2408" s="124"/>
      <c r="M2408" s="124"/>
      <c r="N2408" s="124"/>
      <c r="O2408" s="124"/>
      <c r="P2408" s="124"/>
      <c r="Q2408" s="124"/>
      <c r="R2408" s="124"/>
      <c r="S2408" s="124"/>
      <c r="T2408" s="124"/>
      <c r="U2408" s="124"/>
      <c r="V2408" s="124"/>
      <c r="W2408" s="124"/>
      <c r="X2408" s="124"/>
      <c r="Y2408" s="124"/>
    </row>
    <row r="2409" spans="1:25" x14ac:dyDescent="0.25">
      <c r="A2409" s="124"/>
      <c r="B2409" s="124"/>
      <c r="C2409" s="124"/>
      <c r="D2409" s="124"/>
      <c r="E2409" s="124"/>
      <c r="F2409" s="124"/>
      <c r="G2409" s="124"/>
      <c r="H2409" s="124"/>
      <c r="I2409" s="124"/>
      <c r="J2409" s="124"/>
      <c r="K2409" s="124"/>
      <c r="L2409" s="124"/>
      <c r="M2409" s="124"/>
      <c r="N2409" s="124"/>
      <c r="O2409" s="124"/>
      <c r="P2409" s="124"/>
      <c r="Q2409" s="124"/>
      <c r="R2409" s="124"/>
      <c r="S2409" s="124"/>
      <c r="T2409" s="124"/>
      <c r="U2409" s="124"/>
      <c r="V2409" s="124"/>
      <c r="W2409" s="124"/>
      <c r="X2409" s="124"/>
      <c r="Y2409" s="124"/>
    </row>
    <row r="2410" spans="1:25" x14ac:dyDescent="0.25">
      <c r="A2410" s="124"/>
      <c r="B2410" s="124"/>
      <c r="C2410" s="124"/>
      <c r="D2410" s="124"/>
      <c r="E2410" s="124"/>
      <c r="F2410" s="124"/>
      <c r="G2410" s="124"/>
      <c r="H2410" s="124"/>
      <c r="I2410" s="124"/>
      <c r="J2410" s="124"/>
      <c r="K2410" s="124"/>
      <c r="L2410" s="124"/>
      <c r="M2410" s="124"/>
      <c r="N2410" s="124"/>
      <c r="O2410" s="124"/>
      <c r="P2410" s="124"/>
      <c r="Q2410" s="124"/>
      <c r="R2410" s="124"/>
      <c r="S2410" s="124"/>
      <c r="T2410" s="124"/>
      <c r="U2410" s="124"/>
      <c r="V2410" s="124"/>
      <c r="W2410" s="124"/>
      <c r="X2410" s="124"/>
      <c r="Y2410" s="124"/>
    </row>
    <row r="2411" spans="1:25" x14ac:dyDescent="0.25">
      <c r="A2411" s="124"/>
      <c r="B2411" s="124"/>
      <c r="C2411" s="124"/>
      <c r="D2411" s="124"/>
      <c r="E2411" s="124"/>
      <c r="F2411" s="124"/>
      <c r="G2411" s="124"/>
      <c r="H2411" s="124"/>
      <c r="I2411" s="124"/>
      <c r="J2411" s="124"/>
      <c r="K2411" s="124"/>
      <c r="L2411" s="124"/>
      <c r="M2411" s="124"/>
      <c r="N2411" s="124"/>
      <c r="O2411" s="124"/>
      <c r="P2411" s="124"/>
      <c r="Q2411" s="124"/>
      <c r="R2411" s="124"/>
      <c r="S2411" s="124"/>
      <c r="T2411" s="124"/>
      <c r="U2411" s="124"/>
      <c r="V2411" s="124"/>
      <c r="W2411" s="124"/>
      <c r="X2411" s="124"/>
      <c r="Y2411" s="124"/>
    </row>
    <row r="2412" spans="1:25" x14ac:dyDescent="0.25">
      <c r="A2412" s="124"/>
      <c r="B2412" s="124"/>
      <c r="C2412" s="124"/>
      <c r="D2412" s="124"/>
      <c r="E2412" s="124"/>
      <c r="F2412" s="124"/>
      <c r="G2412" s="124"/>
      <c r="H2412" s="124"/>
      <c r="I2412" s="124"/>
      <c r="J2412" s="124"/>
      <c r="K2412" s="124"/>
      <c r="L2412" s="124"/>
      <c r="M2412" s="124"/>
      <c r="N2412" s="124"/>
      <c r="O2412" s="124"/>
      <c r="P2412" s="124"/>
      <c r="Q2412" s="124"/>
      <c r="R2412" s="124"/>
      <c r="S2412" s="124"/>
      <c r="T2412" s="124"/>
      <c r="U2412" s="124"/>
      <c r="V2412" s="124"/>
      <c r="W2412" s="124"/>
      <c r="X2412" s="124"/>
      <c r="Y2412" s="124"/>
    </row>
    <row r="2413" spans="1:25" x14ac:dyDescent="0.25">
      <c r="A2413" s="124"/>
      <c r="B2413" s="124"/>
      <c r="C2413" s="124"/>
      <c r="D2413" s="124"/>
      <c r="E2413" s="124"/>
      <c r="F2413" s="124"/>
      <c r="G2413" s="124"/>
      <c r="H2413" s="124"/>
      <c r="I2413" s="124"/>
      <c r="J2413" s="124"/>
      <c r="K2413" s="124"/>
      <c r="L2413" s="124"/>
      <c r="M2413" s="124"/>
      <c r="N2413" s="124"/>
      <c r="O2413" s="124"/>
      <c r="P2413" s="124"/>
      <c r="Q2413" s="124"/>
      <c r="R2413" s="124"/>
      <c r="S2413" s="124"/>
      <c r="T2413" s="124"/>
      <c r="U2413" s="124"/>
      <c r="V2413" s="124"/>
      <c r="W2413" s="124"/>
      <c r="X2413" s="124"/>
      <c r="Y2413" s="124"/>
    </row>
    <row r="2414" spans="1:25" x14ac:dyDescent="0.25">
      <c r="A2414" s="124"/>
      <c r="B2414" s="124"/>
      <c r="C2414" s="124"/>
      <c r="D2414" s="124"/>
      <c r="E2414" s="124"/>
      <c r="F2414" s="124"/>
      <c r="G2414" s="124"/>
      <c r="H2414" s="124"/>
      <c r="I2414" s="124"/>
      <c r="J2414" s="124"/>
      <c r="K2414" s="124"/>
      <c r="L2414" s="124"/>
      <c r="M2414" s="124"/>
      <c r="N2414" s="124"/>
      <c r="O2414" s="124"/>
      <c r="P2414" s="124"/>
      <c r="Q2414" s="124"/>
      <c r="R2414" s="124"/>
      <c r="S2414" s="124"/>
      <c r="T2414" s="124"/>
      <c r="U2414" s="124"/>
      <c r="V2414" s="124"/>
      <c r="W2414" s="124"/>
      <c r="X2414" s="124"/>
      <c r="Y2414" s="124"/>
    </row>
    <row r="2415" spans="1:25" x14ac:dyDescent="0.25">
      <c r="A2415" s="124"/>
      <c r="B2415" s="124"/>
      <c r="C2415" s="124"/>
      <c r="D2415" s="124"/>
      <c r="E2415" s="124"/>
      <c r="F2415" s="124"/>
      <c r="G2415" s="124"/>
      <c r="H2415" s="124"/>
      <c r="I2415" s="124"/>
      <c r="J2415" s="124"/>
      <c r="K2415" s="124"/>
      <c r="L2415" s="124"/>
      <c r="M2415" s="124"/>
      <c r="N2415" s="124"/>
      <c r="O2415" s="124"/>
      <c r="P2415" s="124"/>
      <c r="Q2415" s="124"/>
      <c r="R2415" s="124"/>
      <c r="S2415" s="124"/>
      <c r="T2415" s="124"/>
      <c r="U2415" s="124"/>
      <c r="V2415" s="124"/>
      <c r="W2415" s="124"/>
      <c r="X2415" s="124"/>
      <c r="Y2415" s="124"/>
    </row>
    <row r="2416" spans="1:25" x14ac:dyDescent="0.25">
      <c r="A2416" s="124"/>
      <c r="B2416" s="124"/>
      <c r="C2416" s="124"/>
      <c r="D2416" s="124"/>
      <c r="E2416" s="124"/>
      <c r="F2416" s="124"/>
      <c r="G2416" s="124"/>
      <c r="H2416" s="124"/>
      <c r="I2416" s="124"/>
      <c r="J2416" s="124"/>
      <c r="K2416" s="124"/>
      <c r="L2416" s="124"/>
      <c r="M2416" s="124"/>
      <c r="N2416" s="124"/>
      <c r="O2416" s="124"/>
      <c r="P2416" s="124"/>
      <c r="Q2416" s="124"/>
      <c r="R2416" s="124"/>
      <c r="S2416" s="124"/>
      <c r="T2416" s="124"/>
      <c r="U2416" s="124"/>
      <c r="V2416" s="124"/>
      <c r="W2416" s="124"/>
      <c r="X2416" s="124"/>
      <c r="Y2416" s="124"/>
    </row>
    <row r="2417" spans="1:25" x14ac:dyDescent="0.25">
      <c r="A2417" s="124"/>
      <c r="B2417" s="124"/>
      <c r="C2417" s="124"/>
      <c r="D2417" s="124"/>
      <c r="E2417" s="124"/>
      <c r="F2417" s="124"/>
      <c r="G2417" s="124"/>
      <c r="H2417" s="124"/>
      <c r="I2417" s="124"/>
      <c r="J2417" s="124"/>
      <c r="K2417" s="124"/>
      <c r="L2417" s="124"/>
      <c r="M2417" s="124"/>
      <c r="N2417" s="124"/>
      <c r="O2417" s="124"/>
      <c r="P2417" s="124"/>
      <c r="Q2417" s="124"/>
      <c r="R2417" s="124"/>
      <c r="S2417" s="124"/>
      <c r="T2417" s="124"/>
      <c r="U2417" s="124"/>
      <c r="V2417" s="124"/>
      <c r="W2417" s="124"/>
      <c r="X2417" s="124"/>
      <c r="Y2417" s="124"/>
    </row>
    <row r="2418" spans="1:25" x14ac:dyDescent="0.25">
      <c r="A2418" s="124"/>
      <c r="B2418" s="124"/>
      <c r="C2418" s="124"/>
      <c r="D2418" s="124"/>
      <c r="E2418" s="124"/>
      <c r="F2418" s="124"/>
      <c r="G2418" s="124"/>
      <c r="H2418" s="124"/>
      <c r="I2418" s="124"/>
      <c r="J2418" s="124"/>
      <c r="K2418" s="124"/>
      <c r="L2418" s="124"/>
      <c r="M2418" s="124"/>
      <c r="N2418" s="124"/>
      <c r="O2418" s="124"/>
      <c r="P2418" s="124"/>
      <c r="Q2418" s="124"/>
      <c r="R2418" s="124"/>
      <c r="S2418" s="124"/>
      <c r="T2418" s="124"/>
      <c r="U2418" s="124"/>
      <c r="V2418" s="124"/>
      <c r="W2418" s="124"/>
      <c r="X2418" s="124"/>
      <c r="Y2418" s="124"/>
    </row>
    <row r="2419" spans="1:25" x14ac:dyDescent="0.25">
      <c r="A2419" s="124"/>
      <c r="B2419" s="124"/>
      <c r="C2419" s="124"/>
      <c r="D2419" s="124"/>
      <c r="E2419" s="124"/>
      <c r="F2419" s="124"/>
      <c r="G2419" s="124"/>
      <c r="H2419" s="124"/>
      <c r="I2419" s="124"/>
      <c r="J2419" s="124"/>
      <c r="K2419" s="124"/>
      <c r="L2419" s="124"/>
      <c r="M2419" s="124"/>
      <c r="N2419" s="124"/>
      <c r="O2419" s="124"/>
      <c r="P2419" s="124"/>
      <c r="Q2419" s="124"/>
      <c r="R2419" s="124"/>
      <c r="S2419" s="124"/>
      <c r="T2419" s="124"/>
      <c r="U2419" s="124"/>
      <c r="V2419" s="124"/>
      <c r="W2419" s="124"/>
      <c r="X2419" s="124"/>
      <c r="Y2419" s="124"/>
    </row>
    <row r="2420" spans="1:25" x14ac:dyDescent="0.25">
      <c r="A2420" s="124"/>
      <c r="B2420" s="124"/>
      <c r="C2420" s="124"/>
      <c r="D2420" s="124"/>
      <c r="E2420" s="124"/>
      <c r="F2420" s="124"/>
      <c r="G2420" s="124"/>
      <c r="H2420" s="124"/>
      <c r="I2420" s="124"/>
      <c r="J2420" s="124"/>
      <c r="K2420" s="124"/>
      <c r="L2420" s="124"/>
      <c r="M2420" s="124"/>
      <c r="N2420" s="124"/>
      <c r="O2420" s="124"/>
      <c r="P2420" s="124"/>
      <c r="Q2420" s="124"/>
      <c r="R2420" s="124"/>
      <c r="S2420" s="124"/>
      <c r="T2420" s="124"/>
      <c r="U2420" s="124"/>
      <c r="V2420" s="124"/>
      <c r="W2420" s="124"/>
      <c r="X2420" s="124"/>
      <c r="Y2420" s="124"/>
    </row>
    <row r="2421" spans="1:25" x14ac:dyDescent="0.25">
      <c r="A2421" s="124"/>
      <c r="B2421" s="124"/>
      <c r="C2421" s="124"/>
      <c r="D2421" s="124"/>
      <c r="E2421" s="124"/>
      <c r="F2421" s="124"/>
      <c r="G2421" s="124"/>
      <c r="H2421" s="124"/>
      <c r="I2421" s="124"/>
      <c r="J2421" s="124"/>
      <c r="K2421" s="124"/>
      <c r="L2421" s="124"/>
      <c r="M2421" s="124"/>
      <c r="N2421" s="124"/>
      <c r="O2421" s="124"/>
      <c r="P2421" s="124"/>
      <c r="Q2421" s="124"/>
      <c r="R2421" s="124"/>
      <c r="S2421" s="124"/>
      <c r="T2421" s="124"/>
      <c r="U2421" s="124"/>
      <c r="V2421" s="124"/>
      <c r="W2421" s="124"/>
      <c r="X2421" s="124"/>
      <c r="Y2421" s="124"/>
    </row>
    <row r="2422" spans="1:25" x14ac:dyDescent="0.25">
      <c r="A2422" s="124"/>
      <c r="B2422" s="124"/>
      <c r="C2422" s="124"/>
      <c r="D2422" s="124"/>
      <c r="E2422" s="124"/>
      <c r="F2422" s="124"/>
      <c r="G2422" s="124"/>
      <c r="H2422" s="124"/>
      <c r="I2422" s="124"/>
      <c r="J2422" s="124"/>
      <c r="K2422" s="124"/>
      <c r="L2422" s="124"/>
      <c r="M2422" s="124"/>
      <c r="N2422" s="124"/>
      <c r="O2422" s="124"/>
      <c r="P2422" s="124"/>
      <c r="Q2422" s="124"/>
      <c r="R2422" s="124"/>
      <c r="S2422" s="124"/>
      <c r="T2422" s="124"/>
      <c r="U2422" s="124"/>
      <c r="V2422" s="124"/>
      <c r="W2422" s="124"/>
      <c r="X2422" s="124"/>
      <c r="Y2422" s="124"/>
    </row>
    <row r="2423" spans="1:25" x14ac:dyDescent="0.25">
      <c r="A2423" s="124"/>
      <c r="B2423" s="124"/>
      <c r="C2423" s="124"/>
      <c r="D2423" s="124"/>
      <c r="E2423" s="124"/>
      <c r="F2423" s="124"/>
      <c r="G2423" s="124"/>
      <c r="H2423" s="124"/>
      <c r="I2423" s="124"/>
      <c r="J2423" s="124"/>
      <c r="K2423" s="124"/>
      <c r="L2423" s="124"/>
      <c r="M2423" s="124"/>
      <c r="N2423" s="124"/>
      <c r="O2423" s="124"/>
      <c r="P2423" s="124"/>
      <c r="Q2423" s="124"/>
      <c r="R2423" s="124"/>
      <c r="S2423" s="124"/>
      <c r="T2423" s="124"/>
      <c r="U2423" s="124"/>
      <c r="V2423" s="124"/>
      <c r="W2423" s="124"/>
      <c r="X2423" s="124"/>
      <c r="Y2423" s="124"/>
    </row>
    <row r="2424" spans="1:25" x14ac:dyDescent="0.25">
      <c r="A2424" s="124"/>
      <c r="B2424" s="124"/>
      <c r="C2424" s="124"/>
      <c r="D2424" s="124"/>
      <c r="E2424" s="124"/>
      <c r="F2424" s="124"/>
      <c r="G2424" s="124"/>
      <c r="H2424" s="124"/>
      <c r="I2424" s="124"/>
      <c r="J2424" s="124"/>
      <c r="K2424" s="124"/>
      <c r="L2424" s="124"/>
      <c r="M2424" s="124"/>
      <c r="N2424" s="124"/>
      <c r="O2424" s="124"/>
      <c r="P2424" s="124"/>
      <c r="Q2424" s="124"/>
      <c r="R2424" s="124"/>
      <c r="S2424" s="124"/>
      <c r="T2424" s="124"/>
      <c r="U2424" s="124"/>
      <c r="V2424" s="124"/>
      <c r="W2424" s="124"/>
      <c r="X2424" s="124"/>
      <c r="Y2424" s="124"/>
    </row>
    <row r="2425" spans="1:25" x14ac:dyDescent="0.25">
      <c r="A2425" s="124"/>
      <c r="B2425" s="124"/>
      <c r="C2425" s="124"/>
      <c r="D2425" s="124"/>
      <c r="E2425" s="124"/>
      <c r="F2425" s="124"/>
      <c r="G2425" s="124"/>
      <c r="H2425" s="124"/>
      <c r="I2425" s="124"/>
      <c r="J2425" s="124"/>
      <c r="K2425" s="124"/>
      <c r="L2425" s="124"/>
      <c r="M2425" s="124"/>
      <c r="N2425" s="124"/>
      <c r="O2425" s="124"/>
      <c r="P2425" s="124"/>
      <c r="Q2425" s="124"/>
      <c r="R2425" s="124"/>
      <c r="S2425" s="124"/>
      <c r="T2425" s="124"/>
      <c r="U2425" s="124"/>
      <c r="V2425" s="124"/>
      <c r="W2425" s="124"/>
      <c r="X2425" s="124"/>
      <c r="Y2425" s="124"/>
    </row>
    <row r="2426" spans="1:25" x14ac:dyDescent="0.25">
      <c r="A2426" s="124"/>
      <c r="B2426" s="124"/>
      <c r="C2426" s="124"/>
      <c r="D2426" s="124"/>
      <c r="E2426" s="124"/>
      <c r="F2426" s="124"/>
      <c r="G2426" s="124"/>
      <c r="H2426" s="124"/>
      <c r="I2426" s="124"/>
      <c r="J2426" s="124"/>
      <c r="K2426" s="124"/>
      <c r="L2426" s="124"/>
      <c r="M2426" s="124"/>
      <c r="N2426" s="124"/>
      <c r="O2426" s="124"/>
      <c r="P2426" s="124"/>
      <c r="Q2426" s="124"/>
      <c r="R2426" s="124"/>
      <c r="S2426" s="124"/>
      <c r="T2426" s="124"/>
      <c r="U2426" s="124"/>
      <c r="V2426" s="124"/>
      <c r="W2426" s="124"/>
      <c r="X2426" s="124"/>
      <c r="Y2426" s="124"/>
    </row>
    <row r="2427" spans="1:25" x14ac:dyDescent="0.25">
      <c r="A2427" s="124"/>
      <c r="B2427" s="124"/>
      <c r="C2427" s="124"/>
      <c r="D2427" s="124"/>
      <c r="E2427" s="124"/>
      <c r="F2427" s="124"/>
      <c r="G2427" s="124"/>
      <c r="H2427" s="124"/>
      <c r="I2427" s="124"/>
      <c r="J2427" s="124"/>
      <c r="K2427" s="124"/>
      <c r="L2427" s="124"/>
      <c r="M2427" s="124"/>
      <c r="N2427" s="124"/>
      <c r="O2427" s="124"/>
      <c r="P2427" s="124"/>
      <c r="Q2427" s="124"/>
      <c r="R2427" s="124"/>
      <c r="S2427" s="124"/>
      <c r="T2427" s="124"/>
      <c r="U2427" s="124"/>
      <c r="V2427" s="124"/>
      <c r="W2427" s="124"/>
      <c r="X2427" s="124"/>
      <c r="Y2427" s="124"/>
    </row>
    <row r="2428" spans="1:25" x14ac:dyDescent="0.25">
      <c r="A2428" s="124"/>
      <c r="B2428" s="124"/>
      <c r="C2428" s="124"/>
      <c r="D2428" s="124"/>
      <c r="E2428" s="124"/>
      <c r="F2428" s="124"/>
      <c r="G2428" s="124"/>
      <c r="H2428" s="124"/>
      <c r="I2428" s="124"/>
      <c r="J2428" s="124"/>
      <c r="K2428" s="124"/>
      <c r="L2428" s="124"/>
      <c r="M2428" s="124"/>
      <c r="N2428" s="124"/>
      <c r="O2428" s="124"/>
      <c r="P2428" s="124"/>
      <c r="Q2428" s="124"/>
      <c r="R2428" s="124"/>
      <c r="S2428" s="124"/>
      <c r="T2428" s="124"/>
      <c r="U2428" s="124"/>
      <c r="V2428" s="124"/>
      <c r="W2428" s="124"/>
      <c r="X2428" s="124"/>
      <c r="Y2428" s="124"/>
    </row>
    <row r="2429" spans="1:25" x14ac:dyDescent="0.25">
      <c r="A2429" s="124"/>
      <c r="B2429" s="124"/>
      <c r="C2429" s="124"/>
      <c r="D2429" s="124"/>
      <c r="E2429" s="124"/>
      <c r="F2429" s="124"/>
      <c r="G2429" s="124"/>
      <c r="H2429" s="124"/>
      <c r="I2429" s="124"/>
      <c r="J2429" s="124"/>
      <c r="K2429" s="124"/>
      <c r="L2429" s="124"/>
      <c r="M2429" s="124"/>
      <c r="N2429" s="124"/>
      <c r="O2429" s="124"/>
      <c r="P2429" s="124"/>
      <c r="Q2429" s="124"/>
      <c r="R2429" s="124"/>
      <c r="S2429" s="124"/>
      <c r="T2429" s="124"/>
      <c r="U2429" s="124"/>
      <c r="V2429" s="124"/>
      <c r="W2429" s="124"/>
      <c r="X2429" s="124"/>
      <c r="Y2429" s="124"/>
    </row>
    <row r="2430" spans="1:25" x14ac:dyDescent="0.25">
      <c r="A2430" s="124"/>
      <c r="B2430" s="124"/>
      <c r="C2430" s="124"/>
      <c r="D2430" s="124"/>
      <c r="E2430" s="124"/>
      <c r="F2430" s="124"/>
      <c r="G2430" s="124"/>
      <c r="H2430" s="124"/>
      <c r="I2430" s="124"/>
      <c r="J2430" s="124"/>
      <c r="K2430" s="124"/>
      <c r="L2430" s="124"/>
      <c r="M2430" s="124"/>
      <c r="N2430" s="124"/>
      <c r="O2430" s="124"/>
      <c r="P2430" s="124"/>
      <c r="Q2430" s="124"/>
      <c r="R2430" s="124"/>
      <c r="S2430" s="124"/>
      <c r="T2430" s="124"/>
      <c r="U2430" s="124"/>
      <c r="V2430" s="124"/>
      <c r="W2430" s="124"/>
      <c r="X2430" s="124"/>
      <c r="Y2430" s="124"/>
    </row>
    <row r="2431" spans="1:25" x14ac:dyDescent="0.25">
      <c r="A2431" s="124"/>
      <c r="B2431" s="124"/>
      <c r="C2431" s="124"/>
      <c r="D2431" s="124"/>
      <c r="E2431" s="124"/>
      <c r="F2431" s="124"/>
      <c r="G2431" s="124"/>
      <c r="H2431" s="124"/>
      <c r="I2431" s="124"/>
      <c r="J2431" s="124"/>
      <c r="K2431" s="124"/>
      <c r="L2431" s="124"/>
      <c r="M2431" s="124"/>
      <c r="N2431" s="124"/>
      <c r="O2431" s="124"/>
      <c r="P2431" s="124"/>
      <c r="Q2431" s="124"/>
      <c r="R2431" s="124"/>
      <c r="S2431" s="124"/>
      <c r="T2431" s="124"/>
      <c r="U2431" s="124"/>
      <c r="V2431" s="124"/>
      <c r="W2431" s="124"/>
      <c r="X2431" s="124"/>
      <c r="Y2431" s="124"/>
    </row>
    <row r="2432" spans="1:25" x14ac:dyDescent="0.25">
      <c r="A2432" s="124"/>
      <c r="B2432" s="124"/>
      <c r="C2432" s="124"/>
      <c r="D2432" s="124"/>
      <c r="E2432" s="124"/>
      <c r="F2432" s="124"/>
      <c r="G2432" s="124"/>
      <c r="H2432" s="124"/>
      <c r="I2432" s="124"/>
      <c r="J2432" s="124"/>
      <c r="K2432" s="124"/>
      <c r="L2432" s="124"/>
      <c r="M2432" s="124"/>
      <c r="N2432" s="124"/>
      <c r="O2432" s="124"/>
      <c r="P2432" s="124"/>
      <c r="Q2432" s="124"/>
      <c r="R2432" s="124"/>
      <c r="S2432" s="124"/>
      <c r="T2432" s="124"/>
      <c r="U2432" s="124"/>
      <c r="V2432" s="124"/>
      <c r="W2432" s="124"/>
      <c r="X2432" s="124"/>
      <c r="Y2432" s="124"/>
    </row>
    <row r="2433" spans="1:25" x14ac:dyDescent="0.25">
      <c r="A2433" s="124"/>
      <c r="B2433" s="124"/>
      <c r="C2433" s="124"/>
      <c r="D2433" s="124"/>
      <c r="E2433" s="124"/>
      <c r="F2433" s="124"/>
      <c r="G2433" s="124"/>
      <c r="H2433" s="124"/>
      <c r="I2433" s="124"/>
      <c r="J2433" s="124"/>
      <c r="K2433" s="124"/>
      <c r="L2433" s="124"/>
      <c r="M2433" s="124"/>
      <c r="N2433" s="124"/>
      <c r="O2433" s="124"/>
      <c r="P2433" s="124"/>
      <c r="Q2433" s="124"/>
      <c r="R2433" s="124"/>
      <c r="S2433" s="124"/>
      <c r="T2433" s="124"/>
      <c r="U2433" s="124"/>
      <c r="V2433" s="124"/>
      <c r="W2433" s="124"/>
      <c r="X2433" s="124"/>
      <c r="Y2433" s="124"/>
    </row>
    <row r="2434" spans="1:25" x14ac:dyDescent="0.25">
      <c r="A2434" s="124"/>
      <c r="B2434" s="124"/>
      <c r="C2434" s="124"/>
      <c r="D2434" s="124"/>
      <c r="E2434" s="124"/>
      <c r="F2434" s="124"/>
      <c r="G2434" s="124"/>
      <c r="H2434" s="124"/>
      <c r="I2434" s="124"/>
      <c r="J2434" s="124"/>
      <c r="K2434" s="124"/>
      <c r="L2434" s="124"/>
      <c r="M2434" s="124"/>
      <c r="N2434" s="124"/>
      <c r="O2434" s="124"/>
      <c r="P2434" s="124"/>
      <c r="Q2434" s="124"/>
      <c r="R2434" s="124"/>
      <c r="S2434" s="124"/>
      <c r="T2434" s="124"/>
      <c r="U2434" s="124"/>
      <c r="V2434" s="124"/>
      <c r="W2434" s="124"/>
      <c r="X2434" s="124"/>
      <c r="Y2434" s="124"/>
    </row>
    <row r="2435" spans="1:25" x14ac:dyDescent="0.25">
      <c r="A2435" s="124"/>
      <c r="B2435" s="124"/>
      <c r="C2435" s="124"/>
      <c r="D2435" s="124"/>
      <c r="E2435" s="124"/>
      <c r="F2435" s="124"/>
      <c r="G2435" s="124"/>
      <c r="H2435" s="124"/>
      <c r="I2435" s="124"/>
      <c r="J2435" s="124"/>
      <c r="K2435" s="124"/>
      <c r="L2435" s="124"/>
      <c r="M2435" s="124"/>
      <c r="N2435" s="124"/>
      <c r="O2435" s="124"/>
      <c r="P2435" s="124"/>
      <c r="Q2435" s="124"/>
      <c r="R2435" s="124"/>
      <c r="S2435" s="124"/>
      <c r="T2435" s="124"/>
      <c r="U2435" s="124"/>
      <c r="V2435" s="124"/>
      <c r="W2435" s="124"/>
      <c r="X2435" s="124"/>
      <c r="Y2435" s="124"/>
    </row>
    <row r="2436" spans="1:25" x14ac:dyDescent="0.25">
      <c r="A2436" s="124"/>
      <c r="B2436" s="124"/>
      <c r="C2436" s="124"/>
      <c r="D2436" s="124"/>
      <c r="E2436" s="124"/>
      <c r="F2436" s="124"/>
      <c r="G2436" s="124"/>
      <c r="H2436" s="124"/>
      <c r="I2436" s="124"/>
      <c r="J2436" s="124"/>
      <c r="K2436" s="124"/>
      <c r="L2436" s="124"/>
      <c r="M2436" s="124"/>
      <c r="N2436" s="124"/>
      <c r="O2436" s="124"/>
      <c r="P2436" s="124"/>
      <c r="Q2436" s="124"/>
      <c r="R2436" s="124"/>
      <c r="S2436" s="124"/>
      <c r="T2436" s="124"/>
      <c r="U2436" s="124"/>
      <c r="V2436" s="124"/>
      <c r="W2436" s="124"/>
      <c r="X2436" s="124"/>
      <c r="Y2436" s="124"/>
    </row>
    <row r="2437" spans="1:25" x14ac:dyDescent="0.25">
      <c r="A2437" s="124"/>
      <c r="B2437" s="124"/>
      <c r="C2437" s="124"/>
      <c r="D2437" s="124"/>
      <c r="E2437" s="124"/>
      <c r="F2437" s="124"/>
      <c r="G2437" s="124"/>
      <c r="H2437" s="124"/>
      <c r="I2437" s="124"/>
      <c r="J2437" s="124"/>
      <c r="K2437" s="124"/>
      <c r="L2437" s="124"/>
      <c r="M2437" s="124"/>
      <c r="N2437" s="124"/>
      <c r="O2437" s="124"/>
      <c r="P2437" s="124"/>
      <c r="Q2437" s="124"/>
      <c r="R2437" s="124"/>
      <c r="S2437" s="124"/>
      <c r="T2437" s="124"/>
      <c r="U2437" s="124"/>
      <c r="V2437" s="124"/>
      <c r="W2437" s="124"/>
      <c r="X2437" s="124"/>
      <c r="Y2437" s="124"/>
    </row>
    <row r="2438" spans="1:25" x14ac:dyDescent="0.25">
      <c r="A2438" s="124"/>
      <c r="B2438" s="124"/>
      <c r="C2438" s="124"/>
      <c r="D2438" s="124"/>
      <c r="E2438" s="124"/>
      <c r="F2438" s="124"/>
      <c r="G2438" s="124"/>
      <c r="H2438" s="124"/>
      <c r="I2438" s="124"/>
      <c r="J2438" s="124"/>
      <c r="K2438" s="124"/>
      <c r="L2438" s="124"/>
      <c r="M2438" s="124"/>
      <c r="N2438" s="124"/>
      <c r="O2438" s="124"/>
      <c r="P2438" s="124"/>
      <c r="Q2438" s="124"/>
      <c r="R2438" s="124"/>
      <c r="S2438" s="124"/>
      <c r="T2438" s="124"/>
      <c r="U2438" s="124"/>
      <c r="V2438" s="124"/>
      <c r="W2438" s="124"/>
      <c r="X2438" s="124"/>
      <c r="Y2438" s="124"/>
    </row>
    <row r="2439" spans="1:25" x14ac:dyDescent="0.25">
      <c r="A2439" s="124"/>
      <c r="B2439" s="124"/>
      <c r="C2439" s="124"/>
      <c r="D2439" s="124"/>
      <c r="E2439" s="124"/>
      <c r="F2439" s="124"/>
      <c r="G2439" s="124"/>
      <c r="H2439" s="124"/>
      <c r="I2439" s="124"/>
      <c r="J2439" s="124"/>
      <c r="K2439" s="124"/>
      <c r="L2439" s="124"/>
      <c r="M2439" s="124"/>
      <c r="N2439" s="124"/>
      <c r="O2439" s="124"/>
      <c r="P2439" s="124"/>
      <c r="Q2439" s="124"/>
      <c r="R2439" s="124"/>
      <c r="S2439" s="124"/>
      <c r="T2439" s="124"/>
      <c r="U2439" s="124"/>
      <c r="V2439" s="124"/>
      <c r="W2439" s="124"/>
      <c r="X2439" s="124"/>
      <c r="Y2439" s="124"/>
    </row>
    <row r="2440" spans="1:25" x14ac:dyDescent="0.25">
      <c r="A2440" s="124"/>
      <c r="B2440" s="124"/>
      <c r="C2440" s="124"/>
      <c r="D2440" s="124"/>
      <c r="E2440" s="124"/>
      <c r="F2440" s="124"/>
      <c r="G2440" s="124"/>
      <c r="H2440" s="124"/>
      <c r="I2440" s="124"/>
      <c r="J2440" s="124"/>
      <c r="K2440" s="124"/>
      <c r="L2440" s="124"/>
      <c r="M2440" s="124"/>
      <c r="N2440" s="124"/>
      <c r="O2440" s="124"/>
      <c r="P2440" s="124"/>
      <c r="Q2440" s="124"/>
      <c r="R2440" s="124"/>
      <c r="S2440" s="124"/>
      <c r="T2440" s="124"/>
      <c r="U2440" s="124"/>
      <c r="V2440" s="124"/>
      <c r="W2440" s="124"/>
      <c r="X2440" s="124"/>
      <c r="Y2440" s="124"/>
    </row>
    <row r="2441" spans="1:25" x14ac:dyDescent="0.25">
      <c r="A2441" s="124"/>
      <c r="B2441" s="124"/>
      <c r="C2441" s="124"/>
      <c r="D2441" s="124"/>
      <c r="E2441" s="124"/>
      <c r="F2441" s="124"/>
      <c r="G2441" s="124"/>
      <c r="H2441" s="124"/>
      <c r="I2441" s="124"/>
      <c r="J2441" s="124"/>
      <c r="K2441" s="124"/>
      <c r="L2441" s="124"/>
      <c r="M2441" s="124"/>
      <c r="N2441" s="124"/>
      <c r="O2441" s="124"/>
      <c r="P2441" s="124"/>
      <c r="Q2441" s="124"/>
      <c r="R2441" s="124"/>
      <c r="S2441" s="124"/>
      <c r="T2441" s="124"/>
      <c r="U2441" s="124"/>
      <c r="V2441" s="124"/>
      <c r="W2441" s="124"/>
      <c r="X2441" s="124"/>
      <c r="Y2441" s="124"/>
    </row>
    <row r="2442" spans="1:25" x14ac:dyDescent="0.25">
      <c r="A2442" s="124"/>
      <c r="B2442" s="124"/>
      <c r="C2442" s="124"/>
      <c r="D2442" s="124"/>
      <c r="E2442" s="124"/>
      <c r="F2442" s="124"/>
      <c r="G2442" s="124"/>
      <c r="H2442" s="124"/>
      <c r="I2442" s="124"/>
      <c r="J2442" s="124"/>
      <c r="K2442" s="124"/>
      <c r="L2442" s="124"/>
      <c r="M2442" s="124"/>
      <c r="N2442" s="124"/>
      <c r="O2442" s="124"/>
      <c r="P2442" s="124"/>
      <c r="Q2442" s="124"/>
      <c r="R2442" s="124"/>
      <c r="S2442" s="124"/>
      <c r="T2442" s="124"/>
      <c r="U2442" s="124"/>
      <c r="V2442" s="124"/>
      <c r="W2442" s="124"/>
      <c r="X2442" s="124"/>
      <c r="Y2442" s="124"/>
    </row>
    <row r="2443" spans="1:25" x14ac:dyDescent="0.25">
      <c r="A2443" s="124"/>
      <c r="B2443" s="124"/>
      <c r="C2443" s="124"/>
      <c r="D2443" s="124"/>
      <c r="E2443" s="124"/>
      <c r="F2443" s="124"/>
      <c r="G2443" s="124"/>
      <c r="H2443" s="124"/>
      <c r="I2443" s="124"/>
      <c r="J2443" s="124"/>
      <c r="K2443" s="124"/>
      <c r="L2443" s="124"/>
      <c r="M2443" s="124"/>
      <c r="N2443" s="124"/>
      <c r="O2443" s="124"/>
      <c r="P2443" s="124"/>
      <c r="Q2443" s="124"/>
      <c r="R2443" s="124"/>
      <c r="S2443" s="124"/>
      <c r="T2443" s="124"/>
      <c r="U2443" s="124"/>
      <c r="V2443" s="124"/>
      <c r="W2443" s="124"/>
      <c r="X2443" s="124"/>
      <c r="Y2443" s="124"/>
    </row>
    <row r="2444" spans="1:25" x14ac:dyDescent="0.25">
      <c r="A2444" s="124"/>
      <c r="B2444" s="124"/>
      <c r="C2444" s="124"/>
      <c r="D2444" s="124"/>
      <c r="E2444" s="124"/>
      <c r="F2444" s="124"/>
      <c r="G2444" s="124"/>
      <c r="H2444" s="124"/>
      <c r="I2444" s="124"/>
      <c r="J2444" s="124"/>
      <c r="K2444" s="124"/>
      <c r="L2444" s="124"/>
      <c r="M2444" s="124"/>
      <c r="N2444" s="124"/>
      <c r="O2444" s="124"/>
      <c r="P2444" s="124"/>
      <c r="Q2444" s="124"/>
      <c r="R2444" s="124"/>
      <c r="S2444" s="124"/>
      <c r="T2444" s="124"/>
      <c r="U2444" s="124"/>
      <c r="V2444" s="124"/>
      <c r="W2444" s="124"/>
      <c r="X2444" s="124"/>
      <c r="Y2444" s="124"/>
    </row>
    <row r="2445" spans="1:25" x14ac:dyDescent="0.25">
      <c r="A2445" s="124"/>
      <c r="B2445" s="124"/>
      <c r="C2445" s="124"/>
      <c r="D2445" s="124"/>
      <c r="E2445" s="124"/>
      <c r="F2445" s="124"/>
      <c r="G2445" s="124"/>
      <c r="H2445" s="124"/>
      <c r="I2445" s="124"/>
      <c r="J2445" s="124"/>
      <c r="K2445" s="124"/>
      <c r="L2445" s="124"/>
      <c r="M2445" s="124"/>
      <c r="N2445" s="124"/>
      <c r="O2445" s="124"/>
      <c r="P2445" s="124"/>
      <c r="Q2445" s="124"/>
      <c r="R2445" s="124"/>
      <c r="S2445" s="124"/>
      <c r="T2445" s="124"/>
      <c r="U2445" s="124"/>
      <c r="V2445" s="124"/>
      <c r="W2445" s="124"/>
      <c r="X2445" s="124"/>
      <c r="Y2445" s="124"/>
    </row>
    <row r="2446" spans="1:25" x14ac:dyDescent="0.25">
      <c r="A2446" s="124"/>
      <c r="B2446" s="124"/>
      <c r="C2446" s="124"/>
      <c r="D2446" s="124"/>
      <c r="E2446" s="124"/>
      <c r="F2446" s="124"/>
      <c r="G2446" s="124"/>
      <c r="H2446" s="124"/>
      <c r="I2446" s="124"/>
      <c r="J2446" s="124"/>
      <c r="K2446" s="124"/>
      <c r="L2446" s="124"/>
      <c r="M2446" s="124"/>
      <c r="N2446" s="124"/>
      <c r="O2446" s="124"/>
      <c r="P2446" s="124"/>
      <c r="Q2446" s="124"/>
      <c r="R2446" s="124"/>
      <c r="S2446" s="124"/>
      <c r="T2446" s="124"/>
      <c r="U2446" s="124"/>
      <c r="V2446" s="124"/>
      <c r="W2446" s="124"/>
      <c r="X2446" s="124"/>
      <c r="Y2446" s="124"/>
    </row>
    <row r="2447" spans="1:25" x14ac:dyDescent="0.25">
      <c r="A2447" s="124"/>
      <c r="B2447" s="124"/>
      <c r="C2447" s="124"/>
      <c r="D2447" s="124"/>
      <c r="E2447" s="124"/>
      <c r="F2447" s="124"/>
      <c r="G2447" s="124"/>
      <c r="H2447" s="124"/>
      <c r="I2447" s="124"/>
      <c r="J2447" s="124"/>
      <c r="K2447" s="124"/>
      <c r="L2447" s="124"/>
      <c r="M2447" s="124"/>
      <c r="N2447" s="124"/>
      <c r="O2447" s="124"/>
      <c r="P2447" s="124"/>
      <c r="Q2447" s="124"/>
      <c r="R2447" s="124"/>
      <c r="S2447" s="124"/>
      <c r="T2447" s="124"/>
      <c r="U2447" s="124"/>
      <c r="V2447" s="124"/>
      <c r="W2447" s="124"/>
      <c r="X2447" s="124"/>
      <c r="Y2447" s="124"/>
    </row>
    <row r="2448" spans="1:25" x14ac:dyDescent="0.25">
      <c r="A2448" s="124"/>
      <c r="B2448" s="124"/>
      <c r="C2448" s="124"/>
      <c r="D2448" s="124"/>
      <c r="E2448" s="124"/>
      <c r="F2448" s="124"/>
      <c r="G2448" s="124"/>
      <c r="H2448" s="124"/>
      <c r="I2448" s="124"/>
      <c r="J2448" s="124"/>
      <c r="K2448" s="124"/>
      <c r="L2448" s="124"/>
      <c r="M2448" s="124"/>
      <c r="N2448" s="124"/>
      <c r="O2448" s="124"/>
      <c r="P2448" s="124"/>
      <c r="Q2448" s="124"/>
      <c r="R2448" s="124"/>
      <c r="S2448" s="124"/>
      <c r="T2448" s="124"/>
      <c r="U2448" s="124"/>
      <c r="V2448" s="124"/>
      <c r="W2448" s="124"/>
      <c r="X2448" s="124"/>
      <c r="Y2448" s="124"/>
    </row>
    <row r="2449" spans="1:25" x14ac:dyDescent="0.25">
      <c r="A2449" s="124"/>
      <c r="B2449" s="124"/>
      <c r="C2449" s="124"/>
      <c r="D2449" s="124"/>
      <c r="E2449" s="124"/>
      <c r="F2449" s="124"/>
      <c r="G2449" s="124"/>
      <c r="H2449" s="124"/>
      <c r="I2449" s="124"/>
      <c r="J2449" s="124"/>
      <c r="K2449" s="124"/>
      <c r="L2449" s="124"/>
      <c r="M2449" s="124"/>
      <c r="N2449" s="124"/>
      <c r="O2449" s="124"/>
      <c r="P2449" s="124"/>
      <c r="Q2449" s="124"/>
      <c r="R2449" s="124"/>
      <c r="S2449" s="124"/>
      <c r="T2449" s="124"/>
      <c r="U2449" s="124"/>
      <c r="V2449" s="124"/>
      <c r="W2449" s="124"/>
      <c r="X2449" s="124"/>
      <c r="Y2449" s="124"/>
    </row>
    <row r="2450" spans="1:25" x14ac:dyDescent="0.25">
      <c r="A2450" s="124"/>
      <c r="B2450" s="124"/>
      <c r="C2450" s="124"/>
      <c r="D2450" s="124"/>
      <c r="E2450" s="124"/>
      <c r="F2450" s="124"/>
      <c r="G2450" s="124"/>
      <c r="H2450" s="124"/>
      <c r="I2450" s="124"/>
      <c r="J2450" s="124"/>
      <c r="K2450" s="124"/>
      <c r="L2450" s="124"/>
      <c r="M2450" s="124"/>
      <c r="N2450" s="124"/>
      <c r="O2450" s="124"/>
      <c r="P2450" s="124"/>
      <c r="Q2450" s="124"/>
      <c r="R2450" s="124"/>
      <c r="S2450" s="124"/>
      <c r="T2450" s="124"/>
      <c r="U2450" s="124"/>
      <c r="V2450" s="124"/>
      <c r="W2450" s="124"/>
      <c r="X2450" s="124"/>
      <c r="Y2450" s="124"/>
    </row>
    <row r="2451" spans="1:25" x14ac:dyDescent="0.25">
      <c r="A2451" s="124"/>
      <c r="B2451" s="124"/>
      <c r="C2451" s="124"/>
      <c r="D2451" s="124"/>
      <c r="E2451" s="124"/>
      <c r="F2451" s="124"/>
      <c r="G2451" s="124"/>
      <c r="H2451" s="124"/>
      <c r="I2451" s="124"/>
      <c r="J2451" s="124"/>
      <c r="K2451" s="124"/>
      <c r="L2451" s="124"/>
      <c r="M2451" s="124"/>
      <c r="N2451" s="124"/>
      <c r="O2451" s="124"/>
      <c r="P2451" s="124"/>
      <c r="Q2451" s="124"/>
      <c r="R2451" s="124"/>
      <c r="S2451" s="124"/>
      <c r="T2451" s="124"/>
      <c r="U2451" s="124"/>
      <c r="V2451" s="124"/>
      <c r="W2451" s="124"/>
      <c r="X2451" s="124"/>
      <c r="Y2451" s="124"/>
    </row>
    <row r="2452" spans="1:25" x14ac:dyDescent="0.25">
      <c r="A2452" s="124"/>
      <c r="B2452" s="124"/>
      <c r="C2452" s="124"/>
      <c r="D2452" s="124"/>
      <c r="E2452" s="124"/>
      <c r="F2452" s="124"/>
      <c r="G2452" s="124"/>
      <c r="H2452" s="124"/>
      <c r="I2452" s="124"/>
      <c r="J2452" s="124"/>
      <c r="K2452" s="124"/>
      <c r="L2452" s="124"/>
      <c r="M2452" s="124"/>
      <c r="N2452" s="124"/>
      <c r="O2452" s="124"/>
      <c r="P2452" s="124"/>
      <c r="Q2452" s="124"/>
      <c r="R2452" s="124"/>
      <c r="S2452" s="124"/>
      <c r="T2452" s="124"/>
      <c r="U2452" s="124"/>
      <c r="V2452" s="124"/>
      <c r="W2452" s="124"/>
      <c r="X2452" s="124"/>
      <c r="Y2452" s="124"/>
    </row>
    <row r="2453" spans="1:25" x14ac:dyDescent="0.25">
      <c r="A2453" s="124"/>
      <c r="B2453" s="124"/>
      <c r="C2453" s="124"/>
      <c r="D2453" s="124"/>
      <c r="E2453" s="124"/>
      <c r="F2453" s="124"/>
      <c r="G2453" s="124"/>
      <c r="H2453" s="124"/>
      <c r="I2453" s="124"/>
      <c r="J2453" s="124"/>
      <c r="K2453" s="124"/>
      <c r="L2453" s="124"/>
      <c r="M2453" s="124"/>
      <c r="N2453" s="124"/>
      <c r="O2453" s="124"/>
      <c r="P2453" s="124"/>
      <c r="Q2453" s="124"/>
      <c r="R2453" s="124"/>
      <c r="S2453" s="124"/>
      <c r="T2453" s="124"/>
      <c r="U2453" s="124"/>
      <c r="V2453" s="124"/>
      <c r="W2453" s="124"/>
      <c r="X2453" s="124"/>
      <c r="Y2453" s="124"/>
    </row>
    <row r="2454" spans="1:25" x14ac:dyDescent="0.25">
      <c r="A2454" s="124"/>
      <c r="B2454" s="124"/>
      <c r="C2454" s="124"/>
      <c r="D2454" s="124"/>
      <c r="E2454" s="124"/>
      <c r="F2454" s="124"/>
      <c r="G2454" s="124"/>
      <c r="H2454" s="124"/>
      <c r="I2454" s="124"/>
      <c r="J2454" s="124"/>
      <c r="K2454" s="124"/>
      <c r="L2454" s="124"/>
      <c r="M2454" s="124"/>
      <c r="N2454" s="124"/>
      <c r="O2454" s="124"/>
      <c r="P2454" s="124"/>
      <c r="Q2454" s="124"/>
      <c r="R2454" s="124"/>
      <c r="S2454" s="124"/>
      <c r="T2454" s="124"/>
      <c r="U2454" s="124"/>
      <c r="V2454" s="124"/>
      <c r="W2454" s="124"/>
      <c r="X2454" s="124"/>
      <c r="Y2454" s="124"/>
    </row>
    <row r="2455" spans="1:25" x14ac:dyDescent="0.25">
      <c r="A2455" s="124"/>
      <c r="B2455" s="124"/>
      <c r="C2455" s="124"/>
      <c r="D2455" s="124"/>
      <c r="E2455" s="124"/>
      <c r="F2455" s="124"/>
      <c r="G2455" s="124"/>
      <c r="H2455" s="124"/>
      <c r="I2455" s="124"/>
      <c r="J2455" s="124"/>
      <c r="K2455" s="124"/>
      <c r="L2455" s="124"/>
      <c r="M2455" s="124"/>
      <c r="N2455" s="124"/>
      <c r="O2455" s="124"/>
      <c r="P2455" s="124"/>
      <c r="Q2455" s="124"/>
      <c r="R2455" s="124"/>
      <c r="S2455" s="124"/>
      <c r="T2455" s="124"/>
      <c r="U2455" s="124"/>
      <c r="V2455" s="124"/>
      <c r="W2455" s="124"/>
      <c r="X2455" s="124"/>
      <c r="Y2455" s="124"/>
    </row>
    <row r="2456" spans="1:25" x14ac:dyDescent="0.25">
      <c r="A2456" s="124"/>
      <c r="B2456" s="124"/>
      <c r="C2456" s="124"/>
      <c r="D2456" s="124"/>
      <c r="E2456" s="124"/>
      <c r="F2456" s="124"/>
      <c r="G2456" s="124"/>
      <c r="H2456" s="124"/>
      <c r="I2456" s="124"/>
      <c r="J2456" s="124"/>
      <c r="K2456" s="124"/>
      <c r="L2456" s="124"/>
      <c r="M2456" s="124"/>
      <c r="N2456" s="124"/>
      <c r="O2456" s="124"/>
      <c r="P2456" s="124"/>
      <c r="Q2456" s="124"/>
      <c r="R2456" s="124"/>
      <c r="S2456" s="124"/>
      <c r="T2456" s="124"/>
      <c r="U2456" s="124"/>
      <c r="V2456" s="124"/>
      <c r="W2456" s="124"/>
      <c r="X2456" s="124"/>
      <c r="Y2456" s="124"/>
    </row>
    <row r="2457" spans="1:25" x14ac:dyDescent="0.25">
      <c r="A2457" s="124"/>
      <c r="B2457" s="124"/>
      <c r="C2457" s="124"/>
      <c r="D2457" s="124"/>
      <c r="E2457" s="124"/>
      <c r="F2457" s="124"/>
      <c r="G2457" s="124"/>
      <c r="H2457" s="124"/>
      <c r="I2457" s="124"/>
      <c r="J2457" s="124"/>
      <c r="K2457" s="124"/>
      <c r="L2457" s="124"/>
      <c r="M2457" s="124"/>
      <c r="N2457" s="124"/>
      <c r="O2457" s="124"/>
      <c r="P2457" s="124"/>
      <c r="Q2457" s="124"/>
      <c r="R2457" s="124"/>
      <c r="S2457" s="124"/>
      <c r="T2457" s="124"/>
      <c r="U2457" s="124"/>
      <c r="V2457" s="124"/>
      <c r="W2457" s="124"/>
      <c r="X2457" s="124"/>
      <c r="Y2457" s="124"/>
    </row>
    <row r="2458" spans="1:25" x14ac:dyDescent="0.25">
      <c r="A2458" s="124"/>
      <c r="B2458" s="124"/>
      <c r="C2458" s="124"/>
      <c r="D2458" s="124"/>
      <c r="E2458" s="124"/>
      <c r="F2458" s="124"/>
      <c r="G2458" s="124"/>
      <c r="H2458" s="124"/>
      <c r="I2458" s="124"/>
      <c r="J2458" s="124"/>
      <c r="K2458" s="124"/>
      <c r="L2458" s="124"/>
      <c r="M2458" s="124"/>
      <c r="N2458" s="124"/>
      <c r="O2458" s="124"/>
      <c r="P2458" s="124"/>
      <c r="Q2458" s="124"/>
      <c r="R2458" s="124"/>
      <c r="S2458" s="124"/>
      <c r="T2458" s="124"/>
      <c r="U2458" s="124"/>
      <c r="V2458" s="124"/>
      <c r="W2458" s="124"/>
      <c r="X2458" s="124"/>
      <c r="Y2458" s="124"/>
    </row>
    <row r="2459" spans="1:25" x14ac:dyDescent="0.25">
      <c r="A2459" s="124"/>
      <c r="B2459" s="124"/>
      <c r="C2459" s="124"/>
      <c r="D2459" s="124"/>
      <c r="E2459" s="124"/>
      <c r="F2459" s="124"/>
      <c r="G2459" s="124"/>
      <c r="H2459" s="124"/>
      <c r="I2459" s="124"/>
      <c r="J2459" s="124"/>
      <c r="K2459" s="124"/>
      <c r="L2459" s="124"/>
      <c r="M2459" s="124"/>
      <c r="N2459" s="124"/>
      <c r="O2459" s="124"/>
      <c r="P2459" s="124"/>
      <c r="Q2459" s="124"/>
      <c r="R2459" s="124"/>
      <c r="S2459" s="124"/>
      <c r="T2459" s="124"/>
      <c r="U2459" s="124"/>
      <c r="V2459" s="124"/>
      <c r="W2459" s="124"/>
      <c r="X2459" s="124"/>
      <c r="Y2459" s="124"/>
    </row>
    <row r="2460" spans="1:25" x14ac:dyDescent="0.25">
      <c r="A2460" s="124"/>
      <c r="B2460" s="124"/>
      <c r="C2460" s="124"/>
      <c r="D2460" s="124"/>
      <c r="E2460" s="124"/>
      <c r="F2460" s="124"/>
      <c r="G2460" s="124"/>
      <c r="H2460" s="124"/>
      <c r="I2460" s="124"/>
      <c r="J2460" s="124"/>
      <c r="K2460" s="124"/>
      <c r="L2460" s="124"/>
      <c r="M2460" s="124"/>
      <c r="N2460" s="124"/>
      <c r="O2460" s="124"/>
      <c r="P2460" s="124"/>
      <c r="Q2460" s="124"/>
      <c r="R2460" s="124"/>
      <c r="S2460" s="124"/>
      <c r="T2460" s="124"/>
      <c r="U2460" s="124"/>
      <c r="V2460" s="124"/>
      <c r="W2460" s="124"/>
      <c r="X2460" s="124"/>
      <c r="Y2460" s="124"/>
    </row>
    <row r="2461" spans="1:25" x14ac:dyDescent="0.25">
      <c r="A2461" s="124"/>
      <c r="B2461" s="124"/>
      <c r="C2461" s="124"/>
      <c r="D2461" s="124"/>
      <c r="E2461" s="124"/>
      <c r="F2461" s="124"/>
      <c r="G2461" s="124"/>
      <c r="H2461" s="124"/>
      <c r="I2461" s="124"/>
      <c r="J2461" s="124"/>
      <c r="K2461" s="124"/>
      <c r="L2461" s="124"/>
      <c r="M2461" s="124"/>
      <c r="N2461" s="124"/>
      <c r="O2461" s="124"/>
      <c r="P2461" s="124"/>
      <c r="Q2461" s="124"/>
      <c r="R2461" s="124"/>
      <c r="S2461" s="124"/>
      <c r="T2461" s="124"/>
      <c r="U2461" s="124"/>
      <c r="V2461" s="124"/>
      <c r="W2461" s="124"/>
      <c r="X2461" s="124"/>
      <c r="Y2461" s="124"/>
    </row>
    <row r="2462" spans="1:25" x14ac:dyDescent="0.25">
      <c r="A2462" s="124"/>
      <c r="B2462" s="124"/>
      <c r="C2462" s="124"/>
      <c r="D2462" s="124"/>
      <c r="E2462" s="124"/>
      <c r="F2462" s="124"/>
      <c r="G2462" s="124"/>
      <c r="H2462" s="124"/>
      <c r="I2462" s="124"/>
      <c r="J2462" s="124"/>
      <c r="K2462" s="124"/>
      <c r="L2462" s="124"/>
      <c r="M2462" s="124"/>
      <c r="N2462" s="124"/>
      <c r="O2462" s="124"/>
      <c r="P2462" s="124"/>
      <c r="Q2462" s="124"/>
      <c r="R2462" s="124"/>
      <c r="S2462" s="124"/>
      <c r="T2462" s="124"/>
      <c r="U2462" s="124"/>
      <c r="V2462" s="124"/>
      <c r="W2462" s="124"/>
      <c r="X2462" s="124"/>
      <c r="Y2462" s="124"/>
    </row>
    <row r="2463" spans="1:25" x14ac:dyDescent="0.25">
      <c r="A2463" s="124"/>
      <c r="B2463" s="124"/>
      <c r="C2463" s="124"/>
      <c r="D2463" s="124"/>
      <c r="E2463" s="124"/>
      <c r="F2463" s="124"/>
      <c r="G2463" s="124"/>
      <c r="H2463" s="124"/>
      <c r="I2463" s="124"/>
      <c r="J2463" s="124"/>
      <c r="K2463" s="124"/>
      <c r="L2463" s="124"/>
      <c r="M2463" s="124"/>
      <c r="N2463" s="124"/>
      <c r="O2463" s="124"/>
      <c r="P2463" s="124"/>
      <c r="Q2463" s="124"/>
      <c r="R2463" s="124"/>
      <c r="S2463" s="124"/>
      <c r="T2463" s="124"/>
      <c r="U2463" s="124"/>
      <c r="V2463" s="124"/>
      <c r="W2463" s="124"/>
      <c r="X2463" s="124"/>
      <c r="Y2463" s="124"/>
    </row>
    <row r="2464" spans="1:25" x14ac:dyDescent="0.25">
      <c r="A2464" s="124"/>
      <c r="B2464" s="124"/>
      <c r="C2464" s="124"/>
      <c r="D2464" s="124"/>
      <c r="E2464" s="124"/>
      <c r="F2464" s="124"/>
      <c r="G2464" s="124"/>
      <c r="H2464" s="124"/>
      <c r="I2464" s="124"/>
      <c r="J2464" s="124"/>
      <c r="K2464" s="124"/>
      <c r="L2464" s="124"/>
      <c r="M2464" s="124"/>
      <c r="N2464" s="124"/>
      <c r="O2464" s="124"/>
      <c r="P2464" s="124"/>
      <c r="Q2464" s="124"/>
      <c r="R2464" s="124"/>
      <c r="S2464" s="124"/>
      <c r="T2464" s="124"/>
      <c r="U2464" s="124"/>
      <c r="V2464" s="124"/>
      <c r="W2464" s="124"/>
      <c r="X2464" s="124"/>
      <c r="Y2464" s="124"/>
    </row>
    <row r="2465" spans="1:25" x14ac:dyDescent="0.25">
      <c r="A2465" s="124"/>
      <c r="B2465" s="124"/>
      <c r="C2465" s="124"/>
      <c r="D2465" s="124"/>
      <c r="E2465" s="124"/>
      <c r="F2465" s="124"/>
      <c r="G2465" s="124"/>
      <c r="H2465" s="124"/>
      <c r="I2465" s="124"/>
      <c r="J2465" s="124"/>
      <c r="K2465" s="124"/>
      <c r="L2465" s="124"/>
      <c r="M2465" s="124"/>
      <c r="N2465" s="124"/>
      <c r="O2465" s="124"/>
      <c r="P2465" s="124"/>
      <c r="Q2465" s="124"/>
      <c r="R2465" s="124"/>
      <c r="S2465" s="124"/>
      <c r="T2465" s="124"/>
      <c r="U2465" s="124"/>
      <c r="V2465" s="124"/>
      <c r="W2465" s="124"/>
      <c r="X2465" s="124"/>
      <c r="Y2465" s="124"/>
    </row>
    <row r="2466" spans="1:25" x14ac:dyDescent="0.25">
      <c r="A2466" s="124"/>
      <c r="B2466" s="124"/>
      <c r="C2466" s="124"/>
      <c r="D2466" s="124"/>
      <c r="E2466" s="124"/>
      <c r="F2466" s="124"/>
      <c r="G2466" s="124"/>
      <c r="H2466" s="124"/>
      <c r="I2466" s="124"/>
      <c r="J2466" s="124"/>
      <c r="K2466" s="124"/>
      <c r="L2466" s="124"/>
      <c r="M2466" s="124"/>
      <c r="N2466" s="124"/>
      <c r="O2466" s="124"/>
      <c r="P2466" s="124"/>
      <c r="Q2466" s="124"/>
      <c r="R2466" s="124"/>
      <c r="S2466" s="124"/>
      <c r="T2466" s="124"/>
      <c r="U2466" s="124"/>
      <c r="V2466" s="124"/>
      <c r="W2466" s="124"/>
      <c r="X2466" s="124"/>
      <c r="Y2466" s="124"/>
    </row>
    <row r="2467" spans="1:25" x14ac:dyDescent="0.25">
      <c r="A2467" s="124"/>
      <c r="B2467" s="124"/>
      <c r="C2467" s="124"/>
      <c r="D2467" s="124"/>
      <c r="E2467" s="124"/>
      <c r="F2467" s="124"/>
      <c r="G2467" s="124"/>
      <c r="H2467" s="124"/>
      <c r="I2467" s="124"/>
      <c r="J2467" s="124"/>
      <c r="K2467" s="124"/>
      <c r="L2467" s="124"/>
      <c r="M2467" s="124"/>
      <c r="N2467" s="124"/>
      <c r="O2467" s="124"/>
      <c r="P2467" s="124"/>
      <c r="Q2467" s="124"/>
      <c r="R2467" s="124"/>
      <c r="S2467" s="124"/>
      <c r="T2467" s="124"/>
      <c r="U2467" s="124"/>
      <c r="V2467" s="124"/>
      <c r="W2467" s="124"/>
      <c r="X2467" s="124"/>
      <c r="Y2467" s="124"/>
    </row>
    <row r="2468" spans="1:25" x14ac:dyDescent="0.25">
      <c r="A2468" s="124"/>
      <c r="B2468" s="124"/>
      <c r="C2468" s="124"/>
      <c r="D2468" s="124"/>
      <c r="E2468" s="124"/>
      <c r="F2468" s="124"/>
      <c r="G2468" s="124"/>
      <c r="H2468" s="124"/>
      <c r="I2468" s="124"/>
      <c r="J2468" s="124"/>
      <c r="K2468" s="124"/>
      <c r="L2468" s="124"/>
      <c r="M2468" s="124"/>
      <c r="N2468" s="124"/>
      <c r="O2468" s="124"/>
      <c r="P2468" s="124"/>
      <c r="Q2468" s="124"/>
      <c r="R2468" s="124"/>
      <c r="S2468" s="124"/>
      <c r="T2468" s="124"/>
      <c r="U2468" s="124"/>
      <c r="V2468" s="124"/>
      <c r="W2468" s="124"/>
      <c r="X2468" s="124"/>
      <c r="Y2468" s="124"/>
    </row>
    <row r="2469" spans="1:25" x14ac:dyDescent="0.25">
      <c r="A2469" s="124"/>
      <c r="B2469" s="124"/>
      <c r="C2469" s="124"/>
      <c r="D2469" s="124"/>
      <c r="E2469" s="124"/>
      <c r="F2469" s="124"/>
      <c r="G2469" s="124"/>
      <c r="H2469" s="124"/>
      <c r="I2469" s="124"/>
      <c r="J2469" s="124"/>
      <c r="K2469" s="124"/>
      <c r="L2469" s="124"/>
      <c r="M2469" s="124"/>
      <c r="N2469" s="124"/>
      <c r="O2469" s="124"/>
      <c r="P2469" s="124"/>
      <c r="Q2469" s="124"/>
      <c r="R2469" s="124"/>
      <c r="S2469" s="124"/>
      <c r="T2469" s="124"/>
      <c r="U2469" s="124"/>
      <c r="V2469" s="124"/>
      <c r="W2469" s="124"/>
      <c r="X2469" s="124"/>
      <c r="Y2469" s="124"/>
    </row>
    <row r="2470" spans="1:25" x14ac:dyDescent="0.25">
      <c r="A2470" s="124"/>
      <c r="B2470" s="124"/>
      <c r="C2470" s="124"/>
      <c r="D2470" s="124"/>
      <c r="E2470" s="124"/>
      <c r="F2470" s="124"/>
      <c r="G2470" s="124"/>
      <c r="H2470" s="124"/>
      <c r="I2470" s="124"/>
      <c r="J2470" s="124"/>
      <c r="K2470" s="124"/>
      <c r="L2470" s="124"/>
      <c r="M2470" s="124"/>
      <c r="N2470" s="124"/>
      <c r="O2470" s="124"/>
      <c r="P2470" s="124"/>
      <c r="Q2470" s="124"/>
      <c r="R2470" s="124"/>
      <c r="S2470" s="124"/>
      <c r="T2470" s="124"/>
      <c r="U2470" s="124"/>
      <c r="V2470" s="124"/>
      <c r="W2470" s="124"/>
      <c r="X2470" s="124"/>
      <c r="Y2470" s="124"/>
    </row>
    <row r="2471" spans="1:25" x14ac:dyDescent="0.25">
      <c r="A2471" s="124"/>
      <c r="B2471" s="124"/>
      <c r="C2471" s="124"/>
      <c r="D2471" s="124"/>
      <c r="E2471" s="124"/>
      <c r="F2471" s="124"/>
      <c r="G2471" s="124"/>
      <c r="H2471" s="124"/>
      <c r="I2471" s="124"/>
      <c r="J2471" s="124"/>
      <c r="K2471" s="124"/>
      <c r="L2471" s="124"/>
      <c r="M2471" s="124"/>
      <c r="N2471" s="124"/>
      <c r="O2471" s="124"/>
      <c r="P2471" s="124"/>
      <c r="Q2471" s="124"/>
      <c r="R2471" s="124"/>
      <c r="S2471" s="124"/>
      <c r="T2471" s="124"/>
      <c r="U2471" s="124"/>
      <c r="V2471" s="124"/>
      <c r="W2471" s="124"/>
      <c r="X2471" s="124"/>
      <c r="Y2471" s="124"/>
    </row>
    <row r="2472" spans="1:25" x14ac:dyDescent="0.25">
      <c r="A2472" s="124"/>
      <c r="B2472" s="124"/>
      <c r="C2472" s="124"/>
      <c r="D2472" s="124"/>
      <c r="E2472" s="124"/>
      <c r="F2472" s="124"/>
      <c r="G2472" s="124"/>
      <c r="H2472" s="124"/>
      <c r="I2472" s="124"/>
      <c r="J2472" s="124"/>
      <c r="K2472" s="124"/>
      <c r="L2472" s="124"/>
      <c r="M2472" s="124"/>
      <c r="N2472" s="124"/>
      <c r="O2472" s="124"/>
      <c r="P2472" s="124"/>
      <c r="Q2472" s="124"/>
      <c r="R2472" s="124"/>
      <c r="S2472" s="124"/>
      <c r="T2472" s="124"/>
      <c r="U2472" s="124"/>
      <c r="V2472" s="124"/>
      <c r="W2472" s="124"/>
      <c r="X2472" s="124"/>
      <c r="Y2472" s="124"/>
    </row>
    <row r="2473" spans="1:25" x14ac:dyDescent="0.25">
      <c r="A2473" s="124"/>
      <c r="B2473" s="124"/>
      <c r="C2473" s="124"/>
      <c r="D2473" s="124"/>
      <c r="E2473" s="124"/>
      <c r="F2473" s="124"/>
      <c r="G2473" s="124"/>
      <c r="H2473" s="124"/>
      <c r="I2473" s="124"/>
      <c r="J2473" s="124"/>
      <c r="K2473" s="124"/>
      <c r="L2473" s="124"/>
      <c r="M2473" s="124"/>
      <c r="N2473" s="124"/>
      <c r="O2473" s="124"/>
      <c r="P2473" s="124"/>
      <c r="Q2473" s="124"/>
      <c r="R2473" s="124"/>
      <c r="S2473" s="124"/>
      <c r="T2473" s="124"/>
      <c r="U2473" s="124"/>
      <c r="V2473" s="124"/>
      <c r="W2473" s="124"/>
      <c r="X2473" s="124"/>
      <c r="Y2473" s="124"/>
    </row>
    <row r="2474" spans="1:25" x14ac:dyDescent="0.25">
      <c r="A2474" s="124"/>
      <c r="B2474" s="124"/>
      <c r="C2474" s="124"/>
      <c r="D2474" s="124"/>
      <c r="E2474" s="124"/>
      <c r="F2474" s="124"/>
      <c r="G2474" s="124"/>
      <c r="H2474" s="124"/>
      <c r="I2474" s="124"/>
      <c r="J2474" s="124"/>
      <c r="K2474" s="124"/>
      <c r="L2474" s="124"/>
      <c r="M2474" s="124"/>
      <c r="N2474" s="124"/>
      <c r="O2474" s="124"/>
      <c r="P2474" s="124"/>
      <c r="Q2474" s="124"/>
      <c r="R2474" s="124"/>
      <c r="S2474" s="124"/>
      <c r="T2474" s="124"/>
      <c r="U2474" s="124"/>
      <c r="V2474" s="124"/>
      <c r="W2474" s="124"/>
      <c r="X2474" s="124"/>
      <c r="Y2474" s="124"/>
    </row>
    <row r="2475" spans="1:25" x14ac:dyDescent="0.25">
      <c r="A2475" s="124"/>
      <c r="B2475" s="124"/>
      <c r="C2475" s="124"/>
      <c r="D2475" s="124"/>
      <c r="E2475" s="124"/>
      <c r="F2475" s="124"/>
      <c r="G2475" s="124"/>
      <c r="H2475" s="124"/>
      <c r="I2475" s="124"/>
      <c r="J2475" s="124"/>
      <c r="K2475" s="124"/>
      <c r="L2475" s="124"/>
      <c r="M2475" s="124"/>
      <c r="N2475" s="124"/>
      <c r="O2475" s="124"/>
      <c r="P2475" s="124"/>
      <c r="Q2475" s="124"/>
      <c r="R2475" s="124"/>
      <c r="S2475" s="124"/>
      <c r="T2475" s="124"/>
      <c r="U2475" s="124"/>
      <c r="V2475" s="124"/>
      <c r="W2475" s="124"/>
      <c r="X2475" s="124"/>
      <c r="Y2475" s="124"/>
    </row>
    <row r="2476" spans="1:25" x14ac:dyDescent="0.25">
      <c r="A2476" s="124"/>
      <c r="B2476" s="124"/>
      <c r="C2476" s="124"/>
      <c r="D2476" s="124"/>
      <c r="E2476" s="124"/>
      <c r="F2476" s="124"/>
      <c r="G2476" s="124"/>
      <c r="H2476" s="124"/>
      <c r="I2476" s="124"/>
      <c r="J2476" s="124"/>
      <c r="K2476" s="124"/>
      <c r="L2476" s="124"/>
      <c r="M2476" s="124"/>
      <c r="N2476" s="124"/>
      <c r="O2476" s="124"/>
      <c r="P2476" s="124"/>
      <c r="Q2476" s="124"/>
      <c r="R2476" s="124"/>
      <c r="S2476" s="124"/>
      <c r="T2476" s="124"/>
      <c r="U2476" s="124"/>
      <c r="V2476" s="124"/>
      <c r="W2476" s="124"/>
      <c r="X2476" s="124"/>
      <c r="Y2476" s="124"/>
    </row>
    <row r="2477" spans="1:25" x14ac:dyDescent="0.25">
      <c r="A2477" s="124"/>
      <c r="B2477" s="124"/>
      <c r="C2477" s="124"/>
      <c r="D2477" s="124"/>
      <c r="E2477" s="124"/>
      <c r="F2477" s="124"/>
      <c r="G2477" s="124"/>
      <c r="H2477" s="124"/>
      <c r="I2477" s="124"/>
      <c r="J2477" s="124"/>
      <c r="K2477" s="124"/>
      <c r="L2477" s="124"/>
      <c r="M2477" s="124"/>
      <c r="N2477" s="124"/>
      <c r="O2477" s="124"/>
      <c r="P2477" s="124"/>
      <c r="Q2477" s="124"/>
      <c r="R2477" s="124"/>
      <c r="S2477" s="124"/>
      <c r="T2477" s="124"/>
      <c r="U2477" s="124"/>
      <c r="V2477" s="124"/>
      <c r="W2477" s="124"/>
      <c r="X2477" s="124"/>
      <c r="Y2477" s="124"/>
    </row>
    <row r="2478" spans="1:25" x14ac:dyDescent="0.25">
      <c r="A2478" s="124"/>
      <c r="B2478" s="124"/>
      <c r="C2478" s="124"/>
      <c r="D2478" s="124"/>
      <c r="E2478" s="124"/>
      <c r="F2478" s="124"/>
      <c r="G2478" s="124"/>
      <c r="H2478" s="124"/>
      <c r="I2478" s="124"/>
      <c r="J2478" s="124"/>
      <c r="K2478" s="124"/>
      <c r="L2478" s="124"/>
      <c r="M2478" s="124"/>
      <c r="N2478" s="124"/>
      <c r="O2478" s="124"/>
      <c r="P2478" s="124"/>
      <c r="Q2478" s="124"/>
      <c r="R2478" s="124"/>
      <c r="S2478" s="124"/>
      <c r="T2478" s="124"/>
      <c r="U2478" s="124"/>
      <c r="V2478" s="124"/>
      <c r="W2478" s="124"/>
      <c r="X2478" s="124"/>
      <c r="Y2478" s="124"/>
    </row>
    <row r="2479" spans="1:25" x14ac:dyDescent="0.25">
      <c r="A2479" s="124"/>
      <c r="B2479" s="124"/>
      <c r="C2479" s="124"/>
      <c r="D2479" s="124"/>
      <c r="E2479" s="124"/>
      <c r="F2479" s="124"/>
      <c r="G2479" s="124"/>
      <c r="H2479" s="124"/>
      <c r="I2479" s="124"/>
      <c r="J2479" s="124"/>
      <c r="K2479" s="124"/>
      <c r="L2479" s="124"/>
      <c r="M2479" s="124"/>
      <c r="N2479" s="124"/>
      <c r="O2479" s="124"/>
      <c r="P2479" s="124"/>
      <c r="Q2479" s="124"/>
      <c r="R2479" s="124"/>
      <c r="S2479" s="124"/>
      <c r="T2479" s="124"/>
      <c r="U2479" s="124"/>
      <c r="V2479" s="124"/>
      <c r="W2479" s="124"/>
      <c r="X2479" s="124"/>
      <c r="Y2479" s="124"/>
    </row>
    <row r="2480" spans="1:25" x14ac:dyDescent="0.25">
      <c r="A2480" s="124"/>
      <c r="B2480" s="124"/>
      <c r="C2480" s="124"/>
      <c r="D2480" s="124"/>
      <c r="E2480" s="124"/>
      <c r="F2480" s="124"/>
      <c r="G2480" s="124"/>
      <c r="H2480" s="124"/>
      <c r="I2480" s="124"/>
      <c r="J2480" s="124"/>
      <c r="K2480" s="124"/>
      <c r="L2480" s="124"/>
      <c r="M2480" s="124"/>
      <c r="N2480" s="124"/>
      <c r="O2480" s="124"/>
      <c r="P2480" s="124"/>
      <c r="Q2480" s="124"/>
      <c r="R2480" s="124"/>
      <c r="S2480" s="124"/>
      <c r="T2480" s="124"/>
      <c r="U2480" s="124"/>
      <c r="V2480" s="124"/>
      <c r="W2480" s="124"/>
      <c r="X2480" s="124"/>
      <c r="Y2480" s="124"/>
    </row>
    <row r="2481" spans="1:25" x14ac:dyDescent="0.25">
      <c r="A2481" s="124"/>
      <c r="B2481" s="124"/>
      <c r="C2481" s="124"/>
      <c r="D2481" s="124"/>
      <c r="E2481" s="124"/>
      <c r="F2481" s="124"/>
      <c r="G2481" s="124"/>
      <c r="H2481" s="124"/>
      <c r="I2481" s="124"/>
      <c r="J2481" s="124"/>
      <c r="K2481" s="124"/>
      <c r="L2481" s="124"/>
      <c r="M2481" s="124"/>
      <c r="N2481" s="124"/>
      <c r="O2481" s="124"/>
      <c r="P2481" s="124"/>
      <c r="Q2481" s="124"/>
      <c r="R2481" s="124"/>
      <c r="S2481" s="124"/>
      <c r="T2481" s="124"/>
      <c r="U2481" s="124"/>
      <c r="V2481" s="124"/>
      <c r="W2481" s="124"/>
      <c r="X2481" s="124"/>
      <c r="Y2481" s="124"/>
    </row>
    <row r="2482" spans="1:25" x14ac:dyDescent="0.25">
      <c r="A2482" s="124"/>
      <c r="B2482" s="124"/>
      <c r="C2482" s="124"/>
      <c r="D2482" s="124"/>
      <c r="E2482" s="124"/>
      <c r="F2482" s="124"/>
      <c r="G2482" s="124"/>
      <c r="H2482" s="124"/>
      <c r="I2482" s="124"/>
      <c r="J2482" s="124"/>
      <c r="K2482" s="124"/>
      <c r="L2482" s="124"/>
      <c r="M2482" s="124"/>
      <c r="N2482" s="124"/>
      <c r="O2482" s="124"/>
      <c r="P2482" s="124"/>
      <c r="Q2482" s="124"/>
      <c r="R2482" s="124"/>
      <c r="S2482" s="124"/>
      <c r="T2482" s="124"/>
      <c r="U2482" s="124"/>
      <c r="V2482" s="124"/>
      <c r="W2482" s="124"/>
      <c r="X2482" s="124"/>
      <c r="Y2482" s="124"/>
    </row>
    <row r="2483" spans="1:25" x14ac:dyDescent="0.25">
      <c r="A2483" s="124"/>
      <c r="B2483" s="124"/>
      <c r="C2483" s="124"/>
      <c r="D2483" s="124"/>
      <c r="E2483" s="124"/>
      <c r="F2483" s="124"/>
      <c r="G2483" s="124"/>
      <c r="H2483" s="124"/>
      <c r="I2483" s="124"/>
      <c r="J2483" s="124"/>
      <c r="K2483" s="124"/>
      <c r="L2483" s="124"/>
      <c r="M2483" s="124"/>
      <c r="N2483" s="124"/>
      <c r="O2483" s="124"/>
      <c r="P2483" s="124"/>
      <c r="Q2483" s="124"/>
      <c r="R2483" s="124"/>
      <c r="S2483" s="124"/>
      <c r="T2483" s="124"/>
      <c r="U2483" s="124"/>
      <c r="V2483" s="124"/>
      <c r="W2483" s="124"/>
      <c r="X2483" s="124"/>
      <c r="Y2483" s="124"/>
    </row>
    <row r="2484" spans="1:25" x14ac:dyDescent="0.25">
      <c r="A2484" s="124"/>
      <c r="B2484" s="124"/>
      <c r="C2484" s="124"/>
      <c r="D2484" s="124"/>
      <c r="E2484" s="124"/>
      <c r="F2484" s="124"/>
      <c r="G2484" s="124"/>
      <c r="H2484" s="124"/>
      <c r="I2484" s="124"/>
      <c r="J2484" s="124"/>
      <c r="K2484" s="124"/>
      <c r="L2484" s="124"/>
      <c r="M2484" s="124"/>
      <c r="N2484" s="124"/>
      <c r="O2484" s="124"/>
      <c r="P2484" s="124"/>
      <c r="Q2484" s="124"/>
      <c r="R2484" s="124"/>
      <c r="S2484" s="124"/>
      <c r="T2484" s="124"/>
      <c r="U2484" s="124"/>
      <c r="V2484" s="124"/>
      <c r="W2484" s="124"/>
      <c r="X2484" s="124"/>
      <c r="Y2484" s="124"/>
    </row>
    <row r="2485" spans="1:25" x14ac:dyDescent="0.25">
      <c r="A2485" s="124"/>
      <c r="B2485" s="124"/>
      <c r="C2485" s="124"/>
      <c r="D2485" s="124"/>
      <c r="E2485" s="124"/>
      <c r="F2485" s="124"/>
      <c r="G2485" s="124"/>
      <c r="H2485" s="124"/>
      <c r="I2485" s="124"/>
      <c r="J2485" s="124"/>
      <c r="K2485" s="124"/>
      <c r="L2485" s="124"/>
      <c r="M2485" s="124"/>
      <c r="N2485" s="124"/>
      <c r="O2485" s="124"/>
      <c r="P2485" s="124"/>
      <c r="Q2485" s="124"/>
      <c r="R2485" s="124"/>
      <c r="S2485" s="124"/>
      <c r="T2485" s="124"/>
      <c r="U2485" s="124"/>
      <c r="V2485" s="124"/>
      <c r="W2485" s="124"/>
      <c r="X2485" s="124"/>
      <c r="Y2485" s="124"/>
    </row>
    <row r="2486" spans="1:25" x14ac:dyDescent="0.25">
      <c r="A2486" s="124"/>
      <c r="B2486" s="124"/>
      <c r="C2486" s="124"/>
      <c r="D2486" s="124"/>
      <c r="E2486" s="124"/>
      <c r="F2486" s="124"/>
      <c r="G2486" s="124"/>
      <c r="H2486" s="124"/>
      <c r="I2486" s="124"/>
      <c r="J2486" s="124"/>
      <c r="K2486" s="124"/>
      <c r="L2486" s="124"/>
      <c r="M2486" s="124"/>
      <c r="N2486" s="124"/>
      <c r="O2486" s="124"/>
      <c r="P2486" s="124"/>
      <c r="Q2486" s="124"/>
      <c r="R2486" s="124"/>
      <c r="S2486" s="124"/>
      <c r="T2486" s="124"/>
      <c r="U2486" s="124"/>
      <c r="V2486" s="124"/>
      <c r="W2486" s="124"/>
      <c r="X2486" s="124"/>
      <c r="Y2486" s="124"/>
    </row>
    <row r="2487" spans="1:25" x14ac:dyDescent="0.25">
      <c r="A2487" s="124"/>
      <c r="B2487" s="124"/>
      <c r="C2487" s="124"/>
      <c r="D2487" s="124"/>
      <c r="E2487" s="124"/>
      <c r="F2487" s="124"/>
      <c r="G2487" s="124"/>
      <c r="H2487" s="124"/>
      <c r="I2487" s="124"/>
      <c r="J2487" s="124"/>
      <c r="K2487" s="124"/>
      <c r="L2487" s="124"/>
      <c r="M2487" s="124"/>
      <c r="N2487" s="124"/>
      <c r="O2487" s="124"/>
      <c r="P2487" s="124"/>
      <c r="Q2487" s="124"/>
      <c r="R2487" s="124"/>
      <c r="S2487" s="124"/>
      <c r="T2487" s="124"/>
      <c r="U2487" s="124"/>
      <c r="V2487" s="124"/>
      <c r="W2487" s="124"/>
      <c r="X2487" s="124"/>
      <c r="Y2487" s="124"/>
    </row>
    <row r="2488" spans="1:25" x14ac:dyDescent="0.25">
      <c r="A2488" s="124"/>
      <c r="B2488" s="124"/>
      <c r="C2488" s="124"/>
      <c r="D2488" s="124"/>
      <c r="E2488" s="124"/>
      <c r="F2488" s="124"/>
      <c r="G2488" s="124"/>
      <c r="H2488" s="124"/>
      <c r="I2488" s="124"/>
      <c r="J2488" s="124"/>
      <c r="K2488" s="124"/>
      <c r="L2488" s="124"/>
      <c r="M2488" s="124"/>
      <c r="N2488" s="124"/>
      <c r="O2488" s="124"/>
      <c r="P2488" s="124"/>
      <c r="Q2488" s="124"/>
      <c r="R2488" s="124"/>
      <c r="S2488" s="124"/>
      <c r="T2488" s="124"/>
      <c r="U2488" s="124"/>
      <c r="V2488" s="124"/>
      <c r="W2488" s="124"/>
      <c r="X2488" s="124"/>
      <c r="Y2488" s="124"/>
    </row>
    <row r="2489" spans="1:25" x14ac:dyDescent="0.25">
      <c r="A2489" s="124"/>
      <c r="B2489" s="124"/>
      <c r="C2489" s="124"/>
      <c r="D2489" s="124"/>
      <c r="E2489" s="124"/>
      <c r="F2489" s="124"/>
      <c r="G2489" s="124"/>
      <c r="H2489" s="124"/>
      <c r="I2489" s="124"/>
      <c r="J2489" s="124"/>
      <c r="K2489" s="124"/>
      <c r="L2489" s="124"/>
      <c r="M2489" s="124"/>
      <c r="N2489" s="124"/>
      <c r="O2489" s="124"/>
      <c r="P2489" s="124"/>
      <c r="Q2489" s="124"/>
      <c r="R2489" s="124"/>
      <c r="S2489" s="124"/>
      <c r="T2489" s="124"/>
      <c r="U2489" s="124"/>
      <c r="V2489" s="124"/>
      <c r="W2489" s="124"/>
      <c r="X2489" s="124"/>
      <c r="Y2489" s="124"/>
    </row>
    <row r="2490" spans="1:25" x14ac:dyDescent="0.25">
      <c r="A2490" s="124"/>
      <c r="B2490" s="124"/>
      <c r="C2490" s="124"/>
      <c r="D2490" s="124"/>
      <c r="E2490" s="124"/>
      <c r="F2490" s="124"/>
      <c r="G2490" s="124"/>
      <c r="H2490" s="124"/>
      <c r="I2490" s="124"/>
      <c r="J2490" s="124"/>
      <c r="K2490" s="124"/>
      <c r="L2490" s="124"/>
      <c r="M2490" s="124"/>
      <c r="N2490" s="124"/>
      <c r="O2490" s="124"/>
      <c r="P2490" s="124"/>
      <c r="Q2490" s="124"/>
      <c r="R2490" s="124"/>
      <c r="S2490" s="124"/>
      <c r="T2490" s="124"/>
      <c r="U2490" s="124"/>
      <c r="V2490" s="124"/>
      <c r="W2490" s="124"/>
      <c r="X2490" s="124"/>
      <c r="Y2490" s="124"/>
    </row>
    <row r="2491" spans="1:25" x14ac:dyDescent="0.25">
      <c r="A2491" s="124"/>
      <c r="B2491" s="124"/>
      <c r="C2491" s="124"/>
      <c r="D2491" s="124"/>
      <c r="E2491" s="124"/>
      <c r="F2491" s="124"/>
      <c r="G2491" s="124"/>
      <c r="H2491" s="124"/>
      <c r="I2491" s="124"/>
      <c r="J2491" s="124"/>
      <c r="K2491" s="124"/>
      <c r="L2491" s="124"/>
      <c r="M2491" s="124"/>
      <c r="N2491" s="124"/>
      <c r="O2491" s="124"/>
      <c r="P2491" s="124"/>
      <c r="Q2491" s="124"/>
      <c r="R2491" s="124"/>
      <c r="S2491" s="124"/>
      <c r="T2491" s="124"/>
      <c r="U2491" s="124"/>
      <c r="V2491" s="124"/>
      <c r="W2491" s="124"/>
      <c r="X2491" s="124"/>
      <c r="Y2491" s="124"/>
    </row>
    <row r="2492" spans="1:25" x14ac:dyDescent="0.25">
      <c r="A2492" s="124"/>
      <c r="B2492" s="124"/>
      <c r="C2492" s="124"/>
      <c r="D2492" s="124"/>
      <c r="E2492" s="124"/>
      <c r="F2492" s="124"/>
      <c r="G2492" s="124"/>
      <c r="H2492" s="124"/>
      <c r="I2492" s="124"/>
      <c r="J2492" s="124"/>
      <c r="K2492" s="124"/>
      <c r="L2492" s="124"/>
      <c r="M2492" s="124"/>
      <c r="N2492" s="124"/>
      <c r="O2492" s="124"/>
      <c r="P2492" s="124"/>
      <c r="Q2492" s="124"/>
      <c r="R2492" s="124"/>
      <c r="S2492" s="124"/>
      <c r="T2492" s="124"/>
      <c r="U2492" s="124"/>
      <c r="V2492" s="124"/>
      <c r="W2492" s="124"/>
      <c r="X2492" s="124"/>
      <c r="Y2492" s="124"/>
    </row>
    <row r="2493" spans="1:25" x14ac:dyDescent="0.25">
      <c r="A2493" s="124"/>
      <c r="B2493" s="124"/>
      <c r="C2493" s="124"/>
      <c r="D2493" s="124"/>
      <c r="E2493" s="124"/>
      <c r="F2493" s="124"/>
      <c r="G2493" s="124"/>
      <c r="H2493" s="124"/>
      <c r="I2493" s="124"/>
      <c r="J2493" s="124"/>
      <c r="K2493" s="124"/>
      <c r="L2493" s="124"/>
      <c r="M2493" s="124"/>
      <c r="N2493" s="124"/>
      <c r="O2493" s="124"/>
      <c r="P2493" s="124"/>
      <c r="Q2493" s="124"/>
      <c r="R2493" s="124"/>
      <c r="S2493" s="124"/>
      <c r="T2493" s="124"/>
      <c r="U2493" s="124"/>
      <c r="V2493" s="124"/>
      <c r="W2493" s="124"/>
      <c r="X2493" s="124"/>
      <c r="Y2493" s="124"/>
    </row>
    <row r="2494" spans="1:25" x14ac:dyDescent="0.25">
      <c r="A2494" s="124"/>
      <c r="B2494" s="124"/>
      <c r="C2494" s="124"/>
      <c r="D2494" s="124"/>
      <c r="E2494" s="124"/>
      <c r="F2494" s="124"/>
      <c r="G2494" s="124"/>
      <c r="H2494" s="124"/>
      <c r="I2494" s="124"/>
      <c r="J2494" s="124"/>
      <c r="K2494" s="124"/>
      <c r="L2494" s="124"/>
      <c r="M2494" s="124"/>
      <c r="N2494" s="124"/>
      <c r="O2494" s="124"/>
      <c r="P2494" s="124"/>
      <c r="Q2494" s="124"/>
      <c r="R2494" s="124"/>
      <c r="S2494" s="124"/>
      <c r="T2494" s="124"/>
      <c r="U2494" s="124"/>
      <c r="V2494" s="124"/>
      <c r="W2494" s="124"/>
      <c r="X2494" s="124"/>
      <c r="Y2494" s="124"/>
    </row>
    <row r="2495" spans="1:25" x14ac:dyDescent="0.25">
      <c r="A2495" s="124"/>
      <c r="B2495" s="124"/>
      <c r="C2495" s="124"/>
      <c r="D2495" s="124"/>
      <c r="E2495" s="124"/>
      <c r="F2495" s="124"/>
      <c r="G2495" s="124"/>
      <c r="H2495" s="124"/>
      <c r="I2495" s="124"/>
      <c r="J2495" s="124"/>
      <c r="K2495" s="124"/>
      <c r="L2495" s="124"/>
      <c r="M2495" s="124"/>
      <c r="N2495" s="124"/>
      <c r="O2495" s="124"/>
      <c r="P2495" s="124"/>
      <c r="Q2495" s="124"/>
      <c r="R2495" s="124"/>
      <c r="S2495" s="124"/>
      <c r="T2495" s="124"/>
      <c r="U2495" s="124"/>
      <c r="V2495" s="124"/>
      <c r="W2495" s="124"/>
      <c r="X2495" s="124"/>
      <c r="Y2495" s="124"/>
    </row>
    <row r="2496" spans="1:25" x14ac:dyDescent="0.25">
      <c r="A2496" s="124"/>
      <c r="B2496" s="124"/>
      <c r="C2496" s="124"/>
      <c r="D2496" s="124"/>
      <c r="E2496" s="124"/>
      <c r="F2496" s="124"/>
      <c r="G2496" s="124"/>
      <c r="H2496" s="124"/>
      <c r="I2496" s="124"/>
      <c r="J2496" s="124"/>
      <c r="K2496" s="124"/>
      <c r="L2496" s="124"/>
      <c r="M2496" s="124"/>
      <c r="N2496" s="124"/>
      <c r="O2496" s="124"/>
      <c r="P2496" s="124"/>
      <c r="Q2496" s="124"/>
      <c r="R2496" s="124"/>
      <c r="S2496" s="124"/>
      <c r="T2496" s="124"/>
      <c r="U2496" s="124"/>
      <c r="V2496" s="124"/>
      <c r="W2496" s="124"/>
      <c r="X2496" s="124"/>
      <c r="Y2496" s="124"/>
    </row>
    <row r="2497" spans="1:25" x14ac:dyDescent="0.25">
      <c r="A2497" s="124"/>
      <c r="B2497" s="124"/>
      <c r="C2497" s="124"/>
      <c r="D2497" s="124"/>
      <c r="E2497" s="124"/>
      <c r="F2497" s="124"/>
      <c r="G2497" s="124"/>
      <c r="H2497" s="124"/>
      <c r="I2497" s="124"/>
      <c r="J2497" s="124"/>
      <c r="K2497" s="124"/>
      <c r="L2497" s="124"/>
      <c r="M2497" s="124"/>
      <c r="N2497" s="124"/>
      <c r="O2497" s="124"/>
      <c r="P2497" s="124"/>
      <c r="Q2497" s="124"/>
      <c r="R2497" s="124"/>
      <c r="S2497" s="124"/>
      <c r="T2497" s="124"/>
      <c r="U2497" s="124"/>
      <c r="V2497" s="124"/>
      <c r="W2497" s="124"/>
      <c r="X2497" s="124"/>
      <c r="Y2497" s="124"/>
    </row>
    <row r="2498" spans="1:25" x14ac:dyDescent="0.25">
      <c r="A2498" s="124"/>
      <c r="B2498" s="124"/>
      <c r="C2498" s="124"/>
      <c r="D2498" s="124"/>
      <c r="E2498" s="124"/>
      <c r="F2498" s="124"/>
      <c r="G2498" s="124"/>
      <c r="H2498" s="124"/>
      <c r="I2498" s="124"/>
      <c r="J2498" s="124"/>
      <c r="K2498" s="124"/>
      <c r="L2498" s="124"/>
      <c r="M2498" s="124"/>
      <c r="N2498" s="124"/>
      <c r="O2498" s="124"/>
      <c r="P2498" s="124"/>
      <c r="Q2498" s="124"/>
      <c r="R2498" s="124"/>
      <c r="S2498" s="124"/>
      <c r="T2498" s="124"/>
      <c r="U2498" s="124"/>
      <c r="V2498" s="124"/>
      <c r="W2498" s="124"/>
      <c r="X2498" s="124"/>
      <c r="Y2498" s="124"/>
    </row>
    <row r="2499" spans="1:25" x14ac:dyDescent="0.25">
      <c r="A2499" s="124"/>
      <c r="B2499" s="124"/>
      <c r="C2499" s="124"/>
      <c r="D2499" s="124"/>
      <c r="E2499" s="124"/>
      <c r="F2499" s="124"/>
      <c r="G2499" s="124"/>
      <c r="H2499" s="124"/>
      <c r="I2499" s="124"/>
      <c r="J2499" s="124"/>
      <c r="K2499" s="124"/>
      <c r="L2499" s="124"/>
      <c r="M2499" s="124"/>
      <c r="N2499" s="124"/>
      <c r="O2499" s="124"/>
      <c r="P2499" s="124"/>
      <c r="Q2499" s="124"/>
      <c r="R2499" s="124"/>
      <c r="S2499" s="124"/>
      <c r="T2499" s="124"/>
      <c r="U2499" s="124"/>
      <c r="V2499" s="124"/>
      <c r="W2499" s="124"/>
      <c r="X2499" s="124"/>
      <c r="Y2499" s="124"/>
    </row>
    <row r="2500" spans="1:25" x14ac:dyDescent="0.25">
      <c r="A2500" s="124"/>
      <c r="B2500" s="124"/>
      <c r="C2500" s="124"/>
      <c r="D2500" s="124"/>
      <c r="E2500" s="124"/>
      <c r="F2500" s="124"/>
      <c r="G2500" s="124"/>
      <c r="H2500" s="124"/>
      <c r="I2500" s="124"/>
      <c r="J2500" s="124"/>
      <c r="K2500" s="124"/>
      <c r="L2500" s="124"/>
      <c r="M2500" s="124"/>
      <c r="N2500" s="124"/>
      <c r="O2500" s="124"/>
      <c r="P2500" s="124"/>
      <c r="Q2500" s="124"/>
      <c r="R2500" s="124"/>
      <c r="S2500" s="124"/>
      <c r="T2500" s="124"/>
      <c r="U2500" s="124"/>
      <c r="V2500" s="124"/>
      <c r="W2500" s="124"/>
      <c r="X2500" s="124"/>
      <c r="Y2500" s="124"/>
    </row>
    <row r="2501" spans="1:25" x14ac:dyDescent="0.25">
      <c r="A2501" s="124"/>
      <c r="B2501" s="124"/>
      <c r="C2501" s="124"/>
      <c r="D2501" s="124"/>
      <c r="E2501" s="124"/>
      <c r="F2501" s="124"/>
      <c r="G2501" s="124"/>
      <c r="H2501" s="124"/>
      <c r="I2501" s="124"/>
      <c r="J2501" s="124"/>
      <c r="K2501" s="124"/>
      <c r="L2501" s="124"/>
      <c r="M2501" s="124"/>
      <c r="N2501" s="124"/>
      <c r="O2501" s="124"/>
      <c r="P2501" s="124"/>
      <c r="Q2501" s="124"/>
      <c r="R2501" s="124"/>
      <c r="S2501" s="124"/>
      <c r="T2501" s="124"/>
      <c r="U2501" s="124"/>
      <c r="V2501" s="124"/>
      <c r="W2501" s="124"/>
      <c r="X2501" s="124"/>
      <c r="Y2501" s="124"/>
    </row>
    <row r="2502" spans="1:25" x14ac:dyDescent="0.25">
      <c r="A2502" s="124"/>
      <c r="B2502" s="124"/>
      <c r="C2502" s="124"/>
      <c r="D2502" s="124"/>
      <c r="E2502" s="124"/>
      <c r="F2502" s="124"/>
      <c r="G2502" s="124"/>
      <c r="H2502" s="124"/>
      <c r="I2502" s="124"/>
      <c r="J2502" s="124"/>
      <c r="K2502" s="124"/>
      <c r="L2502" s="124"/>
      <c r="M2502" s="124"/>
      <c r="N2502" s="124"/>
      <c r="O2502" s="124"/>
      <c r="P2502" s="124"/>
      <c r="Q2502" s="124"/>
      <c r="R2502" s="124"/>
      <c r="S2502" s="124"/>
      <c r="T2502" s="124"/>
      <c r="U2502" s="124"/>
      <c r="V2502" s="124"/>
      <c r="W2502" s="124"/>
      <c r="X2502" s="124"/>
      <c r="Y2502" s="124"/>
    </row>
    <row r="2503" spans="1:25" x14ac:dyDescent="0.25">
      <c r="A2503" s="124"/>
      <c r="B2503" s="124"/>
      <c r="C2503" s="124"/>
      <c r="D2503" s="124"/>
      <c r="E2503" s="124"/>
      <c r="F2503" s="124"/>
      <c r="G2503" s="124"/>
      <c r="H2503" s="124"/>
      <c r="I2503" s="124"/>
      <c r="J2503" s="124"/>
      <c r="K2503" s="124"/>
      <c r="L2503" s="124"/>
      <c r="M2503" s="124"/>
      <c r="N2503" s="124"/>
      <c r="O2503" s="124"/>
      <c r="P2503" s="124"/>
      <c r="Q2503" s="124"/>
      <c r="R2503" s="124"/>
      <c r="S2503" s="124"/>
      <c r="T2503" s="124"/>
      <c r="U2503" s="124"/>
      <c r="V2503" s="124"/>
      <c r="W2503" s="124"/>
      <c r="X2503" s="124"/>
      <c r="Y2503" s="124"/>
    </row>
    <row r="2504" spans="1:25" x14ac:dyDescent="0.25">
      <c r="A2504" s="124"/>
      <c r="B2504" s="124"/>
      <c r="C2504" s="124"/>
      <c r="D2504" s="124"/>
      <c r="E2504" s="124"/>
      <c r="F2504" s="124"/>
      <c r="G2504" s="124"/>
      <c r="H2504" s="124"/>
      <c r="I2504" s="124"/>
      <c r="J2504" s="124"/>
      <c r="K2504" s="124"/>
      <c r="L2504" s="124"/>
      <c r="M2504" s="124"/>
      <c r="N2504" s="124"/>
      <c r="O2504" s="124"/>
      <c r="P2504" s="124"/>
      <c r="Q2504" s="124"/>
      <c r="R2504" s="124"/>
      <c r="S2504" s="124"/>
      <c r="T2504" s="124"/>
      <c r="U2504" s="124"/>
      <c r="V2504" s="124"/>
      <c r="W2504" s="124"/>
      <c r="X2504" s="124"/>
      <c r="Y2504" s="124"/>
    </row>
    <row r="2505" spans="1:25" x14ac:dyDescent="0.25">
      <c r="A2505" s="124"/>
      <c r="B2505" s="124"/>
      <c r="C2505" s="124"/>
      <c r="D2505" s="124"/>
      <c r="E2505" s="124"/>
      <c r="F2505" s="124"/>
      <c r="G2505" s="124"/>
      <c r="H2505" s="124"/>
      <c r="I2505" s="124"/>
      <c r="J2505" s="124"/>
      <c r="K2505" s="124"/>
      <c r="L2505" s="124"/>
      <c r="M2505" s="124"/>
      <c r="N2505" s="124"/>
      <c r="O2505" s="124"/>
      <c r="P2505" s="124"/>
      <c r="Q2505" s="124"/>
      <c r="R2505" s="124"/>
      <c r="S2505" s="124"/>
      <c r="T2505" s="124"/>
      <c r="U2505" s="124"/>
      <c r="V2505" s="124"/>
      <c r="W2505" s="124"/>
      <c r="X2505" s="124"/>
      <c r="Y2505" s="124"/>
    </row>
    <row r="2506" spans="1:25" x14ac:dyDescent="0.25">
      <c r="A2506" s="124"/>
      <c r="B2506" s="124"/>
      <c r="C2506" s="124"/>
      <c r="D2506" s="124"/>
      <c r="E2506" s="124"/>
      <c r="F2506" s="124"/>
      <c r="G2506" s="124"/>
      <c r="H2506" s="124"/>
      <c r="I2506" s="124"/>
      <c r="J2506" s="124"/>
      <c r="K2506" s="124"/>
      <c r="L2506" s="124"/>
      <c r="M2506" s="124"/>
      <c r="N2506" s="124"/>
      <c r="O2506" s="124"/>
      <c r="P2506" s="124"/>
      <c r="Q2506" s="124"/>
      <c r="R2506" s="124"/>
      <c r="S2506" s="124"/>
      <c r="T2506" s="124"/>
      <c r="U2506" s="124"/>
      <c r="V2506" s="124"/>
      <c r="W2506" s="124"/>
      <c r="X2506" s="124"/>
      <c r="Y2506" s="124"/>
    </row>
    <row r="2507" spans="1:25" x14ac:dyDescent="0.25">
      <c r="A2507" s="124"/>
      <c r="B2507" s="124"/>
      <c r="C2507" s="124"/>
      <c r="D2507" s="124"/>
      <c r="E2507" s="124"/>
      <c r="F2507" s="124"/>
      <c r="G2507" s="124"/>
      <c r="H2507" s="124"/>
      <c r="I2507" s="124"/>
      <c r="J2507" s="124"/>
      <c r="K2507" s="124"/>
      <c r="L2507" s="124"/>
      <c r="M2507" s="124"/>
      <c r="N2507" s="124"/>
      <c r="O2507" s="124"/>
      <c r="P2507" s="124"/>
      <c r="Q2507" s="124"/>
      <c r="R2507" s="124"/>
      <c r="S2507" s="124"/>
      <c r="T2507" s="124"/>
      <c r="U2507" s="124"/>
      <c r="V2507" s="124"/>
      <c r="W2507" s="124"/>
      <c r="X2507" s="124"/>
      <c r="Y2507" s="124"/>
    </row>
    <row r="2508" spans="1:25" x14ac:dyDescent="0.25">
      <c r="A2508" s="124"/>
      <c r="B2508" s="124"/>
      <c r="C2508" s="124"/>
      <c r="D2508" s="124"/>
      <c r="E2508" s="124"/>
      <c r="F2508" s="124"/>
      <c r="G2508" s="124"/>
      <c r="H2508" s="124"/>
      <c r="I2508" s="124"/>
      <c r="J2508" s="124"/>
      <c r="K2508" s="124"/>
      <c r="L2508" s="124"/>
      <c r="M2508" s="124"/>
      <c r="N2508" s="124"/>
      <c r="O2508" s="124"/>
      <c r="P2508" s="124"/>
      <c r="Q2508" s="124"/>
      <c r="R2508" s="124"/>
      <c r="S2508" s="124"/>
      <c r="T2508" s="124"/>
      <c r="U2508" s="124"/>
      <c r="V2508" s="124"/>
      <c r="W2508" s="124"/>
      <c r="X2508" s="124"/>
      <c r="Y2508" s="124"/>
    </row>
    <row r="2509" spans="1:25" x14ac:dyDescent="0.25">
      <c r="A2509" s="124"/>
      <c r="B2509" s="124"/>
      <c r="C2509" s="124"/>
      <c r="D2509" s="124"/>
      <c r="E2509" s="124"/>
      <c r="F2509" s="124"/>
      <c r="G2509" s="124"/>
      <c r="H2509" s="124"/>
      <c r="I2509" s="124"/>
      <c r="J2509" s="124"/>
      <c r="K2509" s="124"/>
      <c r="L2509" s="124"/>
      <c r="M2509" s="124"/>
      <c r="N2509" s="124"/>
      <c r="O2509" s="124"/>
      <c r="P2509" s="124"/>
      <c r="Q2509" s="124"/>
      <c r="R2509" s="124"/>
      <c r="S2509" s="124"/>
      <c r="T2509" s="124"/>
      <c r="U2509" s="124"/>
      <c r="V2509" s="124"/>
      <c r="W2509" s="124"/>
      <c r="X2509" s="124"/>
      <c r="Y2509" s="124"/>
    </row>
    <row r="2510" spans="1:25" x14ac:dyDescent="0.25">
      <c r="A2510" s="124"/>
      <c r="B2510" s="124"/>
      <c r="C2510" s="124"/>
      <c r="D2510" s="124"/>
      <c r="E2510" s="124"/>
      <c r="F2510" s="124"/>
      <c r="G2510" s="124"/>
      <c r="H2510" s="124"/>
      <c r="I2510" s="124"/>
      <c r="J2510" s="124"/>
      <c r="K2510" s="124"/>
      <c r="L2510" s="124"/>
      <c r="M2510" s="124"/>
      <c r="N2510" s="124"/>
      <c r="O2510" s="124"/>
      <c r="P2510" s="124"/>
      <c r="Q2510" s="124"/>
      <c r="R2510" s="124"/>
      <c r="S2510" s="124"/>
      <c r="T2510" s="124"/>
      <c r="U2510" s="124"/>
      <c r="V2510" s="124"/>
      <c r="W2510" s="124"/>
      <c r="X2510" s="124"/>
      <c r="Y2510" s="124"/>
    </row>
    <row r="2511" spans="1:25" x14ac:dyDescent="0.25">
      <c r="A2511" s="124"/>
      <c r="B2511" s="124"/>
      <c r="C2511" s="124"/>
      <c r="D2511" s="124"/>
      <c r="E2511" s="124"/>
      <c r="F2511" s="124"/>
      <c r="G2511" s="124"/>
      <c r="H2511" s="124"/>
      <c r="I2511" s="124"/>
      <c r="J2511" s="124"/>
      <c r="K2511" s="124"/>
      <c r="L2511" s="124"/>
      <c r="M2511" s="124"/>
      <c r="N2511" s="124"/>
      <c r="O2511" s="124"/>
      <c r="P2511" s="124"/>
      <c r="Q2511" s="124"/>
      <c r="R2511" s="124"/>
      <c r="S2511" s="124"/>
      <c r="T2511" s="124"/>
      <c r="U2511" s="124"/>
      <c r="V2511" s="124"/>
      <c r="W2511" s="124"/>
      <c r="X2511" s="124"/>
      <c r="Y2511" s="124"/>
    </row>
    <row r="2512" spans="1:25" x14ac:dyDescent="0.25">
      <c r="A2512" s="124"/>
      <c r="B2512" s="124"/>
      <c r="C2512" s="124"/>
      <c r="D2512" s="124"/>
      <c r="E2512" s="124"/>
      <c r="F2512" s="124"/>
      <c r="G2512" s="124"/>
      <c r="H2512" s="124"/>
      <c r="I2512" s="124"/>
      <c r="J2512" s="124"/>
      <c r="K2512" s="124"/>
      <c r="L2512" s="124"/>
      <c r="M2512" s="124"/>
      <c r="N2512" s="124"/>
      <c r="O2512" s="124"/>
      <c r="P2512" s="124"/>
      <c r="Q2512" s="124"/>
      <c r="R2512" s="124"/>
      <c r="S2512" s="124"/>
      <c r="T2512" s="124"/>
      <c r="U2512" s="124"/>
      <c r="V2512" s="124"/>
      <c r="W2512" s="124"/>
      <c r="X2512" s="124"/>
      <c r="Y2512" s="124"/>
    </row>
    <row r="2513" spans="1:25" x14ac:dyDescent="0.25">
      <c r="A2513" s="124"/>
      <c r="B2513" s="124"/>
      <c r="C2513" s="124"/>
      <c r="D2513" s="124"/>
      <c r="E2513" s="124"/>
      <c r="F2513" s="124"/>
      <c r="G2513" s="124"/>
      <c r="H2513" s="124"/>
      <c r="I2513" s="124"/>
      <c r="J2513" s="124"/>
      <c r="K2513" s="124"/>
      <c r="L2513" s="124"/>
      <c r="M2513" s="124"/>
      <c r="N2513" s="124"/>
      <c r="O2513" s="124"/>
      <c r="P2513" s="124"/>
      <c r="Q2513" s="124"/>
      <c r="R2513" s="124"/>
      <c r="S2513" s="124"/>
      <c r="T2513" s="124"/>
      <c r="U2513" s="124"/>
      <c r="V2513" s="124"/>
      <c r="W2513" s="124"/>
      <c r="X2513" s="124"/>
      <c r="Y2513" s="124"/>
    </row>
    <row r="2514" spans="1:25" x14ac:dyDescent="0.25">
      <c r="A2514" s="124"/>
      <c r="B2514" s="124"/>
      <c r="C2514" s="124"/>
      <c r="D2514" s="124"/>
      <c r="E2514" s="124"/>
      <c r="F2514" s="124"/>
      <c r="G2514" s="124"/>
      <c r="H2514" s="124"/>
      <c r="I2514" s="124"/>
      <c r="J2514" s="124"/>
      <c r="K2514" s="124"/>
      <c r="L2514" s="124"/>
      <c r="M2514" s="124"/>
      <c r="N2514" s="124"/>
      <c r="O2514" s="124"/>
      <c r="P2514" s="124"/>
      <c r="Q2514" s="124"/>
      <c r="R2514" s="124"/>
      <c r="S2514" s="124"/>
      <c r="T2514" s="124"/>
      <c r="U2514" s="124"/>
      <c r="V2514" s="124"/>
      <c r="W2514" s="124"/>
      <c r="X2514" s="124"/>
      <c r="Y2514" s="124"/>
    </row>
    <row r="2515" spans="1:25" x14ac:dyDescent="0.25">
      <c r="A2515" s="124"/>
      <c r="B2515" s="124"/>
      <c r="C2515" s="124"/>
      <c r="D2515" s="124"/>
      <c r="E2515" s="124"/>
      <c r="F2515" s="124"/>
      <c r="G2515" s="124"/>
      <c r="H2515" s="124"/>
      <c r="I2515" s="124"/>
      <c r="J2515" s="124"/>
      <c r="K2515" s="124"/>
      <c r="L2515" s="124"/>
      <c r="M2515" s="124"/>
      <c r="N2515" s="124"/>
      <c r="O2515" s="124"/>
      <c r="P2515" s="124"/>
      <c r="Q2515" s="124"/>
      <c r="R2515" s="124"/>
      <c r="S2515" s="124"/>
      <c r="T2515" s="124"/>
      <c r="U2515" s="124"/>
      <c r="V2515" s="124"/>
      <c r="W2515" s="124"/>
      <c r="X2515" s="124"/>
      <c r="Y2515" s="124"/>
    </row>
    <row r="2516" spans="1:25" x14ac:dyDescent="0.25">
      <c r="A2516" s="124"/>
      <c r="B2516" s="124"/>
      <c r="C2516" s="124"/>
      <c r="D2516" s="124"/>
      <c r="E2516" s="124"/>
      <c r="F2516" s="124"/>
      <c r="G2516" s="124"/>
      <c r="H2516" s="124"/>
      <c r="I2516" s="124"/>
      <c r="J2516" s="124"/>
      <c r="K2516" s="124"/>
      <c r="L2516" s="124"/>
      <c r="M2516" s="124"/>
      <c r="N2516" s="124"/>
      <c r="O2516" s="124"/>
      <c r="P2516" s="124"/>
      <c r="Q2516" s="124"/>
      <c r="R2516" s="124"/>
      <c r="S2516" s="124"/>
      <c r="T2516" s="124"/>
      <c r="U2516" s="124"/>
      <c r="V2516" s="124"/>
      <c r="W2516" s="124"/>
      <c r="X2516" s="124"/>
      <c r="Y2516" s="124"/>
    </row>
    <row r="2517" spans="1:25" x14ac:dyDescent="0.25">
      <c r="A2517" s="124"/>
      <c r="B2517" s="124"/>
      <c r="C2517" s="124"/>
      <c r="D2517" s="124"/>
      <c r="E2517" s="124"/>
      <c r="F2517" s="124"/>
      <c r="G2517" s="124"/>
      <c r="H2517" s="124"/>
      <c r="I2517" s="124"/>
      <c r="J2517" s="124"/>
      <c r="K2517" s="124"/>
      <c r="L2517" s="124"/>
      <c r="M2517" s="124"/>
      <c r="N2517" s="124"/>
      <c r="O2517" s="124"/>
      <c r="P2517" s="124"/>
      <c r="Q2517" s="124"/>
      <c r="R2517" s="124"/>
      <c r="S2517" s="124"/>
      <c r="T2517" s="124"/>
      <c r="U2517" s="124"/>
      <c r="V2517" s="124"/>
      <c r="W2517" s="124"/>
      <c r="X2517" s="124"/>
      <c r="Y2517" s="124"/>
    </row>
    <row r="2518" spans="1:25" x14ac:dyDescent="0.25">
      <c r="A2518" s="124"/>
      <c r="B2518" s="124"/>
      <c r="C2518" s="124"/>
      <c r="D2518" s="124"/>
      <c r="E2518" s="124"/>
      <c r="F2518" s="124"/>
      <c r="G2518" s="124"/>
      <c r="H2518" s="124"/>
      <c r="I2518" s="124"/>
      <c r="J2518" s="124"/>
      <c r="K2518" s="124"/>
      <c r="L2518" s="124"/>
      <c r="M2518" s="124"/>
      <c r="N2518" s="124"/>
      <c r="O2518" s="124"/>
      <c r="P2518" s="124"/>
      <c r="Q2518" s="124"/>
      <c r="R2518" s="124"/>
      <c r="S2518" s="124"/>
      <c r="T2518" s="124"/>
      <c r="U2518" s="124"/>
      <c r="V2518" s="124"/>
      <c r="W2518" s="124"/>
      <c r="X2518" s="124"/>
      <c r="Y2518" s="124"/>
    </row>
    <row r="2519" spans="1:25" x14ac:dyDescent="0.25">
      <c r="A2519" s="124"/>
      <c r="B2519" s="124"/>
      <c r="C2519" s="124"/>
      <c r="D2519" s="124"/>
      <c r="E2519" s="124"/>
      <c r="F2519" s="124"/>
      <c r="G2519" s="124"/>
      <c r="H2519" s="124"/>
      <c r="I2519" s="124"/>
      <c r="J2519" s="124"/>
      <c r="K2519" s="124"/>
      <c r="L2519" s="124"/>
      <c r="M2519" s="124"/>
      <c r="N2519" s="124"/>
      <c r="O2519" s="124"/>
      <c r="P2519" s="124"/>
      <c r="Q2519" s="124"/>
      <c r="R2519" s="124"/>
      <c r="S2519" s="124"/>
      <c r="T2519" s="124"/>
      <c r="U2519" s="124"/>
      <c r="V2519" s="124"/>
      <c r="W2519" s="124"/>
      <c r="X2519" s="124"/>
      <c r="Y2519" s="124"/>
    </row>
    <row r="2520" spans="1:25" x14ac:dyDescent="0.25">
      <c r="A2520" s="124"/>
      <c r="B2520" s="124"/>
      <c r="C2520" s="124"/>
      <c r="D2520" s="124"/>
      <c r="E2520" s="124"/>
      <c r="F2520" s="124"/>
      <c r="G2520" s="124"/>
      <c r="H2520" s="124"/>
      <c r="I2520" s="124"/>
      <c r="J2520" s="124"/>
      <c r="K2520" s="124"/>
      <c r="L2520" s="124"/>
      <c r="M2520" s="124"/>
      <c r="N2520" s="124"/>
      <c r="O2520" s="124"/>
      <c r="P2520" s="124"/>
      <c r="Q2520" s="124"/>
      <c r="R2520" s="124"/>
      <c r="S2520" s="124"/>
      <c r="T2520" s="124"/>
      <c r="U2520" s="124"/>
      <c r="V2520" s="124"/>
      <c r="W2520" s="124"/>
      <c r="X2520" s="124"/>
      <c r="Y2520" s="124"/>
    </row>
    <row r="2521" spans="1:25" x14ac:dyDescent="0.25">
      <c r="A2521" s="124"/>
      <c r="B2521" s="124"/>
      <c r="C2521" s="124"/>
      <c r="D2521" s="124"/>
      <c r="E2521" s="124"/>
      <c r="F2521" s="124"/>
      <c r="G2521" s="124"/>
      <c r="H2521" s="124"/>
      <c r="I2521" s="124"/>
      <c r="J2521" s="124"/>
      <c r="K2521" s="124"/>
      <c r="L2521" s="124"/>
      <c r="M2521" s="124"/>
      <c r="N2521" s="124"/>
      <c r="O2521" s="124"/>
      <c r="P2521" s="124"/>
      <c r="Q2521" s="124"/>
      <c r="R2521" s="124"/>
      <c r="S2521" s="124"/>
      <c r="T2521" s="124"/>
      <c r="U2521" s="124"/>
      <c r="V2521" s="124"/>
      <c r="W2521" s="124"/>
      <c r="X2521" s="124"/>
      <c r="Y2521" s="124"/>
    </row>
    <row r="2522" spans="1:25" x14ac:dyDescent="0.25">
      <c r="A2522" s="124"/>
      <c r="B2522" s="124"/>
      <c r="C2522" s="124"/>
      <c r="D2522" s="124"/>
      <c r="E2522" s="124"/>
      <c r="F2522" s="124"/>
      <c r="G2522" s="124"/>
      <c r="H2522" s="124"/>
      <c r="I2522" s="124"/>
      <c r="J2522" s="124"/>
      <c r="K2522" s="124"/>
      <c r="L2522" s="124"/>
      <c r="M2522" s="124"/>
      <c r="N2522" s="124"/>
      <c r="O2522" s="124"/>
      <c r="P2522" s="124"/>
      <c r="Q2522" s="124"/>
      <c r="R2522" s="124"/>
      <c r="S2522" s="124"/>
      <c r="T2522" s="124"/>
      <c r="U2522" s="124"/>
      <c r="V2522" s="124"/>
      <c r="W2522" s="124"/>
      <c r="X2522" s="124"/>
      <c r="Y2522" s="124"/>
    </row>
    <row r="2523" spans="1:25" x14ac:dyDescent="0.25">
      <c r="A2523" s="124"/>
      <c r="B2523" s="124"/>
      <c r="C2523" s="124"/>
      <c r="D2523" s="124"/>
      <c r="E2523" s="124"/>
      <c r="F2523" s="124"/>
      <c r="G2523" s="124"/>
      <c r="H2523" s="124"/>
      <c r="I2523" s="124"/>
      <c r="J2523" s="124"/>
      <c r="K2523" s="124"/>
      <c r="L2523" s="124"/>
      <c r="M2523" s="124"/>
      <c r="N2523" s="124"/>
      <c r="O2523" s="124"/>
      <c r="P2523" s="124"/>
      <c r="Q2523" s="124"/>
      <c r="R2523" s="124"/>
      <c r="S2523" s="124"/>
      <c r="T2523" s="124"/>
      <c r="U2523" s="124"/>
      <c r="V2523" s="124"/>
      <c r="W2523" s="124"/>
      <c r="X2523" s="124"/>
      <c r="Y2523" s="124"/>
    </row>
    <row r="2524" spans="1:25" x14ac:dyDescent="0.25">
      <c r="A2524" s="124"/>
      <c r="B2524" s="124"/>
      <c r="C2524" s="124"/>
      <c r="D2524" s="124"/>
      <c r="E2524" s="124"/>
      <c r="F2524" s="124"/>
      <c r="G2524" s="124"/>
      <c r="H2524" s="124"/>
      <c r="I2524" s="124"/>
      <c r="J2524" s="124"/>
      <c r="K2524" s="124"/>
      <c r="L2524" s="124"/>
      <c r="M2524" s="124"/>
      <c r="N2524" s="124"/>
      <c r="O2524" s="124"/>
      <c r="P2524" s="124"/>
      <c r="Q2524" s="124"/>
      <c r="R2524" s="124"/>
      <c r="S2524" s="124"/>
      <c r="T2524" s="124"/>
      <c r="U2524" s="124"/>
      <c r="V2524" s="124"/>
      <c r="W2524" s="124"/>
      <c r="X2524" s="124"/>
      <c r="Y2524" s="124"/>
    </row>
    <row r="2525" spans="1:25" x14ac:dyDescent="0.25">
      <c r="A2525" s="124"/>
      <c r="B2525" s="124"/>
      <c r="C2525" s="124"/>
      <c r="D2525" s="124"/>
      <c r="E2525" s="124"/>
      <c r="F2525" s="124"/>
      <c r="G2525" s="124"/>
      <c r="H2525" s="124"/>
      <c r="I2525" s="124"/>
      <c r="J2525" s="124"/>
      <c r="K2525" s="124"/>
      <c r="L2525" s="124"/>
      <c r="M2525" s="124"/>
      <c r="N2525" s="124"/>
      <c r="O2525" s="124"/>
      <c r="P2525" s="124"/>
      <c r="Q2525" s="124"/>
      <c r="R2525" s="124"/>
      <c r="S2525" s="124"/>
      <c r="T2525" s="124"/>
      <c r="U2525" s="124"/>
      <c r="V2525" s="124"/>
      <c r="W2525" s="124"/>
      <c r="X2525" s="124"/>
      <c r="Y2525" s="124"/>
    </row>
    <row r="2526" spans="1:25" x14ac:dyDescent="0.25">
      <c r="A2526" s="124"/>
      <c r="B2526" s="124"/>
      <c r="C2526" s="124"/>
      <c r="D2526" s="124"/>
      <c r="E2526" s="124"/>
      <c r="F2526" s="124"/>
      <c r="G2526" s="124"/>
      <c r="H2526" s="124"/>
      <c r="I2526" s="124"/>
      <c r="J2526" s="124"/>
      <c r="K2526" s="124"/>
      <c r="L2526" s="124"/>
      <c r="M2526" s="124"/>
      <c r="N2526" s="124"/>
      <c r="O2526" s="124"/>
      <c r="P2526" s="124"/>
      <c r="Q2526" s="124"/>
      <c r="R2526" s="124"/>
      <c r="S2526" s="124"/>
      <c r="T2526" s="124"/>
      <c r="U2526" s="124"/>
      <c r="V2526" s="124"/>
      <c r="W2526" s="124"/>
      <c r="X2526" s="124"/>
      <c r="Y2526" s="124"/>
    </row>
    <row r="2527" spans="1:25" x14ac:dyDescent="0.25">
      <c r="A2527" s="124"/>
      <c r="B2527" s="124"/>
      <c r="C2527" s="124"/>
      <c r="D2527" s="124"/>
      <c r="E2527" s="124"/>
      <c r="F2527" s="124"/>
      <c r="G2527" s="124"/>
      <c r="H2527" s="124"/>
      <c r="I2527" s="124"/>
      <c r="J2527" s="124"/>
      <c r="K2527" s="124"/>
      <c r="L2527" s="124"/>
      <c r="M2527" s="124"/>
      <c r="N2527" s="124"/>
      <c r="O2527" s="124"/>
      <c r="P2527" s="124"/>
      <c r="Q2527" s="124"/>
      <c r="R2527" s="124"/>
      <c r="S2527" s="124"/>
      <c r="T2527" s="124"/>
      <c r="U2527" s="124"/>
      <c r="V2527" s="124"/>
      <c r="W2527" s="124"/>
      <c r="X2527" s="124"/>
      <c r="Y2527" s="124"/>
    </row>
    <row r="2528" spans="1:25" x14ac:dyDescent="0.25">
      <c r="A2528" s="124"/>
      <c r="B2528" s="124"/>
      <c r="C2528" s="124"/>
      <c r="D2528" s="124"/>
      <c r="E2528" s="124"/>
      <c r="F2528" s="124"/>
      <c r="G2528" s="124"/>
      <c r="H2528" s="124"/>
      <c r="I2528" s="124"/>
      <c r="J2528" s="124"/>
      <c r="K2528" s="124"/>
      <c r="L2528" s="124"/>
      <c r="M2528" s="124"/>
      <c r="N2528" s="124"/>
      <c r="O2528" s="124"/>
      <c r="P2528" s="124"/>
      <c r="Q2528" s="124"/>
      <c r="R2528" s="124"/>
      <c r="S2528" s="124"/>
      <c r="T2528" s="124"/>
      <c r="U2528" s="124"/>
      <c r="V2528" s="124"/>
      <c r="W2528" s="124"/>
      <c r="X2528" s="124"/>
      <c r="Y2528" s="124"/>
    </row>
    <row r="2529" spans="1:25" x14ac:dyDescent="0.25">
      <c r="A2529" s="124"/>
      <c r="B2529" s="124"/>
      <c r="C2529" s="124"/>
      <c r="D2529" s="124"/>
      <c r="E2529" s="124"/>
      <c r="F2529" s="124"/>
      <c r="G2529" s="124"/>
      <c r="H2529" s="124"/>
      <c r="I2529" s="124"/>
      <c r="J2529" s="124"/>
      <c r="K2529" s="124"/>
      <c r="L2529" s="124"/>
      <c r="M2529" s="124"/>
      <c r="N2529" s="124"/>
      <c r="O2529" s="124"/>
      <c r="P2529" s="124"/>
      <c r="Q2529" s="124"/>
      <c r="R2529" s="124"/>
      <c r="S2529" s="124"/>
      <c r="T2529" s="124"/>
      <c r="U2529" s="124"/>
      <c r="V2529" s="124"/>
      <c r="W2529" s="124"/>
      <c r="X2529" s="124"/>
      <c r="Y2529" s="124"/>
    </row>
    <row r="2530" spans="1:25" x14ac:dyDescent="0.25">
      <c r="A2530" s="124"/>
      <c r="B2530" s="124"/>
      <c r="C2530" s="124"/>
      <c r="D2530" s="124"/>
      <c r="E2530" s="124"/>
      <c r="F2530" s="124"/>
      <c r="G2530" s="124"/>
      <c r="H2530" s="124"/>
      <c r="I2530" s="124"/>
      <c r="J2530" s="124"/>
      <c r="K2530" s="124"/>
      <c r="L2530" s="124"/>
      <c r="M2530" s="124"/>
      <c r="N2530" s="124"/>
      <c r="O2530" s="124"/>
      <c r="P2530" s="124"/>
      <c r="Q2530" s="124"/>
      <c r="R2530" s="124"/>
      <c r="S2530" s="124"/>
      <c r="T2530" s="124"/>
      <c r="U2530" s="124"/>
      <c r="V2530" s="124"/>
      <c r="W2530" s="124"/>
      <c r="X2530" s="124"/>
      <c r="Y2530" s="124"/>
    </row>
    <row r="2531" spans="1:25" x14ac:dyDescent="0.25">
      <c r="A2531" s="124"/>
      <c r="B2531" s="124"/>
      <c r="C2531" s="124"/>
      <c r="D2531" s="124"/>
      <c r="E2531" s="124"/>
      <c r="F2531" s="124"/>
      <c r="G2531" s="124"/>
      <c r="H2531" s="124"/>
      <c r="I2531" s="124"/>
      <c r="J2531" s="124"/>
      <c r="K2531" s="124"/>
      <c r="L2531" s="124"/>
      <c r="M2531" s="124"/>
      <c r="N2531" s="124"/>
      <c r="O2531" s="124"/>
      <c r="P2531" s="124"/>
      <c r="Q2531" s="124"/>
      <c r="R2531" s="124"/>
      <c r="S2531" s="124"/>
      <c r="T2531" s="124"/>
      <c r="U2531" s="124"/>
      <c r="V2531" s="124"/>
      <c r="W2531" s="124"/>
      <c r="X2531" s="124"/>
      <c r="Y2531" s="124"/>
    </row>
    <row r="2532" spans="1:25" x14ac:dyDescent="0.25">
      <c r="A2532" s="124"/>
      <c r="B2532" s="124"/>
      <c r="C2532" s="124"/>
      <c r="D2532" s="124"/>
      <c r="E2532" s="124"/>
      <c r="F2532" s="124"/>
      <c r="G2532" s="124"/>
      <c r="H2532" s="124"/>
      <c r="I2532" s="124"/>
      <c r="J2532" s="124"/>
      <c r="K2532" s="124"/>
      <c r="L2532" s="124"/>
      <c r="M2532" s="124"/>
      <c r="N2532" s="124"/>
      <c r="O2532" s="124"/>
      <c r="P2532" s="124"/>
      <c r="Q2532" s="124"/>
      <c r="R2532" s="124"/>
      <c r="S2532" s="124"/>
      <c r="T2532" s="124"/>
      <c r="U2532" s="124"/>
      <c r="V2532" s="124"/>
      <c r="W2532" s="124"/>
      <c r="X2532" s="124"/>
      <c r="Y2532" s="124"/>
    </row>
    <row r="2533" spans="1:25" x14ac:dyDescent="0.25">
      <c r="A2533" s="124"/>
      <c r="B2533" s="124"/>
      <c r="C2533" s="124"/>
      <c r="D2533" s="124"/>
      <c r="E2533" s="124"/>
      <c r="F2533" s="124"/>
      <c r="G2533" s="124"/>
      <c r="H2533" s="124"/>
      <c r="I2533" s="124"/>
      <c r="J2533" s="124"/>
      <c r="K2533" s="124"/>
      <c r="L2533" s="124"/>
      <c r="M2533" s="124"/>
      <c r="N2533" s="124"/>
      <c r="O2533" s="124"/>
      <c r="P2533" s="124"/>
      <c r="Q2533" s="124"/>
      <c r="R2533" s="124"/>
      <c r="S2533" s="124"/>
      <c r="T2533" s="124"/>
      <c r="U2533" s="124"/>
      <c r="V2533" s="124"/>
      <c r="W2533" s="124"/>
      <c r="X2533" s="124"/>
      <c r="Y2533" s="124"/>
    </row>
    <row r="2534" spans="1:25" x14ac:dyDescent="0.25">
      <c r="A2534" s="124"/>
      <c r="B2534" s="124"/>
      <c r="C2534" s="124"/>
      <c r="D2534" s="124"/>
      <c r="E2534" s="124"/>
      <c r="F2534" s="124"/>
      <c r="G2534" s="124"/>
      <c r="H2534" s="124"/>
      <c r="I2534" s="124"/>
      <c r="J2534" s="124"/>
      <c r="K2534" s="124"/>
      <c r="L2534" s="124"/>
      <c r="M2534" s="124"/>
      <c r="N2534" s="124"/>
      <c r="O2534" s="124"/>
      <c r="P2534" s="124"/>
      <c r="Q2534" s="124"/>
      <c r="R2534" s="124"/>
      <c r="S2534" s="124"/>
      <c r="T2534" s="124"/>
      <c r="U2534" s="124"/>
      <c r="V2534" s="124"/>
      <c r="W2534" s="124"/>
      <c r="X2534" s="124"/>
      <c r="Y2534" s="124"/>
    </row>
    <row r="2535" spans="1:25" x14ac:dyDescent="0.25">
      <c r="A2535" s="124"/>
      <c r="B2535" s="124"/>
      <c r="C2535" s="124"/>
      <c r="D2535" s="124"/>
      <c r="E2535" s="124"/>
      <c r="F2535" s="124"/>
      <c r="G2535" s="124"/>
      <c r="H2535" s="124"/>
      <c r="I2535" s="124"/>
      <c r="J2535" s="124"/>
      <c r="K2535" s="124"/>
      <c r="L2535" s="124"/>
      <c r="M2535" s="124"/>
      <c r="N2535" s="124"/>
      <c r="O2535" s="124"/>
      <c r="P2535" s="124"/>
      <c r="Q2535" s="124"/>
      <c r="R2535" s="124"/>
      <c r="S2535" s="124"/>
      <c r="T2535" s="124"/>
      <c r="U2535" s="124"/>
      <c r="V2535" s="124"/>
      <c r="W2535" s="124"/>
      <c r="X2535" s="124"/>
      <c r="Y2535" s="124"/>
    </row>
    <row r="2536" spans="1:25" x14ac:dyDescent="0.25">
      <c r="A2536" s="124"/>
      <c r="B2536" s="124"/>
      <c r="C2536" s="124"/>
      <c r="D2536" s="124"/>
      <c r="E2536" s="124"/>
      <c r="F2536" s="124"/>
      <c r="G2536" s="124"/>
      <c r="H2536" s="124"/>
      <c r="I2536" s="124"/>
      <c r="J2536" s="124"/>
      <c r="K2536" s="124"/>
      <c r="L2536" s="124"/>
      <c r="M2536" s="124"/>
      <c r="N2536" s="124"/>
      <c r="O2536" s="124"/>
      <c r="P2536" s="124"/>
      <c r="Q2536" s="124"/>
      <c r="R2536" s="124"/>
      <c r="S2536" s="124"/>
      <c r="T2536" s="124"/>
      <c r="U2536" s="124"/>
      <c r="V2536" s="124"/>
      <c r="W2536" s="124"/>
      <c r="X2536" s="124"/>
      <c r="Y2536" s="124"/>
    </row>
    <row r="2537" spans="1:25" x14ac:dyDescent="0.25">
      <c r="A2537" s="124"/>
      <c r="B2537" s="124"/>
      <c r="C2537" s="124"/>
      <c r="D2537" s="124"/>
      <c r="E2537" s="124"/>
      <c r="F2537" s="124"/>
      <c r="G2537" s="124"/>
      <c r="H2537" s="124"/>
      <c r="I2537" s="124"/>
      <c r="J2537" s="124"/>
      <c r="K2537" s="124"/>
      <c r="L2537" s="124"/>
      <c r="M2537" s="124"/>
      <c r="N2537" s="124"/>
      <c r="O2537" s="124"/>
      <c r="P2537" s="124"/>
      <c r="Q2537" s="124"/>
      <c r="R2537" s="124"/>
      <c r="S2537" s="124"/>
      <c r="T2537" s="124"/>
      <c r="U2537" s="124"/>
      <c r="V2537" s="124"/>
      <c r="W2537" s="124"/>
      <c r="X2537" s="124"/>
      <c r="Y2537" s="124"/>
    </row>
    <row r="2538" spans="1:25" x14ac:dyDescent="0.25">
      <c r="A2538" s="124"/>
      <c r="B2538" s="124"/>
      <c r="C2538" s="124"/>
      <c r="D2538" s="124"/>
      <c r="E2538" s="124"/>
      <c r="F2538" s="124"/>
      <c r="G2538" s="124"/>
      <c r="H2538" s="124"/>
      <c r="I2538" s="124"/>
      <c r="J2538" s="124"/>
      <c r="K2538" s="124"/>
      <c r="L2538" s="124"/>
      <c r="M2538" s="124"/>
      <c r="N2538" s="124"/>
      <c r="O2538" s="124"/>
      <c r="P2538" s="124"/>
      <c r="Q2538" s="124"/>
      <c r="R2538" s="124"/>
      <c r="S2538" s="124"/>
      <c r="T2538" s="124"/>
      <c r="U2538" s="124"/>
      <c r="V2538" s="124"/>
      <c r="W2538" s="124"/>
      <c r="X2538" s="124"/>
      <c r="Y2538" s="124"/>
    </row>
    <row r="2539" spans="1:25" x14ac:dyDescent="0.25">
      <c r="A2539" s="124"/>
      <c r="B2539" s="124"/>
      <c r="C2539" s="124"/>
      <c r="D2539" s="124"/>
      <c r="E2539" s="124"/>
      <c r="F2539" s="124"/>
      <c r="G2539" s="124"/>
      <c r="H2539" s="124"/>
      <c r="I2539" s="124"/>
      <c r="J2539" s="124"/>
      <c r="K2539" s="124"/>
      <c r="L2539" s="124"/>
      <c r="M2539" s="124"/>
      <c r="N2539" s="124"/>
      <c r="O2539" s="124"/>
      <c r="P2539" s="124"/>
      <c r="Q2539" s="124"/>
      <c r="R2539" s="124"/>
      <c r="S2539" s="124"/>
      <c r="T2539" s="124"/>
      <c r="U2539" s="124"/>
      <c r="V2539" s="124"/>
      <c r="W2539" s="124"/>
      <c r="X2539" s="124"/>
      <c r="Y2539" s="124"/>
    </row>
    <row r="2540" spans="1:25" x14ac:dyDescent="0.25">
      <c r="A2540" s="124"/>
      <c r="B2540" s="124"/>
      <c r="C2540" s="124"/>
      <c r="D2540" s="124"/>
      <c r="E2540" s="124"/>
      <c r="F2540" s="124"/>
      <c r="G2540" s="124"/>
      <c r="H2540" s="124"/>
      <c r="I2540" s="124"/>
      <c r="J2540" s="124"/>
      <c r="K2540" s="124"/>
      <c r="L2540" s="124"/>
      <c r="M2540" s="124"/>
      <c r="N2540" s="124"/>
      <c r="O2540" s="124"/>
      <c r="P2540" s="124"/>
      <c r="Q2540" s="124"/>
      <c r="R2540" s="124"/>
      <c r="S2540" s="124"/>
      <c r="T2540" s="124"/>
      <c r="U2540" s="124"/>
      <c r="V2540" s="124"/>
      <c r="W2540" s="124"/>
      <c r="X2540" s="124"/>
      <c r="Y2540" s="124"/>
    </row>
    <row r="2541" spans="1:25" x14ac:dyDescent="0.25">
      <c r="A2541" s="124"/>
      <c r="B2541" s="124"/>
      <c r="C2541" s="124"/>
      <c r="D2541" s="124"/>
      <c r="E2541" s="124"/>
      <c r="F2541" s="124"/>
      <c r="G2541" s="124"/>
      <c r="H2541" s="124"/>
      <c r="I2541" s="124"/>
      <c r="J2541" s="124"/>
      <c r="K2541" s="124"/>
      <c r="L2541" s="124"/>
      <c r="M2541" s="124"/>
      <c r="N2541" s="124"/>
      <c r="O2541" s="124"/>
      <c r="P2541" s="124"/>
      <c r="Q2541" s="124"/>
      <c r="R2541" s="124"/>
      <c r="S2541" s="124"/>
      <c r="T2541" s="124"/>
      <c r="U2541" s="124"/>
      <c r="V2541" s="124"/>
      <c r="W2541" s="124"/>
      <c r="X2541" s="124"/>
      <c r="Y2541" s="124"/>
    </row>
    <row r="2542" spans="1:25" x14ac:dyDescent="0.25">
      <c r="A2542" s="124"/>
      <c r="B2542" s="124"/>
      <c r="C2542" s="124"/>
      <c r="D2542" s="124"/>
      <c r="E2542" s="124"/>
      <c r="F2542" s="124"/>
      <c r="G2542" s="124"/>
      <c r="H2542" s="124"/>
      <c r="I2542" s="124"/>
      <c r="J2542" s="124"/>
      <c r="K2542" s="124"/>
      <c r="L2542" s="124"/>
      <c r="M2542" s="124"/>
      <c r="N2542" s="124"/>
      <c r="O2542" s="124"/>
      <c r="P2542" s="124"/>
      <c r="Q2542" s="124"/>
      <c r="R2542" s="124"/>
      <c r="S2542" s="124"/>
      <c r="T2542" s="124"/>
      <c r="U2542" s="124"/>
      <c r="V2542" s="124"/>
      <c r="W2542" s="124"/>
      <c r="X2542" s="124"/>
      <c r="Y2542" s="124"/>
    </row>
    <row r="2543" spans="1:25" x14ac:dyDescent="0.25">
      <c r="A2543" s="124"/>
      <c r="B2543" s="124"/>
      <c r="C2543" s="124"/>
      <c r="D2543" s="124"/>
      <c r="E2543" s="124"/>
      <c r="F2543" s="124"/>
      <c r="G2543" s="124"/>
      <c r="H2543" s="124"/>
      <c r="I2543" s="124"/>
      <c r="J2543" s="124"/>
      <c r="K2543" s="124"/>
      <c r="L2543" s="124"/>
      <c r="M2543" s="124"/>
      <c r="N2543" s="124"/>
      <c r="O2543" s="124"/>
      <c r="P2543" s="124"/>
      <c r="Q2543" s="124"/>
      <c r="R2543" s="124"/>
      <c r="S2543" s="124"/>
      <c r="T2543" s="124"/>
      <c r="U2543" s="124"/>
      <c r="V2543" s="124"/>
      <c r="W2543" s="124"/>
      <c r="X2543" s="124"/>
      <c r="Y2543" s="124"/>
    </row>
    <row r="2544" spans="1:25" x14ac:dyDescent="0.25">
      <c r="A2544" s="124"/>
      <c r="B2544" s="124"/>
      <c r="C2544" s="124"/>
      <c r="D2544" s="124"/>
      <c r="E2544" s="124"/>
      <c r="F2544" s="124"/>
      <c r="G2544" s="124"/>
      <c r="H2544" s="124"/>
      <c r="I2544" s="124"/>
      <c r="J2544" s="124"/>
      <c r="K2544" s="124"/>
      <c r="L2544" s="124"/>
      <c r="M2544" s="124"/>
      <c r="N2544" s="124"/>
      <c r="O2544" s="124"/>
      <c r="P2544" s="124"/>
      <c r="Q2544" s="124"/>
      <c r="R2544" s="124"/>
      <c r="S2544" s="124"/>
      <c r="T2544" s="124"/>
      <c r="U2544" s="124"/>
      <c r="V2544" s="124"/>
      <c r="W2544" s="124"/>
      <c r="X2544" s="124"/>
      <c r="Y2544" s="124"/>
    </row>
    <row r="2545" spans="1:25" x14ac:dyDescent="0.25">
      <c r="A2545" s="124"/>
      <c r="B2545" s="124"/>
      <c r="C2545" s="124"/>
      <c r="D2545" s="124"/>
      <c r="E2545" s="124"/>
      <c r="F2545" s="124"/>
      <c r="G2545" s="124"/>
      <c r="H2545" s="124"/>
      <c r="I2545" s="124"/>
      <c r="J2545" s="124"/>
      <c r="K2545" s="124"/>
      <c r="L2545" s="124"/>
      <c r="M2545" s="124"/>
      <c r="N2545" s="124"/>
      <c r="O2545" s="124"/>
      <c r="P2545" s="124"/>
      <c r="Q2545" s="124"/>
      <c r="R2545" s="124"/>
      <c r="S2545" s="124"/>
      <c r="T2545" s="124"/>
      <c r="U2545" s="124"/>
      <c r="V2545" s="124"/>
      <c r="W2545" s="124"/>
      <c r="X2545" s="124"/>
      <c r="Y2545" s="124"/>
    </row>
    <row r="2546" spans="1:25" x14ac:dyDescent="0.25">
      <c r="A2546" s="124"/>
      <c r="B2546" s="124"/>
      <c r="C2546" s="124"/>
      <c r="D2546" s="124"/>
      <c r="E2546" s="124"/>
      <c r="F2546" s="124"/>
      <c r="G2546" s="124"/>
      <c r="H2546" s="124"/>
      <c r="I2546" s="124"/>
      <c r="J2546" s="124"/>
      <c r="K2546" s="124"/>
      <c r="L2546" s="124"/>
      <c r="M2546" s="124"/>
      <c r="N2546" s="124"/>
      <c r="O2546" s="124"/>
      <c r="P2546" s="124"/>
      <c r="Q2546" s="124"/>
      <c r="R2546" s="124"/>
      <c r="S2546" s="124"/>
      <c r="T2546" s="124"/>
      <c r="U2546" s="124"/>
      <c r="V2546" s="124"/>
      <c r="W2546" s="124"/>
      <c r="X2546" s="124"/>
      <c r="Y2546" s="124"/>
    </row>
    <row r="2547" spans="1:25" x14ac:dyDescent="0.25">
      <c r="A2547" s="124"/>
      <c r="B2547" s="124"/>
      <c r="C2547" s="124"/>
      <c r="D2547" s="124"/>
      <c r="E2547" s="124"/>
      <c r="F2547" s="124"/>
      <c r="G2547" s="124"/>
      <c r="H2547" s="124"/>
      <c r="I2547" s="124"/>
      <c r="J2547" s="124"/>
      <c r="K2547" s="124"/>
      <c r="L2547" s="124"/>
      <c r="M2547" s="124"/>
      <c r="N2547" s="124"/>
      <c r="O2547" s="124"/>
      <c r="P2547" s="124"/>
      <c r="Q2547" s="124"/>
      <c r="R2547" s="124"/>
      <c r="S2547" s="124"/>
      <c r="T2547" s="124"/>
      <c r="U2547" s="124"/>
      <c r="V2547" s="124"/>
      <c r="W2547" s="124"/>
      <c r="X2547" s="124"/>
      <c r="Y2547" s="124"/>
    </row>
    <row r="2548" spans="1:25" x14ac:dyDescent="0.25">
      <c r="A2548" s="124"/>
      <c r="B2548" s="124"/>
      <c r="C2548" s="124"/>
      <c r="D2548" s="124"/>
      <c r="E2548" s="124"/>
      <c r="F2548" s="124"/>
      <c r="G2548" s="124"/>
      <c r="H2548" s="124"/>
      <c r="I2548" s="124"/>
      <c r="J2548" s="124"/>
      <c r="K2548" s="124"/>
      <c r="L2548" s="124"/>
      <c r="M2548" s="124"/>
      <c r="N2548" s="124"/>
      <c r="O2548" s="124"/>
      <c r="P2548" s="124"/>
      <c r="Q2548" s="124"/>
      <c r="R2548" s="124"/>
      <c r="S2548" s="124"/>
      <c r="T2548" s="124"/>
      <c r="U2548" s="124"/>
      <c r="V2548" s="124"/>
      <c r="W2548" s="124"/>
      <c r="X2548" s="124"/>
      <c r="Y2548" s="124"/>
    </row>
    <row r="2549" spans="1:25" x14ac:dyDescent="0.25">
      <c r="A2549" s="124"/>
      <c r="B2549" s="124"/>
      <c r="C2549" s="124"/>
      <c r="D2549" s="124"/>
      <c r="E2549" s="124"/>
      <c r="F2549" s="124"/>
      <c r="G2549" s="124"/>
      <c r="H2549" s="124"/>
      <c r="I2549" s="124"/>
      <c r="J2549" s="124"/>
      <c r="K2549" s="124"/>
      <c r="L2549" s="124"/>
      <c r="M2549" s="124"/>
      <c r="N2549" s="124"/>
      <c r="O2549" s="124"/>
      <c r="P2549" s="124"/>
      <c r="Q2549" s="124"/>
      <c r="R2549" s="124"/>
      <c r="S2549" s="124"/>
      <c r="T2549" s="124"/>
      <c r="U2549" s="124"/>
      <c r="V2549" s="124"/>
      <c r="W2549" s="124"/>
      <c r="X2549" s="124"/>
      <c r="Y2549" s="124"/>
    </row>
    <row r="2550" spans="1:25" x14ac:dyDescent="0.25">
      <c r="A2550" s="124"/>
      <c r="B2550" s="124"/>
      <c r="C2550" s="124"/>
      <c r="D2550" s="124"/>
      <c r="E2550" s="124"/>
      <c r="F2550" s="124"/>
      <c r="G2550" s="124"/>
      <c r="H2550" s="124"/>
      <c r="I2550" s="124"/>
      <c r="J2550" s="124"/>
      <c r="K2550" s="124"/>
      <c r="L2550" s="124"/>
      <c r="M2550" s="124"/>
      <c r="N2550" s="124"/>
      <c r="O2550" s="124"/>
      <c r="P2550" s="124"/>
      <c r="Q2550" s="124"/>
      <c r="R2550" s="124"/>
      <c r="S2550" s="124"/>
      <c r="T2550" s="124"/>
      <c r="U2550" s="124"/>
      <c r="V2550" s="124"/>
      <c r="W2550" s="124"/>
      <c r="X2550" s="124"/>
      <c r="Y2550" s="124"/>
    </row>
    <row r="2551" spans="1:25" x14ac:dyDescent="0.25">
      <c r="A2551" s="124"/>
      <c r="B2551" s="124"/>
      <c r="C2551" s="124"/>
      <c r="D2551" s="124"/>
      <c r="E2551" s="124"/>
      <c r="F2551" s="124"/>
      <c r="G2551" s="124"/>
      <c r="H2551" s="124"/>
      <c r="I2551" s="124"/>
      <c r="J2551" s="124"/>
      <c r="K2551" s="124"/>
      <c r="L2551" s="124"/>
      <c r="M2551" s="124"/>
      <c r="N2551" s="124"/>
      <c r="O2551" s="124"/>
      <c r="P2551" s="124"/>
      <c r="Q2551" s="124"/>
      <c r="R2551" s="124"/>
      <c r="S2551" s="124"/>
      <c r="T2551" s="124"/>
      <c r="U2551" s="124"/>
      <c r="V2551" s="124"/>
      <c r="W2551" s="124"/>
      <c r="X2551" s="124"/>
      <c r="Y2551" s="124"/>
    </row>
    <row r="2552" spans="1:25" x14ac:dyDescent="0.25">
      <c r="A2552" s="124"/>
      <c r="B2552" s="124"/>
      <c r="C2552" s="124"/>
      <c r="D2552" s="124"/>
      <c r="E2552" s="124"/>
      <c r="F2552" s="124"/>
      <c r="G2552" s="124"/>
      <c r="H2552" s="124"/>
      <c r="I2552" s="124"/>
      <c r="J2552" s="124"/>
      <c r="K2552" s="124"/>
      <c r="L2552" s="124"/>
      <c r="M2552" s="124"/>
      <c r="N2552" s="124"/>
      <c r="O2552" s="124"/>
      <c r="P2552" s="124"/>
      <c r="Q2552" s="124"/>
      <c r="R2552" s="124"/>
      <c r="S2552" s="124"/>
      <c r="T2552" s="124"/>
      <c r="U2552" s="124"/>
      <c r="V2552" s="124"/>
      <c r="W2552" s="124"/>
      <c r="X2552" s="124"/>
      <c r="Y2552" s="124"/>
    </row>
    <row r="2553" spans="1:25" x14ac:dyDescent="0.25">
      <c r="A2553" s="124"/>
      <c r="B2553" s="124"/>
      <c r="C2553" s="124"/>
      <c r="D2553" s="124"/>
      <c r="E2553" s="124"/>
      <c r="F2553" s="124"/>
      <c r="G2553" s="124"/>
      <c r="H2553" s="124"/>
      <c r="I2553" s="124"/>
      <c r="J2553" s="124"/>
      <c r="K2553" s="124"/>
      <c r="L2553" s="124"/>
      <c r="M2553" s="124"/>
      <c r="N2553" s="124"/>
      <c r="O2553" s="124"/>
      <c r="P2553" s="124"/>
      <c r="Q2553" s="124"/>
      <c r="R2553" s="124"/>
      <c r="S2553" s="124"/>
      <c r="T2553" s="124"/>
      <c r="U2553" s="124"/>
      <c r="V2553" s="124"/>
      <c r="W2553" s="124"/>
      <c r="X2553" s="124"/>
      <c r="Y2553" s="124"/>
    </row>
    <row r="2554" spans="1:25" x14ac:dyDescent="0.25">
      <c r="A2554" s="124"/>
      <c r="B2554" s="124"/>
      <c r="C2554" s="124"/>
      <c r="D2554" s="124"/>
      <c r="E2554" s="124"/>
      <c r="F2554" s="124"/>
      <c r="G2554" s="124"/>
      <c r="H2554" s="124"/>
      <c r="I2554" s="124"/>
      <c r="J2554" s="124"/>
      <c r="K2554" s="124"/>
      <c r="L2554" s="124"/>
      <c r="M2554" s="124"/>
      <c r="N2554" s="124"/>
      <c r="O2554" s="124"/>
      <c r="P2554" s="124"/>
      <c r="Q2554" s="124"/>
      <c r="R2554" s="124"/>
      <c r="S2554" s="124"/>
      <c r="T2554" s="124"/>
      <c r="U2554" s="124"/>
      <c r="V2554" s="124"/>
      <c r="W2554" s="124"/>
      <c r="X2554" s="124"/>
      <c r="Y2554" s="124"/>
    </row>
    <row r="2555" spans="1:25" x14ac:dyDescent="0.25">
      <c r="A2555" s="124"/>
      <c r="B2555" s="124"/>
      <c r="C2555" s="124"/>
      <c r="D2555" s="124"/>
      <c r="E2555" s="124"/>
      <c r="F2555" s="124"/>
      <c r="G2555" s="124"/>
      <c r="H2555" s="124"/>
      <c r="I2555" s="124"/>
      <c r="J2555" s="124"/>
      <c r="K2555" s="124"/>
      <c r="L2555" s="124"/>
      <c r="M2555" s="124"/>
      <c r="N2555" s="124"/>
      <c r="O2555" s="124"/>
      <c r="P2555" s="124"/>
      <c r="Q2555" s="124"/>
      <c r="R2555" s="124"/>
      <c r="S2555" s="124"/>
      <c r="T2555" s="124"/>
      <c r="U2555" s="124"/>
      <c r="V2555" s="124"/>
      <c r="W2555" s="124"/>
      <c r="X2555" s="124"/>
      <c r="Y2555" s="124"/>
    </row>
    <row r="2556" spans="1:25" x14ac:dyDescent="0.25">
      <c r="A2556" s="124"/>
      <c r="B2556" s="124"/>
      <c r="C2556" s="124"/>
      <c r="D2556" s="124"/>
      <c r="E2556" s="124"/>
      <c r="F2556" s="124"/>
      <c r="G2556" s="124"/>
      <c r="H2556" s="124"/>
      <c r="I2556" s="124"/>
      <c r="J2556" s="124"/>
      <c r="K2556" s="124"/>
      <c r="L2556" s="124"/>
      <c r="M2556" s="124"/>
      <c r="N2556" s="124"/>
      <c r="O2556" s="124"/>
      <c r="P2556" s="124"/>
      <c r="Q2556" s="124"/>
      <c r="R2556" s="124"/>
      <c r="S2556" s="124"/>
      <c r="T2556" s="124"/>
      <c r="U2556" s="124"/>
      <c r="V2556" s="124"/>
      <c r="W2556" s="124"/>
      <c r="X2556" s="124"/>
      <c r="Y2556" s="124"/>
    </row>
    <row r="2557" spans="1:25" x14ac:dyDescent="0.25">
      <c r="A2557" s="124"/>
      <c r="B2557" s="124"/>
      <c r="C2557" s="124"/>
      <c r="D2557" s="124"/>
      <c r="E2557" s="124"/>
      <c r="F2557" s="124"/>
      <c r="G2557" s="124"/>
      <c r="H2557" s="124"/>
      <c r="I2557" s="124"/>
      <c r="J2557" s="124"/>
      <c r="K2557" s="124"/>
      <c r="L2557" s="124"/>
      <c r="M2557" s="124"/>
      <c r="N2557" s="124"/>
      <c r="O2557" s="124"/>
      <c r="P2557" s="124"/>
      <c r="Q2557" s="124"/>
      <c r="R2557" s="124"/>
      <c r="S2557" s="124"/>
      <c r="T2557" s="124"/>
      <c r="U2557" s="124"/>
      <c r="V2557" s="124"/>
      <c r="W2557" s="124"/>
      <c r="X2557" s="124"/>
      <c r="Y2557" s="124"/>
    </row>
    <row r="2558" spans="1:25" x14ac:dyDescent="0.25">
      <c r="A2558" s="124"/>
      <c r="B2558" s="124"/>
      <c r="C2558" s="124"/>
      <c r="D2558" s="124"/>
      <c r="E2558" s="124"/>
      <c r="F2558" s="124"/>
      <c r="G2558" s="124"/>
      <c r="H2558" s="124"/>
      <c r="I2558" s="124"/>
      <c r="J2558" s="124"/>
      <c r="K2558" s="124"/>
      <c r="L2558" s="124"/>
      <c r="M2558" s="124"/>
      <c r="N2558" s="124"/>
      <c r="O2558" s="124"/>
      <c r="P2558" s="124"/>
      <c r="Q2558" s="124"/>
      <c r="R2558" s="124"/>
      <c r="S2558" s="124"/>
      <c r="T2558" s="124"/>
      <c r="U2558" s="124"/>
      <c r="V2558" s="124"/>
      <c r="W2558" s="124"/>
      <c r="X2558" s="124"/>
      <c r="Y2558" s="124"/>
    </row>
    <row r="2559" spans="1:25" x14ac:dyDescent="0.25">
      <c r="A2559" s="124"/>
      <c r="B2559" s="124"/>
      <c r="C2559" s="124"/>
      <c r="D2559" s="124"/>
      <c r="E2559" s="124"/>
      <c r="F2559" s="124"/>
      <c r="G2559" s="124"/>
      <c r="H2559" s="124"/>
      <c r="I2559" s="124"/>
      <c r="J2559" s="124"/>
      <c r="K2559" s="124"/>
      <c r="L2559" s="124"/>
      <c r="M2559" s="124"/>
      <c r="N2559" s="124"/>
      <c r="O2559" s="124"/>
      <c r="P2559" s="124"/>
      <c r="Q2559" s="124"/>
      <c r="R2559" s="124"/>
      <c r="S2559" s="124"/>
      <c r="T2559" s="124"/>
      <c r="U2559" s="124"/>
      <c r="V2559" s="124"/>
      <c r="W2559" s="124"/>
      <c r="X2559" s="124"/>
      <c r="Y2559" s="124"/>
    </row>
    <row r="2560" spans="1:25" x14ac:dyDescent="0.25">
      <c r="A2560" s="124"/>
      <c r="B2560" s="124"/>
      <c r="C2560" s="124"/>
      <c r="D2560" s="124"/>
      <c r="E2560" s="124"/>
      <c r="F2560" s="124"/>
      <c r="G2560" s="124"/>
      <c r="H2560" s="124"/>
      <c r="I2560" s="124"/>
      <c r="J2560" s="124"/>
      <c r="K2560" s="124"/>
      <c r="L2560" s="124"/>
      <c r="M2560" s="124"/>
      <c r="N2560" s="124"/>
      <c r="O2560" s="124"/>
      <c r="P2560" s="124"/>
      <c r="Q2560" s="124"/>
      <c r="R2560" s="124"/>
      <c r="S2560" s="124"/>
      <c r="T2560" s="124"/>
      <c r="U2560" s="124"/>
      <c r="V2560" s="124"/>
      <c r="W2560" s="124"/>
      <c r="X2560" s="124"/>
      <c r="Y2560" s="124"/>
    </row>
    <row r="2561" spans="1:25" x14ac:dyDescent="0.25">
      <c r="A2561" s="124"/>
      <c r="B2561" s="124"/>
      <c r="C2561" s="124"/>
      <c r="D2561" s="124"/>
      <c r="E2561" s="124"/>
      <c r="F2561" s="124"/>
      <c r="G2561" s="124"/>
      <c r="H2561" s="124"/>
      <c r="I2561" s="124"/>
      <c r="J2561" s="124"/>
      <c r="K2561" s="124"/>
      <c r="L2561" s="124"/>
      <c r="M2561" s="124"/>
      <c r="N2561" s="124"/>
      <c r="O2561" s="124"/>
      <c r="P2561" s="124"/>
      <c r="Q2561" s="124"/>
      <c r="R2561" s="124"/>
      <c r="S2561" s="124"/>
      <c r="T2561" s="124"/>
      <c r="U2561" s="124"/>
      <c r="V2561" s="124"/>
      <c r="W2561" s="124"/>
      <c r="X2561" s="124"/>
      <c r="Y2561" s="124"/>
    </row>
    <row r="2562" spans="1:25" x14ac:dyDescent="0.25">
      <c r="A2562" s="124"/>
      <c r="B2562" s="124"/>
      <c r="C2562" s="124"/>
      <c r="D2562" s="124"/>
      <c r="E2562" s="124"/>
      <c r="F2562" s="124"/>
      <c r="G2562" s="124"/>
      <c r="H2562" s="124"/>
      <c r="I2562" s="124"/>
      <c r="J2562" s="124"/>
      <c r="K2562" s="124"/>
      <c r="L2562" s="124"/>
      <c r="M2562" s="124"/>
      <c r="N2562" s="124"/>
      <c r="O2562" s="124"/>
      <c r="P2562" s="124"/>
      <c r="Q2562" s="124"/>
      <c r="R2562" s="124"/>
      <c r="S2562" s="124"/>
      <c r="T2562" s="124"/>
      <c r="U2562" s="124"/>
      <c r="V2562" s="124"/>
      <c r="W2562" s="124"/>
      <c r="X2562" s="124"/>
      <c r="Y2562" s="124"/>
    </row>
    <row r="2563" spans="1:25" x14ac:dyDescent="0.25">
      <c r="A2563" s="124"/>
      <c r="B2563" s="124"/>
      <c r="C2563" s="124"/>
      <c r="D2563" s="124"/>
      <c r="E2563" s="124"/>
      <c r="F2563" s="124"/>
      <c r="G2563" s="124"/>
      <c r="H2563" s="124"/>
      <c r="I2563" s="124"/>
      <c r="J2563" s="124"/>
      <c r="K2563" s="124"/>
      <c r="L2563" s="124"/>
      <c r="M2563" s="124"/>
      <c r="N2563" s="124"/>
      <c r="O2563" s="124"/>
      <c r="P2563" s="124"/>
      <c r="Q2563" s="124"/>
      <c r="R2563" s="124"/>
      <c r="S2563" s="124"/>
      <c r="T2563" s="124"/>
      <c r="U2563" s="124"/>
      <c r="V2563" s="124"/>
      <c r="W2563" s="124"/>
      <c r="X2563" s="124"/>
      <c r="Y2563" s="124"/>
    </row>
    <row r="2564" spans="1:25" x14ac:dyDescent="0.25">
      <c r="A2564" s="124"/>
      <c r="B2564" s="124"/>
      <c r="C2564" s="124"/>
      <c r="D2564" s="124"/>
      <c r="E2564" s="124"/>
      <c r="F2564" s="124"/>
      <c r="G2564" s="124"/>
      <c r="H2564" s="124"/>
      <c r="I2564" s="124"/>
      <c r="J2564" s="124"/>
      <c r="K2564" s="124"/>
      <c r="L2564" s="124"/>
      <c r="M2564" s="124"/>
      <c r="N2564" s="124"/>
      <c r="O2564" s="124"/>
      <c r="P2564" s="124"/>
      <c r="Q2564" s="124"/>
      <c r="R2564" s="124"/>
      <c r="S2564" s="124"/>
      <c r="T2564" s="124"/>
      <c r="U2564" s="124"/>
      <c r="V2564" s="124"/>
      <c r="W2564" s="124"/>
      <c r="X2564" s="124"/>
      <c r="Y2564" s="124"/>
    </row>
    <row r="2565" spans="1:25" x14ac:dyDescent="0.25">
      <c r="A2565" s="124"/>
      <c r="B2565" s="124"/>
      <c r="C2565" s="124"/>
      <c r="D2565" s="124"/>
      <c r="E2565" s="124"/>
      <c r="F2565" s="124"/>
      <c r="G2565" s="124"/>
      <c r="H2565" s="124"/>
      <c r="I2565" s="124"/>
      <c r="J2565" s="124"/>
      <c r="K2565" s="124"/>
      <c r="L2565" s="124"/>
      <c r="M2565" s="124"/>
      <c r="N2565" s="124"/>
      <c r="O2565" s="124"/>
      <c r="P2565" s="124"/>
      <c r="Q2565" s="124"/>
      <c r="R2565" s="124"/>
      <c r="S2565" s="124"/>
      <c r="T2565" s="124"/>
      <c r="U2565" s="124"/>
      <c r="V2565" s="124"/>
      <c r="W2565" s="124"/>
      <c r="X2565" s="124"/>
      <c r="Y2565" s="124"/>
    </row>
    <row r="2566" spans="1:25" x14ac:dyDescent="0.25">
      <c r="A2566" s="124"/>
      <c r="B2566" s="124"/>
      <c r="C2566" s="124"/>
      <c r="D2566" s="124"/>
      <c r="E2566" s="124"/>
      <c r="F2566" s="124"/>
      <c r="G2566" s="124"/>
      <c r="H2566" s="124"/>
      <c r="I2566" s="124"/>
      <c r="J2566" s="124"/>
      <c r="K2566" s="124"/>
      <c r="L2566" s="124"/>
      <c r="M2566" s="124"/>
      <c r="N2566" s="124"/>
      <c r="O2566" s="124"/>
      <c r="P2566" s="124"/>
      <c r="Q2566" s="124"/>
      <c r="R2566" s="124"/>
      <c r="S2566" s="124"/>
      <c r="T2566" s="124"/>
      <c r="U2566" s="124"/>
      <c r="V2566" s="124"/>
      <c r="W2566" s="124"/>
      <c r="X2566" s="124"/>
      <c r="Y2566" s="124"/>
    </row>
    <row r="2567" spans="1:25" x14ac:dyDescent="0.25">
      <c r="A2567" s="124"/>
      <c r="B2567" s="124"/>
      <c r="C2567" s="124"/>
      <c r="D2567" s="124"/>
      <c r="E2567" s="124"/>
      <c r="F2567" s="124"/>
      <c r="G2567" s="124"/>
      <c r="H2567" s="124"/>
      <c r="I2567" s="124"/>
      <c r="J2567" s="124"/>
      <c r="K2567" s="124"/>
      <c r="L2567" s="124"/>
      <c r="M2567" s="124"/>
      <c r="N2567" s="124"/>
      <c r="O2567" s="124"/>
      <c r="P2567" s="124"/>
      <c r="Q2567" s="124"/>
      <c r="R2567" s="124"/>
      <c r="S2567" s="124"/>
      <c r="T2567" s="124"/>
      <c r="U2567" s="124"/>
      <c r="V2567" s="124"/>
      <c r="W2567" s="124"/>
      <c r="X2567" s="124"/>
      <c r="Y2567" s="124"/>
    </row>
    <row r="2568" spans="1:25" x14ac:dyDescent="0.25">
      <c r="A2568" s="124"/>
      <c r="B2568" s="124"/>
      <c r="C2568" s="124"/>
      <c r="D2568" s="124"/>
      <c r="E2568" s="124"/>
      <c r="F2568" s="124"/>
      <c r="G2568" s="124"/>
      <c r="H2568" s="124"/>
      <c r="I2568" s="124"/>
      <c r="J2568" s="124"/>
      <c r="K2568" s="124"/>
      <c r="L2568" s="124"/>
      <c r="M2568" s="124"/>
      <c r="N2568" s="124"/>
      <c r="O2568" s="124"/>
      <c r="P2568" s="124"/>
      <c r="Q2568" s="124"/>
      <c r="R2568" s="124"/>
      <c r="S2568" s="124"/>
      <c r="T2568" s="124"/>
      <c r="U2568" s="124"/>
      <c r="V2568" s="124"/>
      <c r="W2568" s="124"/>
      <c r="X2568" s="124"/>
      <c r="Y2568" s="124"/>
    </row>
    <row r="2569" spans="1:25" x14ac:dyDescent="0.25">
      <c r="A2569" s="124"/>
      <c r="B2569" s="124"/>
      <c r="C2569" s="124"/>
      <c r="D2569" s="124"/>
      <c r="E2569" s="124"/>
      <c r="F2569" s="124"/>
      <c r="G2569" s="124"/>
      <c r="H2569" s="124"/>
      <c r="I2569" s="124"/>
      <c r="J2569" s="124"/>
      <c r="K2569" s="124"/>
      <c r="L2569" s="124"/>
      <c r="M2569" s="124"/>
      <c r="N2569" s="124"/>
      <c r="O2569" s="124"/>
      <c r="P2569" s="124"/>
      <c r="Q2569" s="124"/>
      <c r="R2569" s="124"/>
      <c r="S2569" s="124"/>
      <c r="T2569" s="124"/>
      <c r="U2569" s="124"/>
      <c r="V2569" s="124"/>
      <c r="W2569" s="124"/>
      <c r="X2569" s="124"/>
      <c r="Y2569" s="124"/>
    </row>
    <row r="2570" spans="1:25" x14ac:dyDescent="0.25">
      <c r="A2570" s="124"/>
      <c r="B2570" s="124"/>
      <c r="C2570" s="124"/>
      <c r="D2570" s="124"/>
      <c r="E2570" s="124"/>
      <c r="F2570" s="124"/>
      <c r="G2570" s="124"/>
      <c r="H2570" s="124"/>
      <c r="I2570" s="124"/>
      <c r="J2570" s="124"/>
      <c r="K2570" s="124"/>
      <c r="L2570" s="124"/>
      <c r="M2570" s="124"/>
      <c r="N2570" s="124"/>
      <c r="O2570" s="124"/>
      <c r="P2570" s="124"/>
      <c r="Q2570" s="124"/>
      <c r="R2570" s="124"/>
      <c r="S2570" s="124"/>
      <c r="T2570" s="124"/>
      <c r="U2570" s="124"/>
      <c r="V2570" s="124"/>
      <c r="W2570" s="124"/>
      <c r="X2570" s="124"/>
      <c r="Y2570" s="124"/>
    </row>
    <row r="2571" spans="1:25" x14ac:dyDescent="0.25">
      <c r="A2571" s="124"/>
      <c r="B2571" s="124"/>
      <c r="C2571" s="124"/>
      <c r="D2571" s="124"/>
      <c r="E2571" s="124"/>
      <c r="F2571" s="124"/>
      <c r="G2571" s="124"/>
      <c r="H2571" s="124"/>
      <c r="I2571" s="124"/>
      <c r="J2571" s="124"/>
      <c r="K2571" s="124"/>
      <c r="L2571" s="124"/>
      <c r="M2571" s="124"/>
      <c r="N2571" s="124"/>
      <c r="O2571" s="124"/>
      <c r="P2571" s="124"/>
      <c r="Q2571" s="124"/>
      <c r="R2571" s="124"/>
      <c r="S2571" s="124"/>
      <c r="T2571" s="124"/>
      <c r="U2571" s="124"/>
      <c r="V2571" s="124"/>
      <c r="W2571" s="124"/>
      <c r="X2571" s="124"/>
      <c r="Y2571" s="124"/>
    </row>
    <row r="2572" spans="1:25" x14ac:dyDescent="0.25">
      <c r="A2572" s="124"/>
      <c r="B2572" s="124"/>
      <c r="C2572" s="124"/>
      <c r="D2572" s="124"/>
      <c r="E2572" s="124"/>
      <c r="F2572" s="124"/>
      <c r="G2572" s="124"/>
      <c r="H2572" s="124"/>
      <c r="I2572" s="124"/>
      <c r="J2572" s="124"/>
      <c r="K2572" s="124"/>
      <c r="L2572" s="124"/>
      <c r="M2572" s="124"/>
      <c r="N2572" s="124"/>
      <c r="O2572" s="124"/>
      <c r="P2572" s="124"/>
      <c r="Q2572" s="124"/>
      <c r="R2572" s="124"/>
      <c r="S2572" s="124"/>
      <c r="T2572" s="124"/>
      <c r="U2572" s="124"/>
      <c r="V2572" s="124"/>
      <c r="W2572" s="124"/>
      <c r="X2572" s="124"/>
      <c r="Y2572" s="124"/>
    </row>
    <row r="2573" spans="1:25" x14ac:dyDescent="0.25">
      <c r="A2573" s="124"/>
      <c r="B2573" s="124"/>
      <c r="C2573" s="124"/>
      <c r="D2573" s="124"/>
      <c r="E2573" s="124"/>
      <c r="F2573" s="124"/>
      <c r="G2573" s="124"/>
      <c r="H2573" s="124"/>
      <c r="I2573" s="124"/>
      <c r="J2573" s="124"/>
      <c r="K2573" s="124"/>
      <c r="L2573" s="124"/>
      <c r="M2573" s="124"/>
      <c r="N2573" s="124"/>
      <c r="O2573" s="124"/>
      <c r="P2573" s="124"/>
      <c r="Q2573" s="124"/>
      <c r="R2573" s="124"/>
      <c r="S2573" s="124"/>
      <c r="T2573" s="124"/>
      <c r="U2573" s="124"/>
      <c r="V2573" s="124"/>
      <c r="W2573" s="124"/>
      <c r="X2573" s="124"/>
      <c r="Y2573" s="124"/>
    </row>
    <row r="2574" spans="1:25" x14ac:dyDescent="0.25">
      <c r="A2574" s="124"/>
      <c r="B2574" s="124"/>
      <c r="C2574" s="124"/>
      <c r="D2574" s="124"/>
      <c r="E2574" s="124"/>
      <c r="F2574" s="124"/>
      <c r="G2574" s="124"/>
      <c r="H2574" s="124"/>
      <c r="I2574" s="124"/>
      <c r="J2574" s="124"/>
      <c r="K2574" s="124"/>
      <c r="L2574" s="124"/>
      <c r="M2574" s="124"/>
      <c r="N2574" s="124"/>
      <c r="O2574" s="124"/>
      <c r="P2574" s="124"/>
      <c r="Q2574" s="124"/>
      <c r="R2574" s="124"/>
      <c r="S2574" s="124"/>
      <c r="T2574" s="124"/>
      <c r="U2574" s="124"/>
      <c r="V2574" s="124"/>
      <c r="W2574" s="124"/>
      <c r="X2574" s="124"/>
      <c r="Y2574" s="124"/>
    </row>
    <row r="2575" spans="1:25" x14ac:dyDescent="0.25">
      <c r="A2575" s="124"/>
      <c r="B2575" s="124"/>
      <c r="C2575" s="124"/>
      <c r="D2575" s="124"/>
      <c r="E2575" s="124"/>
      <c r="F2575" s="124"/>
      <c r="G2575" s="124"/>
      <c r="H2575" s="124"/>
      <c r="I2575" s="124"/>
      <c r="J2575" s="124"/>
      <c r="K2575" s="124"/>
      <c r="L2575" s="124"/>
      <c r="M2575" s="124"/>
      <c r="N2575" s="124"/>
      <c r="O2575" s="124"/>
      <c r="P2575" s="124"/>
      <c r="Q2575" s="124"/>
      <c r="R2575" s="124"/>
      <c r="S2575" s="124"/>
      <c r="T2575" s="124"/>
      <c r="U2575" s="124"/>
      <c r="V2575" s="124"/>
      <c r="W2575" s="124"/>
      <c r="X2575" s="124"/>
      <c r="Y2575" s="124"/>
    </row>
    <row r="2576" spans="1:25" x14ac:dyDescent="0.25">
      <c r="A2576" s="124"/>
      <c r="B2576" s="124"/>
      <c r="C2576" s="124"/>
      <c r="D2576" s="124"/>
      <c r="E2576" s="124"/>
      <c r="F2576" s="124"/>
      <c r="G2576" s="124"/>
      <c r="H2576" s="124"/>
      <c r="I2576" s="124"/>
      <c r="J2576" s="124"/>
      <c r="K2576" s="124"/>
      <c r="L2576" s="124"/>
      <c r="M2576" s="124"/>
      <c r="N2576" s="124"/>
      <c r="O2576" s="124"/>
      <c r="P2576" s="124"/>
      <c r="Q2576" s="124"/>
      <c r="R2576" s="124"/>
      <c r="S2576" s="124"/>
      <c r="T2576" s="124"/>
      <c r="U2576" s="124"/>
      <c r="V2576" s="124"/>
      <c r="W2576" s="124"/>
      <c r="X2576" s="124"/>
      <c r="Y2576" s="124"/>
    </row>
    <row r="2577" spans="1:25" x14ac:dyDescent="0.25">
      <c r="A2577" s="124"/>
      <c r="B2577" s="124"/>
      <c r="C2577" s="124"/>
      <c r="D2577" s="124"/>
      <c r="E2577" s="124"/>
      <c r="F2577" s="124"/>
      <c r="G2577" s="124"/>
      <c r="H2577" s="124"/>
      <c r="I2577" s="124"/>
      <c r="J2577" s="124"/>
      <c r="K2577" s="124"/>
      <c r="L2577" s="124"/>
      <c r="M2577" s="124"/>
      <c r="N2577" s="124"/>
      <c r="O2577" s="124"/>
      <c r="P2577" s="124"/>
      <c r="Q2577" s="124"/>
      <c r="R2577" s="124"/>
      <c r="S2577" s="124"/>
      <c r="T2577" s="124"/>
      <c r="U2577" s="124"/>
      <c r="V2577" s="124"/>
      <c r="W2577" s="124"/>
      <c r="X2577" s="124"/>
      <c r="Y2577" s="124"/>
    </row>
    <row r="2578" spans="1:25" x14ac:dyDescent="0.25">
      <c r="A2578" s="124"/>
      <c r="B2578" s="124"/>
      <c r="C2578" s="124"/>
      <c r="D2578" s="124"/>
      <c r="E2578" s="124"/>
      <c r="F2578" s="124"/>
      <c r="G2578" s="124"/>
      <c r="H2578" s="124"/>
      <c r="I2578" s="124"/>
      <c r="J2578" s="124"/>
      <c r="K2578" s="124"/>
      <c r="L2578" s="124"/>
      <c r="M2578" s="124"/>
      <c r="N2578" s="124"/>
      <c r="O2578" s="124"/>
      <c r="P2578" s="124"/>
      <c r="Q2578" s="124"/>
      <c r="R2578" s="124"/>
      <c r="S2578" s="124"/>
      <c r="T2578" s="124"/>
      <c r="U2578" s="124"/>
      <c r="V2578" s="124"/>
      <c r="W2578" s="124"/>
      <c r="X2578" s="124"/>
      <c r="Y2578" s="124"/>
    </row>
    <row r="2579" spans="1:25" x14ac:dyDescent="0.25">
      <c r="A2579" s="124"/>
      <c r="B2579" s="124"/>
      <c r="C2579" s="124"/>
      <c r="D2579" s="124"/>
      <c r="E2579" s="124"/>
      <c r="F2579" s="124"/>
      <c r="G2579" s="124"/>
      <c r="H2579" s="124"/>
      <c r="I2579" s="124"/>
      <c r="J2579" s="124"/>
      <c r="K2579" s="124"/>
      <c r="L2579" s="124"/>
      <c r="M2579" s="124"/>
      <c r="N2579" s="124"/>
      <c r="O2579" s="124"/>
      <c r="P2579" s="124"/>
      <c r="Q2579" s="124"/>
      <c r="R2579" s="124"/>
      <c r="S2579" s="124"/>
      <c r="T2579" s="124"/>
      <c r="U2579" s="124"/>
      <c r="V2579" s="124"/>
      <c r="W2579" s="124"/>
      <c r="X2579" s="124"/>
      <c r="Y2579" s="124"/>
    </row>
    <row r="2580" spans="1:25" x14ac:dyDescent="0.25">
      <c r="A2580" s="124"/>
      <c r="B2580" s="124"/>
      <c r="C2580" s="124"/>
      <c r="D2580" s="124"/>
      <c r="E2580" s="124"/>
      <c r="F2580" s="124"/>
      <c r="G2580" s="124"/>
      <c r="H2580" s="124"/>
      <c r="I2580" s="124"/>
      <c r="J2580" s="124"/>
      <c r="K2580" s="124"/>
      <c r="L2580" s="124"/>
      <c r="M2580" s="124"/>
      <c r="N2580" s="124"/>
      <c r="O2580" s="124"/>
      <c r="P2580" s="124"/>
      <c r="Q2580" s="124"/>
      <c r="R2580" s="124"/>
      <c r="S2580" s="124"/>
      <c r="T2580" s="124"/>
      <c r="U2580" s="124"/>
      <c r="V2580" s="124"/>
      <c r="W2580" s="124"/>
      <c r="X2580" s="124"/>
      <c r="Y2580" s="124"/>
    </row>
    <row r="2581" spans="1:25" x14ac:dyDescent="0.25">
      <c r="A2581" s="124"/>
      <c r="B2581" s="124"/>
      <c r="C2581" s="124"/>
      <c r="D2581" s="124"/>
      <c r="E2581" s="124"/>
      <c r="F2581" s="124"/>
      <c r="G2581" s="124"/>
      <c r="H2581" s="124"/>
      <c r="I2581" s="124"/>
      <c r="J2581" s="124"/>
      <c r="K2581" s="124"/>
      <c r="L2581" s="124"/>
      <c r="M2581" s="124"/>
      <c r="N2581" s="124"/>
      <c r="O2581" s="124"/>
      <c r="P2581" s="124"/>
      <c r="Q2581" s="124"/>
      <c r="R2581" s="124"/>
      <c r="S2581" s="124"/>
      <c r="T2581" s="124"/>
      <c r="U2581" s="124"/>
      <c r="V2581" s="124"/>
      <c r="W2581" s="124"/>
      <c r="X2581" s="124"/>
      <c r="Y2581" s="124"/>
    </row>
    <row r="2582" spans="1:25" x14ac:dyDescent="0.25">
      <c r="A2582" s="124"/>
      <c r="B2582" s="124"/>
      <c r="C2582" s="124"/>
      <c r="D2582" s="124"/>
      <c r="E2582" s="124"/>
      <c r="F2582" s="124"/>
      <c r="G2582" s="124"/>
      <c r="H2582" s="124"/>
      <c r="I2582" s="124"/>
      <c r="J2582" s="124"/>
      <c r="K2582" s="124"/>
      <c r="L2582" s="124"/>
      <c r="M2582" s="124"/>
      <c r="N2582" s="124"/>
      <c r="O2582" s="124"/>
      <c r="P2582" s="124"/>
      <c r="Q2582" s="124"/>
      <c r="R2582" s="124"/>
      <c r="S2582" s="124"/>
      <c r="T2582" s="124"/>
      <c r="U2582" s="124"/>
      <c r="V2582" s="124"/>
      <c r="W2582" s="124"/>
      <c r="X2582" s="124"/>
      <c r="Y2582" s="124"/>
    </row>
    <row r="2583" spans="1:25" x14ac:dyDescent="0.25">
      <c r="A2583" s="124"/>
      <c r="B2583" s="124"/>
      <c r="C2583" s="124"/>
      <c r="D2583" s="124"/>
      <c r="E2583" s="124"/>
      <c r="F2583" s="124"/>
      <c r="G2583" s="124"/>
      <c r="H2583" s="124"/>
      <c r="I2583" s="124"/>
      <c r="J2583" s="124"/>
      <c r="K2583" s="124"/>
      <c r="L2583" s="124"/>
      <c r="M2583" s="124"/>
      <c r="N2583" s="124"/>
      <c r="O2583" s="124"/>
      <c r="P2583" s="124"/>
      <c r="Q2583" s="124"/>
      <c r="R2583" s="124"/>
      <c r="S2583" s="124"/>
      <c r="T2583" s="124"/>
      <c r="U2583" s="124"/>
      <c r="V2583" s="124"/>
      <c r="W2583" s="124"/>
      <c r="X2583" s="124"/>
      <c r="Y2583" s="124"/>
    </row>
    <row r="2584" spans="1:25" x14ac:dyDescent="0.25">
      <c r="A2584" s="124"/>
      <c r="B2584" s="124"/>
      <c r="C2584" s="124"/>
      <c r="D2584" s="124"/>
      <c r="E2584" s="124"/>
      <c r="F2584" s="124"/>
      <c r="G2584" s="124"/>
      <c r="H2584" s="124"/>
      <c r="I2584" s="124"/>
      <c r="J2584" s="124"/>
      <c r="K2584" s="124"/>
      <c r="L2584" s="124"/>
      <c r="M2584" s="124"/>
      <c r="N2584" s="124"/>
      <c r="O2584" s="124"/>
      <c r="P2584" s="124"/>
      <c r="Q2584" s="124"/>
      <c r="R2584" s="124"/>
      <c r="S2584" s="124"/>
      <c r="T2584" s="124"/>
      <c r="U2584" s="124"/>
      <c r="V2584" s="124"/>
      <c r="W2584" s="124"/>
      <c r="X2584" s="124"/>
      <c r="Y2584" s="124"/>
    </row>
    <row r="2585" spans="1:25" x14ac:dyDescent="0.25">
      <c r="A2585" s="124"/>
      <c r="B2585" s="124"/>
      <c r="C2585" s="124"/>
      <c r="D2585" s="124"/>
      <c r="E2585" s="124"/>
      <c r="F2585" s="124"/>
      <c r="G2585" s="124"/>
      <c r="H2585" s="124"/>
      <c r="I2585" s="124"/>
      <c r="J2585" s="124"/>
      <c r="K2585" s="124"/>
      <c r="L2585" s="124"/>
      <c r="M2585" s="124"/>
      <c r="N2585" s="124"/>
      <c r="O2585" s="124"/>
      <c r="P2585" s="124"/>
      <c r="Q2585" s="124"/>
      <c r="R2585" s="124"/>
      <c r="S2585" s="124"/>
      <c r="T2585" s="124"/>
      <c r="U2585" s="124"/>
      <c r="V2585" s="124"/>
      <c r="W2585" s="124"/>
      <c r="X2585" s="124"/>
      <c r="Y2585" s="124"/>
    </row>
    <row r="2586" spans="1:25" x14ac:dyDescent="0.25">
      <c r="A2586" s="124"/>
      <c r="B2586" s="124"/>
      <c r="C2586" s="124"/>
      <c r="D2586" s="124"/>
      <c r="E2586" s="124"/>
      <c r="F2586" s="124"/>
      <c r="G2586" s="124"/>
      <c r="H2586" s="124"/>
      <c r="I2586" s="124"/>
      <c r="J2586" s="124"/>
      <c r="K2586" s="124"/>
      <c r="L2586" s="124"/>
      <c r="M2586" s="124"/>
      <c r="N2586" s="124"/>
      <c r="O2586" s="124"/>
      <c r="P2586" s="124"/>
      <c r="Q2586" s="124"/>
      <c r="R2586" s="124"/>
      <c r="S2586" s="124"/>
      <c r="T2586" s="124"/>
      <c r="U2586" s="124"/>
      <c r="V2586" s="124"/>
      <c r="W2586" s="124"/>
      <c r="X2586" s="124"/>
      <c r="Y2586" s="124"/>
    </row>
    <row r="2587" spans="1:25" x14ac:dyDescent="0.25">
      <c r="A2587" s="124"/>
      <c r="B2587" s="124"/>
      <c r="C2587" s="124"/>
      <c r="D2587" s="124"/>
      <c r="E2587" s="124"/>
      <c r="F2587" s="124"/>
      <c r="G2587" s="124"/>
      <c r="H2587" s="124"/>
      <c r="I2587" s="124"/>
      <c r="J2587" s="124"/>
      <c r="K2587" s="124"/>
      <c r="L2587" s="124"/>
      <c r="M2587" s="124"/>
      <c r="N2587" s="124"/>
      <c r="O2587" s="124"/>
      <c r="P2587" s="124"/>
      <c r="Q2587" s="124"/>
      <c r="R2587" s="124"/>
      <c r="S2587" s="124"/>
      <c r="T2587" s="124"/>
      <c r="U2587" s="124"/>
      <c r="V2587" s="124"/>
      <c r="W2587" s="124"/>
      <c r="X2587" s="124"/>
      <c r="Y2587" s="124"/>
    </row>
    <row r="2588" spans="1:25" x14ac:dyDescent="0.25">
      <c r="A2588" s="124"/>
      <c r="B2588" s="124"/>
      <c r="C2588" s="124"/>
      <c r="D2588" s="124"/>
      <c r="E2588" s="124"/>
      <c r="F2588" s="124"/>
      <c r="G2588" s="124"/>
      <c r="H2588" s="124"/>
      <c r="I2588" s="124"/>
      <c r="J2588" s="124"/>
      <c r="K2588" s="124"/>
      <c r="L2588" s="124"/>
      <c r="M2588" s="124"/>
      <c r="N2588" s="124"/>
      <c r="O2588" s="124"/>
      <c r="P2588" s="124"/>
      <c r="Q2588" s="124"/>
      <c r="R2588" s="124"/>
      <c r="S2588" s="124"/>
      <c r="T2588" s="124"/>
      <c r="U2588" s="124"/>
      <c r="V2588" s="124"/>
      <c r="W2588" s="124"/>
      <c r="X2588" s="124"/>
      <c r="Y2588" s="124"/>
    </row>
    <row r="2589" spans="1:25" x14ac:dyDescent="0.25">
      <c r="A2589" s="124"/>
      <c r="B2589" s="124"/>
      <c r="C2589" s="124"/>
      <c r="D2589" s="124"/>
      <c r="E2589" s="124"/>
      <c r="F2589" s="124"/>
      <c r="G2589" s="124"/>
      <c r="H2589" s="124"/>
      <c r="I2589" s="124"/>
      <c r="J2589" s="124"/>
      <c r="K2589" s="124"/>
      <c r="L2589" s="124"/>
      <c r="M2589" s="124"/>
      <c r="N2589" s="124"/>
      <c r="O2589" s="124"/>
      <c r="P2589" s="124"/>
      <c r="Q2589" s="124"/>
      <c r="R2589" s="124"/>
      <c r="S2589" s="124"/>
      <c r="T2589" s="124"/>
      <c r="U2589" s="124"/>
      <c r="V2589" s="124"/>
      <c r="W2589" s="124"/>
      <c r="X2589" s="124"/>
      <c r="Y2589" s="124"/>
    </row>
    <row r="2590" spans="1:25" x14ac:dyDescent="0.25">
      <c r="A2590" s="124"/>
      <c r="B2590" s="124"/>
      <c r="C2590" s="124"/>
      <c r="D2590" s="124"/>
      <c r="E2590" s="124"/>
      <c r="F2590" s="124"/>
      <c r="G2590" s="124"/>
      <c r="H2590" s="124"/>
      <c r="I2590" s="124"/>
      <c r="J2590" s="124"/>
      <c r="K2590" s="124"/>
      <c r="L2590" s="124"/>
      <c r="M2590" s="124"/>
      <c r="N2590" s="124"/>
      <c r="O2590" s="124"/>
      <c r="P2590" s="124"/>
      <c r="Q2590" s="124"/>
      <c r="R2590" s="124"/>
      <c r="S2590" s="124"/>
      <c r="T2590" s="124"/>
      <c r="U2590" s="124"/>
      <c r="V2590" s="124"/>
      <c r="W2590" s="124"/>
      <c r="X2590" s="124"/>
      <c r="Y2590" s="124"/>
    </row>
    <row r="2591" spans="1:25" x14ac:dyDescent="0.25">
      <c r="A2591" s="124"/>
      <c r="B2591" s="124"/>
      <c r="C2591" s="124"/>
      <c r="D2591" s="124"/>
      <c r="E2591" s="124"/>
      <c r="F2591" s="124"/>
      <c r="G2591" s="124"/>
      <c r="H2591" s="124"/>
      <c r="I2591" s="124"/>
      <c r="J2591" s="124"/>
      <c r="K2591" s="124"/>
      <c r="L2591" s="124"/>
      <c r="M2591" s="124"/>
      <c r="N2591" s="124"/>
      <c r="O2591" s="124"/>
      <c r="P2591" s="124"/>
      <c r="Q2591" s="124"/>
      <c r="R2591" s="124"/>
      <c r="S2591" s="124"/>
      <c r="T2591" s="124"/>
      <c r="U2591" s="124"/>
      <c r="V2591" s="124"/>
      <c r="W2591" s="124"/>
      <c r="X2591" s="124"/>
      <c r="Y2591" s="124"/>
    </row>
    <row r="2592" spans="1:25" x14ac:dyDescent="0.25">
      <c r="A2592" s="124"/>
      <c r="B2592" s="124"/>
      <c r="C2592" s="124"/>
      <c r="D2592" s="124"/>
      <c r="E2592" s="124"/>
      <c r="F2592" s="124"/>
      <c r="G2592" s="124"/>
      <c r="H2592" s="124"/>
      <c r="I2592" s="124"/>
      <c r="J2592" s="124"/>
      <c r="K2592" s="124"/>
      <c r="L2592" s="124"/>
      <c r="M2592" s="124"/>
      <c r="N2592" s="124"/>
      <c r="O2592" s="124"/>
      <c r="P2592" s="124"/>
      <c r="Q2592" s="124"/>
      <c r="R2592" s="124"/>
      <c r="S2592" s="124"/>
      <c r="T2592" s="124"/>
      <c r="U2592" s="124"/>
      <c r="V2592" s="124"/>
      <c r="W2592" s="124"/>
      <c r="X2592" s="124"/>
      <c r="Y2592" s="124"/>
    </row>
    <row r="2593" spans="1:25" x14ac:dyDescent="0.25">
      <c r="A2593" s="124"/>
      <c r="B2593" s="124"/>
      <c r="C2593" s="124"/>
      <c r="D2593" s="124"/>
      <c r="E2593" s="124"/>
      <c r="F2593" s="124"/>
      <c r="G2593" s="124"/>
      <c r="H2593" s="124"/>
      <c r="I2593" s="124"/>
      <c r="J2593" s="124"/>
      <c r="K2593" s="124"/>
      <c r="L2593" s="124"/>
      <c r="M2593" s="124"/>
      <c r="N2593" s="124"/>
      <c r="O2593" s="124"/>
      <c r="P2593" s="124"/>
      <c r="Q2593" s="124"/>
      <c r="R2593" s="124"/>
      <c r="S2593" s="124"/>
      <c r="T2593" s="124"/>
      <c r="U2593" s="124"/>
      <c r="V2593" s="124"/>
      <c r="W2593" s="124"/>
      <c r="X2593" s="124"/>
      <c r="Y2593" s="124"/>
    </row>
    <row r="2594" spans="1:25" x14ac:dyDescent="0.25">
      <c r="A2594" s="124"/>
      <c r="B2594" s="124"/>
      <c r="C2594" s="124"/>
      <c r="D2594" s="124"/>
      <c r="E2594" s="124"/>
      <c r="F2594" s="124"/>
      <c r="G2594" s="124"/>
      <c r="H2594" s="124"/>
      <c r="I2594" s="124"/>
      <c r="J2594" s="124"/>
      <c r="K2594" s="124"/>
      <c r="L2594" s="124"/>
      <c r="M2594" s="124"/>
      <c r="N2594" s="124"/>
      <c r="O2594" s="124"/>
      <c r="P2594" s="124"/>
      <c r="Q2594" s="124"/>
      <c r="R2594" s="124"/>
      <c r="S2594" s="124"/>
      <c r="T2594" s="124"/>
      <c r="U2594" s="124"/>
      <c r="V2594" s="124"/>
      <c r="W2594" s="124"/>
      <c r="X2594" s="124"/>
      <c r="Y2594" s="124"/>
    </row>
    <row r="2595" spans="1:25" x14ac:dyDescent="0.25">
      <c r="A2595" s="124"/>
      <c r="B2595" s="124"/>
      <c r="C2595" s="124"/>
      <c r="D2595" s="124"/>
      <c r="E2595" s="124"/>
      <c r="F2595" s="124"/>
      <c r="G2595" s="124"/>
      <c r="H2595" s="124"/>
      <c r="I2595" s="124"/>
      <c r="J2595" s="124"/>
      <c r="K2595" s="124"/>
      <c r="L2595" s="124"/>
      <c r="M2595" s="124"/>
      <c r="N2595" s="124"/>
      <c r="O2595" s="124"/>
      <c r="P2595" s="124"/>
      <c r="Q2595" s="124"/>
      <c r="R2595" s="124"/>
      <c r="S2595" s="124"/>
      <c r="T2595" s="124"/>
      <c r="U2595" s="124"/>
      <c r="V2595" s="124"/>
      <c r="W2595" s="124"/>
      <c r="X2595" s="124"/>
      <c r="Y2595" s="124"/>
    </row>
    <row r="2596" spans="1:25" x14ac:dyDescent="0.25">
      <c r="A2596" s="124"/>
      <c r="B2596" s="124"/>
      <c r="C2596" s="124"/>
      <c r="D2596" s="124"/>
      <c r="E2596" s="124"/>
      <c r="F2596" s="124"/>
      <c r="G2596" s="124"/>
      <c r="H2596" s="124"/>
      <c r="I2596" s="124"/>
      <c r="J2596" s="124"/>
      <c r="K2596" s="124"/>
      <c r="L2596" s="124"/>
      <c r="M2596" s="124"/>
      <c r="N2596" s="124"/>
      <c r="O2596" s="124"/>
      <c r="P2596" s="124"/>
      <c r="Q2596" s="124"/>
      <c r="R2596" s="124"/>
      <c r="S2596" s="124"/>
      <c r="T2596" s="124"/>
      <c r="U2596" s="124"/>
      <c r="V2596" s="124"/>
      <c r="W2596" s="124"/>
      <c r="X2596" s="124"/>
      <c r="Y2596" s="124"/>
    </row>
    <row r="2597" spans="1:25" x14ac:dyDescent="0.25">
      <c r="A2597" s="124"/>
      <c r="B2597" s="124"/>
      <c r="C2597" s="124"/>
      <c r="D2597" s="124"/>
      <c r="E2597" s="124"/>
      <c r="F2597" s="124"/>
      <c r="G2597" s="124"/>
      <c r="H2597" s="124"/>
      <c r="I2597" s="124"/>
      <c r="J2597" s="124"/>
      <c r="K2597" s="124"/>
      <c r="L2597" s="124"/>
      <c r="M2597" s="124"/>
      <c r="N2597" s="124"/>
      <c r="O2597" s="124"/>
      <c r="P2597" s="124"/>
      <c r="Q2597" s="124"/>
      <c r="R2597" s="124"/>
      <c r="S2597" s="124"/>
      <c r="T2597" s="124"/>
      <c r="U2597" s="124"/>
      <c r="V2597" s="124"/>
      <c r="W2597" s="124"/>
      <c r="X2597" s="124"/>
      <c r="Y2597" s="124"/>
    </row>
    <row r="2598" spans="1:25" x14ac:dyDescent="0.25">
      <c r="A2598" s="124"/>
      <c r="B2598" s="124"/>
      <c r="C2598" s="124"/>
      <c r="D2598" s="124"/>
      <c r="E2598" s="124"/>
      <c r="F2598" s="124"/>
      <c r="G2598" s="124"/>
      <c r="H2598" s="124"/>
      <c r="I2598" s="124"/>
      <c r="J2598" s="124"/>
      <c r="K2598" s="124"/>
      <c r="L2598" s="124"/>
      <c r="M2598" s="124"/>
      <c r="N2598" s="124"/>
      <c r="O2598" s="124"/>
      <c r="P2598" s="124"/>
      <c r="Q2598" s="124"/>
      <c r="R2598" s="124"/>
      <c r="S2598" s="124"/>
      <c r="T2598" s="124"/>
      <c r="U2598" s="124"/>
      <c r="V2598" s="124"/>
      <c r="W2598" s="124"/>
      <c r="X2598" s="124"/>
      <c r="Y2598" s="124"/>
    </row>
    <row r="2599" spans="1:25" x14ac:dyDescent="0.25">
      <c r="A2599" s="124"/>
      <c r="B2599" s="124"/>
      <c r="C2599" s="124"/>
      <c r="D2599" s="124"/>
      <c r="E2599" s="124"/>
      <c r="F2599" s="124"/>
      <c r="G2599" s="124"/>
      <c r="H2599" s="124"/>
      <c r="I2599" s="124"/>
      <c r="J2599" s="124"/>
      <c r="K2599" s="124"/>
      <c r="L2599" s="124"/>
      <c r="M2599" s="124"/>
      <c r="N2599" s="124"/>
      <c r="O2599" s="124"/>
      <c r="P2599" s="124"/>
      <c r="Q2599" s="124"/>
      <c r="R2599" s="124"/>
      <c r="S2599" s="124"/>
      <c r="T2599" s="124"/>
      <c r="U2599" s="124"/>
      <c r="V2599" s="124"/>
      <c r="W2599" s="124"/>
      <c r="X2599" s="124"/>
      <c r="Y2599" s="124"/>
    </row>
    <row r="2600" spans="1:25" x14ac:dyDescent="0.25">
      <c r="A2600" s="124"/>
      <c r="B2600" s="124"/>
      <c r="C2600" s="124"/>
      <c r="D2600" s="124"/>
      <c r="E2600" s="124"/>
      <c r="F2600" s="124"/>
      <c r="G2600" s="124"/>
      <c r="H2600" s="124"/>
      <c r="I2600" s="124"/>
      <c r="J2600" s="124"/>
      <c r="K2600" s="124"/>
      <c r="L2600" s="124"/>
      <c r="M2600" s="124"/>
      <c r="N2600" s="124"/>
      <c r="O2600" s="124"/>
      <c r="P2600" s="124"/>
      <c r="Q2600" s="124"/>
      <c r="R2600" s="124"/>
      <c r="S2600" s="124"/>
      <c r="T2600" s="124"/>
      <c r="U2600" s="124"/>
      <c r="V2600" s="124"/>
      <c r="W2600" s="124"/>
      <c r="X2600" s="124"/>
      <c r="Y2600" s="124"/>
    </row>
    <row r="2601" spans="1:25" x14ac:dyDescent="0.25">
      <c r="A2601" s="124"/>
      <c r="B2601" s="124"/>
      <c r="C2601" s="124"/>
      <c r="D2601" s="124"/>
      <c r="E2601" s="124"/>
      <c r="F2601" s="124"/>
      <c r="G2601" s="124"/>
      <c r="H2601" s="124"/>
      <c r="I2601" s="124"/>
      <c r="J2601" s="124"/>
      <c r="K2601" s="124"/>
      <c r="L2601" s="124"/>
      <c r="M2601" s="124"/>
      <c r="N2601" s="124"/>
      <c r="O2601" s="124"/>
      <c r="P2601" s="124"/>
      <c r="Q2601" s="124"/>
      <c r="R2601" s="124"/>
      <c r="S2601" s="124"/>
      <c r="T2601" s="124"/>
      <c r="U2601" s="124"/>
      <c r="V2601" s="124"/>
      <c r="W2601" s="124"/>
      <c r="X2601" s="124"/>
      <c r="Y2601" s="124"/>
    </row>
    <row r="2602" spans="1:25" x14ac:dyDescent="0.25">
      <c r="A2602" s="124"/>
      <c r="B2602" s="124"/>
      <c r="C2602" s="124"/>
      <c r="D2602" s="124"/>
      <c r="E2602" s="124"/>
      <c r="F2602" s="124"/>
      <c r="G2602" s="124"/>
      <c r="H2602" s="124"/>
      <c r="I2602" s="124"/>
      <c r="J2602" s="124"/>
      <c r="K2602" s="124"/>
      <c r="L2602" s="124"/>
      <c r="M2602" s="124"/>
      <c r="N2602" s="124"/>
      <c r="O2602" s="124"/>
      <c r="P2602" s="124"/>
      <c r="Q2602" s="124"/>
      <c r="R2602" s="124"/>
      <c r="S2602" s="124"/>
      <c r="T2602" s="124"/>
      <c r="U2602" s="124"/>
      <c r="V2602" s="124"/>
      <c r="W2602" s="124"/>
      <c r="X2602" s="124"/>
      <c r="Y2602" s="124"/>
    </row>
    <row r="2603" spans="1:25" x14ac:dyDescent="0.25">
      <c r="A2603" s="124"/>
      <c r="B2603" s="124"/>
      <c r="C2603" s="124"/>
      <c r="D2603" s="124"/>
      <c r="E2603" s="124"/>
      <c r="F2603" s="124"/>
      <c r="G2603" s="124"/>
      <c r="H2603" s="124"/>
      <c r="I2603" s="124"/>
      <c r="J2603" s="124"/>
      <c r="K2603" s="124"/>
      <c r="L2603" s="124"/>
      <c r="M2603" s="124"/>
      <c r="N2603" s="124"/>
      <c r="O2603" s="124"/>
      <c r="P2603" s="124"/>
      <c r="Q2603" s="124"/>
      <c r="R2603" s="124"/>
      <c r="S2603" s="124"/>
      <c r="T2603" s="124"/>
      <c r="U2603" s="124"/>
      <c r="V2603" s="124"/>
      <c r="W2603" s="124"/>
      <c r="X2603" s="124"/>
      <c r="Y2603" s="124"/>
    </row>
    <row r="2604" spans="1:25" x14ac:dyDescent="0.25">
      <c r="A2604" s="124"/>
      <c r="B2604" s="124"/>
      <c r="C2604" s="124"/>
      <c r="D2604" s="124"/>
      <c r="E2604" s="124"/>
      <c r="F2604" s="124"/>
      <c r="G2604" s="124"/>
      <c r="H2604" s="124"/>
      <c r="I2604" s="124"/>
      <c r="J2604" s="124"/>
      <c r="K2604" s="124"/>
      <c r="L2604" s="124"/>
      <c r="M2604" s="124"/>
      <c r="N2604" s="124"/>
      <c r="O2604" s="124"/>
      <c r="P2604" s="124"/>
      <c r="Q2604" s="124"/>
      <c r="R2604" s="124"/>
      <c r="S2604" s="124"/>
      <c r="T2604" s="124"/>
      <c r="U2604" s="124"/>
      <c r="V2604" s="124"/>
      <c r="W2604" s="124"/>
      <c r="X2604" s="124"/>
      <c r="Y2604" s="124"/>
    </row>
    <row r="2605" spans="1:25" x14ac:dyDescent="0.25">
      <c r="A2605" s="124"/>
      <c r="B2605" s="124"/>
      <c r="C2605" s="124"/>
      <c r="D2605" s="124"/>
      <c r="E2605" s="124"/>
      <c r="F2605" s="124"/>
      <c r="G2605" s="124"/>
      <c r="H2605" s="124"/>
      <c r="I2605" s="124"/>
      <c r="J2605" s="124"/>
      <c r="K2605" s="124"/>
      <c r="L2605" s="124"/>
      <c r="M2605" s="124"/>
      <c r="N2605" s="124"/>
      <c r="O2605" s="124"/>
      <c r="P2605" s="124"/>
      <c r="Q2605" s="124"/>
      <c r="R2605" s="124"/>
      <c r="S2605" s="124"/>
      <c r="T2605" s="124"/>
      <c r="U2605" s="124"/>
      <c r="V2605" s="124"/>
      <c r="W2605" s="124"/>
      <c r="X2605" s="124"/>
      <c r="Y2605" s="124"/>
    </row>
    <row r="2606" spans="1:25" x14ac:dyDescent="0.25">
      <c r="A2606" s="124"/>
      <c r="B2606" s="124"/>
      <c r="C2606" s="124"/>
      <c r="D2606" s="124"/>
      <c r="E2606" s="124"/>
      <c r="F2606" s="124"/>
      <c r="G2606" s="124"/>
      <c r="H2606" s="124"/>
      <c r="I2606" s="124"/>
      <c r="J2606" s="124"/>
      <c r="K2606" s="124"/>
      <c r="L2606" s="124"/>
      <c r="M2606" s="124"/>
      <c r="N2606" s="124"/>
      <c r="O2606" s="124"/>
      <c r="P2606" s="124"/>
      <c r="Q2606" s="124"/>
      <c r="R2606" s="124"/>
      <c r="S2606" s="124"/>
      <c r="T2606" s="124"/>
      <c r="U2606" s="124"/>
      <c r="V2606" s="124"/>
      <c r="W2606" s="124"/>
      <c r="X2606" s="124"/>
      <c r="Y2606" s="124"/>
    </row>
    <row r="2607" spans="1:25" x14ac:dyDescent="0.25">
      <c r="A2607" s="124"/>
      <c r="B2607" s="124"/>
      <c r="C2607" s="124"/>
      <c r="D2607" s="124"/>
      <c r="E2607" s="124"/>
      <c r="F2607" s="124"/>
      <c r="G2607" s="124"/>
      <c r="H2607" s="124"/>
      <c r="I2607" s="124"/>
      <c r="J2607" s="124"/>
      <c r="K2607" s="124"/>
      <c r="L2607" s="124"/>
      <c r="M2607" s="124"/>
      <c r="N2607" s="124"/>
      <c r="O2607" s="124"/>
      <c r="P2607" s="124"/>
      <c r="Q2607" s="124"/>
      <c r="R2607" s="124"/>
      <c r="S2607" s="124"/>
      <c r="T2607" s="124"/>
      <c r="U2607" s="124"/>
      <c r="V2607" s="124"/>
      <c r="W2607" s="124"/>
      <c r="X2607" s="124"/>
      <c r="Y2607" s="124"/>
    </row>
    <row r="2608" spans="1:25" x14ac:dyDescent="0.25">
      <c r="A2608" s="124"/>
      <c r="B2608" s="124"/>
      <c r="C2608" s="124"/>
      <c r="D2608" s="124"/>
      <c r="E2608" s="124"/>
      <c r="F2608" s="124"/>
      <c r="G2608" s="124"/>
      <c r="H2608" s="124"/>
      <c r="I2608" s="124"/>
      <c r="J2608" s="124"/>
      <c r="K2608" s="124"/>
      <c r="L2608" s="124"/>
      <c r="M2608" s="124"/>
      <c r="N2608" s="124"/>
      <c r="O2608" s="124"/>
      <c r="P2608" s="124"/>
      <c r="Q2608" s="124"/>
      <c r="R2608" s="124"/>
      <c r="S2608" s="124"/>
      <c r="T2608" s="124"/>
      <c r="U2608" s="124"/>
      <c r="V2608" s="124"/>
      <c r="W2608" s="124"/>
      <c r="X2608" s="124"/>
      <c r="Y2608" s="124"/>
    </row>
    <row r="2609" spans="1:25" x14ac:dyDescent="0.25">
      <c r="A2609" s="124"/>
      <c r="B2609" s="124"/>
      <c r="C2609" s="124"/>
      <c r="D2609" s="124"/>
      <c r="E2609" s="124"/>
      <c r="F2609" s="124"/>
      <c r="G2609" s="124"/>
      <c r="H2609" s="124"/>
      <c r="I2609" s="124"/>
      <c r="J2609" s="124"/>
      <c r="K2609" s="124"/>
      <c r="L2609" s="124"/>
      <c r="M2609" s="124"/>
      <c r="N2609" s="124"/>
      <c r="O2609" s="124"/>
      <c r="P2609" s="124"/>
      <c r="Q2609" s="124"/>
      <c r="R2609" s="124"/>
      <c r="S2609" s="124"/>
      <c r="T2609" s="124"/>
      <c r="U2609" s="124"/>
      <c r="V2609" s="124"/>
      <c r="W2609" s="124"/>
      <c r="X2609" s="124"/>
      <c r="Y2609" s="124"/>
    </row>
    <row r="2610" spans="1:25" x14ac:dyDescent="0.25">
      <c r="A2610" s="124"/>
      <c r="B2610" s="124"/>
      <c r="C2610" s="124"/>
      <c r="D2610" s="124"/>
      <c r="E2610" s="124"/>
      <c r="F2610" s="124"/>
      <c r="G2610" s="124"/>
      <c r="H2610" s="124"/>
      <c r="I2610" s="124"/>
      <c r="J2610" s="124"/>
      <c r="K2610" s="124"/>
      <c r="L2610" s="124"/>
      <c r="M2610" s="124"/>
      <c r="N2610" s="124"/>
      <c r="O2610" s="124"/>
      <c r="P2610" s="124"/>
      <c r="Q2610" s="124"/>
      <c r="R2610" s="124"/>
      <c r="S2610" s="124"/>
      <c r="T2610" s="124"/>
      <c r="U2610" s="124"/>
      <c r="V2610" s="124"/>
      <c r="W2610" s="124"/>
      <c r="X2610" s="124"/>
      <c r="Y2610" s="124"/>
    </row>
    <row r="2611" spans="1:25" x14ac:dyDescent="0.25">
      <c r="A2611" s="124"/>
      <c r="B2611" s="124"/>
      <c r="C2611" s="124"/>
      <c r="D2611" s="124"/>
      <c r="E2611" s="124"/>
      <c r="F2611" s="124"/>
      <c r="G2611" s="124"/>
      <c r="H2611" s="124"/>
      <c r="I2611" s="124"/>
      <c r="J2611" s="124"/>
      <c r="K2611" s="124"/>
      <c r="L2611" s="124"/>
      <c r="M2611" s="124"/>
      <c r="N2611" s="124"/>
      <c r="O2611" s="124"/>
      <c r="P2611" s="124"/>
      <c r="Q2611" s="124"/>
      <c r="R2611" s="124"/>
      <c r="S2611" s="124"/>
      <c r="T2611" s="124"/>
      <c r="U2611" s="124"/>
      <c r="V2611" s="124"/>
      <c r="W2611" s="124"/>
      <c r="X2611" s="124"/>
      <c r="Y2611" s="124"/>
    </row>
    <row r="2612" spans="1:25" x14ac:dyDescent="0.25">
      <c r="A2612" s="124"/>
      <c r="B2612" s="124"/>
      <c r="C2612" s="124"/>
      <c r="D2612" s="124"/>
      <c r="E2612" s="124"/>
      <c r="F2612" s="124"/>
      <c r="G2612" s="124"/>
      <c r="H2612" s="124"/>
      <c r="I2612" s="124"/>
      <c r="J2612" s="124"/>
      <c r="K2612" s="124"/>
      <c r="L2612" s="124"/>
      <c r="M2612" s="124"/>
      <c r="N2612" s="124"/>
      <c r="O2612" s="124"/>
      <c r="P2612" s="124"/>
      <c r="Q2612" s="124"/>
      <c r="R2612" s="124"/>
      <c r="S2612" s="124"/>
      <c r="T2612" s="124"/>
      <c r="U2612" s="124"/>
      <c r="V2612" s="124"/>
      <c r="W2612" s="124"/>
      <c r="X2612" s="124"/>
      <c r="Y2612" s="124"/>
    </row>
    <row r="2613" spans="1:25" x14ac:dyDescent="0.25">
      <c r="A2613" s="124"/>
      <c r="B2613" s="124"/>
      <c r="C2613" s="124"/>
      <c r="D2613" s="124"/>
      <c r="E2613" s="124"/>
      <c r="F2613" s="124"/>
      <c r="G2613" s="124"/>
      <c r="H2613" s="124"/>
      <c r="I2613" s="124"/>
      <c r="J2613" s="124"/>
      <c r="K2613" s="124"/>
      <c r="L2613" s="124"/>
      <c r="M2613" s="124"/>
      <c r="N2613" s="124"/>
      <c r="O2613" s="124"/>
      <c r="P2613" s="124"/>
      <c r="Q2613" s="124"/>
      <c r="R2613" s="124"/>
      <c r="S2613" s="124"/>
      <c r="T2613" s="124"/>
      <c r="U2613" s="124"/>
      <c r="V2613" s="124"/>
      <c r="W2613" s="124"/>
      <c r="X2613" s="124"/>
      <c r="Y2613" s="124"/>
    </row>
    <row r="2614" spans="1:25" x14ac:dyDescent="0.25">
      <c r="A2614" s="124"/>
      <c r="B2614" s="124"/>
      <c r="C2614" s="124"/>
      <c r="D2614" s="124"/>
      <c r="E2614" s="124"/>
      <c r="F2614" s="124"/>
      <c r="G2614" s="124"/>
      <c r="H2614" s="124"/>
      <c r="I2614" s="124"/>
      <c r="J2614" s="124"/>
      <c r="K2614" s="124"/>
      <c r="L2614" s="124"/>
      <c r="M2614" s="124"/>
      <c r="N2614" s="124"/>
      <c r="O2614" s="124"/>
      <c r="P2614" s="124"/>
      <c r="Q2614" s="124"/>
      <c r="R2614" s="124"/>
      <c r="S2614" s="124"/>
      <c r="T2614" s="124"/>
      <c r="U2614" s="124"/>
      <c r="V2614" s="124"/>
      <c r="W2614" s="124"/>
      <c r="X2614" s="124"/>
      <c r="Y2614" s="124"/>
    </row>
    <row r="2615" spans="1:25" x14ac:dyDescent="0.25">
      <c r="A2615" s="124"/>
      <c r="B2615" s="124"/>
      <c r="C2615" s="124"/>
      <c r="D2615" s="124"/>
      <c r="E2615" s="124"/>
      <c r="F2615" s="124"/>
      <c r="G2615" s="124"/>
      <c r="H2615" s="124"/>
      <c r="I2615" s="124"/>
      <c r="J2615" s="124"/>
      <c r="K2615" s="124"/>
      <c r="L2615" s="124"/>
      <c r="M2615" s="124"/>
      <c r="N2615" s="124"/>
      <c r="O2615" s="124"/>
      <c r="P2615" s="124"/>
      <c r="Q2615" s="124"/>
      <c r="R2615" s="124"/>
      <c r="S2615" s="124"/>
      <c r="T2615" s="124"/>
      <c r="U2615" s="124"/>
      <c r="V2615" s="124"/>
      <c r="W2615" s="124"/>
      <c r="X2615" s="124"/>
      <c r="Y2615" s="124"/>
    </row>
    <row r="2616" spans="1:25" x14ac:dyDescent="0.25">
      <c r="A2616" s="124"/>
      <c r="B2616" s="124"/>
      <c r="C2616" s="124"/>
      <c r="D2616" s="124"/>
      <c r="E2616" s="124"/>
      <c r="F2616" s="124"/>
      <c r="G2616" s="124"/>
      <c r="H2616" s="124"/>
      <c r="I2616" s="124"/>
      <c r="J2616" s="124"/>
      <c r="K2616" s="124"/>
      <c r="L2616" s="124"/>
      <c r="M2616" s="124"/>
      <c r="N2616" s="124"/>
      <c r="O2616" s="124"/>
      <c r="P2616" s="124"/>
      <c r="Q2616" s="124"/>
      <c r="R2616" s="124"/>
      <c r="S2616" s="124"/>
      <c r="T2616" s="124"/>
      <c r="U2616" s="124"/>
      <c r="V2616" s="124"/>
      <c r="W2616" s="124"/>
      <c r="X2616" s="124"/>
      <c r="Y2616" s="124"/>
    </row>
    <row r="2617" spans="1:25" x14ac:dyDescent="0.25">
      <c r="A2617" s="124"/>
      <c r="B2617" s="124"/>
      <c r="C2617" s="124"/>
      <c r="D2617" s="124"/>
      <c r="E2617" s="124"/>
      <c r="F2617" s="124"/>
      <c r="G2617" s="124"/>
      <c r="H2617" s="124"/>
      <c r="I2617" s="124"/>
      <c r="J2617" s="124"/>
      <c r="K2617" s="124"/>
      <c r="L2617" s="124"/>
      <c r="M2617" s="124"/>
      <c r="N2617" s="124"/>
      <c r="O2617" s="124"/>
      <c r="P2617" s="124"/>
      <c r="Q2617" s="124"/>
      <c r="R2617" s="124"/>
      <c r="S2617" s="124"/>
      <c r="T2617" s="124"/>
      <c r="U2617" s="124"/>
      <c r="V2617" s="124"/>
      <c r="W2617" s="124"/>
      <c r="X2617" s="124"/>
      <c r="Y2617" s="124"/>
    </row>
    <row r="2618" spans="1:25" x14ac:dyDescent="0.25">
      <c r="A2618" s="124"/>
      <c r="B2618" s="124"/>
      <c r="C2618" s="124"/>
      <c r="D2618" s="124"/>
      <c r="E2618" s="124"/>
      <c r="F2618" s="124"/>
      <c r="G2618" s="124"/>
      <c r="H2618" s="124"/>
      <c r="I2618" s="124"/>
      <c r="J2618" s="124"/>
      <c r="K2618" s="124"/>
      <c r="L2618" s="124"/>
      <c r="M2618" s="124"/>
      <c r="N2618" s="124"/>
      <c r="O2618" s="124"/>
      <c r="P2618" s="124"/>
      <c r="Q2618" s="124"/>
      <c r="R2618" s="124"/>
      <c r="S2618" s="124"/>
      <c r="T2618" s="124"/>
      <c r="U2618" s="124"/>
      <c r="V2618" s="124"/>
      <c r="W2618" s="124"/>
      <c r="X2618" s="124"/>
      <c r="Y2618" s="124"/>
    </row>
    <row r="2619" spans="1:25" x14ac:dyDescent="0.25">
      <c r="A2619" s="124"/>
      <c r="B2619" s="124"/>
      <c r="C2619" s="124"/>
      <c r="D2619" s="124"/>
      <c r="E2619" s="124"/>
      <c r="F2619" s="124"/>
      <c r="G2619" s="124"/>
      <c r="H2619" s="124"/>
      <c r="I2619" s="124"/>
      <c r="J2619" s="124"/>
      <c r="K2619" s="124"/>
      <c r="L2619" s="124"/>
      <c r="M2619" s="124"/>
      <c r="N2619" s="124"/>
      <c r="O2619" s="124"/>
      <c r="P2619" s="124"/>
      <c r="Q2619" s="124"/>
      <c r="R2619" s="124"/>
      <c r="S2619" s="124"/>
      <c r="T2619" s="124"/>
      <c r="U2619" s="124"/>
      <c r="V2619" s="124"/>
      <c r="W2619" s="124"/>
      <c r="X2619" s="124"/>
      <c r="Y2619" s="124"/>
    </row>
    <row r="2620" spans="1:25" x14ac:dyDescent="0.25">
      <c r="A2620" s="124"/>
      <c r="B2620" s="124"/>
      <c r="C2620" s="124"/>
      <c r="D2620" s="124"/>
      <c r="E2620" s="124"/>
      <c r="F2620" s="124"/>
      <c r="G2620" s="124"/>
      <c r="H2620" s="124"/>
      <c r="I2620" s="124"/>
      <c r="J2620" s="124"/>
      <c r="K2620" s="124"/>
      <c r="L2620" s="124"/>
      <c r="M2620" s="124"/>
      <c r="N2620" s="124"/>
      <c r="O2620" s="124"/>
      <c r="P2620" s="124"/>
      <c r="Q2620" s="124"/>
      <c r="R2620" s="124"/>
      <c r="S2620" s="124"/>
      <c r="T2620" s="124"/>
      <c r="U2620" s="124"/>
      <c r="V2620" s="124"/>
      <c r="W2620" s="124"/>
      <c r="X2620" s="124"/>
      <c r="Y2620" s="124"/>
    </row>
    <row r="2621" spans="1:25" x14ac:dyDescent="0.25">
      <c r="A2621" s="124"/>
      <c r="B2621" s="124"/>
      <c r="C2621" s="124"/>
      <c r="D2621" s="124"/>
      <c r="E2621" s="124"/>
      <c r="F2621" s="124"/>
      <c r="G2621" s="124"/>
      <c r="H2621" s="124"/>
      <c r="I2621" s="124"/>
      <c r="J2621" s="124"/>
      <c r="K2621" s="124"/>
      <c r="L2621" s="124"/>
      <c r="M2621" s="124"/>
      <c r="N2621" s="124"/>
      <c r="O2621" s="124"/>
      <c r="P2621" s="124"/>
      <c r="Q2621" s="124"/>
      <c r="R2621" s="124"/>
      <c r="S2621" s="124"/>
      <c r="T2621" s="124"/>
      <c r="U2621" s="124"/>
      <c r="V2621" s="124"/>
      <c r="W2621" s="124"/>
      <c r="X2621" s="124"/>
      <c r="Y2621" s="124"/>
    </row>
    <row r="2622" spans="1:25" x14ac:dyDescent="0.25">
      <c r="A2622" s="124"/>
      <c r="B2622" s="124"/>
      <c r="C2622" s="124"/>
      <c r="D2622" s="124"/>
      <c r="E2622" s="124"/>
      <c r="F2622" s="124"/>
      <c r="G2622" s="124"/>
      <c r="H2622" s="124"/>
      <c r="I2622" s="124"/>
      <c r="J2622" s="124"/>
      <c r="K2622" s="124"/>
      <c r="L2622" s="124"/>
      <c r="M2622" s="124"/>
      <c r="N2622" s="124"/>
      <c r="O2622" s="124"/>
      <c r="P2622" s="124"/>
      <c r="Q2622" s="124"/>
      <c r="R2622" s="124"/>
      <c r="S2622" s="124"/>
      <c r="T2622" s="124"/>
      <c r="U2622" s="124"/>
      <c r="V2622" s="124"/>
      <c r="W2622" s="124"/>
      <c r="X2622" s="124"/>
      <c r="Y2622" s="124"/>
    </row>
    <row r="2623" spans="1:25" x14ac:dyDescent="0.25">
      <c r="A2623" s="124"/>
      <c r="B2623" s="124"/>
      <c r="C2623" s="124"/>
      <c r="D2623" s="124"/>
      <c r="E2623" s="124"/>
      <c r="F2623" s="124"/>
      <c r="G2623" s="124"/>
      <c r="H2623" s="124"/>
      <c r="I2623" s="124"/>
      <c r="J2623" s="124"/>
      <c r="K2623" s="124"/>
      <c r="L2623" s="124"/>
      <c r="M2623" s="124"/>
      <c r="N2623" s="124"/>
      <c r="O2623" s="124"/>
      <c r="P2623" s="124"/>
      <c r="Q2623" s="124"/>
      <c r="R2623" s="124"/>
      <c r="S2623" s="124"/>
      <c r="T2623" s="124"/>
      <c r="U2623" s="124"/>
      <c r="V2623" s="124"/>
      <c r="W2623" s="124"/>
      <c r="X2623" s="124"/>
      <c r="Y2623" s="124"/>
    </row>
    <row r="2624" spans="1:25" x14ac:dyDescent="0.25">
      <c r="A2624" s="124"/>
      <c r="B2624" s="124"/>
      <c r="C2624" s="124"/>
      <c r="D2624" s="124"/>
      <c r="E2624" s="124"/>
      <c r="F2624" s="124"/>
      <c r="G2624" s="124"/>
      <c r="H2624" s="124"/>
      <c r="I2624" s="124"/>
      <c r="J2624" s="124"/>
      <c r="K2624" s="124"/>
      <c r="L2624" s="124"/>
      <c r="M2624" s="124"/>
      <c r="N2624" s="124"/>
      <c r="O2624" s="124"/>
      <c r="P2624" s="124"/>
      <c r="Q2624" s="124"/>
      <c r="R2624" s="124"/>
      <c r="S2624" s="124"/>
      <c r="T2624" s="124"/>
      <c r="U2624" s="124"/>
      <c r="V2624" s="124"/>
      <c r="W2624" s="124"/>
      <c r="X2624" s="124"/>
      <c r="Y2624" s="124"/>
    </row>
    <row r="2625" spans="1:25" x14ac:dyDescent="0.25">
      <c r="A2625" s="124"/>
      <c r="B2625" s="124"/>
      <c r="C2625" s="124"/>
      <c r="D2625" s="124"/>
      <c r="E2625" s="124"/>
      <c r="F2625" s="124"/>
      <c r="G2625" s="124"/>
      <c r="H2625" s="124"/>
      <c r="I2625" s="124"/>
      <c r="J2625" s="124"/>
      <c r="K2625" s="124"/>
      <c r="L2625" s="124"/>
      <c r="M2625" s="124"/>
      <c r="N2625" s="124"/>
      <c r="O2625" s="124"/>
      <c r="P2625" s="124"/>
      <c r="Q2625" s="124"/>
      <c r="R2625" s="124"/>
      <c r="S2625" s="124"/>
      <c r="T2625" s="124"/>
      <c r="U2625" s="124"/>
      <c r="V2625" s="124"/>
      <c r="W2625" s="124"/>
      <c r="X2625" s="124"/>
      <c r="Y2625" s="124"/>
    </row>
    <row r="2626" spans="1:25" x14ac:dyDescent="0.25">
      <c r="A2626" s="124"/>
      <c r="B2626" s="124"/>
      <c r="C2626" s="124"/>
      <c r="D2626" s="124"/>
      <c r="E2626" s="124"/>
      <c r="F2626" s="124"/>
      <c r="G2626" s="124"/>
      <c r="H2626" s="124"/>
      <c r="I2626" s="124"/>
      <c r="J2626" s="124"/>
      <c r="K2626" s="124"/>
      <c r="L2626" s="124"/>
      <c r="M2626" s="124"/>
      <c r="N2626" s="124"/>
      <c r="O2626" s="124"/>
      <c r="P2626" s="124"/>
      <c r="Q2626" s="124"/>
      <c r="R2626" s="124"/>
      <c r="S2626" s="124"/>
      <c r="T2626" s="124"/>
      <c r="U2626" s="124"/>
      <c r="V2626" s="124"/>
      <c r="W2626" s="124"/>
      <c r="X2626" s="124"/>
      <c r="Y2626" s="124"/>
    </row>
    <row r="2627" spans="1:25" x14ac:dyDescent="0.25">
      <c r="A2627" s="124"/>
      <c r="B2627" s="124"/>
      <c r="C2627" s="124"/>
      <c r="D2627" s="124"/>
      <c r="E2627" s="124"/>
      <c r="F2627" s="124"/>
      <c r="G2627" s="124"/>
      <c r="H2627" s="124"/>
      <c r="I2627" s="124"/>
      <c r="J2627" s="124"/>
      <c r="K2627" s="124"/>
      <c r="L2627" s="124"/>
      <c r="M2627" s="124"/>
      <c r="N2627" s="124"/>
      <c r="O2627" s="124"/>
      <c r="P2627" s="124"/>
      <c r="Q2627" s="124"/>
      <c r="R2627" s="124"/>
      <c r="S2627" s="124"/>
      <c r="T2627" s="124"/>
      <c r="U2627" s="124"/>
      <c r="V2627" s="124"/>
      <c r="W2627" s="124"/>
      <c r="X2627" s="124"/>
      <c r="Y2627" s="124"/>
    </row>
    <row r="2628" spans="1:25" x14ac:dyDescent="0.25">
      <c r="A2628" s="124"/>
      <c r="B2628" s="124"/>
      <c r="C2628" s="124"/>
      <c r="D2628" s="124"/>
      <c r="E2628" s="124"/>
      <c r="F2628" s="124"/>
      <c r="G2628" s="124"/>
      <c r="H2628" s="124"/>
      <c r="I2628" s="124"/>
      <c r="J2628" s="124"/>
      <c r="K2628" s="124"/>
      <c r="L2628" s="124"/>
      <c r="M2628" s="124"/>
      <c r="N2628" s="124"/>
      <c r="O2628" s="124"/>
      <c r="P2628" s="124"/>
      <c r="Q2628" s="124"/>
      <c r="R2628" s="124"/>
      <c r="S2628" s="124"/>
      <c r="T2628" s="124"/>
      <c r="U2628" s="124"/>
      <c r="V2628" s="124"/>
      <c r="W2628" s="124"/>
      <c r="X2628" s="124"/>
      <c r="Y2628" s="124"/>
    </row>
    <row r="2629" spans="1:25" x14ac:dyDescent="0.25">
      <c r="A2629" s="124"/>
      <c r="B2629" s="124"/>
      <c r="C2629" s="124"/>
      <c r="D2629" s="124"/>
      <c r="E2629" s="124"/>
      <c r="F2629" s="124"/>
      <c r="G2629" s="124"/>
      <c r="H2629" s="124"/>
      <c r="I2629" s="124"/>
      <c r="J2629" s="124"/>
      <c r="K2629" s="124"/>
      <c r="L2629" s="124"/>
      <c r="M2629" s="124"/>
      <c r="N2629" s="124"/>
      <c r="O2629" s="124"/>
      <c r="P2629" s="124"/>
      <c r="Q2629" s="124"/>
      <c r="R2629" s="124"/>
      <c r="S2629" s="124"/>
      <c r="T2629" s="124"/>
      <c r="U2629" s="124"/>
      <c r="V2629" s="124"/>
      <c r="W2629" s="124"/>
      <c r="X2629" s="124"/>
      <c r="Y2629" s="124"/>
    </row>
    <row r="2630" spans="1:25" x14ac:dyDescent="0.25">
      <c r="A2630" s="124"/>
      <c r="B2630" s="124"/>
      <c r="C2630" s="124"/>
      <c r="D2630" s="124"/>
      <c r="E2630" s="124"/>
      <c r="F2630" s="124"/>
      <c r="G2630" s="124"/>
      <c r="H2630" s="124"/>
      <c r="I2630" s="124"/>
      <c r="J2630" s="124"/>
      <c r="K2630" s="124"/>
      <c r="L2630" s="124"/>
      <c r="M2630" s="124"/>
      <c r="N2630" s="124"/>
      <c r="O2630" s="124"/>
      <c r="P2630" s="124"/>
      <c r="Q2630" s="124"/>
      <c r="R2630" s="124"/>
      <c r="S2630" s="124"/>
      <c r="T2630" s="124"/>
      <c r="U2630" s="124"/>
      <c r="V2630" s="124"/>
      <c r="W2630" s="124"/>
      <c r="X2630" s="124"/>
      <c r="Y2630" s="124"/>
    </row>
    <row r="2631" spans="1:25" x14ac:dyDescent="0.25">
      <c r="A2631" s="124"/>
      <c r="B2631" s="124"/>
      <c r="C2631" s="124"/>
      <c r="D2631" s="124"/>
      <c r="E2631" s="124"/>
      <c r="F2631" s="124"/>
      <c r="G2631" s="124"/>
      <c r="H2631" s="124"/>
      <c r="I2631" s="124"/>
      <c r="J2631" s="124"/>
      <c r="K2631" s="124"/>
      <c r="L2631" s="124"/>
      <c r="M2631" s="124"/>
      <c r="N2631" s="124"/>
      <c r="O2631" s="124"/>
      <c r="P2631" s="124"/>
      <c r="Q2631" s="124"/>
      <c r="R2631" s="124"/>
      <c r="S2631" s="124"/>
      <c r="T2631" s="124"/>
      <c r="U2631" s="124"/>
      <c r="V2631" s="124"/>
      <c r="W2631" s="124"/>
      <c r="X2631" s="124"/>
      <c r="Y2631" s="124"/>
    </row>
    <row r="2632" spans="1:25" x14ac:dyDescent="0.25">
      <c r="A2632" s="124"/>
      <c r="B2632" s="124"/>
      <c r="C2632" s="124"/>
      <c r="D2632" s="124"/>
      <c r="E2632" s="124"/>
      <c r="F2632" s="124"/>
      <c r="G2632" s="124"/>
      <c r="H2632" s="124"/>
      <c r="I2632" s="124"/>
      <c r="J2632" s="124"/>
      <c r="K2632" s="124"/>
      <c r="L2632" s="124"/>
      <c r="M2632" s="124"/>
      <c r="N2632" s="124"/>
      <c r="O2632" s="124"/>
      <c r="P2632" s="124"/>
      <c r="Q2632" s="124"/>
      <c r="R2632" s="124"/>
      <c r="S2632" s="124"/>
      <c r="T2632" s="124"/>
      <c r="U2632" s="124"/>
      <c r="V2632" s="124"/>
      <c r="W2632" s="124"/>
      <c r="X2632" s="124"/>
      <c r="Y2632" s="124"/>
    </row>
    <row r="2633" spans="1:25" x14ac:dyDescent="0.25">
      <c r="A2633" s="124"/>
      <c r="B2633" s="124"/>
      <c r="C2633" s="124"/>
      <c r="D2633" s="124"/>
      <c r="E2633" s="124"/>
      <c r="F2633" s="124"/>
      <c r="G2633" s="124"/>
      <c r="H2633" s="124"/>
      <c r="I2633" s="124"/>
      <c r="J2633" s="124"/>
      <c r="K2633" s="124"/>
      <c r="L2633" s="124"/>
      <c r="M2633" s="124"/>
      <c r="N2633" s="124"/>
      <c r="O2633" s="124"/>
      <c r="P2633" s="124"/>
      <c r="Q2633" s="124"/>
      <c r="R2633" s="124"/>
      <c r="S2633" s="124"/>
      <c r="T2633" s="124"/>
      <c r="U2633" s="124"/>
      <c r="V2633" s="124"/>
      <c r="W2633" s="124"/>
      <c r="X2633" s="124"/>
      <c r="Y2633" s="124"/>
    </row>
    <row r="2634" spans="1:25" x14ac:dyDescent="0.25">
      <c r="A2634" s="124"/>
      <c r="B2634" s="124"/>
      <c r="C2634" s="124"/>
      <c r="D2634" s="124"/>
      <c r="E2634" s="124"/>
      <c r="F2634" s="124"/>
      <c r="G2634" s="124"/>
      <c r="H2634" s="124"/>
      <c r="I2634" s="124"/>
      <c r="J2634" s="124"/>
      <c r="K2634" s="124"/>
      <c r="L2634" s="124"/>
      <c r="M2634" s="124"/>
      <c r="N2634" s="124"/>
      <c r="O2634" s="124"/>
      <c r="P2634" s="124"/>
      <c r="Q2634" s="124"/>
      <c r="R2634" s="124"/>
      <c r="S2634" s="124"/>
      <c r="T2634" s="124"/>
      <c r="U2634" s="124"/>
      <c r="V2634" s="124"/>
      <c r="W2634" s="124"/>
      <c r="X2634" s="124"/>
      <c r="Y2634" s="124"/>
    </row>
    <row r="2635" spans="1:25" x14ac:dyDescent="0.25">
      <c r="A2635" s="124"/>
      <c r="B2635" s="124"/>
      <c r="C2635" s="124"/>
      <c r="D2635" s="124"/>
      <c r="E2635" s="124"/>
      <c r="F2635" s="124"/>
      <c r="G2635" s="124"/>
      <c r="H2635" s="124"/>
      <c r="I2635" s="124"/>
      <c r="J2635" s="124"/>
      <c r="K2635" s="124"/>
      <c r="L2635" s="124"/>
      <c r="M2635" s="124"/>
      <c r="N2635" s="124"/>
      <c r="O2635" s="124"/>
      <c r="P2635" s="124"/>
      <c r="Q2635" s="124"/>
      <c r="R2635" s="124"/>
      <c r="S2635" s="124"/>
      <c r="T2635" s="124"/>
      <c r="U2635" s="124"/>
      <c r="V2635" s="124"/>
      <c r="W2635" s="124"/>
      <c r="X2635" s="124"/>
      <c r="Y2635" s="124"/>
    </row>
    <row r="2636" spans="1:25" x14ac:dyDescent="0.25">
      <c r="A2636" s="124"/>
      <c r="B2636" s="124"/>
      <c r="C2636" s="124"/>
      <c r="D2636" s="124"/>
      <c r="E2636" s="124"/>
      <c r="F2636" s="124"/>
      <c r="G2636" s="124"/>
      <c r="H2636" s="124"/>
      <c r="I2636" s="124"/>
      <c r="J2636" s="124"/>
      <c r="K2636" s="124"/>
      <c r="L2636" s="124"/>
      <c r="M2636" s="124"/>
      <c r="N2636" s="124"/>
      <c r="O2636" s="124"/>
      <c r="P2636" s="124"/>
      <c r="Q2636" s="124"/>
      <c r="R2636" s="124"/>
      <c r="S2636" s="124"/>
      <c r="T2636" s="124"/>
      <c r="U2636" s="124"/>
      <c r="V2636" s="124"/>
      <c r="W2636" s="124"/>
      <c r="X2636" s="124"/>
      <c r="Y2636" s="124"/>
    </row>
    <row r="2637" spans="1:25" x14ac:dyDescent="0.25">
      <c r="A2637" s="124"/>
      <c r="B2637" s="124"/>
      <c r="C2637" s="124"/>
      <c r="D2637" s="124"/>
      <c r="E2637" s="124"/>
      <c r="F2637" s="124"/>
      <c r="G2637" s="124"/>
      <c r="H2637" s="124"/>
      <c r="I2637" s="124"/>
      <c r="J2637" s="124"/>
      <c r="K2637" s="124"/>
      <c r="L2637" s="124"/>
      <c r="M2637" s="124"/>
      <c r="N2637" s="124"/>
      <c r="O2637" s="124"/>
      <c r="P2637" s="124"/>
      <c r="Q2637" s="124"/>
      <c r="R2637" s="124"/>
      <c r="S2637" s="124"/>
      <c r="T2637" s="124"/>
      <c r="U2637" s="124"/>
      <c r="V2637" s="124"/>
      <c r="W2637" s="124"/>
      <c r="X2637" s="124"/>
      <c r="Y2637" s="124"/>
    </row>
    <row r="2638" spans="1:25" x14ac:dyDescent="0.25">
      <c r="A2638" s="124"/>
      <c r="B2638" s="124"/>
      <c r="C2638" s="124"/>
      <c r="D2638" s="124"/>
      <c r="E2638" s="124"/>
      <c r="F2638" s="124"/>
      <c r="G2638" s="124"/>
      <c r="H2638" s="124"/>
      <c r="I2638" s="124"/>
      <c r="J2638" s="124"/>
      <c r="K2638" s="124"/>
      <c r="L2638" s="124"/>
      <c r="M2638" s="124"/>
      <c r="N2638" s="124"/>
      <c r="O2638" s="124"/>
      <c r="P2638" s="124"/>
      <c r="Q2638" s="124"/>
      <c r="R2638" s="124"/>
      <c r="S2638" s="124"/>
      <c r="T2638" s="124"/>
      <c r="U2638" s="124"/>
      <c r="V2638" s="124"/>
      <c r="W2638" s="124"/>
      <c r="X2638" s="124"/>
      <c r="Y2638" s="124"/>
    </row>
    <row r="2639" spans="1:25" x14ac:dyDescent="0.25">
      <c r="A2639" s="124"/>
      <c r="B2639" s="124"/>
      <c r="C2639" s="124"/>
      <c r="D2639" s="124"/>
      <c r="E2639" s="124"/>
      <c r="F2639" s="124"/>
      <c r="G2639" s="124"/>
      <c r="H2639" s="124"/>
      <c r="I2639" s="124"/>
      <c r="J2639" s="124"/>
      <c r="K2639" s="124"/>
      <c r="L2639" s="124"/>
      <c r="M2639" s="124"/>
      <c r="N2639" s="124"/>
      <c r="O2639" s="124"/>
      <c r="P2639" s="124"/>
      <c r="Q2639" s="124"/>
      <c r="R2639" s="124"/>
      <c r="S2639" s="124"/>
      <c r="T2639" s="124"/>
      <c r="U2639" s="124"/>
      <c r="V2639" s="124"/>
      <c r="W2639" s="124"/>
      <c r="X2639" s="124"/>
      <c r="Y2639" s="124"/>
    </row>
    <row r="2640" spans="1:25" x14ac:dyDescent="0.25">
      <c r="A2640" s="124"/>
      <c r="B2640" s="124"/>
      <c r="C2640" s="124"/>
      <c r="D2640" s="124"/>
      <c r="E2640" s="124"/>
      <c r="F2640" s="124"/>
      <c r="G2640" s="124"/>
      <c r="H2640" s="124"/>
      <c r="I2640" s="124"/>
      <c r="J2640" s="124"/>
      <c r="K2640" s="124"/>
      <c r="L2640" s="124"/>
      <c r="M2640" s="124"/>
      <c r="N2640" s="124"/>
      <c r="O2640" s="124"/>
      <c r="P2640" s="124"/>
      <c r="Q2640" s="124"/>
      <c r="R2640" s="124"/>
      <c r="S2640" s="124"/>
      <c r="T2640" s="124"/>
      <c r="U2640" s="124"/>
      <c r="V2640" s="124"/>
      <c r="W2640" s="124"/>
      <c r="X2640" s="124"/>
      <c r="Y2640" s="124"/>
    </row>
    <row r="2641" spans="1:25" x14ac:dyDescent="0.25">
      <c r="A2641" s="124"/>
      <c r="B2641" s="124"/>
      <c r="C2641" s="124"/>
      <c r="D2641" s="124"/>
      <c r="E2641" s="124"/>
      <c r="F2641" s="124"/>
      <c r="G2641" s="124"/>
      <c r="H2641" s="124"/>
      <c r="I2641" s="124"/>
      <c r="J2641" s="124"/>
      <c r="K2641" s="124"/>
      <c r="L2641" s="124"/>
      <c r="M2641" s="124"/>
      <c r="N2641" s="124"/>
      <c r="O2641" s="124"/>
      <c r="P2641" s="124"/>
      <c r="Q2641" s="124"/>
      <c r="R2641" s="124"/>
      <c r="S2641" s="124"/>
      <c r="T2641" s="124"/>
      <c r="U2641" s="124"/>
      <c r="V2641" s="124"/>
      <c r="W2641" s="124"/>
      <c r="X2641" s="124"/>
      <c r="Y2641" s="124"/>
    </row>
    <row r="2642" spans="1:25" x14ac:dyDescent="0.25">
      <c r="A2642" s="124"/>
      <c r="B2642" s="124"/>
      <c r="C2642" s="124"/>
      <c r="D2642" s="124"/>
      <c r="E2642" s="124"/>
      <c r="F2642" s="124"/>
      <c r="G2642" s="124"/>
      <c r="H2642" s="124"/>
      <c r="I2642" s="124"/>
      <c r="J2642" s="124"/>
      <c r="K2642" s="124"/>
      <c r="L2642" s="124"/>
      <c r="M2642" s="124"/>
      <c r="N2642" s="124"/>
      <c r="O2642" s="124"/>
      <c r="P2642" s="124"/>
      <c r="Q2642" s="124"/>
      <c r="R2642" s="124"/>
      <c r="S2642" s="124"/>
      <c r="T2642" s="124"/>
      <c r="U2642" s="124"/>
      <c r="V2642" s="124"/>
      <c r="W2642" s="124"/>
      <c r="X2642" s="124"/>
      <c r="Y2642" s="124"/>
    </row>
    <row r="2643" spans="1:25" x14ac:dyDescent="0.25">
      <c r="A2643" s="124"/>
      <c r="B2643" s="124"/>
      <c r="C2643" s="124"/>
      <c r="D2643" s="124"/>
      <c r="E2643" s="124"/>
      <c r="F2643" s="124"/>
      <c r="G2643" s="124"/>
      <c r="H2643" s="124"/>
      <c r="I2643" s="124"/>
      <c r="J2643" s="124"/>
      <c r="K2643" s="124"/>
      <c r="L2643" s="124"/>
      <c r="M2643" s="124"/>
      <c r="N2643" s="124"/>
      <c r="O2643" s="124"/>
      <c r="P2643" s="124"/>
      <c r="Q2643" s="124"/>
      <c r="R2643" s="124"/>
      <c r="S2643" s="124"/>
      <c r="T2643" s="124"/>
      <c r="U2643" s="124"/>
      <c r="V2643" s="124"/>
      <c r="W2643" s="124"/>
      <c r="X2643" s="124"/>
      <c r="Y2643" s="124"/>
    </row>
    <row r="2644" spans="1:25" x14ac:dyDescent="0.25">
      <c r="A2644" s="124"/>
      <c r="B2644" s="124"/>
      <c r="C2644" s="124"/>
      <c r="D2644" s="124"/>
      <c r="E2644" s="124"/>
      <c r="F2644" s="124"/>
      <c r="G2644" s="124"/>
      <c r="H2644" s="124"/>
      <c r="I2644" s="124"/>
      <c r="J2644" s="124"/>
      <c r="K2644" s="124"/>
      <c r="L2644" s="124"/>
      <c r="M2644" s="124"/>
      <c r="N2644" s="124"/>
      <c r="O2644" s="124"/>
      <c r="P2644" s="124"/>
      <c r="Q2644" s="124"/>
      <c r="R2644" s="124"/>
      <c r="S2644" s="124"/>
      <c r="T2644" s="124"/>
      <c r="U2644" s="124"/>
      <c r="V2644" s="124"/>
      <c r="W2644" s="124"/>
      <c r="X2644" s="124"/>
      <c r="Y2644" s="124"/>
    </row>
    <row r="2645" spans="1:25" x14ac:dyDescent="0.25">
      <c r="A2645" s="124"/>
      <c r="B2645" s="124"/>
      <c r="C2645" s="124"/>
      <c r="D2645" s="124"/>
      <c r="E2645" s="124"/>
      <c r="F2645" s="124"/>
      <c r="G2645" s="124"/>
      <c r="H2645" s="124"/>
      <c r="I2645" s="124"/>
      <c r="J2645" s="124"/>
      <c r="K2645" s="124"/>
      <c r="L2645" s="124"/>
      <c r="M2645" s="124"/>
      <c r="N2645" s="124"/>
      <c r="O2645" s="124"/>
      <c r="P2645" s="124"/>
      <c r="Q2645" s="124"/>
      <c r="R2645" s="124"/>
      <c r="S2645" s="124"/>
      <c r="T2645" s="124"/>
      <c r="U2645" s="124"/>
      <c r="V2645" s="124"/>
      <c r="W2645" s="124"/>
      <c r="X2645" s="124"/>
      <c r="Y2645" s="124"/>
    </row>
    <row r="2646" spans="1:25" x14ac:dyDescent="0.25">
      <c r="A2646" s="124"/>
      <c r="B2646" s="124"/>
      <c r="C2646" s="124"/>
      <c r="D2646" s="124"/>
      <c r="E2646" s="124"/>
      <c r="F2646" s="124"/>
      <c r="G2646" s="124"/>
      <c r="H2646" s="124"/>
      <c r="I2646" s="124"/>
      <c r="J2646" s="124"/>
      <c r="K2646" s="124"/>
      <c r="L2646" s="124"/>
      <c r="M2646" s="124"/>
      <c r="N2646" s="124"/>
      <c r="O2646" s="124"/>
      <c r="P2646" s="124"/>
      <c r="Q2646" s="124"/>
      <c r="R2646" s="124"/>
      <c r="S2646" s="124"/>
      <c r="T2646" s="124"/>
      <c r="U2646" s="124"/>
      <c r="V2646" s="124"/>
      <c r="W2646" s="124"/>
      <c r="X2646" s="124"/>
      <c r="Y2646" s="124"/>
    </row>
    <row r="2647" spans="1:25" x14ac:dyDescent="0.25">
      <c r="A2647" s="124"/>
      <c r="B2647" s="124"/>
      <c r="C2647" s="124"/>
      <c r="D2647" s="124"/>
      <c r="E2647" s="124"/>
      <c r="F2647" s="124"/>
      <c r="G2647" s="124"/>
      <c r="H2647" s="124"/>
      <c r="I2647" s="124"/>
      <c r="J2647" s="124"/>
      <c r="K2647" s="124"/>
      <c r="L2647" s="124"/>
      <c r="M2647" s="124"/>
      <c r="N2647" s="124"/>
      <c r="O2647" s="124"/>
      <c r="P2647" s="124"/>
      <c r="Q2647" s="124"/>
      <c r="R2647" s="124"/>
      <c r="S2647" s="124"/>
      <c r="T2647" s="124"/>
      <c r="U2647" s="124"/>
      <c r="V2647" s="124"/>
      <c r="W2647" s="124"/>
      <c r="X2647" s="124"/>
      <c r="Y2647" s="124"/>
    </row>
    <row r="2648" spans="1:25" x14ac:dyDescent="0.25">
      <c r="A2648" s="124"/>
      <c r="B2648" s="124"/>
      <c r="C2648" s="124"/>
      <c r="D2648" s="124"/>
      <c r="E2648" s="124"/>
      <c r="F2648" s="124"/>
      <c r="G2648" s="124"/>
      <c r="H2648" s="124"/>
      <c r="I2648" s="124"/>
      <c r="J2648" s="124"/>
      <c r="K2648" s="124"/>
      <c r="L2648" s="124"/>
      <c r="M2648" s="124"/>
      <c r="N2648" s="124"/>
      <c r="O2648" s="124"/>
      <c r="P2648" s="124"/>
      <c r="Q2648" s="124"/>
      <c r="R2648" s="124"/>
      <c r="S2648" s="124"/>
      <c r="T2648" s="124"/>
      <c r="U2648" s="124"/>
      <c r="V2648" s="124"/>
      <c r="W2648" s="124"/>
      <c r="X2648" s="124"/>
      <c r="Y2648" s="124"/>
    </row>
    <row r="2649" spans="1:25" x14ac:dyDescent="0.25">
      <c r="A2649" s="124"/>
      <c r="B2649" s="124"/>
      <c r="C2649" s="124"/>
      <c r="D2649" s="124"/>
      <c r="E2649" s="124"/>
      <c r="F2649" s="124"/>
      <c r="G2649" s="124"/>
      <c r="H2649" s="124"/>
      <c r="I2649" s="124"/>
      <c r="J2649" s="124"/>
      <c r="K2649" s="124"/>
      <c r="L2649" s="124"/>
      <c r="M2649" s="124"/>
      <c r="N2649" s="124"/>
      <c r="O2649" s="124"/>
      <c r="P2649" s="124"/>
      <c r="Q2649" s="124"/>
      <c r="R2649" s="124"/>
      <c r="S2649" s="124"/>
      <c r="T2649" s="124"/>
      <c r="U2649" s="124"/>
      <c r="V2649" s="124"/>
      <c r="W2649" s="124"/>
      <c r="X2649" s="124"/>
      <c r="Y2649" s="124"/>
    </row>
    <row r="2650" spans="1:25" x14ac:dyDescent="0.25">
      <c r="A2650" s="124"/>
      <c r="B2650" s="124"/>
      <c r="C2650" s="124"/>
      <c r="D2650" s="124"/>
      <c r="E2650" s="124"/>
      <c r="F2650" s="124"/>
      <c r="G2650" s="124"/>
      <c r="H2650" s="124"/>
      <c r="I2650" s="124"/>
      <c r="J2650" s="124"/>
      <c r="K2650" s="124"/>
      <c r="L2650" s="124"/>
      <c r="M2650" s="124"/>
      <c r="N2650" s="124"/>
      <c r="O2650" s="124"/>
      <c r="P2650" s="124"/>
      <c r="Q2650" s="124"/>
      <c r="R2650" s="124"/>
      <c r="S2650" s="124"/>
      <c r="T2650" s="124"/>
      <c r="U2650" s="124"/>
      <c r="V2650" s="124"/>
      <c r="W2650" s="124"/>
      <c r="X2650" s="124"/>
      <c r="Y2650" s="124"/>
    </row>
    <row r="2651" spans="1:25" x14ac:dyDescent="0.25">
      <c r="A2651" s="124"/>
      <c r="B2651" s="124"/>
      <c r="C2651" s="124"/>
      <c r="D2651" s="124"/>
      <c r="E2651" s="124"/>
      <c r="F2651" s="124"/>
      <c r="G2651" s="124"/>
      <c r="H2651" s="124"/>
      <c r="I2651" s="124"/>
      <c r="J2651" s="124"/>
      <c r="K2651" s="124"/>
      <c r="L2651" s="124"/>
      <c r="M2651" s="124"/>
      <c r="N2651" s="124"/>
      <c r="O2651" s="124"/>
      <c r="P2651" s="124"/>
      <c r="Q2651" s="124"/>
      <c r="R2651" s="124"/>
      <c r="S2651" s="124"/>
      <c r="T2651" s="124"/>
      <c r="U2651" s="124"/>
      <c r="V2651" s="124"/>
      <c r="W2651" s="124"/>
      <c r="X2651" s="124"/>
      <c r="Y2651" s="124"/>
    </row>
    <row r="2652" spans="1:25" x14ac:dyDescent="0.25">
      <c r="A2652" s="124"/>
      <c r="B2652" s="124"/>
      <c r="C2652" s="124"/>
      <c r="D2652" s="124"/>
      <c r="E2652" s="124"/>
      <c r="F2652" s="124"/>
      <c r="G2652" s="124"/>
      <c r="H2652" s="124"/>
      <c r="I2652" s="124"/>
      <c r="J2652" s="124"/>
      <c r="K2652" s="124"/>
      <c r="L2652" s="124"/>
      <c r="M2652" s="124"/>
      <c r="N2652" s="124"/>
      <c r="O2652" s="124"/>
      <c r="P2652" s="124"/>
      <c r="Q2652" s="124"/>
      <c r="R2652" s="124"/>
      <c r="S2652" s="124"/>
      <c r="T2652" s="124"/>
      <c r="U2652" s="124"/>
      <c r="V2652" s="124"/>
      <c r="W2652" s="124"/>
      <c r="X2652" s="124"/>
      <c r="Y2652" s="124"/>
    </row>
    <row r="2653" spans="1:25" x14ac:dyDescent="0.25">
      <c r="A2653" s="124"/>
      <c r="B2653" s="124"/>
      <c r="C2653" s="124"/>
      <c r="D2653" s="124"/>
      <c r="E2653" s="124"/>
      <c r="F2653" s="124"/>
      <c r="G2653" s="124"/>
      <c r="H2653" s="124"/>
      <c r="I2653" s="124"/>
      <c r="J2653" s="124"/>
      <c r="K2653" s="124"/>
      <c r="L2653" s="124"/>
      <c r="M2653" s="124"/>
      <c r="N2653" s="124"/>
      <c r="O2653" s="124"/>
      <c r="P2653" s="124"/>
      <c r="Q2653" s="124"/>
      <c r="R2653" s="124"/>
      <c r="S2653" s="124"/>
      <c r="T2653" s="124"/>
      <c r="U2653" s="124"/>
      <c r="V2653" s="124"/>
      <c r="W2653" s="124"/>
      <c r="X2653" s="124"/>
      <c r="Y2653" s="124"/>
    </row>
    <row r="2654" spans="1:25" x14ac:dyDescent="0.25">
      <c r="A2654" s="124"/>
      <c r="B2654" s="124"/>
      <c r="C2654" s="124"/>
      <c r="D2654" s="124"/>
      <c r="E2654" s="124"/>
      <c r="F2654" s="124"/>
      <c r="G2654" s="124"/>
      <c r="H2654" s="124"/>
      <c r="I2654" s="124"/>
      <c r="J2654" s="124"/>
      <c r="K2654" s="124"/>
      <c r="L2654" s="124"/>
      <c r="M2654" s="124"/>
      <c r="N2654" s="124"/>
      <c r="O2654" s="124"/>
      <c r="P2654" s="124"/>
      <c r="Q2654" s="124"/>
      <c r="R2654" s="124"/>
      <c r="S2654" s="124"/>
      <c r="T2654" s="124"/>
      <c r="U2654" s="124"/>
      <c r="V2654" s="124"/>
      <c r="W2654" s="124"/>
      <c r="X2654" s="124"/>
      <c r="Y2654" s="124"/>
    </row>
    <row r="2655" spans="1:25" x14ac:dyDescent="0.25">
      <c r="A2655" s="124"/>
      <c r="B2655" s="124"/>
      <c r="C2655" s="124"/>
      <c r="D2655" s="124"/>
      <c r="E2655" s="124"/>
      <c r="F2655" s="124"/>
      <c r="G2655" s="124"/>
      <c r="H2655" s="124"/>
      <c r="I2655" s="124"/>
      <c r="J2655" s="124"/>
      <c r="K2655" s="124"/>
      <c r="L2655" s="124"/>
      <c r="M2655" s="124"/>
      <c r="N2655" s="124"/>
      <c r="O2655" s="124"/>
      <c r="P2655" s="124"/>
      <c r="Q2655" s="124"/>
      <c r="R2655" s="124"/>
      <c r="S2655" s="124"/>
      <c r="T2655" s="124"/>
      <c r="U2655" s="124"/>
      <c r="V2655" s="124"/>
      <c r="W2655" s="124"/>
      <c r="X2655" s="124"/>
      <c r="Y2655" s="124"/>
    </row>
    <row r="2656" spans="1:25" x14ac:dyDescent="0.25">
      <c r="A2656" s="124"/>
      <c r="B2656" s="124"/>
      <c r="C2656" s="124"/>
      <c r="D2656" s="124"/>
      <c r="E2656" s="124"/>
      <c r="F2656" s="124"/>
      <c r="G2656" s="124"/>
      <c r="H2656" s="124"/>
      <c r="I2656" s="124"/>
      <c r="J2656" s="124"/>
      <c r="K2656" s="124"/>
      <c r="L2656" s="124"/>
      <c r="M2656" s="124"/>
      <c r="N2656" s="124"/>
      <c r="O2656" s="124"/>
      <c r="P2656" s="124"/>
      <c r="Q2656" s="124"/>
      <c r="R2656" s="124"/>
      <c r="S2656" s="124"/>
      <c r="T2656" s="124"/>
      <c r="U2656" s="124"/>
      <c r="V2656" s="124"/>
      <c r="W2656" s="124"/>
      <c r="X2656" s="124"/>
      <c r="Y2656" s="124"/>
    </row>
    <row r="2657" spans="1:25" x14ac:dyDescent="0.25">
      <c r="A2657" s="124"/>
      <c r="B2657" s="124"/>
      <c r="C2657" s="124"/>
      <c r="D2657" s="124"/>
      <c r="E2657" s="124"/>
      <c r="F2657" s="124"/>
      <c r="G2657" s="124"/>
      <c r="H2657" s="124"/>
      <c r="I2657" s="124"/>
      <c r="J2657" s="124"/>
      <c r="K2657" s="124"/>
      <c r="L2657" s="124"/>
      <c r="M2657" s="124"/>
      <c r="N2657" s="124"/>
      <c r="O2657" s="124"/>
      <c r="P2657" s="124"/>
      <c r="Q2657" s="124"/>
      <c r="R2657" s="124"/>
      <c r="S2657" s="124"/>
      <c r="T2657" s="124"/>
      <c r="U2657" s="124"/>
      <c r="V2657" s="124"/>
      <c r="W2657" s="124"/>
      <c r="X2657" s="124"/>
      <c r="Y2657" s="124"/>
    </row>
    <row r="2658" spans="1:25" x14ac:dyDescent="0.25">
      <c r="A2658" s="124"/>
      <c r="B2658" s="124"/>
      <c r="C2658" s="124"/>
      <c r="D2658" s="124"/>
      <c r="E2658" s="124"/>
      <c r="F2658" s="124"/>
      <c r="G2658" s="124"/>
      <c r="H2658" s="124"/>
      <c r="I2658" s="124"/>
      <c r="J2658" s="124"/>
      <c r="K2658" s="124"/>
      <c r="L2658" s="124"/>
      <c r="M2658" s="124"/>
      <c r="N2658" s="124"/>
      <c r="O2658" s="124"/>
      <c r="P2658" s="124"/>
      <c r="Q2658" s="124"/>
      <c r="R2658" s="124"/>
      <c r="S2658" s="124"/>
      <c r="T2658" s="124"/>
      <c r="U2658" s="124"/>
      <c r="V2658" s="124"/>
      <c r="W2658" s="124"/>
      <c r="X2658" s="124"/>
      <c r="Y2658" s="124"/>
    </row>
    <row r="2659" spans="1:25" x14ac:dyDescent="0.25">
      <c r="A2659" s="124"/>
      <c r="B2659" s="124"/>
      <c r="C2659" s="124"/>
      <c r="D2659" s="124"/>
      <c r="E2659" s="124"/>
      <c r="F2659" s="124"/>
      <c r="G2659" s="124"/>
      <c r="H2659" s="124"/>
      <c r="I2659" s="124"/>
      <c r="J2659" s="124"/>
      <c r="K2659" s="124"/>
      <c r="L2659" s="124"/>
      <c r="M2659" s="124"/>
      <c r="N2659" s="124"/>
      <c r="O2659" s="124"/>
      <c r="P2659" s="124"/>
      <c r="Q2659" s="124"/>
      <c r="R2659" s="124"/>
      <c r="S2659" s="124"/>
      <c r="T2659" s="124"/>
      <c r="U2659" s="124"/>
      <c r="V2659" s="124"/>
      <c r="W2659" s="124"/>
      <c r="X2659" s="124"/>
      <c r="Y2659" s="124"/>
    </row>
    <row r="2660" spans="1:25" x14ac:dyDescent="0.25">
      <c r="A2660" s="124"/>
      <c r="B2660" s="124"/>
      <c r="C2660" s="124"/>
      <c r="D2660" s="124"/>
      <c r="E2660" s="124"/>
      <c r="F2660" s="124"/>
      <c r="G2660" s="124"/>
      <c r="H2660" s="124"/>
      <c r="I2660" s="124"/>
      <c r="J2660" s="124"/>
      <c r="K2660" s="124"/>
      <c r="L2660" s="124"/>
      <c r="M2660" s="124"/>
      <c r="N2660" s="124"/>
      <c r="O2660" s="124"/>
      <c r="P2660" s="124"/>
      <c r="Q2660" s="124"/>
      <c r="R2660" s="124"/>
      <c r="S2660" s="124"/>
      <c r="T2660" s="124"/>
      <c r="U2660" s="124"/>
      <c r="V2660" s="124"/>
      <c r="W2660" s="124"/>
      <c r="X2660" s="124"/>
      <c r="Y2660" s="124"/>
    </row>
    <row r="2661" spans="1:25" x14ac:dyDescent="0.25">
      <c r="A2661" s="124"/>
      <c r="B2661" s="124"/>
      <c r="C2661" s="124"/>
      <c r="D2661" s="124"/>
      <c r="E2661" s="124"/>
      <c r="F2661" s="124"/>
      <c r="G2661" s="124"/>
      <c r="H2661" s="124"/>
      <c r="I2661" s="124"/>
      <c r="J2661" s="124"/>
      <c r="K2661" s="124"/>
      <c r="L2661" s="124"/>
      <c r="M2661" s="124"/>
      <c r="N2661" s="124"/>
      <c r="O2661" s="124"/>
      <c r="P2661" s="124"/>
      <c r="Q2661" s="124"/>
      <c r="R2661" s="124"/>
      <c r="S2661" s="124"/>
      <c r="T2661" s="124"/>
      <c r="U2661" s="124"/>
      <c r="V2661" s="124"/>
      <c r="W2661" s="124"/>
      <c r="X2661" s="124"/>
      <c r="Y2661" s="124"/>
    </row>
    <row r="2662" spans="1:25" x14ac:dyDescent="0.25">
      <c r="A2662" s="124"/>
      <c r="B2662" s="124"/>
      <c r="C2662" s="124"/>
      <c r="D2662" s="124"/>
      <c r="E2662" s="124"/>
      <c r="F2662" s="124"/>
      <c r="G2662" s="124"/>
      <c r="H2662" s="124"/>
      <c r="I2662" s="124"/>
      <c r="J2662" s="124"/>
      <c r="K2662" s="124"/>
      <c r="L2662" s="124"/>
      <c r="M2662" s="124"/>
      <c r="N2662" s="124"/>
      <c r="O2662" s="124"/>
      <c r="P2662" s="124"/>
      <c r="Q2662" s="124"/>
      <c r="R2662" s="124"/>
      <c r="S2662" s="124"/>
      <c r="T2662" s="124"/>
      <c r="U2662" s="124"/>
      <c r="V2662" s="124"/>
      <c r="W2662" s="124"/>
      <c r="X2662" s="124"/>
      <c r="Y2662" s="124"/>
    </row>
    <row r="2663" spans="1:25" x14ac:dyDescent="0.25">
      <c r="A2663" s="124"/>
      <c r="B2663" s="124"/>
      <c r="C2663" s="124"/>
      <c r="D2663" s="124"/>
      <c r="E2663" s="124"/>
      <c r="F2663" s="124"/>
      <c r="G2663" s="124"/>
      <c r="H2663" s="124"/>
      <c r="I2663" s="124"/>
      <c r="J2663" s="124"/>
      <c r="K2663" s="124"/>
      <c r="L2663" s="124"/>
      <c r="M2663" s="124"/>
      <c r="N2663" s="124"/>
      <c r="O2663" s="124"/>
      <c r="P2663" s="124"/>
      <c r="Q2663" s="124"/>
      <c r="R2663" s="124"/>
      <c r="S2663" s="124"/>
      <c r="T2663" s="124"/>
      <c r="U2663" s="124"/>
      <c r="V2663" s="124"/>
      <c r="W2663" s="124"/>
      <c r="X2663" s="124"/>
      <c r="Y2663" s="124"/>
    </row>
    <row r="2664" spans="1:25" x14ac:dyDescent="0.25">
      <c r="A2664" s="124"/>
      <c r="B2664" s="124"/>
      <c r="C2664" s="124"/>
      <c r="D2664" s="124"/>
      <c r="E2664" s="124"/>
      <c r="F2664" s="124"/>
      <c r="G2664" s="124"/>
      <c r="H2664" s="124"/>
      <c r="I2664" s="124"/>
      <c r="J2664" s="124"/>
      <c r="K2664" s="124"/>
      <c r="L2664" s="124"/>
      <c r="M2664" s="124"/>
      <c r="N2664" s="124"/>
      <c r="O2664" s="124"/>
      <c r="P2664" s="124"/>
      <c r="Q2664" s="124"/>
      <c r="R2664" s="124"/>
      <c r="S2664" s="124"/>
      <c r="T2664" s="124"/>
      <c r="U2664" s="124"/>
      <c r="V2664" s="124"/>
      <c r="W2664" s="124"/>
      <c r="X2664" s="124"/>
      <c r="Y2664" s="124"/>
    </row>
    <row r="2665" spans="1:25" x14ac:dyDescent="0.25">
      <c r="A2665" s="124"/>
      <c r="B2665" s="124"/>
      <c r="C2665" s="124"/>
      <c r="D2665" s="124"/>
      <c r="E2665" s="124"/>
      <c r="F2665" s="124"/>
      <c r="G2665" s="124"/>
      <c r="H2665" s="124"/>
      <c r="I2665" s="124"/>
      <c r="J2665" s="124"/>
      <c r="K2665" s="124"/>
      <c r="L2665" s="124"/>
      <c r="M2665" s="124"/>
      <c r="N2665" s="124"/>
      <c r="O2665" s="124"/>
      <c r="P2665" s="124"/>
      <c r="Q2665" s="124"/>
      <c r="R2665" s="124"/>
      <c r="S2665" s="124"/>
      <c r="T2665" s="124"/>
      <c r="U2665" s="124"/>
      <c r="V2665" s="124"/>
      <c r="W2665" s="124"/>
      <c r="X2665" s="124"/>
      <c r="Y2665" s="124"/>
    </row>
    <row r="2666" spans="1:25" x14ac:dyDescent="0.25">
      <c r="A2666" s="124"/>
      <c r="B2666" s="124"/>
      <c r="C2666" s="124"/>
      <c r="D2666" s="124"/>
      <c r="E2666" s="124"/>
      <c r="F2666" s="124"/>
      <c r="G2666" s="124"/>
      <c r="H2666" s="124"/>
      <c r="I2666" s="124"/>
      <c r="J2666" s="124"/>
      <c r="K2666" s="124"/>
      <c r="L2666" s="124"/>
      <c r="M2666" s="124"/>
      <c r="N2666" s="124"/>
      <c r="O2666" s="124"/>
      <c r="P2666" s="124"/>
      <c r="Q2666" s="124"/>
      <c r="R2666" s="124"/>
      <c r="S2666" s="124"/>
      <c r="T2666" s="124"/>
      <c r="U2666" s="124"/>
      <c r="V2666" s="124"/>
      <c r="W2666" s="124"/>
      <c r="X2666" s="124"/>
      <c r="Y2666" s="124"/>
    </row>
    <row r="2667" spans="1:25" x14ac:dyDescent="0.25">
      <c r="A2667" s="124"/>
      <c r="B2667" s="124"/>
      <c r="C2667" s="124"/>
      <c r="D2667" s="124"/>
      <c r="E2667" s="124"/>
      <c r="F2667" s="124"/>
      <c r="G2667" s="124"/>
      <c r="H2667" s="124"/>
      <c r="I2667" s="124"/>
      <c r="J2667" s="124"/>
      <c r="K2667" s="124"/>
      <c r="L2667" s="124"/>
      <c r="M2667" s="124"/>
      <c r="N2667" s="124"/>
      <c r="O2667" s="124"/>
      <c r="P2667" s="124"/>
      <c r="Q2667" s="124"/>
      <c r="R2667" s="124"/>
      <c r="S2667" s="124"/>
      <c r="T2667" s="124"/>
      <c r="U2667" s="124"/>
      <c r="V2667" s="124"/>
      <c r="W2667" s="124"/>
      <c r="X2667" s="124"/>
      <c r="Y2667" s="124"/>
    </row>
    <row r="2668" spans="1:25" x14ac:dyDescent="0.25">
      <c r="A2668" s="124"/>
      <c r="B2668" s="124"/>
      <c r="C2668" s="124"/>
      <c r="D2668" s="124"/>
      <c r="E2668" s="124"/>
      <c r="F2668" s="124"/>
      <c r="G2668" s="124"/>
      <c r="H2668" s="124"/>
      <c r="I2668" s="124"/>
      <c r="J2668" s="124"/>
      <c r="K2668" s="124"/>
      <c r="L2668" s="124"/>
      <c r="M2668" s="124"/>
      <c r="N2668" s="124"/>
      <c r="O2668" s="124"/>
      <c r="P2668" s="124"/>
      <c r="Q2668" s="124"/>
      <c r="R2668" s="124"/>
      <c r="S2668" s="124"/>
      <c r="T2668" s="124"/>
      <c r="U2668" s="124"/>
      <c r="V2668" s="124"/>
      <c r="W2668" s="124"/>
      <c r="X2668" s="124"/>
      <c r="Y2668" s="124"/>
    </row>
    <row r="2669" spans="1:25" x14ac:dyDescent="0.25">
      <c r="A2669" s="124"/>
      <c r="B2669" s="124"/>
      <c r="C2669" s="124"/>
      <c r="D2669" s="124"/>
      <c r="E2669" s="124"/>
      <c r="F2669" s="124"/>
      <c r="G2669" s="124"/>
      <c r="H2669" s="124"/>
      <c r="I2669" s="124"/>
      <c r="J2669" s="124"/>
      <c r="K2669" s="124"/>
      <c r="L2669" s="124"/>
      <c r="M2669" s="124"/>
      <c r="N2669" s="124"/>
      <c r="O2669" s="124"/>
      <c r="P2669" s="124"/>
      <c r="Q2669" s="124"/>
      <c r="R2669" s="124"/>
      <c r="S2669" s="124"/>
      <c r="T2669" s="124"/>
      <c r="U2669" s="124"/>
      <c r="V2669" s="124"/>
      <c r="W2669" s="124"/>
      <c r="X2669" s="124"/>
      <c r="Y2669" s="124"/>
    </row>
    <row r="2670" spans="1:25" x14ac:dyDescent="0.25">
      <c r="A2670" s="124"/>
      <c r="B2670" s="124"/>
      <c r="C2670" s="124"/>
      <c r="D2670" s="124"/>
      <c r="E2670" s="124"/>
      <c r="F2670" s="124"/>
      <c r="G2670" s="124"/>
      <c r="H2670" s="124"/>
      <c r="I2670" s="124"/>
      <c r="J2670" s="124"/>
      <c r="K2670" s="124"/>
      <c r="L2670" s="124"/>
      <c r="M2670" s="124"/>
      <c r="N2670" s="124"/>
      <c r="O2670" s="124"/>
      <c r="P2670" s="124"/>
      <c r="Q2670" s="124"/>
      <c r="R2670" s="124"/>
      <c r="S2670" s="124"/>
      <c r="T2670" s="124"/>
      <c r="U2670" s="124"/>
      <c r="V2670" s="124"/>
      <c r="W2670" s="124"/>
      <c r="X2670" s="124"/>
      <c r="Y2670" s="124"/>
    </row>
    <row r="2671" spans="1:25" x14ac:dyDescent="0.25">
      <c r="A2671" s="124"/>
      <c r="B2671" s="124"/>
      <c r="C2671" s="124"/>
      <c r="D2671" s="124"/>
      <c r="E2671" s="124"/>
      <c r="F2671" s="124"/>
      <c r="G2671" s="124"/>
      <c r="H2671" s="124"/>
      <c r="I2671" s="124"/>
      <c r="J2671" s="124"/>
      <c r="K2671" s="124"/>
      <c r="L2671" s="124"/>
      <c r="M2671" s="124"/>
      <c r="N2671" s="124"/>
      <c r="O2671" s="124"/>
      <c r="P2671" s="124"/>
      <c r="Q2671" s="124"/>
      <c r="R2671" s="124"/>
      <c r="S2671" s="124"/>
      <c r="T2671" s="124"/>
      <c r="U2671" s="124"/>
      <c r="V2671" s="124"/>
      <c r="W2671" s="124"/>
      <c r="X2671" s="124"/>
      <c r="Y2671" s="124"/>
    </row>
    <row r="2672" spans="1:25" x14ac:dyDescent="0.25">
      <c r="A2672" s="124"/>
      <c r="B2672" s="124"/>
      <c r="C2672" s="124"/>
      <c r="D2672" s="124"/>
      <c r="E2672" s="124"/>
      <c r="F2672" s="124"/>
      <c r="G2672" s="124"/>
      <c r="H2672" s="124"/>
      <c r="I2672" s="124"/>
      <c r="J2672" s="124"/>
      <c r="K2672" s="124"/>
      <c r="L2672" s="124"/>
      <c r="M2672" s="124"/>
      <c r="N2672" s="124"/>
      <c r="O2672" s="124"/>
      <c r="P2672" s="124"/>
      <c r="Q2672" s="124"/>
      <c r="R2672" s="124"/>
      <c r="S2672" s="124"/>
      <c r="T2672" s="124"/>
      <c r="U2672" s="124"/>
      <c r="V2672" s="124"/>
      <c r="W2672" s="124"/>
      <c r="X2672" s="124"/>
      <c r="Y2672" s="124"/>
    </row>
    <row r="2673" spans="1:25" x14ac:dyDescent="0.25">
      <c r="A2673" s="124"/>
      <c r="B2673" s="124"/>
      <c r="C2673" s="124"/>
      <c r="D2673" s="124"/>
      <c r="E2673" s="124"/>
      <c r="F2673" s="124"/>
      <c r="G2673" s="124"/>
      <c r="H2673" s="124"/>
      <c r="I2673" s="124"/>
      <c r="J2673" s="124"/>
      <c r="K2673" s="124"/>
      <c r="L2673" s="124"/>
      <c r="M2673" s="124"/>
      <c r="N2673" s="124"/>
      <c r="O2673" s="124"/>
      <c r="P2673" s="124"/>
      <c r="Q2673" s="124"/>
      <c r="R2673" s="124"/>
      <c r="S2673" s="124"/>
      <c r="T2673" s="124"/>
      <c r="U2673" s="124"/>
      <c r="V2673" s="124"/>
      <c r="W2673" s="124"/>
      <c r="X2673" s="124"/>
      <c r="Y2673" s="124"/>
    </row>
    <row r="2674" spans="1:25" x14ac:dyDescent="0.25">
      <c r="A2674" s="124"/>
      <c r="B2674" s="124"/>
      <c r="C2674" s="124"/>
      <c r="D2674" s="124"/>
      <c r="E2674" s="124"/>
      <c r="F2674" s="124"/>
      <c r="G2674" s="124"/>
      <c r="H2674" s="124"/>
      <c r="I2674" s="124"/>
      <c r="J2674" s="124"/>
      <c r="K2674" s="124"/>
      <c r="L2674" s="124"/>
      <c r="M2674" s="124"/>
      <c r="N2674" s="124"/>
      <c r="O2674" s="124"/>
      <c r="P2674" s="124"/>
      <c r="Q2674" s="124"/>
      <c r="R2674" s="124"/>
      <c r="S2674" s="124"/>
      <c r="T2674" s="124"/>
      <c r="U2674" s="124"/>
      <c r="V2674" s="124"/>
      <c r="W2674" s="124"/>
      <c r="X2674" s="124"/>
      <c r="Y2674" s="124"/>
    </row>
    <row r="2675" spans="1:25" x14ac:dyDescent="0.25">
      <c r="A2675" s="124"/>
      <c r="B2675" s="124"/>
      <c r="C2675" s="124"/>
      <c r="D2675" s="124"/>
      <c r="E2675" s="124"/>
      <c r="F2675" s="124"/>
      <c r="G2675" s="124"/>
      <c r="H2675" s="124"/>
      <c r="I2675" s="124"/>
      <c r="J2675" s="124"/>
      <c r="K2675" s="124"/>
      <c r="L2675" s="124"/>
      <c r="M2675" s="124"/>
      <c r="N2675" s="124"/>
      <c r="O2675" s="124"/>
      <c r="P2675" s="124"/>
      <c r="Q2675" s="124"/>
      <c r="R2675" s="124"/>
      <c r="S2675" s="124"/>
      <c r="T2675" s="124"/>
      <c r="U2675" s="124"/>
      <c r="V2675" s="124"/>
      <c r="W2675" s="124"/>
      <c r="X2675" s="124"/>
      <c r="Y2675" s="124"/>
    </row>
    <row r="2676" spans="1:25" x14ac:dyDescent="0.25">
      <c r="A2676" s="124"/>
      <c r="B2676" s="124"/>
      <c r="C2676" s="124"/>
      <c r="D2676" s="124"/>
      <c r="E2676" s="124"/>
      <c r="F2676" s="124"/>
      <c r="G2676" s="124"/>
      <c r="H2676" s="124"/>
      <c r="I2676" s="124"/>
      <c r="J2676" s="124"/>
      <c r="K2676" s="124"/>
      <c r="L2676" s="124"/>
      <c r="M2676" s="124"/>
      <c r="N2676" s="124"/>
      <c r="O2676" s="124"/>
      <c r="P2676" s="124"/>
      <c r="Q2676" s="124"/>
      <c r="R2676" s="124"/>
      <c r="S2676" s="124"/>
      <c r="T2676" s="124"/>
      <c r="U2676" s="124"/>
      <c r="V2676" s="124"/>
      <c r="W2676" s="124"/>
      <c r="X2676" s="124"/>
      <c r="Y2676" s="124"/>
    </row>
    <row r="2677" spans="1:25" x14ac:dyDescent="0.25">
      <c r="A2677" s="124"/>
      <c r="B2677" s="124"/>
      <c r="C2677" s="124"/>
      <c r="D2677" s="124"/>
      <c r="E2677" s="124"/>
      <c r="F2677" s="124"/>
      <c r="G2677" s="124"/>
      <c r="H2677" s="124"/>
      <c r="I2677" s="124"/>
      <c r="J2677" s="124"/>
      <c r="K2677" s="124"/>
      <c r="L2677" s="124"/>
      <c r="M2677" s="124"/>
      <c r="N2677" s="124"/>
      <c r="O2677" s="124"/>
      <c r="P2677" s="124"/>
      <c r="Q2677" s="124"/>
      <c r="R2677" s="124"/>
      <c r="S2677" s="124"/>
      <c r="T2677" s="124"/>
      <c r="U2677" s="124"/>
      <c r="V2677" s="124"/>
      <c r="W2677" s="124"/>
      <c r="X2677" s="124"/>
      <c r="Y2677" s="124"/>
    </row>
    <row r="2678" spans="1:25" x14ac:dyDescent="0.25">
      <c r="A2678" s="124"/>
      <c r="B2678" s="124"/>
      <c r="C2678" s="124"/>
      <c r="D2678" s="124"/>
      <c r="E2678" s="124"/>
      <c r="F2678" s="124"/>
      <c r="G2678" s="124"/>
      <c r="H2678" s="124"/>
      <c r="I2678" s="124"/>
      <c r="J2678" s="124"/>
      <c r="K2678" s="124"/>
      <c r="L2678" s="124"/>
      <c r="M2678" s="124"/>
      <c r="N2678" s="124"/>
      <c r="O2678" s="124"/>
      <c r="P2678" s="124"/>
      <c r="Q2678" s="124"/>
      <c r="R2678" s="124"/>
      <c r="S2678" s="124"/>
      <c r="T2678" s="124"/>
      <c r="U2678" s="124"/>
      <c r="V2678" s="124"/>
      <c r="W2678" s="124"/>
      <c r="X2678" s="124"/>
      <c r="Y2678" s="124"/>
    </row>
    <row r="2679" spans="1:25" x14ac:dyDescent="0.25">
      <c r="A2679" s="124"/>
      <c r="B2679" s="124"/>
      <c r="C2679" s="124"/>
      <c r="D2679" s="124"/>
      <c r="E2679" s="124"/>
      <c r="F2679" s="124"/>
      <c r="G2679" s="124"/>
      <c r="H2679" s="124"/>
      <c r="I2679" s="124"/>
      <c r="J2679" s="124"/>
      <c r="K2679" s="124"/>
      <c r="L2679" s="124"/>
      <c r="M2679" s="124"/>
      <c r="N2679" s="124"/>
      <c r="O2679" s="124"/>
      <c r="P2679" s="124"/>
      <c r="Q2679" s="124"/>
      <c r="R2679" s="124"/>
      <c r="S2679" s="124"/>
      <c r="T2679" s="124"/>
      <c r="U2679" s="124"/>
      <c r="V2679" s="124"/>
      <c r="W2679" s="124"/>
      <c r="X2679" s="124"/>
      <c r="Y2679" s="124"/>
    </row>
    <row r="2680" spans="1:25" x14ac:dyDescent="0.25">
      <c r="A2680" s="124"/>
      <c r="B2680" s="124"/>
      <c r="C2680" s="124"/>
      <c r="D2680" s="124"/>
      <c r="E2680" s="124"/>
      <c r="F2680" s="124"/>
      <c r="G2680" s="124"/>
      <c r="H2680" s="124"/>
      <c r="I2680" s="124"/>
      <c r="J2680" s="124"/>
      <c r="K2680" s="124"/>
      <c r="L2680" s="124"/>
      <c r="M2680" s="124"/>
      <c r="N2680" s="124"/>
      <c r="O2680" s="124"/>
      <c r="P2680" s="124"/>
      <c r="Q2680" s="124"/>
      <c r="R2680" s="124"/>
      <c r="S2680" s="124"/>
      <c r="T2680" s="124"/>
      <c r="U2680" s="124"/>
      <c r="V2680" s="124"/>
      <c r="W2680" s="124"/>
      <c r="X2680" s="124"/>
      <c r="Y2680" s="124"/>
    </row>
    <row r="2681" spans="1:25" x14ac:dyDescent="0.25">
      <c r="A2681" s="124"/>
      <c r="B2681" s="124"/>
      <c r="C2681" s="124"/>
      <c r="D2681" s="124"/>
      <c r="E2681" s="124"/>
      <c r="F2681" s="124"/>
      <c r="G2681" s="124"/>
      <c r="H2681" s="124"/>
      <c r="I2681" s="124"/>
      <c r="J2681" s="124"/>
      <c r="K2681" s="124"/>
      <c r="L2681" s="124"/>
      <c r="M2681" s="124"/>
      <c r="N2681" s="124"/>
      <c r="O2681" s="124"/>
      <c r="P2681" s="124"/>
      <c r="Q2681" s="124"/>
      <c r="R2681" s="124"/>
      <c r="S2681" s="124"/>
      <c r="T2681" s="124"/>
      <c r="U2681" s="124"/>
      <c r="V2681" s="124"/>
      <c r="W2681" s="124"/>
      <c r="X2681" s="124"/>
      <c r="Y2681" s="124"/>
    </row>
    <row r="2682" spans="1:25" x14ac:dyDescent="0.25">
      <c r="A2682" s="124"/>
      <c r="B2682" s="124"/>
      <c r="C2682" s="124"/>
      <c r="D2682" s="124"/>
      <c r="E2682" s="124"/>
      <c r="F2682" s="124"/>
      <c r="G2682" s="124"/>
      <c r="H2682" s="124"/>
      <c r="I2682" s="124"/>
      <c r="J2682" s="124"/>
      <c r="K2682" s="124"/>
      <c r="L2682" s="124"/>
      <c r="M2682" s="124"/>
      <c r="N2682" s="124"/>
      <c r="O2682" s="124"/>
      <c r="P2682" s="124"/>
      <c r="Q2682" s="124"/>
      <c r="R2682" s="124"/>
      <c r="S2682" s="124"/>
      <c r="T2682" s="124"/>
      <c r="U2682" s="124"/>
      <c r="V2682" s="124"/>
      <c r="W2682" s="124"/>
      <c r="X2682" s="124"/>
      <c r="Y2682" s="124"/>
    </row>
    <row r="2683" spans="1:25" x14ac:dyDescent="0.25">
      <c r="A2683" s="124"/>
      <c r="B2683" s="124"/>
      <c r="C2683" s="124"/>
      <c r="D2683" s="124"/>
      <c r="E2683" s="124"/>
      <c r="F2683" s="124"/>
      <c r="G2683" s="124"/>
      <c r="H2683" s="124"/>
      <c r="I2683" s="124"/>
      <c r="J2683" s="124"/>
      <c r="K2683" s="124"/>
      <c r="L2683" s="124"/>
      <c r="M2683" s="124"/>
      <c r="N2683" s="124"/>
      <c r="O2683" s="124"/>
      <c r="P2683" s="124"/>
      <c r="Q2683" s="124"/>
      <c r="R2683" s="124"/>
      <c r="S2683" s="124"/>
      <c r="T2683" s="124"/>
      <c r="U2683" s="124"/>
      <c r="V2683" s="124"/>
      <c r="W2683" s="124"/>
      <c r="X2683" s="124"/>
      <c r="Y2683" s="124"/>
    </row>
    <row r="2684" spans="1:25" x14ac:dyDescent="0.25">
      <c r="A2684" s="124"/>
      <c r="B2684" s="124"/>
      <c r="C2684" s="124"/>
      <c r="D2684" s="124"/>
      <c r="E2684" s="124"/>
      <c r="F2684" s="124"/>
      <c r="G2684" s="124"/>
      <c r="H2684" s="124"/>
      <c r="I2684" s="124"/>
      <c r="J2684" s="124"/>
      <c r="K2684" s="124"/>
      <c r="L2684" s="124"/>
      <c r="M2684" s="124"/>
      <c r="N2684" s="124"/>
      <c r="O2684" s="124"/>
      <c r="P2684" s="124"/>
      <c r="Q2684" s="124"/>
      <c r="R2684" s="124"/>
      <c r="S2684" s="124"/>
      <c r="T2684" s="124"/>
      <c r="U2684" s="124"/>
      <c r="V2684" s="124"/>
      <c r="W2684" s="124"/>
      <c r="X2684" s="124"/>
      <c r="Y2684" s="124"/>
    </row>
    <row r="2685" spans="1:25" x14ac:dyDescent="0.25">
      <c r="A2685" s="124"/>
      <c r="B2685" s="124"/>
      <c r="C2685" s="124"/>
      <c r="D2685" s="124"/>
      <c r="E2685" s="124"/>
      <c r="F2685" s="124"/>
      <c r="G2685" s="124"/>
      <c r="H2685" s="124"/>
      <c r="I2685" s="124"/>
      <c r="J2685" s="124"/>
      <c r="K2685" s="124"/>
      <c r="L2685" s="124"/>
      <c r="M2685" s="124"/>
      <c r="N2685" s="124"/>
      <c r="O2685" s="124"/>
      <c r="P2685" s="124"/>
      <c r="Q2685" s="124"/>
      <c r="R2685" s="124"/>
      <c r="S2685" s="124"/>
      <c r="T2685" s="124"/>
      <c r="U2685" s="124"/>
      <c r="V2685" s="124"/>
      <c r="W2685" s="124"/>
      <c r="X2685" s="124"/>
      <c r="Y2685" s="124"/>
    </row>
    <row r="2686" spans="1:25" x14ac:dyDescent="0.25">
      <c r="A2686" s="124"/>
      <c r="B2686" s="124"/>
      <c r="C2686" s="124"/>
      <c r="D2686" s="124"/>
      <c r="E2686" s="124"/>
      <c r="F2686" s="124"/>
      <c r="G2686" s="124"/>
      <c r="H2686" s="124"/>
      <c r="I2686" s="124"/>
      <c r="J2686" s="124"/>
      <c r="K2686" s="124"/>
      <c r="L2686" s="124"/>
      <c r="M2686" s="124"/>
      <c r="N2686" s="124"/>
      <c r="O2686" s="124"/>
      <c r="P2686" s="124"/>
      <c r="Q2686" s="124"/>
      <c r="R2686" s="124"/>
      <c r="S2686" s="124"/>
      <c r="T2686" s="124"/>
      <c r="U2686" s="124"/>
      <c r="V2686" s="124"/>
      <c r="W2686" s="124"/>
      <c r="X2686" s="124"/>
      <c r="Y2686" s="124"/>
    </row>
    <row r="2687" spans="1:25" x14ac:dyDescent="0.25">
      <c r="A2687" s="124"/>
      <c r="B2687" s="124"/>
      <c r="C2687" s="124"/>
      <c r="D2687" s="124"/>
      <c r="E2687" s="124"/>
      <c r="F2687" s="124"/>
      <c r="G2687" s="124"/>
      <c r="H2687" s="124"/>
      <c r="I2687" s="124"/>
      <c r="J2687" s="124"/>
      <c r="K2687" s="124"/>
      <c r="L2687" s="124"/>
      <c r="M2687" s="124"/>
      <c r="N2687" s="124"/>
      <c r="O2687" s="124"/>
      <c r="P2687" s="124"/>
      <c r="Q2687" s="124"/>
      <c r="R2687" s="124"/>
      <c r="S2687" s="124"/>
      <c r="T2687" s="124"/>
      <c r="U2687" s="124"/>
      <c r="V2687" s="124"/>
      <c r="W2687" s="124"/>
      <c r="X2687" s="124"/>
      <c r="Y2687" s="124"/>
    </row>
    <row r="2688" spans="1:25" x14ac:dyDescent="0.25">
      <c r="A2688" s="124"/>
      <c r="B2688" s="124"/>
      <c r="C2688" s="124"/>
      <c r="D2688" s="124"/>
      <c r="E2688" s="124"/>
      <c r="F2688" s="124"/>
      <c r="G2688" s="124"/>
      <c r="H2688" s="124"/>
      <c r="I2688" s="124"/>
      <c r="J2688" s="124"/>
      <c r="K2688" s="124"/>
      <c r="L2688" s="124"/>
      <c r="M2688" s="124"/>
      <c r="N2688" s="124"/>
      <c r="O2688" s="124"/>
      <c r="P2688" s="124"/>
      <c r="Q2688" s="124"/>
      <c r="R2688" s="124"/>
      <c r="S2688" s="124"/>
      <c r="T2688" s="124"/>
      <c r="U2688" s="124"/>
      <c r="V2688" s="124"/>
      <c r="W2688" s="124"/>
      <c r="X2688" s="124"/>
      <c r="Y2688" s="124"/>
    </row>
    <row r="2689" spans="1:25" x14ac:dyDescent="0.25">
      <c r="A2689" s="124"/>
      <c r="B2689" s="124"/>
      <c r="C2689" s="124"/>
      <c r="D2689" s="124"/>
      <c r="E2689" s="124"/>
      <c r="F2689" s="124"/>
      <c r="G2689" s="124"/>
      <c r="H2689" s="124"/>
      <c r="I2689" s="124"/>
      <c r="J2689" s="124"/>
      <c r="K2689" s="124"/>
      <c r="L2689" s="124"/>
      <c r="M2689" s="124"/>
      <c r="N2689" s="124"/>
      <c r="O2689" s="124"/>
      <c r="P2689" s="124"/>
      <c r="Q2689" s="124"/>
      <c r="R2689" s="124"/>
      <c r="S2689" s="124"/>
      <c r="T2689" s="124"/>
      <c r="U2689" s="124"/>
      <c r="V2689" s="124"/>
      <c r="W2689" s="124"/>
      <c r="X2689" s="124"/>
      <c r="Y2689" s="124"/>
    </row>
    <row r="2690" spans="1:25" x14ac:dyDescent="0.25">
      <c r="A2690" s="124"/>
      <c r="B2690" s="124"/>
      <c r="C2690" s="124"/>
      <c r="D2690" s="124"/>
      <c r="E2690" s="124"/>
      <c r="F2690" s="124"/>
      <c r="G2690" s="124"/>
      <c r="H2690" s="124"/>
      <c r="I2690" s="124"/>
      <c r="J2690" s="124"/>
      <c r="K2690" s="124"/>
      <c r="L2690" s="124"/>
      <c r="M2690" s="124"/>
      <c r="N2690" s="124"/>
      <c r="O2690" s="124"/>
      <c r="P2690" s="124"/>
      <c r="Q2690" s="124"/>
      <c r="R2690" s="124"/>
      <c r="S2690" s="124"/>
      <c r="T2690" s="124"/>
      <c r="U2690" s="124"/>
      <c r="V2690" s="124"/>
      <c r="W2690" s="124"/>
      <c r="X2690" s="124"/>
      <c r="Y2690" s="124"/>
    </row>
    <row r="2691" spans="1:25" x14ac:dyDescent="0.25">
      <c r="A2691" s="124"/>
      <c r="B2691" s="124"/>
      <c r="C2691" s="124"/>
      <c r="D2691" s="124"/>
      <c r="E2691" s="124"/>
      <c r="F2691" s="124"/>
      <c r="G2691" s="124"/>
      <c r="H2691" s="124"/>
      <c r="I2691" s="124"/>
      <c r="J2691" s="124"/>
      <c r="K2691" s="124"/>
      <c r="L2691" s="124"/>
      <c r="M2691" s="124"/>
      <c r="N2691" s="124"/>
      <c r="O2691" s="124"/>
      <c r="P2691" s="124"/>
      <c r="Q2691" s="124"/>
      <c r="R2691" s="124"/>
      <c r="S2691" s="124"/>
      <c r="T2691" s="124"/>
      <c r="U2691" s="124"/>
      <c r="V2691" s="124"/>
      <c r="W2691" s="124"/>
      <c r="X2691" s="124"/>
      <c r="Y2691" s="124"/>
    </row>
    <row r="2692" spans="1:25" x14ac:dyDescent="0.25">
      <c r="A2692" s="124"/>
      <c r="B2692" s="124"/>
      <c r="C2692" s="124"/>
      <c r="D2692" s="124"/>
      <c r="E2692" s="124"/>
      <c r="F2692" s="124"/>
      <c r="G2692" s="124"/>
      <c r="H2692" s="124"/>
      <c r="I2692" s="124"/>
      <c r="J2692" s="124"/>
      <c r="K2692" s="124"/>
      <c r="L2692" s="124"/>
      <c r="M2692" s="124"/>
      <c r="N2692" s="124"/>
      <c r="O2692" s="124"/>
      <c r="P2692" s="124"/>
      <c r="Q2692" s="124"/>
      <c r="R2692" s="124"/>
      <c r="S2692" s="124"/>
      <c r="T2692" s="124"/>
      <c r="U2692" s="124"/>
      <c r="V2692" s="124"/>
      <c r="W2692" s="124"/>
      <c r="X2692" s="124"/>
      <c r="Y2692" s="124"/>
    </row>
    <row r="2693" spans="1:25" x14ac:dyDescent="0.25">
      <c r="A2693" s="124"/>
      <c r="B2693" s="124"/>
      <c r="C2693" s="124"/>
      <c r="D2693" s="124"/>
      <c r="E2693" s="124"/>
      <c r="F2693" s="124"/>
      <c r="G2693" s="124"/>
      <c r="H2693" s="124"/>
      <c r="I2693" s="124"/>
      <c r="J2693" s="124"/>
      <c r="K2693" s="124"/>
      <c r="L2693" s="124"/>
      <c r="M2693" s="124"/>
      <c r="N2693" s="124"/>
      <c r="O2693" s="124"/>
      <c r="P2693" s="124"/>
      <c r="Q2693" s="124"/>
      <c r="R2693" s="124"/>
      <c r="S2693" s="124"/>
      <c r="T2693" s="124"/>
      <c r="U2693" s="124"/>
      <c r="V2693" s="124"/>
      <c r="W2693" s="124"/>
      <c r="X2693" s="124"/>
      <c r="Y2693" s="124"/>
    </row>
    <row r="2694" spans="1:25" x14ac:dyDescent="0.25">
      <c r="A2694" s="124"/>
      <c r="B2694" s="124"/>
      <c r="C2694" s="124"/>
      <c r="D2694" s="124"/>
      <c r="E2694" s="124"/>
      <c r="F2694" s="124"/>
      <c r="G2694" s="124"/>
      <c r="H2694" s="124"/>
      <c r="I2694" s="124"/>
      <c r="J2694" s="124"/>
      <c r="K2694" s="124"/>
      <c r="L2694" s="124"/>
      <c r="M2694" s="124"/>
      <c r="N2694" s="124"/>
      <c r="O2694" s="124"/>
      <c r="P2694" s="124"/>
      <c r="Q2694" s="124"/>
      <c r="R2694" s="124"/>
      <c r="S2694" s="124"/>
      <c r="T2694" s="124"/>
      <c r="U2694" s="124"/>
      <c r="V2694" s="124"/>
      <c r="W2694" s="124"/>
      <c r="X2694" s="124"/>
      <c r="Y2694" s="124"/>
    </row>
    <row r="2695" spans="1:25" x14ac:dyDescent="0.25">
      <c r="A2695" s="124"/>
      <c r="B2695" s="124"/>
      <c r="C2695" s="124"/>
      <c r="D2695" s="124"/>
      <c r="E2695" s="124"/>
      <c r="F2695" s="124"/>
      <c r="G2695" s="124"/>
      <c r="H2695" s="124"/>
      <c r="I2695" s="124"/>
      <c r="J2695" s="124"/>
      <c r="K2695" s="124"/>
      <c r="L2695" s="124"/>
      <c r="M2695" s="124"/>
      <c r="N2695" s="124"/>
      <c r="O2695" s="124"/>
      <c r="P2695" s="124"/>
      <c r="Q2695" s="124"/>
      <c r="R2695" s="124"/>
      <c r="S2695" s="124"/>
      <c r="T2695" s="124"/>
      <c r="U2695" s="124"/>
      <c r="V2695" s="124"/>
      <c r="W2695" s="124"/>
      <c r="X2695" s="124"/>
      <c r="Y2695" s="124"/>
    </row>
    <row r="2696" spans="1:25" x14ac:dyDescent="0.25">
      <c r="A2696" s="124"/>
      <c r="B2696" s="124"/>
      <c r="C2696" s="124"/>
      <c r="D2696" s="124"/>
      <c r="E2696" s="124"/>
      <c r="F2696" s="124"/>
      <c r="G2696" s="124"/>
      <c r="H2696" s="124"/>
      <c r="I2696" s="124"/>
      <c r="J2696" s="124"/>
      <c r="K2696" s="124"/>
      <c r="L2696" s="124"/>
      <c r="M2696" s="124"/>
      <c r="N2696" s="124"/>
      <c r="O2696" s="124"/>
      <c r="P2696" s="124"/>
      <c r="Q2696" s="124"/>
      <c r="R2696" s="124"/>
      <c r="S2696" s="124"/>
      <c r="T2696" s="124"/>
      <c r="U2696" s="124"/>
      <c r="V2696" s="124"/>
      <c r="W2696" s="124"/>
      <c r="X2696" s="124"/>
      <c r="Y2696" s="124"/>
    </row>
    <row r="2697" spans="1:25" x14ac:dyDescent="0.25">
      <c r="A2697" s="124"/>
      <c r="B2697" s="124"/>
      <c r="C2697" s="124"/>
      <c r="D2697" s="124"/>
      <c r="E2697" s="124"/>
      <c r="F2697" s="124"/>
      <c r="G2697" s="124"/>
      <c r="H2697" s="124"/>
      <c r="I2697" s="124"/>
      <c r="J2697" s="124"/>
      <c r="K2697" s="124"/>
      <c r="L2697" s="124"/>
      <c r="M2697" s="124"/>
      <c r="N2697" s="124"/>
      <c r="O2697" s="124"/>
      <c r="P2697" s="124"/>
      <c r="Q2697" s="124"/>
      <c r="R2697" s="124"/>
      <c r="S2697" s="124"/>
      <c r="T2697" s="124"/>
      <c r="U2697" s="124"/>
      <c r="V2697" s="124"/>
      <c r="W2697" s="124"/>
      <c r="X2697" s="124"/>
      <c r="Y2697" s="124"/>
    </row>
    <row r="2698" spans="1:25" x14ac:dyDescent="0.25">
      <c r="A2698" s="124"/>
      <c r="B2698" s="124"/>
      <c r="C2698" s="124"/>
      <c r="D2698" s="124"/>
      <c r="E2698" s="124"/>
      <c r="F2698" s="124"/>
      <c r="G2698" s="124"/>
      <c r="H2698" s="124"/>
      <c r="I2698" s="124"/>
      <c r="J2698" s="124"/>
      <c r="K2698" s="124"/>
      <c r="L2698" s="124"/>
      <c r="M2698" s="124"/>
      <c r="N2698" s="124"/>
      <c r="O2698" s="124"/>
      <c r="P2698" s="124"/>
      <c r="Q2698" s="124"/>
      <c r="R2698" s="124"/>
      <c r="S2698" s="124"/>
      <c r="T2698" s="124"/>
      <c r="U2698" s="124"/>
      <c r="V2698" s="124"/>
      <c r="W2698" s="124"/>
      <c r="X2698" s="124"/>
      <c r="Y2698" s="124"/>
    </row>
    <row r="2699" spans="1:25" x14ac:dyDescent="0.25">
      <c r="A2699" s="124"/>
      <c r="B2699" s="124"/>
      <c r="C2699" s="124"/>
      <c r="D2699" s="124"/>
      <c r="E2699" s="124"/>
      <c r="F2699" s="124"/>
      <c r="G2699" s="124"/>
      <c r="H2699" s="124"/>
      <c r="I2699" s="124"/>
      <c r="J2699" s="124"/>
      <c r="K2699" s="124"/>
      <c r="L2699" s="124"/>
      <c r="M2699" s="124"/>
      <c r="N2699" s="124"/>
      <c r="O2699" s="124"/>
      <c r="P2699" s="124"/>
      <c r="Q2699" s="124"/>
      <c r="R2699" s="124"/>
      <c r="S2699" s="124"/>
      <c r="T2699" s="124"/>
      <c r="U2699" s="124"/>
      <c r="V2699" s="124"/>
      <c r="W2699" s="124"/>
      <c r="X2699" s="124"/>
      <c r="Y2699" s="124"/>
    </row>
    <row r="2700" spans="1:25" x14ac:dyDescent="0.25">
      <c r="A2700" s="124"/>
      <c r="B2700" s="124"/>
      <c r="C2700" s="124"/>
      <c r="D2700" s="124"/>
      <c r="E2700" s="124"/>
      <c r="F2700" s="124"/>
      <c r="G2700" s="124"/>
      <c r="H2700" s="124"/>
      <c r="I2700" s="124"/>
      <c r="J2700" s="124"/>
      <c r="K2700" s="124"/>
      <c r="L2700" s="124"/>
      <c r="M2700" s="124"/>
      <c r="N2700" s="124"/>
      <c r="O2700" s="124"/>
      <c r="P2700" s="124"/>
      <c r="Q2700" s="124"/>
      <c r="R2700" s="124"/>
      <c r="S2700" s="124"/>
      <c r="T2700" s="124"/>
      <c r="U2700" s="124"/>
      <c r="V2700" s="124"/>
      <c r="W2700" s="124"/>
      <c r="X2700" s="124"/>
      <c r="Y2700" s="124"/>
    </row>
    <row r="2701" spans="1:25" x14ac:dyDescent="0.25">
      <c r="A2701" s="124"/>
      <c r="B2701" s="124"/>
      <c r="C2701" s="124"/>
      <c r="D2701" s="124"/>
      <c r="E2701" s="124"/>
      <c r="F2701" s="124"/>
      <c r="G2701" s="124"/>
      <c r="H2701" s="124"/>
      <c r="I2701" s="124"/>
      <c r="J2701" s="124"/>
      <c r="K2701" s="124"/>
      <c r="L2701" s="124"/>
      <c r="M2701" s="124"/>
      <c r="N2701" s="124"/>
      <c r="O2701" s="124"/>
      <c r="P2701" s="124"/>
      <c r="Q2701" s="124"/>
      <c r="R2701" s="124"/>
      <c r="S2701" s="124"/>
      <c r="T2701" s="124"/>
      <c r="U2701" s="124"/>
      <c r="V2701" s="124"/>
      <c r="W2701" s="124"/>
      <c r="X2701" s="124"/>
      <c r="Y2701" s="124"/>
    </row>
    <row r="2702" spans="1:25" x14ac:dyDescent="0.25">
      <c r="A2702" s="124"/>
      <c r="B2702" s="124"/>
      <c r="C2702" s="124"/>
      <c r="D2702" s="124"/>
      <c r="E2702" s="124"/>
      <c r="F2702" s="124"/>
      <c r="G2702" s="124"/>
      <c r="H2702" s="124"/>
      <c r="I2702" s="124"/>
      <c r="J2702" s="124"/>
      <c r="K2702" s="124"/>
      <c r="L2702" s="124"/>
      <c r="M2702" s="124"/>
      <c r="N2702" s="124"/>
      <c r="O2702" s="124"/>
      <c r="P2702" s="124"/>
      <c r="Q2702" s="124"/>
      <c r="R2702" s="124"/>
      <c r="S2702" s="124"/>
      <c r="T2702" s="124"/>
      <c r="U2702" s="124"/>
      <c r="V2702" s="124"/>
      <c r="W2702" s="124"/>
      <c r="X2702" s="124"/>
      <c r="Y2702" s="124"/>
    </row>
    <row r="2703" spans="1:25" x14ac:dyDescent="0.25">
      <c r="A2703" s="124"/>
      <c r="B2703" s="124"/>
      <c r="C2703" s="124"/>
      <c r="D2703" s="124"/>
      <c r="E2703" s="124"/>
      <c r="F2703" s="124"/>
      <c r="G2703" s="124"/>
      <c r="H2703" s="124"/>
      <c r="I2703" s="124"/>
      <c r="J2703" s="124"/>
      <c r="K2703" s="124"/>
      <c r="L2703" s="124"/>
      <c r="M2703" s="124"/>
      <c r="N2703" s="124"/>
      <c r="O2703" s="124"/>
      <c r="P2703" s="124"/>
      <c r="Q2703" s="124"/>
      <c r="R2703" s="124"/>
      <c r="S2703" s="124"/>
      <c r="T2703" s="124"/>
      <c r="U2703" s="124"/>
      <c r="V2703" s="124"/>
      <c r="W2703" s="124"/>
      <c r="X2703" s="124"/>
      <c r="Y2703" s="124"/>
    </row>
    <row r="2704" spans="1:25" x14ac:dyDescent="0.25">
      <c r="A2704" s="124"/>
      <c r="B2704" s="124"/>
      <c r="C2704" s="124"/>
      <c r="D2704" s="124"/>
      <c r="E2704" s="124"/>
      <c r="F2704" s="124"/>
      <c r="G2704" s="124"/>
      <c r="H2704" s="124"/>
      <c r="I2704" s="124"/>
      <c r="J2704" s="124"/>
      <c r="K2704" s="124"/>
      <c r="L2704" s="124"/>
      <c r="M2704" s="124"/>
      <c r="N2704" s="124"/>
      <c r="O2704" s="124"/>
      <c r="P2704" s="124"/>
      <c r="Q2704" s="124"/>
      <c r="R2704" s="124"/>
      <c r="S2704" s="124"/>
      <c r="T2704" s="124"/>
      <c r="U2704" s="124"/>
      <c r="V2704" s="124"/>
      <c r="W2704" s="124"/>
      <c r="X2704" s="124"/>
      <c r="Y2704" s="124"/>
    </row>
    <row r="2705" spans="1:25" x14ac:dyDescent="0.25">
      <c r="A2705" s="124"/>
      <c r="B2705" s="124"/>
      <c r="C2705" s="124"/>
      <c r="D2705" s="124"/>
      <c r="E2705" s="124"/>
      <c r="F2705" s="124"/>
      <c r="G2705" s="124"/>
      <c r="H2705" s="124"/>
      <c r="I2705" s="124"/>
      <c r="J2705" s="124"/>
      <c r="K2705" s="124"/>
      <c r="L2705" s="124"/>
      <c r="M2705" s="124"/>
      <c r="N2705" s="124"/>
      <c r="O2705" s="124"/>
      <c r="P2705" s="124"/>
      <c r="Q2705" s="124"/>
      <c r="R2705" s="124"/>
      <c r="S2705" s="124"/>
      <c r="T2705" s="124"/>
      <c r="U2705" s="124"/>
      <c r="V2705" s="124"/>
      <c r="W2705" s="124"/>
      <c r="X2705" s="124"/>
      <c r="Y2705" s="124"/>
    </row>
    <row r="2706" spans="1:25" x14ac:dyDescent="0.25">
      <c r="A2706" s="124"/>
      <c r="B2706" s="124"/>
      <c r="C2706" s="124"/>
      <c r="D2706" s="124"/>
      <c r="E2706" s="124"/>
      <c r="F2706" s="124"/>
      <c r="G2706" s="124"/>
      <c r="H2706" s="124"/>
      <c r="I2706" s="124"/>
      <c r="J2706" s="124"/>
      <c r="K2706" s="124"/>
      <c r="L2706" s="124"/>
      <c r="M2706" s="124"/>
      <c r="N2706" s="124"/>
      <c r="O2706" s="124"/>
      <c r="P2706" s="124"/>
      <c r="Q2706" s="124"/>
      <c r="R2706" s="124"/>
      <c r="S2706" s="124"/>
      <c r="T2706" s="124"/>
      <c r="U2706" s="124"/>
      <c r="V2706" s="124"/>
      <c r="W2706" s="124"/>
      <c r="X2706" s="124"/>
      <c r="Y2706" s="124"/>
    </row>
    <row r="2707" spans="1:25" x14ac:dyDescent="0.25">
      <c r="A2707" s="124"/>
      <c r="B2707" s="124"/>
      <c r="C2707" s="124"/>
      <c r="D2707" s="124"/>
      <c r="E2707" s="124"/>
      <c r="F2707" s="124"/>
      <c r="G2707" s="124"/>
      <c r="H2707" s="124"/>
      <c r="I2707" s="124"/>
      <c r="J2707" s="124"/>
      <c r="K2707" s="124"/>
      <c r="L2707" s="124"/>
      <c r="M2707" s="124"/>
      <c r="N2707" s="124"/>
      <c r="O2707" s="124"/>
      <c r="P2707" s="124"/>
      <c r="Q2707" s="124"/>
      <c r="R2707" s="124"/>
      <c r="S2707" s="124"/>
      <c r="T2707" s="124"/>
      <c r="U2707" s="124"/>
      <c r="V2707" s="124"/>
      <c r="W2707" s="124"/>
      <c r="X2707" s="124"/>
      <c r="Y2707" s="124"/>
    </row>
    <row r="2708" spans="1:25" x14ac:dyDescent="0.25">
      <c r="A2708" s="124"/>
      <c r="B2708" s="124"/>
      <c r="C2708" s="124"/>
      <c r="D2708" s="124"/>
      <c r="E2708" s="124"/>
      <c r="F2708" s="124"/>
      <c r="G2708" s="124"/>
      <c r="H2708" s="124"/>
      <c r="I2708" s="124"/>
      <c r="J2708" s="124"/>
      <c r="K2708" s="124"/>
      <c r="L2708" s="124"/>
      <c r="M2708" s="124"/>
      <c r="N2708" s="124"/>
      <c r="O2708" s="124"/>
      <c r="P2708" s="124"/>
      <c r="Q2708" s="124"/>
      <c r="R2708" s="124"/>
      <c r="S2708" s="124"/>
      <c r="T2708" s="124"/>
      <c r="U2708" s="124"/>
      <c r="V2708" s="124"/>
      <c r="W2708" s="124"/>
      <c r="X2708" s="124"/>
      <c r="Y2708" s="124"/>
    </row>
    <row r="2709" spans="1:25" x14ac:dyDescent="0.25">
      <c r="A2709" s="124"/>
      <c r="B2709" s="124"/>
      <c r="C2709" s="124"/>
      <c r="D2709" s="124"/>
      <c r="E2709" s="124"/>
      <c r="F2709" s="124"/>
      <c r="G2709" s="124"/>
      <c r="H2709" s="124"/>
      <c r="I2709" s="124"/>
      <c r="J2709" s="124"/>
      <c r="K2709" s="124"/>
      <c r="L2709" s="124"/>
      <c r="M2709" s="124"/>
      <c r="N2709" s="124"/>
      <c r="O2709" s="124"/>
      <c r="P2709" s="124"/>
      <c r="Q2709" s="124"/>
      <c r="R2709" s="124"/>
      <c r="S2709" s="124"/>
      <c r="T2709" s="124"/>
      <c r="U2709" s="124"/>
      <c r="V2709" s="124"/>
      <c r="W2709" s="124"/>
      <c r="X2709" s="124"/>
      <c r="Y2709" s="124"/>
    </row>
    <row r="2710" spans="1:25" x14ac:dyDescent="0.25">
      <c r="A2710" s="124"/>
      <c r="B2710" s="124"/>
      <c r="C2710" s="124"/>
      <c r="D2710" s="124"/>
      <c r="E2710" s="124"/>
      <c r="F2710" s="124"/>
      <c r="G2710" s="124"/>
      <c r="H2710" s="124"/>
      <c r="I2710" s="124"/>
      <c r="J2710" s="124"/>
      <c r="K2710" s="124"/>
      <c r="L2710" s="124"/>
      <c r="M2710" s="124"/>
      <c r="N2710" s="124"/>
      <c r="O2710" s="124"/>
      <c r="P2710" s="124"/>
      <c r="Q2710" s="124"/>
      <c r="R2710" s="124"/>
      <c r="S2710" s="124"/>
      <c r="T2710" s="124"/>
      <c r="U2710" s="124"/>
      <c r="V2710" s="124"/>
      <c r="W2710" s="124"/>
      <c r="X2710" s="124"/>
      <c r="Y2710" s="124"/>
    </row>
    <row r="2711" spans="1:25" x14ac:dyDescent="0.25">
      <c r="A2711" s="124"/>
      <c r="B2711" s="124"/>
      <c r="C2711" s="124"/>
      <c r="D2711" s="124"/>
      <c r="E2711" s="124"/>
      <c r="F2711" s="124"/>
      <c r="G2711" s="124"/>
      <c r="H2711" s="124"/>
      <c r="I2711" s="124"/>
      <c r="J2711" s="124"/>
      <c r="K2711" s="124"/>
      <c r="L2711" s="124"/>
      <c r="M2711" s="124"/>
      <c r="N2711" s="124"/>
      <c r="O2711" s="124"/>
      <c r="P2711" s="124"/>
      <c r="Q2711" s="124"/>
      <c r="R2711" s="124"/>
      <c r="S2711" s="124"/>
      <c r="T2711" s="124"/>
      <c r="U2711" s="124"/>
      <c r="V2711" s="124"/>
      <c r="W2711" s="124"/>
      <c r="X2711" s="124"/>
      <c r="Y2711" s="124"/>
    </row>
    <row r="2712" spans="1:25" x14ac:dyDescent="0.25">
      <c r="A2712" s="124"/>
      <c r="B2712" s="124"/>
      <c r="C2712" s="124"/>
      <c r="D2712" s="124"/>
      <c r="E2712" s="124"/>
      <c r="F2712" s="124"/>
      <c r="G2712" s="124"/>
      <c r="H2712" s="124"/>
      <c r="I2712" s="124"/>
      <c r="J2712" s="124"/>
      <c r="K2712" s="124"/>
      <c r="L2712" s="124"/>
      <c r="M2712" s="124"/>
      <c r="N2712" s="124"/>
      <c r="O2712" s="124"/>
      <c r="P2712" s="124"/>
      <c r="Q2712" s="124"/>
      <c r="R2712" s="124"/>
      <c r="S2712" s="124"/>
      <c r="T2712" s="124"/>
      <c r="U2712" s="124"/>
      <c r="V2712" s="124"/>
      <c r="W2712" s="124"/>
      <c r="X2712" s="124"/>
      <c r="Y2712" s="124"/>
    </row>
    <row r="2713" spans="1:25" x14ac:dyDescent="0.25">
      <c r="A2713" s="124"/>
      <c r="B2713" s="124"/>
      <c r="C2713" s="124"/>
      <c r="D2713" s="124"/>
      <c r="E2713" s="124"/>
      <c r="F2713" s="124"/>
      <c r="G2713" s="124"/>
      <c r="H2713" s="124"/>
      <c r="I2713" s="124"/>
      <c r="J2713" s="124"/>
      <c r="K2713" s="124"/>
      <c r="L2713" s="124"/>
      <c r="M2713" s="124"/>
      <c r="N2713" s="124"/>
      <c r="O2713" s="124"/>
      <c r="P2713" s="124"/>
      <c r="Q2713" s="124"/>
      <c r="R2713" s="124"/>
      <c r="S2713" s="124"/>
      <c r="T2713" s="124"/>
      <c r="U2713" s="124"/>
      <c r="V2713" s="124"/>
      <c r="W2713" s="124"/>
      <c r="X2713" s="124"/>
      <c r="Y2713" s="124"/>
    </row>
    <row r="2714" spans="1:25" x14ac:dyDescent="0.25">
      <c r="A2714" s="124"/>
      <c r="B2714" s="124"/>
      <c r="C2714" s="124"/>
      <c r="D2714" s="124"/>
      <c r="E2714" s="124"/>
      <c r="F2714" s="124"/>
      <c r="G2714" s="124"/>
      <c r="H2714" s="124"/>
      <c r="I2714" s="124"/>
      <c r="J2714" s="124"/>
      <c r="K2714" s="124"/>
      <c r="L2714" s="124"/>
      <c r="M2714" s="124"/>
      <c r="N2714" s="124"/>
      <c r="O2714" s="124"/>
      <c r="P2714" s="124"/>
      <c r="Q2714" s="124"/>
      <c r="R2714" s="124"/>
      <c r="S2714" s="124"/>
      <c r="T2714" s="124"/>
      <c r="U2714" s="124"/>
      <c r="V2714" s="124"/>
      <c r="W2714" s="124"/>
      <c r="X2714" s="124"/>
      <c r="Y2714" s="124"/>
    </row>
    <row r="2715" spans="1:25" x14ac:dyDescent="0.25">
      <c r="A2715" s="124"/>
      <c r="B2715" s="124"/>
      <c r="C2715" s="124"/>
      <c r="D2715" s="124"/>
      <c r="E2715" s="124"/>
      <c r="F2715" s="124"/>
      <c r="G2715" s="124"/>
      <c r="H2715" s="124"/>
      <c r="I2715" s="124"/>
      <c r="J2715" s="124"/>
      <c r="K2715" s="124"/>
      <c r="L2715" s="124"/>
      <c r="M2715" s="124"/>
      <c r="N2715" s="124"/>
      <c r="O2715" s="124"/>
      <c r="P2715" s="124"/>
      <c r="Q2715" s="124"/>
      <c r="R2715" s="124"/>
      <c r="S2715" s="124"/>
      <c r="T2715" s="124"/>
      <c r="U2715" s="124"/>
      <c r="V2715" s="124"/>
      <c r="W2715" s="124"/>
      <c r="X2715" s="124"/>
      <c r="Y2715" s="124"/>
    </row>
    <row r="2716" spans="1:25" x14ac:dyDescent="0.25">
      <c r="A2716" s="124"/>
      <c r="B2716" s="124"/>
      <c r="C2716" s="124"/>
      <c r="D2716" s="124"/>
      <c r="E2716" s="124"/>
      <c r="F2716" s="124"/>
      <c r="G2716" s="124"/>
      <c r="H2716" s="124"/>
      <c r="I2716" s="124"/>
      <c r="J2716" s="124"/>
      <c r="K2716" s="124"/>
      <c r="L2716" s="124"/>
      <c r="M2716" s="124"/>
      <c r="N2716" s="124"/>
      <c r="O2716" s="124"/>
      <c r="P2716" s="124"/>
      <c r="Q2716" s="124"/>
      <c r="R2716" s="124"/>
      <c r="S2716" s="124"/>
      <c r="T2716" s="124"/>
      <c r="U2716" s="124"/>
      <c r="V2716" s="124"/>
      <c r="W2716" s="124"/>
      <c r="X2716" s="124"/>
      <c r="Y2716" s="124"/>
    </row>
    <row r="2717" spans="1:25" x14ac:dyDescent="0.25">
      <c r="A2717" s="124"/>
      <c r="B2717" s="124"/>
      <c r="C2717" s="124"/>
      <c r="D2717" s="124"/>
      <c r="E2717" s="124"/>
      <c r="F2717" s="124"/>
      <c r="G2717" s="124"/>
      <c r="H2717" s="124"/>
      <c r="I2717" s="124"/>
      <c r="J2717" s="124"/>
      <c r="K2717" s="124"/>
      <c r="L2717" s="124"/>
      <c r="M2717" s="124"/>
      <c r="N2717" s="124"/>
      <c r="O2717" s="124"/>
      <c r="P2717" s="124"/>
      <c r="Q2717" s="124"/>
      <c r="R2717" s="124"/>
      <c r="S2717" s="124"/>
      <c r="T2717" s="124"/>
      <c r="U2717" s="124"/>
      <c r="V2717" s="124"/>
      <c r="W2717" s="124"/>
      <c r="X2717" s="124"/>
      <c r="Y2717" s="124"/>
    </row>
    <row r="2718" spans="1:25" x14ac:dyDescent="0.25">
      <c r="A2718" s="124"/>
      <c r="B2718" s="124"/>
      <c r="C2718" s="124"/>
      <c r="D2718" s="124"/>
      <c r="E2718" s="124"/>
      <c r="F2718" s="124"/>
      <c r="G2718" s="124"/>
      <c r="H2718" s="124"/>
      <c r="I2718" s="124"/>
      <c r="J2718" s="124"/>
      <c r="K2718" s="124"/>
      <c r="L2718" s="124"/>
      <c r="M2718" s="124"/>
      <c r="N2718" s="124"/>
      <c r="O2718" s="124"/>
      <c r="P2718" s="124"/>
      <c r="Q2718" s="124"/>
      <c r="R2718" s="124"/>
      <c r="S2718" s="124"/>
      <c r="T2718" s="124"/>
      <c r="U2718" s="124"/>
      <c r="V2718" s="124"/>
      <c r="W2718" s="124"/>
      <c r="X2718" s="124"/>
      <c r="Y2718" s="124"/>
    </row>
    <row r="2719" spans="1:25" x14ac:dyDescent="0.25">
      <c r="A2719" s="124"/>
      <c r="B2719" s="124"/>
      <c r="C2719" s="124"/>
      <c r="D2719" s="124"/>
      <c r="E2719" s="124"/>
      <c r="F2719" s="124"/>
      <c r="G2719" s="124"/>
      <c r="H2719" s="124"/>
      <c r="I2719" s="124"/>
      <c r="J2719" s="124"/>
      <c r="K2719" s="124"/>
      <c r="L2719" s="124"/>
      <c r="M2719" s="124"/>
      <c r="N2719" s="124"/>
      <c r="O2719" s="124"/>
      <c r="P2719" s="124"/>
      <c r="Q2719" s="124"/>
      <c r="R2719" s="124"/>
      <c r="S2719" s="124"/>
      <c r="T2719" s="124"/>
      <c r="U2719" s="124"/>
      <c r="V2719" s="124"/>
      <c r="W2719" s="124"/>
      <c r="X2719" s="124"/>
      <c r="Y2719" s="124"/>
    </row>
    <row r="2720" spans="1:25" x14ac:dyDescent="0.25">
      <c r="A2720" s="124"/>
      <c r="B2720" s="124"/>
      <c r="C2720" s="124"/>
      <c r="D2720" s="124"/>
      <c r="E2720" s="124"/>
      <c r="F2720" s="124"/>
      <c r="G2720" s="124"/>
      <c r="H2720" s="124"/>
      <c r="I2720" s="124"/>
      <c r="J2720" s="124"/>
      <c r="K2720" s="124"/>
      <c r="L2720" s="124"/>
      <c r="M2720" s="124"/>
      <c r="N2720" s="124"/>
      <c r="O2720" s="124"/>
      <c r="P2720" s="124"/>
      <c r="Q2720" s="124"/>
      <c r="R2720" s="124"/>
      <c r="S2720" s="124"/>
      <c r="T2720" s="124"/>
      <c r="U2720" s="124"/>
      <c r="V2720" s="124"/>
      <c r="W2720" s="124"/>
      <c r="X2720" s="124"/>
      <c r="Y2720" s="124"/>
    </row>
    <row r="2721" spans="1:25" x14ac:dyDescent="0.25">
      <c r="A2721" s="124"/>
      <c r="B2721" s="124"/>
      <c r="C2721" s="124"/>
      <c r="D2721" s="124"/>
      <c r="E2721" s="124"/>
      <c r="F2721" s="124"/>
      <c r="G2721" s="124"/>
      <c r="H2721" s="124"/>
      <c r="I2721" s="124"/>
      <c r="J2721" s="124"/>
      <c r="K2721" s="124"/>
      <c r="L2721" s="124"/>
      <c r="M2721" s="124"/>
      <c r="N2721" s="124"/>
      <c r="O2721" s="124"/>
      <c r="P2721" s="124"/>
      <c r="Q2721" s="124"/>
      <c r="R2721" s="124"/>
      <c r="S2721" s="124"/>
      <c r="T2721" s="124"/>
      <c r="U2721" s="124"/>
      <c r="V2721" s="124"/>
      <c r="W2721" s="124"/>
      <c r="X2721" s="124"/>
      <c r="Y2721" s="124"/>
    </row>
    <row r="2722" spans="1:25" x14ac:dyDescent="0.25">
      <c r="A2722" s="124"/>
      <c r="B2722" s="124"/>
      <c r="C2722" s="124"/>
      <c r="D2722" s="124"/>
      <c r="E2722" s="124"/>
      <c r="F2722" s="124"/>
      <c r="G2722" s="124"/>
      <c r="H2722" s="124"/>
      <c r="I2722" s="124"/>
      <c r="J2722" s="124"/>
      <c r="K2722" s="124"/>
      <c r="L2722" s="124"/>
      <c r="M2722" s="124"/>
      <c r="N2722" s="124"/>
      <c r="O2722" s="124"/>
      <c r="P2722" s="124"/>
      <c r="Q2722" s="124"/>
      <c r="R2722" s="124"/>
      <c r="S2722" s="124"/>
      <c r="T2722" s="124"/>
      <c r="U2722" s="124"/>
      <c r="V2722" s="124"/>
      <c r="W2722" s="124"/>
      <c r="X2722" s="124"/>
      <c r="Y2722" s="124"/>
    </row>
    <row r="2723" spans="1:25" x14ac:dyDescent="0.25">
      <c r="A2723" s="124"/>
      <c r="B2723" s="124"/>
      <c r="C2723" s="124"/>
      <c r="D2723" s="124"/>
      <c r="E2723" s="124"/>
      <c r="F2723" s="124"/>
      <c r="G2723" s="124"/>
      <c r="H2723" s="124"/>
      <c r="I2723" s="124"/>
      <c r="J2723" s="124"/>
      <c r="K2723" s="124"/>
      <c r="L2723" s="124"/>
      <c r="M2723" s="124"/>
      <c r="N2723" s="124"/>
      <c r="O2723" s="124"/>
      <c r="P2723" s="124"/>
      <c r="Q2723" s="124"/>
      <c r="R2723" s="124"/>
      <c r="S2723" s="124"/>
      <c r="T2723" s="124"/>
      <c r="U2723" s="124"/>
      <c r="V2723" s="124"/>
      <c r="W2723" s="124"/>
      <c r="X2723" s="124"/>
      <c r="Y2723" s="124"/>
    </row>
    <row r="2724" spans="1:25" x14ac:dyDescent="0.25">
      <c r="A2724" s="124"/>
      <c r="B2724" s="124"/>
      <c r="C2724" s="124"/>
      <c r="D2724" s="124"/>
      <c r="E2724" s="124"/>
      <c r="F2724" s="124"/>
      <c r="G2724" s="124"/>
      <c r="H2724" s="124"/>
      <c r="I2724" s="124"/>
      <c r="J2724" s="124"/>
      <c r="K2724" s="124"/>
      <c r="L2724" s="124"/>
      <c r="M2724" s="124"/>
      <c r="N2724" s="124"/>
      <c r="O2724" s="124"/>
      <c r="P2724" s="124"/>
      <c r="Q2724" s="124"/>
      <c r="R2724" s="124"/>
      <c r="S2724" s="124"/>
      <c r="T2724" s="124"/>
      <c r="U2724" s="124"/>
      <c r="V2724" s="124"/>
      <c r="W2724" s="124"/>
      <c r="X2724" s="124"/>
      <c r="Y2724" s="124"/>
    </row>
    <row r="2725" spans="1:25" x14ac:dyDescent="0.25">
      <c r="A2725" s="124"/>
      <c r="B2725" s="124"/>
      <c r="C2725" s="124"/>
      <c r="D2725" s="124"/>
      <c r="E2725" s="124"/>
      <c r="F2725" s="124"/>
      <c r="G2725" s="124"/>
      <c r="H2725" s="124"/>
      <c r="I2725" s="124"/>
      <c r="J2725" s="124"/>
      <c r="K2725" s="124"/>
      <c r="L2725" s="124"/>
      <c r="M2725" s="124"/>
      <c r="N2725" s="124"/>
      <c r="O2725" s="124"/>
      <c r="P2725" s="124"/>
      <c r="Q2725" s="124"/>
      <c r="R2725" s="124"/>
      <c r="S2725" s="124"/>
      <c r="T2725" s="124"/>
      <c r="U2725" s="124"/>
      <c r="V2725" s="124"/>
      <c r="W2725" s="124"/>
      <c r="X2725" s="124"/>
      <c r="Y2725" s="124"/>
    </row>
    <row r="2726" spans="1:25" x14ac:dyDescent="0.25">
      <c r="A2726" s="124"/>
      <c r="B2726" s="124"/>
      <c r="C2726" s="124"/>
      <c r="D2726" s="124"/>
      <c r="E2726" s="124"/>
      <c r="F2726" s="124"/>
      <c r="G2726" s="124"/>
      <c r="H2726" s="124"/>
      <c r="I2726" s="124"/>
      <c r="J2726" s="124"/>
      <c r="K2726" s="124"/>
      <c r="L2726" s="124"/>
      <c r="M2726" s="124"/>
      <c r="N2726" s="124"/>
      <c r="O2726" s="124"/>
      <c r="P2726" s="124"/>
      <c r="Q2726" s="124"/>
      <c r="R2726" s="124"/>
      <c r="S2726" s="124"/>
      <c r="T2726" s="124"/>
      <c r="U2726" s="124"/>
      <c r="V2726" s="124"/>
      <c r="W2726" s="124"/>
      <c r="X2726" s="124"/>
      <c r="Y2726" s="124"/>
    </row>
    <row r="2727" spans="1:25" x14ac:dyDescent="0.25">
      <c r="A2727" s="124"/>
      <c r="B2727" s="124"/>
      <c r="C2727" s="124"/>
      <c r="D2727" s="124"/>
      <c r="E2727" s="124"/>
      <c r="F2727" s="124"/>
      <c r="G2727" s="124"/>
      <c r="H2727" s="124"/>
      <c r="I2727" s="124"/>
      <c r="J2727" s="124"/>
      <c r="K2727" s="124"/>
      <c r="L2727" s="124"/>
      <c r="M2727" s="124"/>
      <c r="N2727" s="124"/>
      <c r="O2727" s="124"/>
      <c r="P2727" s="124"/>
      <c r="Q2727" s="124"/>
      <c r="R2727" s="124"/>
      <c r="S2727" s="124"/>
      <c r="T2727" s="124"/>
      <c r="U2727" s="124"/>
      <c r="V2727" s="124"/>
      <c r="W2727" s="124"/>
      <c r="X2727" s="124"/>
      <c r="Y2727" s="124"/>
    </row>
    <row r="2728" spans="1:25" x14ac:dyDescent="0.25">
      <c r="A2728" s="124"/>
      <c r="B2728" s="124"/>
      <c r="C2728" s="124"/>
      <c r="D2728" s="124"/>
      <c r="E2728" s="124"/>
      <c r="F2728" s="124"/>
      <c r="G2728" s="124"/>
      <c r="H2728" s="124"/>
      <c r="I2728" s="124"/>
      <c r="J2728" s="124"/>
      <c r="K2728" s="124"/>
      <c r="L2728" s="124"/>
      <c r="M2728" s="124"/>
      <c r="N2728" s="124"/>
      <c r="O2728" s="124"/>
      <c r="P2728" s="124"/>
      <c r="Q2728" s="124"/>
      <c r="R2728" s="124"/>
      <c r="S2728" s="124"/>
      <c r="T2728" s="124"/>
      <c r="U2728" s="124"/>
      <c r="V2728" s="124"/>
      <c r="W2728" s="124"/>
      <c r="X2728" s="124"/>
      <c r="Y2728" s="124"/>
    </row>
    <row r="2729" spans="1:25" x14ac:dyDescent="0.25">
      <c r="A2729" s="124"/>
      <c r="B2729" s="124"/>
      <c r="C2729" s="124"/>
      <c r="D2729" s="124"/>
      <c r="E2729" s="124"/>
      <c r="F2729" s="124"/>
      <c r="G2729" s="124"/>
      <c r="H2729" s="124"/>
      <c r="I2729" s="124"/>
      <c r="J2729" s="124"/>
      <c r="K2729" s="124"/>
      <c r="L2729" s="124"/>
      <c r="M2729" s="124"/>
      <c r="N2729" s="124"/>
      <c r="O2729" s="124"/>
      <c r="P2729" s="124"/>
      <c r="Q2729" s="124"/>
      <c r="R2729" s="124"/>
      <c r="S2729" s="124"/>
      <c r="T2729" s="124"/>
      <c r="U2729" s="124"/>
      <c r="V2729" s="124"/>
      <c r="W2729" s="124"/>
      <c r="X2729" s="124"/>
      <c r="Y2729" s="124"/>
    </row>
    <row r="2730" spans="1:25" x14ac:dyDescent="0.25">
      <c r="A2730" s="124"/>
      <c r="B2730" s="124"/>
      <c r="C2730" s="124"/>
      <c r="D2730" s="124"/>
      <c r="E2730" s="124"/>
      <c r="F2730" s="124"/>
      <c r="G2730" s="124"/>
      <c r="H2730" s="124"/>
      <c r="I2730" s="124"/>
      <c r="J2730" s="124"/>
      <c r="K2730" s="124"/>
      <c r="L2730" s="124"/>
      <c r="M2730" s="124"/>
      <c r="N2730" s="124"/>
      <c r="O2730" s="124"/>
      <c r="P2730" s="124"/>
      <c r="Q2730" s="124"/>
      <c r="R2730" s="124"/>
      <c r="S2730" s="124"/>
      <c r="T2730" s="124"/>
      <c r="U2730" s="124"/>
      <c r="V2730" s="124"/>
      <c r="W2730" s="124"/>
      <c r="X2730" s="124"/>
      <c r="Y2730" s="124"/>
    </row>
    <row r="2731" spans="1:25" x14ac:dyDescent="0.25">
      <c r="A2731" s="124"/>
      <c r="B2731" s="124"/>
      <c r="C2731" s="124"/>
      <c r="D2731" s="124"/>
      <c r="E2731" s="124"/>
      <c r="F2731" s="124"/>
      <c r="G2731" s="124"/>
      <c r="H2731" s="124"/>
      <c r="I2731" s="124"/>
      <c r="J2731" s="124"/>
      <c r="K2731" s="124"/>
      <c r="L2731" s="124"/>
      <c r="M2731" s="124"/>
      <c r="N2731" s="124"/>
      <c r="O2731" s="124"/>
      <c r="P2731" s="124"/>
      <c r="Q2731" s="124"/>
      <c r="R2731" s="124"/>
      <c r="S2731" s="124"/>
      <c r="T2731" s="124"/>
      <c r="U2731" s="124"/>
      <c r="V2731" s="124"/>
      <c r="W2731" s="124"/>
      <c r="X2731" s="124"/>
      <c r="Y2731" s="124"/>
    </row>
    <row r="2732" spans="1:25" x14ac:dyDescent="0.25">
      <c r="A2732" s="124"/>
      <c r="B2732" s="124"/>
      <c r="C2732" s="124"/>
      <c r="D2732" s="124"/>
      <c r="E2732" s="124"/>
      <c r="F2732" s="124"/>
      <c r="G2732" s="124"/>
      <c r="H2732" s="124"/>
      <c r="I2732" s="124"/>
      <c r="J2732" s="124"/>
      <c r="K2732" s="124"/>
      <c r="L2732" s="124"/>
      <c r="M2732" s="124"/>
      <c r="N2732" s="124"/>
      <c r="O2732" s="124"/>
      <c r="P2732" s="124"/>
      <c r="Q2732" s="124"/>
      <c r="R2732" s="124"/>
      <c r="S2732" s="124"/>
      <c r="T2732" s="124"/>
      <c r="U2732" s="124"/>
      <c r="V2732" s="124"/>
      <c r="W2732" s="124"/>
      <c r="X2732" s="124"/>
      <c r="Y2732" s="124"/>
    </row>
    <row r="2733" spans="1:25" x14ac:dyDescent="0.25">
      <c r="A2733" s="124"/>
      <c r="B2733" s="124"/>
      <c r="C2733" s="124"/>
      <c r="D2733" s="124"/>
      <c r="E2733" s="124"/>
      <c r="F2733" s="124"/>
      <c r="G2733" s="124"/>
      <c r="H2733" s="124"/>
      <c r="I2733" s="124"/>
      <c r="J2733" s="124"/>
      <c r="K2733" s="124"/>
      <c r="L2733" s="124"/>
      <c r="M2733" s="124"/>
      <c r="N2733" s="124"/>
      <c r="O2733" s="124"/>
      <c r="P2733" s="124"/>
      <c r="Q2733" s="124"/>
      <c r="R2733" s="124"/>
      <c r="S2733" s="124"/>
      <c r="T2733" s="124"/>
      <c r="U2733" s="124"/>
      <c r="V2733" s="124"/>
      <c r="W2733" s="124"/>
      <c r="X2733" s="124"/>
      <c r="Y2733" s="124"/>
    </row>
    <row r="2734" spans="1:25" x14ac:dyDescent="0.25">
      <c r="A2734" s="124"/>
      <c r="B2734" s="124"/>
      <c r="C2734" s="124"/>
      <c r="D2734" s="124"/>
      <c r="E2734" s="124"/>
      <c r="F2734" s="124"/>
      <c r="G2734" s="124"/>
      <c r="H2734" s="124"/>
      <c r="I2734" s="124"/>
      <c r="J2734" s="124"/>
      <c r="K2734" s="124"/>
      <c r="L2734" s="124"/>
      <c r="M2734" s="124"/>
      <c r="N2734" s="124"/>
      <c r="O2734" s="124"/>
      <c r="P2734" s="124"/>
      <c r="Q2734" s="124"/>
      <c r="R2734" s="124"/>
      <c r="S2734" s="124"/>
      <c r="T2734" s="124"/>
      <c r="U2734" s="124"/>
      <c r="V2734" s="124"/>
      <c r="W2734" s="124"/>
      <c r="X2734" s="124"/>
      <c r="Y2734" s="124"/>
    </row>
    <row r="2735" spans="1:25" x14ac:dyDescent="0.25">
      <c r="A2735" s="124"/>
      <c r="B2735" s="124"/>
      <c r="C2735" s="124"/>
      <c r="D2735" s="124"/>
      <c r="E2735" s="124"/>
      <c r="F2735" s="124"/>
      <c r="G2735" s="124"/>
      <c r="H2735" s="124"/>
      <c r="I2735" s="124"/>
      <c r="J2735" s="124"/>
      <c r="K2735" s="124"/>
      <c r="L2735" s="124"/>
      <c r="M2735" s="124"/>
      <c r="N2735" s="124"/>
      <c r="O2735" s="124"/>
      <c r="P2735" s="124"/>
      <c r="Q2735" s="124"/>
      <c r="R2735" s="124"/>
      <c r="S2735" s="124"/>
      <c r="T2735" s="124"/>
      <c r="U2735" s="124"/>
      <c r="V2735" s="124"/>
      <c r="W2735" s="124"/>
      <c r="X2735" s="124"/>
      <c r="Y2735" s="124"/>
    </row>
    <row r="2736" spans="1:25" x14ac:dyDescent="0.25">
      <c r="A2736" s="124"/>
      <c r="B2736" s="124"/>
      <c r="C2736" s="124"/>
      <c r="D2736" s="124"/>
      <c r="E2736" s="124"/>
      <c r="F2736" s="124"/>
      <c r="G2736" s="124"/>
      <c r="H2736" s="124"/>
      <c r="I2736" s="124"/>
      <c r="J2736" s="124"/>
      <c r="K2736" s="124"/>
      <c r="L2736" s="124"/>
      <c r="M2736" s="124"/>
      <c r="N2736" s="124"/>
      <c r="O2736" s="124"/>
      <c r="P2736" s="124"/>
      <c r="Q2736" s="124"/>
      <c r="R2736" s="124"/>
      <c r="S2736" s="124"/>
      <c r="T2736" s="124"/>
      <c r="U2736" s="124"/>
      <c r="V2736" s="124"/>
      <c r="W2736" s="124"/>
      <c r="X2736" s="124"/>
      <c r="Y2736" s="124"/>
    </row>
    <row r="2737" spans="1:25" x14ac:dyDescent="0.25">
      <c r="A2737" s="124"/>
      <c r="B2737" s="124"/>
      <c r="C2737" s="124"/>
      <c r="D2737" s="124"/>
      <c r="E2737" s="124"/>
      <c r="F2737" s="124"/>
      <c r="G2737" s="124"/>
      <c r="H2737" s="124"/>
      <c r="I2737" s="124"/>
      <c r="J2737" s="124"/>
      <c r="K2737" s="124"/>
      <c r="L2737" s="124"/>
      <c r="M2737" s="124"/>
      <c r="N2737" s="124"/>
      <c r="O2737" s="124"/>
      <c r="P2737" s="124"/>
      <c r="Q2737" s="124"/>
      <c r="R2737" s="124"/>
      <c r="S2737" s="124"/>
      <c r="T2737" s="124"/>
      <c r="U2737" s="124"/>
      <c r="V2737" s="124"/>
      <c r="W2737" s="124"/>
      <c r="X2737" s="124"/>
      <c r="Y2737" s="124"/>
    </row>
    <row r="2738" spans="1:25" x14ac:dyDescent="0.25">
      <c r="A2738" s="124"/>
      <c r="B2738" s="124"/>
      <c r="C2738" s="124"/>
      <c r="D2738" s="124"/>
      <c r="E2738" s="124"/>
      <c r="F2738" s="124"/>
      <c r="G2738" s="124"/>
      <c r="H2738" s="124"/>
      <c r="I2738" s="124"/>
      <c r="J2738" s="124"/>
      <c r="K2738" s="124"/>
      <c r="L2738" s="124"/>
      <c r="M2738" s="124"/>
      <c r="N2738" s="124"/>
      <c r="O2738" s="124"/>
      <c r="P2738" s="124"/>
      <c r="Q2738" s="124"/>
      <c r="R2738" s="124"/>
      <c r="S2738" s="124"/>
      <c r="T2738" s="124"/>
      <c r="U2738" s="124"/>
      <c r="V2738" s="124"/>
      <c r="W2738" s="124"/>
      <c r="X2738" s="124"/>
      <c r="Y2738" s="124"/>
    </row>
    <row r="2739" spans="1:25" x14ac:dyDescent="0.25">
      <c r="A2739" s="124"/>
      <c r="B2739" s="124"/>
      <c r="C2739" s="124"/>
      <c r="D2739" s="124"/>
      <c r="E2739" s="124"/>
      <c r="F2739" s="124"/>
      <c r="G2739" s="124"/>
      <c r="H2739" s="124"/>
      <c r="I2739" s="124"/>
      <c r="J2739" s="124"/>
      <c r="K2739" s="124"/>
      <c r="L2739" s="124"/>
      <c r="M2739" s="124"/>
      <c r="N2739" s="124"/>
      <c r="O2739" s="124"/>
      <c r="P2739" s="124"/>
      <c r="Q2739" s="124"/>
      <c r="R2739" s="124"/>
      <c r="S2739" s="124"/>
      <c r="T2739" s="124"/>
      <c r="U2739" s="124"/>
      <c r="V2739" s="124"/>
      <c r="W2739" s="124"/>
      <c r="X2739" s="124"/>
      <c r="Y2739" s="124"/>
    </row>
    <row r="2740" spans="1:25" x14ac:dyDescent="0.25">
      <c r="A2740" s="124"/>
      <c r="B2740" s="124"/>
      <c r="C2740" s="124"/>
      <c r="D2740" s="124"/>
      <c r="E2740" s="124"/>
      <c r="F2740" s="124"/>
      <c r="G2740" s="124"/>
      <c r="H2740" s="124"/>
      <c r="I2740" s="124"/>
      <c r="J2740" s="124"/>
      <c r="K2740" s="124"/>
      <c r="L2740" s="124"/>
      <c r="M2740" s="124"/>
      <c r="N2740" s="124"/>
      <c r="O2740" s="124"/>
      <c r="P2740" s="124"/>
      <c r="Q2740" s="124"/>
      <c r="R2740" s="124"/>
      <c r="S2740" s="124"/>
      <c r="T2740" s="124"/>
      <c r="U2740" s="124"/>
      <c r="V2740" s="124"/>
      <c r="W2740" s="124"/>
      <c r="X2740" s="124"/>
      <c r="Y2740" s="124"/>
    </row>
    <row r="2741" spans="1:25" x14ac:dyDescent="0.25">
      <c r="A2741" s="124"/>
      <c r="B2741" s="124"/>
      <c r="C2741" s="124"/>
      <c r="D2741" s="124"/>
      <c r="E2741" s="124"/>
      <c r="F2741" s="124"/>
      <c r="G2741" s="124"/>
      <c r="H2741" s="124"/>
      <c r="I2741" s="124"/>
      <c r="J2741" s="124"/>
      <c r="K2741" s="124"/>
      <c r="L2741" s="124"/>
      <c r="M2741" s="124"/>
      <c r="N2741" s="124"/>
      <c r="O2741" s="124"/>
      <c r="P2741" s="124"/>
      <c r="Q2741" s="124"/>
      <c r="R2741" s="124"/>
      <c r="S2741" s="124"/>
      <c r="T2741" s="124"/>
      <c r="U2741" s="124"/>
      <c r="V2741" s="124"/>
      <c r="W2741" s="124"/>
      <c r="X2741" s="124"/>
      <c r="Y2741" s="124"/>
    </row>
    <row r="2742" spans="1:25" x14ac:dyDescent="0.25">
      <c r="A2742" s="124"/>
      <c r="B2742" s="124"/>
      <c r="C2742" s="124"/>
      <c r="D2742" s="124"/>
      <c r="E2742" s="124"/>
      <c r="F2742" s="124"/>
      <c r="G2742" s="124"/>
      <c r="H2742" s="124"/>
      <c r="I2742" s="124"/>
      <c r="J2742" s="124"/>
      <c r="K2742" s="124"/>
      <c r="L2742" s="124"/>
      <c r="M2742" s="124"/>
      <c r="N2742" s="124"/>
      <c r="O2742" s="124"/>
      <c r="P2742" s="124"/>
      <c r="Q2742" s="124"/>
      <c r="R2742" s="124"/>
      <c r="S2742" s="124"/>
      <c r="T2742" s="124"/>
      <c r="U2742" s="124"/>
      <c r="V2742" s="124"/>
      <c r="W2742" s="124"/>
      <c r="X2742" s="124"/>
      <c r="Y2742" s="124"/>
    </row>
    <row r="2743" spans="1:25" x14ac:dyDescent="0.25">
      <c r="A2743" s="124"/>
      <c r="B2743" s="124"/>
      <c r="C2743" s="124"/>
      <c r="D2743" s="124"/>
      <c r="E2743" s="124"/>
      <c r="F2743" s="124"/>
      <c r="G2743" s="124"/>
      <c r="H2743" s="124"/>
      <c r="I2743" s="124"/>
      <c r="J2743" s="124"/>
      <c r="K2743" s="124"/>
      <c r="L2743" s="124"/>
      <c r="M2743" s="124"/>
      <c r="N2743" s="124"/>
      <c r="O2743" s="124"/>
      <c r="P2743" s="124"/>
      <c r="Q2743" s="124"/>
      <c r="R2743" s="124"/>
      <c r="S2743" s="124"/>
      <c r="T2743" s="124"/>
      <c r="U2743" s="124"/>
      <c r="V2743" s="124"/>
      <c r="W2743" s="124"/>
      <c r="X2743" s="124"/>
      <c r="Y2743" s="124"/>
    </row>
    <row r="2744" spans="1:25" x14ac:dyDescent="0.25">
      <c r="A2744" s="124"/>
      <c r="B2744" s="124"/>
      <c r="C2744" s="124"/>
      <c r="D2744" s="124"/>
      <c r="E2744" s="124"/>
      <c r="F2744" s="124"/>
      <c r="G2744" s="124"/>
      <c r="H2744" s="124"/>
      <c r="I2744" s="124"/>
      <c r="J2744" s="124"/>
      <c r="K2744" s="124"/>
      <c r="L2744" s="124"/>
      <c r="M2744" s="124"/>
      <c r="N2744" s="124"/>
      <c r="O2744" s="124"/>
      <c r="P2744" s="124"/>
      <c r="Q2744" s="124"/>
      <c r="R2744" s="124"/>
      <c r="S2744" s="124"/>
      <c r="T2744" s="124"/>
      <c r="U2744" s="124"/>
      <c r="V2744" s="124"/>
      <c r="W2744" s="124"/>
      <c r="X2744" s="124"/>
      <c r="Y2744" s="124"/>
    </row>
    <row r="2745" spans="1:25" x14ac:dyDescent="0.25">
      <c r="A2745" s="124"/>
      <c r="B2745" s="124"/>
      <c r="C2745" s="124"/>
      <c r="D2745" s="124"/>
      <c r="E2745" s="124"/>
      <c r="F2745" s="124"/>
      <c r="G2745" s="124"/>
      <c r="H2745" s="124"/>
      <c r="I2745" s="124"/>
      <c r="J2745" s="124"/>
      <c r="K2745" s="124"/>
      <c r="L2745" s="124"/>
      <c r="M2745" s="124"/>
      <c r="N2745" s="124"/>
      <c r="O2745" s="124"/>
      <c r="P2745" s="124"/>
      <c r="Q2745" s="124"/>
      <c r="R2745" s="124"/>
      <c r="S2745" s="124"/>
      <c r="T2745" s="124"/>
      <c r="U2745" s="124"/>
      <c r="V2745" s="124"/>
      <c r="W2745" s="124"/>
      <c r="X2745" s="124"/>
      <c r="Y2745" s="124"/>
    </row>
    <row r="2746" spans="1:25" x14ac:dyDescent="0.25">
      <c r="A2746" s="124"/>
      <c r="B2746" s="124"/>
      <c r="C2746" s="124"/>
      <c r="D2746" s="124"/>
      <c r="E2746" s="124"/>
      <c r="F2746" s="124"/>
      <c r="G2746" s="124"/>
      <c r="H2746" s="124"/>
      <c r="I2746" s="124"/>
      <c r="J2746" s="124"/>
      <c r="K2746" s="124"/>
      <c r="L2746" s="124"/>
      <c r="M2746" s="124"/>
      <c r="N2746" s="124"/>
      <c r="O2746" s="124"/>
      <c r="P2746" s="124"/>
      <c r="Q2746" s="124"/>
      <c r="R2746" s="124"/>
      <c r="S2746" s="124"/>
      <c r="T2746" s="124"/>
      <c r="U2746" s="124"/>
      <c r="V2746" s="124"/>
      <c r="W2746" s="124"/>
      <c r="X2746" s="124"/>
      <c r="Y2746" s="124"/>
    </row>
    <row r="2747" spans="1:25" x14ac:dyDescent="0.25">
      <c r="A2747" s="124"/>
      <c r="B2747" s="124"/>
      <c r="C2747" s="124"/>
      <c r="D2747" s="124"/>
      <c r="E2747" s="124"/>
      <c r="F2747" s="124"/>
      <c r="G2747" s="124"/>
      <c r="H2747" s="124"/>
      <c r="I2747" s="124"/>
      <c r="J2747" s="124"/>
      <c r="K2747" s="124"/>
      <c r="L2747" s="124"/>
      <c r="M2747" s="124"/>
      <c r="N2747" s="124"/>
      <c r="O2747" s="124"/>
      <c r="P2747" s="124"/>
      <c r="Q2747" s="124"/>
      <c r="R2747" s="124"/>
      <c r="S2747" s="124"/>
      <c r="T2747" s="124"/>
      <c r="U2747" s="124"/>
      <c r="V2747" s="124"/>
      <c r="W2747" s="124"/>
      <c r="X2747" s="124"/>
      <c r="Y2747" s="124"/>
    </row>
    <row r="2748" spans="1:25" x14ac:dyDescent="0.25">
      <c r="A2748" s="124"/>
      <c r="B2748" s="124"/>
      <c r="C2748" s="124"/>
      <c r="D2748" s="124"/>
      <c r="E2748" s="124"/>
      <c r="F2748" s="124"/>
      <c r="G2748" s="124"/>
      <c r="H2748" s="124"/>
      <c r="I2748" s="124"/>
      <c r="J2748" s="124"/>
      <c r="K2748" s="124"/>
      <c r="L2748" s="124"/>
      <c r="M2748" s="124"/>
      <c r="N2748" s="124"/>
      <c r="O2748" s="124"/>
      <c r="P2748" s="124"/>
      <c r="Q2748" s="124"/>
      <c r="R2748" s="124"/>
      <c r="S2748" s="124"/>
      <c r="T2748" s="124"/>
      <c r="U2748" s="124"/>
      <c r="V2748" s="124"/>
      <c r="W2748" s="124"/>
      <c r="X2748" s="124"/>
      <c r="Y2748" s="124"/>
    </row>
    <row r="2749" spans="1:25" x14ac:dyDescent="0.25">
      <c r="A2749" s="124"/>
      <c r="B2749" s="124"/>
      <c r="C2749" s="124"/>
      <c r="D2749" s="124"/>
      <c r="E2749" s="124"/>
      <c r="F2749" s="124"/>
      <c r="G2749" s="124"/>
      <c r="H2749" s="124"/>
      <c r="I2749" s="124"/>
      <c r="J2749" s="124"/>
      <c r="K2749" s="124"/>
      <c r="L2749" s="124"/>
      <c r="M2749" s="124"/>
      <c r="N2749" s="124"/>
      <c r="O2749" s="124"/>
      <c r="P2749" s="124"/>
      <c r="Q2749" s="124"/>
      <c r="R2749" s="124"/>
      <c r="S2749" s="124"/>
      <c r="T2749" s="124"/>
      <c r="U2749" s="124"/>
      <c r="V2749" s="124"/>
      <c r="W2749" s="124"/>
      <c r="X2749" s="124"/>
      <c r="Y2749" s="124"/>
    </row>
    <row r="2750" spans="1:25" x14ac:dyDescent="0.25">
      <c r="A2750" s="124"/>
      <c r="B2750" s="124"/>
      <c r="C2750" s="124"/>
      <c r="D2750" s="124"/>
      <c r="E2750" s="124"/>
      <c r="F2750" s="124"/>
      <c r="G2750" s="124"/>
      <c r="H2750" s="124"/>
      <c r="I2750" s="124"/>
      <c r="J2750" s="124"/>
      <c r="K2750" s="124"/>
      <c r="L2750" s="124"/>
      <c r="M2750" s="124"/>
      <c r="N2750" s="124"/>
      <c r="O2750" s="124"/>
      <c r="P2750" s="124"/>
      <c r="Q2750" s="124"/>
      <c r="R2750" s="124"/>
      <c r="S2750" s="124"/>
      <c r="T2750" s="124"/>
      <c r="U2750" s="124"/>
      <c r="V2750" s="124"/>
      <c r="W2750" s="124"/>
      <c r="X2750" s="124"/>
      <c r="Y2750" s="124"/>
    </row>
    <row r="2751" spans="1:25" x14ac:dyDescent="0.25">
      <c r="A2751" s="124"/>
      <c r="B2751" s="124"/>
      <c r="C2751" s="124"/>
      <c r="D2751" s="124"/>
      <c r="E2751" s="124"/>
      <c r="F2751" s="124"/>
      <c r="G2751" s="124"/>
      <c r="H2751" s="124"/>
      <c r="I2751" s="124"/>
      <c r="J2751" s="124"/>
      <c r="K2751" s="124"/>
      <c r="L2751" s="124"/>
      <c r="M2751" s="124"/>
      <c r="N2751" s="124"/>
      <c r="O2751" s="124"/>
      <c r="P2751" s="124"/>
      <c r="Q2751" s="124"/>
      <c r="R2751" s="124"/>
      <c r="S2751" s="124"/>
      <c r="T2751" s="124"/>
      <c r="U2751" s="124"/>
      <c r="V2751" s="124"/>
      <c r="W2751" s="124"/>
      <c r="X2751" s="124"/>
      <c r="Y2751" s="124"/>
    </row>
    <row r="2752" spans="1:25" x14ac:dyDescent="0.25">
      <c r="A2752" s="124"/>
      <c r="B2752" s="124"/>
      <c r="C2752" s="124"/>
      <c r="D2752" s="124"/>
      <c r="E2752" s="124"/>
      <c r="F2752" s="124"/>
      <c r="G2752" s="124"/>
      <c r="H2752" s="124"/>
      <c r="I2752" s="124"/>
      <c r="J2752" s="124"/>
      <c r="K2752" s="124"/>
      <c r="L2752" s="124"/>
      <c r="M2752" s="124"/>
      <c r="N2752" s="124"/>
      <c r="O2752" s="124"/>
      <c r="P2752" s="124"/>
      <c r="Q2752" s="124"/>
      <c r="R2752" s="124"/>
      <c r="S2752" s="124"/>
      <c r="T2752" s="124"/>
      <c r="U2752" s="124"/>
      <c r="V2752" s="124"/>
      <c r="W2752" s="124"/>
      <c r="X2752" s="124"/>
      <c r="Y2752" s="124"/>
    </row>
    <row r="2753" spans="1:25" x14ac:dyDescent="0.25">
      <c r="A2753" s="124"/>
      <c r="B2753" s="124"/>
      <c r="C2753" s="124"/>
      <c r="D2753" s="124"/>
      <c r="E2753" s="124"/>
      <c r="F2753" s="124"/>
      <c r="G2753" s="124"/>
      <c r="H2753" s="124"/>
      <c r="I2753" s="124"/>
      <c r="J2753" s="124"/>
      <c r="K2753" s="124"/>
      <c r="L2753" s="124"/>
      <c r="M2753" s="124"/>
      <c r="N2753" s="124"/>
      <c r="O2753" s="124"/>
      <c r="P2753" s="124"/>
      <c r="Q2753" s="124"/>
      <c r="R2753" s="124"/>
      <c r="S2753" s="124"/>
      <c r="T2753" s="124"/>
      <c r="U2753" s="124"/>
      <c r="V2753" s="124"/>
      <c r="W2753" s="124"/>
      <c r="X2753" s="124"/>
      <c r="Y2753" s="124"/>
    </row>
    <row r="2754" spans="1:25" x14ac:dyDescent="0.25">
      <c r="A2754" s="124"/>
      <c r="B2754" s="124"/>
      <c r="C2754" s="124"/>
      <c r="D2754" s="124"/>
      <c r="E2754" s="124"/>
      <c r="F2754" s="124"/>
      <c r="G2754" s="124"/>
      <c r="H2754" s="124"/>
      <c r="I2754" s="124"/>
      <c r="J2754" s="124"/>
      <c r="K2754" s="124"/>
      <c r="L2754" s="124"/>
      <c r="M2754" s="124"/>
      <c r="N2754" s="124"/>
      <c r="O2754" s="124"/>
      <c r="P2754" s="124"/>
      <c r="Q2754" s="124"/>
      <c r="R2754" s="124"/>
      <c r="S2754" s="124"/>
      <c r="T2754" s="124"/>
      <c r="U2754" s="124"/>
      <c r="V2754" s="124"/>
      <c r="W2754" s="124"/>
      <c r="X2754" s="124"/>
      <c r="Y2754" s="124"/>
    </row>
    <row r="2755" spans="1:25" x14ac:dyDescent="0.25">
      <c r="A2755" s="124"/>
      <c r="B2755" s="124"/>
      <c r="C2755" s="124"/>
      <c r="D2755" s="124"/>
      <c r="E2755" s="124"/>
      <c r="F2755" s="124"/>
      <c r="G2755" s="124"/>
      <c r="H2755" s="124"/>
      <c r="I2755" s="124"/>
      <c r="J2755" s="124"/>
      <c r="K2755" s="124"/>
      <c r="L2755" s="124"/>
      <c r="M2755" s="124"/>
      <c r="N2755" s="124"/>
      <c r="O2755" s="124"/>
      <c r="P2755" s="124"/>
      <c r="Q2755" s="124"/>
      <c r="R2755" s="124"/>
      <c r="S2755" s="124"/>
      <c r="T2755" s="124"/>
      <c r="U2755" s="124"/>
      <c r="V2755" s="124"/>
      <c r="W2755" s="124"/>
      <c r="X2755" s="124"/>
      <c r="Y2755" s="124"/>
    </row>
    <row r="2756" spans="1:25" x14ac:dyDescent="0.25">
      <c r="A2756" s="124"/>
      <c r="B2756" s="124"/>
      <c r="C2756" s="124"/>
      <c r="D2756" s="124"/>
      <c r="E2756" s="124"/>
      <c r="F2756" s="124"/>
      <c r="G2756" s="124"/>
      <c r="H2756" s="124"/>
      <c r="I2756" s="124"/>
      <c r="J2756" s="124"/>
      <c r="K2756" s="124"/>
      <c r="L2756" s="124"/>
      <c r="M2756" s="124"/>
      <c r="N2756" s="124"/>
      <c r="O2756" s="124"/>
      <c r="P2756" s="124"/>
      <c r="Q2756" s="124"/>
      <c r="R2756" s="124"/>
      <c r="S2756" s="124"/>
      <c r="T2756" s="124"/>
      <c r="U2756" s="124"/>
      <c r="V2756" s="124"/>
      <c r="W2756" s="124"/>
      <c r="X2756" s="124"/>
      <c r="Y2756" s="124"/>
    </row>
    <row r="2757" spans="1:25" x14ac:dyDescent="0.25">
      <c r="A2757" s="124"/>
      <c r="B2757" s="124"/>
      <c r="C2757" s="124"/>
      <c r="D2757" s="124"/>
      <c r="E2757" s="124"/>
      <c r="F2757" s="124"/>
      <c r="G2757" s="124"/>
      <c r="H2757" s="124"/>
      <c r="I2757" s="124"/>
      <c r="J2757" s="124"/>
      <c r="K2757" s="124"/>
      <c r="L2757" s="124"/>
      <c r="M2757" s="124"/>
      <c r="N2757" s="124"/>
      <c r="O2757" s="124"/>
      <c r="P2757" s="124"/>
      <c r="Q2757" s="124"/>
      <c r="R2757" s="124"/>
      <c r="S2757" s="124"/>
      <c r="T2757" s="124"/>
      <c r="U2757" s="124"/>
      <c r="V2757" s="124"/>
      <c r="W2757" s="124"/>
      <c r="X2757" s="124"/>
      <c r="Y2757" s="124"/>
    </row>
    <row r="2758" spans="1:25" x14ac:dyDescent="0.25">
      <c r="A2758" s="124"/>
      <c r="B2758" s="124"/>
      <c r="C2758" s="124"/>
      <c r="D2758" s="124"/>
      <c r="E2758" s="124"/>
      <c r="F2758" s="124"/>
      <c r="G2758" s="124"/>
      <c r="H2758" s="124"/>
      <c r="I2758" s="124"/>
      <c r="J2758" s="124"/>
      <c r="K2758" s="124"/>
      <c r="L2758" s="124"/>
      <c r="M2758" s="124"/>
      <c r="N2758" s="124"/>
      <c r="O2758" s="124"/>
      <c r="P2758" s="124"/>
      <c r="Q2758" s="124"/>
      <c r="R2758" s="124"/>
      <c r="S2758" s="124"/>
      <c r="T2758" s="124"/>
      <c r="U2758" s="124"/>
      <c r="V2758" s="124"/>
      <c r="W2758" s="124"/>
      <c r="X2758" s="124"/>
      <c r="Y2758" s="124"/>
    </row>
    <row r="2759" spans="1:25" x14ac:dyDescent="0.25">
      <c r="A2759" s="124"/>
      <c r="B2759" s="124"/>
      <c r="C2759" s="124"/>
      <c r="D2759" s="124"/>
      <c r="E2759" s="124"/>
      <c r="F2759" s="124"/>
      <c r="G2759" s="124"/>
      <c r="H2759" s="124"/>
      <c r="I2759" s="124"/>
      <c r="J2759" s="124"/>
      <c r="K2759" s="124"/>
      <c r="L2759" s="124"/>
      <c r="M2759" s="124"/>
      <c r="N2759" s="124"/>
      <c r="O2759" s="124"/>
      <c r="P2759" s="124"/>
      <c r="Q2759" s="124"/>
      <c r="R2759" s="124"/>
      <c r="S2759" s="124"/>
      <c r="T2759" s="124"/>
      <c r="U2759" s="124"/>
      <c r="V2759" s="124"/>
      <c r="W2759" s="124"/>
      <c r="X2759" s="124"/>
      <c r="Y2759" s="124"/>
    </row>
    <row r="2760" spans="1:25" x14ac:dyDescent="0.25">
      <c r="A2760" s="124"/>
      <c r="B2760" s="124"/>
      <c r="C2760" s="124"/>
      <c r="D2760" s="124"/>
      <c r="E2760" s="124"/>
      <c r="F2760" s="124"/>
      <c r="G2760" s="124"/>
      <c r="H2760" s="124"/>
      <c r="I2760" s="124"/>
      <c r="J2760" s="124"/>
      <c r="K2760" s="124"/>
      <c r="L2760" s="124"/>
      <c r="M2760" s="124"/>
      <c r="N2760" s="124"/>
      <c r="O2760" s="124"/>
      <c r="P2760" s="124"/>
      <c r="Q2760" s="124"/>
      <c r="R2760" s="124"/>
      <c r="S2760" s="124"/>
      <c r="T2760" s="124"/>
      <c r="U2760" s="124"/>
      <c r="V2760" s="124"/>
      <c r="W2760" s="124"/>
      <c r="X2760" s="124"/>
      <c r="Y2760" s="124"/>
    </row>
    <row r="2761" spans="1:25" x14ac:dyDescent="0.25">
      <c r="A2761" s="124"/>
      <c r="B2761" s="124"/>
      <c r="C2761" s="124"/>
      <c r="D2761" s="124"/>
      <c r="E2761" s="124"/>
      <c r="F2761" s="124"/>
      <c r="G2761" s="124"/>
      <c r="H2761" s="124"/>
      <c r="I2761" s="124"/>
      <c r="J2761" s="124"/>
      <c r="K2761" s="124"/>
      <c r="L2761" s="124"/>
      <c r="M2761" s="124"/>
      <c r="N2761" s="124"/>
      <c r="O2761" s="124"/>
      <c r="P2761" s="124"/>
      <c r="Q2761" s="124"/>
      <c r="R2761" s="124"/>
      <c r="S2761" s="124"/>
      <c r="T2761" s="124"/>
      <c r="U2761" s="124"/>
      <c r="V2761" s="124"/>
      <c r="W2761" s="124"/>
      <c r="X2761" s="124"/>
      <c r="Y2761" s="124"/>
    </row>
    <row r="2762" spans="1:25" x14ac:dyDescent="0.25">
      <c r="A2762" s="124"/>
      <c r="B2762" s="124"/>
      <c r="C2762" s="124"/>
      <c r="D2762" s="124"/>
      <c r="E2762" s="124"/>
      <c r="F2762" s="124"/>
      <c r="G2762" s="124"/>
      <c r="H2762" s="124"/>
      <c r="I2762" s="124"/>
      <c r="J2762" s="124"/>
      <c r="K2762" s="124"/>
      <c r="L2762" s="124"/>
      <c r="M2762" s="124"/>
      <c r="N2762" s="124"/>
      <c r="O2762" s="124"/>
      <c r="P2762" s="124"/>
      <c r="Q2762" s="124"/>
      <c r="R2762" s="124"/>
      <c r="S2762" s="124"/>
      <c r="T2762" s="124"/>
      <c r="U2762" s="124"/>
      <c r="V2762" s="124"/>
      <c r="W2762" s="124"/>
      <c r="X2762" s="124"/>
      <c r="Y2762" s="124"/>
    </row>
    <row r="2763" spans="1:25" x14ac:dyDescent="0.25">
      <c r="A2763" s="124"/>
      <c r="B2763" s="124"/>
      <c r="C2763" s="124"/>
      <c r="D2763" s="124"/>
      <c r="E2763" s="124"/>
      <c r="F2763" s="124"/>
      <c r="G2763" s="124"/>
      <c r="H2763" s="124"/>
      <c r="I2763" s="124"/>
      <c r="J2763" s="124"/>
      <c r="K2763" s="124"/>
      <c r="L2763" s="124"/>
      <c r="M2763" s="124"/>
      <c r="N2763" s="124"/>
      <c r="O2763" s="124"/>
      <c r="P2763" s="124"/>
      <c r="Q2763" s="124"/>
      <c r="R2763" s="124"/>
      <c r="S2763" s="124"/>
      <c r="T2763" s="124"/>
      <c r="U2763" s="124"/>
      <c r="V2763" s="124"/>
      <c r="W2763" s="124"/>
      <c r="X2763" s="124"/>
      <c r="Y2763" s="124"/>
    </row>
    <row r="2764" spans="1:25" x14ac:dyDescent="0.25">
      <c r="A2764" s="124"/>
      <c r="B2764" s="124"/>
      <c r="C2764" s="124"/>
      <c r="D2764" s="124"/>
      <c r="E2764" s="124"/>
      <c r="F2764" s="124"/>
      <c r="G2764" s="124"/>
      <c r="H2764" s="124"/>
      <c r="I2764" s="124"/>
      <c r="J2764" s="124"/>
      <c r="K2764" s="124"/>
      <c r="L2764" s="124"/>
      <c r="M2764" s="124"/>
      <c r="N2764" s="124"/>
      <c r="O2764" s="124"/>
      <c r="P2764" s="124"/>
      <c r="Q2764" s="124"/>
      <c r="R2764" s="124"/>
      <c r="S2764" s="124"/>
      <c r="T2764" s="124"/>
      <c r="U2764" s="124"/>
      <c r="V2764" s="124"/>
      <c r="W2764" s="124"/>
      <c r="X2764" s="124"/>
      <c r="Y2764" s="124"/>
    </row>
    <row r="2765" spans="1:25" x14ac:dyDescent="0.25">
      <c r="A2765" s="124"/>
      <c r="B2765" s="124"/>
      <c r="C2765" s="124"/>
      <c r="D2765" s="124"/>
      <c r="E2765" s="124"/>
      <c r="F2765" s="124"/>
      <c r="G2765" s="124"/>
      <c r="H2765" s="124"/>
      <c r="I2765" s="124"/>
      <c r="J2765" s="124"/>
      <c r="K2765" s="124"/>
      <c r="L2765" s="124"/>
      <c r="M2765" s="124"/>
      <c r="N2765" s="124"/>
      <c r="O2765" s="124"/>
      <c r="P2765" s="124"/>
      <c r="Q2765" s="124"/>
      <c r="R2765" s="124"/>
      <c r="S2765" s="124"/>
      <c r="T2765" s="124"/>
      <c r="U2765" s="124"/>
      <c r="V2765" s="124"/>
      <c r="W2765" s="124"/>
      <c r="X2765" s="124"/>
      <c r="Y2765" s="124"/>
    </row>
    <row r="2766" spans="1:25" x14ac:dyDescent="0.25">
      <c r="A2766" s="124"/>
      <c r="B2766" s="124"/>
      <c r="C2766" s="124"/>
      <c r="D2766" s="124"/>
      <c r="E2766" s="124"/>
      <c r="F2766" s="124"/>
      <c r="G2766" s="124"/>
      <c r="H2766" s="124"/>
      <c r="I2766" s="124"/>
      <c r="J2766" s="124"/>
      <c r="K2766" s="124"/>
      <c r="L2766" s="124"/>
      <c r="M2766" s="124"/>
      <c r="N2766" s="124"/>
      <c r="O2766" s="124"/>
      <c r="P2766" s="124"/>
      <c r="Q2766" s="124"/>
      <c r="R2766" s="124"/>
      <c r="S2766" s="124"/>
      <c r="T2766" s="124"/>
      <c r="U2766" s="124"/>
      <c r="V2766" s="124"/>
      <c r="W2766" s="124"/>
      <c r="X2766" s="124"/>
      <c r="Y2766" s="124"/>
    </row>
    <row r="2767" spans="1:25" x14ac:dyDescent="0.25">
      <c r="A2767" s="124"/>
      <c r="B2767" s="124"/>
      <c r="C2767" s="124"/>
      <c r="D2767" s="124"/>
      <c r="E2767" s="124"/>
      <c r="F2767" s="124"/>
      <c r="G2767" s="124"/>
      <c r="H2767" s="124"/>
      <c r="I2767" s="124"/>
      <c r="J2767" s="124"/>
      <c r="K2767" s="124"/>
      <c r="L2767" s="124"/>
      <c r="M2767" s="124"/>
      <c r="N2767" s="124"/>
      <c r="O2767" s="124"/>
      <c r="P2767" s="124"/>
      <c r="Q2767" s="124"/>
      <c r="R2767" s="124"/>
      <c r="S2767" s="124"/>
      <c r="T2767" s="124"/>
      <c r="U2767" s="124"/>
      <c r="V2767" s="124"/>
      <c r="W2767" s="124"/>
      <c r="X2767" s="124"/>
      <c r="Y2767" s="124"/>
    </row>
    <row r="2768" spans="1:25" x14ac:dyDescent="0.25">
      <c r="A2768" s="124"/>
      <c r="B2768" s="124"/>
      <c r="C2768" s="124"/>
      <c r="D2768" s="124"/>
      <c r="E2768" s="124"/>
      <c r="F2768" s="124"/>
      <c r="G2768" s="124"/>
      <c r="H2768" s="124"/>
      <c r="I2768" s="124"/>
      <c r="J2768" s="124"/>
      <c r="K2768" s="124"/>
      <c r="L2768" s="124"/>
      <c r="M2768" s="124"/>
      <c r="N2768" s="124"/>
      <c r="O2768" s="124"/>
      <c r="P2768" s="124"/>
      <c r="Q2768" s="124"/>
      <c r="R2768" s="124"/>
      <c r="S2768" s="124"/>
      <c r="T2768" s="124"/>
      <c r="U2768" s="124"/>
      <c r="V2768" s="124"/>
      <c r="W2768" s="124"/>
      <c r="X2768" s="124"/>
      <c r="Y2768" s="124"/>
    </row>
    <row r="2769" spans="1:25" x14ac:dyDescent="0.25">
      <c r="A2769" s="124"/>
      <c r="B2769" s="124"/>
      <c r="C2769" s="124"/>
      <c r="D2769" s="124"/>
      <c r="E2769" s="124"/>
      <c r="F2769" s="124"/>
      <c r="G2769" s="124"/>
      <c r="H2769" s="124"/>
      <c r="I2769" s="124"/>
      <c r="J2769" s="124"/>
      <c r="K2769" s="124"/>
      <c r="L2769" s="124"/>
      <c r="M2769" s="124"/>
      <c r="N2769" s="124"/>
      <c r="O2769" s="124"/>
      <c r="P2769" s="124"/>
      <c r="Q2769" s="124"/>
      <c r="R2769" s="124"/>
      <c r="S2769" s="124"/>
      <c r="T2769" s="124"/>
      <c r="U2769" s="124"/>
      <c r="V2769" s="124"/>
      <c r="W2769" s="124"/>
      <c r="X2769" s="124"/>
      <c r="Y2769" s="124"/>
    </row>
    <row r="2770" spans="1:25" x14ac:dyDescent="0.25">
      <c r="A2770" s="124"/>
      <c r="B2770" s="124"/>
      <c r="C2770" s="124"/>
      <c r="D2770" s="124"/>
      <c r="E2770" s="124"/>
      <c r="F2770" s="124"/>
      <c r="G2770" s="124"/>
      <c r="H2770" s="124"/>
      <c r="I2770" s="124"/>
      <c r="J2770" s="124"/>
      <c r="K2770" s="124"/>
      <c r="L2770" s="124"/>
      <c r="M2770" s="124"/>
      <c r="N2770" s="124"/>
      <c r="O2770" s="124"/>
      <c r="P2770" s="124"/>
      <c r="Q2770" s="124"/>
      <c r="R2770" s="124"/>
      <c r="S2770" s="124"/>
      <c r="T2770" s="124"/>
      <c r="U2770" s="124"/>
      <c r="V2770" s="124"/>
      <c r="W2770" s="124"/>
      <c r="X2770" s="124"/>
      <c r="Y2770" s="124"/>
    </row>
    <row r="2771" spans="1:25" x14ac:dyDescent="0.25">
      <c r="A2771" s="124"/>
      <c r="B2771" s="124"/>
      <c r="C2771" s="124"/>
      <c r="D2771" s="124"/>
      <c r="E2771" s="124"/>
      <c r="F2771" s="124"/>
      <c r="G2771" s="124"/>
      <c r="H2771" s="124"/>
      <c r="I2771" s="124"/>
      <c r="J2771" s="124"/>
      <c r="K2771" s="124"/>
      <c r="L2771" s="124"/>
      <c r="M2771" s="124"/>
      <c r="N2771" s="124"/>
      <c r="O2771" s="124"/>
      <c r="P2771" s="124"/>
      <c r="Q2771" s="124"/>
      <c r="R2771" s="124"/>
      <c r="S2771" s="124"/>
      <c r="T2771" s="124"/>
      <c r="U2771" s="124"/>
      <c r="V2771" s="124"/>
      <c r="W2771" s="124"/>
      <c r="X2771" s="124"/>
      <c r="Y2771" s="124"/>
    </row>
    <row r="2772" spans="1:25" x14ac:dyDescent="0.25">
      <c r="A2772" s="124"/>
      <c r="B2772" s="124"/>
      <c r="C2772" s="124"/>
      <c r="D2772" s="124"/>
      <c r="E2772" s="124"/>
      <c r="F2772" s="124"/>
      <c r="G2772" s="124"/>
      <c r="H2772" s="124"/>
      <c r="I2772" s="124"/>
      <c r="J2772" s="124"/>
      <c r="K2772" s="124"/>
      <c r="L2772" s="124"/>
      <c r="M2772" s="124"/>
      <c r="N2772" s="124"/>
      <c r="O2772" s="124"/>
      <c r="P2772" s="124"/>
      <c r="Q2772" s="124"/>
      <c r="R2772" s="124"/>
      <c r="S2772" s="124"/>
      <c r="T2772" s="124"/>
      <c r="U2772" s="124"/>
      <c r="V2772" s="124"/>
      <c r="W2772" s="124"/>
      <c r="X2772" s="124"/>
      <c r="Y2772" s="124"/>
    </row>
    <row r="2773" spans="1:25" x14ac:dyDescent="0.25">
      <c r="A2773" s="124"/>
      <c r="B2773" s="124"/>
      <c r="C2773" s="124"/>
      <c r="D2773" s="124"/>
      <c r="E2773" s="124"/>
      <c r="F2773" s="124"/>
      <c r="G2773" s="124"/>
      <c r="H2773" s="124"/>
      <c r="I2773" s="124"/>
      <c r="J2773" s="124"/>
      <c r="K2773" s="124"/>
      <c r="L2773" s="124"/>
      <c r="M2773" s="124"/>
      <c r="N2773" s="124"/>
      <c r="O2773" s="124"/>
      <c r="P2773" s="124"/>
      <c r="Q2773" s="124"/>
      <c r="R2773" s="124"/>
      <c r="S2773" s="124"/>
      <c r="T2773" s="124"/>
      <c r="U2773" s="124"/>
      <c r="V2773" s="124"/>
      <c r="W2773" s="124"/>
      <c r="X2773" s="124"/>
      <c r="Y2773" s="124"/>
    </row>
    <row r="2774" spans="1:25" x14ac:dyDescent="0.25">
      <c r="A2774" s="124"/>
      <c r="B2774" s="124"/>
      <c r="C2774" s="124"/>
      <c r="D2774" s="124"/>
      <c r="E2774" s="124"/>
      <c r="F2774" s="124"/>
      <c r="G2774" s="124"/>
      <c r="H2774" s="124"/>
      <c r="I2774" s="124"/>
      <c r="J2774" s="124"/>
      <c r="K2774" s="124"/>
      <c r="L2774" s="124"/>
      <c r="M2774" s="124"/>
      <c r="N2774" s="124"/>
      <c r="O2774" s="124"/>
      <c r="P2774" s="124"/>
      <c r="Q2774" s="124"/>
      <c r="R2774" s="124"/>
      <c r="S2774" s="124"/>
      <c r="T2774" s="124"/>
      <c r="U2774" s="124"/>
      <c r="V2774" s="124"/>
      <c r="W2774" s="124"/>
      <c r="X2774" s="124"/>
      <c r="Y2774" s="124"/>
    </row>
    <row r="2775" spans="1:25" x14ac:dyDescent="0.25">
      <c r="A2775" s="124"/>
      <c r="B2775" s="124"/>
      <c r="C2775" s="124"/>
      <c r="D2775" s="124"/>
      <c r="E2775" s="124"/>
      <c r="F2775" s="124"/>
      <c r="G2775" s="124"/>
      <c r="H2775" s="124"/>
      <c r="I2775" s="124"/>
      <c r="J2775" s="124"/>
      <c r="K2775" s="124"/>
      <c r="L2775" s="124"/>
      <c r="M2775" s="124"/>
      <c r="N2775" s="124"/>
      <c r="O2775" s="124"/>
      <c r="P2775" s="124"/>
      <c r="Q2775" s="124"/>
      <c r="R2775" s="124"/>
      <c r="S2775" s="124"/>
      <c r="T2775" s="124"/>
      <c r="U2775" s="124"/>
      <c r="V2775" s="124"/>
      <c r="W2775" s="124"/>
      <c r="X2775" s="124"/>
      <c r="Y2775" s="124"/>
    </row>
    <row r="2776" spans="1:25" x14ac:dyDescent="0.25">
      <c r="A2776" s="124"/>
      <c r="B2776" s="124"/>
      <c r="C2776" s="124"/>
      <c r="D2776" s="124"/>
      <c r="E2776" s="124"/>
      <c r="F2776" s="124"/>
      <c r="G2776" s="124"/>
      <c r="H2776" s="124"/>
      <c r="I2776" s="124"/>
      <c r="J2776" s="124"/>
      <c r="K2776" s="124"/>
      <c r="L2776" s="124"/>
      <c r="M2776" s="124"/>
      <c r="N2776" s="124"/>
      <c r="O2776" s="124"/>
      <c r="P2776" s="124"/>
      <c r="Q2776" s="124"/>
      <c r="R2776" s="124"/>
      <c r="S2776" s="124"/>
      <c r="T2776" s="124"/>
      <c r="U2776" s="124"/>
      <c r="V2776" s="124"/>
      <c r="W2776" s="124"/>
      <c r="X2776" s="124"/>
      <c r="Y2776" s="124"/>
    </row>
    <row r="2777" spans="1:25" x14ac:dyDescent="0.25">
      <c r="A2777" s="124"/>
      <c r="B2777" s="124"/>
      <c r="C2777" s="124"/>
      <c r="D2777" s="124"/>
      <c r="E2777" s="124"/>
      <c r="F2777" s="124"/>
      <c r="G2777" s="124"/>
      <c r="H2777" s="124"/>
      <c r="I2777" s="124"/>
      <c r="J2777" s="124"/>
      <c r="K2777" s="124"/>
      <c r="L2777" s="124"/>
      <c r="M2777" s="124"/>
      <c r="N2777" s="124"/>
      <c r="O2777" s="124"/>
      <c r="P2777" s="124"/>
      <c r="Q2777" s="124"/>
      <c r="R2777" s="124"/>
      <c r="S2777" s="124"/>
      <c r="T2777" s="124"/>
      <c r="U2777" s="124"/>
      <c r="V2777" s="124"/>
      <c r="W2777" s="124"/>
      <c r="X2777" s="124"/>
      <c r="Y2777" s="124"/>
    </row>
    <row r="2778" spans="1:25" x14ac:dyDescent="0.25">
      <c r="A2778" s="124"/>
      <c r="B2778" s="124"/>
      <c r="C2778" s="124"/>
      <c r="D2778" s="124"/>
      <c r="E2778" s="124"/>
      <c r="F2778" s="124"/>
      <c r="G2778" s="124"/>
      <c r="H2778" s="124"/>
      <c r="I2778" s="124"/>
      <c r="J2778" s="124"/>
      <c r="K2778" s="124"/>
      <c r="L2778" s="124"/>
      <c r="M2778" s="124"/>
      <c r="N2778" s="124"/>
      <c r="O2778" s="124"/>
      <c r="P2778" s="124"/>
      <c r="Q2778" s="124"/>
      <c r="R2778" s="124"/>
      <c r="S2778" s="124"/>
      <c r="T2778" s="124"/>
      <c r="U2778" s="124"/>
      <c r="V2778" s="124"/>
      <c r="W2778" s="124"/>
      <c r="X2778" s="124"/>
      <c r="Y2778" s="124"/>
    </row>
    <row r="2779" spans="1:25" x14ac:dyDescent="0.25">
      <c r="A2779" s="124"/>
      <c r="B2779" s="124"/>
      <c r="C2779" s="124"/>
      <c r="D2779" s="124"/>
      <c r="E2779" s="124"/>
      <c r="F2779" s="124"/>
      <c r="G2779" s="124"/>
      <c r="H2779" s="124"/>
      <c r="I2779" s="124"/>
      <c r="J2779" s="124"/>
      <c r="K2779" s="124"/>
      <c r="L2779" s="124"/>
      <c r="M2779" s="124"/>
      <c r="N2779" s="124"/>
      <c r="O2779" s="124"/>
      <c r="P2779" s="124"/>
      <c r="Q2779" s="124"/>
      <c r="R2779" s="124"/>
      <c r="S2779" s="124"/>
      <c r="T2779" s="124"/>
      <c r="U2779" s="124"/>
      <c r="V2779" s="124"/>
      <c r="W2779" s="124"/>
      <c r="X2779" s="124"/>
      <c r="Y2779" s="124"/>
    </row>
    <row r="2780" spans="1:25" x14ac:dyDescent="0.25">
      <c r="A2780" s="124"/>
      <c r="B2780" s="124"/>
      <c r="C2780" s="124"/>
      <c r="D2780" s="124"/>
      <c r="E2780" s="124"/>
      <c r="F2780" s="124"/>
      <c r="G2780" s="124"/>
      <c r="H2780" s="124"/>
      <c r="I2780" s="124"/>
      <c r="J2780" s="124"/>
      <c r="K2780" s="124"/>
      <c r="L2780" s="124"/>
      <c r="M2780" s="124"/>
      <c r="N2780" s="124"/>
      <c r="O2780" s="124"/>
      <c r="P2780" s="124"/>
      <c r="Q2780" s="124"/>
      <c r="R2780" s="124"/>
      <c r="S2780" s="124"/>
      <c r="T2780" s="124"/>
      <c r="U2780" s="124"/>
      <c r="V2780" s="124"/>
      <c r="W2780" s="124"/>
      <c r="X2780" s="124"/>
      <c r="Y2780" s="124"/>
    </row>
    <row r="2781" spans="1:25" x14ac:dyDescent="0.25">
      <c r="A2781" s="124"/>
      <c r="B2781" s="124"/>
      <c r="C2781" s="124"/>
      <c r="D2781" s="124"/>
      <c r="E2781" s="124"/>
      <c r="F2781" s="124"/>
      <c r="G2781" s="124"/>
      <c r="H2781" s="124"/>
      <c r="I2781" s="124"/>
      <c r="J2781" s="124"/>
      <c r="K2781" s="124"/>
      <c r="L2781" s="124"/>
      <c r="M2781" s="124"/>
      <c r="N2781" s="124"/>
      <c r="O2781" s="124"/>
      <c r="P2781" s="124"/>
      <c r="Q2781" s="124"/>
      <c r="R2781" s="124"/>
      <c r="S2781" s="124"/>
      <c r="T2781" s="124"/>
      <c r="U2781" s="124"/>
      <c r="V2781" s="124"/>
      <c r="W2781" s="124"/>
      <c r="X2781" s="124"/>
      <c r="Y2781" s="124"/>
    </row>
    <row r="2782" spans="1:25" x14ac:dyDescent="0.25">
      <c r="A2782" s="124"/>
      <c r="B2782" s="124"/>
      <c r="C2782" s="124"/>
      <c r="D2782" s="124"/>
      <c r="E2782" s="124"/>
      <c r="F2782" s="124"/>
      <c r="G2782" s="124"/>
      <c r="H2782" s="124"/>
      <c r="I2782" s="124"/>
      <c r="J2782" s="124"/>
      <c r="K2782" s="124"/>
      <c r="L2782" s="124"/>
      <c r="M2782" s="124"/>
      <c r="N2782" s="124"/>
      <c r="O2782" s="124"/>
      <c r="P2782" s="124"/>
      <c r="Q2782" s="124"/>
      <c r="R2782" s="124"/>
      <c r="S2782" s="124"/>
      <c r="T2782" s="124"/>
      <c r="U2782" s="124"/>
      <c r="V2782" s="124"/>
      <c r="W2782" s="124"/>
      <c r="X2782" s="124"/>
      <c r="Y2782" s="124"/>
    </row>
    <row r="2783" spans="1:25" x14ac:dyDescent="0.25">
      <c r="A2783" s="124"/>
      <c r="B2783" s="124"/>
      <c r="C2783" s="124"/>
      <c r="D2783" s="124"/>
      <c r="E2783" s="124"/>
      <c r="F2783" s="124"/>
      <c r="G2783" s="124"/>
      <c r="H2783" s="124"/>
      <c r="I2783" s="124"/>
      <c r="J2783" s="124"/>
      <c r="K2783" s="124"/>
      <c r="L2783" s="124"/>
      <c r="M2783" s="124"/>
      <c r="N2783" s="124"/>
      <c r="O2783" s="124"/>
      <c r="P2783" s="124"/>
      <c r="Q2783" s="124"/>
      <c r="R2783" s="124"/>
      <c r="S2783" s="124"/>
      <c r="T2783" s="124"/>
      <c r="U2783" s="124"/>
      <c r="V2783" s="124"/>
      <c r="W2783" s="124"/>
      <c r="X2783" s="124"/>
      <c r="Y2783" s="124"/>
    </row>
    <row r="2784" spans="1:25" x14ac:dyDescent="0.25">
      <c r="A2784" s="124"/>
      <c r="B2784" s="124"/>
      <c r="C2784" s="124"/>
      <c r="D2784" s="124"/>
      <c r="E2784" s="124"/>
      <c r="F2784" s="124"/>
      <c r="G2784" s="124"/>
      <c r="H2784" s="124"/>
      <c r="I2784" s="124"/>
      <c r="J2784" s="124"/>
      <c r="K2784" s="124"/>
      <c r="L2784" s="124"/>
      <c r="M2784" s="124"/>
      <c r="N2784" s="124"/>
      <c r="O2784" s="124"/>
      <c r="P2784" s="124"/>
      <c r="Q2784" s="124"/>
      <c r="R2784" s="124"/>
      <c r="S2784" s="124"/>
      <c r="T2784" s="124"/>
      <c r="U2784" s="124"/>
      <c r="V2784" s="124"/>
      <c r="W2784" s="124"/>
      <c r="X2784" s="124"/>
      <c r="Y2784" s="124"/>
    </row>
    <row r="2785" spans="1:25" x14ac:dyDescent="0.25">
      <c r="A2785" s="124"/>
      <c r="B2785" s="124"/>
      <c r="C2785" s="124"/>
      <c r="D2785" s="124"/>
      <c r="E2785" s="124"/>
      <c r="F2785" s="124"/>
      <c r="G2785" s="124"/>
      <c r="H2785" s="124"/>
      <c r="I2785" s="124"/>
      <c r="J2785" s="124"/>
      <c r="K2785" s="124"/>
      <c r="L2785" s="124"/>
      <c r="M2785" s="124"/>
      <c r="N2785" s="124"/>
      <c r="O2785" s="124"/>
      <c r="P2785" s="124"/>
      <c r="Q2785" s="124"/>
      <c r="R2785" s="124"/>
      <c r="S2785" s="124"/>
      <c r="T2785" s="124"/>
      <c r="U2785" s="124"/>
      <c r="V2785" s="124"/>
      <c r="W2785" s="124"/>
      <c r="X2785" s="124"/>
      <c r="Y2785" s="124"/>
    </row>
    <row r="2786" spans="1:25" x14ac:dyDescent="0.25">
      <c r="A2786" s="124"/>
      <c r="B2786" s="124"/>
      <c r="C2786" s="124"/>
      <c r="D2786" s="124"/>
      <c r="E2786" s="124"/>
      <c r="F2786" s="124"/>
      <c r="G2786" s="124"/>
      <c r="H2786" s="124"/>
      <c r="I2786" s="124"/>
      <c r="J2786" s="124"/>
      <c r="K2786" s="124"/>
      <c r="L2786" s="124"/>
      <c r="M2786" s="124"/>
      <c r="N2786" s="124"/>
      <c r="O2786" s="124"/>
      <c r="P2786" s="124"/>
      <c r="Q2786" s="124"/>
      <c r="R2786" s="124"/>
      <c r="S2786" s="124"/>
      <c r="T2786" s="124"/>
      <c r="U2786" s="124"/>
      <c r="V2786" s="124"/>
      <c r="W2786" s="124"/>
      <c r="X2786" s="124"/>
      <c r="Y2786" s="124"/>
    </row>
    <row r="2787" spans="1:25" x14ac:dyDescent="0.25">
      <c r="A2787" s="124"/>
      <c r="B2787" s="124"/>
      <c r="C2787" s="124"/>
      <c r="D2787" s="124"/>
      <c r="E2787" s="124"/>
      <c r="F2787" s="124"/>
      <c r="G2787" s="124"/>
      <c r="H2787" s="124"/>
      <c r="I2787" s="124"/>
      <c r="J2787" s="124"/>
      <c r="K2787" s="124"/>
      <c r="L2787" s="124"/>
      <c r="M2787" s="124"/>
      <c r="N2787" s="124"/>
      <c r="O2787" s="124"/>
      <c r="P2787" s="124"/>
      <c r="Q2787" s="124"/>
      <c r="R2787" s="124"/>
      <c r="S2787" s="124"/>
      <c r="T2787" s="124"/>
      <c r="U2787" s="124"/>
      <c r="V2787" s="124"/>
      <c r="W2787" s="124"/>
      <c r="X2787" s="124"/>
      <c r="Y2787" s="124"/>
    </row>
    <row r="2788" spans="1:25" x14ac:dyDescent="0.25">
      <c r="A2788" s="124"/>
      <c r="B2788" s="124"/>
      <c r="C2788" s="124"/>
      <c r="D2788" s="124"/>
      <c r="E2788" s="124"/>
      <c r="F2788" s="124"/>
      <c r="G2788" s="124"/>
      <c r="H2788" s="124"/>
      <c r="I2788" s="124"/>
      <c r="J2788" s="124"/>
      <c r="K2788" s="124"/>
      <c r="L2788" s="124"/>
      <c r="M2788" s="124"/>
      <c r="N2788" s="124"/>
      <c r="O2788" s="124"/>
      <c r="P2788" s="124"/>
      <c r="Q2788" s="124"/>
      <c r="R2788" s="124"/>
      <c r="S2788" s="124"/>
      <c r="T2788" s="124"/>
      <c r="U2788" s="124"/>
      <c r="V2788" s="124"/>
      <c r="W2788" s="124"/>
      <c r="X2788" s="124"/>
      <c r="Y2788" s="124"/>
    </row>
    <row r="2789" spans="1:25" x14ac:dyDescent="0.25">
      <c r="A2789" s="124"/>
      <c r="B2789" s="124"/>
      <c r="C2789" s="124"/>
      <c r="D2789" s="124"/>
      <c r="E2789" s="124"/>
      <c r="F2789" s="124"/>
      <c r="G2789" s="124"/>
      <c r="H2789" s="124"/>
      <c r="I2789" s="124"/>
      <c r="J2789" s="124"/>
      <c r="K2789" s="124"/>
      <c r="L2789" s="124"/>
      <c r="M2789" s="124"/>
      <c r="N2789" s="124"/>
      <c r="O2789" s="124"/>
      <c r="P2789" s="124"/>
      <c r="Q2789" s="124"/>
      <c r="R2789" s="124"/>
      <c r="S2789" s="124"/>
      <c r="T2789" s="124"/>
      <c r="U2789" s="124"/>
      <c r="V2789" s="124"/>
      <c r="W2789" s="124"/>
      <c r="X2789" s="124"/>
      <c r="Y2789" s="124"/>
    </row>
    <row r="2790" spans="1:25" x14ac:dyDescent="0.25">
      <c r="A2790" s="124"/>
      <c r="B2790" s="124"/>
      <c r="C2790" s="124"/>
      <c r="D2790" s="124"/>
      <c r="E2790" s="124"/>
      <c r="F2790" s="124"/>
      <c r="G2790" s="124"/>
      <c r="H2790" s="124"/>
      <c r="I2790" s="124"/>
      <c r="J2790" s="124"/>
      <c r="K2790" s="124"/>
      <c r="L2790" s="124"/>
      <c r="M2790" s="124"/>
      <c r="N2790" s="124"/>
      <c r="O2790" s="124"/>
      <c r="P2790" s="124"/>
      <c r="Q2790" s="124"/>
      <c r="R2790" s="124"/>
      <c r="S2790" s="124"/>
      <c r="T2790" s="124"/>
      <c r="U2790" s="124"/>
      <c r="V2790" s="124"/>
      <c r="W2790" s="124"/>
      <c r="X2790" s="124"/>
      <c r="Y2790" s="124"/>
    </row>
    <row r="2791" spans="1:25" x14ac:dyDescent="0.25">
      <c r="A2791" s="124"/>
      <c r="B2791" s="124"/>
      <c r="C2791" s="124"/>
      <c r="D2791" s="124"/>
      <c r="E2791" s="124"/>
      <c r="F2791" s="124"/>
      <c r="G2791" s="124"/>
      <c r="H2791" s="124"/>
      <c r="I2791" s="124"/>
      <c r="J2791" s="124"/>
      <c r="K2791" s="124"/>
      <c r="L2791" s="124"/>
      <c r="M2791" s="124"/>
      <c r="N2791" s="124"/>
      <c r="O2791" s="124"/>
      <c r="P2791" s="124"/>
      <c r="Q2791" s="124"/>
      <c r="R2791" s="124"/>
      <c r="S2791" s="124"/>
      <c r="T2791" s="124"/>
      <c r="U2791" s="124"/>
      <c r="V2791" s="124"/>
      <c r="W2791" s="124"/>
      <c r="X2791" s="124"/>
      <c r="Y2791" s="124"/>
    </row>
    <row r="2792" spans="1:25" x14ac:dyDescent="0.25">
      <c r="A2792" s="124"/>
      <c r="B2792" s="124"/>
      <c r="C2792" s="124"/>
      <c r="D2792" s="124"/>
      <c r="E2792" s="124"/>
      <c r="F2792" s="124"/>
      <c r="G2792" s="124"/>
      <c r="H2792" s="124"/>
      <c r="I2792" s="124"/>
      <c r="J2792" s="124"/>
      <c r="K2792" s="124"/>
      <c r="L2792" s="124"/>
      <c r="M2792" s="124"/>
      <c r="N2792" s="124"/>
      <c r="O2792" s="124"/>
      <c r="P2792" s="124"/>
      <c r="Q2792" s="124"/>
      <c r="R2792" s="124"/>
      <c r="S2792" s="124"/>
      <c r="T2792" s="124"/>
      <c r="U2792" s="124"/>
      <c r="V2792" s="124"/>
      <c r="W2792" s="124"/>
      <c r="X2792" s="124"/>
      <c r="Y2792" s="124"/>
    </row>
    <row r="2793" spans="1:25" x14ac:dyDescent="0.25">
      <c r="A2793" s="124"/>
      <c r="B2793" s="124"/>
      <c r="C2793" s="124"/>
      <c r="D2793" s="124"/>
      <c r="E2793" s="124"/>
      <c r="F2793" s="124"/>
      <c r="G2793" s="124"/>
      <c r="H2793" s="124"/>
      <c r="I2793" s="124"/>
      <c r="J2793" s="124"/>
      <c r="K2793" s="124"/>
      <c r="L2793" s="124"/>
      <c r="M2793" s="124"/>
      <c r="N2793" s="124"/>
      <c r="O2793" s="124"/>
      <c r="P2793" s="124"/>
      <c r="Q2793" s="124"/>
      <c r="R2793" s="124"/>
      <c r="S2793" s="124"/>
      <c r="T2793" s="124"/>
      <c r="U2793" s="124"/>
      <c r="V2793" s="124"/>
      <c r="W2793" s="124"/>
      <c r="X2793" s="124"/>
      <c r="Y2793" s="124"/>
    </row>
    <row r="2794" spans="1:25" x14ac:dyDescent="0.25">
      <c r="A2794" s="124"/>
      <c r="B2794" s="124"/>
      <c r="C2794" s="124"/>
      <c r="D2794" s="124"/>
      <c r="E2794" s="124"/>
      <c r="F2794" s="124"/>
      <c r="G2794" s="124"/>
      <c r="H2794" s="124"/>
      <c r="I2794" s="124"/>
      <c r="J2794" s="124"/>
      <c r="K2794" s="124"/>
      <c r="L2794" s="124"/>
      <c r="M2794" s="124"/>
      <c r="N2794" s="124"/>
      <c r="O2794" s="124"/>
      <c r="P2794" s="124"/>
      <c r="Q2794" s="124"/>
      <c r="R2794" s="124"/>
      <c r="S2794" s="124"/>
      <c r="T2794" s="124"/>
      <c r="U2794" s="124"/>
      <c r="V2794" s="124"/>
      <c r="W2794" s="124"/>
      <c r="X2794" s="124"/>
      <c r="Y2794" s="124"/>
    </row>
    <row r="2795" spans="1:25" x14ac:dyDescent="0.25">
      <c r="A2795" s="124"/>
      <c r="B2795" s="124"/>
      <c r="C2795" s="124"/>
      <c r="D2795" s="124"/>
      <c r="E2795" s="124"/>
      <c r="F2795" s="124"/>
      <c r="G2795" s="124"/>
      <c r="H2795" s="124"/>
      <c r="I2795" s="124"/>
      <c r="J2795" s="124"/>
      <c r="K2795" s="124"/>
      <c r="L2795" s="124"/>
      <c r="M2795" s="124"/>
      <c r="N2795" s="124"/>
      <c r="O2795" s="124"/>
      <c r="P2795" s="124"/>
      <c r="Q2795" s="124"/>
      <c r="R2795" s="124"/>
      <c r="S2795" s="124"/>
      <c r="T2795" s="124"/>
      <c r="U2795" s="124"/>
      <c r="V2795" s="124"/>
      <c r="W2795" s="124"/>
      <c r="X2795" s="124"/>
      <c r="Y2795" s="124"/>
    </row>
    <row r="2796" spans="1:25" x14ac:dyDescent="0.25">
      <c r="A2796" s="124"/>
      <c r="B2796" s="124"/>
      <c r="C2796" s="124"/>
      <c r="D2796" s="124"/>
      <c r="E2796" s="124"/>
      <c r="F2796" s="124"/>
      <c r="G2796" s="124"/>
      <c r="H2796" s="124"/>
      <c r="I2796" s="124"/>
      <c r="J2796" s="124"/>
      <c r="K2796" s="124"/>
      <c r="L2796" s="124"/>
      <c r="M2796" s="124"/>
      <c r="N2796" s="124"/>
      <c r="O2796" s="124"/>
      <c r="P2796" s="124"/>
      <c r="Q2796" s="124"/>
      <c r="R2796" s="124"/>
      <c r="S2796" s="124"/>
      <c r="T2796" s="124"/>
      <c r="U2796" s="124"/>
      <c r="V2796" s="124"/>
      <c r="W2796" s="124"/>
      <c r="X2796" s="124"/>
      <c r="Y2796" s="124"/>
    </row>
    <row r="2797" spans="1:25" x14ac:dyDescent="0.25">
      <c r="A2797" s="124"/>
      <c r="B2797" s="124"/>
      <c r="C2797" s="124"/>
      <c r="D2797" s="124"/>
      <c r="E2797" s="124"/>
      <c r="F2797" s="124"/>
      <c r="G2797" s="124"/>
      <c r="H2797" s="124"/>
      <c r="I2797" s="124"/>
      <c r="J2797" s="124"/>
      <c r="K2797" s="124"/>
      <c r="L2797" s="124"/>
      <c r="M2797" s="124"/>
      <c r="N2797" s="124"/>
      <c r="O2797" s="124"/>
      <c r="P2797" s="124"/>
      <c r="Q2797" s="124"/>
      <c r="R2797" s="124"/>
      <c r="S2797" s="124"/>
      <c r="T2797" s="124"/>
      <c r="U2797" s="124"/>
      <c r="V2797" s="124"/>
      <c r="W2797" s="124"/>
      <c r="X2797" s="124"/>
      <c r="Y2797" s="124"/>
    </row>
    <row r="2798" spans="1:25" x14ac:dyDescent="0.25">
      <c r="A2798" s="124"/>
      <c r="B2798" s="124"/>
      <c r="C2798" s="124"/>
      <c r="D2798" s="124"/>
      <c r="E2798" s="124"/>
      <c r="F2798" s="124"/>
      <c r="G2798" s="124"/>
      <c r="H2798" s="124"/>
      <c r="I2798" s="124"/>
      <c r="J2798" s="124"/>
      <c r="K2798" s="124"/>
      <c r="L2798" s="124"/>
      <c r="M2798" s="124"/>
      <c r="N2798" s="124"/>
      <c r="O2798" s="124"/>
      <c r="P2798" s="124"/>
      <c r="Q2798" s="124"/>
      <c r="R2798" s="124"/>
      <c r="S2798" s="124"/>
      <c r="T2798" s="124"/>
      <c r="U2798" s="124"/>
      <c r="V2798" s="124"/>
      <c r="W2798" s="124"/>
      <c r="X2798" s="124"/>
      <c r="Y2798" s="124"/>
    </row>
    <row r="2799" spans="1:25" x14ac:dyDescent="0.25">
      <c r="A2799" s="124"/>
      <c r="B2799" s="124"/>
      <c r="C2799" s="124"/>
      <c r="D2799" s="124"/>
      <c r="E2799" s="124"/>
      <c r="F2799" s="124"/>
      <c r="G2799" s="124"/>
      <c r="H2799" s="124"/>
      <c r="I2799" s="124"/>
      <c r="J2799" s="124"/>
      <c r="K2799" s="124"/>
      <c r="L2799" s="124"/>
      <c r="M2799" s="124"/>
      <c r="N2799" s="124"/>
      <c r="O2799" s="124"/>
      <c r="P2799" s="124"/>
      <c r="Q2799" s="124"/>
      <c r="R2799" s="124"/>
      <c r="S2799" s="124"/>
      <c r="T2799" s="124"/>
      <c r="U2799" s="124"/>
      <c r="V2799" s="124"/>
      <c r="W2799" s="124"/>
      <c r="X2799" s="124"/>
      <c r="Y2799" s="124"/>
    </row>
    <row r="2800" spans="1:25" x14ac:dyDescent="0.25">
      <c r="A2800" s="124"/>
      <c r="B2800" s="124"/>
      <c r="C2800" s="124"/>
      <c r="D2800" s="124"/>
      <c r="E2800" s="124"/>
      <c r="F2800" s="124"/>
      <c r="G2800" s="124"/>
      <c r="H2800" s="124"/>
      <c r="I2800" s="124"/>
      <c r="J2800" s="124"/>
      <c r="K2800" s="124"/>
      <c r="L2800" s="124"/>
      <c r="M2800" s="124"/>
      <c r="N2800" s="124"/>
      <c r="O2800" s="124"/>
      <c r="P2800" s="124"/>
      <c r="Q2800" s="124"/>
      <c r="R2800" s="124"/>
      <c r="S2800" s="124"/>
      <c r="T2800" s="124"/>
      <c r="U2800" s="124"/>
      <c r="V2800" s="124"/>
      <c r="W2800" s="124"/>
      <c r="X2800" s="124"/>
      <c r="Y2800" s="124"/>
    </row>
    <row r="2801" spans="1:25" x14ac:dyDescent="0.25">
      <c r="A2801" s="124"/>
      <c r="B2801" s="124"/>
      <c r="C2801" s="124"/>
      <c r="D2801" s="124"/>
      <c r="E2801" s="124"/>
      <c r="F2801" s="124"/>
      <c r="G2801" s="124"/>
      <c r="H2801" s="124"/>
      <c r="I2801" s="124"/>
      <c r="J2801" s="124"/>
      <c r="K2801" s="124"/>
      <c r="L2801" s="124"/>
      <c r="M2801" s="124"/>
      <c r="N2801" s="124"/>
      <c r="O2801" s="124"/>
      <c r="P2801" s="124"/>
      <c r="Q2801" s="124"/>
      <c r="R2801" s="124"/>
      <c r="S2801" s="124"/>
      <c r="T2801" s="124"/>
      <c r="U2801" s="124"/>
      <c r="V2801" s="124"/>
      <c r="W2801" s="124"/>
      <c r="X2801" s="124"/>
      <c r="Y2801" s="124"/>
    </row>
    <row r="2802" spans="1:25" x14ac:dyDescent="0.25">
      <c r="A2802" s="124"/>
      <c r="B2802" s="124"/>
      <c r="C2802" s="124"/>
      <c r="D2802" s="124"/>
      <c r="E2802" s="124"/>
      <c r="F2802" s="124"/>
      <c r="G2802" s="124"/>
      <c r="H2802" s="124"/>
      <c r="I2802" s="124"/>
      <c r="J2802" s="124"/>
      <c r="K2802" s="124"/>
      <c r="L2802" s="124"/>
      <c r="M2802" s="124"/>
      <c r="N2802" s="124"/>
      <c r="O2802" s="124"/>
      <c r="P2802" s="124"/>
      <c r="Q2802" s="124"/>
      <c r="R2802" s="124"/>
      <c r="S2802" s="124"/>
      <c r="T2802" s="124"/>
      <c r="U2802" s="124"/>
      <c r="V2802" s="124"/>
      <c r="W2802" s="124"/>
      <c r="X2802" s="124"/>
      <c r="Y2802" s="124"/>
    </row>
    <row r="2803" spans="1:25" x14ac:dyDescent="0.25">
      <c r="A2803" s="124"/>
      <c r="B2803" s="124"/>
      <c r="C2803" s="124"/>
      <c r="D2803" s="124"/>
      <c r="E2803" s="124"/>
      <c r="F2803" s="124"/>
      <c r="G2803" s="124"/>
      <c r="H2803" s="124"/>
      <c r="I2803" s="124"/>
      <c r="J2803" s="124"/>
      <c r="K2803" s="124"/>
      <c r="L2803" s="124"/>
      <c r="M2803" s="124"/>
      <c r="N2803" s="124"/>
      <c r="O2803" s="124"/>
      <c r="P2803" s="124"/>
      <c r="Q2803" s="124"/>
      <c r="R2803" s="124"/>
      <c r="S2803" s="124"/>
      <c r="T2803" s="124"/>
      <c r="U2803" s="124"/>
      <c r="V2803" s="124"/>
      <c r="W2803" s="124"/>
      <c r="X2803" s="124"/>
      <c r="Y2803" s="124"/>
    </row>
    <row r="2804" spans="1:25" x14ac:dyDescent="0.25">
      <c r="A2804" s="124"/>
      <c r="B2804" s="124"/>
      <c r="C2804" s="124"/>
      <c r="D2804" s="124"/>
      <c r="E2804" s="124"/>
      <c r="F2804" s="124"/>
      <c r="G2804" s="124"/>
      <c r="H2804" s="124"/>
      <c r="I2804" s="124"/>
      <c r="J2804" s="124"/>
      <c r="K2804" s="124"/>
      <c r="L2804" s="124"/>
      <c r="M2804" s="124"/>
      <c r="N2804" s="124"/>
      <c r="O2804" s="124"/>
      <c r="P2804" s="124"/>
      <c r="Q2804" s="124"/>
      <c r="R2804" s="124"/>
      <c r="S2804" s="124"/>
      <c r="T2804" s="124"/>
      <c r="U2804" s="124"/>
      <c r="V2804" s="124"/>
      <c r="W2804" s="124"/>
      <c r="X2804" s="124"/>
      <c r="Y2804" s="124"/>
    </row>
    <row r="2805" spans="1:25" x14ac:dyDescent="0.25">
      <c r="A2805" s="124"/>
      <c r="B2805" s="124"/>
      <c r="C2805" s="124"/>
      <c r="D2805" s="124"/>
      <c r="E2805" s="124"/>
      <c r="F2805" s="124"/>
      <c r="G2805" s="124"/>
      <c r="H2805" s="124"/>
      <c r="I2805" s="124"/>
      <c r="J2805" s="124"/>
      <c r="K2805" s="124"/>
      <c r="L2805" s="124"/>
      <c r="M2805" s="124"/>
      <c r="N2805" s="124"/>
      <c r="O2805" s="124"/>
      <c r="P2805" s="124"/>
      <c r="Q2805" s="124"/>
      <c r="R2805" s="124"/>
      <c r="S2805" s="124"/>
      <c r="T2805" s="124"/>
      <c r="U2805" s="124"/>
      <c r="V2805" s="124"/>
      <c r="W2805" s="124"/>
      <c r="X2805" s="124"/>
      <c r="Y2805" s="124"/>
    </row>
    <row r="2806" spans="1:25" x14ac:dyDescent="0.25">
      <c r="A2806" s="124"/>
      <c r="B2806" s="124"/>
      <c r="C2806" s="124"/>
      <c r="D2806" s="124"/>
      <c r="E2806" s="124"/>
      <c r="F2806" s="124"/>
      <c r="G2806" s="124"/>
      <c r="H2806" s="124"/>
      <c r="I2806" s="124"/>
      <c r="J2806" s="124"/>
      <c r="K2806" s="124"/>
      <c r="L2806" s="124"/>
      <c r="M2806" s="124"/>
      <c r="N2806" s="124"/>
      <c r="O2806" s="124"/>
      <c r="P2806" s="124"/>
      <c r="Q2806" s="124"/>
      <c r="R2806" s="124"/>
      <c r="S2806" s="124"/>
      <c r="T2806" s="124"/>
      <c r="U2806" s="124"/>
      <c r="V2806" s="124"/>
      <c r="W2806" s="124"/>
      <c r="X2806" s="124"/>
      <c r="Y2806" s="124"/>
    </row>
    <row r="2807" spans="1:25" x14ac:dyDescent="0.25">
      <c r="A2807" s="124"/>
      <c r="B2807" s="124"/>
      <c r="C2807" s="124"/>
      <c r="D2807" s="124"/>
      <c r="E2807" s="124"/>
      <c r="F2807" s="124"/>
      <c r="G2807" s="124"/>
      <c r="H2807" s="124"/>
      <c r="I2807" s="124"/>
      <c r="J2807" s="124"/>
      <c r="K2807" s="124"/>
      <c r="L2807" s="124"/>
      <c r="M2807" s="124"/>
      <c r="N2807" s="124"/>
      <c r="O2807" s="124"/>
      <c r="P2807" s="124"/>
      <c r="Q2807" s="124"/>
      <c r="R2807" s="124"/>
      <c r="S2807" s="124"/>
      <c r="T2807" s="124"/>
      <c r="U2807" s="124"/>
      <c r="V2807" s="124"/>
      <c r="W2807" s="124"/>
      <c r="X2807" s="124"/>
      <c r="Y2807" s="124"/>
    </row>
    <row r="2808" spans="1:25" x14ac:dyDescent="0.25">
      <c r="A2808" s="124"/>
      <c r="B2808" s="124"/>
      <c r="C2808" s="124"/>
      <c r="D2808" s="124"/>
      <c r="E2808" s="124"/>
      <c r="F2808" s="124"/>
      <c r="G2808" s="124"/>
      <c r="H2808" s="124"/>
      <c r="I2808" s="124"/>
      <c r="J2808" s="124"/>
      <c r="K2808" s="124"/>
      <c r="L2808" s="124"/>
      <c r="M2808" s="124"/>
      <c r="N2808" s="124"/>
      <c r="O2808" s="124"/>
      <c r="P2808" s="124"/>
      <c r="Q2808" s="124"/>
      <c r="R2808" s="124"/>
      <c r="S2808" s="124"/>
      <c r="T2808" s="124"/>
      <c r="U2808" s="124"/>
      <c r="V2808" s="124"/>
      <c r="W2808" s="124"/>
      <c r="X2808" s="124"/>
      <c r="Y2808" s="124"/>
    </row>
    <row r="2809" spans="1:25" x14ac:dyDescent="0.25">
      <c r="A2809" s="124"/>
      <c r="B2809" s="124"/>
      <c r="C2809" s="124"/>
      <c r="D2809" s="124"/>
      <c r="E2809" s="124"/>
      <c r="F2809" s="124"/>
      <c r="G2809" s="124"/>
      <c r="H2809" s="124"/>
      <c r="I2809" s="124"/>
      <c r="J2809" s="124"/>
      <c r="K2809" s="124"/>
      <c r="L2809" s="124"/>
      <c r="M2809" s="124"/>
      <c r="N2809" s="124"/>
      <c r="O2809" s="124"/>
      <c r="P2809" s="124"/>
      <c r="Q2809" s="124"/>
      <c r="R2809" s="124"/>
      <c r="S2809" s="124"/>
      <c r="T2809" s="124"/>
      <c r="U2809" s="124"/>
      <c r="V2809" s="124"/>
      <c r="W2809" s="124"/>
      <c r="X2809" s="124"/>
      <c r="Y2809" s="124"/>
    </row>
    <row r="2810" spans="1:25" x14ac:dyDescent="0.25">
      <c r="A2810" s="124"/>
      <c r="B2810" s="124"/>
      <c r="C2810" s="124"/>
      <c r="D2810" s="124"/>
      <c r="E2810" s="124"/>
      <c r="F2810" s="124"/>
      <c r="G2810" s="124"/>
      <c r="H2810" s="124"/>
      <c r="I2810" s="124"/>
      <c r="J2810" s="124"/>
      <c r="K2810" s="124"/>
      <c r="L2810" s="124"/>
      <c r="M2810" s="124"/>
      <c r="N2810" s="124"/>
      <c r="O2810" s="124"/>
      <c r="P2810" s="124"/>
      <c r="Q2810" s="124"/>
      <c r="R2810" s="124"/>
      <c r="S2810" s="124"/>
      <c r="T2810" s="124"/>
      <c r="U2810" s="124"/>
      <c r="V2810" s="124"/>
      <c r="W2810" s="124"/>
      <c r="X2810" s="124"/>
      <c r="Y2810" s="124"/>
    </row>
    <row r="2811" spans="1:25" x14ac:dyDescent="0.25">
      <c r="A2811" s="124"/>
      <c r="B2811" s="124"/>
      <c r="C2811" s="124"/>
      <c r="D2811" s="124"/>
      <c r="E2811" s="124"/>
      <c r="F2811" s="124"/>
      <c r="G2811" s="124"/>
      <c r="H2811" s="124"/>
      <c r="I2811" s="124"/>
      <c r="J2811" s="124"/>
      <c r="K2811" s="124"/>
      <c r="L2811" s="124"/>
      <c r="M2811" s="124"/>
      <c r="N2811" s="124"/>
      <c r="O2811" s="124"/>
      <c r="P2811" s="124"/>
      <c r="Q2811" s="124"/>
      <c r="R2811" s="124"/>
      <c r="S2811" s="124"/>
      <c r="T2811" s="124"/>
      <c r="U2811" s="124"/>
      <c r="V2811" s="124"/>
      <c r="W2811" s="124"/>
      <c r="X2811" s="124"/>
      <c r="Y2811" s="124"/>
    </row>
    <row r="2812" spans="1:25" x14ac:dyDescent="0.25">
      <c r="A2812" s="124"/>
      <c r="B2812" s="124"/>
      <c r="C2812" s="124"/>
      <c r="D2812" s="124"/>
      <c r="E2812" s="124"/>
      <c r="F2812" s="124"/>
      <c r="G2812" s="124"/>
      <c r="H2812" s="124"/>
      <c r="I2812" s="124"/>
      <c r="J2812" s="124"/>
      <c r="K2812" s="124"/>
      <c r="L2812" s="124"/>
      <c r="M2812" s="124"/>
      <c r="N2812" s="124"/>
      <c r="O2812" s="124"/>
      <c r="P2812" s="124"/>
      <c r="Q2812" s="124"/>
      <c r="R2812" s="124"/>
      <c r="S2812" s="124"/>
      <c r="T2812" s="124"/>
      <c r="U2812" s="124"/>
      <c r="V2812" s="124"/>
      <c r="W2812" s="124"/>
      <c r="X2812" s="124"/>
      <c r="Y2812" s="124"/>
    </row>
    <row r="2813" spans="1:25" x14ac:dyDescent="0.25">
      <c r="A2813" s="124"/>
      <c r="B2813" s="124"/>
      <c r="C2813" s="124"/>
      <c r="D2813" s="124"/>
      <c r="E2813" s="124"/>
      <c r="F2813" s="124"/>
      <c r="G2813" s="124"/>
      <c r="H2813" s="124"/>
      <c r="I2813" s="124"/>
      <c r="J2813" s="124"/>
      <c r="K2813" s="124"/>
      <c r="L2813" s="124"/>
      <c r="M2813" s="124"/>
      <c r="N2813" s="124"/>
      <c r="O2813" s="124"/>
      <c r="P2813" s="124"/>
      <c r="Q2813" s="124"/>
      <c r="R2813" s="124"/>
      <c r="S2813" s="124"/>
      <c r="T2813" s="124"/>
      <c r="U2813" s="124"/>
      <c r="V2813" s="124"/>
      <c r="W2813" s="124"/>
      <c r="X2813" s="124"/>
      <c r="Y2813" s="124"/>
    </row>
    <row r="2814" spans="1:25" x14ac:dyDescent="0.25">
      <c r="A2814" s="124"/>
      <c r="B2814" s="124"/>
      <c r="C2814" s="124"/>
      <c r="D2814" s="124"/>
      <c r="E2814" s="124"/>
      <c r="F2814" s="124"/>
      <c r="G2814" s="124"/>
      <c r="H2814" s="124"/>
      <c r="I2814" s="124"/>
      <c r="J2814" s="124"/>
      <c r="K2814" s="124"/>
      <c r="L2814" s="124"/>
      <c r="M2814" s="124"/>
      <c r="N2814" s="124"/>
      <c r="O2814" s="124"/>
      <c r="P2814" s="124"/>
      <c r="Q2814" s="124"/>
      <c r="R2814" s="124"/>
      <c r="S2814" s="124"/>
      <c r="T2814" s="124"/>
      <c r="U2814" s="124"/>
      <c r="V2814" s="124"/>
      <c r="W2814" s="124"/>
      <c r="X2814" s="124"/>
      <c r="Y2814" s="124"/>
    </row>
    <row r="2815" spans="1:25" x14ac:dyDescent="0.25">
      <c r="A2815" s="124"/>
      <c r="B2815" s="124"/>
      <c r="C2815" s="124"/>
      <c r="D2815" s="124"/>
      <c r="E2815" s="124"/>
      <c r="F2815" s="124"/>
      <c r="G2815" s="124"/>
      <c r="H2815" s="124"/>
      <c r="I2815" s="124"/>
      <c r="J2815" s="124"/>
      <c r="K2815" s="124"/>
      <c r="L2815" s="124"/>
      <c r="M2815" s="124"/>
      <c r="N2815" s="124"/>
      <c r="O2815" s="124"/>
      <c r="P2815" s="124"/>
      <c r="Q2815" s="124"/>
      <c r="R2815" s="124"/>
      <c r="S2815" s="124"/>
      <c r="T2815" s="124"/>
      <c r="U2815" s="124"/>
      <c r="V2815" s="124"/>
      <c r="W2815" s="124"/>
      <c r="X2815" s="124"/>
      <c r="Y2815" s="124"/>
    </row>
    <row r="2816" spans="1:25" x14ac:dyDescent="0.25">
      <c r="A2816" s="124"/>
      <c r="B2816" s="124"/>
      <c r="C2816" s="124"/>
      <c r="D2816" s="124"/>
      <c r="E2816" s="124"/>
      <c r="F2816" s="124"/>
      <c r="G2816" s="124"/>
      <c r="H2816" s="124"/>
      <c r="I2816" s="124"/>
      <c r="J2816" s="124"/>
      <c r="K2816" s="124"/>
      <c r="L2816" s="124"/>
      <c r="M2816" s="124"/>
      <c r="N2816" s="124"/>
      <c r="O2816" s="124"/>
      <c r="P2816" s="124"/>
      <c r="Q2816" s="124"/>
      <c r="R2816" s="124"/>
      <c r="S2816" s="124"/>
      <c r="T2816" s="124"/>
      <c r="U2816" s="124"/>
      <c r="V2816" s="124"/>
      <c r="W2816" s="124"/>
      <c r="X2816" s="124"/>
      <c r="Y2816" s="124"/>
    </row>
    <row r="2817" spans="1:25" x14ac:dyDescent="0.25">
      <c r="A2817" s="124"/>
      <c r="B2817" s="124"/>
      <c r="C2817" s="124"/>
      <c r="D2817" s="124"/>
      <c r="E2817" s="124"/>
      <c r="F2817" s="124"/>
      <c r="G2817" s="124"/>
      <c r="H2817" s="124"/>
      <c r="I2817" s="124"/>
      <c r="J2817" s="124"/>
      <c r="K2817" s="124"/>
      <c r="L2817" s="124"/>
      <c r="M2817" s="124"/>
      <c r="N2817" s="124"/>
      <c r="O2817" s="124"/>
      <c r="P2817" s="124"/>
      <c r="Q2817" s="124"/>
      <c r="R2817" s="124"/>
      <c r="S2817" s="124"/>
      <c r="T2817" s="124"/>
      <c r="U2817" s="124"/>
      <c r="V2817" s="124"/>
      <c r="W2817" s="124"/>
      <c r="X2817" s="124"/>
      <c r="Y2817" s="124"/>
    </row>
    <row r="2818" spans="1:25" x14ac:dyDescent="0.25">
      <c r="A2818" s="124"/>
      <c r="B2818" s="124"/>
      <c r="C2818" s="124"/>
      <c r="D2818" s="124"/>
      <c r="E2818" s="124"/>
      <c r="F2818" s="124"/>
      <c r="G2818" s="124"/>
      <c r="H2818" s="124"/>
      <c r="I2818" s="124"/>
      <c r="J2818" s="124"/>
      <c r="K2818" s="124"/>
      <c r="L2818" s="124"/>
      <c r="M2818" s="124"/>
      <c r="N2818" s="124"/>
      <c r="O2818" s="124"/>
      <c r="P2818" s="124"/>
      <c r="Q2818" s="124"/>
      <c r="R2818" s="124"/>
      <c r="S2818" s="124"/>
      <c r="T2818" s="124"/>
      <c r="U2818" s="124"/>
      <c r="V2818" s="124"/>
      <c r="W2818" s="124"/>
      <c r="X2818" s="124"/>
      <c r="Y2818" s="124"/>
    </row>
    <row r="2819" spans="1:25" x14ac:dyDescent="0.25">
      <c r="A2819" s="124"/>
      <c r="B2819" s="124"/>
      <c r="C2819" s="124"/>
      <c r="D2819" s="124"/>
      <c r="E2819" s="124"/>
      <c r="F2819" s="124"/>
      <c r="G2819" s="124"/>
      <c r="H2819" s="124"/>
      <c r="I2819" s="124"/>
      <c r="J2819" s="124"/>
      <c r="K2819" s="124"/>
      <c r="L2819" s="124"/>
      <c r="M2819" s="124"/>
      <c r="N2819" s="124"/>
      <c r="O2819" s="124"/>
      <c r="P2819" s="124"/>
      <c r="Q2819" s="124"/>
      <c r="R2819" s="124"/>
      <c r="S2819" s="124"/>
      <c r="T2819" s="124"/>
      <c r="U2819" s="124"/>
      <c r="V2819" s="124"/>
      <c r="W2819" s="124"/>
      <c r="X2819" s="124"/>
      <c r="Y2819" s="124"/>
    </row>
    <row r="2820" spans="1:25" x14ac:dyDescent="0.25">
      <c r="A2820" s="124"/>
      <c r="B2820" s="124"/>
      <c r="C2820" s="124"/>
      <c r="D2820" s="124"/>
      <c r="E2820" s="124"/>
      <c r="F2820" s="124"/>
      <c r="G2820" s="124"/>
      <c r="H2820" s="124"/>
      <c r="I2820" s="124"/>
      <c r="J2820" s="124"/>
      <c r="K2820" s="124"/>
      <c r="L2820" s="124"/>
      <c r="M2820" s="124"/>
      <c r="N2820" s="124"/>
      <c r="O2820" s="124"/>
      <c r="P2820" s="124"/>
      <c r="Q2820" s="124"/>
      <c r="R2820" s="124"/>
      <c r="S2820" s="124"/>
      <c r="T2820" s="124"/>
      <c r="U2820" s="124"/>
      <c r="V2820" s="124"/>
      <c r="W2820" s="124"/>
      <c r="X2820" s="124"/>
      <c r="Y2820" s="124"/>
    </row>
    <row r="2821" spans="1:25" x14ac:dyDescent="0.25">
      <c r="A2821" s="124"/>
      <c r="B2821" s="124"/>
      <c r="C2821" s="124"/>
      <c r="D2821" s="124"/>
      <c r="E2821" s="124"/>
      <c r="F2821" s="124"/>
      <c r="G2821" s="124"/>
      <c r="H2821" s="124"/>
      <c r="I2821" s="124"/>
      <c r="J2821" s="124"/>
      <c r="K2821" s="124"/>
      <c r="L2821" s="124"/>
      <c r="M2821" s="124"/>
      <c r="N2821" s="124"/>
      <c r="O2821" s="124"/>
      <c r="P2821" s="124"/>
      <c r="Q2821" s="124"/>
      <c r="R2821" s="124"/>
      <c r="S2821" s="124"/>
      <c r="T2821" s="124"/>
      <c r="U2821" s="124"/>
      <c r="V2821" s="124"/>
      <c r="W2821" s="124"/>
      <c r="X2821" s="124"/>
      <c r="Y2821" s="124"/>
    </row>
    <row r="2822" spans="1:25" x14ac:dyDescent="0.25">
      <c r="A2822" s="124"/>
      <c r="B2822" s="124"/>
      <c r="C2822" s="124"/>
      <c r="D2822" s="124"/>
      <c r="E2822" s="124"/>
      <c r="F2822" s="124"/>
      <c r="G2822" s="124"/>
      <c r="H2822" s="124"/>
      <c r="I2822" s="124"/>
      <c r="J2822" s="124"/>
      <c r="K2822" s="124"/>
      <c r="L2822" s="124"/>
      <c r="M2822" s="124"/>
      <c r="N2822" s="124"/>
      <c r="O2822" s="124"/>
      <c r="P2822" s="124"/>
      <c r="Q2822" s="124"/>
      <c r="R2822" s="124"/>
      <c r="S2822" s="124"/>
      <c r="T2822" s="124"/>
      <c r="U2822" s="124"/>
      <c r="V2822" s="124"/>
      <c r="W2822" s="124"/>
      <c r="X2822" s="124"/>
      <c r="Y2822" s="124"/>
    </row>
    <row r="2823" spans="1:25" x14ac:dyDescent="0.25">
      <c r="A2823" s="124"/>
      <c r="B2823" s="124"/>
      <c r="C2823" s="124"/>
      <c r="D2823" s="124"/>
      <c r="E2823" s="124"/>
      <c r="F2823" s="124"/>
      <c r="G2823" s="124"/>
      <c r="H2823" s="124"/>
      <c r="I2823" s="124"/>
      <c r="J2823" s="124"/>
      <c r="K2823" s="124"/>
      <c r="L2823" s="124"/>
      <c r="M2823" s="124"/>
      <c r="N2823" s="124"/>
      <c r="O2823" s="124"/>
      <c r="P2823" s="124"/>
      <c r="Q2823" s="124"/>
      <c r="R2823" s="124"/>
      <c r="S2823" s="124"/>
      <c r="T2823" s="124"/>
      <c r="U2823" s="124"/>
      <c r="V2823" s="124"/>
      <c r="W2823" s="124"/>
      <c r="X2823" s="124"/>
      <c r="Y2823" s="124"/>
    </row>
    <row r="2824" spans="1:25" x14ac:dyDescent="0.25">
      <c r="A2824" s="124"/>
      <c r="B2824" s="124"/>
      <c r="C2824" s="124"/>
      <c r="D2824" s="124"/>
      <c r="E2824" s="124"/>
      <c r="F2824" s="124"/>
      <c r="G2824" s="124"/>
      <c r="H2824" s="124"/>
      <c r="I2824" s="124"/>
      <c r="J2824" s="124"/>
      <c r="K2824" s="124"/>
      <c r="L2824" s="124"/>
      <c r="M2824" s="124"/>
      <c r="N2824" s="124"/>
      <c r="O2824" s="124"/>
      <c r="P2824" s="124"/>
      <c r="Q2824" s="124"/>
      <c r="R2824" s="124"/>
      <c r="S2824" s="124"/>
      <c r="T2824" s="124"/>
      <c r="U2824" s="124"/>
      <c r="V2824" s="124"/>
      <c r="W2824" s="124"/>
      <c r="X2824" s="124"/>
      <c r="Y2824" s="124"/>
    </row>
    <row r="2825" spans="1:25" x14ac:dyDescent="0.25">
      <c r="A2825" s="124"/>
      <c r="B2825" s="124"/>
      <c r="C2825" s="124"/>
      <c r="D2825" s="124"/>
      <c r="E2825" s="124"/>
      <c r="F2825" s="124"/>
      <c r="G2825" s="124"/>
      <c r="H2825" s="124"/>
      <c r="I2825" s="124"/>
      <c r="J2825" s="124"/>
      <c r="K2825" s="124"/>
      <c r="L2825" s="124"/>
      <c r="M2825" s="124"/>
      <c r="N2825" s="124"/>
      <c r="O2825" s="124"/>
      <c r="P2825" s="124"/>
      <c r="Q2825" s="124"/>
      <c r="R2825" s="124"/>
      <c r="S2825" s="124"/>
      <c r="T2825" s="124"/>
      <c r="U2825" s="124"/>
      <c r="V2825" s="124"/>
      <c r="W2825" s="124"/>
      <c r="X2825" s="124"/>
      <c r="Y2825" s="124"/>
    </row>
    <row r="2826" spans="1:25" x14ac:dyDescent="0.25">
      <c r="A2826" s="124"/>
      <c r="B2826" s="124"/>
      <c r="C2826" s="124"/>
      <c r="D2826" s="124"/>
      <c r="E2826" s="124"/>
      <c r="F2826" s="124"/>
      <c r="G2826" s="124"/>
      <c r="H2826" s="124"/>
      <c r="I2826" s="124"/>
      <c r="J2826" s="124"/>
      <c r="K2826" s="124"/>
      <c r="L2826" s="124"/>
      <c r="M2826" s="124"/>
      <c r="N2826" s="124"/>
      <c r="O2826" s="124"/>
      <c r="P2826" s="124"/>
      <c r="Q2826" s="124"/>
      <c r="R2826" s="124"/>
      <c r="S2826" s="124"/>
      <c r="T2826" s="124"/>
      <c r="U2826" s="124"/>
      <c r="V2826" s="124"/>
      <c r="W2826" s="124"/>
      <c r="X2826" s="124"/>
      <c r="Y2826" s="124"/>
    </row>
    <row r="2827" spans="1:25" x14ac:dyDescent="0.25">
      <c r="A2827" s="124"/>
      <c r="B2827" s="124"/>
      <c r="C2827" s="124"/>
      <c r="D2827" s="124"/>
      <c r="E2827" s="124"/>
      <c r="F2827" s="124"/>
      <c r="G2827" s="124"/>
      <c r="H2827" s="124"/>
      <c r="I2827" s="124"/>
      <c r="J2827" s="124"/>
      <c r="K2827" s="124"/>
      <c r="L2827" s="124"/>
      <c r="M2827" s="124"/>
      <c r="N2827" s="124"/>
      <c r="O2827" s="124"/>
      <c r="P2827" s="124"/>
      <c r="Q2827" s="124"/>
      <c r="R2827" s="124"/>
      <c r="S2827" s="124"/>
      <c r="T2827" s="124"/>
      <c r="U2827" s="124"/>
      <c r="V2827" s="124"/>
      <c r="W2827" s="124"/>
      <c r="X2827" s="124"/>
      <c r="Y2827" s="124"/>
    </row>
    <row r="2828" spans="1:25" x14ac:dyDescent="0.25">
      <c r="A2828" s="124"/>
      <c r="B2828" s="124"/>
      <c r="C2828" s="124"/>
      <c r="D2828" s="124"/>
      <c r="E2828" s="124"/>
      <c r="F2828" s="124"/>
      <c r="G2828" s="124"/>
      <c r="H2828" s="124"/>
      <c r="I2828" s="124"/>
      <c r="J2828" s="124"/>
      <c r="K2828" s="124"/>
      <c r="L2828" s="124"/>
      <c r="M2828" s="124"/>
      <c r="N2828" s="124"/>
      <c r="O2828" s="124"/>
      <c r="P2828" s="124"/>
      <c r="Q2828" s="124"/>
      <c r="R2828" s="124"/>
      <c r="S2828" s="124"/>
      <c r="T2828" s="124"/>
      <c r="U2828" s="124"/>
      <c r="V2828" s="124"/>
      <c r="W2828" s="124"/>
      <c r="X2828" s="124"/>
      <c r="Y2828" s="124"/>
    </row>
    <row r="2829" spans="1:25" x14ac:dyDescent="0.25">
      <c r="A2829" s="124"/>
      <c r="B2829" s="124"/>
      <c r="C2829" s="124"/>
      <c r="D2829" s="124"/>
      <c r="E2829" s="124"/>
      <c r="F2829" s="124"/>
      <c r="G2829" s="124"/>
      <c r="H2829" s="124"/>
      <c r="I2829" s="124"/>
      <c r="J2829" s="124"/>
      <c r="K2829" s="124"/>
      <c r="L2829" s="124"/>
      <c r="M2829" s="124"/>
      <c r="N2829" s="124"/>
      <c r="O2829" s="124"/>
      <c r="P2829" s="124"/>
      <c r="Q2829" s="124"/>
      <c r="R2829" s="124"/>
      <c r="S2829" s="124"/>
      <c r="T2829" s="124"/>
      <c r="U2829" s="124"/>
      <c r="V2829" s="124"/>
      <c r="W2829" s="124"/>
      <c r="X2829" s="124"/>
      <c r="Y2829" s="124"/>
    </row>
    <row r="2830" spans="1:25" x14ac:dyDescent="0.25">
      <c r="A2830" s="124"/>
      <c r="B2830" s="124"/>
      <c r="C2830" s="124"/>
      <c r="D2830" s="124"/>
      <c r="E2830" s="124"/>
      <c r="F2830" s="124"/>
      <c r="G2830" s="124"/>
      <c r="H2830" s="124"/>
      <c r="I2830" s="124"/>
      <c r="J2830" s="124"/>
      <c r="K2830" s="124"/>
      <c r="L2830" s="124"/>
      <c r="M2830" s="124"/>
      <c r="N2830" s="124"/>
      <c r="O2830" s="124"/>
      <c r="P2830" s="124"/>
      <c r="Q2830" s="124"/>
      <c r="R2830" s="124"/>
      <c r="S2830" s="124"/>
      <c r="T2830" s="124"/>
      <c r="U2830" s="124"/>
      <c r="V2830" s="124"/>
      <c r="W2830" s="124"/>
      <c r="X2830" s="124"/>
      <c r="Y2830" s="124"/>
    </row>
    <row r="2831" spans="1:25" x14ac:dyDescent="0.25">
      <c r="A2831" s="124"/>
      <c r="B2831" s="124"/>
      <c r="C2831" s="124"/>
      <c r="D2831" s="124"/>
      <c r="E2831" s="124"/>
      <c r="F2831" s="124"/>
      <c r="G2831" s="124"/>
      <c r="H2831" s="124"/>
      <c r="I2831" s="124"/>
      <c r="J2831" s="124"/>
      <c r="K2831" s="124"/>
      <c r="L2831" s="124"/>
      <c r="M2831" s="124"/>
      <c r="N2831" s="124"/>
      <c r="O2831" s="124"/>
      <c r="P2831" s="124"/>
      <c r="Q2831" s="124"/>
      <c r="R2831" s="124"/>
      <c r="S2831" s="124"/>
      <c r="T2831" s="124"/>
      <c r="U2831" s="124"/>
      <c r="V2831" s="124"/>
      <c r="W2831" s="124"/>
      <c r="X2831" s="124"/>
      <c r="Y2831" s="124"/>
    </row>
    <row r="2832" spans="1:25" x14ac:dyDescent="0.25">
      <c r="A2832" s="124"/>
      <c r="B2832" s="124"/>
      <c r="C2832" s="124"/>
      <c r="D2832" s="124"/>
      <c r="E2832" s="124"/>
      <c r="F2832" s="124"/>
      <c r="G2832" s="124"/>
      <c r="H2832" s="124"/>
      <c r="I2832" s="124"/>
      <c r="J2832" s="124"/>
      <c r="K2832" s="124"/>
      <c r="L2832" s="124"/>
      <c r="M2832" s="124"/>
      <c r="N2832" s="124"/>
      <c r="O2832" s="124"/>
      <c r="P2832" s="124"/>
      <c r="Q2832" s="124"/>
      <c r="R2832" s="124"/>
      <c r="S2832" s="124"/>
      <c r="T2832" s="124"/>
      <c r="U2832" s="124"/>
      <c r="V2832" s="124"/>
      <c r="W2832" s="124"/>
      <c r="X2832" s="124"/>
      <c r="Y2832" s="124"/>
    </row>
    <row r="2833" spans="1:25" x14ac:dyDescent="0.25">
      <c r="A2833" s="124"/>
      <c r="B2833" s="124"/>
      <c r="C2833" s="124"/>
      <c r="D2833" s="124"/>
      <c r="E2833" s="124"/>
      <c r="F2833" s="124"/>
      <c r="G2833" s="124"/>
      <c r="H2833" s="124"/>
      <c r="I2833" s="124"/>
      <c r="J2833" s="124"/>
      <c r="K2833" s="124"/>
      <c r="L2833" s="124"/>
      <c r="M2833" s="124"/>
      <c r="N2833" s="124"/>
      <c r="O2833" s="124"/>
      <c r="P2833" s="124"/>
      <c r="Q2833" s="124"/>
      <c r="R2833" s="124"/>
      <c r="S2833" s="124"/>
      <c r="T2833" s="124"/>
      <c r="U2833" s="124"/>
      <c r="V2833" s="124"/>
      <c r="W2833" s="124"/>
      <c r="X2833" s="124"/>
      <c r="Y2833" s="124"/>
    </row>
    <row r="2834" spans="1:25" x14ac:dyDescent="0.25">
      <c r="A2834" s="124"/>
      <c r="B2834" s="124"/>
      <c r="C2834" s="124"/>
      <c r="D2834" s="124"/>
      <c r="E2834" s="124"/>
      <c r="F2834" s="124"/>
      <c r="G2834" s="124"/>
      <c r="H2834" s="124"/>
      <c r="I2834" s="124"/>
      <c r="J2834" s="124"/>
      <c r="K2834" s="124"/>
      <c r="L2834" s="124"/>
      <c r="M2834" s="124"/>
      <c r="N2834" s="124"/>
      <c r="O2834" s="124"/>
      <c r="P2834" s="124"/>
      <c r="Q2834" s="124"/>
      <c r="R2834" s="124"/>
      <c r="S2834" s="124"/>
      <c r="T2834" s="124"/>
      <c r="U2834" s="124"/>
      <c r="V2834" s="124"/>
      <c r="W2834" s="124"/>
      <c r="X2834" s="124"/>
      <c r="Y2834" s="124"/>
    </row>
    <row r="2835" spans="1:25" x14ac:dyDescent="0.25">
      <c r="A2835" s="124"/>
      <c r="B2835" s="124"/>
      <c r="C2835" s="124"/>
      <c r="D2835" s="124"/>
      <c r="E2835" s="124"/>
      <c r="F2835" s="124"/>
      <c r="G2835" s="124"/>
      <c r="H2835" s="124"/>
      <c r="I2835" s="124"/>
      <c r="J2835" s="124"/>
      <c r="K2835" s="124"/>
      <c r="L2835" s="124"/>
      <c r="M2835" s="124"/>
      <c r="N2835" s="124"/>
      <c r="O2835" s="124"/>
      <c r="P2835" s="124"/>
      <c r="Q2835" s="124"/>
      <c r="R2835" s="124"/>
      <c r="S2835" s="124"/>
      <c r="T2835" s="124"/>
      <c r="U2835" s="124"/>
      <c r="V2835" s="124"/>
      <c r="W2835" s="124"/>
      <c r="X2835" s="124"/>
      <c r="Y2835" s="124"/>
    </row>
    <row r="2836" spans="1:25" x14ac:dyDescent="0.25">
      <c r="A2836" s="124"/>
      <c r="B2836" s="124"/>
      <c r="C2836" s="124"/>
      <c r="D2836" s="124"/>
      <c r="E2836" s="124"/>
      <c r="F2836" s="124"/>
      <c r="G2836" s="124"/>
      <c r="H2836" s="124"/>
      <c r="I2836" s="124"/>
      <c r="J2836" s="124"/>
      <c r="K2836" s="124"/>
      <c r="L2836" s="124"/>
      <c r="M2836" s="124"/>
      <c r="N2836" s="124"/>
      <c r="O2836" s="124"/>
      <c r="P2836" s="124"/>
      <c r="Q2836" s="124"/>
      <c r="R2836" s="124"/>
      <c r="S2836" s="124"/>
      <c r="T2836" s="124"/>
      <c r="U2836" s="124"/>
      <c r="V2836" s="124"/>
      <c r="W2836" s="124"/>
      <c r="X2836" s="124"/>
      <c r="Y2836" s="124"/>
    </row>
    <row r="2837" spans="1:25" x14ac:dyDescent="0.25">
      <c r="A2837" s="124"/>
      <c r="B2837" s="124"/>
      <c r="C2837" s="124"/>
      <c r="D2837" s="124"/>
      <c r="E2837" s="124"/>
      <c r="F2837" s="124"/>
      <c r="G2837" s="124"/>
      <c r="H2837" s="124"/>
      <c r="I2837" s="124"/>
      <c r="J2837" s="124"/>
      <c r="K2837" s="124"/>
      <c r="L2837" s="124"/>
      <c r="M2837" s="124"/>
      <c r="N2837" s="124"/>
      <c r="O2837" s="124"/>
      <c r="P2837" s="124"/>
      <c r="Q2837" s="124"/>
      <c r="R2837" s="124"/>
      <c r="S2837" s="124"/>
      <c r="T2837" s="124"/>
      <c r="U2837" s="124"/>
      <c r="V2837" s="124"/>
      <c r="W2837" s="124"/>
      <c r="X2837" s="124"/>
      <c r="Y2837" s="124"/>
    </row>
    <row r="2838" spans="1:25" x14ac:dyDescent="0.25">
      <c r="A2838" s="124"/>
      <c r="B2838" s="124"/>
      <c r="C2838" s="124"/>
      <c r="D2838" s="124"/>
      <c r="E2838" s="124"/>
      <c r="F2838" s="124"/>
      <c r="G2838" s="124"/>
      <c r="H2838" s="124"/>
      <c r="I2838" s="124"/>
      <c r="J2838" s="124"/>
      <c r="K2838" s="124"/>
      <c r="L2838" s="124"/>
      <c r="M2838" s="124"/>
      <c r="N2838" s="124"/>
      <c r="O2838" s="124"/>
      <c r="P2838" s="124"/>
      <c r="Q2838" s="124"/>
      <c r="R2838" s="124"/>
      <c r="S2838" s="124"/>
      <c r="T2838" s="124"/>
      <c r="U2838" s="124"/>
      <c r="V2838" s="124"/>
      <c r="W2838" s="124"/>
      <c r="X2838" s="124"/>
      <c r="Y2838" s="124"/>
    </row>
    <row r="2839" spans="1:25" x14ac:dyDescent="0.25">
      <c r="A2839" s="124"/>
      <c r="B2839" s="124"/>
      <c r="C2839" s="124"/>
      <c r="D2839" s="124"/>
      <c r="E2839" s="124"/>
      <c r="F2839" s="124"/>
      <c r="G2839" s="124"/>
      <c r="H2839" s="124"/>
      <c r="I2839" s="124"/>
      <c r="J2839" s="124"/>
      <c r="K2839" s="124"/>
      <c r="L2839" s="124"/>
      <c r="M2839" s="124"/>
      <c r="N2839" s="124"/>
      <c r="O2839" s="124"/>
      <c r="P2839" s="124"/>
      <c r="Q2839" s="124"/>
      <c r="R2839" s="124"/>
      <c r="S2839" s="124"/>
      <c r="T2839" s="124"/>
      <c r="U2839" s="124"/>
      <c r="V2839" s="124"/>
      <c r="W2839" s="124"/>
      <c r="X2839" s="124"/>
      <c r="Y2839" s="124"/>
    </row>
    <row r="2840" spans="1:25" x14ac:dyDescent="0.25">
      <c r="A2840" s="124"/>
      <c r="B2840" s="124"/>
      <c r="C2840" s="124"/>
      <c r="D2840" s="124"/>
      <c r="E2840" s="124"/>
      <c r="F2840" s="124"/>
      <c r="G2840" s="124"/>
      <c r="H2840" s="124"/>
      <c r="I2840" s="124"/>
      <c r="J2840" s="124"/>
      <c r="K2840" s="124"/>
      <c r="L2840" s="124"/>
      <c r="M2840" s="124"/>
      <c r="N2840" s="124"/>
      <c r="O2840" s="124"/>
      <c r="P2840" s="124"/>
      <c r="Q2840" s="124"/>
      <c r="R2840" s="124"/>
      <c r="S2840" s="124"/>
      <c r="T2840" s="124"/>
      <c r="U2840" s="124"/>
      <c r="V2840" s="124"/>
      <c r="W2840" s="124"/>
      <c r="X2840" s="124"/>
      <c r="Y2840" s="124"/>
    </row>
    <row r="2841" spans="1:25" x14ac:dyDescent="0.25">
      <c r="A2841" s="124"/>
      <c r="B2841" s="124"/>
      <c r="C2841" s="124"/>
      <c r="D2841" s="124"/>
      <c r="E2841" s="124"/>
      <c r="F2841" s="124"/>
      <c r="G2841" s="124"/>
      <c r="H2841" s="124"/>
      <c r="I2841" s="124"/>
      <c r="J2841" s="124"/>
      <c r="K2841" s="124"/>
      <c r="L2841" s="124"/>
      <c r="M2841" s="124"/>
      <c r="N2841" s="124"/>
      <c r="O2841" s="124"/>
      <c r="P2841" s="124"/>
      <c r="Q2841" s="124"/>
      <c r="R2841" s="124"/>
      <c r="S2841" s="124"/>
      <c r="T2841" s="124"/>
      <c r="U2841" s="124"/>
      <c r="V2841" s="124"/>
      <c r="W2841" s="124"/>
      <c r="X2841" s="124"/>
      <c r="Y2841" s="124"/>
    </row>
    <row r="2842" spans="1:25" x14ac:dyDescent="0.25">
      <c r="A2842" s="124"/>
      <c r="B2842" s="124"/>
      <c r="C2842" s="124"/>
      <c r="D2842" s="124"/>
      <c r="E2842" s="124"/>
      <c r="F2842" s="124"/>
      <c r="G2842" s="124"/>
      <c r="H2842" s="124"/>
      <c r="I2842" s="124"/>
      <c r="J2842" s="124"/>
      <c r="K2842" s="124"/>
      <c r="L2842" s="124"/>
      <c r="M2842" s="124"/>
      <c r="N2842" s="124"/>
      <c r="O2842" s="124"/>
      <c r="P2842" s="124"/>
      <c r="Q2842" s="124"/>
      <c r="R2842" s="124"/>
      <c r="S2842" s="124"/>
      <c r="T2842" s="124"/>
      <c r="U2842" s="124"/>
      <c r="V2842" s="124"/>
      <c r="W2842" s="124"/>
      <c r="X2842" s="124"/>
      <c r="Y2842" s="124"/>
    </row>
    <row r="2843" spans="1:25" x14ac:dyDescent="0.25">
      <c r="A2843" s="124"/>
      <c r="B2843" s="124"/>
      <c r="C2843" s="124"/>
      <c r="D2843" s="124"/>
      <c r="E2843" s="124"/>
      <c r="F2843" s="124"/>
      <c r="G2843" s="124"/>
      <c r="H2843" s="124"/>
      <c r="I2843" s="124"/>
      <c r="J2843" s="124"/>
      <c r="K2843" s="124"/>
      <c r="L2843" s="124"/>
      <c r="M2843" s="124"/>
      <c r="N2843" s="124"/>
      <c r="O2843" s="124"/>
      <c r="P2843" s="124"/>
      <c r="Q2843" s="124"/>
      <c r="R2843" s="124"/>
      <c r="S2843" s="124"/>
      <c r="T2843" s="124"/>
      <c r="U2843" s="124"/>
      <c r="V2843" s="124"/>
      <c r="W2843" s="124"/>
      <c r="X2843" s="124"/>
      <c r="Y2843" s="124"/>
    </row>
    <row r="2844" spans="1:25" x14ac:dyDescent="0.25">
      <c r="A2844" s="124"/>
      <c r="B2844" s="124"/>
      <c r="C2844" s="124"/>
      <c r="D2844" s="124"/>
      <c r="E2844" s="124"/>
      <c r="F2844" s="124"/>
      <c r="G2844" s="124"/>
      <c r="H2844" s="124"/>
      <c r="I2844" s="124"/>
      <c r="J2844" s="124"/>
      <c r="K2844" s="124"/>
      <c r="L2844" s="124"/>
      <c r="M2844" s="124"/>
      <c r="N2844" s="124"/>
      <c r="O2844" s="124"/>
      <c r="P2844" s="124"/>
      <c r="Q2844" s="124"/>
      <c r="R2844" s="124"/>
      <c r="S2844" s="124"/>
      <c r="T2844" s="124"/>
      <c r="U2844" s="124"/>
      <c r="V2844" s="124"/>
      <c r="W2844" s="124"/>
      <c r="X2844" s="124"/>
      <c r="Y2844" s="124"/>
    </row>
    <row r="2845" spans="1:25" x14ac:dyDescent="0.25">
      <c r="A2845" s="124"/>
      <c r="B2845" s="124"/>
      <c r="C2845" s="124"/>
      <c r="D2845" s="124"/>
      <c r="E2845" s="124"/>
      <c r="F2845" s="124"/>
      <c r="G2845" s="124"/>
      <c r="H2845" s="124"/>
      <c r="I2845" s="124"/>
      <c r="J2845" s="124"/>
      <c r="K2845" s="124"/>
      <c r="L2845" s="124"/>
      <c r="M2845" s="124"/>
      <c r="N2845" s="124"/>
      <c r="O2845" s="124"/>
      <c r="P2845" s="124"/>
      <c r="Q2845" s="124"/>
      <c r="R2845" s="124"/>
      <c r="S2845" s="124"/>
      <c r="T2845" s="124"/>
      <c r="U2845" s="124"/>
      <c r="V2845" s="124"/>
      <c r="W2845" s="124"/>
      <c r="X2845" s="124"/>
      <c r="Y2845" s="124"/>
    </row>
    <row r="2846" spans="1:25" x14ac:dyDescent="0.25">
      <c r="A2846" s="124"/>
      <c r="B2846" s="124"/>
      <c r="C2846" s="124"/>
      <c r="D2846" s="124"/>
      <c r="E2846" s="124"/>
      <c r="F2846" s="124"/>
      <c r="G2846" s="124"/>
      <c r="H2846" s="124"/>
      <c r="I2846" s="124"/>
      <c r="J2846" s="124"/>
      <c r="K2846" s="124"/>
      <c r="L2846" s="124"/>
      <c r="M2846" s="124"/>
      <c r="N2846" s="124"/>
      <c r="O2846" s="124"/>
      <c r="P2846" s="124"/>
      <c r="Q2846" s="124"/>
      <c r="R2846" s="124"/>
      <c r="S2846" s="124"/>
      <c r="T2846" s="124"/>
      <c r="U2846" s="124"/>
      <c r="V2846" s="124"/>
      <c r="W2846" s="124"/>
      <c r="X2846" s="124"/>
      <c r="Y2846" s="124"/>
    </row>
    <row r="2847" spans="1:25" x14ac:dyDescent="0.25">
      <c r="A2847" s="124"/>
      <c r="B2847" s="124"/>
      <c r="C2847" s="124"/>
      <c r="D2847" s="124"/>
      <c r="E2847" s="124"/>
      <c r="F2847" s="124"/>
      <c r="G2847" s="124"/>
      <c r="H2847" s="124"/>
      <c r="I2847" s="124"/>
      <c r="J2847" s="124"/>
      <c r="K2847" s="124"/>
      <c r="L2847" s="124"/>
      <c r="M2847" s="124"/>
      <c r="N2847" s="124"/>
      <c r="O2847" s="124"/>
      <c r="P2847" s="124"/>
      <c r="Q2847" s="124"/>
      <c r="R2847" s="124"/>
      <c r="S2847" s="124"/>
      <c r="T2847" s="124"/>
      <c r="U2847" s="124"/>
      <c r="V2847" s="124"/>
      <c r="W2847" s="124"/>
      <c r="X2847" s="124"/>
      <c r="Y2847" s="124"/>
    </row>
    <row r="2848" spans="1:25" x14ac:dyDescent="0.25">
      <c r="A2848" s="124"/>
      <c r="B2848" s="124"/>
      <c r="C2848" s="124"/>
      <c r="D2848" s="124"/>
      <c r="E2848" s="124"/>
      <c r="F2848" s="124"/>
      <c r="G2848" s="124"/>
      <c r="H2848" s="124"/>
      <c r="I2848" s="124"/>
      <c r="J2848" s="124"/>
      <c r="K2848" s="124"/>
      <c r="L2848" s="124"/>
      <c r="M2848" s="124"/>
      <c r="N2848" s="124"/>
      <c r="O2848" s="124"/>
      <c r="P2848" s="124"/>
      <c r="Q2848" s="124"/>
      <c r="R2848" s="124"/>
      <c r="S2848" s="124"/>
      <c r="T2848" s="124"/>
      <c r="U2848" s="124"/>
      <c r="V2848" s="124"/>
      <c r="W2848" s="124"/>
      <c r="X2848" s="124"/>
      <c r="Y2848" s="124"/>
    </row>
    <row r="2849" spans="1:25" x14ac:dyDescent="0.25">
      <c r="A2849" s="124"/>
      <c r="B2849" s="124"/>
      <c r="C2849" s="124"/>
      <c r="D2849" s="124"/>
      <c r="E2849" s="124"/>
      <c r="F2849" s="124"/>
      <c r="G2849" s="124"/>
      <c r="H2849" s="124"/>
      <c r="I2849" s="124"/>
      <c r="J2849" s="124"/>
      <c r="K2849" s="124"/>
      <c r="L2849" s="124"/>
      <c r="M2849" s="124"/>
      <c r="N2849" s="124"/>
      <c r="O2849" s="124"/>
      <c r="P2849" s="124"/>
      <c r="Q2849" s="124"/>
      <c r="R2849" s="124"/>
      <c r="S2849" s="124"/>
      <c r="T2849" s="124"/>
      <c r="U2849" s="124"/>
      <c r="V2849" s="124"/>
      <c r="W2849" s="124"/>
      <c r="X2849" s="124"/>
      <c r="Y2849" s="124"/>
    </row>
    <row r="2850" spans="1:25" x14ac:dyDescent="0.25">
      <c r="A2850" s="124"/>
      <c r="B2850" s="124"/>
      <c r="C2850" s="124"/>
      <c r="D2850" s="124"/>
      <c r="E2850" s="124"/>
      <c r="F2850" s="124"/>
      <c r="G2850" s="124"/>
      <c r="H2850" s="124"/>
      <c r="I2850" s="124"/>
      <c r="J2850" s="124"/>
      <c r="K2850" s="124"/>
      <c r="L2850" s="124"/>
      <c r="M2850" s="124"/>
      <c r="N2850" s="124"/>
      <c r="O2850" s="124"/>
      <c r="P2850" s="124"/>
      <c r="Q2850" s="124"/>
      <c r="R2850" s="124"/>
      <c r="S2850" s="124"/>
      <c r="T2850" s="124"/>
      <c r="U2850" s="124"/>
      <c r="V2850" s="124"/>
      <c r="W2850" s="124"/>
      <c r="X2850" s="124"/>
      <c r="Y2850" s="124"/>
    </row>
    <row r="2851" spans="1:25" x14ac:dyDescent="0.25">
      <c r="A2851" s="124"/>
      <c r="B2851" s="124"/>
      <c r="C2851" s="124"/>
      <c r="D2851" s="124"/>
      <c r="E2851" s="124"/>
      <c r="F2851" s="124"/>
      <c r="G2851" s="124"/>
      <c r="H2851" s="124"/>
      <c r="I2851" s="124"/>
      <c r="J2851" s="124"/>
      <c r="K2851" s="124"/>
      <c r="L2851" s="124"/>
      <c r="M2851" s="124"/>
      <c r="N2851" s="124"/>
      <c r="O2851" s="124"/>
      <c r="P2851" s="124"/>
      <c r="Q2851" s="124"/>
      <c r="R2851" s="124"/>
      <c r="S2851" s="124"/>
      <c r="T2851" s="124"/>
      <c r="U2851" s="124"/>
      <c r="V2851" s="124"/>
      <c r="W2851" s="124"/>
      <c r="X2851" s="124"/>
      <c r="Y2851" s="124"/>
    </row>
    <row r="2852" spans="1:25" x14ac:dyDescent="0.25">
      <c r="A2852" s="124"/>
      <c r="B2852" s="124"/>
      <c r="C2852" s="124"/>
      <c r="D2852" s="124"/>
      <c r="E2852" s="124"/>
      <c r="F2852" s="124"/>
      <c r="G2852" s="124"/>
      <c r="H2852" s="124"/>
      <c r="I2852" s="124"/>
      <c r="J2852" s="124"/>
      <c r="K2852" s="124"/>
      <c r="L2852" s="124"/>
      <c r="M2852" s="124"/>
      <c r="N2852" s="124"/>
      <c r="O2852" s="124"/>
      <c r="P2852" s="124"/>
      <c r="Q2852" s="124"/>
      <c r="R2852" s="124"/>
      <c r="S2852" s="124"/>
      <c r="T2852" s="124"/>
      <c r="U2852" s="124"/>
      <c r="V2852" s="124"/>
      <c r="W2852" s="124"/>
      <c r="X2852" s="124"/>
      <c r="Y2852" s="124"/>
    </row>
    <row r="2853" spans="1:25" x14ac:dyDescent="0.25">
      <c r="A2853" s="124"/>
      <c r="B2853" s="124"/>
      <c r="C2853" s="124"/>
      <c r="D2853" s="124"/>
      <c r="E2853" s="124"/>
      <c r="F2853" s="124"/>
      <c r="G2853" s="124"/>
      <c r="H2853" s="124"/>
      <c r="I2853" s="124"/>
      <c r="J2853" s="124"/>
      <c r="K2853" s="124"/>
      <c r="L2853" s="124"/>
      <c r="M2853" s="124"/>
      <c r="N2853" s="124"/>
      <c r="O2853" s="124"/>
      <c r="P2853" s="124"/>
      <c r="Q2853" s="124"/>
      <c r="R2853" s="124"/>
      <c r="S2853" s="124"/>
      <c r="T2853" s="124"/>
      <c r="U2853" s="124"/>
      <c r="V2853" s="124"/>
      <c r="W2853" s="124"/>
      <c r="X2853" s="124"/>
      <c r="Y2853" s="124"/>
    </row>
    <row r="2854" spans="1:25" x14ac:dyDescent="0.25">
      <c r="A2854" s="124"/>
      <c r="B2854" s="124"/>
      <c r="C2854" s="124"/>
      <c r="D2854" s="124"/>
      <c r="E2854" s="124"/>
      <c r="F2854" s="124"/>
      <c r="G2854" s="124"/>
      <c r="H2854" s="124"/>
      <c r="I2854" s="124"/>
      <c r="J2854" s="124"/>
      <c r="K2854" s="124"/>
      <c r="L2854" s="124"/>
      <c r="M2854" s="124"/>
      <c r="N2854" s="124"/>
      <c r="O2854" s="124"/>
      <c r="P2854" s="124"/>
      <c r="Q2854" s="124"/>
      <c r="R2854" s="124"/>
      <c r="S2854" s="124"/>
      <c r="T2854" s="124"/>
      <c r="U2854" s="124"/>
      <c r="V2854" s="124"/>
      <c r="W2854" s="124"/>
      <c r="X2854" s="124"/>
      <c r="Y2854" s="124"/>
    </row>
    <row r="2855" spans="1:25" x14ac:dyDescent="0.25">
      <c r="A2855" s="124"/>
      <c r="B2855" s="124"/>
      <c r="C2855" s="124"/>
      <c r="D2855" s="124"/>
      <c r="E2855" s="124"/>
      <c r="F2855" s="124"/>
      <c r="G2855" s="124"/>
      <c r="H2855" s="124"/>
      <c r="I2855" s="124"/>
      <c r="J2855" s="124"/>
      <c r="K2855" s="124"/>
      <c r="L2855" s="124"/>
      <c r="M2855" s="124"/>
      <c r="N2855" s="124"/>
      <c r="O2855" s="124"/>
      <c r="P2855" s="124"/>
      <c r="Q2855" s="124"/>
      <c r="R2855" s="124"/>
      <c r="S2855" s="124"/>
      <c r="T2855" s="124"/>
      <c r="U2855" s="124"/>
      <c r="V2855" s="124"/>
      <c r="W2855" s="124"/>
      <c r="X2855" s="124"/>
      <c r="Y2855" s="124"/>
    </row>
    <row r="2856" spans="1:25" x14ac:dyDescent="0.25">
      <c r="A2856" s="124"/>
      <c r="B2856" s="124"/>
      <c r="C2856" s="124"/>
      <c r="D2856" s="124"/>
      <c r="E2856" s="124"/>
      <c r="F2856" s="124"/>
      <c r="G2856" s="124"/>
      <c r="H2856" s="124"/>
      <c r="I2856" s="124"/>
      <c r="J2856" s="124"/>
      <c r="K2856" s="124"/>
      <c r="L2856" s="124"/>
      <c r="M2856" s="124"/>
      <c r="N2856" s="124"/>
      <c r="O2856" s="124"/>
      <c r="P2856" s="124"/>
      <c r="Q2856" s="124"/>
      <c r="R2856" s="124"/>
      <c r="S2856" s="124"/>
      <c r="T2856" s="124"/>
      <c r="U2856" s="124"/>
      <c r="V2856" s="124"/>
      <c r="W2856" s="124"/>
      <c r="X2856" s="124"/>
      <c r="Y2856" s="124"/>
    </row>
    <row r="2857" spans="1:25" x14ac:dyDescent="0.25">
      <c r="A2857" s="124"/>
      <c r="B2857" s="124"/>
      <c r="C2857" s="124"/>
      <c r="D2857" s="124"/>
      <c r="E2857" s="124"/>
      <c r="F2857" s="124"/>
      <c r="G2857" s="124"/>
      <c r="H2857" s="124"/>
      <c r="I2857" s="124"/>
      <c r="J2857" s="124"/>
      <c r="K2857" s="124"/>
      <c r="L2857" s="124"/>
      <c r="M2857" s="124"/>
      <c r="N2857" s="124"/>
      <c r="O2857" s="124"/>
      <c r="P2857" s="124"/>
      <c r="Q2857" s="124"/>
      <c r="R2857" s="124"/>
      <c r="S2857" s="124"/>
      <c r="T2857" s="124"/>
      <c r="U2857" s="124"/>
      <c r="V2857" s="124"/>
      <c r="W2857" s="124"/>
      <c r="X2857" s="124"/>
      <c r="Y2857" s="124"/>
    </row>
    <row r="2858" spans="1:25" x14ac:dyDescent="0.25">
      <c r="A2858" s="124"/>
      <c r="B2858" s="124"/>
      <c r="C2858" s="124"/>
      <c r="D2858" s="124"/>
      <c r="E2858" s="124"/>
      <c r="F2858" s="124"/>
      <c r="G2858" s="124"/>
      <c r="H2858" s="124"/>
      <c r="I2858" s="124"/>
      <c r="J2858" s="124"/>
      <c r="K2858" s="124"/>
      <c r="L2858" s="124"/>
      <c r="M2858" s="124"/>
      <c r="N2858" s="124"/>
      <c r="O2858" s="124"/>
      <c r="P2858" s="124"/>
      <c r="Q2858" s="124"/>
      <c r="R2858" s="124"/>
      <c r="S2858" s="124"/>
      <c r="T2858" s="124"/>
      <c r="U2858" s="124"/>
      <c r="V2858" s="124"/>
      <c r="W2858" s="124"/>
      <c r="X2858" s="124"/>
      <c r="Y2858" s="124"/>
    </row>
    <row r="2859" spans="1:25" x14ac:dyDescent="0.25">
      <c r="A2859" s="124"/>
      <c r="B2859" s="124"/>
      <c r="C2859" s="124"/>
      <c r="D2859" s="124"/>
      <c r="E2859" s="124"/>
      <c r="F2859" s="124"/>
      <c r="G2859" s="124"/>
      <c r="H2859" s="124"/>
      <c r="I2859" s="124"/>
      <c r="J2859" s="124"/>
      <c r="K2859" s="124"/>
      <c r="L2859" s="124"/>
      <c r="M2859" s="124"/>
      <c r="N2859" s="124"/>
      <c r="O2859" s="124"/>
      <c r="P2859" s="124"/>
      <c r="Q2859" s="124"/>
      <c r="R2859" s="124"/>
      <c r="S2859" s="124"/>
      <c r="T2859" s="124"/>
      <c r="U2859" s="124"/>
      <c r="V2859" s="124"/>
      <c r="W2859" s="124"/>
      <c r="X2859" s="124"/>
      <c r="Y2859" s="124"/>
    </row>
    <row r="2860" spans="1:25" x14ac:dyDescent="0.25">
      <c r="A2860" s="124"/>
      <c r="B2860" s="124"/>
      <c r="C2860" s="124"/>
      <c r="D2860" s="124"/>
      <c r="E2860" s="124"/>
      <c r="F2860" s="124"/>
      <c r="G2860" s="124"/>
      <c r="H2860" s="124"/>
      <c r="I2860" s="124"/>
      <c r="J2860" s="124"/>
      <c r="K2860" s="124"/>
      <c r="L2860" s="124"/>
      <c r="M2860" s="124"/>
      <c r="N2860" s="124"/>
      <c r="O2860" s="124"/>
      <c r="P2860" s="124"/>
      <c r="Q2860" s="124"/>
      <c r="R2860" s="124"/>
      <c r="S2860" s="124"/>
      <c r="T2860" s="124"/>
      <c r="U2860" s="124"/>
      <c r="V2860" s="124"/>
      <c r="W2860" s="124"/>
      <c r="X2860" s="124"/>
      <c r="Y2860" s="124"/>
    </row>
    <row r="2861" spans="1:25" x14ac:dyDescent="0.25">
      <c r="A2861" s="124"/>
      <c r="B2861" s="124"/>
      <c r="C2861" s="124"/>
      <c r="D2861" s="124"/>
      <c r="E2861" s="124"/>
      <c r="F2861" s="124"/>
      <c r="G2861" s="124"/>
      <c r="H2861" s="124"/>
      <c r="I2861" s="124"/>
      <c r="J2861" s="124"/>
      <c r="K2861" s="124"/>
      <c r="L2861" s="124"/>
      <c r="M2861" s="124"/>
      <c r="N2861" s="124"/>
      <c r="O2861" s="124"/>
      <c r="P2861" s="124"/>
      <c r="Q2861" s="124"/>
      <c r="R2861" s="124"/>
      <c r="S2861" s="124"/>
      <c r="T2861" s="124"/>
      <c r="U2861" s="124"/>
      <c r="V2861" s="124"/>
      <c r="W2861" s="124"/>
      <c r="X2861" s="124"/>
      <c r="Y2861" s="124"/>
    </row>
    <row r="2862" spans="1:25" x14ac:dyDescent="0.25">
      <c r="A2862" s="124"/>
      <c r="B2862" s="124"/>
      <c r="C2862" s="124"/>
      <c r="D2862" s="124"/>
      <c r="E2862" s="124"/>
      <c r="F2862" s="124"/>
      <c r="G2862" s="124"/>
      <c r="H2862" s="124"/>
      <c r="I2862" s="124"/>
      <c r="J2862" s="124"/>
      <c r="K2862" s="124"/>
      <c r="L2862" s="124"/>
      <c r="M2862" s="124"/>
      <c r="N2862" s="124"/>
      <c r="O2862" s="124"/>
      <c r="P2862" s="124"/>
      <c r="Q2862" s="124"/>
      <c r="R2862" s="124"/>
      <c r="S2862" s="124"/>
      <c r="T2862" s="124"/>
      <c r="U2862" s="124"/>
      <c r="V2862" s="124"/>
      <c r="W2862" s="124"/>
      <c r="X2862" s="124"/>
      <c r="Y2862" s="124"/>
    </row>
    <row r="2863" spans="1:25" x14ac:dyDescent="0.25">
      <c r="A2863" s="124"/>
      <c r="B2863" s="124"/>
      <c r="C2863" s="124"/>
      <c r="D2863" s="124"/>
      <c r="E2863" s="124"/>
      <c r="F2863" s="124"/>
      <c r="G2863" s="124"/>
      <c r="H2863" s="124"/>
      <c r="I2863" s="124"/>
      <c r="J2863" s="124"/>
      <c r="K2863" s="124"/>
      <c r="L2863" s="124"/>
      <c r="M2863" s="124"/>
      <c r="N2863" s="124"/>
      <c r="O2863" s="124"/>
      <c r="P2863" s="124"/>
      <c r="Q2863" s="124"/>
      <c r="R2863" s="124"/>
      <c r="S2863" s="124"/>
      <c r="T2863" s="124"/>
      <c r="U2863" s="124"/>
      <c r="V2863" s="124"/>
      <c r="W2863" s="124"/>
      <c r="X2863" s="124"/>
      <c r="Y2863" s="124"/>
    </row>
    <row r="2864" spans="1:25" x14ac:dyDescent="0.25">
      <c r="A2864" s="124"/>
      <c r="B2864" s="124"/>
      <c r="C2864" s="124"/>
      <c r="D2864" s="124"/>
      <c r="E2864" s="124"/>
      <c r="F2864" s="124"/>
      <c r="G2864" s="124"/>
      <c r="H2864" s="124"/>
      <c r="I2864" s="124"/>
      <c r="J2864" s="124"/>
      <c r="K2864" s="124"/>
      <c r="L2864" s="124"/>
      <c r="M2864" s="124"/>
      <c r="N2864" s="124"/>
      <c r="O2864" s="124"/>
      <c r="P2864" s="124"/>
      <c r="Q2864" s="124"/>
      <c r="R2864" s="124"/>
      <c r="S2864" s="124"/>
      <c r="T2864" s="124"/>
      <c r="U2864" s="124"/>
      <c r="V2864" s="124"/>
      <c r="W2864" s="124"/>
      <c r="X2864" s="124"/>
      <c r="Y2864" s="124"/>
    </row>
    <row r="2865" spans="1:25" x14ac:dyDescent="0.25">
      <c r="A2865" s="124"/>
      <c r="B2865" s="124"/>
      <c r="C2865" s="124"/>
      <c r="D2865" s="124"/>
      <c r="E2865" s="124"/>
      <c r="F2865" s="124"/>
      <c r="G2865" s="124"/>
      <c r="H2865" s="124"/>
      <c r="I2865" s="124"/>
      <c r="J2865" s="124"/>
      <c r="K2865" s="124"/>
      <c r="L2865" s="124"/>
      <c r="M2865" s="124"/>
      <c r="N2865" s="124"/>
      <c r="O2865" s="124"/>
      <c r="P2865" s="124"/>
      <c r="Q2865" s="124"/>
      <c r="R2865" s="124"/>
      <c r="S2865" s="124"/>
      <c r="T2865" s="124"/>
      <c r="U2865" s="124"/>
      <c r="V2865" s="124"/>
      <c r="W2865" s="124"/>
      <c r="X2865" s="124"/>
      <c r="Y2865" s="124"/>
    </row>
    <row r="2866" spans="1:25" x14ac:dyDescent="0.25">
      <c r="A2866" s="124"/>
      <c r="B2866" s="124"/>
      <c r="C2866" s="124"/>
      <c r="D2866" s="124"/>
      <c r="E2866" s="124"/>
      <c r="F2866" s="124"/>
      <c r="G2866" s="124"/>
      <c r="H2866" s="124"/>
      <c r="I2866" s="124"/>
      <c r="J2866" s="124"/>
      <c r="K2866" s="124"/>
      <c r="L2866" s="124"/>
      <c r="M2866" s="124"/>
      <c r="N2866" s="124"/>
      <c r="O2866" s="124"/>
      <c r="P2866" s="124"/>
      <c r="Q2866" s="124"/>
      <c r="R2866" s="124"/>
      <c r="S2866" s="124"/>
      <c r="T2866" s="124"/>
      <c r="U2866" s="124"/>
      <c r="V2866" s="124"/>
      <c r="W2866" s="124"/>
      <c r="X2866" s="124"/>
      <c r="Y2866" s="124"/>
    </row>
    <row r="2867" spans="1:25" x14ac:dyDescent="0.25">
      <c r="A2867" s="124"/>
      <c r="B2867" s="124"/>
      <c r="C2867" s="124"/>
      <c r="D2867" s="124"/>
      <c r="E2867" s="124"/>
      <c r="F2867" s="124"/>
      <c r="G2867" s="124"/>
      <c r="H2867" s="124"/>
      <c r="I2867" s="124"/>
      <c r="J2867" s="124"/>
      <c r="K2867" s="124"/>
      <c r="L2867" s="124"/>
      <c r="M2867" s="124"/>
      <c r="N2867" s="124"/>
      <c r="O2867" s="124"/>
      <c r="P2867" s="124"/>
      <c r="Q2867" s="124"/>
      <c r="R2867" s="124"/>
      <c r="S2867" s="124"/>
      <c r="T2867" s="124"/>
      <c r="U2867" s="124"/>
      <c r="V2867" s="124"/>
      <c r="W2867" s="124"/>
      <c r="X2867" s="124"/>
      <c r="Y2867" s="124"/>
    </row>
    <row r="2868" spans="1:25" x14ac:dyDescent="0.25">
      <c r="A2868" s="124"/>
      <c r="B2868" s="124"/>
      <c r="C2868" s="124"/>
      <c r="D2868" s="124"/>
      <c r="E2868" s="124"/>
      <c r="F2868" s="124"/>
      <c r="G2868" s="124"/>
      <c r="H2868" s="124"/>
      <c r="I2868" s="124"/>
      <c r="J2868" s="124"/>
      <c r="K2868" s="124"/>
      <c r="L2868" s="124"/>
      <c r="M2868" s="124"/>
      <c r="N2868" s="124"/>
      <c r="O2868" s="124"/>
      <c r="P2868" s="124"/>
      <c r="Q2868" s="124"/>
      <c r="R2868" s="124"/>
      <c r="S2868" s="124"/>
      <c r="T2868" s="124"/>
      <c r="U2868" s="124"/>
      <c r="V2868" s="124"/>
      <c r="W2868" s="124"/>
      <c r="X2868" s="124"/>
      <c r="Y2868" s="124"/>
    </row>
    <row r="2869" spans="1:25" x14ac:dyDescent="0.25">
      <c r="A2869" s="124"/>
      <c r="B2869" s="124"/>
      <c r="C2869" s="124"/>
      <c r="D2869" s="124"/>
      <c r="E2869" s="124"/>
      <c r="F2869" s="124"/>
      <c r="G2869" s="124"/>
      <c r="H2869" s="124"/>
      <c r="I2869" s="124"/>
      <c r="J2869" s="124"/>
      <c r="K2869" s="124"/>
      <c r="L2869" s="124"/>
      <c r="M2869" s="124"/>
      <c r="N2869" s="124"/>
      <c r="O2869" s="124"/>
      <c r="P2869" s="124"/>
      <c r="Q2869" s="124"/>
      <c r="R2869" s="124"/>
      <c r="S2869" s="124"/>
      <c r="T2869" s="124"/>
      <c r="U2869" s="124"/>
      <c r="V2869" s="124"/>
      <c r="W2869" s="124"/>
      <c r="X2869" s="124"/>
      <c r="Y2869" s="124"/>
    </row>
    <row r="2870" spans="1:25" x14ac:dyDescent="0.25">
      <c r="A2870" s="124"/>
      <c r="B2870" s="124"/>
      <c r="C2870" s="124"/>
      <c r="D2870" s="124"/>
      <c r="E2870" s="124"/>
      <c r="F2870" s="124"/>
      <c r="G2870" s="124"/>
      <c r="H2870" s="124"/>
      <c r="I2870" s="124"/>
      <c r="J2870" s="124"/>
      <c r="K2870" s="124"/>
      <c r="L2870" s="124"/>
      <c r="M2870" s="124"/>
      <c r="N2870" s="124"/>
      <c r="O2870" s="124"/>
      <c r="P2870" s="124"/>
      <c r="Q2870" s="124"/>
      <c r="R2870" s="124"/>
      <c r="S2870" s="124"/>
      <c r="T2870" s="124"/>
      <c r="U2870" s="124"/>
      <c r="V2870" s="124"/>
      <c r="W2870" s="124"/>
      <c r="X2870" s="124"/>
      <c r="Y2870" s="124"/>
    </row>
    <row r="2871" spans="1:25" x14ac:dyDescent="0.25">
      <c r="A2871" s="124"/>
      <c r="B2871" s="124"/>
      <c r="C2871" s="124"/>
      <c r="D2871" s="124"/>
      <c r="E2871" s="124"/>
      <c r="F2871" s="124"/>
      <c r="G2871" s="124"/>
      <c r="H2871" s="124"/>
      <c r="I2871" s="124"/>
      <c r="J2871" s="124"/>
      <c r="K2871" s="124"/>
      <c r="L2871" s="124"/>
      <c r="M2871" s="124"/>
      <c r="N2871" s="124"/>
      <c r="O2871" s="124"/>
      <c r="P2871" s="124"/>
      <c r="Q2871" s="124"/>
      <c r="R2871" s="124"/>
      <c r="S2871" s="124"/>
      <c r="T2871" s="124"/>
      <c r="U2871" s="124"/>
      <c r="V2871" s="124"/>
      <c r="W2871" s="124"/>
      <c r="X2871" s="124"/>
      <c r="Y2871" s="124"/>
    </row>
    <row r="2872" spans="1:25" x14ac:dyDescent="0.25">
      <c r="A2872" s="124"/>
      <c r="B2872" s="124"/>
      <c r="C2872" s="124"/>
      <c r="D2872" s="124"/>
      <c r="E2872" s="124"/>
      <c r="F2872" s="124"/>
      <c r="G2872" s="124"/>
      <c r="H2872" s="124"/>
      <c r="I2872" s="124"/>
      <c r="J2872" s="124"/>
      <c r="K2872" s="124"/>
      <c r="L2872" s="124"/>
      <c r="M2872" s="124"/>
      <c r="N2872" s="124"/>
      <c r="O2872" s="124"/>
      <c r="P2872" s="124"/>
      <c r="Q2872" s="124"/>
      <c r="R2872" s="124"/>
      <c r="S2872" s="124"/>
      <c r="T2872" s="124"/>
      <c r="U2872" s="124"/>
      <c r="V2872" s="124"/>
      <c r="W2872" s="124"/>
      <c r="X2872" s="124"/>
      <c r="Y2872" s="124"/>
    </row>
    <row r="2873" spans="1:25" x14ac:dyDescent="0.25">
      <c r="A2873" s="124"/>
      <c r="B2873" s="124"/>
      <c r="C2873" s="124"/>
      <c r="D2873" s="124"/>
      <c r="E2873" s="124"/>
      <c r="F2873" s="124"/>
      <c r="G2873" s="124"/>
      <c r="H2873" s="124"/>
      <c r="I2873" s="124"/>
      <c r="J2873" s="124"/>
      <c r="K2873" s="124"/>
      <c r="L2873" s="124"/>
      <c r="M2873" s="124"/>
      <c r="N2873" s="124"/>
      <c r="O2873" s="124"/>
      <c r="P2873" s="124"/>
      <c r="Q2873" s="124"/>
      <c r="R2873" s="124"/>
      <c r="S2873" s="124"/>
      <c r="T2873" s="124"/>
      <c r="U2873" s="124"/>
      <c r="V2873" s="124"/>
      <c r="W2873" s="124"/>
      <c r="X2873" s="124"/>
      <c r="Y2873" s="124"/>
    </row>
    <row r="2874" spans="1:25" x14ac:dyDescent="0.25">
      <c r="A2874" s="124"/>
      <c r="B2874" s="124"/>
      <c r="C2874" s="124"/>
      <c r="D2874" s="124"/>
      <c r="E2874" s="124"/>
      <c r="F2874" s="124"/>
      <c r="G2874" s="124"/>
      <c r="H2874" s="124"/>
      <c r="I2874" s="124"/>
      <c r="J2874" s="124"/>
      <c r="K2874" s="124"/>
      <c r="L2874" s="124"/>
      <c r="M2874" s="124"/>
      <c r="N2874" s="124"/>
      <c r="O2874" s="124"/>
      <c r="P2874" s="124"/>
      <c r="Q2874" s="124"/>
      <c r="R2874" s="124"/>
      <c r="S2874" s="124"/>
      <c r="T2874" s="124"/>
      <c r="U2874" s="124"/>
      <c r="V2874" s="124"/>
      <c r="W2874" s="124"/>
      <c r="X2874" s="124"/>
      <c r="Y2874" s="124"/>
    </row>
    <row r="2875" spans="1:25" x14ac:dyDescent="0.25">
      <c r="A2875" s="124"/>
      <c r="B2875" s="124"/>
      <c r="C2875" s="124"/>
      <c r="D2875" s="124"/>
      <c r="E2875" s="124"/>
      <c r="F2875" s="124"/>
      <c r="G2875" s="124"/>
      <c r="H2875" s="124"/>
      <c r="I2875" s="124"/>
      <c r="J2875" s="124"/>
      <c r="K2875" s="124"/>
      <c r="L2875" s="124"/>
      <c r="M2875" s="124"/>
      <c r="N2875" s="124"/>
      <c r="O2875" s="124"/>
      <c r="P2875" s="124"/>
      <c r="Q2875" s="124"/>
      <c r="R2875" s="124"/>
      <c r="S2875" s="124"/>
      <c r="T2875" s="124"/>
      <c r="U2875" s="124"/>
      <c r="V2875" s="124"/>
      <c r="W2875" s="124"/>
      <c r="X2875" s="124"/>
      <c r="Y2875" s="124"/>
    </row>
    <row r="2876" spans="1:25" x14ac:dyDescent="0.25">
      <c r="A2876" s="124"/>
      <c r="B2876" s="124"/>
      <c r="C2876" s="124"/>
      <c r="D2876" s="124"/>
      <c r="E2876" s="124"/>
      <c r="F2876" s="124"/>
      <c r="G2876" s="124"/>
      <c r="H2876" s="124"/>
      <c r="I2876" s="124"/>
      <c r="J2876" s="124"/>
      <c r="K2876" s="124"/>
      <c r="L2876" s="124"/>
      <c r="M2876" s="124"/>
      <c r="N2876" s="124"/>
      <c r="O2876" s="124"/>
      <c r="P2876" s="124"/>
      <c r="Q2876" s="124"/>
      <c r="R2876" s="124"/>
      <c r="S2876" s="124"/>
      <c r="T2876" s="124"/>
      <c r="U2876" s="124"/>
      <c r="V2876" s="124"/>
      <c r="W2876" s="124"/>
      <c r="X2876" s="124"/>
      <c r="Y2876" s="124"/>
    </row>
    <row r="2877" spans="1:25" x14ac:dyDescent="0.25">
      <c r="A2877" s="124"/>
      <c r="B2877" s="124"/>
      <c r="C2877" s="124"/>
      <c r="D2877" s="124"/>
      <c r="E2877" s="124"/>
      <c r="F2877" s="124"/>
      <c r="G2877" s="124"/>
      <c r="H2877" s="124"/>
      <c r="I2877" s="124"/>
      <c r="J2877" s="124"/>
      <c r="K2877" s="124"/>
      <c r="L2877" s="124"/>
      <c r="M2877" s="124"/>
      <c r="N2877" s="124"/>
      <c r="O2877" s="124"/>
      <c r="P2877" s="124"/>
      <c r="Q2877" s="124"/>
      <c r="R2877" s="124"/>
      <c r="S2877" s="124"/>
      <c r="T2877" s="124"/>
      <c r="U2877" s="124"/>
      <c r="V2877" s="124"/>
      <c r="W2877" s="124"/>
      <c r="X2877" s="124"/>
      <c r="Y2877" s="124"/>
    </row>
    <row r="2878" spans="1:25" x14ac:dyDescent="0.25">
      <c r="A2878" s="124"/>
      <c r="B2878" s="124"/>
      <c r="C2878" s="124"/>
      <c r="D2878" s="124"/>
      <c r="E2878" s="124"/>
      <c r="F2878" s="124"/>
      <c r="G2878" s="124"/>
      <c r="H2878" s="124"/>
      <c r="I2878" s="124"/>
      <c r="J2878" s="124"/>
      <c r="K2878" s="124"/>
      <c r="L2878" s="124"/>
      <c r="M2878" s="124"/>
      <c r="N2878" s="124"/>
      <c r="O2878" s="124"/>
      <c r="P2878" s="124"/>
      <c r="Q2878" s="124"/>
      <c r="R2878" s="124"/>
      <c r="S2878" s="124"/>
      <c r="T2878" s="124"/>
      <c r="U2878" s="124"/>
      <c r="V2878" s="124"/>
      <c r="W2878" s="124"/>
      <c r="X2878" s="124"/>
      <c r="Y2878" s="124"/>
    </row>
    <row r="2879" spans="1:25" x14ac:dyDescent="0.25">
      <c r="A2879" s="124"/>
      <c r="B2879" s="124"/>
      <c r="C2879" s="124"/>
      <c r="D2879" s="124"/>
      <c r="E2879" s="124"/>
      <c r="F2879" s="124"/>
      <c r="G2879" s="124"/>
      <c r="H2879" s="124"/>
      <c r="I2879" s="124"/>
      <c r="J2879" s="124"/>
      <c r="K2879" s="124"/>
      <c r="L2879" s="124"/>
      <c r="M2879" s="124"/>
      <c r="N2879" s="124"/>
      <c r="O2879" s="124"/>
      <c r="P2879" s="124"/>
      <c r="Q2879" s="124"/>
      <c r="R2879" s="124"/>
      <c r="S2879" s="124"/>
      <c r="T2879" s="124"/>
      <c r="U2879" s="124"/>
      <c r="V2879" s="124"/>
      <c r="W2879" s="124"/>
      <c r="X2879" s="124"/>
      <c r="Y2879" s="124"/>
    </row>
    <row r="2880" spans="1:25" x14ac:dyDescent="0.25">
      <c r="A2880" s="124"/>
      <c r="B2880" s="124"/>
      <c r="C2880" s="124"/>
      <c r="D2880" s="124"/>
      <c r="E2880" s="124"/>
      <c r="F2880" s="124"/>
      <c r="G2880" s="124"/>
      <c r="H2880" s="124"/>
      <c r="I2880" s="124"/>
      <c r="J2880" s="124"/>
      <c r="K2880" s="124"/>
      <c r="L2880" s="124"/>
      <c r="M2880" s="124"/>
      <c r="N2880" s="124"/>
      <c r="O2880" s="124"/>
      <c r="P2880" s="124"/>
      <c r="Q2880" s="124"/>
      <c r="R2880" s="124"/>
      <c r="S2880" s="124"/>
      <c r="T2880" s="124"/>
      <c r="U2880" s="124"/>
      <c r="V2880" s="124"/>
      <c r="W2880" s="124"/>
      <c r="X2880" s="124"/>
      <c r="Y2880" s="124"/>
    </row>
    <row r="2881" spans="1:25" x14ac:dyDescent="0.25">
      <c r="A2881" s="124"/>
      <c r="B2881" s="124"/>
      <c r="C2881" s="124"/>
      <c r="D2881" s="124"/>
      <c r="E2881" s="124"/>
      <c r="F2881" s="124"/>
      <c r="G2881" s="124"/>
      <c r="H2881" s="124"/>
      <c r="I2881" s="124"/>
      <c r="J2881" s="124"/>
      <c r="K2881" s="124"/>
      <c r="L2881" s="124"/>
      <c r="M2881" s="124"/>
      <c r="N2881" s="124"/>
      <c r="O2881" s="124"/>
      <c r="P2881" s="124"/>
      <c r="Q2881" s="124"/>
      <c r="R2881" s="124"/>
      <c r="S2881" s="124"/>
      <c r="T2881" s="124"/>
      <c r="U2881" s="124"/>
      <c r="V2881" s="124"/>
      <c r="W2881" s="124"/>
      <c r="X2881" s="124"/>
      <c r="Y2881" s="124"/>
    </row>
    <row r="2882" spans="1:25" x14ac:dyDescent="0.25">
      <c r="A2882" s="124"/>
      <c r="B2882" s="124"/>
      <c r="C2882" s="124"/>
      <c r="D2882" s="124"/>
      <c r="E2882" s="124"/>
      <c r="F2882" s="124"/>
      <c r="G2882" s="124"/>
      <c r="H2882" s="124"/>
      <c r="I2882" s="124"/>
      <c r="J2882" s="124"/>
      <c r="K2882" s="124"/>
      <c r="L2882" s="124"/>
      <c r="M2882" s="124"/>
      <c r="N2882" s="124"/>
      <c r="O2882" s="124"/>
      <c r="P2882" s="124"/>
      <c r="Q2882" s="124"/>
      <c r="R2882" s="124"/>
      <c r="S2882" s="124"/>
      <c r="T2882" s="124"/>
      <c r="U2882" s="124"/>
      <c r="V2882" s="124"/>
      <c r="W2882" s="124"/>
      <c r="X2882" s="124"/>
      <c r="Y2882" s="124"/>
    </row>
    <row r="2883" spans="1:25" x14ac:dyDescent="0.25">
      <c r="A2883" s="124"/>
      <c r="B2883" s="124"/>
      <c r="C2883" s="124"/>
      <c r="D2883" s="124"/>
      <c r="E2883" s="124"/>
      <c r="F2883" s="124"/>
      <c r="G2883" s="124"/>
      <c r="H2883" s="124"/>
      <c r="I2883" s="124"/>
      <c r="J2883" s="124"/>
      <c r="K2883" s="124"/>
      <c r="L2883" s="124"/>
      <c r="M2883" s="124"/>
      <c r="N2883" s="124"/>
      <c r="O2883" s="124"/>
      <c r="P2883" s="124"/>
      <c r="Q2883" s="124"/>
      <c r="R2883" s="124"/>
      <c r="S2883" s="124"/>
      <c r="T2883" s="124"/>
      <c r="U2883" s="124"/>
      <c r="V2883" s="124"/>
      <c r="W2883" s="124"/>
      <c r="X2883" s="124"/>
      <c r="Y2883" s="124"/>
    </row>
    <row r="2884" spans="1:25" x14ac:dyDescent="0.25">
      <c r="A2884" s="124"/>
      <c r="B2884" s="124"/>
      <c r="C2884" s="124"/>
      <c r="D2884" s="124"/>
      <c r="E2884" s="124"/>
      <c r="F2884" s="124"/>
      <c r="G2884" s="124"/>
      <c r="H2884" s="124"/>
      <c r="I2884" s="124"/>
      <c r="J2884" s="124"/>
      <c r="K2884" s="124"/>
      <c r="L2884" s="124"/>
      <c r="M2884" s="124"/>
      <c r="N2884" s="124"/>
      <c r="O2884" s="124"/>
      <c r="P2884" s="124"/>
      <c r="Q2884" s="124"/>
      <c r="R2884" s="124"/>
      <c r="S2884" s="124"/>
      <c r="T2884" s="124"/>
      <c r="U2884" s="124"/>
      <c r="V2884" s="124"/>
      <c r="W2884" s="124"/>
      <c r="X2884" s="124"/>
      <c r="Y2884" s="124"/>
    </row>
    <row r="2885" spans="1:25" x14ac:dyDescent="0.25">
      <c r="A2885" s="124"/>
      <c r="B2885" s="124"/>
      <c r="C2885" s="124"/>
      <c r="D2885" s="124"/>
      <c r="E2885" s="124"/>
      <c r="F2885" s="124"/>
      <c r="G2885" s="124"/>
      <c r="H2885" s="124"/>
      <c r="I2885" s="124"/>
      <c r="J2885" s="124"/>
      <c r="K2885" s="124"/>
      <c r="L2885" s="124"/>
      <c r="M2885" s="124"/>
      <c r="N2885" s="124"/>
      <c r="O2885" s="124"/>
      <c r="P2885" s="124"/>
      <c r="Q2885" s="124"/>
      <c r="R2885" s="124"/>
      <c r="S2885" s="124"/>
      <c r="T2885" s="124"/>
      <c r="U2885" s="124"/>
      <c r="V2885" s="124"/>
      <c r="W2885" s="124"/>
      <c r="X2885" s="124"/>
      <c r="Y2885" s="124"/>
    </row>
    <row r="2886" spans="1:25" x14ac:dyDescent="0.25">
      <c r="A2886" s="124"/>
      <c r="B2886" s="124"/>
      <c r="C2886" s="124"/>
      <c r="D2886" s="124"/>
      <c r="E2886" s="124"/>
      <c r="F2886" s="124"/>
      <c r="G2886" s="124"/>
      <c r="H2886" s="124"/>
      <c r="I2886" s="124"/>
      <c r="J2886" s="124"/>
      <c r="K2886" s="124"/>
      <c r="L2886" s="124"/>
      <c r="M2886" s="124"/>
      <c r="N2886" s="124"/>
      <c r="O2886" s="124"/>
      <c r="P2886" s="124"/>
      <c r="Q2886" s="124"/>
      <c r="R2886" s="124"/>
      <c r="S2886" s="124"/>
      <c r="T2886" s="124"/>
      <c r="U2886" s="124"/>
      <c r="V2886" s="124"/>
      <c r="W2886" s="124"/>
      <c r="X2886" s="124"/>
      <c r="Y2886" s="124"/>
    </row>
    <row r="2887" spans="1:25" x14ac:dyDescent="0.25">
      <c r="A2887" s="124"/>
      <c r="B2887" s="124"/>
      <c r="C2887" s="124"/>
      <c r="D2887" s="124"/>
      <c r="E2887" s="124"/>
      <c r="F2887" s="124"/>
      <c r="G2887" s="124"/>
      <c r="H2887" s="124"/>
      <c r="I2887" s="124"/>
      <c r="J2887" s="124"/>
      <c r="K2887" s="124"/>
      <c r="L2887" s="124"/>
      <c r="M2887" s="124"/>
      <c r="N2887" s="124"/>
      <c r="O2887" s="124"/>
      <c r="P2887" s="124"/>
      <c r="Q2887" s="124"/>
      <c r="R2887" s="124"/>
      <c r="S2887" s="124"/>
      <c r="T2887" s="124"/>
      <c r="U2887" s="124"/>
      <c r="V2887" s="124"/>
      <c r="W2887" s="124"/>
      <c r="X2887" s="124"/>
      <c r="Y2887" s="124"/>
    </row>
    <row r="2888" spans="1:25" x14ac:dyDescent="0.25">
      <c r="A2888" s="124"/>
      <c r="B2888" s="124"/>
      <c r="C2888" s="124"/>
      <c r="D2888" s="124"/>
      <c r="E2888" s="124"/>
      <c r="F2888" s="124"/>
      <c r="G2888" s="124"/>
      <c r="H2888" s="124"/>
      <c r="I2888" s="124"/>
      <c r="J2888" s="124"/>
      <c r="K2888" s="124"/>
      <c r="L2888" s="124"/>
      <c r="M2888" s="124"/>
      <c r="N2888" s="124"/>
      <c r="O2888" s="124"/>
      <c r="P2888" s="124"/>
      <c r="Q2888" s="124"/>
      <c r="R2888" s="124"/>
      <c r="S2888" s="124"/>
      <c r="T2888" s="124"/>
      <c r="U2888" s="124"/>
      <c r="V2888" s="124"/>
      <c r="W2888" s="124"/>
      <c r="X2888" s="124"/>
      <c r="Y2888" s="124"/>
    </row>
    <row r="2889" spans="1:25" x14ac:dyDescent="0.25">
      <c r="A2889" s="124"/>
      <c r="B2889" s="124"/>
      <c r="C2889" s="124"/>
      <c r="D2889" s="124"/>
      <c r="E2889" s="124"/>
      <c r="F2889" s="124"/>
      <c r="G2889" s="124"/>
      <c r="H2889" s="124"/>
      <c r="I2889" s="124"/>
      <c r="J2889" s="124"/>
      <c r="K2889" s="124"/>
      <c r="L2889" s="124"/>
      <c r="M2889" s="124"/>
      <c r="N2889" s="124"/>
      <c r="O2889" s="124"/>
      <c r="P2889" s="124"/>
      <c r="Q2889" s="124"/>
      <c r="R2889" s="124"/>
      <c r="S2889" s="124"/>
      <c r="T2889" s="124"/>
      <c r="U2889" s="124"/>
      <c r="V2889" s="124"/>
      <c r="W2889" s="124"/>
      <c r="X2889" s="124"/>
      <c r="Y2889" s="124"/>
    </row>
    <row r="2890" spans="1:25" x14ac:dyDescent="0.25">
      <c r="A2890" s="124"/>
      <c r="B2890" s="124"/>
      <c r="C2890" s="124"/>
      <c r="D2890" s="124"/>
      <c r="E2890" s="124"/>
      <c r="F2890" s="124"/>
      <c r="G2890" s="124"/>
      <c r="H2890" s="124"/>
      <c r="I2890" s="124"/>
      <c r="J2890" s="124"/>
      <c r="K2890" s="124"/>
      <c r="L2890" s="124"/>
      <c r="M2890" s="124"/>
      <c r="N2890" s="124"/>
      <c r="O2890" s="124"/>
      <c r="P2890" s="124"/>
      <c r="Q2890" s="124"/>
      <c r="R2890" s="124"/>
      <c r="S2890" s="124"/>
      <c r="T2890" s="124"/>
      <c r="U2890" s="124"/>
      <c r="V2890" s="124"/>
      <c r="W2890" s="124"/>
      <c r="X2890" s="124"/>
      <c r="Y2890" s="124"/>
    </row>
    <row r="2891" spans="1:25" x14ac:dyDescent="0.25">
      <c r="A2891" s="124"/>
      <c r="B2891" s="124"/>
      <c r="C2891" s="124"/>
      <c r="D2891" s="124"/>
      <c r="E2891" s="124"/>
      <c r="F2891" s="124"/>
      <c r="G2891" s="124"/>
      <c r="H2891" s="124"/>
      <c r="I2891" s="124"/>
      <c r="J2891" s="124"/>
      <c r="K2891" s="124"/>
      <c r="L2891" s="124"/>
      <c r="M2891" s="124"/>
      <c r="N2891" s="124"/>
      <c r="O2891" s="124"/>
      <c r="P2891" s="124"/>
      <c r="Q2891" s="124"/>
      <c r="R2891" s="124"/>
      <c r="S2891" s="124"/>
      <c r="T2891" s="124"/>
      <c r="U2891" s="124"/>
      <c r="V2891" s="124"/>
      <c r="W2891" s="124"/>
      <c r="X2891" s="124"/>
      <c r="Y2891" s="124"/>
    </row>
    <row r="2892" spans="1:25" x14ac:dyDescent="0.25">
      <c r="A2892" s="124"/>
      <c r="B2892" s="124"/>
      <c r="C2892" s="124"/>
      <c r="D2892" s="124"/>
      <c r="E2892" s="124"/>
      <c r="F2892" s="124"/>
      <c r="G2892" s="124"/>
      <c r="H2892" s="124"/>
      <c r="I2892" s="124"/>
      <c r="J2892" s="124"/>
      <c r="K2892" s="124"/>
      <c r="L2892" s="124"/>
      <c r="M2892" s="124"/>
      <c r="N2892" s="124"/>
      <c r="O2892" s="124"/>
      <c r="P2892" s="124"/>
      <c r="Q2892" s="124"/>
      <c r="R2892" s="124"/>
      <c r="S2892" s="124"/>
      <c r="T2892" s="124"/>
      <c r="U2892" s="124"/>
      <c r="V2892" s="124"/>
      <c r="W2892" s="124"/>
      <c r="X2892" s="124"/>
      <c r="Y2892" s="124"/>
    </row>
    <row r="2893" spans="1:25" x14ac:dyDescent="0.25">
      <c r="A2893" s="124"/>
      <c r="B2893" s="124"/>
      <c r="C2893" s="124"/>
      <c r="D2893" s="124"/>
      <c r="E2893" s="124"/>
      <c r="F2893" s="124"/>
      <c r="G2893" s="124"/>
      <c r="H2893" s="124"/>
      <c r="I2893" s="124"/>
      <c r="J2893" s="124"/>
      <c r="K2893" s="124"/>
      <c r="L2893" s="124"/>
      <c r="M2893" s="124"/>
      <c r="N2893" s="124"/>
      <c r="O2893" s="124"/>
      <c r="P2893" s="124"/>
      <c r="Q2893" s="124"/>
      <c r="R2893" s="124"/>
      <c r="S2893" s="124"/>
      <c r="T2893" s="124"/>
      <c r="U2893" s="124"/>
      <c r="V2893" s="124"/>
      <c r="W2893" s="124"/>
      <c r="X2893" s="124"/>
      <c r="Y2893" s="124"/>
    </row>
    <row r="2894" spans="1:25" x14ac:dyDescent="0.25">
      <c r="A2894" s="124"/>
      <c r="B2894" s="124"/>
      <c r="C2894" s="124"/>
      <c r="D2894" s="124"/>
      <c r="E2894" s="124"/>
      <c r="F2894" s="124"/>
      <c r="G2894" s="124"/>
      <c r="H2894" s="124"/>
      <c r="I2894" s="124"/>
      <c r="J2894" s="124"/>
      <c r="K2894" s="124"/>
      <c r="L2894" s="124"/>
      <c r="M2894" s="124"/>
      <c r="N2894" s="124"/>
      <c r="O2894" s="124"/>
      <c r="P2894" s="124"/>
      <c r="Q2894" s="124"/>
      <c r="R2894" s="124"/>
      <c r="S2894" s="124"/>
      <c r="T2894" s="124"/>
      <c r="U2894" s="124"/>
      <c r="V2894" s="124"/>
      <c r="W2894" s="124"/>
      <c r="X2894" s="124"/>
      <c r="Y2894" s="124"/>
    </row>
    <row r="2895" spans="1:25" x14ac:dyDescent="0.25">
      <c r="A2895" s="124"/>
      <c r="B2895" s="124"/>
      <c r="C2895" s="124"/>
      <c r="D2895" s="124"/>
      <c r="E2895" s="124"/>
      <c r="F2895" s="124"/>
      <c r="G2895" s="124"/>
      <c r="H2895" s="124"/>
      <c r="I2895" s="124"/>
      <c r="J2895" s="124"/>
      <c r="K2895" s="124"/>
      <c r="L2895" s="124"/>
      <c r="M2895" s="124"/>
      <c r="N2895" s="124"/>
      <c r="O2895" s="124"/>
      <c r="P2895" s="124"/>
      <c r="Q2895" s="124"/>
      <c r="R2895" s="124"/>
      <c r="S2895" s="124"/>
      <c r="T2895" s="124"/>
      <c r="U2895" s="124"/>
      <c r="V2895" s="124"/>
      <c r="W2895" s="124"/>
      <c r="X2895" s="124"/>
      <c r="Y2895" s="124"/>
    </row>
    <row r="2896" spans="1:25" x14ac:dyDescent="0.25">
      <c r="A2896" s="124"/>
      <c r="B2896" s="124"/>
      <c r="C2896" s="124"/>
      <c r="D2896" s="124"/>
      <c r="E2896" s="124"/>
      <c r="F2896" s="124"/>
      <c r="G2896" s="124"/>
      <c r="H2896" s="124"/>
      <c r="I2896" s="124"/>
      <c r="J2896" s="124"/>
      <c r="K2896" s="124"/>
      <c r="L2896" s="124"/>
      <c r="M2896" s="124"/>
      <c r="N2896" s="124"/>
      <c r="O2896" s="124"/>
      <c r="P2896" s="124"/>
      <c r="Q2896" s="124"/>
      <c r="R2896" s="124"/>
      <c r="S2896" s="124"/>
      <c r="T2896" s="124"/>
      <c r="U2896" s="124"/>
      <c r="V2896" s="124"/>
      <c r="W2896" s="124"/>
      <c r="X2896" s="124"/>
      <c r="Y2896" s="124"/>
    </row>
    <row r="2897" spans="1:25" x14ac:dyDescent="0.25">
      <c r="A2897" s="124"/>
      <c r="B2897" s="124"/>
      <c r="C2897" s="124"/>
      <c r="D2897" s="124"/>
      <c r="E2897" s="124"/>
      <c r="F2897" s="124"/>
      <c r="G2897" s="124"/>
      <c r="H2897" s="124"/>
      <c r="I2897" s="124"/>
      <c r="J2897" s="124"/>
      <c r="K2897" s="124"/>
      <c r="L2897" s="124"/>
      <c r="M2897" s="124"/>
      <c r="N2897" s="124"/>
      <c r="O2897" s="124"/>
      <c r="P2897" s="124"/>
      <c r="Q2897" s="124"/>
      <c r="R2897" s="124"/>
      <c r="S2897" s="124"/>
      <c r="T2897" s="124"/>
      <c r="U2897" s="124"/>
      <c r="V2897" s="124"/>
      <c r="W2897" s="124"/>
      <c r="X2897" s="124"/>
      <c r="Y2897" s="124"/>
    </row>
    <row r="2898" spans="1:25" x14ac:dyDescent="0.25">
      <c r="A2898" s="124"/>
      <c r="B2898" s="124"/>
      <c r="C2898" s="124"/>
      <c r="D2898" s="124"/>
      <c r="E2898" s="124"/>
      <c r="F2898" s="124"/>
      <c r="G2898" s="124"/>
      <c r="H2898" s="124"/>
      <c r="I2898" s="124"/>
      <c r="J2898" s="124"/>
      <c r="K2898" s="124"/>
      <c r="L2898" s="124"/>
      <c r="M2898" s="124"/>
      <c r="N2898" s="124"/>
      <c r="O2898" s="124"/>
      <c r="P2898" s="124"/>
      <c r="Q2898" s="124"/>
      <c r="R2898" s="124"/>
      <c r="S2898" s="124"/>
      <c r="T2898" s="124"/>
      <c r="U2898" s="124"/>
      <c r="V2898" s="124"/>
      <c r="W2898" s="124"/>
      <c r="X2898" s="124"/>
      <c r="Y2898" s="124"/>
    </row>
    <row r="2899" spans="1:25" x14ac:dyDescent="0.25">
      <c r="A2899" s="124"/>
      <c r="B2899" s="124"/>
      <c r="C2899" s="124"/>
      <c r="D2899" s="124"/>
      <c r="E2899" s="124"/>
      <c r="F2899" s="124"/>
      <c r="G2899" s="124"/>
      <c r="H2899" s="124"/>
      <c r="I2899" s="124"/>
      <c r="J2899" s="124"/>
      <c r="K2899" s="124"/>
      <c r="L2899" s="124"/>
      <c r="M2899" s="124"/>
      <c r="N2899" s="124"/>
      <c r="O2899" s="124"/>
      <c r="P2899" s="124"/>
      <c r="Q2899" s="124"/>
      <c r="R2899" s="124"/>
      <c r="S2899" s="124"/>
      <c r="T2899" s="124"/>
      <c r="U2899" s="124"/>
      <c r="V2899" s="124"/>
      <c r="W2899" s="124"/>
      <c r="X2899" s="124"/>
      <c r="Y2899" s="124"/>
    </row>
    <row r="2900" spans="1:25" x14ac:dyDescent="0.25">
      <c r="A2900" s="124"/>
      <c r="B2900" s="124"/>
      <c r="C2900" s="124"/>
      <c r="D2900" s="124"/>
      <c r="E2900" s="124"/>
      <c r="F2900" s="124"/>
      <c r="G2900" s="124"/>
      <c r="H2900" s="124"/>
      <c r="I2900" s="124"/>
      <c r="J2900" s="124"/>
      <c r="K2900" s="124"/>
      <c r="L2900" s="124"/>
      <c r="M2900" s="124"/>
      <c r="N2900" s="124"/>
      <c r="O2900" s="124"/>
      <c r="P2900" s="124"/>
      <c r="Q2900" s="124"/>
      <c r="R2900" s="124"/>
      <c r="S2900" s="124"/>
      <c r="T2900" s="124"/>
      <c r="U2900" s="124"/>
      <c r="V2900" s="124"/>
      <c r="W2900" s="124"/>
      <c r="X2900" s="124"/>
      <c r="Y2900" s="124"/>
    </row>
    <row r="2901" spans="1:25" x14ac:dyDescent="0.25">
      <c r="A2901" s="124"/>
      <c r="B2901" s="124"/>
      <c r="C2901" s="124"/>
      <c r="D2901" s="124"/>
      <c r="E2901" s="124"/>
      <c r="F2901" s="124"/>
      <c r="G2901" s="124"/>
      <c r="H2901" s="124"/>
      <c r="I2901" s="124"/>
      <c r="J2901" s="124"/>
      <c r="K2901" s="124"/>
      <c r="L2901" s="124"/>
      <c r="M2901" s="124"/>
      <c r="N2901" s="124"/>
      <c r="O2901" s="124"/>
      <c r="P2901" s="124"/>
      <c r="Q2901" s="124"/>
      <c r="R2901" s="124"/>
      <c r="S2901" s="124"/>
      <c r="T2901" s="124"/>
      <c r="U2901" s="124"/>
      <c r="V2901" s="124"/>
      <c r="W2901" s="124"/>
      <c r="X2901" s="124"/>
      <c r="Y2901" s="124"/>
    </row>
    <row r="2902" spans="1:25" x14ac:dyDescent="0.25">
      <c r="A2902" s="124"/>
      <c r="B2902" s="124"/>
      <c r="C2902" s="124"/>
      <c r="D2902" s="124"/>
      <c r="E2902" s="124"/>
      <c r="F2902" s="124"/>
      <c r="G2902" s="124"/>
      <c r="H2902" s="124"/>
      <c r="I2902" s="124"/>
      <c r="J2902" s="124"/>
      <c r="K2902" s="124"/>
      <c r="L2902" s="124"/>
      <c r="M2902" s="124"/>
      <c r="N2902" s="124"/>
      <c r="O2902" s="124"/>
      <c r="P2902" s="124"/>
      <c r="Q2902" s="124"/>
      <c r="R2902" s="124"/>
      <c r="S2902" s="124"/>
      <c r="T2902" s="124"/>
      <c r="U2902" s="124"/>
      <c r="V2902" s="124"/>
      <c r="W2902" s="124"/>
      <c r="X2902" s="124"/>
      <c r="Y2902" s="124"/>
    </row>
    <row r="2903" spans="1:25" x14ac:dyDescent="0.25">
      <c r="A2903" s="124"/>
      <c r="B2903" s="124"/>
      <c r="C2903" s="124"/>
      <c r="D2903" s="124"/>
      <c r="E2903" s="124"/>
      <c r="F2903" s="124"/>
      <c r="G2903" s="124"/>
      <c r="H2903" s="124"/>
      <c r="I2903" s="124"/>
      <c r="J2903" s="124"/>
      <c r="K2903" s="124"/>
      <c r="L2903" s="124"/>
      <c r="M2903" s="124"/>
      <c r="N2903" s="124"/>
      <c r="O2903" s="124"/>
      <c r="P2903" s="124"/>
      <c r="Q2903" s="124"/>
      <c r="R2903" s="124"/>
      <c r="S2903" s="124"/>
      <c r="T2903" s="124"/>
      <c r="U2903" s="124"/>
      <c r="V2903" s="124"/>
      <c r="W2903" s="124"/>
      <c r="X2903" s="124"/>
      <c r="Y2903" s="124"/>
    </row>
    <row r="2904" spans="1:25" x14ac:dyDescent="0.25">
      <c r="A2904" s="124"/>
      <c r="B2904" s="124"/>
      <c r="C2904" s="124"/>
      <c r="D2904" s="124"/>
      <c r="E2904" s="124"/>
      <c r="F2904" s="124"/>
      <c r="G2904" s="124"/>
      <c r="H2904" s="124"/>
      <c r="I2904" s="124"/>
      <c r="J2904" s="124"/>
      <c r="K2904" s="124"/>
      <c r="L2904" s="124"/>
      <c r="M2904" s="124"/>
      <c r="N2904" s="124"/>
      <c r="O2904" s="124"/>
      <c r="P2904" s="124"/>
      <c r="Q2904" s="124"/>
      <c r="R2904" s="124"/>
      <c r="S2904" s="124"/>
      <c r="T2904" s="124"/>
      <c r="U2904" s="124"/>
      <c r="V2904" s="124"/>
      <c r="W2904" s="124"/>
      <c r="X2904" s="124"/>
      <c r="Y2904" s="124"/>
    </row>
    <row r="2905" spans="1:25" x14ac:dyDescent="0.25">
      <c r="A2905" s="124"/>
      <c r="B2905" s="124"/>
      <c r="C2905" s="124"/>
      <c r="D2905" s="124"/>
      <c r="E2905" s="124"/>
      <c r="F2905" s="124"/>
      <c r="G2905" s="124"/>
      <c r="H2905" s="124"/>
      <c r="I2905" s="124"/>
      <c r="J2905" s="124"/>
      <c r="K2905" s="124"/>
      <c r="L2905" s="124"/>
      <c r="M2905" s="124"/>
      <c r="N2905" s="124"/>
      <c r="O2905" s="124"/>
      <c r="P2905" s="124"/>
      <c r="Q2905" s="124"/>
      <c r="R2905" s="124"/>
      <c r="S2905" s="124"/>
      <c r="T2905" s="124"/>
      <c r="U2905" s="124"/>
      <c r="V2905" s="124"/>
      <c r="W2905" s="124"/>
      <c r="X2905" s="124"/>
      <c r="Y2905" s="124"/>
    </row>
    <row r="2906" spans="1:25" x14ac:dyDescent="0.25">
      <c r="A2906" s="124"/>
      <c r="B2906" s="124"/>
      <c r="C2906" s="124"/>
      <c r="D2906" s="124"/>
      <c r="E2906" s="124"/>
      <c r="F2906" s="124"/>
      <c r="G2906" s="124"/>
      <c r="H2906" s="124"/>
      <c r="I2906" s="124"/>
      <c r="J2906" s="124"/>
      <c r="K2906" s="124"/>
      <c r="L2906" s="124"/>
      <c r="M2906" s="124"/>
      <c r="N2906" s="124"/>
      <c r="O2906" s="124"/>
      <c r="P2906" s="124"/>
      <c r="Q2906" s="124"/>
      <c r="R2906" s="124"/>
      <c r="S2906" s="124"/>
      <c r="T2906" s="124"/>
      <c r="U2906" s="124"/>
      <c r="V2906" s="124"/>
      <c r="W2906" s="124"/>
      <c r="X2906" s="124"/>
      <c r="Y2906" s="124"/>
    </row>
    <row r="2907" spans="1:25" x14ac:dyDescent="0.25">
      <c r="A2907" s="124"/>
      <c r="B2907" s="124"/>
      <c r="C2907" s="124"/>
      <c r="D2907" s="124"/>
      <c r="E2907" s="124"/>
      <c r="F2907" s="124"/>
      <c r="G2907" s="124"/>
      <c r="H2907" s="124"/>
      <c r="I2907" s="124"/>
      <c r="J2907" s="124"/>
      <c r="K2907" s="124"/>
      <c r="L2907" s="124"/>
      <c r="M2907" s="124"/>
      <c r="N2907" s="124"/>
      <c r="O2907" s="124"/>
      <c r="P2907" s="124"/>
      <c r="Q2907" s="124"/>
      <c r="R2907" s="124"/>
      <c r="S2907" s="124"/>
      <c r="T2907" s="124"/>
      <c r="U2907" s="124"/>
      <c r="V2907" s="124"/>
      <c r="W2907" s="124"/>
      <c r="X2907" s="124"/>
      <c r="Y2907" s="124"/>
    </row>
    <row r="2908" spans="1:25" x14ac:dyDescent="0.25">
      <c r="A2908" s="124"/>
      <c r="B2908" s="124"/>
      <c r="C2908" s="124"/>
      <c r="D2908" s="124"/>
      <c r="E2908" s="124"/>
      <c r="F2908" s="124"/>
      <c r="G2908" s="124"/>
      <c r="H2908" s="124"/>
      <c r="I2908" s="124"/>
      <c r="J2908" s="124"/>
      <c r="K2908" s="124"/>
      <c r="L2908" s="124"/>
      <c r="M2908" s="124"/>
      <c r="N2908" s="124"/>
      <c r="O2908" s="124"/>
      <c r="P2908" s="124"/>
      <c r="Q2908" s="124"/>
      <c r="R2908" s="124"/>
      <c r="S2908" s="124"/>
      <c r="T2908" s="124"/>
      <c r="U2908" s="124"/>
      <c r="V2908" s="124"/>
      <c r="W2908" s="124"/>
      <c r="X2908" s="124"/>
      <c r="Y2908" s="124"/>
    </row>
    <row r="2909" spans="1:25" x14ac:dyDescent="0.25">
      <c r="A2909" s="124"/>
      <c r="B2909" s="124"/>
      <c r="C2909" s="124"/>
      <c r="D2909" s="124"/>
      <c r="E2909" s="124"/>
      <c r="F2909" s="124"/>
      <c r="G2909" s="124"/>
      <c r="H2909" s="124"/>
      <c r="I2909" s="124"/>
      <c r="J2909" s="124"/>
      <c r="K2909" s="124"/>
      <c r="L2909" s="124"/>
      <c r="M2909" s="124"/>
      <c r="N2909" s="124"/>
      <c r="O2909" s="124"/>
      <c r="P2909" s="124"/>
      <c r="Q2909" s="124"/>
      <c r="R2909" s="124"/>
      <c r="S2909" s="124"/>
      <c r="T2909" s="124"/>
      <c r="U2909" s="124"/>
      <c r="V2909" s="124"/>
      <c r="W2909" s="124"/>
      <c r="X2909" s="124"/>
      <c r="Y2909" s="124"/>
    </row>
    <row r="2910" spans="1:25" x14ac:dyDescent="0.25">
      <c r="A2910" s="124"/>
      <c r="B2910" s="124"/>
      <c r="C2910" s="124"/>
      <c r="D2910" s="124"/>
      <c r="E2910" s="124"/>
      <c r="F2910" s="124"/>
      <c r="G2910" s="124"/>
      <c r="H2910" s="124"/>
      <c r="I2910" s="124"/>
      <c r="J2910" s="124"/>
      <c r="K2910" s="124"/>
      <c r="L2910" s="124"/>
      <c r="M2910" s="124"/>
      <c r="N2910" s="124"/>
      <c r="O2910" s="124"/>
      <c r="P2910" s="124"/>
      <c r="Q2910" s="124"/>
      <c r="R2910" s="124"/>
      <c r="S2910" s="124"/>
      <c r="T2910" s="124"/>
      <c r="U2910" s="124"/>
      <c r="V2910" s="124"/>
      <c r="W2910" s="124"/>
      <c r="X2910" s="124"/>
      <c r="Y2910" s="124"/>
    </row>
    <row r="2911" spans="1:25" x14ac:dyDescent="0.25">
      <c r="A2911" s="124"/>
      <c r="B2911" s="124"/>
      <c r="C2911" s="124"/>
      <c r="D2911" s="124"/>
      <c r="E2911" s="124"/>
      <c r="F2911" s="124"/>
      <c r="G2911" s="124"/>
      <c r="H2911" s="124"/>
      <c r="I2911" s="124"/>
      <c r="J2911" s="124"/>
      <c r="K2911" s="124"/>
      <c r="L2911" s="124"/>
      <c r="M2911" s="124"/>
      <c r="N2911" s="124"/>
      <c r="O2911" s="124"/>
      <c r="P2911" s="124"/>
      <c r="Q2911" s="124"/>
      <c r="R2911" s="124"/>
      <c r="S2911" s="124"/>
      <c r="T2911" s="124"/>
      <c r="U2911" s="124"/>
      <c r="V2911" s="124"/>
      <c r="W2911" s="124"/>
      <c r="X2911" s="124"/>
      <c r="Y2911" s="124"/>
    </row>
    <row r="2912" spans="1:25" x14ac:dyDescent="0.25">
      <c r="A2912" s="124"/>
      <c r="B2912" s="124"/>
      <c r="C2912" s="124"/>
      <c r="D2912" s="124"/>
      <c r="E2912" s="124"/>
      <c r="F2912" s="124"/>
      <c r="G2912" s="124"/>
      <c r="H2912" s="124"/>
      <c r="I2912" s="124"/>
      <c r="J2912" s="124"/>
      <c r="K2912" s="124"/>
      <c r="L2912" s="124"/>
      <c r="M2912" s="124"/>
      <c r="N2912" s="124"/>
      <c r="O2912" s="124"/>
      <c r="P2912" s="124"/>
      <c r="Q2912" s="124"/>
      <c r="R2912" s="124"/>
      <c r="S2912" s="124"/>
      <c r="T2912" s="124"/>
      <c r="U2912" s="124"/>
      <c r="V2912" s="124"/>
      <c r="W2912" s="124"/>
      <c r="X2912" s="124"/>
      <c r="Y2912" s="124"/>
    </row>
    <row r="2913" spans="1:25" x14ac:dyDescent="0.25">
      <c r="A2913" s="124"/>
      <c r="B2913" s="124"/>
      <c r="C2913" s="124"/>
      <c r="D2913" s="124"/>
      <c r="E2913" s="124"/>
      <c r="F2913" s="124"/>
      <c r="G2913" s="124"/>
      <c r="H2913" s="124"/>
      <c r="I2913" s="124"/>
      <c r="J2913" s="124"/>
      <c r="K2913" s="124"/>
      <c r="L2913" s="124"/>
      <c r="M2913" s="124"/>
      <c r="N2913" s="124"/>
      <c r="O2913" s="124"/>
      <c r="P2913" s="124"/>
      <c r="Q2913" s="124"/>
      <c r="R2913" s="124"/>
      <c r="S2913" s="124"/>
      <c r="T2913" s="124"/>
      <c r="U2913" s="124"/>
      <c r="V2913" s="124"/>
      <c r="W2913" s="124"/>
      <c r="X2913" s="124"/>
      <c r="Y2913" s="124"/>
    </row>
    <row r="2914" spans="1:25" x14ac:dyDescent="0.25">
      <c r="A2914" s="124"/>
      <c r="B2914" s="124"/>
      <c r="C2914" s="124"/>
      <c r="D2914" s="124"/>
      <c r="E2914" s="124"/>
      <c r="F2914" s="124"/>
      <c r="G2914" s="124"/>
      <c r="H2914" s="124"/>
      <c r="I2914" s="124"/>
      <c r="J2914" s="124"/>
      <c r="K2914" s="124"/>
      <c r="L2914" s="124"/>
      <c r="M2914" s="124"/>
      <c r="N2914" s="124"/>
      <c r="O2914" s="124"/>
      <c r="P2914" s="124"/>
      <c r="Q2914" s="124"/>
      <c r="R2914" s="124"/>
      <c r="S2914" s="124"/>
      <c r="T2914" s="124"/>
      <c r="U2914" s="124"/>
      <c r="V2914" s="124"/>
      <c r="W2914" s="124"/>
      <c r="X2914" s="124"/>
      <c r="Y2914" s="124"/>
    </row>
    <row r="2915" spans="1:25" x14ac:dyDescent="0.25">
      <c r="A2915" s="124"/>
      <c r="B2915" s="124"/>
      <c r="C2915" s="124"/>
      <c r="D2915" s="124"/>
      <c r="E2915" s="124"/>
      <c r="F2915" s="124"/>
      <c r="G2915" s="124"/>
      <c r="H2915" s="124"/>
      <c r="I2915" s="124"/>
      <c r="J2915" s="124"/>
      <c r="K2915" s="124"/>
      <c r="L2915" s="124"/>
      <c r="M2915" s="124"/>
      <c r="N2915" s="124"/>
      <c r="O2915" s="124"/>
      <c r="P2915" s="124"/>
      <c r="Q2915" s="124"/>
      <c r="R2915" s="124"/>
      <c r="S2915" s="124"/>
      <c r="T2915" s="124"/>
      <c r="U2915" s="124"/>
      <c r="V2915" s="124"/>
      <c r="W2915" s="124"/>
      <c r="X2915" s="124"/>
      <c r="Y2915" s="124"/>
    </row>
    <row r="2916" spans="1:25" x14ac:dyDescent="0.25">
      <c r="A2916" s="124"/>
      <c r="B2916" s="124"/>
      <c r="C2916" s="124"/>
      <c r="D2916" s="124"/>
      <c r="E2916" s="124"/>
      <c r="F2916" s="124"/>
      <c r="G2916" s="124"/>
      <c r="H2916" s="124"/>
      <c r="I2916" s="124"/>
      <c r="J2916" s="124"/>
      <c r="K2916" s="124"/>
      <c r="L2916" s="124"/>
      <c r="M2916" s="124"/>
      <c r="N2916" s="124"/>
      <c r="O2916" s="124"/>
      <c r="P2916" s="124"/>
      <c r="Q2916" s="124"/>
      <c r="R2916" s="124"/>
      <c r="S2916" s="124"/>
      <c r="T2916" s="124"/>
      <c r="U2916" s="124"/>
      <c r="V2916" s="124"/>
      <c r="W2916" s="124"/>
      <c r="X2916" s="124"/>
      <c r="Y2916" s="124"/>
    </row>
    <row r="2917" spans="1:25" x14ac:dyDescent="0.25">
      <c r="A2917" s="124"/>
      <c r="B2917" s="124"/>
      <c r="C2917" s="124"/>
      <c r="D2917" s="124"/>
      <c r="E2917" s="124"/>
      <c r="F2917" s="124"/>
      <c r="G2917" s="124"/>
      <c r="H2917" s="124"/>
      <c r="I2917" s="124"/>
      <c r="J2917" s="124"/>
      <c r="K2917" s="124"/>
      <c r="L2917" s="124"/>
      <c r="M2917" s="124"/>
      <c r="N2917" s="124"/>
      <c r="O2917" s="124"/>
      <c r="P2917" s="124"/>
      <c r="Q2917" s="124"/>
      <c r="R2917" s="124"/>
      <c r="S2917" s="124"/>
      <c r="T2917" s="124"/>
      <c r="U2917" s="124"/>
      <c r="V2917" s="124"/>
      <c r="W2917" s="124"/>
      <c r="X2917" s="124"/>
      <c r="Y2917" s="124"/>
    </row>
    <row r="2918" spans="1:25" x14ac:dyDescent="0.25">
      <c r="A2918" s="124"/>
      <c r="B2918" s="124"/>
      <c r="C2918" s="124"/>
      <c r="D2918" s="124"/>
      <c r="E2918" s="124"/>
      <c r="F2918" s="124"/>
      <c r="G2918" s="124"/>
      <c r="H2918" s="124"/>
      <c r="I2918" s="124"/>
      <c r="J2918" s="124"/>
      <c r="K2918" s="124"/>
      <c r="L2918" s="124"/>
      <c r="M2918" s="124"/>
      <c r="N2918" s="124"/>
      <c r="O2918" s="124"/>
      <c r="P2918" s="124"/>
      <c r="Q2918" s="124"/>
      <c r="R2918" s="124"/>
      <c r="S2918" s="124"/>
      <c r="T2918" s="124"/>
      <c r="U2918" s="124"/>
      <c r="V2918" s="124"/>
      <c r="W2918" s="124"/>
      <c r="X2918" s="124"/>
      <c r="Y2918" s="124"/>
    </row>
    <row r="2919" spans="1:25" x14ac:dyDescent="0.25">
      <c r="A2919" s="124"/>
      <c r="B2919" s="124"/>
      <c r="C2919" s="124"/>
      <c r="D2919" s="124"/>
      <c r="E2919" s="124"/>
      <c r="F2919" s="124"/>
      <c r="G2919" s="124"/>
      <c r="H2919" s="124"/>
      <c r="I2919" s="124"/>
      <c r="J2919" s="124"/>
      <c r="K2919" s="124"/>
      <c r="L2919" s="124"/>
      <c r="M2919" s="124"/>
      <c r="N2919" s="124"/>
      <c r="O2919" s="124"/>
      <c r="P2919" s="124"/>
      <c r="Q2919" s="124"/>
      <c r="R2919" s="124"/>
      <c r="S2919" s="124"/>
      <c r="T2919" s="124"/>
      <c r="U2919" s="124"/>
      <c r="V2919" s="124"/>
      <c r="W2919" s="124"/>
      <c r="X2919" s="124"/>
      <c r="Y2919" s="124"/>
    </row>
    <row r="2920" spans="1:25" x14ac:dyDescent="0.25">
      <c r="A2920" s="124"/>
      <c r="B2920" s="124"/>
      <c r="C2920" s="124"/>
      <c r="D2920" s="124"/>
      <c r="E2920" s="124"/>
      <c r="F2920" s="124"/>
      <c r="G2920" s="124"/>
      <c r="H2920" s="124"/>
      <c r="I2920" s="124"/>
      <c r="J2920" s="124"/>
      <c r="K2920" s="124"/>
      <c r="L2920" s="124"/>
      <c r="M2920" s="124"/>
      <c r="N2920" s="124"/>
      <c r="O2920" s="124"/>
      <c r="P2920" s="124"/>
      <c r="Q2920" s="124"/>
      <c r="R2920" s="124"/>
      <c r="S2920" s="124"/>
      <c r="T2920" s="124"/>
      <c r="U2920" s="124"/>
      <c r="V2920" s="124"/>
      <c r="W2920" s="124"/>
      <c r="X2920" s="124"/>
      <c r="Y2920" s="124"/>
    </row>
    <row r="2921" spans="1:25" x14ac:dyDescent="0.25">
      <c r="A2921" s="124"/>
      <c r="B2921" s="124"/>
      <c r="C2921" s="124"/>
      <c r="D2921" s="124"/>
      <c r="E2921" s="124"/>
      <c r="F2921" s="124"/>
      <c r="G2921" s="124"/>
      <c r="H2921" s="124"/>
      <c r="I2921" s="124"/>
      <c r="J2921" s="124"/>
      <c r="K2921" s="124"/>
      <c r="L2921" s="124"/>
      <c r="M2921" s="124"/>
      <c r="N2921" s="124"/>
      <c r="O2921" s="124"/>
      <c r="P2921" s="124"/>
      <c r="Q2921" s="124"/>
      <c r="R2921" s="124"/>
      <c r="S2921" s="124"/>
      <c r="T2921" s="124"/>
      <c r="U2921" s="124"/>
      <c r="V2921" s="124"/>
      <c r="W2921" s="124"/>
      <c r="X2921" s="124"/>
      <c r="Y2921" s="124"/>
    </row>
    <row r="2922" spans="1:25" x14ac:dyDescent="0.25">
      <c r="A2922" s="124"/>
      <c r="B2922" s="124"/>
      <c r="C2922" s="124"/>
      <c r="D2922" s="124"/>
      <c r="E2922" s="124"/>
      <c r="F2922" s="124"/>
      <c r="G2922" s="124"/>
      <c r="H2922" s="124"/>
      <c r="I2922" s="124"/>
      <c r="J2922" s="124"/>
      <c r="K2922" s="124"/>
      <c r="L2922" s="124"/>
      <c r="M2922" s="124"/>
      <c r="N2922" s="124"/>
      <c r="O2922" s="124"/>
      <c r="P2922" s="124"/>
      <c r="Q2922" s="124"/>
      <c r="R2922" s="124"/>
      <c r="S2922" s="124"/>
      <c r="T2922" s="124"/>
      <c r="U2922" s="124"/>
      <c r="V2922" s="124"/>
      <c r="W2922" s="124"/>
      <c r="X2922" s="124"/>
      <c r="Y2922" s="124"/>
    </row>
    <row r="2923" spans="1:25" x14ac:dyDescent="0.25">
      <c r="A2923" s="124"/>
      <c r="B2923" s="124"/>
      <c r="C2923" s="124"/>
      <c r="D2923" s="124"/>
      <c r="E2923" s="124"/>
      <c r="F2923" s="124"/>
      <c r="G2923" s="124"/>
      <c r="H2923" s="124"/>
      <c r="I2923" s="124"/>
      <c r="J2923" s="124"/>
      <c r="K2923" s="124"/>
      <c r="L2923" s="124"/>
      <c r="M2923" s="124"/>
      <c r="N2923" s="124"/>
      <c r="O2923" s="124"/>
      <c r="P2923" s="124"/>
      <c r="Q2923" s="124"/>
      <c r="R2923" s="124"/>
      <c r="S2923" s="124"/>
      <c r="T2923" s="124"/>
      <c r="U2923" s="124"/>
      <c r="V2923" s="124"/>
      <c r="W2923" s="124"/>
      <c r="X2923" s="124"/>
      <c r="Y2923" s="124"/>
    </row>
    <row r="2924" spans="1:25" x14ac:dyDescent="0.25">
      <c r="A2924" s="124"/>
      <c r="B2924" s="124"/>
      <c r="C2924" s="124"/>
      <c r="D2924" s="124"/>
      <c r="E2924" s="124"/>
      <c r="F2924" s="124"/>
      <c r="G2924" s="124"/>
      <c r="H2924" s="124"/>
      <c r="I2924" s="124"/>
      <c r="J2924" s="124"/>
      <c r="K2924" s="124"/>
      <c r="L2924" s="124"/>
      <c r="M2924" s="124"/>
      <c r="N2924" s="124"/>
      <c r="O2924" s="124"/>
      <c r="P2924" s="124"/>
      <c r="Q2924" s="124"/>
      <c r="R2924" s="124"/>
      <c r="S2924" s="124"/>
      <c r="T2924" s="124"/>
      <c r="U2924" s="124"/>
      <c r="V2924" s="124"/>
      <c r="W2924" s="124"/>
      <c r="X2924" s="124"/>
      <c r="Y2924" s="124"/>
    </row>
    <row r="2925" spans="1:25" x14ac:dyDescent="0.25">
      <c r="A2925" s="124"/>
      <c r="B2925" s="124"/>
      <c r="C2925" s="124"/>
      <c r="D2925" s="124"/>
      <c r="E2925" s="124"/>
      <c r="F2925" s="124"/>
      <c r="G2925" s="124"/>
      <c r="H2925" s="124"/>
      <c r="I2925" s="124"/>
      <c r="J2925" s="124"/>
      <c r="K2925" s="124"/>
      <c r="L2925" s="124"/>
      <c r="M2925" s="124"/>
      <c r="N2925" s="124"/>
      <c r="O2925" s="124"/>
      <c r="P2925" s="124"/>
      <c r="Q2925" s="124"/>
      <c r="R2925" s="124"/>
      <c r="S2925" s="124"/>
      <c r="T2925" s="124"/>
      <c r="U2925" s="124"/>
      <c r="V2925" s="124"/>
      <c r="W2925" s="124"/>
      <c r="X2925" s="124"/>
      <c r="Y2925" s="124"/>
    </row>
    <row r="2926" spans="1:25" x14ac:dyDescent="0.25">
      <c r="A2926" s="124"/>
      <c r="B2926" s="124"/>
      <c r="C2926" s="124"/>
      <c r="D2926" s="124"/>
      <c r="E2926" s="124"/>
      <c r="F2926" s="124"/>
      <c r="G2926" s="124"/>
      <c r="H2926" s="124"/>
      <c r="I2926" s="124"/>
      <c r="J2926" s="124"/>
      <c r="K2926" s="124"/>
      <c r="L2926" s="124"/>
      <c r="M2926" s="124"/>
      <c r="N2926" s="124"/>
      <c r="O2926" s="124"/>
      <c r="P2926" s="124"/>
      <c r="Q2926" s="124"/>
      <c r="R2926" s="124"/>
      <c r="S2926" s="124"/>
      <c r="T2926" s="124"/>
      <c r="U2926" s="124"/>
      <c r="V2926" s="124"/>
      <c r="W2926" s="124"/>
      <c r="X2926" s="124"/>
      <c r="Y2926" s="124"/>
    </row>
    <row r="2927" spans="1:25" x14ac:dyDescent="0.25">
      <c r="A2927" s="124"/>
      <c r="B2927" s="124"/>
      <c r="C2927" s="124"/>
      <c r="D2927" s="124"/>
      <c r="E2927" s="124"/>
      <c r="F2927" s="124"/>
      <c r="G2927" s="124"/>
      <c r="H2927" s="124"/>
      <c r="I2927" s="124"/>
      <c r="J2927" s="124"/>
      <c r="K2927" s="124"/>
      <c r="L2927" s="124"/>
      <c r="M2927" s="124"/>
      <c r="N2927" s="124"/>
      <c r="O2927" s="124"/>
      <c r="P2927" s="124"/>
      <c r="Q2927" s="124"/>
      <c r="R2927" s="124"/>
      <c r="S2927" s="124"/>
      <c r="T2927" s="124"/>
      <c r="U2927" s="124"/>
      <c r="V2927" s="124"/>
      <c r="W2927" s="124"/>
      <c r="X2927" s="124"/>
      <c r="Y2927" s="124"/>
    </row>
    <row r="2928" spans="1:25" x14ac:dyDescent="0.25">
      <c r="A2928" s="124"/>
      <c r="B2928" s="124"/>
      <c r="C2928" s="124"/>
      <c r="D2928" s="124"/>
      <c r="E2928" s="124"/>
      <c r="F2928" s="124"/>
      <c r="G2928" s="124"/>
      <c r="H2928" s="124"/>
      <c r="I2928" s="124"/>
      <c r="J2928" s="124"/>
      <c r="K2928" s="124"/>
      <c r="L2928" s="124"/>
      <c r="M2928" s="124"/>
      <c r="N2928" s="124"/>
      <c r="O2928" s="124"/>
      <c r="P2928" s="124"/>
      <c r="Q2928" s="124"/>
      <c r="R2928" s="124"/>
      <c r="S2928" s="124"/>
      <c r="T2928" s="124"/>
      <c r="U2928" s="124"/>
      <c r="V2928" s="124"/>
      <c r="W2928" s="124"/>
      <c r="X2928" s="124"/>
      <c r="Y2928" s="124"/>
    </row>
    <row r="2929" spans="1:25" x14ac:dyDescent="0.25">
      <c r="A2929" s="124"/>
      <c r="B2929" s="124"/>
      <c r="C2929" s="124"/>
      <c r="D2929" s="124"/>
      <c r="E2929" s="124"/>
      <c r="F2929" s="124"/>
      <c r="G2929" s="124"/>
      <c r="H2929" s="124"/>
      <c r="I2929" s="124"/>
      <c r="J2929" s="124"/>
      <c r="K2929" s="124"/>
      <c r="L2929" s="124"/>
      <c r="M2929" s="124"/>
      <c r="N2929" s="124"/>
      <c r="O2929" s="124"/>
      <c r="P2929" s="124"/>
      <c r="Q2929" s="124"/>
      <c r="R2929" s="124"/>
      <c r="S2929" s="124"/>
      <c r="T2929" s="124"/>
      <c r="U2929" s="124"/>
      <c r="V2929" s="124"/>
      <c r="W2929" s="124"/>
      <c r="X2929" s="124"/>
      <c r="Y2929" s="124"/>
    </row>
    <row r="2930" spans="1:25" x14ac:dyDescent="0.25">
      <c r="A2930" s="124"/>
      <c r="B2930" s="124"/>
      <c r="C2930" s="124"/>
      <c r="D2930" s="124"/>
      <c r="E2930" s="124"/>
      <c r="F2930" s="124"/>
      <c r="G2930" s="124"/>
      <c r="H2930" s="124"/>
      <c r="I2930" s="124"/>
      <c r="J2930" s="124"/>
      <c r="K2930" s="124"/>
      <c r="L2930" s="124"/>
      <c r="M2930" s="124"/>
      <c r="N2930" s="124"/>
      <c r="O2930" s="124"/>
      <c r="P2930" s="124"/>
      <c r="Q2930" s="124"/>
      <c r="R2930" s="124"/>
      <c r="S2930" s="124"/>
      <c r="T2930" s="124"/>
      <c r="U2930" s="124"/>
      <c r="V2930" s="124"/>
      <c r="W2930" s="124"/>
      <c r="X2930" s="124"/>
      <c r="Y2930" s="124"/>
    </row>
    <row r="2931" spans="1:25" x14ac:dyDescent="0.25">
      <c r="A2931" s="124"/>
      <c r="B2931" s="124"/>
      <c r="C2931" s="124"/>
      <c r="D2931" s="124"/>
      <c r="E2931" s="124"/>
      <c r="F2931" s="124"/>
      <c r="G2931" s="124"/>
      <c r="H2931" s="124"/>
      <c r="I2931" s="124"/>
      <c r="J2931" s="124"/>
      <c r="K2931" s="124"/>
      <c r="L2931" s="124"/>
      <c r="M2931" s="124"/>
      <c r="N2931" s="124"/>
      <c r="O2931" s="124"/>
      <c r="P2931" s="124"/>
      <c r="Q2931" s="124"/>
      <c r="R2931" s="124"/>
      <c r="S2931" s="124"/>
      <c r="T2931" s="124"/>
      <c r="U2931" s="124"/>
      <c r="V2931" s="124"/>
      <c r="W2931" s="124"/>
      <c r="X2931" s="124"/>
      <c r="Y2931" s="124"/>
    </row>
    <row r="2932" spans="1:25" x14ac:dyDescent="0.25">
      <c r="A2932" s="124"/>
      <c r="B2932" s="124"/>
      <c r="C2932" s="124"/>
      <c r="D2932" s="124"/>
      <c r="E2932" s="124"/>
      <c r="F2932" s="124"/>
      <c r="G2932" s="124"/>
      <c r="H2932" s="124"/>
      <c r="I2932" s="124"/>
      <c r="J2932" s="124"/>
      <c r="K2932" s="124"/>
      <c r="L2932" s="124"/>
      <c r="M2932" s="124"/>
      <c r="N2932" s="124"/>
      <c r="O2932" s="124"/>
      <c r="P2932" s="124"/>
      <c r="Q2932" s="124"/>
      <c r="R2932" s="124"/>
      <c r="S2932" s="124"/>
      <c r="T2932" s="124"/>
      <c r="U2932" s="124"/>
      <c r="V2932" s="124"/>
      <c r="W2932" s="124"/>
      <c r="X2932" s="124"/>
      <c r="Y2932" s="124"/>
    </row>
    <row r="2933" spans="1:25" x14ac:dyDescent="0.25">
      <c r="A2933" s="124"/>
      <c r="B2933" s="124"/>
      <c r="C2933" s="124"/>
      <c r="D2933" s="124"/>
      <c r="E2933" s="124"/>
      <c r="F2933" s="124"/>
      <c r="G2933" s="124"/>
      <c r="H2933" s="124"/>
      <c r="I2933" s="124"/>
      <c r="J2933" s="124"/>
      <c r="K2933" s="124"/>
      <c r="L2933" s="124"/>
      <c r="M2933" s="124"/>
      <c r="N2933" s="124"/>
      <c r="O2933" s="124"/>
      <c r="P2933" s="124"/>
      <c r="Q2933" s="124"/>
      <c r="R2933" s="124"/>
      <c r="S2933" s="124"/>
      <c r="T2933" s="124"/>
      <c r="U2933" s="124"/>
      <c r="V2933" s="124"/>
      <c r="W2933" s="124"/>
      <c r="X2933" s="124"/>
      <c r="Y2933" s="124"/>
    </row>
    <row r="2934" spans="1:25" x14ac:dyDescent="0.25">
      <c r="A2934" s="124"/>
      <c r="B2934" s="124"/>
      <c r="C2934" s="124"/>
      <c r="D2934" s="124"/>
      <c r="E2934" s="124"/>
      <c r="F2934" s="124"/>
      <c r="G2934" s="124"/>
      <c r="H2934" s="124"/>
      <c r="I2934" s="124"/>
      <c r="J2934" s="124"/>
      <c r="K2934" s="124"/>
      <c r="L2934" s="124"/>
      <c r="M2934" s="124"/>
      <c r="N2934" s="124"/>
      <c r="O2934" s="124"/>
      <c r="P2934" s="124"/>
      <c r="Q2934" s="124"/>
      <c r="R2934" s="124"/>
      <c r="S2934" s="124"/>
      <c r="T2934" s="124"/>
      <c r="U2934" s="124"/>
      <c r="V2934" s="124"/>
      <c r="W2934" s="124"/>
      <c r="X2934" s="124"/>
      <c r="Y2934" s="124"/>
    </row>
    <row r="2935" spans="1:25" x14ac:dyDescent="0.25">
      <c r="A2935" s="124"/>
      <c r="B2935" s="124"/>
      <c r="C2935" s="124"/>
      <c r="D2935" s="124"/>
      <c r="E2935" s="124"/>
      <c r="F2935" s="124"/>
      <c r="G2935" s="124"/>
      <c r="H2935" s="124"/>
      <c r="I2935" s="124"/>
      <c r="J2935" s="124"/>
      <c r="K2935" s="124"/>
      <c r="L2935" s="124"/>
      <c r="M2935" s="124"/>
      <c r="N2935" s="124"/>
      <c r="O2935" s="124"/>
      <c r="P2935" s="124"/>
      <c r="Q2935" s="124"/>
      <c r="R2935" s="124"/>
      <c r="S2935" s="124"/>
      <c r="T2935" s="124"/>
      <c r="U2935" s="124"/>
      <c r="V2935" s="124"/>
      <c r="W2935" s="124"/>
      <c r="X2935" s="124"/>
      <c r="Y2935" s="124"/>
    </row>
    <row r="2936" spans="1:25" x14ac:dyDescent="0.25">
      <c r="A2936" s="124"/>
      <c r="B2936" s="124"/>
      <c r="C2936" s="124"/>
      <c r="D2936" s="124"/>
      <c r="E2936" s="124"/>
      <c r="F2936" s="124"/>
      <c r="G2936" s="124"/>
      <c r="H2936" s="124"/>
      <c r="I2936" s="124"/>
      <c r="J2936" s="124"/>
      <c r="K2936" s="124"/>
      <c r="L2936" s="124"/>
      <c r="M2936" s="124"/>
      <c r="N2936" s="124"/>
      <c r="O2936" s="124"/>
      <c r="P2936" s="124"/>
      <c r="Q2936" s="124"/>
      <c r="R2936" s="124"/>
      <c r="S2936" s="124"/>
      <c r="T2936" s="124"/>
      <c r="U2936" s="124"/>
      <c r="V2936" s="124"/>
      <c r="W2936" s="124"/>
      <c r="X2936" s="124"/>
      <c r="Y2936" s="124"/>
    </row>
    <row r="2937" spans="1:25" x14ac:dyDescent="0.25">
      <c r="A2937" s="124"/>
      <c r="B2937" s="124"/>
      <c r="C2937" s="124"/>
      <c r="D2937" s="124"/>
      <c r="E2937" s="124"/>
      <c r="F2937" s="124"/>
      <c r="G2937" s="124"/>
      <c r="H2937" s="124"/>
      <c r="I2937" s="124"/>
      <c r="J2937" s="124"/>
      <c r="K2937" s="124"/>
      <c r="L2937" s="124"/>
      <c r="M2937" s="124"/>
      <c r="N2937" s="124"/>
      <c r="O2937" s="124"/>
      <c r="P2937" s="124"/>
      <c r="Q2937" s="124"/>
      <c r="R2937" s="124"/>
      <c r="S2937" s="124"/>
      <c r="T2937" s="124"/>
      <c r="U2937" s="124"/>
      <c r="V2937" s="124"/>
      <c r="W2937" s="124"/>
      <c r="X2937" s="124"/>
      <c r="Y2937" s="124"/>
    </row>
    <row r="2938" spans="1:25" x14ac:dyDescent="0.25">
      <c r="A2938" s="124"/>
      <c r="B2938" s="124"/>
      <c r="C2938" s="124"/>
      <c r="D2938" s="124"/>
      <c r="E2938" s="124"/>
      <c r="F2938" s="124"/>
      <c r="G2938" s="124"/>
      <c r="H2938" s="124"/>
      <c r="I2938" s="124"/>
      <c r="J2938" s="124"/>
      <c r="K2938" s="124"/>
      <c r="L2938" s="124"/>
      <c r="M2938" s="124"/>
      <c r="N2938" s="124"/>
      <c r="O2938" s="124"/>
      <c r="P2938" s="124"/>
      <c r="Q2938" s="124"/>
      <c r="R2938" s="124"/>
      <c r="S2938" s="124"/>
      <c r="T2938" s="124"/>
      <c r="U2938" s="124"/>
      <c r="V2938" s="124"/>
      <c r="W2938" s="124"/>
      <c r="X2938" s="124"/>
      <c r="Y2938" s="124"/>
    </row>
    <row r="2939" spans="1:25" x14ac:dyDescent="0.25">
      <c r="A2939" s="124"/>
      <c r="B2939" s="124"/>
      <c r="C2939" s="124"/>
      <c r="D2939" s="124"/>
      <c r="E2939" s="124"/>
      <c r="F2939" s="124"/>
      <c r="G2939" s="124"/>
      <c r="H2939" s="124"/>
      <c r="I2939" s="124"/>
      <c r="J2939" s="124"/>
      <c r="K2939" s="124"/>
      <c r="L2939" s="124"/>
      <c r="M2939" s="124"/>
      <c r="N2939" s="124"/>
      <c r="O2939" s="124"/>
      <c r="P2939" s="124"/>
      <c r="Q2939" s="124"/>
      <c r="R2939" s="124"/>
      <c r="S2939" s="124"/>
      <c r="T2939" s="124"/>
      <c r="U2939" s="124"/>
      <c r="V2939" s="124"/>
      <c r="W2939" s="124"/>
      <c r="X2939" s="124"/>
      <c r="Y2939" s="124"/>
    </row>
    <row r="2940" spans="1:25" x14ac:dyDescent="0.25">
      <c r="A2940" s="124"/>
      <c r="B2940" s="124"/>
      <c r="C2940" s="124"/>
      <c r="D2940" s="124"/>
      <c r="E2940" s="124"/>
      <c r="F2940" s="124"/>
      <c r="G2940" s="124"/>
      <c r="H2940" s="124"/>
      <c r="I2940" s="124"/>
      <c r="J2940" s="124"/>
      <c r="K2940" s="124"/>
      <c r="L2940" s="124"/>
      <c r="M2940" s="124"/>
      <c r="N2940" s="124"/>
      <c r="O2940" s="124"/>
      <c r="P2940" s="124"/>
      <c r="Q2940" s="124"/>
      <c r="R2940" s="124"/>
      <c r="S2940" s="124"/>
      <c r="T2940" s="124"/>
      <c r="U2940" s="124"/>
      <c r="V2940" s="124"/>
      <c r="W2940" s="124"/>
      <c r="X2940" s="124"/>
      <c r="Y2940" s="124"/>
    </row>
    <row r="2941" spans="1:25" x14ac:dyDescent="0.25">
      <c r="A2941" s="124"/>
      <c r="B2941" s="124"/>
      <c r="C2941" s="124"/>
      <c r="D2941" s="124"/>
      <c r="E2941" s="124"/>
      <c r="F2941" s="124"/>
      <c r="G2941" s="124"/>
      <c r="H2941" s="124"/>
      <c r="I2941" s="124"/>
      <c r="J2941" s="124"/>
      <c r="K2941" s="124"/>
      <c r="L2941" s="124"/>
      <c r="M2941" s="124"/>
      <c r="N2941" s="124"/>
      <c r="O2941" s="124"/>
      <c r="P2941" s="124"/>
      <c r="Q2941" s="124"/>
      <c r="R2941" s="124"/>
      <c r="S2941" s="124"/>
      <c r="T2941" s="124"/>
      <c r="U2941" s="124"/>
      <c r="V2941" s="124"/>
      <c r="W2941" s="124"/>
      <c r="X2941" s="124"/>
      <c r="Y2941" s="124"/>
    </row>
    <row r="2942" spans="1:25" x14ac:dyDescent="0.25">
      <c r="A2942" s="124"/>
      <c r="B2942" s="124"/>
      <c r="C2942" s="124"/>
      <c r="D2942" s="124"/>
      <c r="E2942" s="124"/>
      <c r="F2942" s="124"/>
      <c r="G2942" s="124"/>
      <c r="H2942" s="124"/>
      <c r="I2942" s="124"/>
      <c r="J2942" s="124"/>
      <c r="K2942" s="124"/>
      <c r="L2942" s="124"/>
      <c r="M2942" s="124"/>
      <c r="N2942" s="124"/>
      <c r="O2942" s="124"/>
      <c r="P2942" s="124"/>
      <c r="Q2942" s="124"/>
      <c r="R2942" s="124"/>
      <c r="S2942" s="124"/>
      <c r="T2942" s="124"/>
      <c r="U2942" s="124"/>
      <c r="V2942" s="124"/>
      <c r="W2942" s="124"/>
      <c r="X2942" s="124"/>
      <c r="Y2942" s="124"/>
    </row>
    <row r="2943" spans="1:25" x14ac:dyDescent="0.25">
      <c r="A2943" s="124"/>
      <c r="B2943" s="124"/>
      <c r="C2943" s="124"/>
      <c r="D2943" s="124"/>
      <c r="E2943" s="124"/>
      <c r="F2943" s="124"/>
      <c r="G2943" s="124"/>
      <c r="H2943" s="124"/>
      <c r="I2943" s="124"/>
      <c r="J2943" s="124"/>
      <c r="K2943" s="124"/>
      <c r="L2943" s="124"/>
      <c r="M2943" s="124"/>
      <c r="N2943" s="124"/>
      <c r="O2943" s="124"/>
      <c r="P2943" s="124"/>
      <c r="Q2943" s="124"/>
      <c r="R2943" s="124"/>
      <c r="S2943" s="124"/>
      <c r="T2943" s="124"/>
      <c r="U2943" s="124"/>
      <c r="V2943" s="124"/>
      <c r="W2943" s="124"/>
      <c r="X2943" s="124"/>
      <c r="Y2943" s="124"/>
    </row>
    <row r="2944" spans="1:25" x14ac:dyDescent="0.25">
      <c r="A2944" s="124"/>
      <c r="B2944" s="124"/>
      <c r="C2944" s="124"/>
      <c r="D2944" s="124"/>
      <c r="E2944" s="124"/>
      <c r="F2944" s="124"/>
      <c r="G2944" s="124"/>
      <c r="H2944" s="124"/>
      <c r="I2944" s="124"/>
      <c r="J2944" s="124"/>
      <c r="K2944" s="124"/>
      <c r="L2944" s="124"/>
      <c r="M2944" s="124"/>
      <c r="N2944" s="124"/>
      <c r="O2944" s="124"/>
      <c r="P2944" s="124"/>
      <c r="Q2944" s="124"/>
      <c r="R2944" s="124"/>
      <c r="S2944" s="124"/>
      <c r="T2944" s="124"/>
      <c r="U2944" s="124"/>
      <c r="V2944" s="124"/>
      <c r="W2944" s="124"/>
      <c r="X2944" s="124"/>
      <c r="Y2944" s="124"/>
    </row>
    <row r="2945" spans="1:25" x14ac:dyDescent="0.25">
      <c r="A2945" s="124"/>
      <c r="B2945" s="124"/>
      <c r="C2945" s="124"/>
      <c r="D2945" s="124"/>
      <c r="E2945" s="124"/>
      <c r="F2945" s="124"/>
      <c r="G2945" s="124"/>
      <c r="H2945" s="124"/>
      <c r="I2945" s="124"/>
      <c r="J2945" s="124"/>
      <c r="K2945" s="124"/>
      <c r="L2945" s="124"/>
      <c r="M2945" s="124"/>
      <c r="N2945" s="124"/>
      <c r="O2945" s="124"/>
      <c r="P2945" s="124"/>
      <c r="Q2945" s="124"/>
      <c r="R2945" s="124"/>
      <c r="S2945" s="124"/>
      <c r="T2945" s="124"/>
      <c r="U2945" s="124"/>
      <c r="V2945" s="124"/>
      <c r="W2945" s="124"/>
      <c r="X2945" s="124"/>
      <c r="Y2945" s="124"/>
    </row>
    <row r="2946" spans="1:25" x14ac:dyDescent="0.25">
      <c r="A2946" s="124"/>
      <c r="B2946" s="124"/>
      <c r="C2946" s="124"/>
      <c r="D2946" s="124"/>
      <c r="E2946" s="124"/>
      <c r="F2946" s="124"/>
      <c r="G2946" s="124"/>
      <c r="H2946" s="124"/>
      <c r="I2946" s="124"/>
      <c r="J2946" s="124"/>
      <c r="K2946" s="124"/>
      <c r="L2946" s="124"/>
      <c r="M2946" s="124"/>
      <c r="N2946" s="124"/>
      <c r="O2946" s="124"/>
      <c r="P2946" s="124"/>
      <c r="Q2946" s="124"/>
      <c r="R2946" s="124"/>
      <c r="S2946" s="124"/>
      <c r="T2946" s="124"/>
      <c r="U2946" s="124"/>
      <c r="V2946" s="124"/>
      <c r="W2946" s="124"/>
      <c r="X2946" s="124"/>
      <c r="Y2946" s="124"/>
    </row>
    <row r="2947" spans="1:25" x14ac:dyDescent="0.25">
      <c r="A2947" s="124"/>
      <c r="B2947" s="124"/>
      <c r="C2947" s="124"/>
      <c r="D2947" s="124"/>
      <c r="E2947" s="124"/>
      <c r="F2947" s="124"/>
      <c r="G2947" s="124"/>
      <c r="H2947" s="124"/>
      <c r="I2947" s="124"/>
      <c r="J2947" s="124"/>
      <c r="K2947" s="124"/>
      <c r="L2947" s="124"/>
      <c r="M2947" s="124"/>
      <c r="N2947" s="124"/>
      <c r="O2947" s="124"/>
      <c r="P2947" s="124"/>
      <c r="Q2947" s="124"/>
      <c r="R2947" s="124"/>
      <c r="S2947" s="124"/>
      <c r="T2947" s="124"/>
      <c r="U2947" s="124"/>
      <c r="V2947" s="124"/>
      <c r="W2947" s="124"/>
      <c r="X2947" s="124"/>
      <c r="Y2947" s="124"/>
    </row>
    <row r="2948" spans="1:25" x14ac:dyDescent="0.25">
      <c r="A2948" s="124"/>
      <c r="B2948" s="124"/>
      <c r="C2948" s="124"/>
      <c r="D2948" s="124"/>
      <c r="E2948" s="124"/>
      <c r="F2948" s="124"/>
      <c r="G2948" s="124"/>
      <c r="H2948" s="124"/>
      <c r="I2948" s="124"/>
      <c r="J2948" s="124"/>
      <c r="K2948" s="124"/>
      <c r="L2948" s="124"/>
      <c r="M2948" s="124"/>
      <c r="N2948" s="124"/>
      <c r="O2948" s="124"/>
      <c r="P2948" s="124"/>
      <c r="Q2948" s="124"/>
      <c r="R2948" s="124"/>
      <c r="S2948" s="124"/>
      <c r="T2948" s="124"/>
      <c r="U2948" s="124"/>
      <c r="V2948" s="124"/>
      <c r="W2948" s="124"/>
      <c r="X2948" s="124"/>
      <c r="Y2948" s="124"/>
    </row>
    <row r="2949" spans="1:25" x14ac:dyDescent="0.25">
      <c r="A2949" s="124"/>
      <c r="B2949" s="124"/>
      <c r="C2949" s="124"/>
      <c r="D2949" s="124"/>
      <c r="E2949" s="124"/>
      <c r="F2949" s="124"/>
      <c r="G2949" s="124"/>
      <c r="H2949" s="124"/>
      <c r="I2949" s="124"/>
      <c r="J2949" s="124"/>
      <c r="K2949" s="124"/>
      <c r="L2949" s="124"/>
      <c r="M2949" s="124"/>
      <c r="N2949" s="124"/>
      <c r="O2949" s="124"/>
      <c r="P2949" s="124"/>
      <c r="Q2949" s="124"/>
      <c r="R2949" s="124"/>
      <c r="S2949" s="124"/>
      <c r="T2949" s="124"/>
      <c r="U2949" s="124"/>
      <c r="V2949" s="124"/>
      <c r="W2949" s="124"/>
      <c r="X2949" s="124"/>
      <c r="Y2949" s="124"/>
    </row>
    <row r="2950" spans="1:25" x14ac:dyDescent="0.25">
      <c r="A2950" s="124"/>
      <c r="B2950" s="124"/>
      <c r="C2950" s="124"/>
      <c r="D2950" s="124"/>
      <c r="E2950" s="124"/>
      <c r="F2950" s="124"/>
      <c r="G2950" s="124"/>
      <c r="H2950" s="124"/>
      <c r="I2950" s="124"/>
      <c r="J2950" s="124"/>
      <c r="K2950" s="124"/>
      <c r="L2950" s="124"/>
      <c r="M2950" s="124"/>
      <c r="N2950" s="124"/>
      <c r="O2950" s="124"/>
      <c r="P2950" s="124"/>
      <c r="Q2950" s="124"/>
      <c r="R2950" s="124"/>
      <c r="S2950" s="124"/>
      <c r="T2950" s="124"/>
      <c r="U2950" s="124"/>
      <c r="V2950" s="124"/>
      <c r="W2950" s="124"/>
      <c r="X2950" s="124"/>
      <c r="Y2950" s="124"/>
    </row>
    <row r="2951" spans="1:25" x14ac:dyDescent="0.25">
      <c r="A2951" s="124"/>
      <c r="B2951" s="124"/>
      <c r="C2951" s="124"/>
      <c r="D2951" s="124"/>
      <c r="E2951" s="124"/>
      <c r="F2951" s="124"/>
      <c r="G2951" s="124"/>
      <c r="H2951" s="124"/>
      <c r="I2951" s="124"/>
      <c r="J2951" s="124"/>
      <c r="K2951" s="124"/>
      <c r="L2951" s="124"/>
      <c r="M2951" s="124"/>
      <c r="N2951" s="124"/>
      <c r="O2951" s="124"/>
      <c r="P2951" s="124"/>
      <c r="Q2951" s="124"/>
      <c r="R2951" s="124"/>
      <c r="S2951" s="124"/>
      <c r="T2951" s="124"/>
      <c r="U2951" s="124"/>
      <c r="V2951" s="124"/>
      <c r="W2951" s="124"/>
      <c r="X2951" s="124"/>
      <c r="Y2951" s="124"/>
    </row>
    <row r="2952" spans="1:25" x14ac:dyDescent="0.25">
      <c r="A2952" s="124"/>
      <c r="B2952" s="124"/>
      <c r="C2952" s="124"/>
      <c r="D2952" s="124"/>
      <c r="E2952" s="124"/>
      <c r="F2952" s="124"/>
      <c r="G2952" s="124"/>
      <c r="H2952" s="124"/>
      <c r="I2952" s="124"/>
      <c r="J2952" s="124"/>
      <c r="K2952" s="124"/>
      <c r="L2952" s="124"/>
      <c r="M2952" s="124"/>
      <c r="N2952" s="124"/>
      <c r="O2952" s="124"/>
      <c r="P2952" s="124"/>
      <c r="Q2952" s="124"/>
      <c r="R2952" s="124"/>
      <c r="S2952" s="124"/>
      <c r="T2952" s="124"/>
      <c r="U2952" s="124"/>
      <c r="V2952" s="124"/>
      <c r="W2952" s="124"/>
      <c r="X2952" s="124"/>
      <c r="Y2952" s="124"/>
    </row>
    <row r="2953" spans="1:25" x14ac:dyDescent="0.25">
      <c r="A2953" s="124"/>
      <c r="B2953" s="124"/>
      <c r="C2953" s="124"/>
      <c r="D2953" s="124"/>
      <c r="E2953" s="124"/>
      <c r="F2953" s="124"/>
      <c r="G2953" s="124"/>
      <c r="H2953" s="124"/>
      <c r="I2953" s="124"/>
      <c r="J2953" s="124"/>
      <c r="K2953" s="124"/>
      <c r="L2953" s="124"/>
      <c r="M2953" s="124"/>
      <c r="N2953" s="124"/>
      <c r="O2953" s="124"/>
      <c r="P2953" s="124"/>
      <c r="Q2953" s="124"/>
      <c r="R2953" s="124"/>
      <c r="S2953" s="124"/>
      <c r="T2953" s="124"/>
      <c r="U2953" s="124"/>
      <c r="V2953" s="124"/>
      <c r="W2953" s="124"/>
      <c r="X2953" s="124"/>
      <c r="Y2953" s="124"/>
    </row>
    <row r="2954" spans="1:25" x14ac:dyDescent="0.25">
      <c r="A2954" s="124"/>
      <c r="B2954" s="124"/>
      <c r="C2954" s="124"/>
      <c r="D2954" s="124"/>
      <c r="E2954" s="124"/>
      <c r="F2954" s="124"/>
      <c r="G2954" s="124"/>
      <c r="H2954" s="124"/>
      <c r="I2954" s="124"/>
      <c r="J2954" s="124"/>
      <c r="K2954" s="124"/>
      <c r="L2954" s="124"/>
      <c r="M2954" s="124"/>
      <c r="N2954" s="124"/>
      <c r="O2954" s="124"/>
      <c r="P2954" s="124"/>
      <c r="Q2954" s="124"/>
      <c r="R2954" s="124"/>
      <c r="S2954" s="124"/>
      <c r="T2954" s="124"/>
      <c r="U2954" s="124"/>
      <c r="V2954" s="124"/>
      <c r="W2954" s="124"/>
      <c r="X2954" s="124"/>
      <c r="Y2954" s="124"/>
    </row>
    <row r="2955" spans="1:25" x14ac:dyDescent="0.25">
      <c r="A2955" s="124"/>
      <c r="B2955" s="124"/>
      <c r="C2955" s="124"/>
      <c r="D2955" s="124"/>
      <c r="E2955" s="124"/>
      <c r="F2955" s="124"/>
      <c r="G2955" s="124"/>
      <c r="H2955" s="124"/>
      <c r="I2955" s="124"/>
      <c r="J2955" s="124"/>
      <c r="K2955" s="124"/>
      <c r="L2955" s="124"/>
      <c r="M2955" s="124"/>
      <c r="N2955" s="124"/>
      <c r="O2955" s="124"/>
      <c r="P2955" s="124"/>
      <c r="Q2955" s="124"/>
      <c r="R2955" s="124"/>
      <c r="S2955" s="124"/>
      <c r="T2955" s="124"/>
      <c r="U2955" s="124"/>
      <c r="V2955" s="124"/>
      <c r="W2955" s="124"/>
      <c r="X2955" s="124"/>
      <c r="Y2955" s="124"/>
    </row>
    <row r="2956" spans="1:25" x14ac:dyDescent="0.25">
      <c r="A2956" s="124"/>
      <c r="B2956" s="124"/>
      <c r="C2956" s="124"/>
      <c r="D2956" s="124"/>
      <c r="E2956" s="124"/>
      <c r="F2956" s="124"/>
      <c r="G2956" s="124"/>
      <c r="H2956" s="124"/>
      <c r="I2956" s="124"/>
      <c r="J2956" s="124"/>
      <c r="K2956" s="124"/>
      <c r="L2956" s="124"/>
      <c r="M2956" s="124"/>
      <c r="N2956" s="124"/>
      <c r="O2956" s="124"/>
      <c r="P2956" s="124"/>
      <c r="Q2956" s="124"/>
      <c r="R2956" s="124"/>
      <c r="S2956" s="124"/>
      <c r="T2956" s="124"/>
      <c r="U2956" s="124"/>
      <c r="V2956" s="124"/>
      <c r="W2956" s="124"/>
      <c r="X2956" s="124"/>
      <c r="Y2956" s="124"/>
    </row>
    <row r="2957" spans="1:25" x14ac:dyDescent="0.25">
      <c r="A2957" s="124"/>
      <c r="B2957" s="124"/>
      <c r="C2957" s="124"/>
      <c r="D2957" s="124"/>
      <c r="E2957" s="124"/>
      <c r="F2957" s="124"/>
      <c r="G2957" s="124"/>
      <c r="H2957" s="124"/>
      <c r="I2957" s="124"/>
      <c r="J2957" s="124"/>
      <c r="K2957" s="124"/>
      <c r="L2957" s="124"/>
      <c r="M2957" s="124"/>
      <c r="N2957" s="124"/>
      <c r="O2957" s="124"/>
      <c r="P2957" s="124"/>
      <c r="Q2957" s="124"/>
      <c r="R2957" s="124"/>
      <c r="S2957" s="124"/>
      <c r="T2957" s="124"/>
      <c r="U2957" s="124"/>
      <c r="V2957" s="124"/>
      <c r="W2957" s="124"/>
      <c r="X2957" s="124"/>
      <c r="Y2957" s="124"/>
    </row>
    <row r="2958" spans="1:25" x14ac:dyDescent="0.25">
      <c r="A2958" s="124"/>
      <c r="B2958" s="124"/>
      <c r="C2958" s="124"/>
      <c r="D2958" s="124"/>
      <c r="E2958" s="124"/>
      <c r="F2958" s="124"/>
      <c r="G2958" s="124"/>
      <c r="H2958" s="124"/>
      <c r="I2958" s="124"/>
      <c r="J2958" s="124"/>
      <c r="K2958" s="124"/>
      <c r="L2958" s="124"/>
      <c r="M2958" s="124"/>
      <c r="N2958" s="124"/>
      <c r="O2958" s="124"/>
      <c r="P2958" s="124"/>
      <c r="Q2958" s="124"/>
      <c r="R2958" s="124"/>
      <c r="S2958" s="124"/>
      <c r="T2958" s="124"/>
      <c r="U2958" s="124"/>
      <c r="V2958" s="124"/>
      <c r="W2958" s="124"/>
      <c r="X2958" s="124"/>
      <c r="Y2958" s="124"/>
    </row>
    <row r="2959" spans="1:25" x14ac:dyDescent="0.25">
      <c r="A2959" s="124"/>
      <c r="B2959" s="124"/>
      <c r="C2959" s="124"/>
      <c r="D2959" s="124"/>
      <c r="E2959" s="124"/>
      <c r="F2959" s="124"/>
      <c r="G2959" s="124"/>
      <c r="H2959" s="124"/>
      <c r="I2959" s="124"/>
      <c r="J2959" s="124"/>
      <c r="K2959" s="124"/>
      <c r="L2959" s="124"/>
      <c r="M2959" s="124"/>
      <c r="N2959" s="124"/>
      <c r="O2959" s="124"/>
      <c r="P2959" s="124"/>
      <c r="Q2959" s="124"/>
      <c r="R2959" s="124"/>
      <c r="S2959" s="124"/>
      <c r="T2959" s="124"/>
      <c r="U2959" s="124"/>
      <c r="V2959" s="124"/>
      <c r="W2959" s="124"/>
      <c r="X2959" s="124"/>
      <c r="Y2959" s="124"/>
    </row>
    <row r="2960" spans="1:25" x14ac:dyDescent="0.25">
      <c r="A2960" s="124"/>
      <c r="B2960" s="124"/>
      <c r="C2960" s="124"/>
      <c r="D2960" s="124"/>
      <c r="E2960" s="124"/>
      <c r="F2960" s="124"/>
      <c r="G2960" s="124"/>
      <c r="H2960" s="124"/>
      <c r="I2960" s="124"/>
      <c r="J2960" s="124"/>
      <c r="K2960" s="124"/>
      <c r="L2960" s="124"/>
      <c r="M2960" s="124"/>
      <c r="N2960" s="124"/>
      <c r="O2960" s="124"/>
      <c r="P2960" s="124"/>
      <c r="Q2960" s="124"/>
      <c r="R2960" s="124"/>
      <c r="S2960" s="124"/>
      <c r="T2960" s="124"/>
      <c r="U2960" s="124"/>
      <c r="V2960" s="124"/>
      <c r="W2960" s="124"/>
      <c r="X2960" s="124"/>
      <c r="Y2960" s="124"/>
    </row>
    <row r="2961" spans="1:25" x14ac:dyDescent="0.25">
      <c r="A2961" s="124"/>
      <c r="B2961" s="124"/>
      <c r="C2961" s="124"/>
      <c r="D2961" s="124"/>
      <c r="E2961" s="124"/>
      <c r="F2961" s="124"/>
      <c r="G2961" s="124"/>
      <c r="H2961" s="124"/>
      <c r="I2961" s="124"/>
      <c r="J2961" s="124"/>
      <c r="K2961" s="124"/>
      <c r="L2961" s="124"/>
      <c r="M2961" s="124"/>
      <c r="N2961" s="124"/>
      <c r="O2961" s="124"/>
      <c r="P2961" s="124"/>
      <c r="Q2961" s="124"/>
      <c r="R2961" s="124"/>
      <c r="S2961" s="124"/>
      <c r="T2961" s="124"/>
      <c r="U2961" s="124"/>
      <c r="V2961" s="124"/>
      <c r="W2961" s="124"/>
      <c r="X2961" s="124"/>
      <c r="Y2961" s="124"/>
    </row>
    <row r="2962" spans="1:25" x14ac:dyDescent="0.25">
      <c r="A2962" s="124"/>
      <c r="B2962" s="124"/>
      <c r="C2962" s="124"/>
      <c r="D2962" s="124"/>
      <c r="E2962" s="124"/>
      <c r="F2962" s="124"/>
      <c r="G2962" s="124"/>
      <c r="H2962" s="124"/>
      <c r="I2962" s="124"/>
      <c r="J2962" s="124"/>
      <c r="K2962" s="124"/>
      <c r="L2962" s="124"/>
      <c r="M2962" s="124"/>
      <c r="N2962" s="124"/>
      <c r="O2962" s="124"/>
      <c r="P2962" s="124"/>
      <c r="Q2962" s="124"/>
      <c r="R2962" s="124"/>
      <c r="S2962" s="124"/>
      <c r="T2962" s="124"/>
      <c r="U2962" s="124"/>
      <c r="V2962" s="124"/>
      <c r="W2962" s="124"/>
      <c r="X2962" s="124"/>
      <c r="Y2962" s="124"/>
    </row>
    <row r="2963" spans="1:25" x14ac:dyDescent="0.25">
      <c r="A2963" s="124"/>
      <c r="B2963" s="124"/>
      <c r="C2963" s="124"/>
      <c r="D2963" s="124"/>
      <c r="E2963" s="124"/>
      <c r="F2963" s="124"/>
      <c r="G2963" s="124"/>
      <c r="H2963" s="124"/>
      <c r="I2963" s="124"/>
      <c r="J2963" s="124"/>
      <c r="K2963" s="124"/>
      <c r="L2963" s="124"/>
      <c r="M2963" s="124"/>
      <c r="N2963" s="124"/>
      <c r="O2963" s="124"/>
      <c r="P2963" s="124"/>
      <c r="Q2963" s="124"/>
      <c r="R2963" s="124"/>
      <c r="S2963" s="124"/>
      <c r="T2963" s="124"/>
      <c r="U2963" s="124"/>
      <c r="V2963" s="124"/>
      <c r="W2963" s="124"/>
      <c r="X2963" s="124"/>
      <c r="Y2963" s="124"/>
    </row>
    <row r="2964" spans="1:25" x14ac:dyDescent="0.25">
      <c r="A2964" s="124"/>
      <c r="B2964" s="124"/>
      <c r="C2964" s="124"/>
      <c r="D2964" s="124"/>
      <c r="E2964" s="124"/>
      <c r="F2964" s="124"/>
      <c r="G2964" s="124"/>
      <c r="H2964" s="124"/>
      <c r="I2964" s="124"/>
      <c r="J2964" s="124"/>
      <c r="K2964" s="124"/>
      <c r="L2964" s="124"/>
      <c r="M2964" s="124"/>
      <c r="N2964" s="124"/>
      <c r="O2964" s="124"/>
      <c r="P2964" s="124"/>
      <c r="Q2964" s="124"/>
      <c r="R2964" s="124"/>
      <c r="S2964" s="124"/>
      <c r="T2964" s="124"/>
      <c r="U2964" s="124"/>
      <c r="V2964" s="124"/>
      <c r="W2964" s="124"/>
      <c r="X2964" s="124"/>
      <c r="Y2964" s="124"/>
    </row>
    <row r="2965" spans="1:25" x14ac:dyDescent="0.25">
      <c r="A2965" s="124"/>
      <c r="B2965" s="124"/>
      <c r="C2965" s="124"/>
      <c r="D2965" s="124"/>
      <c r="E2965" s="124"/>
      <c r="F2965" s="124"/>
      <c r="G2965" s="124"/>
      <c r="H2965" s="124"/>
      <c r="I2965" s="124"/>
      <c r="J2965" s="124"/>
      <c r="K2965" s="124"/>
      <c r="L2965" s="124"/>
      <c r="M2965" s="124"/>
      <c r="N2965" s="124"/>
      <c r="O2965" s="124"/>
      <c r="P2965" s="124"/>
      <c r="Q2965" s="124"/>
      <c r="R2965" s="124"/>
      <c r="S2965" s="124"/>
      <c r="T2965" s="124"/>
      <c r="U2965" s="124"/>
      <c r="V2965" s="124"/>
      <c r="W2965" s="124"/>
      <c r="X2965" s="124"/>
      <c r="Y2965" s="124"/>
    </row>
    <row r="2966" spans="1:25" x14ac:dyDescent="0.25">
      <c r="A2966" s="124"/>
      <c r="B2966" s="124"/>
      <c r="C2966" s="124"/>
      <c r="D2966" s="124"/>
      <c r="E2966" s="124"/>
      <c r="F2966" s="124"/>
      <c r="G2966" s="124"/>
      <c r="H2966" s="124"/>
      <c r="I2966" s="124"/>
      <c r="J2966" s="124"/>
      <c r="K2966" s="124"/>
      <c r="L2966" s="124"/>
      <c r="M2966" s="124"/>
      <c r="N2966" s="124"/>
      <c r="O2966" s="124"/>
      <c r="P2966" s="124"/>
      <c r="Q2966" s="124"/>
      <c r="R2966" s="124"/>
      <c r="S2966" s="124"/>
      <c r="T2966" s="124"/>
      <c r="U2966" s="124"/>
      <c r="V2966" s="124"/>
      <c r="W2966" s="124"/>
      <c r="X2966" s="124"/>
      <c r="Y2966" s="124"/>
    </row>
    <row r="2967" spans="1:25" x14ac:dyDescent="0.25">
      <c r="A2967" s="124"/>
      <c r="B2967" s="124"/>
      <c r="C2967" s="124"/>
      <c r="D2967" s="124"/>
      <c r="E2967" s="124"/>
      <c r="F2967" s="124"/>
      <c r="G2967" s="124"/>
      <c r="H2967" s="124"/>
      <c r="I2967" s="124"/>
      <c r="J2967" s="124"/>
      <c r="K2967" s="124"/>
      <c r="L2967" s="124"/>
      <c r="M2967" s="124"/>
      <c r="N2967" s="124"/>
      <c r="O2967" s="124"/>
      <c r="P2967" s="124"/>
      <c r="Q2967" s="124"/>
      <c r="R2967" s="124"/>
      <c r="S2967" s="124"/>
      <c r="T2967" s="124"/>
      <c r="U2967" s="124"/>
      <c r="V2967" s="124"/>
      <c r="W2967" s="124"/>
      <c r="X2967" s="124"/>
      <c r="Y2967" s="124"/>
    </row>
    <row r="2968" spans="1:25" x14ac:dyDescent="0.25">
      <c r="A2968" s="124"/>
      <c r="B2968" s="124"/>
      <c r="C2968" s="124"/>
      <c r="D2968" s="124"/>
      <c r="E2968" s="124"/>
      <c r="F2968" s="124"/>
      <c r="G2968" s="124"/>
      <c r="H2968" s="124"/>
      <c r="I2968" s="124"/>
      <c r="J2968" s="124"/>
      <c r="K2968" s="124"/>
      <c r="L2968" s="124"/>
      <c r="M2968" s="124"/>
      <c r="N2968" s="124"/>
      <c r="O2968" s="124"/>
      <c r="P2968" s="124"/>
      <c r="Q2968" s="124"/>
      <c r="R2968" s="124"/>
      <c r="S2968" s="124"/>
      <c r="T2968" s="124"/>
      <c r="U2968" s="124"/>
      <c r="V2968" s="124"/>
      <c r="W2968" s="124"/>
      <c r="X2968" s="124"/>
      <c r="Y2968" s="124"/>
    </row>
    <row r="2969" spans="1:25" x14ac:dyDescent="0.25">
      <c r="A2969" s="124"/>
      <c r="B2969" s="124"/>
      <c r="C2969" s="124"/>
      <c r="D2969" s="124"/>
      <c r="E2969" s="124"/>
      <c r="F2969" s="124"/>
      <c r="G2969" s="124"/>
      <c r="H2969" s="124"/>
      <c r="I2969" s="124"/>
      <c r="J2969" s="124"/>
      <c r="K2969" s="124"/>
      <c r="L2969" s="124"/>
      <c r="M2969" s="124"/>
      <c r="N2969" s="124"/>
      <c r="O2969" s="124"/>
      <c r="P2969" s="124"/>
      <c r="Q2969" s="124"/>
      <c r="R2969" s="124"/>
      <c r="S2969" s="124"/>
      <c r="T2969" s="124"/>
      <c r="U2969" s="124"/>
      <c r="V2969" s="124"/>
      <c r="W2969" s="124"/>
      <c r="X2969" s="124"/>
      <c r="Y2969" s="124"/>
    </row>
    <row r="2970" spans="1:25" x14ac:dyDescent="0.25">
      <c r="A2970" s="124"/>
      <c r="B2970" s="124"/>
      <c r="C2970" s="124"/>
      <c r="D2970" s="124"/>
      <c r="E2970" s="124"/>
      <c r="F2970" s="124"/>
      <c r="G2970" s="124"/>
      <c r="H2970" s="124"/>
      <c r="I2970" s="124"/>
      <c r="J2970" s="124"/>
      <c r="K2970" s="124"/>
      <c r="L2970" s="124"/>
      <c r="M2970" s="124"/>
      <c r="N2970" s="124"/>
      <c r="O2970" s="124"/>
      <c r="P2970" s="124"/>
      <c r="Q2970" s="124"/>
      <c r="R2970" s="124"/>
      <c r="S2970" s="124"/>
      <c r="T2970" s="124"/>
      <c r="U2970" s="124"/>
      <c r="V2970" s="124"/>
      <c r="W2970" s="124"/>
      <c r="X2970" s="124"/>
      <c r="Y2970" s="124"/>
    </row>
    <row r="2971" spans="1:25" x14ac:dyDescent="0.25">
      <c r="A2971" s="124"/>
      <c r="B2971" s="124"/>
      <c r="C2971" s="124"/>
      <c r="D2971" s="124"/>
      <c r="E2971" s="124"/>
      <c r="F2971" s="124"/>
      <c r="G2971" s="124"/>
      <c r="H2971" s="124"/>
      <c r="I2971" s="124"/>
      <c r="J2971" s="124"/>
      <c r="K2971" s="124"/>
      <c r="L2971" s="124"/>
      <c r="M2971" s="124"/>
      <c r="N2971" s="124"/>
      <c r="O2971" s="124"/>
      <c r="P2971" s="124"/>
      <c r="Q2971" s="124"/>
      <c r="R2971" s="124"/>
      <c r="S2971" s="124"/>
      <c r="T2971" s="124"/>
      <c r="U2971" s="124"/>
      <c r="V2971" s="124"/>
      <c r="W2971" s="124"/>
      <c r="X2971" s="124"/>
      <c r="Y2971" s="124"/>
    </row>
    <row r="2972" spans="1:25" x14ac:dyDescent="0.25">
      <c r="A2972" s="124"/>
      <c r="B2972" s="124"/>
      <c r="C2972" s="124"/>
      <c r="D2972" s="124"/>
      <c r="E2972" s="124"/>
      <c r="F2972" s="124"/>
      <c r="G2972" s="124"/>
      <c r="H2972" s="124"/>
      <c r="I2972" s="124"/>
      <c r="J2972" s="124"/>
      <c r="K2972" s="124"/>
      <c r="L2972" s="124"/>
      <c r="M2972" s="124"/>
      <c r="N2972" s="124"/>
      <c r="O2972" s="124"/>
      <c r="P2972" s="124"/>
      <c r="Q2972" s="124"/>
      <c r="R2972" s="124"/>
      <c r="S2972" s="124"/>
      <c r="T2972" s="124"/>
      <c r="U2972" s="124"/>
      <c r="V2972" s="124"/>
      <c r="W2972" s="124"/>
      <c r="X2972" s="124"/>
      <c r="Y2972" s="124"/>
    </row>
    <row r="2973" spans="1:25" x14ac:dyDescent="0.25">
      <c r="A2973" s="124"/>
      <c r="B2973" s="124"/>
      <c r="C2973" s="124"/>
      <c r="D2973" s="124"/>
      <c r="E2973" s="124"/>
      <c r="F2973" s="124"/>
      <c r="G2973" s="124"/>
      <c r="H2973" s="124"/>
      <c r="I2973" s="124"/>
      <c r="J2973" s="124"/>
      <c r="K2973" s="124"/>
      <c r="L2973" s="124"/>
      <c r="M2973" s="124"/>
      <c r="N2973" s="124"/>
      <c r="O2973" s="124"/>
      <c r="P2973" s="124"/>
      <c r="Q2973" s="124"/>
      <c r="R2973" s="124"/>
      <c r="S2973" s="124"/>
      <c r="T2973" s="124"/>
      <c r="U2973" s="124"/>
      <c r="V2973" s="124"/>
      <c r="W2973" s="124"/>
      <c r="X2973" s="124"/>
      <c r="Y2973" s="124"/>
    </row>
    <row r="2974" spans="1:25" x14ac:dyDescent="0.25">
      <c r="A2974" s="124"/>
      <c r="B2974" s="124"/>
      <c r="C2974" s="124"/>
      <c r="D2974" s="124"/>
      <c r="E2974" s="124"/>
      <c r="F2974" s="124"/>
      <c r="G2974" s="124"/>
      <c r="H2974" s="124"/>
      <c r="I2974" s="124"/>
      <c r="J2974" s="124"/>
      <c r="K2974" s="124"/>
      <c r="L2974" s="124"/>
      <c r="M2974" s="124"/>
      <c r="N2974" s="124"/>
      <c r="O2974" s="124"/>
      <c r="P2974" s="124"/>
      <c r="Q2974" s="124"/>
      <c r="R2974" s="124"/>
      <c r="S2974" s="124"/>
      <c r="T2974" s="124"/>
      <c r="U2974" s="124"/>
      <c r="V2974" s="124"/>
      <c r="W2974" s="124"/>
      <c r="X2974" s="124"/>
      <c r="Y2974" s="124"/>
    </row>
    <row r="2975" spans="1:25" x14ac:dyDescent="0.25">
      <c r="A2975" s="124"/>
      <c r="B2975" s="124"/>
      <c r="C2975" s="124"/>
      <c r="D2975" s="124"/>
      <c r="E2975" s="124"/>
      <c r="F2975" s="124"/>
      <c r="G2975" s="124"/>
      <c r="H2975" s="124"/>
      <c r="I2975" s="124"/>
      <c r="J2975" s="124"/>
      <c r="K2975" s="124"/>
      <c r="L2975" s="124"/>
      <c r="M2975" s="124"/>
      <c r="N2975" s="124"/>
      <c r="O2975" s="124"/>
      <c r="P2975" s="124"/>
      <c r="Q2975" s="124"/>
      <c r="R2975" s="124"/>
      <c r="S2975" s="124"/>
      <c r="T2975" s="124"/>
      <c r="U2975" s="124"/>
      <c r="V2975" s="124"/>
      <c r="W2975" s="124"/>
      <c r="X2975" s="124"/>
      <c r="Y2975" s="124"/>
    </row>
    <row r="2976" spans="1:25" x14ac:dyDescent="0.25">
      <c r="A2976" s="124"/>
      <c r="B2976" s="124"/>
      <c r="C2976" s="124"/>
      <c r="D2976" s="124"/>
      <c r="E2976" s="124"/>
      <c r="F2976" s="124"/>
      <c r="G2976" s="124"/>
      <c r="H2976" s="124"/>
      <c r="I2976" s="124"/>
      <c r="J2976" s="124"/>
      <c r="K2976" s="124"/>
      <c r="L2976" s="124"/>
      <c r="M2976" s="124"/>
      <c r="N2976" s="124"/>
      <c r="O2976" s="124"/>
      <c r="P2976" s="124"/>
      <c r="Q2976" s="124"/>
      <c r="R2976" s="124"/>
      <c r="S2976" s="124"/>
      <c r="T2976" s="124"/>
      <c r="U2976" s="124"/>
      <c r="V2976" s="124"/>
      <c r="W2976" s="124"/>
      <c r="X2976" s="124"/>
      <c r="Y2976" s="124"/>
    </row>
    <row r="2977" spans="1:25" x14ac:dyDescent="0.25">
      <c r="A2977" s="124"/>
      <c r="B2977" s="124"/>
      <c r="C2977" s="124"/>
      <c r="D2977" s="124"/>
      <c r="E2977" s="124"/>
      <c r="F2977" s="124"/>
      <c r="G2977" s="124"/>
      <c r="H2977" s="124"/>
      <c r="I2977" s="124"/>
      <c r="J2977" s="124"/>
      <c r="K2977" s="124"/>
      <c r="L2977" s="124"/>
      <c r="M2977" s="124"/>
      <c r="N2977" s="124"/>
      <c r="O2977" s="124"/>
      <c r="P2977" s="124"/>
      <c r="Q2977" s="124"/>
      <c r="R2977" s="124"/>
      <c r="S2977" s="124"/>
      <c r="T2977" s="124"/>
      <c r="U2977" s="124"/>
      <c r="V2977" s="124"/>
      <c r="W2977" s="124"/>
      <c r="X2977" s="124"/>
      <c r="Y2977" s="124"/>
    </row>
    <row r="2978" spans="1:25" x14ac:dyDescent="0.25">
      <c r="A2978" s="124"/>
      <c r="B2978" s="124"/>
      <c r="C2978" s="124"/>
      <c r="D2978" s="124"/>
      <c r="E2978" s="124"/>
      <c r="F2978" s="124"/>
      <c r="G2978" s="124"/>
      <c r="H2978" s="124"/>
      <c r="I2978" s="124"/>
      <c r="J2978" s="124"/>
      <c r="K2978" s="124"/>
      <c r="L2978" s="124"/>
      <c r="M2978" s="124"/>
      <c r="N2978" s="124"/>
      <c r="O2978" s="124"/>
      <c r="P2978" s="124"/>
      <c r="Q2978" s="124"/>
      <c r="R2978" s="124"/>
      <c r="S2978" s="124"/>
      <c r="T2978" s="124"/>
      <c r="U2978" s="124"/>
      <c r="V2978" s="124"/>
      <c r="W2978" s="124"/>
      <c r="X2978" s="124"/>
      <c r="Y2978" s="124"/>
    </row>
    <row r="2979" spans="1:25" x14ac:dyDescent="0.25">
      <c r="A2979" s="124"/>
      <c r="B2979" s="124"/>
      <c r="C2979" s="124"/>
      <c r="D2979" s="124"/>
      <c r="E2979" s="124"/>
      <c r="F2979" s="124"/>
      <c r="G2979" s="124"/>
      <c r="H2979" s="124"/>
      <c r="I2979" s="124"/>
      <c r="J2979" s="124"/>
      <c r="K2979" s="124"/>
      <c r="L2979" s="124"/>
      <c r="M2979" s="124"/>
      <c r="N2979" s="124"/>
      <c r="O2979" s="124"/>
      <c r="P2979" s="124"/>
      <c r="Q2979" s="124"/>
      <c r="R2979" s="124"/>
      <c r="S2979" s="124"/>
      <c r="T2979" s="124"/>
      <c r="U2979" s="124"/>
      <c r="V2979" s="124"/>
      <c r="W2979" s="124"/>
      <c r="X2979" s="124"/>
      <c r="Y2979" s="124"/>
    </row>
    <row r="2980" spans="1:25" x14ac:dyDescent="0.25">
      <c r="A2980" s="124"/>
      <c r="B2980" s="124"/>
      <c r="C2980" s="124"/>
      <c r="D2980" s="124"/>
      <c r="E2980" s="124"/>
      <c r="F2980" s="124"/>
      <c r="G2980" s="124"/>
      <c r="H2980" s="124"/>
      <c r="I2980" s="124"/>
      <c r="J2980" s="124"/>
      <c r="K2980" s="124"/>
      <c r="L2980" s="124"/>
      <c r="M2980" s="124"/>
      <c r="N2980" s="124"/>
      <c r="O2980" s="124"/>
      <c r="P2980" s="124"/>
      <c r="Q2980" s="124"/>
      <c r="R2980" s="124"/>
      <c r="S2980" s="124"/>
      <c r="T2980" s="124"/>
      <c r="U2980" s="124"/>
      <c r="V2980" s="124"/>
      <c r="W2980" s="124"/>
      <c r="X2980" s="124"/>
      <c r="Y2980" s="124"/>
    </row>
    <row r="2981" spans="1:25" x14ac:dyDescent="0.25">
      <c r="A2981" s="124"/>
      <c r="B2981" s="124"/>
      <c r="C2981" s="124"/>
      <c r="D2981" s="124"/>
      <c r="E2981" s="124"/>
      <c r="F2981" s="124"/>
      <c r="G2981" s="124"/>
      <c r="H2981" s="124"/>
      <c r="I2981" s="124"/>
      <c r="J2981" s="124"/>
      <c r="K2981" s="124"/>
      <c r="L2981" s="124"/>
      <c r="M2981" s="124"/>
      <c r="N2981" s="124"/>
      <c r="O2981" s="124"/>
      <c r="P2981" s="124"/>
      <c r="Q2981" s="124"/>
      <c r="R2981" s="124"/>
      <c r="S2981" s="124"/>
      <c r="T2981" s="124"/>
      <c r="U2981" s="124"/>
      <c r="V2981" s="124"/>
      <c r="W2981" s="124"/>
      <c r="X2981" s="124"/>
      <c r="Y2981" s="124"/>
    </row>
    <row r="2982" spans="1:25" x14ac:dyDescent="0.25">
      <c r="A2982" s="124"/>
      <c r="B2982" s="124"/>
      <c r="C2982" s="124"/>
      <c r="D2982" s="124"/>
      <c r="E2982" s="124"/>
      <c r="F2982" s="124"/>
      <c r="G2982" s="124"/>
      <c r="H2982" s="124"/>
      <c r="I2982" s="124"/>
      <c r="J2982" s="124"/>
      <c r="K2982" s="124"/>
      <c r="L2982" s="124"/>
      <c r="M2982" s="124"/>
      <c r="N2982" s="124"/>
      <c r="O2982" s="124"/>
      <c r="P2982" s="124"/>
      <c r="Q2982" s="124"/>
      <c r="R2982" s="124"/>
      <c r="S2982" s="124"/>
      <c r="T2982" s="124"/>
      <c r="U2982" s="124"/>
      <c r="V2982" s="124"/>
      <c r="W2982" s="124"/>
      <c r="X2982" s="124"/>
      <c r="Y2982" s="124"/>
    </row>
    <row r="2983" spans="1:25" x14ac:dyDescent="0.25">
      <c r="A2983" s="124"/>
      <c r="B2983" s="124"/>
      <c r="C2983" s="124"/>
      <c r="D2983" s="124"/>
      <c r="E2983" s="124"/>
      <c r="F2983" s="124"/>
      <c r="G2983" s="124"/>
      <c r="H2983" s="124"/>
      <c r="I2983" s="124"/>
      <c r="J2983" s="124"/>
      <c r="K2983" s="124"/>
      <c r="L2983" s="124"/>
      <c r="M2983" s="124"/>
      <c r="N2983" s="124"/>
      <c r="O2983" s="124"/>
      <c r="P2983" s="124"/>
      <c r="Q2983" s="124"/>
      <c r="R2983" s="124"/>
      <c r="S2983" s="124"/>
      <c r="T2983" s="124"/>
      <c r="U2983" s="124"/>
      <c r="V2983" s="124"/>
      <c r="W2983" s="124"/>
      <c r="X2983" s="124"/>
      <c r="Y2983" s="124"/>
    </row>
    <row r="2984" spans="1:25" x14ac:dyDescent="0.25">
      <c r="A2984" s="124"/>
      <c r="B2984" s="124"/>
      <c r="C2984" s="124"/>
      <c r="D2984" s="124"/>
      <c r="E2984" s="124"/>
      <c r="F2984" s="124"/>
      <c r="G2984" s="124"/>
      <c r="H2984" s="124"/>
      <c r="I2984" s="124"/>
      <c r="J2984" s="124"/>
      <c r="K2984" s="124"/>
      <c r="L2984" s="124"/>
      <c r="M2984" s="124"/>
      <c r="N2984" s="124"/>
      <c r="O2984" s="124"/>
      <c r="P2984" s="124"/>
      <c r="Q2984" s="124"/>
      <c r="R2984" s="124"/>
      <c r="S2984" s="124"/>
      <c r="T2984" s="124"/>
      <c r="U2984" s="124"/>
      <c r="V2984" s="124"/>
      <c r="W2984" s="124"/>
      <c r="X2984" s="124"/>
      <c r="Y2984" s="124"/>
    </row>
    <row r="2985" spans="1:25" x14ac:dyDescent="0.25">
      <c r="A2985" s="124"/>
      <c r="B2985" s="124"/>
      <c r="C2985" s="124"/>
      <c r="D2985" s="124"/>
      <c r="E2985" s="124"/>
      <c r="F2985" s="124"/>
      <c r="G2985" s="124"/>
      <c r="H2985" s="124"/>
      <c r="I2985" s="124"/>
      <c r="J2985" s="124"/>
      <c r="K2985" s="124"/>
      <c r="L2985" s="124"/>
      <c r="M2985" s="124"/>
      <c r="N2985" s="124"/>
      <c r="O2985" s="124"/>
      <c r="P2985" s="124"/>
      <c r="Q2985" s="124"/>
      <c r="R2985" s="124"/>
      <c r="S2985" s="124"/>
      <c r="T2985" s="124"/>
      <c r="U2985" s="124"/>
      <c r="V2985" s="124"/>
      <c r="W2985" s="124"/>
      <c r="X2985" s="124"/>
      <c r="Y2985" s="124"/>
    </row>
    <row r="2986" spans="1:25" x14ac:dyDescent="0.25">
      <c r="A2986" s="124"/>
      <c r="B2986" s="124"/>
      <c r="C2986" s="124"/>
      <c r="D2986" s="124"/>
      <c r="E2986" s="124"/>
      <c r="F2986" s="124"/>
      <c r="G2986" s="124"/>
      <c r="H2986" s="124"/>
      <c r="I2986" s="124"/>
      <c r="J2986" s="124"/>
      <c r="K2986" s="124"/>
      <c r="L2986" s="124"/>
      <c r="M2986" s="124"/>
      <c r="N2986" s="124"/>
      <c r="O2986" s="124"/>
      <c r="P2986" s="124"/>
      <c r="Q2986" s="124"/>
      <c r="R2986" s="124"/>
      <c r="S2986" s="124"/>
      <c r="T2986" s="124"/>
      <c r="U2986" s="124"/>
      <c r="V2986" s="124"/>
      <c r="W2986" s="124"/>
      <c r="X2986" s="124"/>
      <c r="Y2986" s="124"/>
    </row>
    <row r="2987" spans="1:25" x14ac:dyDescent="0.25">
      <c r="A2987" s="124"/>
      <c r="B2987" s="124"/>
      <c r="C2987" s="124"/>
      <c r="D2987" s="124"/>
      <c r="E2987" s="124"/>
      <c r="F2987" s="124"/>
      <c r="G2987" s="124"/>
      <c r="H2987" s="124"/>
      <c r="I2987" s="124"/>
      <c r="J2987" s="124"/>
      <c r="K2987" s="124"/>
      <c r="L2987" s="124"/>
      <c r="M2987" s="124"/>
      <c r="N2987" s="124"/>
      <c r="O2987" s="124"/>
      <c r="P2987" s="124"/>
      <c r="Q2987" s="124"/>
      <c r="R2987" s="124"/>
      <c r="S2987" s="124"/>
      <c r="T2987" s="124"/>
      <c r="U2987" s="124"/>
      <c r="V2987" s="124"/>
      <c r="W2987" s="124"/>
      <c r="X2987" s="124"/>
      <c r="Y2987" s="124"/>
    </row>
    <row r="2988" spans="1:25" x14ac:dyDescent="0.25">
      <c r="A2988" s="124"/>
      <c r="B2988" s="124"/>
      <c r="C2988" s="124"/>
      <c r="D2988" s="124"/>
      <c r="E2988" s="124"/>
      <c r="F2988" s="124"/>
      <c r="G2988" s="124"/>
      <c r="H2988" s="124"/>
      <c r="I2988" s="124"/>
      <c r="J2988" s="124"/>
      <c r="K2988" s="124"/>
      <c r="L2988" s="124"/>
      <c r="M2988" s="124"/>
      <c r="N2988" s="124"/>
      <c r="O2988" s="124"/>
      <c r="P2988" s="124"/>
      <c r="Q2988" s="124"/>
      <c r="R2988" s="124"/>
      <c r="S2988" s="124"/>
      <c r="T2988" s="124"/>
      <c r="U2988" s="124"/>
      <c r="V2988" s="124"/>
      <c r="W2988" s="124"/>
      <c r="X2988" s="124"/>
      <c r="Y2988" s="124"/>
    </row>
    <row r="2989" spans="1:25" x14ac:dyDescent="0.25">
      <c r="A2989" s="124"/>
      <c r="B2989" s="124"/>
      <c r="C2989" s="124"/>
      <c r="D2989" s="124"/>
      <c r="E2989" s="124"/>
      <c r="F2989" s="124"/>
      <c r="G2989" s="124"/>
      <c r="H2989" s="124"/>
      <c r="I2989" s="124"/>
      <c r="J2989" s="124"/>
      <c r="K2989" s="124"/>
      <c r="L2989" s="124"/>
      <c r="M2989" s="124"/>
      <c r="N2989" s="124"/>
      <c r="O2989" s="124"/>
      <c r="P2989" s="124"/>
      <c r="Q2989" s="124"/>
      <c r="R2989" s="124"/>
      <c r="S2989" s="124"/>
      <c r="T2989" s="124"/>
      <c r="U2989" s="124"/>
      <c r="V2989" s="124"/>
      <c r="W2989" s="124"/>
      <c r="X2989" s="124"/>
      <c r="Y2989" s="124"/>
    </row>
    <row r="2990" spans="1:25" x14ac:dyDescent="0.25">
      <c r="A2990" s="124"/>
      <c r="B2990" s="124"/>
      <c r="C2990" s="124"/>
      <c r="D2990" s="124"/>
      <c r="E2990" s="124"/>
      <c r="F2990" s="124"/>
      <c r="G2990" s="124"/>
      <c r="H2990" s="124"/>
      <c r="I2990" s="124"/>
      <c r="J2990" s="124"/>
      <c r="K2990" s="124"/>
      <c r="L2990" s="124"/>
      <c r="M2990" s="124"/>
      <c r="N2990" s="124"/>
      <c r="O2990" s="124"/>
      <c r="P2990" s="124"/>
      <c r="Q2990" s="124"/>
      <c r="R2990" s="124"/>
      <c r="S2990" s="124"/>
      <c r="T2990" s="124"/>
      <c r="U2990" s="124"/>
      <c r="V2990" s="124"/>
      <c r="W2990" s="124"/>
      <c r="X2990" s="124"/>
      <c r="Y2990" s="124"/>
    </row>
    <row r="2991" spans="1:25" x14ac:dyDescent="0.25">
      <c r="A2991" s="124"/>
      <c r="B2991" s="124"/>
      <c r="C2991" s="124"/>
      <c r="D2991" s="124"/>
      <c r="E2991" s="124"/>
      <c r="F2991" s="124"/>
      <c r="G2991" s="124"/>
      <c r="H2991" s="124"/>
      <c r="I2991" s="124"/>
      <c r="J2991" s="124"/>
      <c r="K2991" s="124"/>
      <c r="L2991" s="124"/>
      <c r="M2991" s="124"/>
      <c r="N2991" s="124"/>
      <c r="O2991" s="124"/>
      <c r="P2991" s="124"/>
      <c r="Q2991" s="124"/>
      <c r="R2991" s="124"/>
      <c r="S2991" s="124"/>
      <c r="T2991" s="124"/>
      <c r="U2991" s="124"/>
      <c r="V2991" s="124"/>
      <c r="W2991" s="124"/>
      <c r="X2991" s="124"/>
      <c r="Y2991" s="124"/>
    </row>
    <row r="2992" spans="1:25" x14ac:dyDescent="0.25">
      <c r="A2992" s="124"/>
      <c r="B2992" s="124"/>
      <c r="C2992" s="124"/>
      <c r="D2992" s="124"/>
      <c r="E2992" s="124"/>
      <c r="F2992" s="124"/>
      <c r="G2992" s="124"/>
      <c r="H2992" s="124"/>
      <c r="I2992" s="124"/>
      <c r="J2992" s="124"/>
      <c r="K2992" s="124"/>
      <c r="L2992" s="124"/>
      <c r="M2992" s="124"/>
      <c r="N2992" s="124"/>
      <c r="O2992" s="124"/>
      <c r="P2992" s="124"/>
      <c r="Q2992" s="124"/>
      <c r="R2992" s="124"/>
      <c r="S2992" s="124"/>
      <c r="T2992" s="124"/>
      <c r="U2992" s="124"/>
      <c r="V2992" s="124"/>
      <c r="W2992" s="124"/>
      <c r="X2992" s="124"/>
      <c r="Y2992" s="124"/>
    </row>
    <row r="2993" spans="1:25" x14ac:dyDescent="0.25">
      <c r="A2993" s="124"/>
      <c r="B2993" s="124"/>
      <c r="C2993" s="124"/>
      <c r="D2993" s="124"/>
      <c r="E2993" s="124"/>
      <c r="F2993" s="124"/>
      <c r="G2993" s="124"/>
      <c r="H2993" s="124"/>
      <c r="I2993" s="124"/>
      <c r="J2993" s="124"/>
      <c r="K2993" s="124"/>
      <c r="L2993" s="124"/>
      <c r="M2993" s="124"/>
      <c r="N2993" s="124"/>
      <c r="O2993" s="124"/>
      <c r="P2993" s="124"/>
      <c r="Q2993" s="124"/>
      <c r="R2993" s="124"/>
      <c r="S2993" s="124"/>
      <c r="T2993" s="124"/>
      <c r="U2993" s="124"/>
      <c r="V2993" s="124"/>
      <c r="W2993" s="124"/>
      <c r="X2993" s="124"/>
      <c r="Y2993" s="124"/>
    </row>
    <row r="2994" spans="1:25" x14ac:dyDescent="0.25">
      <c r="A2994" s="124"/>
      <c r="B2994" s="124"/>
      <c r="C2994" s="124"/>
      <c r="D2994" s="124"/>
      <c r="E2994" s="124"/>
      <c r="F2994" s="124"/>
      <c r="G2994" s="124"/>
      <c r="H2994" s="124"/>
      <c r="I2994" s="124"/>
      <c r="J2994" s="124"/>
      <c r="K2994" s="124"/>
      <c r="L2994" s="124"/>
      <c r="M2994" s="124"/>
      <c r="N2994" s="124"/>
      <c r="O2994" s="124"/>
      <c r="P2994" s="124"/>
      <c r="Q2994" s="124"/>
      <c r="R2994" s="124"/>
      <c r="S2994" s="124"/>
      <c r="T2994" s="124"/>
      <c r="U2994" s="124"/>
      <c r="V2994" s="124"/>
      <c r="W2994" s="124"/>
      <c r="X2994" s="124"/>
      <c r="Y2994" s="124"/>
    </row>
    <row r="2995" spans="1:25" x14ac:dyDescent="0.25">
      <c r="A2995" s="124"/>
      <c r="B2995" s="124"/>
      <c r="C2995" s="124"/>
      <c r="D2995" s="124"/>
      <c r="E2995" s="124"/>
      <c r="F2995" s="124"/>
      <c r="G2995" s="124"/>
      <c r="H2995" s="124"/>
      <c r="I2995" s="124"/>
      <c r="J2995" s="124"/>
      <c r="K2995" s="124"/>
      <c r="L2995" s="124"/>
      <c r="M2995" s="124"/>
      <c r="N2995" s="124"/>
      <c r="O2995" s="124"/>
      <c r="P2995" s="124"/>
      <c r="Q2995" s="124"/>
      <c r="R2995" s="124"/>
      <c r="S2995" s="124"/>
      <c r="T2995" s="124"/>
      <c r="U2995" s="124"/>
      <c r="V2995" s="124"/>
      <c r="W2995" s="124"/>
      <c r="X2995" s="124"/>
      <c r="Y2995" s="124"/>
    </row>
    <row r="2996" spans="1:25" x14ac:dyDescent="0.25">
      <c r="A2996" s="124"/>
      <c r="B2996" s="124"/>
      <c r="C2996" s="124"/>
      <c r="D2996" s="124"/>
      <c r="E2996" s="124"/>
      <c r="F2996" s="124"/>
      <c r="G2996" s="124"/>
      <c r="H2996" s="124"/>
      <c r="I2996" s="124"/>
      <c r="J2996" s="124"/>
      <c r="K2996" s="124"/>
      <c r="L2996" s="124"/>
      <c r="M2996" s="124"/>
      <c r="N2996" s="124"/>
      <c r="O2996" s="124"/>
      <c r="P2996" s="124"/>
      <c r="Q2996" s="124"/>
      <c r="R2996" s="124"/>
      <c r="S2996" s="124"/>
      <c r="T2996" s="124"/>
      <c r="U2996" s="124"/>
      <c r="V2996" s="124"/>
      <c r="W2996" s="124"/>
      <c r="X2996" s="124"/>
      <c r="Y2996" s="124"/>
    </row>
    <row r="2997" spans="1:25" x14ac:dyDescent="0.25">
      <c r="A2997" s="124"/>
      <c r="B2997" s="124"/>
      <c r="C2997" s="124"/>
      <c r="D2997" s="124"/>
      <c r="E2997" s="124"/>
      <c r="F2997" s="124"/>
      <c r="G2997" s="124"/>
      <c r="H2997" s="124"/>
      <c r="I2997" s="124"/>
      <c r="J2997" s="124"/>
      <c r="K2997" s="124"/>
      <c r="L2997" s="124"/>
      <c r="M2997" s="124"/>
      <c r="N2997" s="124"/>
      <c r="O2997" s="124"/>
      <c r="P2997" s="124"/>
      <c r="Q2997" s="124"/>
      <c r="R2997" s="124"/>
      <c r="S2997" s="124"/>
      <c r="T2997" s="124"/>
      <c r="U2997" s="124"/>
      <c r="V2997" s="124"/>
      <c r="W2997" s="124"/>
      <c r="X2997" s="124"/>
      <c r="Y2997" s="124"/>
    </row>
    <row r="2998" spans="1:25" x14ac:dyDescent="0.25">
      <c r="A2998" s="124"/>
      <c r="B2998" s="124"/>
      <c r="C2998" s="124"/>
      <c r="D2998" s="124"/>
      <c r="E2998" s="124"/>
      <c r="F2998" s="124"/>
      <c r="G2998" s="124"/>
      <c r="H2998" s="124"/>
      <c r="I2998" s="124"/>
      <c r="J2998" s="124"/>
      <c r="K2998" s="124"/>
      <c r="L2998" s="124"/>
      <c r="M2998" s="124"/>
      <c r="N2998" s="124"/>
      <c r="O2998" s="124"/>
      <c r="P2998" s="124"/>
      <c r="Q2998" s="124"/>
      <c r="R2998" s="124"/>
      <c r="S2998" s="124"/>
      <c r="T2998" s="124"/>
      <c r="U2998" s="124"/>
      <c r="V2998" s="124"/>
      <c r="W2998" s="124"/>
      <c r="X2998" s="124"/>
      <c r="Y2998" s="124"/>
    </row>
    <row r="2999" spans="1:25" x14ac:dyDescent="0.25">
      <c r="A2999" s="124"/>
      <c r="B2999" s="124"/>
      <c r="C2999" s="124"/>
      <c r="D2999" s="124"/>
      <c r="E2999" s="124"/>
      <c r="F2999" s="124"/>
      <c r="G2999" s="124"/>
      <c r="H2999" s="124"/>
      <c r="I2999" s="124"/>
      <c r="J2999" s="124"/>
      <c r="K2999" s="124"/>
      <c r="L2999" s="124"/>
      <c r="M2999" s="124"/>
      <c r="N2999" s="124"/>
      <c r="O2999" s="124"/>
      <c r="P2999" s="124"/>
      <c r="Q2999" s="124"/>
      <c r="R2999" s="124"/>
      <c r="S2999" s="124"/>
      <c r="T2999" s="124"/>
      <c r="U2999" s="124"/>
      <c r="V2999" s="124"/>
      <c r="W2999" s="124"/>
      <c r="X2999" s="124"/>
      <c r="Y2999" s="124"/>
    </row>
    <row r="3000" spans="1:25" x14ac:dyDescent="0.25">
      <c r="A3000" s="124"/>
      <c r="B3000" s="124"/>
      <c r="C3000" s="124"/>
      <c r="D3000" s="124"/>
      <c r="E3000" s="124"/>
      <c r="F3000" s="124"/>
      <c r="G3000" s="124"/>
      <c r="H3000" s="124"/>
      <c r="I3000" s="124"/>
      <c r="J3000" s="124"/>
      <c r="K3000" s="124"/>
      <c r="L3000" s="124"/>
      <c r="M3000" s="124"/>
      <c r="N3000" s="124"/>
      <c r="O3000" s="124"/>
      <c r="P3000" s="124"/>
      <c r="Q3000" s="124"/>
      <c r="R3000" s="124"/>
      <c r="S3000" s="124"/>
      <c r="T3000" s="124"/>
      <c r="U3000" s="124"/>
      <c r="V3000" s="124"/>
      <c r="W3000" s="124"/>
      <c r="X3000" s="124"/>
      <c r="Y3000" s="124"/>
    </row>
    <row r="3001" spans="1:25" x14ac:dyDescent="0.25">
      <c r="A3001" s="124"/>
      <c r="B3001" s="124"/>
      <c r="C3001" s="124"/>
      <c r="D3001" s="124"/>
      <c r="E3001" s="124"/>
      <c r="F3001" s="124"/>
      <c r="G3001" s="124"/>
      <c r="H3001" s="124"/>
      <c r="I3001" s="124"/>
      <c r="J3001" s="124"/>
      <c r="K3001" s="124"/>
      <c r="L3001" s="124"/>
      <c r="M3001" s="124"/>
      <c r="N3001" s="124"/>
      <c r="O3001" s="124"/>
      <c r="P3001" s="124"/>
      <c r="Q3001" s="124"/>
      <c r="R3001" s="124"/>
      <c r="S3001" s="124"/>
      <c r="T3001" s="124"/>
      <c r="U3001" s="124"/>
      <c r="V3001" s="124"/>
      <c r="W3001" s="124"/>
      <c r="X3001" s="124"/>
      <c r="Y3001" s="124"/>
    </row>
    <row r="3002" spans="1:25" x14ac:dyDescent="0.25">
      <c r="A3002" s="124"/>
      <c r="B3002" s="124"/>
      <c r="C3002" s="124"/>
      <c r="D3002" s="124"/>
      <c r="E3002" s="124"/>
      <c r="F3002" s="124"/>
      <c r="G3002" s="124"/>
      <c r="H3002" s="124"/>
      <c r="I3002" s="124"/>
      <c r="J3002" s="124"/>
      <c r="K3002" s="124"/>
      <c r="L3002" s="124"/>
      <c r="M3002" s="124"/>
      <c r="N3002" s="124"/>
      <c r="O3002" s="124"/>
      <c r="P3002" s="124"/>
      <c r="Q3002" s="124"/>
      <c r="R3002" s="124"/>
      <c r="S3002" s="124"/>
      <c r="T3002" s="124"/>
      <c r="U3002" s="124"/>
      <c r="V3002" s="124"/>
      <c r="W3002" s="124"/>
      <c r="X3002" s="124"/>
      <c r="Y3002" s="124"/>
    </row>
    <row r="3003" spans="1:25" x14ac:dyDescent="0.25">
      <c r="A3003" s="124"/>
      <c r="B3003" s="124"/>
      <c r="C3003" s="124"/>
      <c r="D3003" s="124"/>
      <c r="E3003" s="124"/>
      <c r="F3003" s="124"/>
      <c r="G3003" s="124"/>
      <c r="H3003" s="124"/>
      <c r="I3003" s="124"/>
      <c r="J3003" s="124"/>
      <c r="K3003" s="124"/>
      <c r="L3003" s="124"/>
      <c r="M3003" s="124"/>
      <c r="N3003" s="124"/>
      <c r="O3003" s="124"/>
      <c r="P3003" s="124"/>
      <c r="Q3003" s="124"/>
      <c r="R3003" s="124"/>
      <c r="S3003" s="124"/>
      <c r="T3003" s="124"/>
      <c r="U3003" s="124"/>
      <c r="V3003" s="124"/>
      <c r="W3003" s="124"/>
      <c r="X3003" s="124"/>
      <c r="Y3003" s="124"/>
    </row>
    <row r="3004" spans="1:25" x14ac:dyDescent="0.25">
      <c r="A3004" s="124"/>
      <c r="B3004" s="124"/>
      <c r="C3004" s="124"/>
      <c r="D3004" s="124"/>
      <c r="E3004" s="124"/>
      <c r="F3004" s="124"/>
      <c r="G3004" s="124"/>
      <c r="H3004" s="124"/>
      <c r="I3004" s="124"/>
      <c r="J3004" s="124"/>
      <c r="K3004" s="124"/>
      <c r="L3004" s="124"/>
      <c r="M3004" s="124"/>
      <c r="N3004" s="124"/>
      <c r="O3004" s="124"/>
      <c r="P3004" s="124"/>
      <c r="Q3004" s="124"/>
      <c r="R3004" s="124"/>
      <c r="S3004" s="124"/>
      <c r="T3004" s="124"/>
      <c r="U3004" s="124"/>
      <c r="V3004" s="124"/>
      <c r="W3004" s="124"/>
      <c r="X3004" s="124"/>
      <c r="Y3004" s="124"/>
    </row>
    <row r="3005" spans="1:25" x14ac:dyDescent="0.25">
      <c r="A3005" s="124"/>
      <c r="B3005" s="124"/>
      <c r="C3005" s="124"/>
      <c r="D3005" s="124"/>
      <c r="E3005" s="124"/>
      <c r="F3005" s="124"/>
      <c r="G3005" s="124"/>
      <c r="H3005" s="124"/>
      <c r="I3005" s="124"/>
      <c r="J3005" s="124"/>
      <c r="K3005" s="124"/>
      <c r="L3005" s="124"/>
      <c r="M3005" s="124"/>
      <c r="N3005" s="124"/>
      <c r="O3005" s="124"/>
      <c r="P3005" s="124"/>
      <c r="Q3005" s="124"/>
      <c r="R3005" s="124"/>
      <c r="S3005" s="124"/>
      <c r="T3005" s="124"/>
      <c r="U3005" s="124"/>
      <c r="V3005" s="124"/>
      <c r="W3005" s="124"/>
      <c r="X3005" s="124"/>
      <c r="Y3005" s="124"/>
    </row>
    <row r="3006" spans="1:25" x14ac:dyDescent="0.25">
      <c r="A3006" s="124"/>
      <c r="B3006" s="124"/>
      <c r="C3006" s="124"/>
      <c r="D3006" s="124"/>
      <c r="E3006" s="124"/>
      <c r="F3006" s="124"/>
      <c r="G3006" s="124"/>
      <c r="H3006" s="124"/>
      <c r="I3006" s="124"/>
      <c r="J3006" s="124"/>
      <c r="K3006" s="124"/>
      <c r="L3006" s="124"/>
      <c r="M3006" s="124"/>
      <c r="N3006" s="124"/>
      <c r="O3006" s="124"/>
      <c r="P3006" s="124"/>
      <c r="Q3006" s="124"/>
      <c r="R3006" s="124"/>
      <c r="S3006" s="124"/>
      <c r="T3006" s="124"/>
      <c r="U3006" s="124"/>
      <c r="V3006" s="124"/>
      <c r="W3006" s="124"/>
      <c r="X3006" s="124"/>
      <c r="Y3006" s="124"/>
    </row>
    <row r="3007" spans="1:25" x14ac:dyDescent="0.25">
      <c r="A3007" s="124"/>
      <c r="B3007" s="124"/>
      <c r="C3007" s="124"/>
      <c r="D3007" s="124"/>
      <c r="E3007" s="124"/>
      <c r="F3007" s="124"/>
      <c r="G3007" s="124"/>
      <c r="H3007" s="124"/>
      <c r="I3007" s="124"/>
      <c r="J3007" s="124"/>
      <c r="K3007" s="124"/>
      <c r="L3007" s="124"/>
      <c r="M3007" s="124"/>
      <c r="N3007" s="124"/>
      <c r="O3007" s="124"/>
      <c r="P3007" s="124"/>
      <c r="Q3007" s="124"/>
      <c r="R3007" s="124"/>
      <c r="S3007" s="124"/>
      <c r="T3007" s="124"/>
      <c r="U3007" s="124"/>
      <c r="V3007" s="124"/>
      <c r="W3007" s="124"/>
      <c r="X3007" s="124"/>
      <c r="Y3007" s="124"/>
    </row>
    <row r="3008" spans="1:25" x14ac:dyDescent="0.25">
      <c r="A3008" s="124"/>
      <c r="B3008" s="124"/>
      <c r="C3008" s="124"/>
      <c r="D3008" s="124"/>
      <c r="E3008" s="124"/>
      <c r="F3008" s="124"/>
      <c r="G3008" s="124"/>
      <c r="H3008" s="124"/>
      <c r="I3008" s="124"/>
      <c r="J3008" s="124"/>
      <c r="K3008" s="124"/>
      <c r="L3008" s="124"/>
      <c r="M3008" s="124"/>
      <c r="N3008" s="124"/>
      <c r="O3008" s="124"/>
      <c r="P3008" s="124"/>
      <c r="Q3008" s="124"/>
      <c r="R3008" s="124"/>
      <c r="S3008" s="124"/>
      <c r="T3008" s="124"/>
      <c r="U3008" s="124"/>
      <c r="V3008" s="124"/>
      <c r="W3008" s="124"/>
      <c r="X3008" s="124"/>
      <c r="Y3008" s="124"/>
    </row>
    <row r="3009" spans="1:25" x14ac:dyDescent="0.25">
      <c r="A3009" s="124"/>
      <c r="B3009" s="124"/>
      <c r="C3009" s="124"/>
      <c r="D3009" s="124"/>
      <c r="E3009" s="124"/>
      <c r="F3009" s="124"/>
      <c r="G3009" s="124"/>
      <c r="H3009" s="124"/>
      <c r="I3009" s="124"/>
      <c r="J3009" s="124"/>
      <c r="K3009" s="124"/>
      <c r="L3009" s="124"/>
      <c r="M3009" s="124"/>
      <c r="N3009" s="124"/>
      <c r="O3009" s="124"/>
      <c r="P3009" s="124"/>
      <c r="Q3009" s="124"/>
      <c r="R3009" s="124"/>
      <c r="S3009" s="124"/>
      <c r="T3009" s="124"/>
      <c r="U3009" s="124"/>
      <c r="V3009" s="124"/>
      <c r="W3009" s="124"/>
      <c r="X3009" s="124"/>
      <c r="Y3009" s="124"/>
    </row>
    <row r="3010" spans="1:25" x14ac:dyDescent="0.25">
      <c r="A3010" s="124"/>
      <c r="B3010" s="124"/>
      <c r="C3010" s="124"/>
      <c r="D3010" s="124"/>
      <c r="E3010" s="124"/>
      <c r="F3010" s="124"/>
      <c r="G3010" s="124"/>
      <c r="H3010" s="124"/>
      <c r="I3010" s="124"/>
      <c r="J3010" s="124"/>
      <c r="K3010" s="124"/>
      <c r="L3010" s="124"/>
      <c r="M3010" s="124"/>
      <c r="N3010" s="124"/>
      <c r="O3010" s="124"/>
      <c r="P3010" s="124"/>
      <c r="Q3010" s="124"/>
      <c r="R3010" s="124"/>
      <c r="S3010" s="124"/>
      <c r="T3010" s="124"/>
      <c r="U3010" s="124"/>
      <c r="V3010" s="124"/>
      <c r="W3010" s="124"/>
      <c r="X3010" s="124"/>
      <c r="Y3010" s="124"/>
    </row>
    <row r="3011" spans="1:25" x14ac:dyDescent="0.25">
      <c r="A3011" s="124"/>
      <c r="B3011" s="124"/>
      <c r="C3011" s="124"/>
      <c r="D3011" s="124"/>
      <c r="E3011" s="124"/>
      <c r="F3011" s="124"/>
      <c r="G3011" s="124"/>
      <c r="H3011" s="124"/>
      <c r="I3011" s="124"/>
      <c r="J3011" s="124"/>
      <c r="K3011" s="124"/>
      <c r="L3011" s="124"/>
      <c r="M3011" s="124"/>
      <c r="N3011" s="124"/>
      <c r="O3011" s="124"/>
      <c r="P3011" s="124"/>
      <c r="Q3011" s="124"/>
      <c r="R3011" s="124"/>
      <c r="S3011" s="124"/>
      <c r="T3011" s="124"/>
      <c r="U3011" s="124"/>
      <c r="V3011" s="124"/>
      <c r="W3011" s="124"/>
      <c r="X3011" s="124"/>
      <c r="Y3011" s="124"/>
    </row>
    <row r="3012" spans="1:25" x14ac:dyDescent="0.25">
      <c r="A3012" s="124"/>
      <c r="B3012" s="124"/>
      <c r="C3012" s="124"/>
      <c r="D3012" s="124"/>
      <c r="E3012" s="124"/>
      <c r="F3012" s="124"/>
      <c r="G3012" s="124"/>
      <c r="H3012" s="124"/>
      <c r="I3012" s="124"/>
      <c r="J3012" s="124"/>
      <c r="K3012" s="124"/>
      <c r="L3012" s="124"/>
      <c r="M3012" s="124"/>
      <c r="N3012" s="124"/>
      <c r="O3012" s="124"/>
      <c r="P3012" s="124"/>
      <c r="Q3012" s="124"/>
      <c r="R3012" s="124"/>
      <c r="S3012" s="124"/>
      <c r="T3012" s="124"/>
      <c r="U3012" s="124"/>
      <c r="V3012" s="124"/>
      <c r="W3012" s="124"/>
      <c r="X3012" s="124"/>
      <c r="Y3012" s="124"/>
    </row>
    <row r="3013" spans="1:25" x14ac:dyDescent="0.25">
      <c r="A3013" s="124"/>
      <c r="B3013" s="124"/>
      <c r="C3013" s="124"/>
      <c r="D3013" s="124"/>
      <c r="E3013" s="124"/>
      <c r="F3013" s="124"/>
      <c r="G3013" s="124"/>
      <c r="H3013" s="124"/>
      <c r="I3013" s="124"/>
      <c r="J3013" s="124"/>
      <c r="K3013" s="124"/>
      <c r="L3013" s="124"/>
      <c r="M3013" s="124"/>
      <c r="N3013" s="124"/>
      <c r="O3013" s="124"/>
      <c r="P3013" s="124"/>
      <c r="Q3013" s="124"/>
      <c r="R3013" s="124"/>
      <c r="S3013" s="124"/>
      <c r="T3013" s="124"/>
      <c r="U3013" s="124"/>
      <c r="V3013" s="124"/>
      <c r="W3013" s="124"/>
      <c r="X3013" s="124"/>
      <c r="Y3013" s="124"/>
    </row>
    <row r="3014" spans="1:25" x14ac:dyDescent="0.25">
      <c r="A3014" s="124"/>
      <c r="B3014" s="124"/>
      <c r="C3014" s="124"/>
      <c r="D3014" s="124"/>
      <c r="E3014" s="124"/>
      <c r="F3014" s="124"/>
      <c r="G3014" s="124"/>
      <c r="H3014" s="124"/>
      <c r="I3014" s="124"/>
      <c r="J3014" s="124"/>
      <c r="K3014" s="124"/>
      <c r="L3014" s="124"/>
      <c r="M3014" s="124"/>
      <c r="N3014" s="124"/>
      <c r="O3014" s="124"/>
      <c r="P3014" s="124"/>
      <c r="Q3014" s="124"/>
      <c r="R3014" s="124"/>
      <c r="S3014" s="124"/>
      <c r="T3014" s="124"/>
      <c r="U3014" s="124"/>
      <c r="V3014" s="124"/>
      <c r="W3014" s="124"/>
      <c r="X3014" s="124"/>
      <c r="Y3014" s="124"/>
    </row>
    <row r="3015" spans="1:25" x14ac:dyDescent="0.25">
      <c r="A3015" s="124"/>
      <c r="B3015" s="124"/>
      <c r="C3015" s="124"/>
      <c r="D3015" s="124"/>
      <c r="E3015" s="124"/>
      <c r="F3015" s="124"/>
      <c r="G3015" s="124"/>
      <c r="H3015" s="124"/>
      <c r="I3015" s="124"/>
      <c r="J3015" s="124"/>
      <c r="K3015" s="124"/>
      <c r="L3015" s="124"/>
      <c r="M3015" s="124"/>
      <c r="N3015" s="124"/>
      <c r="O3015" s="124"/>
      <c r="P3015" s="124"/>
      <c r="Q3015" s="124"/>
      <c r="R3015" s="124"/>
      <c r="S3015" s="124"/>
      <c r="T3015" s="124"/>
      <c r="U3015" s="124"/>
      <c r="V3015" s="124"/>
      <c r="W3015" s="124"/>
      <c r="X3015" s="124"/>
      <c r="Y3015" s="124"/>
    </row>
    <row r="3016" spans="1:25" x14ac:dyDescent="0.25">
      <c r="A3016" s="124"/>
      <c r="B3016" s="124"/>
      <c r="C3016" s="124"/>
      <c r="D3016" s="124"/>
      <c r="E3016" s="124"/>
      <c r="F3016" s="124"/>
      <c r="G3016" s="124"/>
      <c r="H3016" s="124"/>
      <c r="I3016" s="124"/>
      <c r="J3016" s="124"/>
      <c r="K3016" s="124"/>
      <c r="L3016" s="124"/>
      <c r="M3016" s="124"/>
      <c r="N3016" s="124"/>
      <c r="O3016" s="124"/>
      <c r="P3016" s="124"/>
      <c r="Q3016" s="124"/>
      <c r="R3016" s="124"/>
      <c r="S3016" s="124"/>
      <c r="T3016" s="124"/>
      <c r="U3016" s="124"/>
      <c r="V3016" s="124"/>
      <c r="W3016" s="124"/>
      <c r="X3016" s="124"/>
      <c r="Y3016" s="124"/>
    </row>
    <row r="3017" spans="1:25" x14ac:dyDescent="0.25">
      <c r="A3017" s="124"/>
      <c r="B3017" s="124"/>
      <c r="C3017" s="124"/>
      <c r="D3017" s="124"/>
      <c r="E3017" s="124"/>
      <c r="F3017" s="124"/>
      <c r="G3017" s="124"/>
      <c r="H3017" s="124"/>
      <c r="I3017" s="124"/>
      <c r="J3017" s="124"/>
      <c r="K3017" s="124"/>
      <c r="L3017" s="124"/>
      <c r="M3017" s="124"/>
      <c r="N3017" s="124"/>
      <c r="O3017" s="124"/>
      <c r="P3017" s="124"/>
      <c r="Q3017" s="124"/>
      <c r="R3017" s="124"/>
      <c r="S3017" s="124"/>
      <c r="T3017" s="124"/>
      <c r="U3017" s="124"/>
      <c r="V3017" s="124"/>
      <c r="W3017" s="124"/>
      <c r="X3017" s="124"/>
      <c r="Y3017" s="124"/>
    </row>
    <row r="3018" spans="1:25" x14ac:dyDescent="0.25">
      <c r="A3018" s="124"/>
      <c r="B3018" s="124"/>
      <c r="C3018" s="124"/>
      <c r="D3018" s="124"/>
      <c r="E3018" s="124"/>
      <c r="F3018" s="124"/>
      <c r="G3018" s="124"/>
      <c r="H3018" s="124"/>
      <c r="I3018" s="124"/>
      <c r="J3018" s="124"/>
      <c r="K3018" s="124"/>
      <c r="L3018" s="124"/>
      <c r="M3018" s="124"/>
      <c r="N3018" s="124"/>
      <c r="O3018" s="124"/>
      <c r="P3018" s="124"/>
      <c r="Q3018" s="124"/>
      <c r="R3018" s="124"/>
      <c r="S3018" s="124"/>
      <c r="T3018" s="124"/>
      <c r="U3018" s="124"/>
      <c r="V3018" s="124"/>
      <c r="W3018" s="124"/>
      <c r="X3018" s="124"/>
      <c r="Y3018" s="124"/>
    </row>
    <row r="3019" spans="1:25" x14ac:dyDescent="0.25">
      <c r="A3019" s="124"/>
      <c r="B3019" s="124"/>
      <c r="C3019" s="124"/>
      <c r="D3019" s="124"/>
      <c r="E3019" s="124"/>
      <c r="F3019" s="124"/>
      <c r="G3019" s="124"/>
      <c r="H3019" s="124"/>
      <c r="I3019" s="124"/>
      <c r="J3019" s="124"/>
      <c r="K3019" s="124"/>
      <c r="L3019" s="124"/>
      <c r="M3019" s="124"/>
      <c r="N3019" s="124"/>
      <c r="O3019" s="124"/>
      <c r="P3019" s="124"/>
      <c r="Q3019" s="124"/>
      <c r="R3019" s="124"/>
      <c r="S3019" s="124"/>
      <c r="T3019" s="124"/>
      <c r="U3019" s="124"/>
      <c r="V3019" s="124"/>
      <c r="W3019" s="124"/>
      <c r="X3019" s="124"/>
      <c r="Y3019" s="124"/>
    </row>
    <row r="3020" spans="1:25" x14ac:dyDescent="0.25">
      <c r="A3020" s="124"/>
      <c r="B3020" s="124"/>
      <c r="C3020" s="124"/>
      <c r="D3020" s="124"/>
      <c r="E3020" s="124"/>
      <c r="F3020" s="124"/>
      <c r="G3020" s="124"/>
      <c r="H3020" s="124"/>
      <c r="I3020" s="124"/>
      <c r="J3020" s="124"/>
      <c r="K3020" s="124"/>
      <c r="L3020" s="124"/>
      <c r="M3020" s="124"/>
      <c r="N3020" s="124"/>
      <c r="O3020" s="124"/>
      <c r="P3020" s="124"/>
      <c r="Q3020" s="124"/>
      <c r="R3020" s="124"/>
      <c r="S3020" s="124"/>
      <c r="T3020" s="124"/>
      <c r="U3020" s="124"/>
      <c r="V3020" s="124"/>
      <c r="W3020" s="124"/>
      <c r="X3020" s="124"/>
      <c r="Y3020" s="124"/>
    </row>
    <row r="3021" spans="1:25" x14ac:dyDescent="0.25">
      <c r="A3021" s="124"/>
      <c r="B3021" s="124"/>
      <c r="C3021" s="124"/>
      <c r="D3021" s="124"/>
      <c r="E3021" s="124"/>
      <c r="F3021" s="124"/>
      <c r="G3021" s="124"/>
      <c r="H3021" s="124"/>
      <c r="I3021" s="124"/>
      <c r="J3021" s="124"/>
      <c r="K3021" s="124"/>
      <c r="L3021" s="124"/>
      <c r="M3021" s="124"/>
      <c r="N3021" s="124"/>
      <c r="O3021" s="124"/>
      <c r="P3021" s="124"/>
      <c r="Q3021" s="124"/>
      <c r="R3021" s="124"/>
      <c r="S3021" s="124"/>
      <c r="T3021" s="124"/>
      <c r="U3021" s="124"/>
      <c r="V3021" s="124"/>
      <c r="W3021" s="124"/>
      <c r="X3021" s="124"/>
      <c r="Y3021" s="124"/>
    </row>
    <row r="3022" spans="1:25" x14ac:dyDescent="0.25">
      <c r="A3022" s="124"/>
      <c r="B3022" s="124"/>
      <c r="C3022" s="124"/>
      <c r="D3022" s="124"/>
      <c r="E3022" s="124"/>
      <c r="F3022" s="124"/>
      <c r="G3022" s="124"/>
      <c r="H3022" s="124"/>
      <c r="I3022" s="124"/>
      <c r="J3022" s="124"/>
      <c r="K3022" s="124"/>
      <c r="L3022" s="124"/>
      <c r="M3022" s="124"/>
      <c r="N3022" s="124"/>
      <c r="O3022" s="124"/>
      <c r="P3022" s="124"/>
      <c r="Q3022" s="124"/>
      <c r="R3022" s="124"/>
      <c r="S3022" s="124"/>
      <c r="T3022" s="124"/>
      <c r="U3022" s="124"/>
      <c r="V3022" s="124"/>
      <c r="W3022" s="124"/>
      <c r="X3022" s="124"/>
      <c r="Y3022" s="124"/>
    </row>
    <row r="3023" spans="1:25" x14ac:dyDescent="0.25">
      <c r="A3023" s="124"/>
      <c r="B3023" s="124"/>
      <c r="C3023" s="124"/>
      <c r="D3023" s="124"/>
      <c r="E3023" s="124"/>
      <c r="F3023" s="124"/>
      <c r="G3023" s="124"/>
      <c r="H3023" s="124"/>
      <c r="I3023" s="124"/>
      <c r="J3023" s="124"/>
      <c r="K3023" s="124"/>
      <c r="L3023" s="124"/>
      <c r="M3023" s="124"/>
      <c r="N3023" s="124"/>
      <c r="O3023" s="124"/>
      <c r="P3023" s="124"/>
      <c r="Q3023" s="124"/>
      <c r="R3023" s="124"/>
      <c r="S3023" s="124"/>
      <c r="T3023" s="124"/>
      <c r="U3023" s="124"/>
      <c r="V3023" s="124"/>
      <c r="W3023" s="124"/>
      <c r="X3023" s="124"/>
      <c r="Y3023" s="124"/>
    </row>
    <row r="3024" spans="1:25" x14ac:dyDescent="0.25">
      <c r="A3024" s="124"/>
      <c r="B3024" s="124"/>
      <c r="C3024" s="124"/>
      <c r="D3024" s="124"/>
      <c r="E3024" s="124"/>
      <c r="F3024" s="124"/>
      <c r="G3024" s="124"/>
      <c r="H3024" s="124"/>
      <c r="I3024" s="124"/>
      <c r="J3024" s="124"/>
      <c r="K3024" s="124"/>
      <c r="L3024" s="124"/>
      <c r="M3024" s="124"/>
      <c r="N3024" s="124"/>
      <c r="O3024" s="124"/>
      <c r="P3024" s="124"/>
      <c r="Q3024" s="124"/>
      <c r="R3024" s="124"/>
      <c r="S3024" s="124"/>
      <c r="T3024" s="124"/>
      <c r="U3024" s="124"/>
      <c r="V3024" s="124"/>
      <c r="W3024" s="124"/>
      <c r="X3024" s="124"/>
      <c r="Y3024" s="124"/>
    </row>
    <row r="3025" spans="1:25" x14ac:dyDescent="0.25">
      <c r="A3025" s="124"/>
      <c r="B3025" s="124"/>
      <c r="C3025" s="124"/>
      <c r="D3025" s="124"/>
      <c r="E3025" s="124"/>
      <c r="F3025" s="124"/>
      <c r="G3025" s="124"/>
      <c r="H3025" s="124"/>
      <c r="I3025" s="124"/>
      <c r="J3025" s="124"/>
      <c r="K3025" s="124"/>
      <c r="L3025" s="124"/>
      <c r="M3025" s="124"/>
      <c r="N3025" s="124"/>
      <c r="O3025" s="124"/>
      <c r="P3025" s="124"/>
      <c r="Q3025" s="124"/>
      <c r="R3025" s="124"/>
      <c r="S3025" s="124"/>
      <c r="T3025" s="124"/>
      <c r="U3025" s="124"/>
      <c r="V3025" s="124"/>
      <c r="W3025" s="124"/>
      <c r="X3025" s="124"/>
      <c r="Y3025" s="124"/>
    </row>
    <row r="3026" spans="1:25" x14ac:dyDescent="0.25">
      <c r="A3026" s="124"/>
      <c r="B3026" s="124"/>
      <c r="C3026" s="124"/>
      <c r="D3026" s="124"/>
      <c r="E3026" s="124"/>
      <c r="F3026" s="124"/>
      <c r="G3026" s="124"/>
      <c r="H3026" s="124"/>
      <c r="I3026" s="124"/>
      <c r="J3026" s="124"/>
      <c r="K3026" s="124"/>
      <c r="L3026" s="124"/>
      <c r="M3026" s="124"/>
      <c r="N3026" s="124"/>
      <c r="O3026" s="124"/>
      <c r="P3026" s="124"/>
      <c r="Q3026" s="124"/>
      <c r="R3026" s="124"/>
      <c r="S3026" s="124"/>
      <c r="T3026" s="124"/>
      <c r="U3026" s="124"/>
      <c r="V3026" s="124"/>
      <c r="W3026" s="124"/>
      <c r="X3026" s="124"/>
      <c r="Y3026" s="124"/>
    </row>
    <row r="3027" spans="1:25" x14ac:dyDescent="0.25">
      <c r="A3027" s="124"/>
      <c r="B3027" s="124"/>
      <c r="C3027" s="124"/>
      <c r="D3027" s="124"/>
      <c r="E3027" s="124"/>
      <c r="F3027" s="124"/>
      <c r="G3027" s="124"/>
      <c r="H3027" s="124"/>
      <c r="I3027" s="124"/>
      <c r="J3027" s="124"/>
      <c r="K3027" s="124"/>
      <c r="L3027" s="124"/>
      <c r="M3027" s="124"/>
      <c r="N3027" s="124"/>
      <c r="O3027" s="124"/>
      <c r="P3027" s="124"/>
      <c r="Q3027" s="124"/>
      <c r="R3027" s="124"/>
      <c r="S3027" s="124"/>
      <c r="T3027" s="124"/>
      <c r="U3027" s="124"/>
      <c r="V3027" s="124"/>
      <c r="W3027" s="124"/>
      <c r="X3027" s="124"/>
      <c r="Y3027" s="124"/>
    </row>
    <row r="3028" spans="1:25" x14ac:dyDescent="0.25">
      <c r="A3028" s="124"/>
      <c r="B3028" s="124"/>
      <c r="C3028" s="124"/>
      <c r="D3028" s="124"/>
      <c r="E3028" s="124"/>
      <c r="F3028" s="124"/>
      <c r="G3028" s="124"/>
      <c r="H3028" s="124"/>
      <c r="I3028" s="124"/>
      <c r="J3028" s="124"/>
      <c r="K3028" s="124"/>
      <c r="L3028" s="124"/>
      <c r="M3028" s="124"/>
      <c r="N3028" s="124"/>
      <c r="O3028" s="124"/>
      <c r="P3028" s="124"/>
      <c r="Q3028" s="124"/>
      <c r="R3028" s="124"/>
      <c r="S3028" s="124"/>
      <c r="T3028" s="124"/>
      <c r="U3028" s="124"/>
      <c r="V3028" s="124"/>
      <c r="W3028" s="124"/>
      <c r="X3028" s="124"/>
      <c r="Y3028" s="124"/>
    </row>
    <row r="3029" spans="1:25" x14ac:dyDescent="0.25">
      <c r="A3029" s="124"/>
      <c r="B3029" s="124"/>
      <c r="C3029" s="124"/>
      <c r="D3029" s="124"/>
      <c r="E3029" s="124"/>
      <c r="F3029" s="124"/>
      <c r="G3029" s="124"/>
      <c r="H3029" s="124"/>
      <c r="I3029" s="124"/>
      <c r="J3029" s="124"/>
      <c r="K3029" s="124"/>
      <c r="L3029" s="124"/>
      <c r="M3029" s="124"/>
      <c r="N3029" s="124"/>
      <c r="O3029" s="124"/>
      <c r="P3029" s="124"/>
      <c r="Q3029" s="124"/>
      <c r="R3029" s="124"/>
      <c r="S3029" s="124"/>
      <c r="T3029" s="124"/>
      <c r="U3029" s="124"/>
      <c r="V3029" s="124"/>
      <c r="W3029" s="124"/>
      <c r="X3029" s="124"/>
      <c r="Y3029" s="124"/>
    </row>
    <row r="3030" spans="1:25" x14ac:dyDescent="0.25">
      <c r="A3030" s="124"/>
      <c r="B3030" s="124"/>
      <c r="C3030" s="124"/>
      <c r="D3030" s="124"/>
      <c r="E3030" s="124"/>
      <c r="F3030" s="124"/>
      <c r="G3030" s="124"/>
      <c r="H3030" s="124"/>
      <c r="I3030" s="124"/>
      <c r="J3030" s="124"/>
      <c r="K3030" s="124"/>
      <c r="L3030" s="124"/>
      <c r="M3030" s="124"/>
      <c r="N3030" s="124"/>
      <c r="O3030" s="124"/>
      <c r="P3030" s="124"/>
      <c r="Q3030" s="124"/>
      <c r="R3030" s="124"/>
      <c r="S3030" s="124"/>
      <c r="T3030" s="124"/>
      <c r="U3030" s="124"/>
      <c r="V3030" s="124"/>
      <c r="W3030" s="124"/>
      <c r="X3030" s="124"/>
      <c r="Y3030" s="124"/>
    </row>
    <row r="3031" spans="1:25" x14ac:dyDescent="0.25">
      <c r="A3031" s="124"/>
      <c r="B3031" s="124"/>
      <c r="C3031" s="124"/>
      <c r="D3031" s="124"/>
      <c r="E3031" s="124"/>
      <c r="F3031" s="124"/>
      <c r="G3031" s="124"/>
      <c r="H3031" s="124"/>
      <c r="I3031" s="124"/>
      <c r="J3031" s="124"/>
      <c r="K3031" s="124"/>
      <c r="L3031" s="124"/>
      <c r="M3031" s="124"/>
      <c r="N3031" s="124"/>
      <c r="O3031" s="124"/>
      <c r="P3031" s="124"/>
      <c r="Q3031" s="124"/>
      <c r="R3031" s="124"/>
      <c r="S3031" s="124"/>
      <c r="T3031" s="124"/>
      <c r="U3031" s="124"/>
      <c r="V3031" s="124"/>
      <c r="W3031" s="124"/>
      <c r="X3031" s="124"/>
      <c r="Y3031" s="124"/>
    </row>
    <row r="3032" spans="1:25" x14ac:dyDescent="0.25">
      <c r="A3032" s="124"/>
      <c r="B3032" s="124"/>
      <c r="C3032" s="124"/>
      <c r="D3032" s="124"/>
      <c r="E3032" s="124"/>
      <c r="F3032" s="124"/>
      <c r="G3032" s="124"/>
      <c r="H3032" s="124"/>
      <c r="I3032" s="124"/>
      <c r="J3032" s="124"/>
      <c r="K3032" s="124"/>
      <c r="L3032" s="124"/>
      <c r="M3032" s="124"/>
      <c r="N3032" s="124"/>
      <c r="O3032" s="124"/>
      <c r="P3032" s="124"/>
      <c r="Q3032" s="124"/>
      <c r="R3032" s="124"/>
      <c r="S3032" s="124"/>
      <c r="T3032" s="124"/>
      <c r="U3032" s="124"/>
      <c r="V3032" s="124"/>
      <c r="W3032" s="124"/>
      <c r="X3032" s="124"/>
      <c r="Y3032" s="124"/>
    </row>
    <row r="3033" spans="1:25" x14ac:dyDescent="0.25">
      <c r="A3033" s="124"/>
      <c r="B3033" s="124"/>
      <c r="C3033" s="124"/>
      <c r="D3033" s="124"/>
      <c r="E3033" s="124"/>
      <c r="F3033" s="124"/>
      <c r="G3033" s="124"/>
      <c r="H3033" s="124"/>
      <c r="I3033" s="124"/>
      <c r="J3033" s="124"/>
      <c r="K3033" s="124"/>
      <c r="L3033" s="124"/>
      <c r="M3033" s="124"/>
      <c r="N3033" s="124"/>
      <c r="O3033" s="124"/>
      <c r="P3033" s="124"/>
      <c r="Q3033" s="124"/>
      <c r="R3033" s="124"/>
      <c r="S3033" s="124"/>
      <c r="T3033" s="124"/>
      <c r="U3033" s="124"/>
      <c r="V3033" s="124"/>
      <c r="W3033" s="124"/>
      <c r="X3033" s="124"/>
      <c r="Y3033" s="124"/>
    </row>
    <row r="3034" spans="1:25" x14ac:dyDescent="0.25">
      <c r="A3034" s="124"/>
      <c r="B3034" s="124"/>
      <c r="C3034" s="124"/>
      <c r="D3034" s="124"/>
      <c r="E3034" s="124"/>
      <c r="F3034" s="124"/>
      <c r="G3034" s="124"/>
      <c r="H3034" s="124"/>
      <c r="I3034" s="124"/>
      <c r="J3034" s="124"/>
      <c r="K3034" s="124"/>
      <c r="L3034" s="124"/>
      <c r="M3034" s="124"/>
      <c r="N3034" s="124"/>
      <c r="O3034" s="124"/>
      <c r="P3034" s="124"/>
      <c r="Q3034" s="124"/>
      <c r="R3034" s="124"/>
      <c r="S3034" s="124"/>
      <c r="T3034" s="124"/>
      <c r="U3034" s="124"/>
      <c r="V3034" s="124"/>
      <c r="W3034" s="124"/>
      <c r="X3034" s="124"/>
      <c r="Y3034" s="124"/>
    </row>
    <row r="3035" spans="1:25" x14ac:dyDescent="0.25">
      <c r="A3035" s="124"/>
      <c r="B3035" s="124"/>
      <c r="C3035" s="124"/>
      <c r="D3035" s="124"/>
      <c r="E3035" s="124"/>
      <c r="F3035" s="124"/>
      <c r="G3035" s="124"/>
      <c r="H3035" s="124"/>
      <c r="I3035" s="124"/>
      <c r="J3035" s="124"/>
      <c r="K3035" s="124"/>
      <c r="L3035" s="124"/>
      <c r="M3035" s="124"/>
      <c r="N3035" s="124"/>
      <c r="O3035" s="124"/>
      <c r="P3035" s="124"/>
      <c r="Q3035" s="124"/>
      <c r="R3035" s="124"/>
      <c r="S3035" s="124"/>
      <c r="T3035" s="124"/>
      <c r="U3035" s="124"/>
      <c r="V3035" s="124"/>
      <c r="W3035" s="124"/>
      <c r="X3035" s="124"/>
      <c r="Y3035" s="124"/>
    </row>
    <row r="3036" spans="1:25" x14ac:dyDescent="0.25">
      <c r="A3036" s="124"/>
      <c r="B3036" s="124"/>
      <c r="C3036" s="124"/>
      <c r="D3036" s="124"/>
      <c r="E3036" s="124"/>
      <c r="F3036" s="124"/>
      <c r="G3036" s="124"/>
      <c r="H3036" s="124"/>
      <c r="I3036" s="124"/>
      <c r="J3036" s="124"/>
      <c r="K3036" s="124"/>
      <c r="L3036" s="124"/>
      <c r="M3036" s="124"/>
      <c r="N3036" s="124"/>
      <c r="O3036" s="124"/>
      <c r="P3036" s="124"/>
      <c r="Q3036" s="124"/>
      <c r="R3036" s="124"/>
      <c r="S3036" s="124"/>
      <c r="T3036" s="124"/>
      <c r="U3036" s="124"/>
      <c r="V3036" s="124"/>
      <c r="W3036" s="124"/>
      <c r="X3036" s="124"/>
      <c r="Y3036" s="124"/>
    </row>
    <row r="3037" spans="1:25" x14ac:dyDescent="0.25">
      <c r="A3037" s="124"/>
      <c r="B3037" s="124"/>
      <c r="C3037" s="124"/>
      <c r="D3037" s="124"/>
      <c r="E3037" s="124"/>
      <c r="F3037" s="124"/>
      <c r="G3037" s="124"/>
      <c r="H3037" s="124"/>
      <c r="I3037" s="124"/>
      <c r="J3037" s="124"/>
      <c r="K3037" s="124"/>
      <c r="L3037" s="124"/>
      <c r="M3037" s="124"/>
      <c r="N3037" s="124"/>
      <c r="O3037" s="124"/>
      <c r="P3037" s="124"/>
      <c r="Q3037" s="124"/>
      <c r="R3037" s="124"/>
      <c r="S3037" s="124"/>
      <c r="T3037" s="124"/>
      <c r="U3037" s="124"/>
      <c r="V3037" s="124"/>
      <c r="W3037" s="124"/>
      <c r="X3037" s="124"/>
      <c r="Y3037" s="124"/>
    </row>
    <row r="3038" spans="1:25" x14ac:dyDescent="0.25">
      <c r="A3038" s="124"/>
      <c r="B3038" s="124"/>
      <c r="C3038" s="124"/>
      <c r="D3038" s="124"/>
      <c r="E3038" s="124"/>
      <c r="F3038" s="124"/>
      <c r="G3038" s="124"/>
      <c r="H3038" s="124"/>
      <c r="I3038" s="124"/>
      <c r="J3038" s="124"/>
      <c r="K3038" s="124"/>
      <c r="L3038" s="124"/>
      <c r="M3038" s="124"/>
      <c r="N3038" s="124"/>
      <c r="O3038" s="124"/>
      <c r="P3038" s="124"/>
      <c r="Q3038" s="124"/>
      <c r="R3038" s="124"/>
      <c r="S3038" s="124"/>
      <c r="T3038" s="124"/>
      <c r="U3038" s="124"/>
      <c r="V3038" s="124"/>
      <c r="W3038" s="124"/>
      <c r="X3038" s="124"/>
      <c r="Y3038" s="124"/>
    </row>
    <row r="3039" spans="1:25" x14ac:dyDescent="0.25">
      <c r="A3039" s="124"/>
      <c r="B3039" s="124"/>
      <c r="C3039" s="124"/>
      <c r="D3039" s="124"/>
      <c r="E3039" s="124"/>
      <c r="F3039" s="124"/>
      <c r="G3039" s="124"/>
      <c r="H3039" s="124"/>
      <c r="I3039" s="124"/>
      <c r="J3039" s="124"/>
      <c r="K3039" s="124"/>
      <c r="L3039" s="124"/>
      <c r="M3039" s="124"/>
      <c r="N3039" s="124"/>
      <c r="O3039" s="124"/>
      <c r="P3039" s="124"/>
      <c r="Q3039" s="124"/>
      <c r="R3039" s="124"/>
      <c r="S3039" s="124"/>
      <c r="T3039" s="124"/>
      <c r="U3039" s="124"/>
      <c r="V3039" s="124"/>
      <c r="W3039" s="124"/>
      <c r="X3039" s="124"/>
      <c r="Y3039" s="124"/>
    </row>
    <row r="3040" spans="1:25" x14ac:dyDescent="0.25">
      <c r="A3040" s="124"/>
      <c r="B3040" s="124"/>
      <c r="C3040" s="124"/>
      <c r="D3040" s="124"/>
      <c r="E3040" s="124"/>
      <c r="F3040" s="124"/>
      <c r="G3040" s="124"/>
      <c r="H3040" s="124"/>
      <c r="I3040" s="124"/>
      <c r="J3040" s="124"/>
      <c r="K3040" s="124"/>
      <c r="L3040" s="124"/>
      <c r="M3040" s="124"/>
      <c r="N3040" s="124"/>
      <c r="O3040" s="124"/>
      <c r="P3040" s="124"/>
      <c r="Q3040" s="124"/>
      <c r="R3040" s="124"/>
      <c r="S3040" s="124"/>
      <c r="T3040" s="124"/>
      <c r="U3040" s="124"/>
      <c r="V3040" s="124"/>
      <c r="W3040" s="124"/>
      <c r="X3040" s="124"/>
      <c r="Y3040" s="124"/>
    </row>
    <row r="3041" spans="1:25" x14ac:dyDescent="0.25">
      <c r="A3041" s="124"/>
      <c r="B3041" s="124"/>
      <c r="C3041" s="124"/>
      <c r="D3041" s="124"/>
      <c r="E3041" s="124"/>
      <c r="F3041" s="124"/>
      <c r="G3041" s="124"/>
      <c r="H3041" s="124"/>
      <c r="I3041" s="124"/>
      <c r="J3041" s="124"/>
      <c r="K3041" s="124"/>
      <c r="L3041" s="124"/>
      <c r="M3041" s="124"/>
      <c r="N3041" s="124"/>
      <c r="O3041" s="124"/>
      <c r="P3041" s="124"/>
      <c r="Q3041" s="124"/>
      <c r="R3041" s="124"/>
      <c r="S3041" s="124"/>
      <c r="T3041" s="124"/>
      <c r="U3041" s="124"/>
      <c r="V3041" s="124"/>
      <c r="W3041" s="124"/>
      <c r="X3041" s="124"/>
      <c r="Y3041" s="124"/>
    </row>
    <row r="3042" spans="1:25" x14ac:dyDescent="0.25">
      <c r="A3042" s="124"/>
      <c r="B3042" s="124"/>
      <c r="C3042" s="124"/>
      <c r="D3042" s="124"/>
      <c r="E3042" s="124"/>
      <c r="F3042" s="124"/>
      <c r="G3042" s="124"/>
      <c r="H3042" s="124"/>
      <c r="I3042" s="124"/>
      <c r="J3042" s="124"/>
      <c r="K3042" s="124"/>
      <c r="L3042" s="124"/>
      <c r="M3042" s="124"/>
      <c r="N3042" s="124"/>
      <c r="O3042" s="124"/>
      <c r="P3042" s="124"/>
      <c r="Q3042" s="124"/>
      <c r="R3042" s="124"/>
      <c r="S3042" s="124"/>
      <c r="T3042" s="124"/>
      <c r="U3042" s="124"/>
      <c r="V3042" s="124"/>
      <c r="W3042" s="124"/>
      <c r="X3042" s="124"/>
      <c r="Y3042" s="124"/>
    </row>
    <row r="3043" spans="1:25" x14ac:dyDescent="0.25">
      <c r="A3043" s="124"/>
      <c r="B3043" s="124"/>
      <c r="C3043" s="124"/>
      <c r="D3043" s="124"/>
      <c r="E3043" s="124"/>
      <c r="F3043" s="124"/>
      <c r="G3043" s="124"/>
      <c r="H3043" s="124"/>
      <c r="I3043" s="124"/>
      <c r="J3043" s="124"/>
      <c r="K3043" s="124"/>
      <c r="L3043" s="124"/>
      <c r="M3043" s="124"/>
      <c r="N3043" s="124"/>
      <c r="O3043" s="124"/>
      <c r="P3043" s="124"/>
      <c r="Q3043" s="124"/>
      <c r="R3043" s="124"/>
      <c r="S3043" s="124"/>
      <c r="T3043" s="124"/>
      <c r="U3043" s="124"/>
      <c r="V3043" s="124"/>
      <c r="W3043" s="124"/>
      <c r="X3043" s="124"/>
      <c r="Y3043" s="124"/>
    </row>
    <row r="3044" spans="1:25" x14ac:dyDescent="0.25">
      <c r="A3044" s="124"/>
      <c r="B3044" s="124"/>
      <c r="C3044" s="124"/>
      <c r="D3044" s="124"/>
      <c r="E3044" s="124"/>
      <c r="F3044" s="124"/>
      <c r="G3044" s="124"/>
      <c r="H3044" s="124"/>
      <c r="I3044" s="124"/>
      <c r="J3044" s="124"/>
      <c r="K3044" s="124"/>
      <c r="L3044" s="124"/>
      <c r="M3044" s="124"/>
      <c r="N3044" s="124"/>
      <c r="O3044" s="124"/>
      <c r="P3044" s="124"/>
      <c r="Q3044" s="124"/>
      <c r="R3044" s="124"/>
      <c r="S3044" s="124"/>
      <c r="T3044" s="124"/>
      <c r="U3044" s="124"/>
      <c r="V3044" s="124"/>
      <c r="W3044" s="124"/>
      <c r="X3044" s="124"/>
      <c r="Y3044" s="124"/>
    </row>
    <row r="3045" spans="1:25" x14ac:dyDescent="0.25">
      <c r="A3045" s="124"/>
      <c r="B3045" s="124"/>
      <c r="C3045" s="124"/>
      <c r="D3045" s="124"/>
      <c r="E3045" s="124"/>
      <c r="F3045" s="124"/>
      <c r="G3045" s="124"/>
      <c r="H3045" s="124"/>
      <c r="I3045" s="124"/>
      <c r="J3045" s="124"/>
      <c r="K3045" s="124"/>
      <c r="L3045" s="124"/>
      <c r="M3045" s="124"/>
      <c r="N3045" s="124"/>
      <c r="O3045" s="124"/>
      <c r="P3045" s="124"/>
      <c r="Q3045" s="124"/>
      <c r="R3045" s="124"/>
      <c r="S3045" s="124"/>
      <c r="T3045" s="124"/>
      <c r="U3045" s="124"/>
      <c r="V3045" s="124"/>
      <c r="W3045" s="124"/>
      <c r="X3045" s="124"/>
      <c r="Y3045" s="124"/>
    </row>
    <row r="3046" spans="1:25" x14ac:dyDescent="0.25">
      <c r="A3046" s="124"/>
      <c r="B3046" s="124"/>
      <c r="C3046" s="124"/>
      <c r="D3046" s="124"/>
      <c r="E3046" s="124"/>
      <c r="F3046" s="124"/>
      <c r="G3046" s="124"/>
      <c r="H3046" s="124"/>
      <c r="I3046" s="124"/>
      <c r="J3046" s="124"/>
      <c r="K3046" s="124"/>
      <c r="L3046" s="124"/>
      <c r="M3046" s="124"/>
      <c r="N3046" s="124"/>
      <c r="O3046" s="124"/>
      <c r="P3046" s="124"/>
      <c r="Q3046" s="124"/>
      <c r="R3046" s="124"/>
      <c r="S3046" s="124"/>
      <c r="T3046" s="124"/>
      <c r="U3046" s="124"/>
      <c r="V3046" s="124"/>
      <c r="W3046" s="124"/>
      <c r="X3046" s="124"/>
      <c r="Y3046" s="124"/>
    </row>
    <row r="3047" spans="1:25" x14ac:dyDescent="0.25">
      <c r="A3047" s="124"/>
      <c r="B3047" s="124"/>
      <c r="C3047" s="124"/>
      <c r="D3047" s="124"/>
      <c r="E3047" s="124"/>
      <c r="F3047" s="124"/>
      <c r="G3047" s="124"/>
      <c r="H3047" s="124"/>
      <c r="I3047" s="124"/>
      <c r="J3047" s="124"/>
      <c r="K3047" s="124"/>
      <c r="L3047" s="124"/>
      <c r="M3047" s="124"/>
      <c r="N3047" s="124"/>
      <c r="O3047" s="124"/>
      <c r="P3047" s="124"/>
      <c r="Q3047" s="124"/>
      <c r="R3047" s="124"/>
      <c r="S3047" s="124"/>
      <c r="T3047" s="124"/>
      <c r="U3047" s="124"/>
      <c r="V3047" s="124"/>
      <c r="W3047" s="124"/>
      <c r="X3047" s="124"/>
      <c r="Y3047" s="124"/>
    </row>
    <row r="3048" spans="1:25" x14ac:dyDescent="0.25">
      <c r="A3048" s="124"/>
      <c r="B3048" s="124"/>
      <c r="C3048" s="124"/>
      <c r="D3048" s="124"/>
      <c r="E3048" s="124"/>
      <c r="F3048" s="124"/>
      <c r="G3048" s="124"/>
      <c r="H3048" s="124"/>
      <c r="I3048" s="124"/>
      <c r="J3048" s="124"/>
      <c r="K3048" s="124"/>
      <c r="L3048" s="124"/>
      <c r="M3048" s="124"/>
      <c r="N3048" s="124"/>
      <c r="O3048" s="124"/>
      <c r="P3048" s="124"/>
      <c r="Q3048" s="124"/>
      <c r="R3048" s="124"/>
      <c r="S3048" s="124"/>
      <c r="T3048" s="124"/>
      <c r="U3048" s="124"/>
      <c r="V3048" s="124"/>
      <c r="W3048" s="124"/>
      <c r="X3048" s="124"/>
      <c r="Y3048" s="124"/>
    </row>
    <row r="3049" spans="1:25" x14ac:dyDescent="0.25">
      <c r="A3049" s="124"/>
      <c r="B3049" s="124"/>
      <c r="C3049" s="124"/>
      <c r="D3049" s="124"/>
      <c r="E3049" s="124"/>
      <c r="F3049" s="124"/>
      <c r="G3049" s="124"/>
      <c r="H3049" s="124"/>
      <c r="I3049" s="124"/>
      <c r="J3049" s="124"/>
      <c r="K3049" s="124"/>
      <c r="L3049" s="124"/>
      <c r="M3049" s="124"/>
      <c r="N3049" s="124"/>
      <c r="O3049" s="124"/>
      <c r="P3049" s="124"/>
      <c r="Q3049" s="124"/>
      <c r="R3049" s="124"/>
      <c r="S3049" s="124"/>
      <c r="T3049" s="124"/>
      <c r="U3049" s="124"/>
      <c r="V3049" s="124"/>
      <c r="W3049" s="124"/>
      <c r="X3049" s="124"/>
      <c r="Y3049" s="124"/>
    </row>
    <row r="3050" spans="1:25" x14ac:dyDescent="0.25">
      <c r="A3050" s="124"/>
      <c r="B3050" s="124"/>
      <c r="C3050" s="124"/>
      <c r="D3050" s="124"/>
      <c r="E3050" s="124"/>
      <c r="F3050" s="124"/>
      <c r="G3050" s="124"/>
      <c r="H3050" s="124"/>
      <c r="I3050" s="124"/>
      <c r="J3050" s="124"/>
      <c r="K3050" s="124"/>
      <c r="L3050" s="124"/>
      <c r="M3050" s="124"/>
      <c r="N3050" s="124"/>
      <c r="O3050" s="124"/>
      <c r="P3050" s="124"/>
      <c r="Q3050" s="124"/>
      <c r="R3050" s="124"/>
      <c r="S3050" s="124"/>
      <c r="T3050" s="124"/>
      <c r="U3050" s="124"/>
      <c r="V3050" s="124"/>
      <c r="W3050" s="124"/>
      <c r="X3050" s="124"/>
      <c r="Y3050" s="124"/>
    </row>
    <row r="3051" spans="1:25" x14ac:dyDescent="0.25">
      <c r="A3051" s="124"/>
      <c r="B3051" s="124"/>
      <c r="C3051" s="124"/>
      <c r="D3051" s="124"/>
      <c r="E3051" s="124"/>
      <c r="F3051" s="124"/>
      <c r="G3051" s="124"/>
      <c r="H3051" s="124"/>
      <c r="I3051" s="124"/>
      <c r="J3051" s="124"/>
      <c r="K3051" s="124"/>
      <c r="L3051" s="124"/>
      <c r="M3051" s="124"/>
      <c r="N3051" s="124"/>
      <c r="O3051" s="124"/>
      <c r="P3051" s="124"/>
      <c r="Q3051" s="124"/>
      <c r="R3051" s="124"/>
      <c r="S3051" s="124"/>
      <c r="T3051" s="124"/>
      <c r="U3051" s="124"/>
      <c r="V3051" s="124"/>
      <c r="W3051" s="124"/>
      <c r="X3051" s="124"/>
      <c r="Y3051" s="124"/>
    </row>
    <row r="3052" spans="1:25" x14ac:dyDescent="0.25">
      <c r="A3052" s="124"/>
      <c r="B3052" s="124"/>
      <c r="C3052" s="124"/>
      <c r="D3052" s="124"/>
      <c r="E3052" s="124"/>
      <c r="F3052" s="124"/>
      <c r="G3052" s="124"/>
      <c r="H3052" s="124"/>
      <c r="I3052" s="124"/>
      <c r="J3052" s="124"/>
      <c r="K3052" s="124"/>
      <c r="L3052" s="124"/>
      <c r="M3052" s="124"/>
      <c r="N3052" s="124"/>
      <c r="O3052" s="124"/>
      <c r="P3052" s="124"/>
      <c r="Q3052" s="124"/>
      <c r="R3052" s="124"/>
      <c r="S3052" s="124"/>
      <c r="T3052" s="124"/>
      <c r="U3052" s="124"/>
      <c r="V3052" s="124"/>
      <c r="W3052" s="124"/>
      <c r="X3052" s="124"/>
      <c r="Y3052" s="124"/>
    </row>
    <row r="3053" spans="1:25" x14ac:dyDescent="0.25">
      <c r="A3053" s="124"/>
      <c r="B3053" s="124"/>
      <c r="C3053" s="124"/>
      <c r="D3053" s="124"/>
      <c r="E3053" s="124"/>
      <c r="F3053" s="124"/>
      <c r="G3053" s="124"/>
      <c r="H3053" s="124"/>
      <c r="I3053" s="124"/>
      <c r="J3053" s="124"/>
      <c r="K3053" s="124"/>
      <c r="L3053" s="124"/>
      <c r="M3053" s="124"/>
      <c r="N3053" s="124"/>
      <c r="O3053" s="124"/>
      <c r="P3053" s="124"/>
      <c r="Q3053" s="124"/>
      <c r="R3053" s="124"/>
      <c r="S3053" s="124"/>
      <c r="T3053" s="124"/>
      <c r="U3053" s="124"/>
      <c r="V3053" s="124"/>
      <c r="W3053" s="124"/>
      <c r="X3053" s="124"/>
      <c r="Y3053" s="124"/>
    </row>
    <row r="3054" spans="1:25" x14ac:dyDescent="0.25">
      <c r="A3054" s="124"/>
      <c r="B3054" s="124"/>
      <c r="C3054" s="124"/>
      <c r="D3054" s="124"/>
      <c r="E3054" s="124"/>
      <c r="F3054" s="124"/>
      <c r="G3054" s="124"/>
      <c r="H3054" s="124"/>
      <c r="I3054" s="124"/>
      <c r="J3054" s="124"/>
      <c r="K3054" s="124"/>
      <c r="L3054" s="124"/>
      <c r="M3054" s="124"/>
      <c r="N3054" s="124"/>
      <c r="O3054" s="124"/>
      <c r="P3054" s="124"/>
      <c r="Q3054" s="124"/>
      <c r="R3054" s="124"/>
      <c r="S3054" s="124"/>
      <c r="T3054" s="124"/>
      <c r="U3054" s="124"/>
      <c r="V3054" s="124"/>
      <c r="W3054" s="124"/>
      <c r="X3054" s="124"/>
      <c r="Y3054" s="124"/>
    </row>
    <row r="3055" spans="1:25" x14ac:dyDescent="0.25">
      <c r="A3055" s="124"/>
      <c r="B3055" s="124"/>
      <c r="C3055" s="124"/>
      <c r="D3055" s="124"/>
      <c r="E3055" s="124"/>
      <c r="F3055" s="124"/>
      <c r="G3055" s="124"/>
      <c r="H3055" s="124"/>
      <c r="I3055" s="124"/>
      <c r="J3055" s="124"/>
      <c r="K3055" s="124"/>
      <c r="L3055" s="124"/>
      <c r="M3055" s="124"/>
      <c r="N3055" s="124"/>
      <c r="O3055" s="124"/>
      <c r="P3055" s="124"/>
      <c r="Q3055" s="124"/>
      <c r="R3055" s="124"/>
      <c r="S3055" s="124"/>
      <c r="T3055" s="124"/>
      <c r="U3055" s="124"/>
      <c r="V3055" s="124"/>
      <c r="W3055" s="124"/>
      <c r="X3055" s="124"/>
      <c r="Y3055" s="124"/>
    </row>
    <row r="3056" spans="1:25" x14ac:dyDescent="0.25">
      <c r="A3056" s="124"/>
      <c r="B3056" s="124"/>
      <c r="C3056" s="124"/>
      <c r="D3056" s="124"/>
      <c r="E3056" s="124"/>
      <c r="F3056" s="124"/>
      <c r="G3056" s="124"/>
      <c r="H3056" s="124"/>
      <c r="I3056" s="124"/>
      <c r="J3056" s="124"/>
      <c r="K3056" s="124"/>
      <c r="L3056" s="124"/>
      <c r="M3056" s="124"/>
      <c r="N3056" s="124"/>
      <c r="O3056" s="124"/>
      <c r="P3056" s="124"/>
      <c r="Q3056" s="124"/>
      <c r="R3056" s="124"/>
      <c r="S3056" s="124"/>
      <c r="T3056" s="124"/>
      <c r="U3056" s="124"/>
      <c r="V3056" s="124"/>
      <c r="W3056" s="124"/>
      <c r="X3056" s="124"/>
      <c r="Y3056" s="124"/>
    </row>
    <row r="3057" spans="1:25" x14ac:dyDescent="0.25">
      <c r="A3057" s="124"/>
      <c r="B3057" s="124"/>
      <c r="C3057" s="124"/>
      <c r="D3057" s="124"/>
      <c r="E3057" s="124"/>
      <c r="F3057" s="124"/>
      <c r="G3057" s="124"/>
      <c r="H3057" s="124"/>
      <c r="I3057" s="124"/>
      <c r="J3057" s="124"/>
      <c r="K3057" s="124"/>
      <c r="L3057" s="124"/>
      <c r="M3057" s="124"/>
      <c r="N3057" s="124"/>
      <c r="O3057" s="124"/>
      <c r="P3057" s="124"/>
      <c r="Q3057" s="124"/>
      <c r="R3057" s="124"/>
      <c r="S3057" s="124"/>
      <c r="T3057" s="124"/>
      <c r="U3057" s="124"/>
      <c r="V3057" s="124"/>
      <c r="W3057" s="124"/>
      <c r="X3057" s="124"/>
      <c r="Y3057" s="124"/>
    </row>
    <row r="3058" spans="1:25" x14ac:dyDescent="0.25">
      <c r="A3058" s="124"/>
      <c r="B3058" s="124"/>
      <c r="C3058" s="124"/>
      <c r="D3058" s="124"/>
      <c r="E3058" s="124"/>
      <c r="F3058" s="124"/>
      <c r="G3058" s="124"/>
      <c r="H3058" s="124"/>
      <c r="I3058" s="124"/>
      <c r="J3058" s="124"/>
      <c r="K3058" s="124"/>
      <c r="L3058" s="124"/>
      <c r="M3058" s="124"/>
      <c r="N3058" s="124"/>
      <c r="O3058" s="124"/>
      <c r="P3058" s="124"/>
      <c r="Q3058" s="124"/>
      <c r="R3058" s="124"/>
      <c r="S3058" s="124"/>
      <c r="T3058" s="124"/>
      <c r="U3058" s="124"/>
      <c r="V3058" s="124"/>
      <c r="W3058" s="124"/>
      <c r="X3058" s="124"/>
      <c r="Y3058" s="124"/>
    </row>
    <row r="3059" spans="1:25" x14ac:dyDescent="0.25">
      <c r="A3059" s="124"/>
      <c r="B3059" s="124"/>
      <c r="C3059" s="124"/>
      <c r="D3059" s="124"/>
      <c r="E3059" s="124"/>
      <c r="F3059" s="124"/>
      <c r="G3059" s="124"/>
      <c r="H3059" s="124"/>
      <c r="I3059" s="124"/>
      <c r="J3059" s="124"/>
      <c r="K3059" s="124"/>
      <c r="L3059" s="124"/>
      <c r="M3059" s="124"/>
      <c r="N3059" s="124"/>
      <c r="O3059" s="124"/>
      <c r="P3059" s="124"/>
      <c r="Q3059" s="124"/>
      <c r="R3059" s="124"/>
      <c r="S3059" s="124"/>
      <c r="T3059" s="124"/>
      <c r="U3059" s="124"/>
      <c r="V3059" s="124"/>
      <c r="W3059" s="124"/>
      <c r="X3059" s="124"/>
      <c r="Y3059" s="124"/>
    </row>
    <row r="3060" spans="1:25" x14ac:dyDescent="0.25">
      <c r="A3060" s="124"/>
      <c r="B3060" s="124"/>
      <c r="C3060" s="124"/>
      <c r="D3060" s="124"/>
      <c r="E3060" s="124"/>
      <c r="F3060" s="124"/>
      <c r="G3060" s="124"/>
      <c r="H3060" s="124"/>
      <c r="I3060" s="124"/>
      <c r="J3060" s="124"/>
      <c r="K3060" s="124"/>
      <c r="L3060" s="124"/>
      <c r="M3060" s="124"/>
      <c r="N3060" s="124"/>
      <c r="O3060" s="124"/>
      <c r="P3060" s="124"/>
      <c r="Q3060" s="124"/>
      <c r="R3060" s="124"/>
      <c r="S3060" s="124"/>
      <c r="T3060" s="124"/>
      <c r="U3060" s="124"/>
      <c r="V3060" s="124"/>
      <c r="W3060" s="124"/>
      <c r="X3060" s="124"/>
      <c r="Y3060" s="124"/>
    </row>
    <row r="3061" spans="1:25" x14ac:dyDescent="0.25">
      <c r="A3061" s="124"/>
      <c r="B3061" s="124"/>
      <c r="C3061" s="124"/>
      <c r="D3061" s="124"/>
      <c r="E3061" s="124"/>
      <c r="F3061" s="124"/>
      <c r="G3061" s="124"/>
      <c r="H3061" s="124"/>
      <c r="I3061" s="124"/>
      <c r="J3061" s="124"/>
      <c r="K3061" s="124"/>
      <c r="L3061" s="124"/>
      <c r="M3061" s="124"/>
      <c r="N3061" s="124"/>
      <c r="O3061" s="124"/>
      <c r="P3061" s="124"/>
      <c r="Q3061" s="124"/>
      <c r="R3061" s="124"/>
      <c r="S3061" s="124"/>
      <c r="T3061" s="124"/>
      <c r="U3061" s="124"/>
      <c r="V3061" s="124"/>
      <c r="W3061" s="124"/>
      <c r="X3061" s="124"/>
      <c r="Y3061" s="124"/>
    </row>
    <row r="3062" spans="1:25" x14ac:dyDescent="0.25">
      <c r="A3062" s="124"/>
      <c r="B3062" s="124"/>
      <c r="C3062" s="124"/>
      <c r="D3062" s="124"/>
      <c r="E3062" s="124"/>
      <c r="F3062" s="124"/>
      <c r="G3062" s="124"/>
      <c r="H3062" s="124"/>
      <c r="I3062" s="124"/>
      <c r="J3062" s="124"/>
      <c r="K3062" s="124"/>
      <c r="L3062" s="124"/>
      <c r="M3062" s="124"/>
      <c r="N3062" s="124"/>
      <c r="O3062" s="124"/>
      <c r="P3062" s="124"/>
      <c r="Q3062" s="124"/>
      <c r="R3062" s="124"/>
      <c r="S3062" s="124"/>
      <c r="T3062" s="124"/>
      <c r="U3062" s="124"/>
      <c r="V3062" s="124"/>
      <c r="W3062" s="124"/>
      <c r="X3062" s="124"/>
      <c r="Y3062" s="124"/>
    </row>
    <row r="3063" spans="1:25" x14ac:dyDescent="0.25">
      <c r="A3063" s="124"/>
      <c r="B3063" s="124"/>
      <c r="C3063" s="124"/>
      <c r="D3063" s="124"/>
      <c r="E3063" s="124"/>
      <c r="F3063" s="124"/>
      <c r="G3063" s="124"/>
      <c r="H3063" s="124"/>
      <c r="I3063" s="124"/>
      <c r="J3063" s="124"/>
      <c r="K3063" s="124"/>
      <c r="L3063" s="124"/>
      <c r="M3063" s="124"/>
      <c r="N3063" s="124"/>
      <c r="O3063" s="124"/>
      <c r="P3063" s="124"/>
      <c r="Q3063" s="124"/>
      <c r="R3063" s="124"/>
      <c r="S3063" s="124"/>
      <c r="T3063" s="124"/>
      <c r="U3063" s="124"/>
      <c r="V3063" s="124"/>
      <c r="W3063" s="124"/>
      <c r="X3063" s="124"/>
      <c r="Y3063" s="124"/>
    </row>
    <row r="3064" spans="1:25" x14ac:dyDescent="0.25">
      <c r="A3064" s="124"/>
      <c r="B3064" s="124"/>
      <c r="C3064" s="124"/>
      <c r="D3064" s="124"/>
      <c r="E3064" s="124"/>
      <c r="F3064" s="124"/>
      <c r="G3064" s="124"/>
      <c r="H3064" s="124"/>
      <c r="I3064" s="124"/>
      <c r="J3064" s="124"/>
      <c r="K3064" s="124"/>
      <c r="L3064" s="124"/>
      <c r="M3064" s="124"/>
      <c r="N3064" s="124"/>
      <c r="O3064" s="124"/>
      <c r="P3064" s="124"/>
      <c r="Q3064" s="124"/>
      <c r="R3064" s="124"/>
      <c r="S3064" s="124"/>
      <c r="T3064" s="124"/>
      <c r="U3064" s="124"/>
      <c r="V3064" s="124"/>
      <c r="W3064" s="124"/>
      <c r="X3064" s="124"/>
      <c r="Y3064" s="124"/>
    </row>
    <row r="3065" spans="1:25" x14ac:dyDescent="0.25">
      <c r="A3065" s="124"/>
      <c r="B3065" s="124"/>
      <c r="C3065" s="124"/>
      <c r="D3065" s="124"/>
      <c r="E3065" s="124"/>
      <c r="F3065" s="124"/>
      <c r="G3065" s="124"/>
      <c r="H3065" s="124"/>
      <c r="I3065" s="124"/>
      <c r="J3065" s="124"/>
      <c r="K3065" s="124"/>
      <c r="L3065" s="124"/>
      <c r="M3065" s="124"/>
      <c r="N3065" s="124"/>
      <c r="O3065" s="124"/>
      <c r="P3065" s="124"/>
      <c r="Q3065" s="124"/>
      <c r="R3065" s="124"/>
      <c r="S3065" s="124"/>
      <c r="T3065" s="124"/>
      <c r="U3065" s="124"/>
      <c r="V3065" s="124"/>
      <c r="W3065" s="124"/>
      <c r="X3065" s="124"/>
      <c r="Y3065" s="124"/>
    </row>
    <row r="3066" spans="1:25" x14ac:dyDescent="0.25">
      <c r="A3066" s="124"/>
      <c r="B3066" s="124"/>
      <c r="C3066" s="124"/>
      <c r="D3066" s="124"/>
      <c r="E3066" s="124"/>
      <c r="F3066" s="124"/>
      <c r="G3066" s="124"/>
      <c r="H3066" s="124"/>
      <c r="I3066" s="124"/>
      <c r="J3066" s="124"/>
      <c r="K3066" s="124"/>
      <c r="L3066" s="124"/>
      <c r="M3066" s="124"/>
      <c r="N3066" s="124"/>
      <c r="O3066" s="124"/>
      <c r="P3066" s="124"/>
      <c r="Q3066" s="124"/>
      <c r="R3066" s="124"/>
      <c r="S3066" s="124"/>
      <c r="T3066" s="124"/>
      <c r="U3066" s="124"/>
      <c r="V3066" s="124"/>
      <c r="W3066" s="124"/>
      <c r="X3066" s="124"/>
      <c r="Y3066" s="124"/>
    </row>
    <row r="3067" spans="1:25" x14ac:dyDescent="0.25">
      <c r="A3067" s="124"/>
      <c r="B3067" s="124"/>
      <c r="C3067" s="124"/>
      <c r="D3067" s="124"/>
      <c r="E3067" s="124"/>
      <c r="F3067" s="124"/>
      <c r="G3067" s="124"/>
      <c r="H3067" s="124"/>
      <c r="I3067" s="124"/>
      <c r="J3067" s="124"/>
      <c r="K3067" s="124"/>
      <c r="L3067" s="124"/>
      <c r="M3067" s="124"/>
      <c r="N3067" s="124"/>
      <c r="O3067" s="124"/>
      <c r="P3067" s="124"/>
      <c r="Q3067" s="124"/>
      <c r="R3067" s="124"/>
      <c r="S3067" s="124"/>
      <c r="T3067" s="124"/>
      <c r="U3067" s="124"/>
      <c r="V3067" s="124"/>
      <c r="W3067" s="124"/>
      <c r="X3067" s="124"/>
      <c r="Y3067" s="124"/>
    </row>
    <row r="3068" spans="1:25" x14ac:dyDescent="0.25">
      <c r="A3068" s="124"/>
      <c r="B3068" s="124"/>
      <c r="C3068" s="124"/>
      <c r="D3068" s="124"/>
      <c r="E3068" s="124"/>
      <c r="F3068" s="124"/>
      <c r="G3068" s="124"/>
      <c r="H3068" s="124"/>
      <c r="I3068" s="124"/>
      <c r="J3068" s="124"/>
      <c r="K3068" s="124"/>
      <c r="L3068" s="124"/>
      <c r="M3068" s="124"/>
      <c r="N3068" s="124"/>
      <c r="O3068" s="124"/>
      <c r="P3068" s="124"/>
      <c r="Q3068" s="124"/>
      <c r="R3068" s="124"/>
      <c r="S3068" s="124"/>
      <c r="T3068" s="124"/>
      <c r="U3068" s="124"/>
      <c r="V3068" s="124"/>
      <c r="W3068" s="124"/>
      <c r="X3068" s="124"/>
      <c r="Y3068" s="124"/>
    </row>
    <row r="3069" spans="1:25" x14ac:dyDescent="0.25">
      <c r="A3069" s="124"/>
      <c r="B3069" s="124"/>
      <c r="C3069" s="124"/>
      <c r="D3069" s="124"/>
      <c r="E3069" s="124"/>
      <c r="F3069" s="124"/>
      <c r="G3069" s="124"/>
      <c r="H3069" s="124"/>
      <c r="I3069" s="124"/>
      <c r="J3069" s="124"/>
      <c r="K3069" s="124"/>
      <c r="L3069" s="124"/>
      <c r="M3069" s="124"/>
      <c r="N3069" s="124"/>
      <c r="O3069" s="124"/>
      <c r="P3069" s="124"/>
      <c r="Q3069" s="124"/>
      <c r="R3069" s="124"/>
      <c r="S3069" s="124"/>
      <c r="T3069" s="124"/>
      <c r="U3069" s="124"/>
      <c r="V3069" s="124"/>
      <c r="W3069" s="124"/>
      <c r="X3069" s="124"/>
      <c r="Y3069" s="124"/>
    </row>
    <row r="3070" spans="1:25" x14ac:dyDescent="0.25">
      <c r="A3070" s="124"/>
      <c r="B3070" s="124"/>
      <c r="C3070" s="124"/>
      <c r="D3070" s="124"/>
      <c r="E3070" s="124"/>
      <c r="F3070" s="124"/>
      <c r="G3070" s="124"/>
      <c r="H3070" s="124"/>
      <c r="I3070" s="124"/>
      <c r="J3070" s="124"/>
      <c r="K3070" s="124"/>
      <c r="L3070" s="124"/>
      <c r="M3070" s="124"/>
      <c r="N3070" s="124"/>
      <c r="O3070" s="124"/>
      <c r="P3070" s="124"/>
      <c r="Q3070" s="124"/>
      <c r="R3070" s="124"/>
      <c r="S3070" s="124"/>
      <c r="T3070" s="124"/>
      <c r="U3070" s="124"/>
      <c r="V3070" s="124"/>
      <c r="W3070" s="124"/>
      <c r="X3070" s="124"/>
      <c r="Y3070" s="124"/>
    </row>
    <row r="3071" spans="1:25" x14ac:dyDescent="0.25">
      <c r="A3071" s="124"/>
      <c r="B3071" s="124"/>
      <c r="C3071" s="124"/>
      <c r="D3071" s="124"/>
      <c r="E3071" s="124"/>
      <c r="F3071" s="124"/>
      <c r="G3071" s="124"/>
      <c r="H3071" s="124"/>
      <c r="I3071" s="124"/>
      <c r="J3071" s="124"/>
      <c r="K3071" s="124"/>
      <c r="L3071" s="124"/>
      <c r="M3071" s="124"/>
      <c r="N3071" s="124"/>
      <c r="O3071" s="124"/>
      <c r="P3071" s="124"/>
      <c r="Q3071" s="124"/>
      <c r="R3071" s="124"/>
      <c r="S3071" s="124"/>
      <c r="T3071" s="124"/>
      <c r="U3071" s="124"/>
      <c r="V3071" s="124"/>
      <c r="W3071" s="124"/>
      <c r="X3071" s="124"/>
      <c r="Y3071" s="124"/>
    </row>
    <row r="3072" spans="1:25" x14ac:dyDescent="0.25">
      <c r="A3072" s="124"/>
      <c r="B3072" s="124"/>
      <c r="C3072" s="124"/>
      <c r="D3072" s="124"/>
      <c r="E3072" s="124"/>
      <c r="F3072" s="124"/>
      <c r="G3072" s="124"/>
      <c r="H3072" s="124"/>
      <c r="I3072" s="124"/>
      <c r="J3072" s="124"/>
      <c r="K3072" s="124"/>
      <c r="L3072" s="124"/>
      <c r="M3072" s="124"/>
      <c r="N3072" s="124"/>
      <c r="O3072" s="124"/>
      <c r="P3072" s="124"/>
      <c r="Q3072" s="124"/>
      <c r="R3072" s="124"/>
      <c r="S3072" s="124"/>
      <c r="T3072" s="124"/>
      <c r="U3072" s="124"/>
      <c r="V3072" s="124"/>
      <c r="W3072" s="124"/>
      <c r="X3072" s="124"/>
      <c r="Y3072" s="124"/>
    </row>
    <row r="3073" spans="1:25" x14ac:dyDescent="0.25">
      <c r="A3073" s="124"/>
      <c r="B3073" s="124"/>
      <c r="C3073" s="124"/>
      <c r="D3073" s="124"/>
      <c r="E3073" s="124"/>
      <c r="F3073" s="124"/>
      <c r="G3073" s="124"/>
      <c r="H3073" s="124"/>
      <c r="I3073" s="124"/>
      <c r="J3073" s="124"/>
      <c r="K3073" s="124"/>
      <c r="L3073" s="124"/>
      <c r="M3073" s="124"/>
      <c r="N3073" s="124"/>
      <c r="O3073" s="124"/>
      <c r="P3073" s="124"/>
      <c r="Q3073" s="124"/>
      <c r="R3073" s="124"/>
      <c r="S3073" s="124"/>
      <c r="T3073" s="124"/>
      <c r="U3073" s="124"/>
      <c r="V3073" s="124"/>
      <c r="W3073" s="124"/>
      <c r="X3073" s="124"/>
      <c r="Y3073" s="124"/>
    </row>
    <row r="3074" spans="1:25" x14ac:dyDescent="0.25">
      <c r="A3074" s="124"/>
      <c r="B3074" s="124"/>
      <c r="C3074" s="124"/>
      <c r="D3074" s="124"/>
      <c r="E3074" s="124"/>
      <c r="F3074" s="124"/>
      <c r="G3074" s="124"/>
      <c r="H3074" s="124"/>
      <c r="I3074" s="124"/>
      <c r="J3074" s="124"/>
      <c r="K3074" s="124"/>
      <c r="L3074" s="124"/>
      <c r="M3074" s="124"/>
      <c r="N3074" s="124"/>
      <c r="O3074" s="124"/>
      <c r="P3074" s="124"/>
      <c r="Q3074" s="124"/>
      <c r="R3074" s="124"/>
      <c r="S3074" s="124"/>
      <c r="T3074" s="124"/>
      <c r="U3074" s="124"/>
      <c r="V3074" s="124"/>
      <c r="W3074" s="124"/>
      <c r="X3074" s="124"/>
      <c r="Y3074" s="124"/>
    </row>
    <row r="3075" spans="1:25" x14ac:dyDescent="0.25">
      <c r="A3075" s="124"/>
      <c r="B3075" s="124"/>
      <c r="C3075" s="124"/>
      <c r="D3075" s="124"/>
      <c r="E3075" s="124"/>
      <c r="F3075" s="124"/>
      <c r="G3075" s="124"/>
      <c r="H3075" s="124"/>
      <c r="I3075" s="124"/>
      <c r="J3075" s="124"/>
      <c r="K3075" s="124"/>
      <c r="L3075" s="124"/>
      <c r="M3075" s="124"/>
      <c r="N3075" s="124"/>
      <c r="O3075" s="124"/>
      <c r="P3075" s="124"/>
      <c r="Q3075" s="124"/>
      <c r="R3075" s="124"/>
      <c r="S3075" s="124"/>
      <c r="T3075" s="124"/>
      <c r="U3075" s="124"/>
      <c r="V3075" s="124"/>
      <c r="W3075" s="124"/>
      <c r="X3075" s="124"/>
      <c r="Y3075" s="124"/>
    </row>
    <row r="3076" spans="1:25" x14ac:dyDescent="0.25">
      <c r="A3076" s="124"/>
      <c r="B3076" s="124"/>
      <c r="C3076" s="124"/>
      <c r="D3076" s="124"/>
      <c r="E3076" s="124"/>
      <c r="F3076" s="124"/>
      <c r="G3076" s="124"/>
      <c r="H3076" s="124"/>
      <c r="I3076" s="124"/>
      <c r="J3076" s="124"/>
      <c r="K3076" s="124"/>
      <c r="L3076" s="124"/>
      <c r="M3076" s="124"/>
      <c r="N3076" s="124"/>
      <c r="O3076" s="124"/>
      <c r="P3076" s="124"/>
      <c r="Q3076" s="124"/>
      <c r="R3076" s="124"/>
      <c r="S3076" s="124"/>
      <c r="T3076" s="124"/>
      <c r="U3076" s="124"/>
      <c r="V3076" s="124"/>
      <c r="W3076" s="124"/>
      <c r="X3076" s="124"/>
      <c r="Y3076" s="124"/>
    </row>
    <row r="3077" spans="1:25" x14ac:dyDescent="0.25">
      <c r="A3077" s="124"/>
      <c r="B3077" s="124"/>
      <c r="C3077" s="124"/>
      <c r="D3077" s="124"/>
      <c r="E3077" s="124"/>
      <c r="F3077" s="124"/>
      <c r="G3077" s="124"/>
      <c r="H3077" s="124"/>
      <c r="I3077" s="124"/>
      <c r="J3077" s="124"/>
      <c r="K3077" s="124"/>
      <c r="L3077" s="124"/>
      <c r="M3077" s="124"/>
      <c r="N3077" s="124"/>
      <c r="O3077" s="124"/>
      <c r="P3077" s="124"/>
      <c r="Q3077" s="124"/>
      <c r="R3077" s="124"/>
      <c r="S3077" s="124"/>
      <c r="T3077" s="124"/>
      <c r="U3077" s="124"/>
      <c r="V3077" s="124"/>
      <c r="W3077" s="124"/>
      <c r="X3077" s="124"/>
      <c r="Y3077" s="124"/>
    </row>
    <row r="3078" spans="1:25" x14ac:dyDescent="0.25">
      <c r="A3078" s="124"/>
      <c r="B3078" s="124"/>
      <c r="C3078" s="124"/>
      <c r="D3078" s="124"/>
      <c r="E3078" s="124"/>
      <c r="F3078" s="124"/>
      <c r="G3078" s="124"/>
      <c r="H3078" s="124"/>
      <c r="I3078" s="124"/>
      <c r="J3078" s="124"/>
      <c r="K3078" s="124"/>
      <c r="L3078" s="124"/>
      <c r="M3078" s="124"/>
      <c r="N3078" s="124"/>
      <c r="O3078" s="124"/>
      <c r="P3078" s="124"/>
      <c r="Q3078" s="124"/>
      <c r="R3078" s="124"/>
      <c r="S3078" s="124"/>
      <c r="T3078" s="124"/>
      <c r="U3078" s="124"/>
      <c r="V3078" s="124"/>
      <c r="W3078" s="124"/>
      <c r="X3078" s="124"/>
      <c r="Y3078" s="124"/>
    </row>
    <row r="3079" spans="1:25" x14ac:dyDescent="0.25">
      <c r="A3079" s="124"/>
      <c r="B3079" s="124"/>
      <c r="C3079" s="124"/>
      <c r="D3079" s="124"/>
      <c r="E3079" s="124"/>
      <c r="F3079" s="124"/>
      <c r="G3079" s="124"/>
      <c r="H3079" s="124"/>
      <c r="I3079" s="124"/>
      <c r="J3079" s="124"/>
      <c r="K3079" s="124"/>
      <c r="L3079" s="124"/>
      <c r="M3079" s="124"/>
      <c r="N3079" s="124"/>
      <c r="O3079" s="124"/>
      <c r="P3079" s="124"/>
      <c r="Q3079" s="124"/>
      <c r="R3079" s="124"/>
      <c r="S3079" s="124"/>
      <c r="T3079" s="124"/>
      <c r="U3079" s="124"/>
      <c r="V3079" s="124"/>
      <c r="W3079" s="124"/>
      <c r="X3079" s="124"/>
      <c r="Y3079" s="124"/>
    </row>
    <row r="3080" spans="1:25" x14ac:dyDescent="0.25">
      <c r="A3080" s="124"/>
      <c r="B3080" s="124"/>
      <c r="C3080" s="124"/>
      <c r="D3080" s="124"/>
      <c r="E3080" s="124"/>
      <c r="F3080" s="124"/>
      <c r="G3080" s="124"/>
      <c r="H3080" s="124"/>
      <c r="I3080" s="124"/>
      <c r="J3080" s="124"/>
      <c r="K3080" s="124"/>
      <c r="L3080" s="124"/>
      <c r="M3080" s="124"/>
      <c r="N3080" s="124"/>
      <c r="O3080" s="124"/>
      <c r="P3080" s="124"/>
      <c r="Q3080" s="124"/>
      <c r="R3080" s="124"/>
      <c r="S3080" s="124"/>
      <c r="T3080" s="124"/>
      <c r="U3080" s="124"/>
      <c r="V3080" s="124"/>
      <c r="W3080" s="124"/>
      <c r="X3080" s="124"/>
      <c r="Y3080" s="124"/>
    </row>
    <row r="3081" spans="1:25" x14ac:dyDescent="0.25">
      <c r="A3081" s="124"/>
      <c r="B3081" s="124"/>
      <c r="C3081" s="124"/>
      <c r="D3081" s="124"/>
      <c r="E3081" s="124"/>
      <c r="F3081" s="124"/>
      <c r="G3081" s="124"/>
      <c r="H3081" s="124"/>
      <c r="I3081" s="124"/>
      <c r="J3081" s="124"/>
      <c r="K3081" s="124"/>
      <c r="L3081" s="124"/>
      <c r="M3081" s="124"/>
      <c r="N3081" s="124"/>
      <c r="O3081" s="124"/>
      <c r="P3081" s="124"/>
      <c r="Q3081" s="124"/>
      <c r="R3081" s="124"/>
      <c r="S3081" s="124"/>
      <c r="T3081" s="124"/>
      <c r="U3081" s="124"/>
      <c r="V3081" s="124"/>
      <c r="W3081" s="124"/>
      <c r="X3081" s="124"/>
      <c r="Y3081" s="124"/>
    </row>
    <row r="3082" spans="1:25" x14ac:dyDescent="0.25">
      <c r="A3082" s="124"/>
      <c r="B3082" s="124"/>
      <c r="C3082" s="124"/>
      <c r="D3082" s="124"/>
      <c r="E3082" s="124"/>
      <c r="F3082" s="124"/>
      <c r="G3082" s="124"/>
      <c r="H3082" s="124"/>
      <c r="I3082" s="124"/>
      <c r="J3082" s="124"/>
      <c r="K3082" s="124"/>
      <c r="L3082" s="124"/>
      <c r="M3082" s="124"/>
      <c r="N3082" s="124"/>
      <c r="O3082" s="124"/>
      <c r="P3082" s="124"/>
      <c r="Q3082" s="124"/>
      <c r="R3082" s="124"/>
      <c r="S3082" s="124"/>
      <c r="T3082" s="124"/>
      <c r="U3082" s="124"/>
      <c r="V3082" s="124"/>
      <c r="W3082" s="124"/>
      <c r="X3082" s="124"/>
      <c r="Y3082" s="124"/>
    </row>
    <row r="3083" spans="1:25" x14ac:dyDescent="0.25">
      <c r="A3083" s="124"/>
      <c r="B3083" s="124"/>
      <c r="C3083" s="124"/>
      <c r="D3083" s="124"/>
      <c r="E3083" s="124"/>
      <c r="F3083" s="124"/>
      <c r="G3083" s="124"/>
      <c r="H3083" s="124"/>
      <c r="I3083" s="124"/>
      <c r="J3083" s="124"/>
      <c r="K3083" s="124"/>
      <c r="L3083" s="124"/>
      <c r="M3083" s="124"/>
      <c r="N3083" s="124"/>
      <c r="O3083" s="124"/>
      <c r="P3083" s="124"/>
      <c r="Q3083" s="124"/>
      <c r="R3083" s="124"/>
      <c r="S3083" s="124"/>
      <c r="T3083" s="124"/>
      <c r="U3083" s="124"/>
      <c r="V3083" s="124"/>
      <c r="W3083" s="124"/>
      <c r="X3083" s="124"/>
      <c r="Y3083" s="124"/>
    </row>
    <row r="3084" spans="1:25" x14ac:dyDescent="0.25">
      <c r="A3084" s="124"/>
      <c r="B3084" s="124"/>
      <c r="C3084" s="124"/>
      <c r="D3084" s="124"/>
      <c r="E3084" s="124"/>
      <c r="F3084" s="124"/>
      <c r="G3084" s="124"/>
      <c r="H3084" s="124"/>
      <c r="I3084" s="124"/>
      <c r="J3084" s="124"/>
      <c r="K3084" s="124"/>
      <c r="L3084" s="124"/>
      <c r="M3084" s="124"/>
      <c r="N3084" s="124"/>
      <c r="O3084" s="124"/>
      <c r="P3084" s="124"/>
      <c r="Q3084" s="124"/>
      <c r="R3084" s="124"/>
      <c r="S3084" s="124"/>
      <c r="T3084" s="124"/>
      <c r="U3084" s="124"/>
      <c r="V3084" s="124"/>
      <c r="W3084" s="124"/>
      <c r="X3084" s="124"/>
      <c r="Y3084" s="124"/>
    </row>
    <row r="3085" spans="1:25" x14ac:dyDescent="0.25">
      <c r="A3085" s="124"/>
      <c r="B3085" s="124"/>
      <c r="C3085" s="124"/>
      <c r="D3085" s="124"/>
      <c r="E3085" s="124"/>
      <c r="F3085" s="124"/>
      <c r="G3085" s="124"/>
      <c r="H3085" s="124"/>
      <c r="I3085" s="124"/>
      <c r="J3085" s="124"/>
      <c r="K3085" s="124"/>
      <c r="L3085" s="124"/>
      <c r="M3085" s="124"/>
      <c r="N3085" s="124"/>
      <c r="O3085" s="124"/>
      <c r="P3085" s="124"/>
      <c r="Q3085" s="124"/>
      <c r="R3085" s="124"/>
      <c r="S3085" s="124"/>
      <c r="T3085" s="124"/>
      <c r="U3085" s="124"/>
      <c r="V3085" s="124"/>
      <c r="W3085" s="124"/>
      <c r="X3085" s="124"/>
      <c r="Y3085" s="124"/>
    </row>
    <row r="3086" spans="1:25" x14ac:dyDescent="0.25">
      <c r="A3086" s="124"/>
      <c r="B3086" s="124"/>
      <c r="C3086" s="124"/>
      <c r="D3086" s="124"/>
      <c r="E3086" s="124"/>
      <c r="F3086" s="124"/>
      <c r="G3086" s="124"/>
      <c r="H3086" s="124"/>
      <c r="I3086" s="124"/>
      <c r="J3086" s="124"/>
      <c r="K3086" s="124"/>
      <c r="L3086" s="124"/>
      <c r="M3086" s="124"/>
      <c r="N3086" s="124"/>
      <c r="O3086" s="124"/>
      <c r="P3086" s="124"/>
      <c r="Q3086" s="124"/>
      <c r="R3086" s="124"/>
      <c r="S3086" s="124"/>
      <c r="T3086" s="124"/>
      <c r="U3086" s="124"/>
      <c r="V3086" s="124"/>
      <c r="W3086" s="124"/>
      <c r="X3086" s="124"/>
      <c r="Y3086" s="124"/>
    </row>
    <row r="3087" spans="1:25" x14ac:dyDescent="0.25">
      <c r="A3087" s="124"/>
      <c r="B3087" s="124"/>
      <c r="C3087" s="124"/>
      <c r="D3087" s="124"/>
      <c r="E3087" s="124"/>
      <c r="F3087" s="124"/>
      <c r="G3087" s="124"/>
      <c r="H3087" s="124"/>
      <c r="I3087" s="124"/>
      <c r="J3087" s="124"/>
      <c r="K3087" s="124"/>
      <c r="L3087" s="124"/>
      <c r="M3087" s="124"/>
      <c r="N3087" s="124"/>
      <c r="O3087" s="124"/>
      <c r="P3087" s="124"/>
      <c r="Q3087" s="124"/>
      <c r="R3087" s="124"/>
      <c r="S3087" s="124"/>
      <c r="T3087" s="124"/>
      <c r="U3087" s="124"/>
      <c r="V3087" s="124"/>
      <c r="W3087" s="124"/>
      <c r="X3087" s="124"/>
      <c r="Y3087" s="124"/>
    </row>
    <row r="3088" spans="1:25" x14ac:dyDescent="0.25">
      <c r="A3088" s="124"/>
      <c r="B3088" s="124"/>
      <c r="C3088" s="124"/>
      <c r="D3088" s="124"/>
      <c r="E3088" s="124"/>
      <c r="F3088" s="124"/>
      <c r="G3088" s="124"/>
      <c r="H3088" s="124"/>
      <c r="I3088" s="124"/>
      <c r="J3088" s="124"/>
      <c r="K3088" s="124"/>
      <c r="L3088" s="124"/>
      <c r="M3088" s="124"/>
      <c r="N3088" s="124"/>
      <c r="O3088" s="124"/>
      <c r="P3088" s="124"/>
      <c r="Q3088" s="124"/>
      <c r="R3088" s="124"/>
      <c r="S3088" s="124"/>
      <c r="T3088" s="124"/>
      <c r="U3088" s="124"/>
      <c r="V3088" s="124"/>
      <c r="W3088" s="124"/>
      <c r="X3088" s="124"/>
      <c r="Y3088" s="124"/>
    </row>
    <row r="3089" spans="1:25" x14ac:dyDescent="0.25">
      <c r="A3089" s="124"/>
      <c r="B3089" s="124"/>
      <c r="C3089" s="124"/>
      <c r="D3089" s="124"/>
      <c r="E3089" s="124"/>
      <c r="F3089" s="124"/>
      <c r="G3089" s="124"/>
      <c r="H3089" s="124"/>
      <c r="I3089" s="124"/>
      <c r="J3089" s="124"/>
      <c r="K3089" s="124"/>
      <c r="L3089" s="124"/>
      <c r="M3089" s="124"/>
      <c r="N3089" s="124"/>
      <c r="O3089" s="124"/>
      <c r="P3089" s="124"/>
      <c r="Q3089" s="124"/>
      <c r="R3089" s="124"/>
      <c r="S3089" s="124"/>
      <c r="T3089" s="124"/>
      <c r="U3089" s="124"/>
      <c r="V3089" s="124"/>
      <c r="W3089" s="124"/>
      <c r="X3089" s="124"/>
      <c r="Y3089" s="124"/>
    </row>
    <row r="3090" spans="1:25" x14ac:dyDescent="0.25">
      <c r="A3090" s="124"/>
      <c r="B3090" s="124"/>
      <c r="C3090" s="124"/>
      <c r="D3090" s="124"/>
      <c r="E3090" s="124"/>
      <c r="F3090" s="124"/>
      <c r="G3090" s="124"/>
      <c r="H3090" s="124"/>
      <c r="I3090" s="124"/>
      <c r="J3090" s="124"/>
      <c r="K3090" s="124"/>
      <c r="L3090" s="124"/>
      <c r="M3090" s="124"/>
      <c r="N3090" s="124"/>
      <c r="O3090" s="124"/>
      <c r="P3090" s="124"/>
      <c r="Q3090" s="124"/>
      <c r="R3090" s="124"/>
      <c r="S3090" s="124"/>
      <c r="T3090" s="124"/>
      <c r="U3090" s="124"/>
      <c r="V3090" s="124"/>
      <c r="W3090" s="124"/>
      <c r="X3090" s="124"/>
      <c r="Y3090" s="124"/>
    </row>
    <row r="3091" spans="1:25" x14ac:dyDescent="0.25">
      <c r="A3091" s="124"/>
      <c r="B3091" s="124"/>
      <c r="C3091" s="124"/>
      <c r="D3091" s="124"/>
      <c r="E3091" s="124"/>
      <c r="F3091" s="124"/>
      <c r="G3091" s="124"/>
      <c r="H3091" s="124"/>
      <c r="I3091" s="124"/>
      <c r="J3091" s="124"/>
      <c r="K3091" s="124"/>
      <c r="L3091" s="124"/>
      <c r="M3091" s="124"/>
      <c r="N3091" s="124"/>
      <c r="O3091" s="124"/>
      <c r="P3091" s="124"/>
      <c r="Q3091" s="124"/>
      <c r="R3091" s="124"/>
      <c r="S3091" s="124"/>
      <c r="T3091" s="124"/>
      <c r="U3091" s="124"/>
      <c r="V3091" s="124"/>
      <c r="W3091" s="124"/>
      <c r="X3091" s="124"/>
      <c r="Y3091" s="124"/>
    </row>
    <row r="3092" spans="1:25" x14ac:dyDescent="0.25">
      <c r="A3092" s="124"/>
      <c r="B3092" s="124"/>
      <c r="C3092" s="124"/>
      <c r="D3092" s="124"/>
      <c r="E3092" s="124"/>
      <c r="F3092" s="124"/>
      <c r="G3092" s="124"/>
      <c r="H3092" s="124"/>
      <c r="I3092" s="124"/>
      <c r="J3092" s="124"/>
      <c r="K3092" s="124"/>
      <c r="L3092" s="124"/>
      <c r="M3092" s="124"/>
      <c r="N3092" s="124"/>
      <c r="O3092" s="124"/>
      <c r="P3092" s="124"/>
      <c r="Q3092" s="124"/>
      <c r="R3092" s="124"/>
      <c r="S3092" s="124"/>
      <c r="T3092" s="124"/>
      <c r="U3092" s="124"/>
      <c r="V3092" s="124"/>
      <c r="W3092" s="124"/>
      <c r="X3092" s="124"/>
      <c r="Y3092" s="124"/>
    </row>
    <row r="3093" spans="1:25" x14ac:dyDescent="0.25">
      <c r="A3093" s="124"/>
      <c r="B3093" s="124"/>
      <c r="C3093" s="124"/>
      <c r="D3093" s="124"/>
      <c r="E3093" s="124"/>
      <c r="F3093" s="124"/>
      <c r="G3093" s="124"/>
      <c r="H3093" s="124"/>
      <c r="I3093" s="124"/>
      <c r="J3093" s="124"/>
      <c r="K3093" s="124"/>
      <c r="L3093" s="124"/>
      <c r="M3093" s="124"/>
      <c r="N3093" s="124"/>
      <c r="O3093" s="124"/>
      <c r="P3093" s="124"/>
      <c r="Q3093" s="124"/>
      <c r="R3093" s="124"/>
      <c r="S3093" s="124"/>
      <c r="T3093" s="124"/>
      <c r="U3093" s="124"/>
      <c r="V3093" s="124"/>
      <c r="W3093" s="124"/>
      <c r="X3093" s="124"/>
      <c r="Y3093" s="124"/>
    </row>
    <row r="3094" spans="1:25" x14ac:dyDescent="0.25">
      <c r="A3094" s="124"/>
      <c r="B3094" s="124"/>
      <c r="C3094" s="124"/>
      <c r="D3094" s="124"/>
      <c r="E3094" s="124"/>
      <c r="F3094" s="124"/>
      <c r="G3094" s="124"/>
      <c r="H3094" s="124"/>
      <c r="I3094" s="124"/>
      <c r="J3094" s="124"/>
      <c r="K3094" s="124"/>
      <c r="L3094" s="124"/>
      <c r="M3094" s="124"/>
      <c r="N3094" s="124"/>
      <c r="O3094" s="124"/>
      <c r="P3094" s="124"/>
      <c r="Q3094" s="124"/>
      <c r="R3094" s="124"/>
      <c r="S3094" s="124"/>
      <c r="T3094" s="124"/>
      <c r="U3094" s="124"/>
      <c r="V3094" s="124"/>
      <c r="W3094" s="124"/>
      <c r="X3094" s="124"/>
      <c r="Y3094" s="124"/>
    </row>
    <row r="3095" spans="1:25" x14ac:dyDescent="0.25">
      <c r="A3095" s="124"/>
      <c r="B3095" s="124"/>
      <c r="C3095" s="124"/>
      <c r="D3095" s="124"/>
      <c r="E3095" s="124"/>
      <c r="F3095" s="124"/>
      <c r="G3095" s="124"/>
      <c r="H3095" s="124"/>
      <c r="I3095" s="124"/>
      <c r="J3095" s="124"/>
      <c r="K3095" s="124"/>
      <c r="L3095" s="124"/>
      <c r="M3095" s="124"/>
      <c r="N3095" s="124"/>
      <c r="O3095" s="124"/>
      <c r="P3095" s="124"/>
      <c r="Q3095" s="124"/>
      <c r="R3095" s="124"/>
      <c r="S3095" s="124"/>
      <c r="T3095" s="124"/>
      <c r="U3095" s="124"/>
      <c r="V3095" s="124"/>
      <c r="W3095" s="124"/>
      <c r="X3095" s="124"/>
      <c r="Y3095" s="124"/>
    </row>
    <row r="3096" spans="1:25" x14ac:dyDescent="0.25">
      <c r="A3096" s="124"/>
      <c r="B3096" s="124"/>
      <c r="C3096" s="124"/>
      <c r="D3096" s="124"/>
      <c r="E3096" s="124"/>
      <c r="F3096" s="124"/>
      <c r="G3096" s="124"/>
      <c r="H3096" s="124"/>
      <c r="I3096" s="124"/>
      <c r="J3096" s="124"/>
      <c r="K3096" s="124"/>
      <c r="L3096" s="124"/>
      <c r="M3096" s="124"/>
      <c r="N3096" s="124"/>
      <c r="O3096" s="124"/>
      <c r="P3096" s="124"/>
      <c r="Q3096" s="124"/>
      <c r="R3096" s="124"/>
      <c r="S3096" s="124"/>
      <c r="T3096" s="124"/>
      <c r="U3096" s="124"/>
      <c r="V3096" s="124"/>
      <c r="W3096" s="124"/>
      <c r="X3096" s="124"/>
      <c r="Y3096" s="124"/>
    </row>
    <row r="3097" spans="1:25" x14ac:dyDescent="0.25">
      <c r="A3097" s="124"/>
      <c r="B3097" s="124"/>
      <c r="C3097" s="124"/>
      <c r="D3097" s="124"/>
      <c r="E3097" s="124"/>
      <c r="F3097" s="124"/>
      <c r="G3097" s="124"/>
      <c r="H3097" s="124"/>
      <c r="I3097" s="124"/>
      <c r="J3097" s="124"/>
      <c r="K3097" s="124"/>
      <c r="L3097" s="124"/>
      <c r="M3097" s="124"/>
      <c r="N3097" s="124"/>
      <c r="O3097" s="124"/>
      <c r="P3097" s="124"/>
      <c r="Q3097" s="124"/>
      <c r="R3097" s="124"/>
      <c r="S3097" s="124"/>
      <c r="T3097" s="124"/>
      <c r="U3097" s="124"/>
      <c r="V3097" s="124"/>
      <c r="W3097" s="124"/>
      <c r="X3097" s="124"/>
      <c r="Y3097" s="124"/>
    </row>
    <row r="3098" spans="1:25" x14ac:dyDescent="0.25">
      <c r="A3098" s="124"/>
      <c r="B3098" s="124"/>
      <c r="C3098" s="124"/>
      <c r="D3098" s="124"/>
      <c r="E3098" s="124"/>
      <c r="F3098" s="124"/>
      <c r="G3098" s="124"/>
      <c r="H3098" s="124"/>
      <c r="I3098" s="124"/>
      <c r="J3098" s="124"/>
      <c r="K3098" s="124"/>
      <c r="L3098" s="124"/>
      <c r="M3098" s="124"/>
      <c r="N3098" s="124"/>
      <c r="O3098" s="124"/>
      <c r="P3098" s="124"/>
      <c r="Q3098" s="124"/>
      <c r="R3098" s="124"/>
      <c r="S3098" s="124"/>
      <c r="T3098" s="124"/>
      <c r="U3098" s="124"/>
      <c r="V3098" s="124"/>
      <c r="W3098" s="124"/>
      <c r="X3098" s="124"/>
      <c r="Y3098" s="124"/>
    </row>
    <row r="3099" spans="1:25" x14ac:dyDescent="0.25">
      <c r="A3099" s="124"/>
      <c r="B3099" s="124"/>
      <c r="C3099" s="124"/>
      <c r="D3099" s="124"/>
      <c r="E3099" s="124"/>
      <c r="F3099" s="124"/>
      <c r="G3099" s="124"/>
      <c r="H3099" s="124"/>
      <c r="I3099" s="124"/>
      <c r="J3099" s="124"/>
      <c r="K3099" s="124"/>
      <c r="L3099" s="124"/>
      <c r="M3099" s="124"/>
      <c r="N3099" s="124"/>
      <c r="O3099" s="124"/>
      <c r="P3099" s="124"/>
      <c r="Q3099" s="124"/>
      <c r="R3099" s="124"/>
      <c r="S3099" s="124"/>
      <c r="T3099" s="124"/>
      <c r="U3099" s="124"/>
      <c r="V3099" s="124"/>
      <c r="W3099" s="124"/>
      <c r="X3099" s="124"/>
      <c r="Y3099" s="124"/>
    </row>
    <row r="3100" spans="1:25" x14ac:dyDescent="0.25">
      <c r="A3100" s="124"/>
      <c r="B3100" s="124"/>
      <c r="C3100" s="124"/>
      <c r="D3100" s="124"/>
      <c r="E3100" s="124"/>
      <c r="F3100" s="124"/>
      <c r="G3100" s="124"/>
      <c r="H3100" s="124"/>
      <c r="I3100" s="124"/>
      <c r="J3100" s="124"/>
      <c r="K3100" s="124"/>
      <c r="L3100" s="124"/>
      <c r="M3100" s="124"/>
      <c r="N3100" s="124"/>
      <c r="O3100" s="124"/>
      <c r="P3100" s="124"/>
      <c r="Q3100" s="124"/>
      <c r="R3100" s="124"/>
      <c r="S3100" s="124"/>
      <c r="T3100" s="124"/>
      <c r="U3100" s="124"/>
      <c r="V3100" s="124"/>
      <c r="W3100" s="124"/>
      <c r="X3100" s="124"/>
      <c r="Y3100" s="124"/>
    </row>
    <row r="3101" spans="1:25" x14ac:dyDescent="0.25">
      <c r="A3101" s="124"/>
      <c r="B3101" s="124"/>
      <c r="C3101" s="124"/>
      <c r="D3101" s="124"/>
      <c r="E3101" s="124"/>
      <c r="F3101" s="124"/>
      <c r="G3101" s="124"/>
      <c r="H3101" s="124"/>
      <c r="I3101" s="124"/>
      <c r="J3101" s="124"/>
      <c r="K3101" s="124"/>
      <c r="L3101" s="124"/>
      <c r="M3101" s="124"/>
      <c r="N3101" s="124"/>
      <c r="O3101" s="124"/>
      <c r="P3101" s="124"/>
      <c r="Q3101" s="124"/>
      <c r="R3101" s="124"/>
      <c r="S3101" s="124"/>
      <c r="T3101" s="124"/>
      <c r="U3101" s="124"/>
      <c r="V3101" s="124"/>
      <c r="W3101" s="124"/>
      <c r="X3101" s="124"/>
      <c r="Y3101" s="124"/>
    </row>
    <row r="3102" spans="1:25" x14ac:dyDescent="0.25">
      <c r="A3102" s="124"/>
      <c r="B3102" s="124"/>
      <c r="C3102" s="124"/>
      <c r="D3102" s="124"/>
      <c r="E3102" s="124"/>
      <c r="F3102" s="124"/>
      <c r="G3102" s="124"/>
      <c r="H3102" s="124"/>
      <c r="I3102" s="124"/>
      <c r="J3102" s="124"/>
      <c r="K3102" s="124"/>
      <c r="L3102" s="124"/>
      <c r="M3102" s="124"/>
      <c r="N3102" s="124"/>
      <c r="O3102" s="124"/>
      <c r="P3102" s="124"/>
      <c r="Q3102" s="124"/>
      <c r="R3102" s="124"/>
      <c r="S3102" s="124"/>
      <c r="T3102" s="124"/>
      <c r="U3102" s="124"/>
      <c r="V3102" s="124"/>
      <c r="W3102" s="124"/>
      <c r="X3102" s="124"/>
      <c r="Y3102" s="124"/>
    </row>
    <row r="3103" spans="1:25" x14ac:dyDescent="0.25">
      <c r="A3103" s="124"/>
      <c r="B3103" s="124"/>
      <c r="C3103" s="124"/>
      <c r="D3103" s="124"/>
      <c r="E3103" s="124"/>
      <c r="F3103" s="124"/>
      <c r="G3103" s="124"/>
      <c r="H3103" s="124"/>
      <c r="I3103" s="124"/>
      <c r="J3103" s="124"/>
      <c r="K3103" s="124"/>
      <c r="L3103" s="124"/>
      <c r="M3103" s="124"/>
      <c r="N3103" s="124"/>
      <c r="O3103" s="124"/>
      <c r="P3103" s="124"/>
      <c r="Q3103" s="124"/>
      <c r="R3103" s="124"/>
      <c r="S3103" s="124"/>
      <c r="T3103" s="124"/>
      <c r="U3103" s="124"/>
      <c r="V3103" s="124"/>
      <c r="W3103" s="124"/>
      <c r="X3103" s="124"/>
      <c r="Y3103" s="124"/>
    </row>
    <row r="3104" spans="1:25" x14ac:dyDescent="0.25">
      <c r="A3104" s="124"/>
      <c r="B3104" s="124"/>
      <c r="C3104" s="124"/>
      <c r="D3104" s="124"/>
      <c r="E3104" s="124"/>
      <c r="F3104" s="124"/>
      <c r="G3104" s="124"/>
      <c r="H3104" s="124"/>
      <c r="I3104" s="124"/>
      <c r="J3104" s="124"/>
      <c r="K3104" s="124"/>
      <c r="L3104" s="124"/>
      <c r="M3104" s="124"/>
      <c r="N3104" s="124"/>
      <c r="O3104" s="124"/>
      <c r="P3104" s="124"/>
      <c r="Q3104" s="124"/>
      <c r="R3104" s="124"/>
      <c r="S3104" s="124"/>
      <c r="T3104" s="124"/>
      <c r="U3104" s="124"/>
      <c r="V3104" s="124"/>
      <c r="W3104" s="124"/>
      <c r="X3104" s="124"/>
      <c r="Y3104" s="124"/>
    </row>
    <row r="3105" spans="1:25" x14ac:dyDescent="0.25">
      <c r="A3105" s="124"/>
      <c r="B3105" s="124"/>
      <c r="C3105" s="124"/>
      <c r="D3105" s="124"/>
      <c r="E3105" s="124"/>
      <c r="F3105" s="124"/>
      <c r="G3105" s="124"/>
      <c r="H3105" s="124"/>
      <c r="I3105" s="124"/>
      <c r="J3105" s="124"/>
      <c r="K3105" s="124"/>
      <c r="L3105" s="124"/>
      <c r="M3105" s="124"/>
      <c r="N3105" s="124"/>
      <c r="O3105" s="124"/>
      <c r="P3105" s="124"/>
      <c r="Q3105" s="124"/>
      <c r="R3105" s="124"/>
      <c r="S3105" s="124"/>
      <c r="T3105" s="124"/>
      <c r="U3105" s="124"/>
      <c r="V3105" s="124"/>
      <c r="W3105" s="124"/>
      <c r="X3105" s="124"/>
      <c r="Y3105" s="124"/>
    </row>
    <row r="3106" spans="1:25" x14ac:dyDescent="0.25">
      <c r="A3106" s="124"/>
      <c r="B3106" s="124"/>
      <c r="C3106" s="124"/>
      <c r="D3106" s="124"/>
      <c r="E3106" s="124"/>
      <c r="F3106" s="124"/>
      <c r="G3106" s="124"/>
      <c r="H3106" s="124"/>
      <c r="I3106" s="124"/>
      <c r="J3106" s="124"/>
      <c r="K3106" s="124"/>
      <c r="L3106" s="124"/>
      <c r="M3106" s="124"/>
      <c r="N3106" s="124"/>
      <c r="O3106" s="124"/>
      <c r="P3106" s="124"/>
      <c r="Q3106" s="124"/>
      <c r="R3106" s="124"/>
      <c r="S3106" s="124"/>
      <c r="T3106" s="124"/>
      <c r="U3106" s="124"/>
      <c r="V3106" s="124"/>
      <c r="W3106" s="124"/>
      <c r="X3106" s="124"/>
      <c r="Y3106" s="124"/>
    </row>
    <row r="3107" spans="1:25" x14ac:dyDescent="0.25">
      <c r="A3107" s="124"/>
      <c r="B3107" s="124"/>
      <c r="C3107" s="124"/>
      <c r="D3107" s="124"/>
      <c r="E3107" s="124"/>
      <c r="F3107" s="124"/>
      <c r="G3107" s="124"/>
      <c r="H3107" s="124"/>
      <c r="I3107" s="124"/>
      <c r="J3107" s="124"/>
      <c r="K3107" s="124"/>
      <c r="L3107" s="124"/>
      <c r="M3107" s="124"/>
      <c r="N3107" s="124"/>
      <c r="O3107" s="124"/>
      <c r="P3107" s="124"/>
      <c r="Q3107" s="124"/>
      <c r="R3107" s="124"/>
      <c r="S3107" s="124"/>
      <c r="T3107" s="124"/>
      <c r="U3107" s="124"/>
      <c r="V3107" s="124"/>
      <c r="W3107" s="124"/>
      <c r="X3107" s="124"/>
      <c r="Y3107" s="124"/>
    </row>
    <row r="3108" spans="1:25" x14ac:dyDescent="0.25">
      <c r="A3108" s="124"/>
      <c r="B3108" s="124"/>
      <c r="C3108" s="124"/>
      <c r="D3108" s="124"/>
      <c r="E3108" s="124"/>
      <c r="F3108" s="124"/>
      <c r="G3108" s="124"/>
      <c r="H3108" s="124"/>
      <c r="I3108" s="124"/>
      <c r="J3108" s="124"/>
      <c r="K3108" s="124"/>
      <c r="L3108" s="124"/>
      <c r="M3108" s="124"/>
      <c r="N3108" s="124"/>
      <c r="O3108" s="124"/>
      <c r="P3108" s="124"/>
      <c r="Q3108" s="124"/>
      <c r="R3108" s="124"/>
      <c r="S3108" s="124"/>
      <c r="T3108" s="124"/>
      <c r="U3108" s="124"/>
      <c r="V3108" s="124"/>
      <c r="W3108" s="124"/>
      <c r="X3108" s="124"/>
      <c r="Y3108" s="124"/>
    </row>
    <row r="3109" spans="1:25" x14ac:dyDescent="0.25">
      <c r="A3109" s="124"/>
      <c r="B3109" s="124"/>
      <c r="C3109" s="124"/>
      <c r="D3109" s="124"/>
      <c r="E3109" s="124"/>
      <c r="F3109" s="124"/>
      <c r="G3109" s="124"/>
      <c r="H3109" s="124"/>
      <c r="I3109" s="124"/>
      <c r="J3109" s="124"/>
      <c r="K3109" s="124"/>
      <c r="L3109" s="124"/>
      <c r="M3109" s="124"/>
      <c r="N3109" s="124"/>
      <c r="O3109" s="124"/>
      <c r="P3109" s="124"/>
      <c r="Q3109" s="124"/>
      <c r="R3109" s="124"/>
      <c r="S3109" s="124"/>
      <c r="T3109" s="124"/>
      <c r="U3109" s="124"/>
      <c r="V3109" s="124"/>
      <c r="W3109" s="124"/>
      <c r="X3109" s="124"/>
      <c r="Y3109" s="124"/>
    </row>
    <row r="3110" spans="1:25" x14ac:dyDescent="0.25">
      <c r="A3110" s="124"/>
      <c r="B3110" s="124"/>
      <c r="C3110" s="124"/>
      <c r="D3110" s="124"/>
      <c r="E3110" s="124"/>
      <c r="F3110" s="124"/>
      <c r="G3110" s="124"/>
      <c r="H3110" s="124"/>
      <c r="I3110" s="124"/>
      <c r="J3110" s="124"/>
      <c r="K3110" s="124"/>
      <c r="L3110" s="124"/>
      <c r="M3110" s="124"/>
      <c r="N3110" s="124"/>
      <c r="O3110" s="124"/>
      <c r="P3110" s="124"/>
      <c r="Q3110" s="124"/>
      <c r="R3110" s="124"/>
      <c r="S3110" s="124"/>
      <c r="T3110" s="124"/>
      <c r="U3110" s="124"/>
      <c r="V3110" s="124"/>
      <c r="W3110" s="124"/>
      <c r="X3110" s="124"/>
      <c r="Y3110" s="124"/>
    </row>
    <row r="3111" spans="1:25" x14ac:dyDescent="0.25">
      <c r="A3111" s="124"/>
      <c r="B3111" s="124"/>
      <c r="C3111" s="124"/>
      <c r="D3111" s="124"/>
      <c r="E3111" s="124"/>
      <c r="F3111" s="124"/>
      <c r="G3111" s="124"/>
      <c r="H3111" s="124"/>
      <c r="I3111" s="124"/>
      <c r="J3111" s="124"/>
      <c r="K3111" s="124"/>
      <c r="L3111" s="124"/>
      <c r="M3111" s="124"/>
      <c r="N3111" s="124"/>
      <c r="O3111" s="124"/>
      <c r="P3111" s="124"/>
      <c r="Q3111" s="124"/>
      <c r="R3111" s="124"/>
      <c r="S3111" s="124"/>
      <c r="T3111" s="124"/>
      <c r="U3111" s="124"/>
      <c r="V3111" s="124"/>
      <c r="W3111" s="124"/>
      <c r="X3111" s="124"/>
      <c r="Y3111" s="124"/>
    </row>
    <row r="3112" spans="1:25" x14ac:dyDescent="0.25">
      <c r="A3112" s="124"/>
      <c r="B3112" s="124"/>
      <c r="C3112" s="124"/>
      <c r="D3112" s="124"/>
      <c r="E3112" s="124"/>
      <c r="F3112" s="124"/>
      <c r="G3112" s="124"/>
      <c r="H3112" s="124"/>
      <c r="I3112" s="124"/>
      <c r="J3112" s="124"/>
      <c r="K3112" s="124"/>
      <c r="L3112" s="124"/>
      <c r="M3112" s="124"/>
      <c r="N3112" s="124"/>
      <c r="O3112" s="124"/>
      <c r="P3112" s="124"/>
      <c r="Q3112" s="124"/>
      <c r="R3112" s="124"/>
      <c r="S3112" s="124"/>
      <c r="T3112" s="124"/>
      <c r="U3112" s="124"/>
      <c r="V3112" s="124"/>
      <c r="W3112" s="124"/>
      <c r="X3112" s="124"/>
      <c r="Y3112" s="124"/>
    </row>
    <row r="3113" spans="1:25" x14ac:dyDescent="0.25">
      <c r="A3113" s="124"/>
      <c r="B3113" s="124"/>
      <c r="C3113" s="124"/>
      <c r="D3113" s="124"/>
      <c r="E3113" s="124"/>
      <c r="F3113" s="124"/>
      <c r="G3113" s="124"/>
      <c r="H3113" s="124"/>
      <c r="I3113" s="124"/>
      <c r="J3113" s="124"/>
      <c r="K3113" s="124"/>
      <c r="L3113" s="124"/>
      <c r="M3113" s="124"/>
      <c r="N3113" s="124"/>
      <c r="O3113" s="124"/>
      <c r="P3113" s="124"/>
      <c r="Q3113" s="124"/>
      <c r="R3113" s="124"/>
      <c r="S3113" s="124"/>
      <c r="T3113" s="124"/>
      <c r="U3113" s="124"/>
      <c r="V3113" s="124"/>
      <c r="W3113" s="124"/>
      <c r="X3113" s="124"/>
      <c r="Y3113" s="124"/>
    </row>
    <row r="3114" spans="1:25" x14ac:dyDescent="0.25">
      <c r="A3114" s="124"/>
      <c r="B3114" s="124"/>
      <c r="C3114" s="124"/>
      <c r="D3114" s="124"/>
      <c r="E3114" s="124"/>
      <c r="F3114" s="124"/>
      <c r="G3114" s="124"/>
      <c r="H3114" s="124"/>
      <c r="I3114" s="124"/>
      <c r="J3114" s="124"/>
      <c r="K3114" s="124"/>
      <c r="L3114" s="124"/>
      <c r="M3114" s="124"/>
      <c r="N3114" s="124"/>
      <c r="O3114" s="124"/>
      <c r="P3114" s="124"/>
      <c r="Q3114" s="124"/>
      <c r="R3114" s="124"/>
      <c r="S3114" s="124"/>
      <c r="T3114" s="124"/>
      <c r="U3114" s="124"/>
      <c r="V3114" s="124"/>
      <c r="W3114" s="124"/>
      <c r="X3114" s="124"/>
      <c r="Y3114" s="124"/>
    </row>
    <row r="3115" spans="1:25" x14ac:dyDescent="0.25">
      <c r="A3115" s="124"/>
      <c r="B3115" s="124"/>
      <c r="C3115" s="124"/>
      <c r="D3115" s="124"/>
      <c r="E3115" s="124"/>
      <c r="F3115" s="124"/>
      <c r="G3115" s="124"/>
      <c r="H3115" s="124"/>
      <c r="I3115" s="124"/>
      <c r="J3115" s="124"/>
      <c r="K3115" s="124"/>
      <c r="L3115" s="124"/>
      <c r="M3115" s="124"/>
      <c r="N3115" s="124"/>
      <c r="O3115" s="124"/>
      <c r="P3115" s="124"/>
      <c r="Q3115" s="124"/>
      <c r="R3115" s="124"/>
      <c r="S3115" s="124"/>
      <c r="T3115" s="124"/>
      <c r="U3115" s="124"/>
      <c r="V3115" s="124"/>
      <c r="W3115" s="124"/>
      <c r="X3115" s="124"/>
      <c r="Y3115" s="124"/>
    </row>
    <row r="3116" spans="1:25" x14ac:dyDescent="0.25">
      <c r="A3116" s="124"/>
      <c r="B3116" s="124"/>
      <c r="C3116" s="124"/>
      <c r="D3116" s="124"/>
      <c r="E3116" s="124"/>
      <c r="F3116" s="124"/>
      <c r="G3116" s="124"/>
      <c r="H3116" s="124"/>
      <c r="I3116" s="124"/>
      <c r="J3116" s="124"/>
      <c r="K3116" s="124"/>
      <c r="L3116" s="124"/>
      <c r="M3116" s="124"/>
      <c r="N3116" s="124"/>
      <c r="O3116" s="124"/>
      <c r="P3116" s="124"/>
      <c r="Q3116" s="124"/>
      <c r="R3116" s="124"/>
      <c r="S3116" s="124"/>
      <c r="T3116" s="124"/>
      <c r="U3116" s="124"/>
      <c r="V3116" s="124"/>
      <c r="W3116" s="124"/>
      <c r="X3116" s="124"/>
      <c r="Y3116" s="124"/>
    </row>
    <row r="3117" spans="1:25" x14ac:dyDescent="0.25">
      <c r="A3117" s="124"/>
      <c r="B3117" s="124"/>
      <c r="C3117" s="124"/>
      <c r="D3117" s="124"/>
      <c r="E3117" s="124"/>
      <c r="F3117" s="124"/>
      <c r="G3117" s="124"/>
      <c r="H3117" s="124"/>
      <c r="I3117" s="124"/>
      <c r="J3117" s="124"/>
      <c r="K3117" s="124"/>
      <c r="L3117" s="124"/>
      <c r="M3117" s="124"/>
      <c r="N3117" s="124"/>
      <c r="O3117" s="124"/>
      <c r="P3117" s="124"/>
      <c r="Q3117" s="124"/>
      <c r="R3117" s="124"/>
      <c r="S3117" s="124"/>
      <c r="T3117" s="124"/>
      <c r="U3117" s="124"/>
      <c r="V3117" s="124"/>
      <c r="W3117" s="124"/>
      <c r="X3117" s="124"/>
      <c r="Y3117" s="124"/>
    </row>
    <row r="3118" spans="1:25" x14ac:dyDescent="0.25">
      <c r="A3118" s="124"/>
      <c r="B3118" s="124"/>
      <c r="C3118" s="124"/>
      <c r="D3118" s="124"/>
      <c r="E3118" s="124"/>
      <c r="F3118" s="124"/>
      <c r="G3118" s="124"/>
      <c r="H3118" s="124"/>
      <c r="I3118" s="124"/>
      <c r="J3118" s="124"/>
      <c r="K3118" s="124"/>
      <c r="L3118" s="124"/>
      <c r="M3118" s="124"/>
      <c r="N3118" s="124"/>
      <c r="O3118" s="124"/>
      <c r="P3118" s="124"/>
      <c r="Q3118" s="124"/>
      <c r="R3118" s="124"/>
      <c r="S3118" s="124"/>
      <c r="T3118" s="124"/>
      <c r="U3118" s="124"/>
      <c r="V3118" s="124"/>
      <c r="W3118" s="124"/>
      <c r="X3118" s="124"/>
      <c r="Y3118" s="124"/>
    </row>
    <row r="3119" spans="1:25" x14ac:dyDescent="0.25">
      <c r="A3119" s="124"/>
      <c r="B3119" s="124"/>
      <c r="C3119" s="124"/>
      <c r="D3119" s="124"/>
      <c r="E3119" s="124"/>
      <c r="F3119" s="124"/>
      <c r="G3119" s="124"/>
      <c r="H3119" s="124"/>
      <c r="I3119" s="124"/>
      <c r="J3119" s="124"/>
      <c r="K3119" s="124"/>
      <c r="L3119" s="124"/>
      <c r="M3119" s="124"/>
      <c r="N3119" s="124"/>
      <c r="O3119" s="124"/>
      <c r="P3119" s="124"/>
      <c r="Q3119" s="124"/>
      <c r="R3119" s="124"/>
      <c r="S3119" s="124"/>
      <c r="T3119" s="124"/>
      <c r="U3119" s="124"/>
      <c r="V3119" s="124"/>
      <c r="W3119" s="124"/>
      <c r="X3119" s="124"/>
      <c r="Y3119" s="124"/>
    </row>
    <row r="3120" spans="1:25" x14ac:dyDescent="0.25">
      <c r="A3120" s="124"/>
      <c r="B3120" s="124"/>
      <c r="C3120" s="124"/>
      <c r="D3120" s="124"/>
      <c r="E3120" s="124"/>
      <c r="F3120" s="124"/>
      <c r="G3120" s="124"/>
      <c r="H3120" s="124"/>
      <c r="I3120" s="124"/>
      <c r="J3120" s="124"/>
      <c r="K3120" s="124"/>
      <c r="L3120" s="124"/>
      <c r="M3120" s="124"/>
      <c r="N3120" s="124"/>
      <c r="O3120" s="124"/>
      <c r="P3120" s="124"/>
      <c r="Q3120" s="124"/>
      <c r="R3120" s="124"/>
      <c r="S3120" s="124"/>
      <c r="T3120" s="124"/>
      <c r="U3120" s="124"/>
      <c r="V3120" s="124"/>
      <c r="W3120" s="124"/>
      <c r="X3120" s="124"/>
      <c r="Y3120" s="124"/>
    </row>
    <row r="3121" spans="1:25" x14ac:dyDescent="0.25">
      <c r="A3121" s="124"/>
      <c r="B3121" s="124"/>
      <c r="C3121" s="124"/>
      <c r="D3121" s="124"/>
      <c r="E3121" s="124"/>
      <c r="F3121" s="124"/>
      <c r="G3121" s="124"/>
      <c r="H3121" s="124"/>
      <c r="I3121" s="124"/>
      <c r="J3121" s="124"/>
      <c r="K3121" s="124"/>
      <c r="L3121" s="124"/>
      <c r="M3121" s="124"/>
      <c r="N3121" s="124"/>
      <c r="O3121" s="124"/>
      <c r="P3121" s="124"/>
      <c r="Q3121" s="124"/>
      <c r="R3121" s="124"/>
      <c r="S3121" s="124"/>
      <c r="T3121" s="124"/>
      <c r="U3121" s="124"/>
      <c r="V3121" s="124"/>
      <c r="W3121" s="124"/>
      <c r="X3121" s="124"/>
      <c r="Y3121" s="124"/>
    </row>
    <row r="3122" spans="1:25" x14ac:dyDescent="0.25">
      <c r="A3122" s="124"/>
      <c r="B3122" s="124"/>
      <c r="C3122" s="124"/>
      <c r="D3122" s="124"/>
      <c r="E3122" s="124"/>
      <c r="F3122" s="124"/>
      <c r="G3122" s="124"/>
      <c r="H3122" s="124"/>
      <c r="I3122" s="124"/>
      <c r="J3122" s="124"/>
      <c r="K3122" s="124"/>
      <c r="L3122" s="124"/>
      <c r="M3122" s="124"/>
      <c r="N3122" s="124"/>
      <c r="O3122" s="124"/>
      <c r="P3122" s="124"/>
      <c r="Q3122" s="124"/>
      <c r="R3122" s="124"/>
      <c r="S3122" s="124"/>
      <c r="T3122" s="124"/>
      <c r="U3122" s="124"/>
      <c r="V3122" s="124"/>
      <c r="W3122" s="124"/>
      <c r="X3122" s="124"/>
      <c r="Y3122" s="124"/>
    </row>
    <row r="3123" spans="1:25" x14ac:dyDescent="0.25">
      <c r="A3123" s="124"/>
      <c r="B3123" s="124"/>
      <c r="C3123" s="124"/>
      <c r="D3123" s="124"/>
      <c r="E3123" s="124"/>
      <c r="F3123" s="124"/>
      <c r="G3123" s="124"/>
      <c r="H3123" s="124"/>
      <c r="I3123" s="124"/>
      <c r="J3123" s="124"/>
      <c r="K3123" s="124"/>
      <c r="L3123" s="124"/>
      <c r="M3123" s="124"/>
      <c r="N3123" s="124"/>
      <c r="O3123" s="124"/>
      <c r="P3123" s="124"/>
      <c r="Q3123" s="124"/>
      <c r="R3123" s="124"/>
      <c r="S3123" s="124"/>
      <c r="T3123" s="124"/>
      <c r="U3123" s="124"/>
      <c r="V3123" s="124"/>
      <c r="W3123" s="124"/>
      <c r="X3123" s="124"/>
      <c r="Y3123" s="124"/>
    </row>
    <row r="3124" spans="1:25" x14ac:dyDescent="0.25">
      <c r="A3124" s="124"/>
      <c r="B3124" s="124"/>
      <c r="C3124" s="124"/>
      <c r="D3124" s="124"/>
      <c r="E3124" s="124"/>
      <c r="F3124" s="124"/>
      <c r="G3124" s="124"/>
      <c r="H3124" s="124"/>
      <c r="I3124" s="124"/>
      <c r="J3124" s="124"/>
      <c r="K3124" s="124"/>
      <c r="L3124" s="124"/>
      <c r="M3124" s="124"/>
      <c r="N3124" s="124"/>
      <c r="O3124" s="124"/>
      <c r="P3124" s="124"/>
      <c r="Q3124" s="124"/>
      <c r="R3124" s="124"/>
      <c r="S3124" s="124"/>
      <c r="T3124" s="124"/>
      <c r="U3124" s="124"/>
      <c r="V3124" s="124"/>
      <c r="W3124" s="124"/>
      <c r="X3124" s="124"/>
      <c r="Y3124" s="124"/>
    </row>
    <row r="3125" spans="1:25" x14ac:dyDescent="0.25">
      <c r="A3125" s="124"/>
      <c r="B3125" s="124"/>
      <c r="C3125" s="124"/>
      <c r="D3125" s="124"/>
      <c r="E3125" s="124"/>
      <c r="F3125" s="124"/>
      <c r="G3125" s="124"/>
      <c r="H3125" s="124"/>
      <c r="I3125" s="124"/>
      <c r="J3125" s="124"/>
      <c r="K3125" s="124"/>
      <c r="L3125" s="124"/>
      <c r="M3125" s="124"/>
      <c r="N3125" s="124"/>
      <c r="O3125" s="124"/>
      <c r="P3125" s="124"/>
      <c r="Q3125" s="124"/>
      <c r="R3125" s="124"/>
      <c r="S3125" s="124"/>
      <c r="T3125" s="124"/>
      <c r="U3125" s="124"/>
      <c r="V3125" s="124"/>
      <c r="W3125" s="124"/>
      <c r="X3125" s="124"/>
      <c r="Y3125" s="124"/>
    </row>
    <row r="3126" spans="1:25" x14ac:dyDescent="0.25">
      <c r="A3126" s="124"/>
      <c r="B3126" s="124"/>
      <c r="C3126" s="124"/>
      <c r="D3126" s="124"/>
      <c r="E3126" s="124"/>
      <c r="F3126" s="124"/>
      <c r="G3126" s="124"/>
      <c r="H3126" s="124"/>
      <c r="I3126" s="124"/>
      <c r="J3126" s="124"/>
      <c r="K3126" s="124"/>
      <c r="L3126" s="124"/>
      <c r="M3126" s="124"/>
      <c r="N3126" s="124"/>
      <c r="O3126" s="124"/>
      <c r="P3126" s="124"/>
      <c r="Q3126" s="124"/>
      <c r="R3126" s="124"/>
      <c r="S3126" s="124"/>
      <c r="T3126" s="124"/>
      <c r="U3126" s="124"/>
      <c r="V3126" s="124"/>
      <c r="W3126" s="124"/>
      <c r="X3126" s="124"/>
      <c r="Y3126" s="124"/>
    </row>
    <row r="3127" spans="1:25" x14ac:dyDescent="0.25">
      <c r="A3127" s="124"/>
      <c r="B3127" s="124"/>
      <c r="C3127" s="124"/>
      <c r="D3127" s="124"/>
      <c r="E3127" s="124"/>
      <c r="F3127" s="124"/>
      <c r="G3127" s="124"/>
      <c r="H3127" s="124"/>
      <c r="I3127" s="124"/>
      <c r="J3127" s="124"/>
      <c r="K3127" s="124"/>
      <c r="L3127" s="124"/>
      <c r="M3127" s="124"/>
      <c r="N3127" s="124"/>
      <c r="O3127" s="124"/>
      <c r="P3127" s="124"/>
      <c r="Q3127" s="124"/>
      <c r="R3127" s="124"/>
      <c r="S3127" s="124"/>
      <c r="T3127" s="124"/>
      <c r="U3127" s="124"/>
      <c r="V3127" s="124"/>
      <c r="W3127" s="124"/>
      <c r="X3127" s="124"/>
      <c r="Y3127" s="124"/>
    </row>
    <row r="3128" spans="1:25" x14ac:dyDescent="0.25">
      <c r="A3128" s="124"/>
      <c r="B3128" s="124"/>
      <c r="C3128" s="124"/>
      <c r="D3128" s="124"/>
      <c r="E3128" s="124"/>
      <c r="F3128" s="124"/>
      <c r="G3128" s="124"/>
      <c r="H3128" s="124"/>
      <c r="I3128" s="124"/>
      <c r="J3128" s="124"/>
      <c r="K3128" s="124"/>
      <c r="L3128" s="124"/>
      <c r="M3128" s="124"/>
      <c r="N3128" s="124"/>
      <c r="O3128" s="124"/>
      <c r="P3128" s="124"/>
      <c r="Q3128" s="124"/>
      <c r="R3128" s="124"/>
      <c r="S3128" s="124"/>
      <c r="T3128" s="124"/>
      <c r="U3128" s="124"/>
      <c r="V3128" s="124"/>
      <c r="W3128" s="124"/>
      <c r="X3128" s="124"/>
      <c r="Y3128" s="124"/>
    </row>
    <row r="3129" spans="1:25" x14ac:dyDescent="0.25">
      <c r="A3129" s="124"/>
      <c r="B3129" s="124"/>
      <c r="C3129" s="124"/>
      <c r="D3129" s="124"/>
      <c r="E3129" s="124"/>
      <c r="F3129" s="124"/>
      <c r="G3129" s="124"/>
      <c r="H3129" s="124"/>
      <c r="I3129" s="124"/>
      <c r="J3129" s="124"/>
      <c r="K3129" s="124"/>
      <c r="L3129" s="124"/>
      <c r="M3129" s="124"/>
      <c r="N3129" s="124"/>
      <c r="O3129" s="124"/>
      <c r="P3129" s="124"/>
      <c r="Q3129" s="124"/>
      <c r="R3129" s="124"/>
      <c r="S3129" s="124"/>
      <c r="T3129" s="124"/>
      <c r="U3129" s="124"/>
      <c r="V3129" s="124"/>
      <c r="W3129" s="124"/>
      <c r="X3129" s="124"/>
      <c r="Y3129" s="124"/>
    </row>
    <row r="3130" spans="1:25" x14ac:dyDescent="0.25">
      <c r="A3130" s="124"/>
      <c r="B3130" s="124"/>
      <c r="C3130" s="124"/>
      <c r="D3130" s="124"/>
      <c r="E3130" s="124"/>
      <c r="F3130" s="124"/>
      <c r="G3130" s="124"/>
      <c r="H3130" s="124"/>
      <c r="I3130" s="124"/>
      <c r="J3130" s="124"/>
      <c r="K3130" s="124"/>
      <c r="L3130" s="124"/>
      <c r="M3130" s="124"/>
      <c r="N3130" s="124"/>
      <c r="O3130" s="124"/>
      <c r="P3130" s="124"/>
      <c r="Q3130" s="124"/>
      <c r="R3130" s="124"/>
      <c r="S3130" s="124"/>
      <c r="T3130" s="124"/>
      <c r="U3130" s="124"/>
      <c r="V3130" s="124"/>
      <c r="W3130" s="124"/>
      <c r="X3130" s="124"/>
      <c r="Y3130" s="124"/>
    </row>
    <row r="3131" spans="1:25" x14ac:dyDescent="0.25">
      <c r="A3131" s="124"/>
      <c r="B3131" s="124"/>
      <c r="C3131" s="124"/>
      <c r="D3131" s="124"/>
      <c r="E3131" s="124"/>
      <c r="F3131" s="124"/>
      <c r="G3131" s="124"/>
      <c r="H3131" s="124"/>
      <c r="I3131" s="124"/>
      <c r="J3131" s="124"/>
      <c r="K3131" s="124"/>
      <c r="L3131" s="124"/>
      <c r="M3131" s="124"/>
      <c r="N3131" s="124"/>
      <c r="O3131" s="124"/>
      <c r="P3131" s="124"/>
      <c r="Q3131" s="124"/>
      <c r="R3131" s="124"/>
      <c r="S3131" s="124"/>
      <c r="T3131" s="124"/>
      <c r="U3131" s="124"/>
      <c r="V3131" s="124"/>
      <c r="W3131" s="124"/>
      <c r="X3131" s="124"/>
      <c r="Y3131" s="124"/>
    </row>
    <row r="3132" spans="1:25" x14ac:dyDescent="0.25">
      <c r="A3132" s="124"/>
      <c r="B3132" s="124"/>
      <c r="C3132" s="124"/>
      <c r="D3132" s="124"/>
      <c r="E3132" s="124"/>
      <c r="F3132" s="124"/>
      <c r="G3132" s="124"/>
      <c r="H3132" s="124"/>
      <c r="I3132" s="124"/>
      <c r="J3132" s="124"/>
      <c r="K3132" s="124"/>
      <c r="L3132" s="124"/>
      <c r="M3132" s="124"/>
      <c r="N3132" s="124"/>
      <c r="O3132" s="124"/>
      <c r="P3132" s="124"/>
      <c r="Q3132" s="124"/>
      <c r="R3132" s="124"/>
      <c r="S3132" s="124"/>
      <c r="T3132" s="124"/>
      <c r="U3132" s="124"/>
      <c r="V3132" s="124"/>
      <c r="W3132" s="124"/>
      <c r="X3132" s="124"/>
      <c r="Y3132" s="124"/>
    </row>
    <row r="3133" spans="1:25" x14ac:dyDescent="0.25">
      <c r="A3133" s="124"/>
      <c r="B3133" s="124"/>
      <c r="C3133" s="124"/>
      <c r="D3133" s="124"/>
      <c r="E3133" s="124"/>
      <c r="F3133" s="124"/>
      <c r="G3133" s="124"/>
      <c r="H3133" s="124"/>
      <c r="I3133" s="124"/>
      <c r="J3133" s="124"/>
      <c r="K3133" s="124"/>
      <c r="L3133" s="124"/>
      <c r="M3133" s="124"/>
      <c r="N3133" s="124"/>
      <c r="O3133" s="124"/>
      <c r="P3133" s="124"/>
      <c r="Q3133" s="124"/>
      <c r="R3133" s="124"/>
      <c r="S3133" s="124"/>
      <c r="T3133" s="124"/>
      <c r="U3133" s="124"/>
      <c r="V3133" s="124"/>
      <c r="W3133" s="124"/>
      <c r="X3133" s="124"/>
      <c r="Y3133" s="124"/>
    </row>
    <row r="3134" spans="1:25" x14ac:dyDescent="0.25">
      <c r="A3134" s="124"/>
      <c r="B3134" s="124"/>
      <c r="C3134" s="124"/>
      <c r="D3134" s="124"/>
      <c r="E3134" s="124"/>
      <c r="F3134" s="124"/>
      <c r="G3134" s="124"/>
      <c r="H3134" s="124"/>
      <c r="I3134" s="124"/>
      <c r="J3134" s="124"/>
      <c r="K3134" s="124"/>
      <c r="L3134" s="124"/>
      <c r="M3134" s="124"/>
      <c r="N3134" s="124"/>
      <c r="O3134" s="124"/>
      <c r="P3134" s="124"/>
      <c r="Q3134" s="124"/>
      <c r="R3134" s="124"/>
      <c r="S3134" s="124"/>
      <c r="T3134" s="124"/>
      <c r="U3134" s="124"/>
      <c r="V3134" s="124"/>
      <c r="W3134" s="124"/>
      <c r="X3134" s="124"/>
      <c r="Y3134" s="124"/>
    </row>
    <row r="3135" spans="1:25" x14ac:dyDescent="0.25">
      <c r="A3135" s="124"/>
      <c r="B3135" s="124"/>
      <c r="C3135" s="124"/>
      <c r="D3135" s="124"/>
      <c r="E3135" s="124"/>
      <c r="F3135" s="124"/>
      <c r="G3135" s="124"/>
      <c r="H3135" s="124"/>
      <c r="I3135" s="124"/>
      <c r="J3135" s="124"/>
      <c r="K3135" s="124"/>
      <c r="L3135" s="124"/>
      <c r="M3135" s="124"/>
      <c r="N3135" s="124"/>
      <c r="O3135" s="124"/>
      <c r="P3135" s="124"/>
      <c r="Q3135" s="124"/>
      <c r="R3135" s="124"/>
      <c r="S3135" s="124"/>
      <c r="T3135" s="124"/>
      <c r="U3135" s="124"/>
      <c r="V3135" s="124"/>
      <c r="W3135" s="124"/>
      <c r="X3135" s="124"/>
      <c r="Y3135" s="124"/>
    </row>
    <row r="3136" spans="1:25" x14ac:dyDescent="0.25">
      <c r="A3136" s="124"/>
      <c r="B3136" s="124"/>
      <c r="C3136" s="124"/>
      <c r="D3136" s="124"/>
      <c r="E3136" s="124"/>
      <c r="F3136" s="124"/>
      <c r="G3136" s="124"/>
      <c r="H3136" s="124"/>
      <c r="I3136" s="124"/>
      <c r="J3136" s="124"/>
      <c r="K3136" s="124"/>
      <c r="L3136" s="124"/>
      <c r="M3136" s="124"/>
      <c r="N3136" s="124"/>
      <c r="O3136" s="124"/>
      <c r="P3136" s="124"/>
      <c r="Q3136" s="124"/>
      <c r="R3136" s="124"/>
      <c r="S3136" s="124"/>
      <c r="T3136" s="124"/>
      <c r="U3136" s="124"/>
      <c r="V3136" s="124"/>
      <c r="W3136" s="124"/>
      <c r="X3136" s="124"/>
      <c r="Y3136" s="124"/>
    </row>
    <row r="3137" spans="1:25" x14ac:dyDescent="0.25">
      <c r="A3137" s="124"/>
      <c r="B3137" s="124"/>
      <c r="C3137" s="124"/>
      <c r="D3137" s="124"/>
      <c r="E3137" s="124"/>
      <c r="F3137" s="124"/>
      <c r="G3137" s="124"/>
      <c r="H3137" s="124"/>
      <c r="I3137" s="124"/>
      <c r="J3137" s="124"/>
      <c r="K3137" s="124"/>
      <c r="L3137" s="124"/>
      <c r="M3137" s="124"/>
      <c r="N3137" s="124"/>
      <c r="O3137" s="124"/>
      <c r="P3137" s="124"/>
      <c r="Q3137" s="124"/>
      <c r="R3137" s="124"/>
      <c r="S3137" s="124"/>
      <c r="T3137" s="124"/>
      <c r="U3137" s="124"/>
      <c r="V3137" s="124"/>
      <c r="W3137" s="124"/>
      <c r="X3137" s="124"/>
      <c r="Y3137" s="124"/>
    </row>
    <row r="3138" spans="1:25" x14ac:dyDescent="0.25">
      <c r="A3138" s="124"/>
      <c r="B3138" s="124"/>
      <c r="C3138" s="124"/>
      <c r="D3138" s="124"/>
      <c r="E3138" s="124"/>
      <c r="F3138" s="124"/>
      <c r="G3138" s="124"/>
      <c r="H3138" s="124"/>
      <c r="I3138" s="124"/>
      <c r="J3138" s="124"/>
      <c r="K3138" s="124"/>
      <c r="L3138" s="124"/>
      <c r="M3138" s="124"/>
      <c r="N3138" s="124"/>
      <c r="O3138" s="124"/>
      <c r="P3138" s="124"/>
      <c r="Q3138" s="124"/>
      <c r="R3138" s="124"/>
      <c r="S3138" s="124"/>
      <c r="T3138" s="124"/>
      <c r="U3138" s="124"/>
      <c r="V3138" s="124"/>
      <c r="W3138" s="124"/>
      <c r="X3138" s="124"/>
      <c r="Y3138" s="124"/>
    </row>
    <row r="3139" spans="1:25" x14ac:dyDescent="0.25">
      <c r="A3139" s="124"/>
      <c r="B3139" s="124"/>
      <c r="C3139" s="124"/>
      <c r="D3139" s="124"/>
      <c r="E3139" s="124"/>
      <c r="F3139" s="124"/>
      <c r="G3139" s="124"/>
      <c r="H3139" s="124"/>
      <c r="I3139" s="124"/>
      <c r="J3139" s="124"/>
      <c r="K3139" s="124"/>
      <c r="L3139" s="124"/>
      <c r="M3139" s="124"/>
      <c r="N3139" s="124"/>
      <c r="O3139" s="124"/>
      <c r="P3139" s="124"/>
      <c r="Q3139" s="124"/>
      <c r="R3139" s="124"/>
      <c r="S3139" s="124"/>
      <c r="T3139" s="124"/>
      <c r="U3139" s="124"/>
      <c r="V3139" s="124"/>
      <c r="W3139" s="124"/>
      <c r="X3139" s="124"/>
      <c r="Y3139" s="124"/>
    </row>
    <row r="3140" spans="1:25" x14ac:dyDescent="0.25">
      <c r="A3140" s="124"/>
      <c r="B3140" s="124"/>
      <c r="C3140" s="124"/>
      <c r="D3140" s="124"/>
      <c r="E3140" s="124"/>
      <c r="F3140" s="124"/>
      <c r="G3140" s="124"/>
      <c r="H3140" s="124"/>
      <c r="I3140" s="124"/>
      <c r="J3140" s="124"/>
      <c r="K3140" s="124"/>
      <c r="L3140" s="124"/>
      <c r="M3140" s="124"/>
      <c r="N3140" s="124"/>
      <c r="O3140" s="124"/>
      <c r="P3140" s="124"/>
      <c r="Q3140" s="124"/>
      <c r="R3140" s="124"/>
      <c r="S3140" s="124"/>
      <c r="T3140" s="124"/>
      <c r="U3140" s="124"/>
      <c r="V3140" s="124"/>
      <c r="W3140" s="124"/>
      <c r="X3140" s="124"/>
      <c r="Y3140" s="124"/>
    </row>
    <row r="3141" spans="1:25" x14ac:dyDescent="0.25">
      <c r="A3141" s="124"/>
      <c r="B3141" s="124"/>
      <c r="C3141" s="124"/>
      <c r="D3141" s="124"/>
      <c r="E3141" s="124"/>
      <c r="F3141" s="124"/>
      <c r="G3141" s="124"/>
      <c r="H3141" s="124"/>
      <c r="I3141" s="124"/>
      <c r="J3141" s="124"/>
      <c r="K3141" s="124"/>
      <c r="L3141" s="124"/>
      <c r="M3141" s="124"/>
      <c r="N3141" s="124"/>
      <c r="O3141" s="124"/>
      <c r="P3141" s="124"/>
      <c r="Q3141" s="124"/>
      <c r="R3141" s="124"/>
      <c r="S3141" s="124"/>
      <c r="T3141" s="124"/>
      <c r="U3141" s="124"/>
      <c r="V3141" s="124"/>
      <c r="W3141" s="124"/>
      <c r="X3141" s="124"/>
      <c r="Y3141" s="124"/>
    </row>
    <row r="3142" spans="1:25" x14ac:dyDescent="0.25">
      <c r="A3142" s="124"/>
      <c r="B3142" s="124"/>
      <c r="C3142" s="124"/>
      <c r="D3142" s="124"/>
      <c r="E3142" s="124"/>
      <c r="F3142" s="124"/>
      <c r="G3142" s="124"/>
      <c r="H3142" s="124"/>
      <c r="I3142" s="124"/>
      <c r="J3142" s="124"/>
      <c r="K3142" s="124"/>
      <c r="L3142" s="124"/>
      <c r="M3142" s="124"/>
      <c r="N3142" s="124"/>
      <c r="O3142" s="124"/>
      <c r="P3142" s="124"/>
      <c r="Q3142" s="124"/>
      <c r="R3142" s="124"/>
      <c r="S3142" s="124"/>
      <c r="T3142" s="124"/>
      <c r="U3142" s="124"/>
      <c r="V3142" s="124"/>
      <c r="W3142" s="124"/>
      <c r="X3142" s="124"/>
      <c r="Y3142" s="124"/>
    </row>
    <row r="3143" spans="1:25" x14ac:dyDescent="0.25">
      <c r="A3143" s="124"/>
      <c r="B3143" s="124"/>
      <c r="C3143" s="124"/>
      <c r="D3143" s="124"/>
      <c r="E3143" s="124"/>
      <c r="F3143" s="124"/>
      <c r="G3143" s="124"/>
      <c r="H3143" s="124"/>
      <c r="I3143" s="124"/>
      <c r="J3143" s="124"/>
      <c r="K3143" s="124"/>
      <c r="L3143" s="124"/>
      <c r="M3143" s="124"/>
      <c r="N3143" s="124"/>
      <c r="O3143" s="124"/>
      <c r="P3143" s="124"/>
      <c r="Q3143" s="124"/>
      <c r="R3143" s="124"/>
      <c r="S3143" s="124"/>
      <c r="T3143" s="124"/>
      <c r="U3143" s="124"/>
      <c r="V3143" s="124"/>
      <c r="W3143" s="124"/>
      <c r="X3143" s="124"/>
      <c r="Y3143" s="124"/>
    </row>
    <row r="3144" spans="1:25" x14ac:dyDescent="0.25">
      <c r="A3144" s="124"/>
      <c r="B3144" s="124"/>
      <c r="C3144" s="124"/>
      <c r="D3144" s="124"/>
      <c r="E3144" s="124"/>
      <c r="F3144" s="124"/>
      <c r="G3144" s="124"/>
      <c r="H3144" s="124"/>
      <c r="I3144" s="124"/>
      <c r="J3144" s="124"/>
      <c r="K3144" s="124"/>
      <c r="L3144" s="124"/>
      <c r="M3144" s="124"/>
      <c r="N3144" s="124"/>
      <c r="O3144" s="124"/>
      <c r="P3144" s="124"/>
      <c r="Q3144" s="124"/>
      <c r="R3144" s="124"/>
      <c r="S3144" s="124"/>
      <c r="T3144" s="124"/>
      <c r="U3144" s="124"/>
      <c r="V3144" s="124"/>
      <c r="W3144" s="124"/>
      <c r="X3144" s="124"/>
      <c r="Y3144" s="124"/>
    </row>
    <row r="3145" spans="1:25" x14ac:dyDescent="0.25">
      <c r="A3145" s="124"/>
      <c r="B3145" s="124"/>
      <c r="C3145" s="124"/>
      <c r="D3145" s="124"/>
      <c r="E3145" s="124"/>
      <c r="F3145" s="124"/>
      <c r="G3145" s="124"/>
      <c r="H3145" s="124"/>
      <c r="I3145" s="124"/>
      <c r="J3145" s="124"/>
      <c r="K3145" s="124"/>
      <c r="L3145" s="124"/>
      <c r="M3145" s="124"/>
      <c r="N3145" s="124"/>
      <c r="O3145" s="124"/>
      <c r="P3145" s="124"/>
      <c r="Q3145" s="124"/>
      <c r="R3145" s="124"/>
      <c r="S3145" s="124"/>
      <c r="T3145" s="124"/>
      <c r="U3145" s="124"/>
      <c r="V3145" s="124"/>
      <c r="W3145" s="124"/>
      <c r="X3145" s="124"/>
      <c r="Y3145" s="124"/>
    </row>
    <row r="3146" spans="1:25" x14ac:dyDescent="0.25">
      <c r="A3146" s="124"/>
      <c r="B3146" s="124"/>
      <c r="C3146" s="124"/>
      <c r="D3146" s="124"/>
      <c r="E3146" s="124"/>
      <c r="F3146" s="124"/>
      <c r="G3146" s="124"/>
      <c r="H3146" s="124"/>
      <c r="I3146" s="124"/>
      <c r="J3146" s="124"/>
      <c r="K3146" s="124"/>
      <c r="L3146" s="124"/>
      <c r="M3146" s="124"/>
      <c r="N3146" s="124"/>
      <c r="O3146" s="124"/>
      <c r="P3146" s="124"/>
      <c r="Q3146" s="124"/>
      <c r="R3146" s="124"/>
      <c r="S3146" s="124"/>
      <c r="T3146" s="124"/>
      <c r="U3146" s="124"/>
      <c r="V3146" s="124"/>
      <c r="W3146" s="124"/>
      <c r="X3146" s="124"/>
      <c r="Y3146" s="124"/>
    </row>
    <row r="3147" spans="1:25" x14ac:dyDescent="0.25">
      <c r="A3147" s="124"/>
      <c r="B3147" s="124"/>
      <c r="C3147" s="124"/>
      <c r="D3147" s="124"/>
      <c r="E3147" s="124"/>
      <c r="F3147" s="124"/>
      <c r="G3147" s="124"/>
      <c r="H3147" s="124"/>
      <c r="I3147" s="124"/>
      <c r="J3147" s="124"/>
      <c r="K3147" s="124"/>
      <c r="L3147" s="124"/>
      <c r="M3147" s="124"/>
      <c r="N3147" s="124"/>
      <c r="O3147" s="124"/>
      <c r="P3147" s="124"/>
      <c r="Q3147" s="124"/>
      <c r="R3147" s="124"/>
      <c r="S3147" s="124"/>
      <c r="T3147" s="124"/>
      <c r="U3147" s="124"/>
      <c r="V3147" s="124"/>
      <c r="W3147" s="124"/>
      <c r="X3147" s="124"/>
      <c r="Y3147" s="124"/>
    </row>
    <row r="3148" spans="1:25" x14ac:dyDescent="0.25">
      <c r="A3148" s="124"/>
      <c r="B3148" s="124"/>
      <c r="C3148" s="124"/>
      <c r="D3148" s="124"/>
      <c r="E3148" s="124"/>
      <c r="F3148" s="124"/>
      <c r="G3148" s="124"/>
      <c r="H3148" s="124"/>
      <c r="I3148" s="124"/>
      <c r="J3148" s="124"/>
      <c r="K3148" s="124"/>
      <c r="L3148" s="124"/>
      <c r="M3148" s="124"/>
      <c r="N3148" s="124"/>
      <c r="O3148" s="124"/>
      <c r="P3148" s="124"/>
      <c r="Q3148" s="124"/>
      <c r="R3148" s="124"/>
      <c r="S3148" s="124"/>
      <c r="T3148" s="124"/>
      <c r="U3148" s="124"/>
      <c r="V3148" s="124"/>
      <c r="W3148" s="124"/>
      <c r="X3148" s="124"/>
      <c r="Y3148" s="124"/>
    </row>
    <row r="3149" spans="1:25" x14ac:dyDescent="0.25">
      <c r="A3149" s="124"/>
      <c r="B3149" s="124"/>
      <c r="C3149" s="124"/>
      <c r="D3149" s="124"/>
      <c r="E3149" s="124"/>
      <c r="F3149" s="124"/>
      <c r="G3149" s="124"/>
      <c r="H3149" s="124"/>
      <c r="I3149" s="124"/>
      <c r="J3149" s="124"/>
      <c r="K3149" s="124"/>
      <c r="L3149" s="124"/>
      <c r="M3149" s="124"/>
      <c r="N3149" s="124"/>
      <c r="O3149" s="124"/>
      <c r="P3149" s="124"/>
      <c r="Q3149" s="124"/>
      <c r="R3149" s="124"/>
      <c r="S3149" s="124"/>
      <c r="T3149" s="124"/>
      <c r="U3149" s="124"/>
      <c r="V3149" s="124"/>
      <c r="W3149" s="124"/>
      <c r="X3149" s="124"/>
      <c r="Y3149" s="124"/>
    </row>
    <row r="3150" spans="1:25" x14ac:dyDescent="0.25">
      <c r="A3150" s="124"/>
      <c r="B3150" s="124"/>
      <c r="C3150" s="124"/>
      <c r="D3150" s="124"/>
      <c r="E3150" s="124"/>
      <c r="F3150" s="124"/>
      <c r="G3150" s="124"/>
      <c r="H3150" s="124"/>
      <c r="I3150" s="124"/>
      <c r="J3150" s="124"/>
      <c r="K3150" s="124"/>
      <c r="L3150" s="124"/>
      <c r="M3150" s="124"/>
      <c r="N3150" s="124"/>
      <c r="O3150" s="124"/>
      <c r="P3150" s="124"/>
      <c r="Q3150" s="124"/>
      <c r="R3150" s="124"/>
      <c r="S3150" s="124"/>
      <c r="T3150" s="124"/>
      <c r="U3150" s="124"/>
      <c r="V3150" s="124"/>
      <c r="W3150" s="124"/>
      <c r="X3150" s="124"/>
      <c r="Y3150" s="124"/>
    </row>
    <row r="3151" spans="1:25" x14ac:dyDescent="0.25">
      <c r="A3151" s="124"/>
      <c r="B3151" s="124"/>
      <c r="C3151" s="124"/>
      <c r="D3151" s="124"/>
      <c r="E3151" s="124"/>
      <c r="F3151" s="124"/>
      <c r="G3151" s="124"/>
      <c r="H3151" s="124"/>
      <c r="I3151" s="124"/>
      <c r="J3151" s="124"/>
      <c r="K3151" s="124"/>
      <c r="L3151" s="124"/>
      <c r="M3151" s="124"/>
      <c r="N3151" s="124"/>
      <c r="O3151" s="124"/>
      <c r="P3151" s="124"/>
      <c r="Q3151" s="124"/>
      <c r="R3151" s="124"/>
      <c r="S3151" s="124"/>
      <c r="T3151" s="124"/>
      <c r="U3151" s="124"/>
      <c r="V3151" s="124"/>
      <c r="W3151" s="124"/>
      <c r="X3151" s="124"/>
      <c r="Y3151" s="124"/>
    </row>
    <row r="3152" spans="1:25" x14ac:dyDescent="0.25">
      <c r="A3152" s="124"/>
      <c r="B3152" s="124"/>
      <c r="C3152" s="124"/>
      <c r="D3152" s="124"/>
      <c r="E3152" s="124"/>
      <c r="F3152" s="124"/>
      <c r="G3152" s="124"/>
      <c r="H3152" s="124"/>
      <c r="I3152" s="124"/>
      <c r="J3152" s="124"/>
      <c r="K3152" s="124"/>
      <c r="L3152" s="124"/>
      <c r="M3152" s="124"/>
      <c r="N3152" s="124"/>
      <c r="O3152" s="124"/>
      <c r="P3152" s="124"/>
      <c r="Q3152" s="124"/>
      <c r="R3152" s="124"/>
      <c r="S3152" s="124"/>
      <c r="T3152" s="124"/>
      <c r="U3152" s="124"/>
      <c r="V3152" s="124"/>
      <c r="W3152" s="124"/>
      <c r="X3152" s="124"/>
      <c r="Y3152" s="124"/>
    </row>
    <row r="3153" spans="1:25" x14ac:dyDescent="0.25">
      <c r="A3153" s="124"/>
      <c r="B3153" s="124"/>
      <c r="C3153" s="124"/>
      <c r="D3153" s="124"/>
      <c r="E3153" s="124"/>
      <c r="F3153" s="124"/>
      <c r="G3153" s="124"/>
      <c r="H3153" s="124"/>
      <c r="I3153" s="124"/>
      <c r="J3153" s="124"/>
      <c r="K3153" s="124"/>
      <c r="L3153" s="124"/>
      <c r="M3153" s="124"/>
      <c r="N3153" s="124"/>
      <c r="O3153" s="124"/>
      <c r="P3153" s="124"/>
      <c r="Q3153" s="124"/>
      <c r="R3153" s="124"/>
      <c r="S3153" s="124"/>
      <c r="T3153" s="124"/>
      <c r="U3153" s="124"/>
      <c r="V3153" s="124"/>
      <c r="W3153" s="124"/>
      <c r="X3153" s="124"/>
      <c r="Y3153" s="124"/>
    </row>
    <row r="3154" spans="1:25" x14ac:dyDescent="0.25">
      <c r="A3154" s="124"/>
      <c r="B3154" s="124"/>
      <c r="C3154" s="124"/>
      <c r="D3154" s="124"/>
      <c r="E3154" s="124"/>
      <c r="F3154" s="124"/>
      <c r="G3154" s="124"/>
      <c r="H3154" s="124"/>
      <c r="I3154" s="124"/>
      <c r="J3154" s="124"/>
      <c r="K3154" s="124"/>
      <c r="L3154" s="124"/>
      <c r="M3154" s="124"/>
      <c r="N3154" s="124"/>
      <c r="O3154" s="124"/>
      <c r="P3154" s="124"/>
      <c r="Q3154" s="124"/>
      <c r="R3154" s="124"/>
      <c r="S3154" s="124"/>
      <c r="T3154" s="124"/>
      <c r="U3154" s="124"/>
      <c r="V3154" s="124"/>
      <c r="W3154" s="124"/>
      <c r="X3154" s="124"/>
      <c r="Y3154" s="124"/>
    </row>
    <row r="3155" spans="1:25" x14ac:dyDescent="0.25">
      <c r="A3155" s="124"/>
      <c r="B3155" s="124"/>
      <c r="C3155" s="124"/>
      <c r="D3155" s="124"/>
      <c r="E3155" s="124"/>
      <c r="F3155" s="124"/>
      <c r="G3155" s="124"/>
      <c r="H3155" s="124"/>
      <c r="I3155" s="124"/>
      <c r="J3155" s="124"/>
      <c r="K3155" s="124"/>
      <c r="L3155" s="124"/>
      <c r="M3155" s="124"/>
      <c r="N3155" s="124"/>
      <c r="O3155" s="124"/>
      <c r="P3155" s="124"/>
      <c r="Q3155" s="124"/>
      <c r="R3155" s="124"/>
      <c r="S3155" s="124"/>
      <c r="T3155" s="124"/>
      <c r="U3155" s="124"/>
      <c r="V3155" s="124"/>
      <c r="W3155" s="124"/>
      <c r="X3155" s="124"/>
      <c r="Y3155" s="124"/>
    </row>
    <row r="3156" spans="1:25" x14ac:dyDescent="0.25">
      <c r="A3156" s="124"/>
      <c r="B3156" s="124"/>
      <c r="C3156" s="124"/>
      <c r="D3156" s="124"/>
      <c r="E3156" s="124"/>
      <c r="F3156" s="124"/>
      <c r="G3156" s="124"/>
      <c r="H3156" s="124"/>
      <c r="I3156" s="124"/>
      <c r="J3156" s="124"/>
      <c r="K3156" s="124"/>
      <c r="L3156" s="124"/>
      <c r="M3156" s="124"/>
      <c r="N3156" s="124"/>
      <c r="O3156" s="124"/>
      <c r="P3156" s="124"/>
      <c r="Q3156" s="124"/>
      <c r="R3156" s="124"/>
      <c r="S3156" s="124"/>
      <c r="T3156" s="124"/>
      <c r="U3156" s="124"/>
      <c r="V3156" s="124"/>
      <c r="W3156" s="124"/>
      <c r="X3156" s="124"/>
      <c r="Y3156" s="124"/>
    </row>
    <row r="3157" spans="1:25" x14ac:dyDescent="0.25">
      <c r="A3157" s="124"/>
      <c r="B3157" s="124"/>
      <c r="C3157" s="124"/>
      <c r="D3157" s="124"/>
      <c r="E3157" s="124"/>
      <c r="F3157" s="124"/>
      <c r="G3157" s="124"/>
      <c r="H3157" s="124"/>
      <c r="I3157" s="124"/>
      <c r="J3157" s="124"/>
      <c r="K3157" s="124"/>
      <c r="L3157" s="124"/>
      <c r="M3157" s="124"/>
      <c r="N3157" s="124"/>
      <c r="O3157" s="124"/>
      <c r="P3157" s="124"/>
      <c r="Q3157" s="124"/>
      <c r="R3157" s="124"/>
      <c r="S3157" s="124"/>
      <c r="T3157" s="124"/>
      <c r="U3157" s="124"/>
      <c r="V3157" s="124"/>
      <c r="W3157" s="124"/>
      <c r="X3157" s="124"/>
      <c r="Y3157" s="124"/>
    </row>
    <row r="3158" spans="1:25" x14ac:dyDescent="0.25">
      <c r="A3158" s="124"/>
      <c r="B3158" s="124"/>
      <c r="C3158" s="124"/>
      <c r="D3158" s="124"/>
      <c r="E3158" s="124"/>
      <c r="F3158" s="124"/>
      <c r="G3158" s="124"/>
      <c r="H3158" s="124"/>
      <c r="I3158" s="124"/>
      <c r="J3158" s="124"/>
      <c r="K3158" s="124"/>
      <c r="L3158" s="124"/>
      <c r="M3158" s="124"/>
      <c r="N3158" s="124"/>
      <c r="O3158" s="124"/>
      <c r="P3158" s="124"/>
      <c r="Q3158" s="124"/>
      <c r="R3158" s="124"/>
      <c r="S3158" s="124"/>
      <c r="T3158" s="124"/>
      <c r="U3158" s="124"/>
      <c r="V3158" s="124"/>
      <c r="W3158" s="124"/>
      <c r="X3158" s="124"/>
      <c r="Y3158" s="124"/>
    </row>
    <row r="3159" spans="1:25" x14ac:dyDescent="0.25">
      <c r="A3159" s="124"/>
      <c r="B3159" s="124"/>
      <c r="C3159" s="124"/>
      <c r="D3159" s="124"/>
      <c r="E3159" s="124"/>
      <c r="F3159" s="124"/>
      <c r="G3159" s="124"/>
      <c r="H3159" s="124"/>
      <c r="I3159" s="124"/>
      <c r="J3159" s="124"/>
      <c r="K3159" s="124"/>
      <c r="L3159" s="124"/>
      <c r="M3159" s="124"/>
      <c r="N3159" s="124"/>
      <c r="O3159" s="124"/>
      <c r="P3159" s="124"/>
      <c r="Q3159" s="124"/>
      <c r="R3159" s="124"/>
      <c r="S3159" s="124"/>
      <c r="T3159" s="124"/>
      <c r="U3159" s="124"/>
      <c r="V3159" s="124"/>
      <c r="W3159" s="124"/>
      <c r="X3159" s="124"/>
      <c r="Y3159" s="124"/>
    </row>
    <row r="3160" spans="1:25" x14ac:dyDescent="0.25">
      <c r="A3160" s="124"/>
      <c r="B3160" s="124"/>
      <c r="C3160" s="124"/>
      <c r="D3160" s="124"/>
      <c r="E3160" s="124"/>
      <c r="F3160" s="124"/>
      <c r="G3160" s="124"/>
      <c r="H3160" s="124"/>
      <c r="I3160" s="124"/>
      <c r="J3160" s="124"/>
      <c r="K3160" s="124"/>
      <c r="L3160" s="124"/>
      <c r="M3160" s="124"/>
      <c r="N3160" s="124"/>
      <c r="O3160" s="124"/>
      <c r="P3160" s="124"/>
      <c r="Q3160" s="124"/>
      <c r="R3160" s="124"/>
      <c r="S3160" s="124"/>
      <c r="T3160" s="124"/>
      <c r="U3160" s="124"/>
      <c r="V3160" s="124"/>
      <c r="W3160" s="124"/>
      <c r="X3160" s="124"/>
      <c r="Y3160" s="124"/>
    </row>
    <row r="3161" spans="1:25" x14ac:dyDescent="0.25">
      <c r="A3161" s="124"/>
      <c r="B3161" s="124"/>
      <c r="C3161" s="124"/>
      <c r="D3161" s="124"/>
      <c r="E3161" s="124"/>
      <c r="F3161" s="124"/>
      <c r="G3161" s="124"/>
      <c r="H3161" s="124"/>
      <c r="I3161" s="124"/>
      <c r="J3161" s="124"/>
      <c r="K3161" s="124"/>
      <c r="L3161" s="124"/>
      <c r="M3161" s="124"/>
      <c r="N3161" s="124"/>
      <c r="O3161" s="124"/>
      <c r="P3161" s="124"/>
      <c r="Q3161" s="124"/>
      <c r="R3161" s="124"/>
      <c r="S3161" s="124"/>
      <c r="T3161" s="124"/>
      <c r="U3161" s="124"/>
      <c r="V3161" s="124"/>
      <c r="W3161" s="124"/>
      <c r="X3161" s="124"/>
      <c r="Y3161" s="124"/>
    </row>
    <row r="3162" spans="1:25" x14ac:dyDescent="0.25">
      <c r="A3162" s="124"/>
      <c r="B3162" s="124"/>
      <c r="C3162" s="124"/>
      <c r="D3162" s="124"/>
      <c r="E3162" s="124"/>
      <c r="F3162" s="124"/>
      <c r="G3162" s="124"/>
      <c r="H3162" s="124"/>
      <c r="I3162" s="124"/>
      <c r="J3162" s="124"/>
      <c r="K3162" s="124"/>
      <c r="L3162" s="124"/>
      <c r="M3162" s="124"/>
      <c r="N3162" s="124"/>
      <c r="O3162" s="124"/>
      <c r="P3162" s="124"/>
      <c r="Q3162" s="124"/>
      <c r="R3162" s="124"/>
      <c r="S3162" s="124"/>
      <c r="T3162" s="124"/>
      <c r="U3162" s="124"/>
      <c r="V3162" s="124"/>
      <c r="W3162" s="124"/>
      <c r="X3162" s="124"/>
      <c r="Y3162" s="124"/>
    </row>
    <row r="3163" spans="1:25" x14ac:dyDescent="0.25">
      <c r="A3163" s="124"/>
      <c r="B3163" s="124"/>
      <c r="C3163" s="124"/>
      <c r="D3163" s="124"/>
      <c r="E3163" s="124"/>
      <c r="F3163" s="124"/>
      <c r="G3163" s="124"/>
      <c r="H3163" s="124"/>
      <c r="I3163" s="124"/>
      <c r="J3163" s="124"/>
      <c r="K3163" s="124"/>
      <c r="L3163" s="124"/>
      <c r="M3163" s="124"/>
      <c r="N3163" s="124"/>
      <c r="O3163" s="124"/>
      <c r="P3163" s="124"/>
      <c r="Q3163" s="124"/>
      <c r="R3163" s="124"/>
      <c r="S3163" s="124"/>
      <c r="T3163" s="124"/>
      <c r="U3163" s="124"/>
      <c r="V3163" s="124"/>
      <c r="W3163" s="124"/>
      <c r="X3163" s="124"/>
      <c r="Y3163" s="124"/>
    </row>
    <row r="3164" spans="1:25" x14ac:dyDescent="0.25">
      <c r="A3164" s="124"/>
      <c r="B3164" s="124"/>
      <c r="C3164" s="124"/>
      <c r="D3164" s="124"/>
      <c r="E3164" s="124"/>
      <c r="F3164" s="124"/>
      <c r="G3164" s="124"/>
      <c r="H3164" s="124"/>
      <c r="I3164" s="124"/>
      <c r="J3164" s="124"/>
      <c r="K3164" s="124"/>
      <c r="L3164" s="124"/>
      <c r="M3164" s="124"/>
      <c r="N3164" s="124"/>
      <c r="O3164" s="124"/>
      <c r="P3164" s="124"/>
      <c r="Q3164" s="124"/>
      <c r="R3164" s="124"/>
      <c r="S3164" s="124"/>
      <c r="T3164" s="124"/>
      <c r="U3164" s="124"/>
      <c r="V3164" s="124"/>
      <c r="W3164" s="124"/>
      <c r="X3164" s="124"/>
      <c r="Y3164" s="124"/>
    </row>
    <row r="3165" spans="1:25" x14ac:dyDescent="0.25">
      <c r="A3165" s="124"/>
      <c r="B3165" s="124"/>
      <c r="C3165" s="124"/>
      <c r="D3165" s="124"/>
      <c r="E3165" s="124"/>
      <c r="F3165" s="124"/>
      <c r="G3165" s="124"/>
      <c r="H3165" s="124"/>
      <c r="I3165" s="124"/>
      <c r="J3165" s="124"/>
      <c r="K3165" s="124"/>
      <c r="L3165" s="124"/>
      <c r="M3165" s="124"/>
      <c r="N3165" s="124"/>
      <c r="O3165" s="124"/>
      <c r="P3165" s="124"/>
      <c r="Q3165" s="124"/>
      <c r="R3165" s="124"/>
      <c r="S3165" s="124"/>
      <c r="T3165" s="124"/>
      <c r="U3165" s="124"/>
      <c r="V3165" s="124"/>
      <c r="W3165" s="124"/>
      <c r="X3165" s="124"/>
      <c r="Y3165" s="124"/>
    </row>
    <row r="3166" spans="1:25" x14ac:dyDescent="0.25">
      <c r="A3166" s="124"/>
      <c r="B3166" s="124"/>
      <c r="C3166" s="124"/>
      <c r="D3166" s="124"/>
      <c r="E3166" s="124"/>
      <c r="F3166" s="124"/>
      <c r="G3166" s="124"/>
      <c r="H3166" s="124"/>
      <c r="I3166" s="124"/>
      <c r="J3166" s="124"/>
      <c r="K3166" s="124"/>
      <c r="L3166" s="124"/>
      <c r="M3166" s="124"/>
      <c r="N3166" s="124"/>
      <c r="O3166" s="124"/>
      <c r="P3166" s="124"/>
      <c r="Q3166" s="124"/>
      <c r="R3166" s="124"/>
      <c r="S3166" s="124"/>
      <c r="T3166" s="124"/>
      <c r="U3166" s="124"/>
      <c r="V3166" s="124"/>
      <c r="W3166" s="124"/>
      <c r="X3166" s="124"/>
      <c r="Y3166" s="124"/>
    </row>
    <row r="3167" spans="1:25" x14ac:dyDescent="0.25">
      <c r="A3167" s="124"/>
      <c r="B3167" s="124"/>
      <c r="C3167" s="124"/>
      <c r="D3167" s="124"/>
      <c r="E3167" s="124"/>
      <c r="F3167" s="124"/>
      <c r="G3167" s="124"/>
      <c r="H3167" s="124"/>
      <c r="I3167" s="124"/>
      <c r="J3167" s="124"/>
      <c r="K3167" s="124"/>
      <c r="L3167" s="124"/>
      <c r="M3167" s="124"/>
      <c r="N3167" s="124"/>
      <c r="O3167" s="124"/>
      <c r="P3167" s="124"/>
      <c r="Q3167" s="124"/>
      <c r="R3167" s="124"/>
      <c r="S3167" s="124"/>
      <c r="T3167" s="124"/>
      <c r="U3167" s="124"/>
      <c r="V3167" s="124"/>
      <c r="W3167" s="124"/>
      <c r="X3167" s="124"/>
      <c r="Y3167" s="124"/>
    </row>
    <row r="3168" spans="1:25" x14ac:dyDescent="0.25">
      <c r="A3168" s="124"/>
      <c r="B3168" s="124"/>
      <c r="C3168" s="124"/>
      <c r="D3168" s="124"/>
      <c r="E3168" s="124"/>
      <c r="F3168" s="124"/>
      <c r="G3168" s="124"/>
      <c r="H3168" s="124"/>
      <c r="I3168" s="124"/>
      <c r="J3168" s="124"/>
      <c r="K3168" s="124"/>
      <c r="L3168" s="124"/>
      <c r="M3168" s="124"/>
      <c r="N3168" s="124"/>
      <c r="O3168" s="124"/>
      <c r="P3168" s="124"/>
      <c r="Q3168" s="124"/>
      <c r="R3168" s="124"/>
      <c r="S3168" s="124"/>
      <c r="T3168" s="124"/>
      <c r="U3168" s="124"/>
      <c r="V3168" s="124"/>
      <c r="W3168" s="124"/>
      <c r="X3168" s="124"/>
      <c r="Y3168" s="124"/>
    </row>
    <row r="3169" spans="1:25" x14ac:dyDescent="0.25">
      <c r="A3169" s="124"/>
      <c r="B3169" s="124"/>
      <c r="C3169" s="124"/>
      <c r="D3169" s="124"/>
      <c r="E3169" s="124"/>
      <c r="F3169" s="124"/>
      <c r="G3169" s="124"/>
      <c r="H3169" s="124"/>
      <c r="I3169" s="124"/>
      <c r="J3169" s="124"/>
      <c r="K3169" s="124"/>
      <c r="L3169" s="124"/>
      <c r="M3169" s="124"/>
      <c r="N3169" s="124"/>
      <c r="O3169" s="124"/>
      <c r="P3169" s="124"/>
      <c r="Q3169" s="124"/>
      <c r="R3169" s="124"/>
      <c r="S3169" s="124"/>
      <c r="T3169" s="124"/>
      <c r="U3169" s="124"/>
      <c r="V3169" s="124"/>
      <c r="W3169" s="124"/>
      <c r="X3169" s="124"/>
      <c r="Y3169" s="124"/>
    </row>
    <row r="3170" spans="1:25" x14ac:dyDescent="0.25">
      <c r="A3170" s="124"/>
      <c r="B3170" s="124"/>
      <c r="C3170" s="124"/>
      <c r="D3170" s="124"/>
      <c r="E3170" s="124"/>
      <c r="F3170" s="124"/>
      <c r="G3170" s="124"/>
      <c r="H3170" s="124"/>
      <c r="I3170" s="124"/>
      <c r="J3170" s="124"/>
      <c r="K3170" s="124"/>
      <c r="L3170" s="124"/>
      <c r="M3170" s="124"/>
      <c r="N3170" s="124"/>
      <c r="O3170" s="124"/>
      <c r="P3170" s="124"/>
      <c r="Q3170" s="124"/>
      <c r="R3170" s="124"/>
      <c r="S3170" s="124"/>
      <c r="T3170" s="124"/>
      <c r="U3170" s="124"/>
      <c r="V3170" s="124"/>
      <c r="W3170" s="124"/>
      <c r="X3170" s="124"/>
      <c r="Y3170" s="124"/>
    </row>
    <row r="3171" spans="1:25" x14ac:dyDescent="0.25">
      <c r="A3171" s="124"/>
      <c r="B3171" s="124"/>
      <c r="C3171" s="124"/>
      <c r="D3171" s="124"/>
      <c r="E3171" s="124"/>
      <c r="F3171" s="124"/>
      <c r="G3171" s="124"/>
      <c r="H3171" s="124"/>
      <c r="I3171" s="124"/>
      <c r="J3171" s="124"/>
      <c r="K3171" s="124"/>
      <c r="L3171" s="124"/>
      <c r="M3171" s="124"/>
      <c r="N3171" s="124"/>
      <c r="O3171" s="124"/>
      <c r="P3171" s="124"/>
      <c r="Q3171" s="124"/>
      <c r="R3171" s="124"/>
      <c r="S3171" s="124"/>
      <c r="T3171" s="124"/>
      <c r="U3171" s="124"/>
      <c r="V3171" s="124"/>
      <c r="W3171" s="124"/>
      <c r="X3171" s="124"/>
      <c r="Y3171" s="124"/>
    </row>
    <row r="3172" spans="1:25" x14ac:dyDescent="0.25">
      <c r="A3172" s="124"/>
      <c r="B3172" s="124"/>
      <c r="C3172" s="124"/>
      <c r="D3172" s="124"/>
      <c r="E3172" s="124"/>
      <c r="F3172" s="124"/>
      <c r="G3172" s="124"/>
      <c r="H3172" s="124"/>
      <c r="I3172" s="124"/>
      <c r="J3172" s="124"/>
      <c r="K3172" s="124"/>
      <c r="L3172" s="124"/>
      <c r="M3172" s="124"/>
      <c r="N3172" s="124"/>
      <c r="O3172" s="124"/>
      <c r="P3172" s="124"/>
      <c r="Q3172" s="124"/>
      <c r="R3172" s="124"/>
      <c r="S3172" s="124"/>
      <c r="T3172" s="124"/>
      <c r="U3172" s="124"/>
      <c r="V3172" s="124"/>
      <c r="W3172" s="124"/>
      <c r="X3172" s="124"/>
      <c r="Y3172" s="124"/>
    </row>
    <row r="3173" spans="1:25" x14ac:dyDescent="0.25">
      <c r="A3173" s="124"/>
      <c r="B3173" s="124"/>
      <c r="C3173" s="124"/>
      <c r="D3173" s="124"/>
      <c r="E3173" s="124"/>
      <c r="F3173" s="124"/>
      <c r="G3173" s="124"/>
      <c r="H3173" s="124"/>
      <c r="I3173" s="124"/>
      <c r="J3173" s="124"/>
      <c r="K3173" s="124"/>
      <c r="L3173" s="124"/>
      <c r="M3173" s="124"/>
      <c r="N3173" s="124"/>
      <c r="O3173" s="124"/>
      <c r="P3173" s="124"/>
      <c r="Q3173" s="124"/>
      <c r="R3173" s="124"/>
      <c r="S3173" s="124"/>
      <c r="T3173" s="124"/>
      <c r="U3173" s="124"/>
      <c r="V3173" s="124"/>
      <c r="W3173" s="124"/>
      <c r="X3173" s="124"/>
      <c r="Y3173" s="124"/>
    </row>
    <row r="3174" spans="1:25" x14ac:dyDescent="0.25">
      <c r="A3174" s="124"/>
      <c r="B3174" s="124"/>
      <c r="C3174" s="124"/>
      <c r="D3174" s="124"/>
      <c r="E3174" s="124"/>
      <c r="F3174" s="124"/>
      <c r="G3174" s="124"/>
      <c r="H3174" s="124"/>
      <c r="I3174" s="124"/>
      <c r="J3174" s="124"/>
      <c r="K3174" s="124"/>
      <c r="L3174" s="124"/>
      <c r="M3174" s="124"/>
      <c r="N3174" s="124"/>
      <c r="O3174" s="124"/>
      <c r="P3174" s="124"/>
      <c r="Q3174" s="124"/>
      <c r="R3174" s="124"/>
      <c r="S3174" s="124"/>
      <c r="T3174" s="124"/>
      <c r="U3174" s="124"/>
      <c r="V3174" s="124"/>
      <c r="W3174" s="124"/>
      <c r="X3174" s="124"/>
      <c r="Y3174" s="124"/>
    </row>
    <row r="3175" spans="1:25" x14ac:dyDescent="0.25">
      <c r="A3175" s="124"/>
      <c r="B3175" s="124"/>
      <c r="C3175" s="124"/>
      <c r="D3175" s="124"/>
      <c r="E3175" s="124"/>
      <c r="F3175" s="124"/>
      <c r="G3175" s="124"/>
      <c r="H3175" s="124"/>
      <c r="I3175" s="124"/>
      <c r="J3175" s="124"/>
      <c r="K3175" s="124"/>
      <c r="L3175" s="124"/>
      <c r="M3175" s="124"/>
      <c r="N3175" s="124"/>
      <c r="O3175" s="124"/>
      <c r="P3175" s="124"/>
      <c r="Q3175" s="124"/>
      <c r="R3175" s="124"/>
      <c r="S3175" s="124"/>
      <c r="T3175" s="124"/>
      <c r="U3175" s="124"/>
      <c r="V3175" s="124"/>
      <c r="W3175" s="124"/>
      <c r="X3175" s="124"/>
      <c r="Y3175" s="124"/>
    </row>
    <row r="3176" spans="1:25" x14ac:dyDescent="0.25">
      <c r="A3176" s="124"/>
      <c r="B3176" s="124"/>
      <c r="C3176" s="124"/>
      <c r="D3176" s="124"/>
      <c r="E3176" s="124"/>
      <c r="F3176" s="124"/>
      <c r="G3176" s="124"/>
      <c r="H3176" s="124"/>
      <c r="I3176" s="124"/>
      <c r="J3176" s="124"/>
      <c r="K3176" s="124"/>
      <c r="L3176" s="124"/>
      <c r="M3176" s="124"/>
      <c r="N3176" s="124"/>
      <c r="O3176" s="124"/>
      <c r="P3176" s="124"/>
      <c r="Q3176" s="124"/>
      <c r="R3176" s="124"/>
      <c r="S3176" s="124"/>
      <c r="T3176" s="124"/>
      <c r="U3176" s="124"/>
      <c r="V3176" s="124"/>
      <c r="W3176" s="124"/>
      <c r="X3176" s="124"/>
      <c r="Y3176" s="124"/>
    </row>
    <row r="3177" spans="1:25" x14ac:dyDescent="0.25">
      <c r="A3177" s="124"/>
      <c r="B3177" s="124"/>
      <c r="C3177" s="124"/>
      <c r="D3177" s="124"/>
      <c r="E3177" s="124"/>
      <c r="F3177" s="124"/>
      <c r="G3177" s="124"/>
      <c r="H3177" s="124"/>
      <c r="I3177" s="124"/>
      <c r="J3177" s="124"/>
      <c r="K3177" s="124"/>
      <c r="L3177" s="124"/>
      <c r="M3177" s="124"/>
      <c r="N3177" s="124"/>
      <c r="O3177" s="124"/>
      <c r="P3177" s="124"/>
      <c r="Q3177" s="124"/>
      <c r="R3177" s="124"/>
      <c r="S3177" s="124"/>
      <c r="T3177" s="124"/>
      <c r="U3177" s="124"/>
      <c r="V3177" s="124"/>
      <c r="W3177" s="124"/>
      <c r="X3177" s="124"/>
      <c r="Y3177" s="124"/>
    </row>
    <row r="3178" spans="1:25" x14ac:dyDescent="0.25">
      <c r="A3178" s="124"/>
      <c r="B3178" s="124"/>
      <c r="C3178" s="124"/>
      <c r="D3178" s="124"/>
      <c r="E3178" s="124"/>
      <c r="F3178" s="124"/>
      <c r="G3178" s="124"/>
      <c r="H3178" s="124"/>
      <c r="I3178" s="124"/>
      <c r="J3178" s="124"/>
      <c r="K3178" s="124"/>
      <c r="L3178" s="124"/>
      <c r="M3178" s="124"/>
      <c r="N3178" s="124"/>
      <c r="O3178" s="124"/>
      <c r="P3178" s="124"/>
      <c r="Q3178" s="124"/>
      <c r="R3178" s="124"/>
      <c r="S3178" s="124"/>
      <c r="T3178" s="124"/>
      <c r="U3178" s="124"/>
      <c r="V3178" s="124"/>
      <c r="W3178" s="124"/>
      <c r="X3178" s="124"/>
      <c r="Y3178" s="124"/>
    </row>
    <row r="3179" spans="1:25" x14ac:dyDescent="0.25">
      <c r="A3179" s="124"/>
      <c r="B3179" s="124"/>
      <c r="C3179" s="124"/>
      <c r="D3179" s="124"/>
      <c r="E3179" s="124"/>
      <c r="F3179" s="124"/>
      <c r="G3179" s="124"/>
      <c r="H3179" s="124"/>
      <c r="I3179" s="124"/>
      <c r="J3179" s="124"/>
      <c r="K3179" s="124"/>
      <c r="L3179" s="124"/>
      <c r="M3179" s="124"/>
      <c r="N3179" s="124"/>
      <c r="O3179" s="124"/>
      <c r="P3179" s="124"/>
      <c r="Q3179" s="124"/>
      <c r="R3179" s="124"/>
      <c r="S3179" s="124"/>
      <c r="T3179" s="124"/>
      <c r="U3179" s="124"/>
      <c r="V3179" s="124"/>
      <c r="W3179" s="124"/>
      <c r="X3179" s="124"/>
      <c r="Y3179" s="124"/>
    </row>
    <row r="3180" spans="1:25" x14ac:dyDescent="0.25">
      <c r="A3180" s="124"/>
      <c r="B3180" s="124"/>
      <c r="C3180" s="124"/>
      <c r="D3180" s="124"/>
      <c r="E3180" s="124"/>
      <c r="F3180" s="124"/>
      <c r="G3180" s="124"/>
      <c r="H3180" s="124"/>
      <c r="I3180" s="124"/>
      <c r="J3180" s="124"/>
      <c r="K3180" s="124"/>
      <c r="L3180" s="124"/>
      <c r="M3180" s="124"/>
      <c r="N3180" s="124"/>
      <c r="O3180" s="124"/>
      <c r="P3180" s="124"/>
      <c r="Q3180" s="124"/>
      <c r="R3180" s="124"/>
      <c r="S3180" s="124"/>
      <c r="T3180" s="124"/>
      <c r="U3180" s="124"/>
      <c r="V3180" s="124"/>
      <c r="W3180" s="124"/>
      <c r="X3180" s="124"/>
      <c r="Y3180" s="124"/>
    </row>
    <row r="3181" spans="1:25" x14ac:dyDescent="0.25">
      <c r="A3181" s="124"/>
      <c r="B3181" s="124"/>
      <c r="C3181" s="124"/>
      <c r="D3181" s="124"/>
      <c r="E3181" s="124"/>
      <c r="F3181" s="124"/>
      <c r="G3181" s="124"/>
      <c r="H3181" s="124"/>
      <c r="I3181" s="124"/>
      <c r="J3181" s="124"/>
      <c r="K3181" s="124"/>
      <c r="L3181" s="124"/>
      <c r="M3181" s="124"/>
      <c r="N3181" s="124"/>
      <c r="O3181" s="124"/>
      <c r="P3181" s="124"/>
      <c r="Q3181" s="124"/>
      <c r="R3181" s="124"/>
      <c r="S3181" s="124"/>
      <c r="T3181" s="124"/>
      <c r="U3181" s="124"/>
      <c r="V3181" s="124"/>
      <c r="W3181" s="124"/>
      <c r="X3181" s="124"/>
      <c r="Y3181" s="124"/>
    </row>
    <row r="3182" spans="1:25" x14ac:dyDescent="0.25">
      <c r="A3182" s="124"/>
      <c r="B3182" s="124"/>
      <c r="C3182" s="124"/>
      <c r="D3182" s="124"/>
      <c r="E3182" s="124"/>
      <c r="F3182" s="124"/>
      <c r="G3182" s="124"/>
      <c r="H3182" s="124"/>
      <c r="I3182" s="124"/>
      <c r="J3182" s="124"/>
      <c r="K3182" s="124"/>
      <c r="L3182" s="124"/>
      <c r="M3182" s="124"/>
      <c r="N3182" s="124"/>
      <c r="O3182" s="124"/>
      <c r="P3182" s="124"/>
      <c r="Q3182" s="124"/>
      <c r="R3182" s="124"/>
      <c r="S3182" s="124"/>
      <c r="T3182" s="124"/>
      <c r="U3182" s="124"/>
      <c r="V3182" s="124"/>
      <c r="W3182" s="124"/>
      <c r="X3182" s="124"/>
      <c r="Y3182" s="124"/>
    </row>
    <row r="3183" spans="1:25" x14ac:dyDescent="0.25">
      <c r="A3183" s="124"/>
      <c r="B3183" s="124"/>
      <c r="C3183" s="124"/>
      <c r="D3183" s="124"/>
      <c r="E3183" s="124"/>
      <c r="F3183" s="124"/>
      <c r="G3183" s="124"/>
      <c r="H3183" s="124"/>
      <c r="I3183" s="124"/>
      <c r="J3183" s="124"/>
      <c r="K3183" s="124"/>
      <c r="L3183" s="124"/>
      <c r="M3183" s="124"/>
      <c r="N3183" s="124"/>
      <c r="O3183" s="124"/>
      <c r="P3183" s="124"/>
      <c r="Q3183" s="124"/>
      <c r="R3183" s="124"/>
      <c r="S3183" s="124"/>
      <c r="T3183" s="124"/>
      <c r="U3183" s="124"/>
      <c r="V3183" s="124"/>
      <c r="W3183" s="124"/>
      <c r="X3183" s="124"/>
      <c r="Y3183" s="124"/>
    </row>
    <row r="3184" spans="1:25" x14ac:dyDescent="0.25">
      <c r="A3184" s="124"/>
      <c r="B3184" s="124"/>
      <c r="C3184" s="124"/>
      <c r="D3184" s="124"/>
      <c r="E3184" s="124"/>
      <c r="F3184" s="124"/>
      <c r="G3184" s="124"/>
      <c r="H3184" s="124"/>
      <c r="I3184" s="124"/>
      <c r="J3184" s="124"/>
      <c r="K3184" s="124"/>
      <c r="L3184" s="124"/>
      <c r="M3184" s="124"/>
      <c r="N3184" s="124"/>
      <c r="O3184" s="124"/>
      <c r="P3184" s="124"/>
      <c r="Q3184" s="124"/>
      <c r="R3184" s="124"/>
      <c r="S3184" s="124"/>
      <c r="T3184" s="124"/>
      <c r="U3184" s="124"/>
      <c r="V3184" s="124"/>
      <c r="W3184" s="124"/>
      <c r="X3184" s="124"/>
      <c r="Y3184" s="124"/>
    </row>
    <row r="3185" spans="1:25" x14ac:dyDescent="0.25">
      <c r="A3185" s="124"/>
      <c r="B3185" s="124"/>
      <c r="C3185" s="124"/>
      <c r="D3185" s="124"/>
      <c r="E3185" s="124"/>
      <c r="F3185" s="124"/>
      <c r="G3185" s="124"/>
      <c r="H3185" s="124"/>
      <c r="I3185" s="124"/>
      <c r="J3185" s="124"/>
      <c r="K3185" s="124"/>
      <c r="L3185" s="124"/>
      <c r="M3185" s="124"/>
      <c r="N3185" s="124"/>
      <c r="O3185" s="124"/>
      <c r="P3185" s="124"/>
      <c r="Q3185" s="124"/>
      <c r="R3185" s="124"/>
      <c r="S3185" s="124"/>
      <c r="T3185" s="124"/>
      <c r="U3185" s="124"/>
      <c r="V3185" s="124"/>
      <c r="W3185" s="124"/>
      <c r="X3185" s="124"/>
      <c r="Y3185" s="124"/>
    </row>
    <row r="3186" spans="1:25" x14ac:dyDescent="0.25">
      <c r="A3186" s="124"/>
      <c r="B3186" s="124"/>
      <c r="C3186" s="124"/>
      <c r="D3186" s="124"/>
      <c r="E3186" s="124"/>
      <c r="F3186" s="124"/>
      <c r="G3186" s="124"/>
      <c r="H3186" s="124"/>
      <c r="I3186" s="124"/>
      <c r="J3186" s="124"/>
      <c r="K3186" s="124"/>
      <c r="L3186" s="124"/>
      <c r="M3186" s="124"/>
      <c r="N3186" s="124"/>
      <c r="O3186" s="124"/>
      <c r="P3186" s="124"/>
      <c r="Q3186" s="124"/>
      <c r="R3186" s="124"/>
      <c r="S3186" s="124"/>
      <c r="T3186" s="124"/>
      <c r="U3186" s="124"/>
      <c r="V3186" s="124"/>
      <c r="W3186" s="124"/>
      <c r="X3186" s="124"/>
      <c r="Y3186" s="124"/>
    </row>
    <row r="3187" spans="1:25" x14ac:dyDescent="0.25">
      <c r="A3187" s="124"/>
      <c r="B3187" s="124"/>
      <c r="C3187" s="124"/>
      <c r="D3187" s="124"/>
      <c r="E3187" s="124"/>
      <c r="F3187" s="124"/>
      <c r="G3187" s="124"/>
      <c r="H3187" s="124"/>
      <c r="I3187" s="124"/>
      <c r="J3187" s="124"/>
      <c r="K3187" s="124"/>
      <c r="L3187" s="124"/>
      <c r="M3187" s="124"/>
      <c r="N3187" s="124"/>
      <c r="O3187" s="124"/>
      <c r="P3187" s="124"/>
      <c r="Q3187" s="124"/>
      <c r="R3187" s="124"/>
      <c r="S3187" s="124"/>
      <c r="T3187" s="124"/>
      <c r="U3187" s="124"/>
      <c r="V3187" s="124"/>
      <c r="W3187" s="124"/>
      <c r="X3187" s="124"/>
      <c r="Y3187" s="124"/>
    </row>
    <row r="3188" spans="1:25" x14ac:dyDescent="0.25">
      <c r="A3188" s="124"/>
      <c r="B3188" s="124"/>
      <c r="C3188" s="124"/>
      <c r="D3188" s="124"/>
      <c r="E3188" s="124"/>
      <c r="F3188" s="124"/>
      <c r="G3188" s="124"/>
      <c r="H3188" s="124"/>
      <c r="I3188" s="124"/>
      <c r="J3188" s="124"/>
      <c r="K3188" s="124"/>
      <c r="L3188" s="124"/>
      <c r="M3188" s="124"/>
      <c r="N3188" s="124"/>
      <c r="O3188" s="124"/>
      <c r="P3188" s="124"/>
      <c r="Q3188" s="124"/>
      <c r="R3188" s="124"/>
      <c r="S3188" s="124"/>
      <c r="T3188" s="124"/>
      <c r="U3188" s="124"/>
      <c r="V3188" s="124"/>
      <c r="W3188" s="124"/>
      <c r="X3188" s="124"/>
      <c r="Y3188" s="124"/>
    </row>
    <row r="3189" spans="1:25" x14ac:dyDescent="0.25">
      <c r="A3189" s="124"/>
      <c r="B3189" s="124"/>
      <c r="C3189" s="124"/>
      <c r="D3189" s="124"/>
      <c r="E3189" s="124"/>
      <c r="F3189" s="124"/>
      <c r="G3189" s="124"/>
      <c r="H3189" s="124"/>
      <c r="I3189" s="124"/>
      <c r="J3189" s="124"/>
      <c r="K3189" s="124"/>
      <c r="L3189" s="124"/>
      <c r="M3189" s="124"/>
      <c r="N3189" s="124"/>
      <c r="O3189" s="124"/>
      <c r="P3189" s="124"/>
      <c r="Q3189" s="124"/>
      <c r="R3189" s="124"/>
      <c r="S3189" s="124"/>
      <c r="T3189" s="124"/>
      <c r="U3189" s="124"/>
      <c r="V3189" s="124"/>
      <c r="W3189" s="124"/>
      <c r="X3189" s="124"/>
      <c r="Y3189" s="124"/>
    </row>
    <row r="3190" spans="1:25" x14ac:dyDescent="0.25">
      <c r="A3190" s="124"/>
      <c r="B3190" s="124"/>
      <c r="C3190" s="124"/>
      <c r="D3190" s="124"/>
      <c r="E3190" s="124"/>
      <c r="F3190" s="124"/>
      <c r="G3190" s="124"/>
      <c r="H3190" s="124"/>
      <c r="I3190" s="124"/>
      <c r="J3190" s="124"/>
      <c r="K3190" s="124"/>
      <c r="L3190" s="124"/>
      <c r="M3190" s="124"/>
      <c r="N3190" s="124"/>
      <c r="O3190" s="124"/>
      <c r="P3190" s="124"/>
      <c r="Q3190" s="124"/>
      <c r="R3190" s="124"/>
      <c r="S3190" s="124"/>
      <c r="T3190" s="124"/>
      <c r="U3190" s="124"/>
      <c r="V3190" s="124"/>
      <c r="W3190" s="124"/>
      <c r="X3190" s="124"/>
      <c r="Y3190" s="124"/>
    </row>
    <row r="3191" spans="1:25" x14ac:dyDescent="0.25">
      <c r="A3191" s="124"/>
      <c r="B3191" s="124"/>
      <c r="C3191" s="124"/>
      <c r="D3191" s="124"/>
      <c r="E3191" s="124"/>
      <c r="F3191" s="124"/>
      <c r="G3191" s="124"/>
      <c r="H3191" s="124"/>
      <c r="I3191" s="124"/>
      <c r="J3191" s="124"/>
      <c r="K3191" s="124"/>
      <c r="L3191" s="124"/>
      <c r="M3191" s="124"/>
      <c r="N3191" s="124"/>
      <c r="O3191" s="124"/>
      <c r="P3191" s="124"/>
      <c r="Q3191" s="124"/>
      <c r="R3191" s="124"/>
      <c r="S3191" s="124"/>
      <c r="T3191" s="124"/>
      <c r="U3191" s="124"/>
      <c r="V3191" s="124"/>
      <c r="W3191" s="124"/>
      <c r="X3191" s="124"/>
      <c r="Y3191" s="124"/>
    </row>
    <row r="3192" spans="1:25" x14ac:dyDescent="0.25">
      <c r="A3192" s="124"/>
      <c r="B3192" s="124"/>
      <c r="C3192" s="124"/>
      <c r="D3192" s="124"/>
      <c r="E3192" s="124"/>
      <c r="F3192" s="124"/>
      <c r="G3192" s="124"/>
      <c r="H3192" s="124"/>
      <c r="I3192" s="124"/>
      <c r="J3192" s="124"/>
      <c r="K3192" s="124"/>
      <c r="L3192" s="124"/>
      <c r="M3192" s="124"/>
      <c r="N3192" s="124"/>
      <c r="O3192" s="124"/>
      <c r="P3192" s="124"/>
      <c r="Q3192" s="124"/>
      <c r="R3192" s="124"/>
      <c r="S3192" s="124"/>
      <c r="T3192" s="124"/>
      <c r="U3192" s="124"/>
      <c r="V3192" s="124"/>
      <c r="W3192" s="124"/>
      <c r="X3192" s="124"/>
      <c r="Y3192" s="124"/>
    </row>
    <row r="3193" spans="1:25" x14ac:dyDescent="0.25">
      <c r="A3193" s="124"/>
      <c r="B3193" s="124"/>
      <c r="C3193" s="124"/>
      <c r="D3193" s="124"/>
      <c r="E3193" s="124"/>
      <c r="F3193" s="124"/>
      <c r="G3193" s="124"/>
      <c r="H3193" s="124"/>
      <c r="I3193" s="124"/>
      <c r="J3193" s="124"/>
      <c r="K3193" s="124"/>
      <c r="L3193" s="124"/>
      <c r="M3193" s="124"/>
      <c r="N3193" s="124"/>
      <c r="O3193" s="124"/>
      <c r="P3193" s="124"/>
      <c r="Q3193" s="124"/>
      <c r="R3193" s="124"/>
      <c r="S3193" s="124"/>
      <c r="T3193" s="124"/>
      <c r="U3193" s="124"/>
      <c r="V3193" s="124"/>
      <c r="W3193" s="124"/>
      <c r="X3193" s="124"/>
      <c r="Y3193" s="124"/>
    </row>
    <row r="3194" spans="1:25" x14ac:dyDescent="0.25">
      <c r="A3194" s="124"/>
      <c r="B3194" s="124"/>
      <c r="C3194" s="124"/>
      <c r="D3194" s="124"/>
      <c r="E3194" s="124"/>
      <c r="F3194" s="124"/>
      <c r="G3194" s="124"/>
      <c r="H3194" s="124"/>
      <c r="I3194" s="124"/>
      <c r="J3194" s="124"/>
      <c r="K3194" s="124"/>
      <c r="L3194" s="124"/>
      <c r="M3194" s="124"/>
      <c r="N3194" s="124"/>
      <c r="O3194" s="124"/>
      <c r="P3194" s="124"/>
      <c r="Q3194" s="124"/>
      <c r="R3194" s="124"/>
      <c r="S3194" s="124"/>
      <c r="T3194" s="124"/>
      <c r="U3194" s="124"/>
      <c r="V3194" s="124"/>
      <c r="W3194" s="124"/>
      <c r="X3194" s="124"/>
      <c r="Y3194" s="124"/>
    </row>
    <row r="3195" spans="1:25" x14ac:dyDescent="0.25">
      <c r="A3195" s="124"/>
      <c r="B3195" s="124"/>
      <c r="C3195" s="124"/>
      <c r="D3195" s="124"/>
      <c r="E3195" s="124"/>
      <c r="F3195" s="124"/>
      <c r="G3195" s="124"/>
      <c r="H3195" s="124"/>
      <c r="I3195" s="124"/>
      <c r="J3195" s="124"/>
      <c r="K3195" s="124"/>
      <c r="L3195" s="124"/>
      <c r="M3195" s="124"/>
      <c r="N3195" s="124"/>
      <c r="O3195" s="124"/>
      <c r="P3195" s="124"/>
      <c r="Q3195" s="124"/>
      <c r="R3195" s="124"/>
      <c r="S3195" s="124"/>
      <c r="T3195" s="124"/>
      <c r="U3195" s="124"/>
      <c r="V3195" s="124"/>
      <c r="W3195" s="124"/>
      <c r="X3195" s="124"/>
      <c r="Y3195" s="124"/>
    </row>
    <row r="3196" spans="1:25" x14ac:dyDescent="0.25">
      <c r="A3196" s="124"/>
      <c r="B3196" s="124"/>
      <c r="C3196" s="124"/>
      <c r="D3196" s="124"/>
      <c r="E3196" s="124"/>
      <c r="F3196" s="124"/>
      <c r="G3196" s="124"/>
      <c r="H3196" s="124"/>
      <c r="I3196" s="124"/>
      <c r="J3196" s="124"/>
      <c r="K3196" s="124"/>
      <c r="L3196" s="124"/>
      <c r="M3196" s="124"/>
      <c r="N3196" s="124"/>
      <c r="O3196" s="124"/>
      <c r="P3196" s="124"/>
      <c r="Q3196" s="124"/>
      <c r="R3196" s="124"/>
      <c r="S3196" s="124"/>
      <c r="T3196" s="124"/>
      <c r="U3196" s="124"/>
      <c r="V3196" s="124"/>
      <c r="W3196" s="124"/>
      <c r="X3196" s="124"/>
      <c r="Y3196" s="124"/>
    </row>
    <row r="3197" spans="1:25" x14ac:dyDescent="0.25">
      <c r="A3197" s="124"/>
      <c r="B3197" s="124"/>
      <c r="C3197" s="124"/>
      <c r="D3197" s="124"/>
      <c r="E3197" s="124"/>
      <c r="F3197" s="124"/>
      <c r="G3197" s="124"/>
      <c r="H3197" s="124"/>
      <c r="I3197" s="124"/>
      <c r="J3197" s="124"/>
      <c r="K3197" s="124"/>
      <c r="L3197" s="124"/>
      <c r="M3197" s="124"/>
      <c r="N3197" s="124"/>
      <c r="O3197" s="124"/>
      <c r="P3197" s="124"/>
      <c r="Q3197" s="124"/>
      <c r="R3197" s="124"/>
      <c r="S3197" s="124"/>
      <c r="T3197" s="124"/>
      <c r="U3197" s="124"/>
      <c r="V3197" s="124"/>
      <c r="W3197" s="124"/>
      <c r="X3197" s="124"/>
      <c r="Y3197" s="124"/>
    </row>
    <row r="3198" spans="1:25" x14ac:dyDescent="0.25">
      <c r="A3198" s="124"/>
      <c r="B3198" s="124"/>
      <c r="C3198" s="124"/>
      <c r="D3198" s="124"/>
      <c r="E3198" s="124"/>
      <c r="F3198" s="124"/>
      <c r="G3198" s="124"/>
      <c r="H3198" s="124"/>
      <c r="I3198" s="124"/>
      <c r="J3198" s="124"/>
      <c r="K3198" s="124"/>
      <c r="L3198" s="124"/>
      <c r="M3198" s="124"/>
      <c r="N3198" s="124"/>
      <c r="O3198" s="124"/>
      <c r="P3198" s="124"/>
      <c r="Q3198" s="124"/>
      <c r="R3198" s="124"/>
      <c r="S3198" s="124"/>
      <c r="T3198" s="124"/>
      <c r="U3198" s="124"/>
      <c r="V3198" s="124"/>
      <c r="W3198" s="124"/>
      <c r="X3198" s="124"/>
      <c r="Y3198" s="124"/>
    </row>
    <row r="3199" spans="1:25" x14ac:dyDescent="0.25">
      <c r="A3199" s="124"/>
      <c r="B3199" s="124"/>
      <c r="C3199" s="124"/>
      <c r="D3199" s="124"/>
      <c r="E3199" s="124"/>
      <c r="F3199" s="124"/>
      <c r="G3199" s="124"/>
      <c r="H3199" s="124"/>
      <c r="I3199" s="124"/>
      <c r="J3199" s="124"/>
      <c r="K3199" s="124"/>
      <c r="L3199" s="124"/>
      <c r="M3199" s="124"/>
      <c r="N3199" s="124"/>
      <c r="O3199" s="124"/>
      <c r="P3199" s="124"/>
      <c r="Q3199" s="124"/>
      <c r="R3199" s="124"/>
      <c r="S3199" s="124"/>
      <c r="T3199" s="124"/>
      <c r="U3199" s="124"/>
      <c r="V3199" s="124"/>
      <c r="W3199" s="124"/>
      <c r="X3199" s="124"/>
      <c r="Y3199" s="124"/>
    </row>
    <row r="3200" spans="1:25" x14ac:dyDescent="0.25">
      <c r="A3200" s="124"/>
      <c r="B3200" s="124"/>
      <c r="C3200" s="124"/>
      <c r="D3200" s="124"/>
      <c r="E3200" s="124"/>
      <c r="F3200" s="124"/>
      <c r="G3200" s="124"/>
      <c r="H3200" s="124"/>
      <c r="I3200" s="124"/>
      <c r="J3200" s="124"/>
      <c r="K3200" s="124"/>
      <c r="L3200" s="124"/>
      <c r="M3200" s="124"/>
      <c r="N3200" s="124"/>
      <c r="O3200" s="124"/>
      <c r="P3200" s="124"/>
      <c r="Q3200" s="124"/>
      <c r="R3200" s="124"/>
      <c r="S3200" s="124"/>
      <c r="T3200" s="124"/>
      <c r="U3200" s="124"/>
      <c r="V3200" s="124"/>
      <c r="W3200" s="124"/>
      <c r="X3200" s="124"/>
      <c r="Y3200" s="124"/>
    </row>
    <row r="3201" spans="1:25" x14ac:dyDescent="0.25">
      <c r="A3201" s="124"/>
      <c r="B3201" s="124"/>
      <c r="C3201" s="124"/>
      <c r="D3201" s="124"/>
      <c r="E3201" s="124"/>
      <c r="F3201" s="124"/>
      <c r="G3201" s="124"/>
      <c r="H3201" s="124"/>
      <c r="I3201" s="124"/>
      <c r="J3201" s="124"/>
      <c r="K3201" s="124"/>
      <c r="L3201" s="124"/>
      <c r="M3201" s="124"/>
      <c r="N3201" s="124"/>
      <c r="O3201" s="124"/>
      <c r="P3201" s="124"/>
      <c r="Q3201" s="124"/>
      <c r="R3201" s="124"/>
      <c r="S3201" s="124"/>
      <c r="T3201" s="124"/>
      <c r="U3201" s="124"/>
      <c r="V3201" s="124"/>
      <c r="W3201" s="124"/>
      <c r="X3201" s="124"/>
      <c r="Y3201" s="124"/>
    </row>
    <row r="3202" spans="1:25" x14ac:dyDescent="0.25">
      <c r="A3202" s="124"/>
      <c r="B3202" s="124"/>
      <c r="C3202" s="124"/>
      <c r="D3202" s="124"/>
      <c r="E3202" s="124"/>
      <c r="F3202" s="124"/>
      <c r="G3202" s="124"/>
      <c r="H3202" s="124"/>
      <c r="I3202" s="124"/>
      <c r="J3202" s="124"/>
      <c r="K3202" s="124"/>
      <c r="L3202" s="124"/>
      <c r="M3202" s="124"/>
      <c r="N3202" s="124"/>
      <c r="O3202" s="124"/>
      <c r="P3202" s="124"/>
      <c r="Q3202" s="124"/>
      <c r="R3202" s="124"/>
      <c r="S3202" s="124"/>
      <c r="T3202" s="124"/>
      <c r="U3202" s="124"/>
      <c r="V3202" s="124"/>
      <c r="W3202" s="124"/>
      <c r="X3202" s="124"/>
      <c r="Y3202" s="124"/>
    </row>
    <row r="3203" spans="1:25" x14ac:dyDescent="0.25">
      <c r="A3203" s="124"/>
      <c r="B3203" s="124"/>
      <c r="C3203" s="124"/>
      <c r="D3203" s="124"/>
      <c r="E3203" s="124"/>
      <c r="F3203" s="124"/>
      <c r="G3203" s="124"/>
      <c r="H3203" s="124"/>
      <c r="I3203" s="124"/>
      <c r="J3203" s="124"/>
      <c r="K3203" s="124"/>
      <c r="L3203" s="124"/>
      <c r="M3203" s="124"/>
      <c r="N3203" s="124"/>
      <c r="O3203" s="124"/>
      <c r="P3203" s="124"/>
      <c r="Q3203" s="124"/>
      <c r="R3203" s="124"/>
      <c r="S3203" s="124"/>
      <c r="T3203" s="124"/>
      <c r="U3203" s="124"/>
      <c r="V3203" s="124"/>
      <c r="W3203" s="124"/>
      <c r="X3203" s="124"/>
      <c r="Y3203" s="124"/>
    </row>
    <row r="3204" spans="1:25" x14ac:dyDescent="0.25">
      <c r="A3204" s="124"/>
      <c r="B3204" s="124"/>
      <c r="C3204" s="124"/>
      <c r="D3204" s="124"/>
      <c r="E3204" s="124"/>
      <c r="F3204" s="124"/>
      <c r="G3204" s="124"/>
      <c r="H3204" s="124"/>
      <c r="I3204" s="124"/>
      <c r="J3204" s="124"/>
      <c r="K3204" s="124"/>
      <c r="L3204" s="124"/>
      <c r="M3204" s="124"/>
      <c r="N3204" s="124"/>
      <c r="O3204" s="124"/>
      <c r="P3204" s="124"/>
      <c r="Q3204" s="124"/>
      <c r="R3204" s="124"/>
      <c r="S3204" s="124"/>
      <c r="T3204" s="124"/>
      <c r="U3204" s="124"/>
      <c r="V3204" s="124"/>
      <c r="W3204" s="124"/>
      <c r="X3204" s="124"/>
      <c r="Y3204" s="124"/>
    </row>
    <row r="3205" spans="1:25" x14ac:dyDescent="0.25">
      <c r="A3205" s="124"/>
      <c r="B3205" s="124"/>
      <c r="C3205" s="124"/>
      <c r="D3205" s="124"/>
      <c r="E3205" s="124"/>
      <c r="F3205" s="124"/>
      <c r="G3205" s="124"/>
      <c r="H3205" s="124"/>
      <c r="I3205" s="124"/>
      <c r="J3205" s="124"/>
      <c r="K3205" s="124"/>
      <c r="L3205" s="124"/>
      <c r="M3205" s="124"/>
      <c r="N3205" s="124"/>
      <c r="O3205" s="124"/>
      <c r="P3205" s="124"/>
      <c r="Q3205" s="124"/>
      <c r="R3205" s="124"/>
      <c r="S3205" s="124"/>
      <c r="T3205" s="124"/>
      <c r="U3205" s="124"/>
      <c r="V3205" s="124"/>
      <c r="W3205" s="124"/>
      <c r="X3205" s="124"/>
      <c r="Y3205" s="124"/>
    </row>
    <row r="3206" spans="1:25" x14ac:dyDescent="0.25">
      <c r="A3206" s="124"/>
      <c r="B3206" s="124"/>
      <c r="C3206" s="124"/>
      <c r="D3206" s="124"/>
      <c r="E3206" s="124"/>
      <c r="F3206" s="124"/>
      <c r="G3206" s="124"/>
      <c r="H3206" s="124"/>
      <c r="I3206" s="124"/>
      <c r="J3206" s="124"/>
      <c r="K3206" s="124"/>
      <c r="L3206" s="124"/>
      <c r="M3206" s="124"/>
      <c r="N3206" s="124"/>
      <c r="O3206" s="124"/>
      <c r="P3206" s="124"/>
      <c r="Q3206" s="124"/>
      <c r="R3206" s="124"/>
      <c r="S3206" s="124"/>
      <c r="T3206" s="124"/>
      <c r="U3206" s="124"/>
      <c r="V3206" s="124"/>
      <c r="W3206" s="124"/>
      <c r="X3206" s="124"/>
      <c r="Y3206" s="124"/>
    </row>
    <row r="3207" spans="1:25" x14ac:dyDescent="0.25">
      <c r="A3207" s="124"/>
      <c r="B3207" s="124"/>
      <c r="C3207" s="124"/>
      <c r="D3207" s="124"/>
      <c r="E3207" s="124"/>
      <c r="F3207" s="124"/>
      <c r="G3207" s="124"/>
      <c r="H3207" s="124"/>
      <c r="I3207" s="124"/>
      <c r="J3207" s="124"/>
      <c r="K3207" s="124"/>
      <c r="L3207" s="124"/>
      <c r="M3207" s="124"/>
      <c r="N3207" s="124"/>
      <c r="O3207" s="124"/>
      <c r="P3207" s="124"/>
      <c r="Q3207" s="124"/>
      <c r="R3207" s="124"/>
      <c r="S3207" s="124"/>
      <c r="T3207" s="124"/>
      <c r="U3207" s="124"/>
      <c r="V3207" s="124"/>
      <c r="W3207" s="124"/>
      <c r="X3207" s="124"/>
      <c r="Y3207" s="124"/>
    </row>
    <row r="3208" spans="1:25" x14ac:dyDescent="0.25">
      <c r="A3208" s="124"/>
      <c r="B3208" s="124"/>
      <c r="C3208" s="124"/>
      <c r="D3208" s="124"/>
      <c r="E3208" s="124"/>
      <c r="F3208" s="124"/>
      <c r="G3208" s="124"/>
      <c r="H3208" s="124"/>
      <c r="I3208" s="124"/>
      <c r="J3208" s="124"/>
      <c r="K3208" s="124"/>
      <c r="L3208" s="124"/>
      <c r="M3208" s="124"/>
      <c r="N3208" s="124"/>
      <c r="O3208" s="124"/>
      <c r="P3208" s="124"/>
      <c r="Q3208" s="124"/>
      <c r="R3208" s="124"/>
      <c r="S3208" s="124"/>
      <c r="T3208" s="124"/>
      <c r="U3208" s="124"/>
      <c r="V3208" s="124"/>
      <c r="W3208" s="124"/>
      <c r="X3208" s="124"/>
      <c r="Y3208" s="124"/>
    </row>
    <row r="3209" spans="1:25" x14ac:dyDescent="0.25">
      <c r="A3209" s="124"/>
      <c r="B3209" s="124"/>
      <c r="C3209" s="124"/>
      <c r="D3209" s="124"/>
      <c r="E3209" s="124"/>
      <c r="F3209" s="124"/>
      <c r="G3209" s="124"/>
      <c r="H3209" s="124"/>
      <c r="I3209" s="124"/>
      <c r="J3209" s="124"/>
      <c r="K3209" s="124"/>
      <c r="L3209" s="124"/>
      <c r="M3209" s="124"/>
      <c r="N3209" s="124"/>
      <c r="O3209" s="124"/>
      <c r="P3209" s="124"/>
      <c r="Q3209" s="124"/>
      <c r="R3209" s="124"/>
      <c r="S3209" s="124"/>
      <c r="T3209" s="124"/>
      <c r="U3209" s="124"/>
      <c r="V3209" s="124"/>
      <c r="W3209" s="124"/>
      <c r="X3209" s="124"/>
      <c r="Y3209" s="124"/>
    </row>
    <row r="3210" spans="1:25" x14ac:dyDescent="0.25">
      <c r="A3210" s="124"/>
      <c r="B3210" s="124"/>
      <c r="C3210" s="124"/>
      <c r="D3210" s="124"/>
      <c r="E3210" s="124"/>
      <c r="F3210" s="124"/>
      <c r="G3210" s="124"/>
      <c r="H3210" s="124"/>
      <c r="I3210" s="124"/>
      <c r="J3210" s="124"/>
      <c r="K3210" s="124"/>
      <c r="L3210" s="124"/>
      <c r="M3210" s="124"/>
      <c r="N3210" s="124"/>
      <c r="O3210" s="124"/>
      <c r="P3210" s="124"/>
      <c r="Q3210" s="124"/>
      <c r="R3210" s="124"/>
      <c r="S3210" s="124"/>
      <c r="T3210" s="124"/>
      <c r="U3210" s="124"/>
      <c r="V3210" s="124"/>
      <c r="W3210" s="124"/>
      <c r="X3210" s="124"/>
      <c r="Y3210" s="124"/>
    </row>
    <row r="3211" spans="1:25" x14ac:dyDescent="0.25">
      <c r="A3211" s="124"/>
      <c r="B3211" s="124"/>
      <c r="C3211" s="124"/>
      <c r="D3211" s="124"/>
      <c r="E3211" s="124"/>
      <c r="F3211" s="124"/>
      <c r="G3211" s="124"/>
      <c r="H3211" s="124"/>
      <c r="I3211" s="124"/>
      <c r="J3211" s="124"/>
      <c r="K3211" s="124"/>
      <c r="L3211" s="124"/>
      <c r="M3211" s="124"/>
      <c r="N3211" s="124"/>
      <c r="O3211" s="124"/>
      <c r="P3211" s="124"/>
      <c r="Q3211" s="124"/>
      <c r="R3211" s="124"/>
      <c r="S3211" s="124"/>
      <c r="T3211" s="124"/>
      <c r="U3211" s="124"/>
      <c r="V3211" s="124"/>
      <c r="W3211" s="124"/>
      <c r="X3211" s="124"/>
      <c r="Y3211" s="124"/>
    </row>
    <row r="3212" spans="1:25" x14ac:dyDescent="0.25">
      <c r="A3212" s="124"/>
      <c r="B3212" s="124"/>
      <c r="C3212" s="124"/>
      <c r="D3212" s="124"/>
      <c r="E3212" s="124"/>
      <c r="F3212" s="124"/>
      <c r="G3212" s="124"/>
      <c r="H3212" s="124"/>
      <c r="I3212" s="124"/>
      <c r="J3212" s="124"/>
      <c r="K3212" s="124"/>
      <c r="L3212" s="124"/>
      <c r="M3212" s="124"/>
      <c r="N3212" s="124"/>
      <c r="O3212" s="124"/>
      <c r="P3212" s="124"/>
      <c r="Q3212" s="124"/>
      <c r="R3212" s="124"/>
      <c r="S3212" s="124"/>
      <c r="T3212" s="124"/>
      <c r="U3212" s="124"/>
      <c r="V3212" s="124"/>
      <c r="W3212" s="124"/>
      <c r="X3212" s="124"/>
      <c r="Y3212" s="124"/>
    </row>
    <row r="3213" spans="1:25" x14ac:dyDescent="0.25">
      <c r="A3213" s="124"/>
      <c r="B3213" s="124"/>
      <c r="C3213" s="124"/>
      <c r="D3213" s="124"/>
      <c r="E3213" s="124"/>
      <c r="F3213" s="124"/>
      <c r="G3213" s="124"/>
      <c r="H3213" s="124"/>
      <c r="I3213" s="124"/>
      <c r="J3213" s="124"/>
      <c r="K3213" s="124"/>
      <c r="L3213" s="124"/>
      <c r="M3213" s="124"/>
      <c r="N3213" s="124"/>
      <c r="O3213" s="124"/>
      <c r="P3213" s="124"/>
      <c r="Q3213" s="124"/>
      <c r="R3213" s="124"/>
      <c r="S3213" s="124"/>
      <c r="T3213" s="124"/>
      <c r="U3213" s="124"/>
      <c r="V3213" s="124"/>
      <c r="W3213" s="124"/>
      <c r="X3213" s="124"/>
      <c r="Y3213" s="124"/>
    </row>
    <row r="3214" spans="1:25" x14ac:dyDescent="0.25">
      <c r="A3214" s="124"/>
      <c r="B3214" s="124"/>
      <c r="C3214" s="124"/>
      <c r="D3214" s="124"/>
      <c r="E3214" s="124"/>
      <c r="F3214" s="124"/>
      <c r="G3214" s="124"/>
      <c r="H3214" s="124"/>
      <c r="I3214" s="124"/>
      <c r="J3214" s="124"/>
      <c r="K3214" s="124"/>
      <c r="L3214" s="124"/>
      <c r="M3214" s="124"/>
      <c r="N3214" s="124"/>
      <c r="O3214" s="124"/>
      <c r="P3214" s="124"/>
      <c r="Q3214" s="124"/>
      <c r="R3214" s="124"/>
      <c r="S3214" s="124"/>
      <c r="T3214" s="124"/>
      <c r="U3214" s="124"/>
      <c r="V3214" s="124"/>
      <c r="W3214" s="124"/>
      <c r="X3214" s="124"/>
      <c r="Y3214" s="124"/>
    </row>
    <row r="3215" spans="1:25" x14ac:dyDescent="0.25">
      <c r="A3215" s="124"/>
      <c r="B3215" s="124"/>
      <c r="C3215" s="124"/>
      <c r="D3215" s="124"/>
      <c r="E3215" s="124"/>
      <c r="F3215" s="124"/>
      <c r="G3215" s="124"/>
      <c r="H3215" s="124"/>
      <c r="I3215" s="124"/>
      <c r="J3215" s="124"/>
      <c r="K3215" s="124"/>
      <c r="L3215" s="124"/>
      <c r="M3215" s="124"/>
      <c r="N3215" s="124"/>
      <c r="O3215" s="124"/>
      <c r="P3215" s="124"/>
      <c r="Q3215" s="124"/>
      <c r="R3215" s="124"/>
      <c r="S3215" s="124"/>
      <c r="T3215" s="124"/>
      <c r="U3215" s="124"/>
      <c r="V3215" s="124"/>
      <c r="W3215" s="124"/>
      <c r="X3215" s="124"/>
      <c r="Y3215" s="124"/>
    </row>
    <row r="3216" spans="1:25" x14ac:dyDescent="0.25">
      <c r="A3216" s="124"/>
      <c r="B3216" s="124"/>
      <c r="C3216" s="124"/>
      <c r="D3216" s="124"/>
      <c r="E3216" s="124"/>
      <c r="F3216" s="124"/>
      <c r="G3216" s="124"/>
      <c r="H3216" s="124"/>
      <c r="I3216" s="124"/>
      <c r="J3216" s="124"/>
      <c r="K3216" s="124"/>
      <c r="L3216" s="124"/>
      <c r="M3216" s="124"/>
      <c r="N3216" s="124"/>
      <c r="O3216" s="124"/>
      <c r="P3216" s="124"/>
      <c r="Q3216" s="124"/>
      <c r="R3216" s="124"/>
      <c r="S3216" s="124"/>
      <c r="T3216" s="124"/>
      <c r="U3216" s="124"/>
      <c r="V3216" s="124"/>
      <c r="W3216" s="124"/>
      <c r="X3216" s="124"/>
      <c r="Y3216" s="124"/>
    </row>
    <row r="3217" spans="1:25" x14ac:dyDescent="0.25">
      <c r="A3217" s="124"/>
      <c r="B3217" s="124"/>
      <c r="C3217" s="124"/>
      <c r="D3217" s="124"/>
      <c r="E3217" s="124"/>
      <c r="F3217" s="124"/>
      <c r="G3217" s="124"/>
      <c r="H3217" s="124"/>
      <c r="I3217" s="124"/>
      <c r="J3217" s="124"/>
      <c r="K3217" s="124"/>
      <c r="L3217" s="124"/>
      <c r="M3217" s="124"/>
      <c r="N3217" s="124"/>
      <c r="O3217" s="124"/>
      <c r="P3217" s="124"/>
      <c r="Q3217" s="124"/>
      <c r="R3217" s="124"/>
      <c r="S3217" s="124"/>
      <c r="T3217" s="124"/>
      <c r="U3217" s="124"/>
      <c r="V3217" s="124"/>
      <c r="W3217" s="124"/>
      <c r="X3217" s="124"/>
      <c r="Y3217" s="124"/>
    </row>
    <row r="3218" spans="1:25" x14ac:dyDescent="0.25">
      <c r="A3218" s="124"/>
      <c r="B3218" s="124"/>
      <c r="C3218" s="124"/>
      <c r="D3218" s="124"/>
      <c r="E3218" s="124"/>
      <c r="F3218" s="124"/>
      <c r="G3218" s="124"/>
      <c r="H3218" s="124"/>
      <c r="I3218" s="124"/>
      <c r="J3218" s="124"/>
      <c r="K3218" s="124"/>
      <c r="L3218" s="124"/>
      <c r="M3218" s="124"/>
      <c r="N3218" s="124"/>
      <c r="O3218" s="124"/>
      <c r="P3218" s="124"/>
      <c r="Q3218" s="124"/>
      <c r="R3218" s="124"/>
      <c r="S3218" s="124"/>
      <c r="T3218" s="124"/>
      <c r="U3218" s="124"/>
      <c r="V3218" s="124"/>
      <c r="W3218" s="124"/>
      <c r="X3218" s="124"/>
      <c r="Y3218" s="124"/>
    </row>
    <row r="3219" spans="1:25" x14ac:dyDescent="0.25">
      <c r="A3219" s="124"/>
      <c r="B3219" s="124"/>
      <c r="C3219" s="124"/>
      <c r="D3219" s="124"/>
      <c r="E3219" s="124"/>
      <c r="F3219" s="124"/>
      <c r="G3219" s="124"/>
      <c r="H3219" s="124"/>
      <c r="I3219" s="124"/>
      <c r="J3219" s="124"/>
      <c r="K3219" s="124"/>
      <c r="L3219" s="124"/>
      <c r="M3219" s="124"/>
      <c r="N3219" s="124"/>
      <c r="O3219" s="124"/>
      <c r="P3219" s="124"/>
      <c r="Q3219" s="124"/>
      <c r="R3219" s="124"/>
      <c r="S3219" s="124"/>
      <c r="T3219" s="124"/>
      <c r="U3219" s="124"/>
      <c r="V3219" s="124"/>
      <c r="W3219" s="124"/>
      <c r="X3219" s="124"/>
      <c r="Y3219" s="124"/>
    </row>
    <row r="3220" spans="1:25" x14ac:dyDescent="0.25">
      <c r="A3220" s="124"/>
      <c r="B3220" s="124"/>
      <c r="C3220" s="124"/>
      <c r="D3220" s="124"/>
      <c r="E3220" s="124"/>
      <c r="F3220" s="124"/>
      <c r="G3220" s="124"/>
      <c r="H3220" s="124"/>
      <c r="I3220" s="124"/>
      <c r="J3220" s="124"/>
      <c r="K3220" s="124"/>
      <c r="L3220" s="124"/>
      <c r="M3220" s="124"/>
      <c r="N3220" s="124"/>
      <c r="O3220" s="124"/>
      <c r="P3220" s="124"/>
      <c r="Q3220" s="124"/>
      <c r="R3220" s="124"/>
      <c r="S3220" s="124"/>
      <c r="T3220" s="124"/>
      <c r="U3220" s="124"/>
      <c r="V3220" s="124"/>
      <c r="W3220" s="124"/>
      <c r="X3220" s="124"/>
      <c r="Y3220" s="124"/>
    </row>
    <row r="3221" spans="1:25" x14ac:dyDescent="0.25">
      <c r="A3221" s="124"/>
      <c r="B3221" s="124"/>
      <c r="C3221" s="124"/>
      <c r="D3221" s="124"/>
      <c r="E3221" s="124"/>
      <c r="F3221" s="124"/>
      <c r="G3221" s="124"/>
      <c r="H3221" s="124"/>
      <c r="I3221" s="124"/>
      <c r="J3221" s="124"/>
      <c r="K3221" s="124"/>
      <c r="L3221" s="124"/>
      <c r="M3221" s="124"/>
      <c r="N3221" s="124"/>
      <c r="O3221" s="124"/>
      <c r="P3221" s="124"/>
      <c r="Q3221" s="124"/>
      <c r="R3221" s="124"/>
      <c r="S3221" s="124"/>
      <c r="T3221" s="124"/>
      <c r="U3221" s="124"/>
      <c r="V3221" s="124"/>
      <c r="W3221" s="124"/>
      <c r="X3221" s="124"/>
      <c r="Y3221" s="124"/>
    </row>
    <row r="3222" spans="1:25" x14ac:dyDescent="0.25">
      <c r="A3222" s="124"/>
      <c r="B3222" s="124"/>
      <c r="C3222" s="124"/>
      <c r="D3222" s="124"/>
      <c r="E3222" s="124"/>
      <c r="F3222" s="124"/>
      <c r="G3222" s="124"/>
      <c r="H3222" s="124"/>
      <c r="I3222" s="124"/>
      <c r="J3222" s="124"/>
      <c r="K3222" s="124"/>
      <c r="L3222" s="124"/>
      <c r="M3222" s="124"/>
      <c r="N3222" s="124"/>
      <c r="O3222" s="124"/>
      <c r="P3222" s="124"/>
      <c r="Q3222" s="124"/>
      <c r="R3222" s="124"/>
      <c r="S3222" s="124"/>
      <c r="T3222" s="124"/>
      <c r="U3222" s="124"/>
      <c r="V3222" s="124"/>
      <c r="W3222" s="124"/>
      <c r="X3222" s="124"/>
      <c r="Y3222" s="124"/>
    </row>
    <row r="3223" spans="1:25" x14ac:dyDescent="0.25">
      <c r="A3223" s="124"/>
      <c r="B3223" s="124"/>
      <c r="C3223" s="124"/>
      <c r="D3223" s="124"/>
      <c r="E3223" s="124"/>
      <c r="F3223" s="124"/>
      <c r="G3223" s="124"/>
      <c r="H3223" s="124"/>
      <c r="I3223" s="124"/>
      <c r="J3223" s="124"/>
      <c r="K3223" s="124"/>
      <c r="L3223" s="124"/>
      <c r="M3223" s="124"/>
      <c r="N3223" s="124"/>
      <c r="O3223" s="124"/>
      <c r="P3223" s="124"/>
      <c r="Q3223" s="124"/>
      <c r="R3223" s="124"/>
      <c r="S3223" s="124"/>
      <c r="T3223" s="124"/>
      <c r="U3223" s="124"/>
      <c r="V3223" s="124"/>
      <c r="W3223" s="124"/>
      <c r="X3223" s="124"/>
      <c r="Y3223" s="124"/>
    </row>
    <row r="3224" spans="1:25" x14ac:dyDescent="0.25">
      <c r="A3224" s="124"/>
      <c r="B3224" s="124"/>
      <c r="C3224" s="124"/>
      <c r="D3224" s="124"/>
      <c r="E3224" s="124"/>
      <c r="F3224" s="124"/>
      <c r="G3224" s="124"/>
      <c r="H3224" s="124"/>
      <c r="I3224" s="124"/>
      <c r="J3224" s="124"/>
      <c r="K3224" s="124"/>
      <c r="L3224" s="124"/>
      <c r="M3224" s="124"/>
      <c r="N3224" s="124"/>
      <c r="O3224" s="124"/>
      <c r="P3224" s="124"/>
      <c r="Q3224" s="124"/>
      <c r="R3224" s="124"/>
      <c r="S3224" s="124"/>
      <c r="T3224" s="124"/>
      <c r="U3224" s="124"/>
      <c r="V3224" s="124"/>
      <c r="W3224" s="124"/>
      <c r="X3224" s="124"/>
      <c r="Y3224" s="124"/>
    </row>
    <row r="3225" spans="1:25" x14ac:dyDescent="0.25">
      <c r="A3225" s="124"/>
      <c r="B3225" s="124"/>
      <c r="C3225" s="124"/>
      <c r="D3225" s="124"/>
      <c r="E3225" s="124"/>
      <c r="F3225" s="124"/>
      <c r="G3225" s="124"/>
      <c r="H3225" s="124"/>
      <c r="I3225" s="124"/>
      <c r="J3225" s="124"/>
      <c r="K3225" s="124"/>
      <c r="L3225" s="124"/>
      <c r="M3225" s="124"/>
      <c r="N3225" s="124"/>
      <c r="O3225" s="124"/>
      <c r="P3225" s="124"/>
      <c r="Q3225" s="124"/>
      <c r="R3225" s="124"/>
      <c r="S3225" s="124"/>
      <c r="T3225" s="124"/>
      <c r="U3225" s="124"/>
      <c r="V3225" s="124"/>
      <c r="W3225" s="124"/>
      <c r="X3225" s="124"/>
      <c r="Y3225" s="124"/>
    </row>
    <row r="3226" spans="1:25" x14ac:dyDescent="0.25">
      <c r="A3226" s="124"/>
      <c r="B3226" s="124"/>
      <c r="C3226" s="124"/>
      <c r="D3226" s="124"/>
      <c r="E3226" s="124"/>
      <c r="F3226" s="124"/>
      <c r="G3226" s="124"/>
      <c r="H3226" s="124"/>
      <c r="I3226" s="124"/>
      <c r="J3226" s="124"/>
      <c r="K3226" s="124"/>
      <c r="L3226" s="124"/>
      <c r="M3226" s="124"/>
      <c r="N3226" s="124"/>
      <c r="O3226" s="124"/>
      <c r="P3226" s="124"/>
      <c r="Q3226" s="124"/>
      <c r="R3226" s="124"/>
      <c r="S3226" s="124"/>
      <c r="T3226" s="124"/>
      <c r="U3226" s="124"/>
      <c r="V3226" s="124"/>
      <c r="W3226" s="124"/>
      <c r="X3226" s="124"/>
      <c r="Y3226" s="124"/>
    </row>
    <row r="3227" spans="1:25" x14ac:dyDescent="0.25">
      <c r="A3227" s="124"/>
      <c r="B3227" s="124"/>
      <c r="C3227" s="124"/>
      <c r="D3227" s="124"/>
      <c r="E3227" s="124"/>
      <c r="F3227" s="124"/>
      <c r="G3227" s="124"/>
      <c r="H3227" s="124"/>
      <c r="I3227" s="124"/>
      <c r="J3227" s="124"/>
      <c r="K3227" s="124"/>
      <c r="L3227" s="124"/>
      <c r="M3227" s="124"/>
      <c r="N3227" s="124"/>
      <c r="O3227" s="124"/>
      <c r="P3227" s="124"/>
      <c r="Q3227" s="124"/>
      <c r="R3227" s="124"/>
      <c r="S3227" s="124"/>
      <c r="T3227" s="124"/>
      <c r="U3227" s="124"/>
      <c r="V3227" s="124"/>
      <c r="W3227" s="124"/>
      <c r="X3227" s="124"/>
      <c r="Y3227" s="124"/>
    </row>
    <row r="3228" spans="1:25" x14ac:dyDescent="0.25">
      <c r="A3228" s="124"/>
      <c r="B3228" s="124"/>
      <c r="C3228" s="124"/>
      <c r="D3228" s="124"/>
      <c r="E3228" s="124"/>
      <c r="F3228" s="124"/>
      <c r="G3228" s="124"/>
      <c r="H3228" s="124"/>
      <c r="I3228" s="124"/>
      <c r="J3228" s="124"/>
      <c r="K3228" s="124"/>
      <c r="L3228" s="124"/>
      <c r="M3228" s="124"/>
      <c r="N3228" s="124"/>
      <c r="O3228" s="124"/>
      <c r="P3228" s="124"/>
      <c r="Q3228" s="124"/>
      <c r="R3228" s="124"/>
      <c r="S3228" s="124"/>
      <c r="T3228" s="124"/>
      <c r="U3228" s="124"/>
      <c r="V3228" s="124"/>
      <c r="W3228" s="124"/>
      <c r="X3228" s="124"/>
      <c r="Y3228" s="124"/>
    </row>
    <row r="3229" spans="1:25" x14ac:dyDescent="0.25">
      <c r="A3229" s="124"/>
      <c r="B3229" s="124"/>
      <c r="C3229" s="124"/>
      <c r="D3229" s="124"/>
      <c r="E3229" s="124"/>
      <c r="F3229" s="124"/>
      <c r="G3229" s="124"/>
      <c r="H3229" s="124"/>
      <c r="I3229" s="124"/>
      <c r="J3229" s="124"/>
      <c r="K3229" s="124"/>
      <c r="L3229" s="124"/>
      <c r="M3229" s="124"/>
      <c r="N3229" s="124"/>
      <c r="O3229" s="124"/>
      <c r="P3229" s="124"/>
      <c r="Q3229" s="124"/>
      <c r="R3229" s="124"/>
      <c r="S3229" s="124"/>
      <c r="T3229" s="124"/>
      <c r="U3229" s="124"/>
      <c r="V3229" s="124"/>
      <c r="W3229" s="124"/>
      <c r="X3229" s="124"/>
      <c r="Y3229" s="124"/>
    </row>
    <row r="3230" spans="1:25" x14ac:dyDescent="0.25">
      <c r="A3230" s="124"/>
      <c r="B3230" s="124"/>
      <c r="C3230" s="124"/>
      <c r="D3230" s="124"/>
      <c r="E3230" s="124"/>
      <c r="F3230" s="124"/>
      <c r="G3230" s="124"/>
      <c r="H3230" s="124"/>
      <c r="I3230" s="124"/>
      <c r="J3230" s="124"/>
      <c r="K3230" s="124"/>
      <c r="L3230" s="124"/>
      <c r="M3230" s="124"/>
      <c r="N3230" s="124"/>
      <c r="O3230" s="124"/>
      <c r="P3230" s="124"/>
      <c r="Q3230" s="124"/>
      <c r="R3230" s="124"/>
      <c r="S3230" s="124"/>
      <c r="T3230" s="124"/>
      <c r="U3230" s="124"/>
      <c r="V3230" s="124"/>
      <c r="W3230" s="124"/>
      <c r="X3230" s="124"/>
      <c r="Y3230" s="124"/>
    </row>
    <row r="3231" spans="1:25" x14ac:dyDescent="0.25">
      <c r="A3231" s="124"/>
      <c r="B3231" s="124"/>
      <c r="C3231" s="124"/>
      <c r="D3231" s="124"/>
      <c r="E3231" s="124"/>
      <c r="F3231" s="124"/>
      <c r="G3231" s="124"/>
      <c r="H3231" s="124"/>
      <c r="I3231" s="124"/>
      <c r="J3231" s="124"/>
      <c r="K3231" s="124"/>
      <c r="L3231" s="124"/>
      <c r="M3231" s="124"/>
      <c r="N3231" s="124"/>
      <c r="O3231" s="124"/>
      <c r="P3231" s="124"/>
      <c r="Q3231" s="124"/>
      <c r="R3231" s="124"/>
      <c r="S3231" s="124"/>
      <c r="T3231" s="124"/>
      <c r="U3231" s="124"/>
      <c r="V3231" s="124"/>
      <c r="W3231" s="124"/>
      <c r="X3231" s="124"/>
      <c r="Y3231" s="124"/>
    </row>
    <row r="3232" spans="1:25" x14ac:dyDescent="0.25">
      <c r="A3232" s="124"/>
      <c r="B3232" s="124"/>
      <c r="C3232" s="124"/>
      <c r="D3232" s="124"/>
      <c r="E3232" s="124"/>
      <c r="F3232" s="124"/>
      <c r="G3232" s="124"/>
      <c r="H3232" s="124"/>
      <c r="I3232" s="124"/>
      <c r="J3232" s="124"/>
      <c r="K3232" s="124"/>
      <c r="L3232" s="124"/>
      <c r="M3232" s="124"/>
      <c r="N3232" s="124"/>
      <c r="O3232" s="124"/>
      <c r="P3232" s="124"/>
      <c r="Q3232" s="124"/>
      <c r="R3232" s="124"/>
      <c r="S3232" s="124"/>
      <c r="T3232" s="124"/>
      <c r="U3232" s="124"/>
      <c r="V3232" s="124"/>
      <c r="W3232" s="124"/>
      <c r="X3232" s="124"/>
      <c r="Y3232" s="124"/>
    </row>
    <row r="3233" spans="1:25" x14ac:dyDescent="0.25">
      <c r="A3233" s="124"/>
      <c r="B3233" s="124"/>
      <c r="C3233" s="124"/>
      <c r="D3233" s="124"/>
      <c r="E3233" s="124"/>
      <c r="F3233" s="124"/>
      <c r="G3233" s="124"/>
      <c r="H3233" s="124"/>
      <c r="I3233" s="124"/>
      <c r="J3233" s="124"/>
      <c r="K3233" s="124"/>
      <c r="L3233" s="124"/>
      <c r="M3233" s="124"/>
      <c r="N3233" s="124"/>
      <c r="O3233" s="124"/>
      <c r="P3233" s="124"/>
      <c r="Q3233" s="124"/>
      <c r="R3233" s="124"/>
      <c r="S3233" s="124"/>
      <c r="T3233" s="124"/>
      <c r="U3233" s="124"/>
      <c r="V3233" s="124"/>
      <c r="W3233" s="124"/>
      <c r="X3233" s="124"/>
      <c r="Y3233" s="124"/>
    </row>
    <row r="3234" spans="1:25" x14ac:dyDescent="0.25">
      <c r="A3234" s="124"/>
      <c r="B3234" s="124"/>
      <c r="C3234" s="124"/>
      <c r="D3234" s="124"/>
      <c r="E3234" s="124"/>
      <c r="F3234" s="124"/>
      <c r="G3234" s="124"/>
      <c r="H3234" s="124"/>
      <c r="I3234" s="124"/>
      <c r="J3234" s="124"/>
      <c r="K3234" s="124"/>
      <c r="L3234" s="124"/>
      <c r="M3234" s="124"/>
      <c r="N3234" s="124"/>
      <c r="O3234" s="124"/>
      <c r="P3234" s="124"/>
      <c r="Q3234" s="124"/>
      <c r="R3234" s="124"/>
      <c r="S3234" s="124"/>
      <c r="T3234" s="124"/>
      <c r="U3234" s="124"/>
      <c r="V3234" s="124"/>
      <c r="W3234" s="124"/>
      <c r="X3234" s="124"/>
      <c r="Y3234" s="124"/>
    </row>
    <row r="3235" spans="1:25" x14ac:dyDescent="0.25">
      <c r="A3235" s="124"/>
      <c r="B3235" s="124"/>
      <c r="C3235" s="124"/>
      <c r="D3235" s="124"/>
      <c r="E3235" s="124"/>
      <c r="F3235" s="124"/>
      <c r="G3235" s="124"/>
      <c r="H3235" s="124"/>
      <c r="I3235" s="124"/>
      <c r="J3235" s="124"/>
      <c r="K3235" s="124"/>
      <c r="L3235" s="124"/>
      <c r="M3235" s="124"/>
      <c r="N3235" s="124"/>
      <c r="O3235" s="124"/>
      <c r="P3235" s="124"/>
      <c r="Q3235" s="124"/>
      <c r="R3235" s="124"/>
      <c r="S3235" s="124"/>
      <c r="T3235" s="124"/>
      <c r="U3235" s="124"/>
      <c r="V3235" s="124"/>
      <c r="W3235" s="124"/>
      <c r="X3235" s="124"/>
      <c r="Y3235" s="124"/>
    </row>
    <row r="3236" spans="1:25" x14ac:dyDescent="0.25">
      <c r="A3236" s="124"/>
      <c r="B3236" s="124"/>
      <c r="C3236" s="124"/>
      <c r="D3236" s="124"/>
      <c r="E3236" s="124"/>
      <c r="F3236" s="124"/>
      <c r="G3236" s="124"/>
      <c r="H3236" s="124"/>
      <c r="I3236" s="124"/>
      <c r="J3236" s="124"/>
      <c r="K3236" s="124"/>
      <c r="L3236" s="124"/>
      <c r="M3236" s="124"/>
      <c r="N3236" s="124"/>
      <c r="O3236" s="124"/>
      <c r="P3236" s="124"/>
      <c r="Q3236" s="124"/>
      <c r="R3236" s="124"/>
      <c r="S3236" s="124"/>
      <c r="T3236" s="124"/>
      <c r="U3236" s="124"/>
      <c r="V3236" s="124"/>
      <c r="W3236" s="124"/>
      <c r="X3236" s="124"/>
      <c r="Y3236" s="124"/>
    </row>
    <row r="3237" spans="1:25" x14ac:dyDescent="0.25">
      <c r="A3237" s="124"/>
      <c r="B3237" s="124"/>
      <c r="C3237" s="124"/>
      <c r="D3237" s="124"/>
      <c r="E3237" s="124"/>
      <c r="F3237" s="124"/>
      <c r="G3237" s="124"/>
      <c r="H3237" s="124"/>
      <c r="I3237" s="124"/>
      <c r="J3237" s="124"/>
      <c r="K3237" s="124"/>
      <c r="L3237" s="124"/>
      <c r="M3237" s="124"/>
      <c r="N3237" s="124"/>
      <c r="O3237" s="124"/>
      <c r="P3237" s="124"/>
      <c r="Q3237" s="124"/>
      <c r="R3237" s="124"/>
      <c r="S3237" s="124"/>
      <c r="T3237" s="124"/>
      <c r="U3237" s="124"/>
      <c r="V3237" s="124"/>
      <c r="W3237" s="124"/>
      <c r="X3237" s="124"/>
      <c r="Y3237" s="124"/>
    </row>
    <row r="3238" spans="1:25" x14ac:dyDescent="0.25">
      <c r="A3238" s="124"/>
      <c r="B3238" s="124"/>
      <c r="C3238" s="124"/>
      <c r="D3238" s="124"/>
      <c r="E3238" s="124"/>
      <c r="F3238" s="124"/>
      <c r="G3238" s="124"/>
      <c r="H3238" s="124"/>
      <c r="I3238" s="124"/>
      <c r="J3238" s="124"/>
      <c r="K3238" s="124"/>
      <c r="L3238" s="124"/>
      <c r="M3238" s="124"/>
      <c r="N3238" s="124"/>
      <c r="O3238" s="124"/>
      <c r="P3238" s="124"/>
      <c r="Q3238" s="124"/>
      <c r="R3238" s="124"/>
      <c r="S3238" s="124"/>
      <c r="T3238" s="124"/>
      <c r="U3238" s="124"/>
      <c r="V3238" s="124"/>
      <c r="W3238" s="124"/>
      <c r="X3238" s="124"/>
      <c r="Y3238" s="124"/>
    </row>
    <row r="3239" spans="1:25" x14ac:dyDescent="0.25">
      <c r="A3239" s="124"/>
      <c r="B3239" s="124"/>
      <c r="C3239" s="124"/>
      <c r="D3239" s="124"/>
      <c r="E3239" s="124"/>
      <c r="F3239" s="124"/>
      <c r="G3239" s="124"/>
      <c r="H3239" s="124"/>
      <c r="I3239" s="124"/>
      <c r="J3239" s="124"/>
      <c r="K3239" s="124"/>
      <c r="L3239" s="124"/>
      <c r="M3239" s="124"/>
      <c r="N3239" s="124"/>
      <c r="O3239" s="124"/>
      <c r="P3239" s="124"/>
      <c r="Q3239" s="124"/>
      <c r="R3239" s="124"/>
      <c r="S3239" s="124"/>
      <c r="T3239" s="124"/>
      <c r="U3239" s="124"/>
      <c r="V3239" s="124"/>
      <c r="W3239" s="124"/>
      <c r="X3239" s="124"/>
      <c r="Y3239" s="124"/>
    </row>
    <row r="3240" spans="1:25" x14ac:dyDescent="0.25">
      <c r="A3240" s="124"/>
      <c r="B3240" s="124"/>
      <c r="C3240" s="124"/>
      <c r="D3240" s="124"/>
      <c r="E3240" s="124"/>
      <c r="F3240" s="124"/>
      <c r="G3240" s="124"/>
      <c r="H3240" s="124"/>
      <c r="I3240" s="124"/>
      <c r="J3240" s="124"/>
      <c r="K3240" s="124"/>
      <c r="L3240" s="124"/>
      <c r="M3240" s="124"/>
      <c r="N3240" s="124"/>
      <c r="O3240" s="124"/>
      <c r="P3240" s="124"/>
      <c r="Q3240" s="124"/>
      <c r="R3240" s="124"/>
      <c r="S3240" s="124"/>
      <c r="T3240" s="124"/>
      <c r="U3240" s="124"/>
      <c r="V3240" s="124"/>
      <c r="W3240" s="124"/>
      <c r="X3240" s="124"/>
      <c r="Y3240" s="124"/>
    </row>
    <row r="3241" spans="1:25" x14ac:dyDescent="0.25">
      <c r="A3241" s="124"/>
      <c r="B3241" s="124"/>
      <c r="C3241" s="124"/>
      <c r="D3241" s="124"/>
      <c r="E3241" s="124"/>
      <c r="F3241" s="124"/>
      <c r="G3241" s="124"/>
      <c r="H3241" s="124"/>
      <c r="I3241" s="124"/>
      <c r="J3241" s="124"/>
      <c r="K3241" s="124"/>
      <c r="L3241" s="124"/>
      <c r="M3241" s="124"/>
      <c r="N3241" s="124"/>
      <c r="O3241" s="124"/>
      <c r="P3241" s="124"/>
      <c r="Q3241" s="124"/>
      <c r="R3241" s="124"/>
      <c r="S3241" s="124"/>
      <c r="T3241" s="124"/>
      <c r="U3241" s="124"/>
      <c r="V3241" s="124"/>
      <c r="W3241" s="124"/>
      <c r="X3241" s="124"/>
      <c r="Y3241" s="124"/>
    </row>
    <row r="3242" spans="1:25" x14ac:dyDescent="0.25">
      <c r="A3242" s="124"/>
      <c r="B3242" s="124"/>
      <c r="C3242" s="124"/>
      <c r="D3242" s="124"/>
      <c r="E3242" s="124"/>
      <c r="F3242" s="124"/>
      <c r="G3242" s="124"/>
      <c r="H3242" s="124"/>
      <c r="I3242" s="124"/>
      <c r="J3242" s="124"/>
      <c r="K3242" s="124"/>
      <c r="L3242" s="124"/>
      <c r="M3242" s="124"/>
      <c r="N3242" s="124"/>
      <c r="O3242" s="124"/>
      <c r="P3242" s="124"/>
      <c r="Q3242" s="124"/>
      <c r="R3242" s="124"/>
      <c r="S3242" s="124"/>
      <c r="T3242" s="124"/>
      <c r="U3242" s="124"/>
      <c r="V3242" s="124"/>
      <c r="W3242" s="124"/>
      <c r="X3242" s="124"/>
      <c r="Y3242" s="124"/>
    </row>
    <row r="3243" spans="1:25" x14ac:dyDescent="0.25">
      <c r="A3243" s="124"/>
      <c r="B3243" s="124"/>
      <c r="C3243" s="124"/>
      <c r="D3243" s="124"/>
      <c r="E3243" s="124"/>
      <c r="F3243" s="124"/>
      <c r="G3243" s="124"/>
      <c r="H3243" s="124"/>
      <c r="I3243" s="124"/>
      <c r="J3243" s="124"/>
      <c r="K3243" s="124"/>
      <c r="L3243" s="124"/>
      <c r="M3243" s="124"/>
      <c r="N3243" s="124"/>
      <c r="O3243" s="124"/>
      <c r="P3243" s="124"/>
      <c r="Q3243" s="124"/>
      <c r="R3243" s="124"/>
      <c r="S3243" s="124"/>
      <c r="T3243" s="124"/>
      <c r="U3243" s="124"/>
      <c r="V3243" s="124"/>
      <c r="W3243" s="124"/>
      <c r="X3243" s="124"/>
      <c r="Y3243" s="124"/>
    </row>
    <row r="3244" spans="1:25" x14ac:dyDescent="0.25">
      <c r="A3244" s="124"/>
      <c r="B3244" s="124"/>
      <c r="C3244" s="124"/>
      <c r="D3244" s="124"/>
      <c r="E3244" s="124"/>
      <c r="F3244" s="124"/>
      <c r="G3244" s="124"/>
      <c r="H3244" s="124"/>
      <c r="I3244" s="124"/>
      <c r="J3244" s="124"/>
      <c r="K3244" s="124"/>
      <c r="L3244" s="124"/>
      <c r="M3244" s="124"/>
      <c r="N3244" s="124"/>
      <c r="O3244" s="124"/>
      <c r="P3244" s="124"/>
      <c r="Q3244" s="124"/>
      <c r="R3244" s="124"/>
      <c r="S3244" s="124"/>
      <c r="T3244" s="124"/>
      <c r="U3244" s="124"/>
      <c r="V3244" s="124"/>
      <c r="W3244" s="124"/>
      <c r="X3244" s="124"/>
      <c r="Y3244" s="124"/>
    </row>
    <row r="3245" spans="1:25" x14ac:dyDescent="0.25">
      <c r="A3245" s="124"/>
      <c r="B3245" s="124"/>
      <c r="C3245" s="124"/>
      <c r="D3245" s="124"/>
      <c r="E3245" s="124"/>
      <c r="F3245" s="124"/>
      <c r="G3245" s="124"/>
      <c r="H3245" s="124"/>
      <c r="I3245" s="124"/>
      <c r="J3245" s="124"/>
      <c r="K3245" s="124"/>
      <c r="L3245" s="124"/>
      <c r="M3245" s="124"/>
      <c r="N3245" s="124"/>
      <c r="O3245" s="124"/>
      <c r="P3245" s="124"/>
      <c r="Q3245" s="124"/>
      <c r="R3245" s="124"/>
      <c r="S3245" s="124"/>
      <c r="T3245" s="124"/>
      <c r="U3245" s="124"/>
      <c r="V3245" s="124"/>
      <c r="W3245" s="124"/>
      <c r="X3245" s="124"/>
      <c r="Y3245" s="124"/>
    </row>
    <row r="3246" spans="1:25" x14ac:dyDescent="0.25">
      <c r="A3246" s="124"/>
      <c r="B3246" s="124"/>
      <c r="C3246" s="124"/>
      <c r="D3246" s="124"/>
      <c r="E3246" s="124"/>
      <c r="F3246" s="124"/>
      <c r="G3246" s="124"/>
      <c r="H3246" s="124"/>
      <c r="I3246" s="124"/>
      <c r="J3246" s="124"/>
      <c r="K3246" s="124"/>
      <c r="L3246" s="124"/>
      <c r="M3246" s="124"/>
      <c r="N3246" s="124"/>
      <c r="O3246" s="124"/>
      <c r="P3246" s="124"/>
      <c r="Q3246" s="124"/>
      <c r="R3246" s="124"/>
      <c r="S3246" s="124"/>
      <c r="T3246" s="124"/>
      <c r="U3246" s="124"/>
      <c r="V3246" s="124"/>
      <c r="W3246" s="124"/>
      <c r="X3246" s="124"/>
      <c r="Y3246" s="124"/>
    </row>
    <row r="3247" spans="1:25" x14ac:dyDescent="0.25">
      <c r="A3247" s="124"/>
      <c r="B3247" s="124"/>
      <c r="C3247" s="124"/>
      <c r="D3247" s="124"/>
      <c r="E3247" s="124"/>
      <c r="F3247" s="124"/>
      <c r="G3247" s="124"/>
      <c r="H3247" s="124"/>
      <c r="I3247" s="124"/>
      <c r="J3247" s="124"/>
      <c r="K3247" s="124"/>
      <c r="L3247" s="124"/>
      <c r="M3247" s="124"/>
      <c r="N3247" s="124"/>
      <c r="O3247" s="124"/>
      <c r="P3247" s="124"/>
      <c r="Q3247" s="124"/>
      <c r="R3247" s="124"/>
      <c r="S3247" s="124"/>
      <c r="T3247" s="124"/>
      <c r="U3247" s="124"/>
      <c r="V3247" s="124"/>
      <c r="W3247" s="124"/>
      <c r="X3247" s="124"/>
      <c r="Y3247" s="124"/>
    </row>
    <row r="3248" spans="1:25" x14ac:dyDescent="0.25">
      <c r="A3248" s="124"/>
      <c r="B3248" s="124"/>
      <c r="C3248" s="124"/>
      <c r="D3248" s="124"/>
      <c r="E3248" s="124"/>
      <c r="F3248" s="124"/>
      <c r="G3248" s="124"/>
      <c r="H3248" s="124"/>
      <c r="I3248" s="124"/>
      <c r="J3248" s="124"/>
      <c r="K3248" s="124"/>
      <c r="L3248" s="124"/>
      <c r="M3248" s="124"/>
      <c r="N3248" s="124"/>
      <c r="O3248" s="124"/>
      <c r="P3248" s="124"/>
      <c r="Q3248" s="124"/>
      <c r="R3248" s="124"/>
      <c r="S3248" s="124"/>
      <c r="T3248" s="124"/>
      <c r="U3248" s="124"/>
      <c r="V3248" s="124"/>
      <c r="W3248" s="124"/>
      <c r="X3248" s="124"/>
      <c r="Y3248" s="124"/>
    </row>
    <row r="3249" spans="1:25" x14ac:dyDescent="0.25">
      <c r="A3249" s="124"/>
      <c r="B3249" s="124"/>
      <c r="C3249" s="124"/>
      <c r="D3249" s="124"/>
      <c r="E3249" s="124"/>
      <c r="F3249" s="124"/>
      <c r="G3249" s="124"/>
      <c r="H3249" s="124"/>
      <c r="I3249" s="124"/>
      <c r="J3249" s="124"/>
      <c r="K3249" s="124"/>
      <c r="L3249" s="124"/>
      <c r="M3249" s="124"/>
      <c r="N3249" s="124"/>
      <c r="O3249" s="124"/>
      <c r="P3249" s="124"/>
      <c r="Q3249" s="124"/>
      <c r="R3249" s="124"/>
      <c r="S3249" s="124"/>
      <c r="T3249" s="124"/>
      <c r="U3249" s="124"/>
      <c r="V3249" s="124"/>
      <c r="W3249" s="124"/>
      <c r="X3249" s="124"/>
      <c r="Y3249" s="124"/>
    </row>
    <row r="3250" spans="1:25" x14ac:dyDescent="0.25">
      <c r="A3250" s="124"/>
      <c r="B3250" s="124"/>
      <c r="C3250" s="124"/>
      <c r="D3250" s="124"/>
      <c r="E3250" s="124"/>
      <c r="F3250" s="124"/>
      <c r="G3250" s="124"/>
      <c r="H3250" s="124"/>
      <c r="I3250" s="124"/>
      <c r="J3250" s="124"/>
      <c r="K3250" s="124"/>
      <c r="L3250" s="124"/>
      <c r="M3250" s="124"/>
      <c r="N3250" s="124"/>
      <c r="O3250" s="124"/>
      <c r="P3250" s="124"/>
      <c r="Q3250" s="124"/>
      <c r="R3250" s="124"/>
      <c r="S3250" s="124"/>
      <c r="T3250" s="124"/>
      <c r="U3250" s="124"/>
      <c r="V3250" s="124"/>
      <c r="W3250" s="124"/>
      <c r="X3250" s="124"/>
      <c r="Y3250" s="124"/>
    </row>
    <row r="3251" spans="1:25" x14ac:dyDescent="0.25">
      <c r="A3251" s="124"/>
      <c r="B3251" s="124"/>
      <c r="C3251" s="124"/>
      <c r="D3251" s="124"/>
      <c r="E3251" s="124"/>
      <c r="F3251" s="124"/>
      <c r="G3251" s="124"/>
      <c r="H3251" s="124"/>
      <c r="I3251" s="124"/>
      <c r="J3251" s="124"/>
      <c r="K3251" s="124"/>
      <c r="L3251" s="124"/>
      <c r="M3251" s="124"/>
      <c r="N3251" s="124"/>
      <c r="O3251" s="124"/>
      <c r="P3251" s="124"/>
      <c r="Q3251" s="124"/>
      <c r="R3251" s="124"/>
      <c r="S3251" s="124"/>
      <c r="T3251" s="124"/>
      <c r="U3251" s="124"/>
      <c r="V3251" s="124"/>
      <c r="W3251" s="124"/>
      <c r="X3251" s="124"/>
      <c r="Y3251" s="124"/>
    </row>
    <row r="3252" spans="1:25" x14ac:dyDescent="0.25">
      <c r="A3252" s="124"/>
      <c r="B3252" s="124"/>
      <c r="C3252" s="124"/>
      <c r="D3252" s="124"/>
      <c r="E3252" s="124"/>
      <c r="F3252" s="124"/>
      <c r="G3252" s="124"/>
      <c r="H3252" s="124"/>
      <c r="I3252" s="124"/>
      <c r="J3252" s="124"/>
      <c r="K3252" s="124"/>
      <c r="L3252" s="124"/>
      <c r="M3252" s="124"/>
      <c r="N3252" s="124"/>
      <c r="O3252" s="124"/>
      <c r="P3252" s="124"/>
      <c r="Q3252" s="124"/>
      <c r="R3252" s="124"/>
      <c r="S3252" s="124"/>
      <c r="T3252" s="124"/>
      <c r="U3252" s="124"/>
      <c r="V3252" s="124"/>
      <c r="W3252" s="124"/>
      <c r="X3252" s="124"/>
      <c r="Y3252" s="124"/>
    </row>
    <row r="3253" spans="1:25" x14ac:dyDescent="0.25">
      <c r="A3253" s="124"/>
      <c r="B3253" s="124"/>
      <c r="C3253" s="124"/>
      <c r="D3253" s="124"/>
      <c r="E3253" s="124"/>
      <c r="F3253" s="124"/>
      <c r="G3253" s="124"/>
      <c r="H3253" s="124"/>
      <c r="I3253" s="124"/>
      <c r="J3253" s="124"/>
      <c r="K3253" s="124"/>
      <c r="L3253" s="124"/>
      <c r="M3253" s="124"/>
      <c r="N3253" s="124"/>
      <c r="O3253" s="124"/>
      <c r="P3253" s="124"/>
      <c r="Q3253" s="124"/>
      <c r="R3253" s="124"/>
      <c r="S3253" s="124"/>
      <c r="T3253" s="124"/>
      <c r="U3253" s="124"/>
      <c r="V3253" s="124"/>
      <c r="W3253" s="124"/>
      <c r="X3253" s="124"/>
      <c r="Y3253" s="124"/>
    </row>
    <row r="3254" spans="1:25" x14ac:dyDescent="0.25">
      <c r="A3254" s="124"/>
      <c r="B3254" s="124"/>
      <c r="C3254" s="124"/>
      <c r="D3254" s="124"/>
      <c r="E3254" s="124"/>
      <c r="F3254" s="124"/>
      <c r="G3254" s="124"/>
      <c r="H3254" s="124"/>
      <c r="I3254" s="124"/>
      <c r="J3254" s="124"/>
      <c r="K3254" s="124"/>
      <c r="L3254" s="124"/>
      <c r="M3254" s="124"/>
      <c r="N3254" s="124"/>
      <c r="O3254" s="124"/>
      <c r="P3254" s="124"/>
      <c r="Q3254" s="124"/>
      <c r="R3254" s="124"/>
      <c r="S3254" s="124"/>
      <c r="T3254" s="124"/>
      <c r="U3254" s="124"/>
      <c r="V3254" s="124"/>
      <c r="W3254" s="124"/>
      <c r="X3254" s="124"/>
      <c r="Y3254" s="124"/>
    </row>
    <row r="3255" spans="1:25" x14ac:dyDescent="0.25">
      <c r="A3255" s="124"/>
      <c r="B3255" s="124"/>
      <c r="C3255" s="124"/>
      <c r="D3255" s="124"/>
      <c r="E3255" s="124"/>
      <c r="F3255" s="124"/>
      <c r="G3255" s="124"/>
      <c r="H3255" s="124"/>
      <c r="I3255" s="124"/>
      <c r="J3255" s="124"/>
      <c r="K3255" s="124"/>
      <c r="L3255" s="124"/>
      <c r="M3255" s="124"/>
      <c r="N3255" s="124"/>
      <c r="O3255" s="124"/>
      <c r="P3255" s="124"/>
      <c r="Q3255" s="124"/>
      <c r="R3255" s="124"/>
      <c r="S3255" s="124"/>
      <c r="T3255" s="124"/>
      <c r="U3255" s="124"/>
      <c r="V3255" s="124"/>
      <c r="W3255" s="124"/>
      <c r="X3255" s="124"/>
      <c r="Y3255" s="124"/>
    </row>
    <row r="3256" spans="1:25" x14ac:dyDescent="0.25">
      <c r="A3256" s="124"/>
      <c r="B3256" s="124"/>
      <c r="C3256" s="124"/>
      <c r="D3256" s="124"/>
      <c r="E3256" s="124"/>
      <c r="F3256" s="124"/>
      <c r="G3256" s="124"/>
      <c r="H3256" s="124"/>
      <c r="I3256" s="124"/>
      <c r="J3256" s="124"/>
      <c r="K3256" s="124"/>
      <c r="L3256" s="124"/>
      <c r="M3256" s="124"/>
      <c r="N3256" s="124"/>
      <c r="O3256" s="124"/>
      <c r="P3256" s="124"/>
      <c r="Q3256" s="124"/>
      <c r="R3256" s="124"/>
      <c r="S3256" s="124"/>
      <c r="T3256" s="124"/>
      <c r="U3256" s="124"/>
      <c r="V3256" s="124"/>
      <c r="W3256" s="124"/>
      <c r="X3256" s="124"/>
      <c r="Y3256" s="124"/>
    </row>
    <row r="3257" spans="1:25" x14ac:dyDescent="0.25">
      <c r="A3257" s="124"/>
      <c r="B3257" s="124"/>
      <c r="C3257" s="124"/>
      <c r="D3257" s="124"/>
      <c r="E3257" s="124"/>
      <c r="F3257" s="124"/>
      <c r="G3257" s="124"/>
      <c r="H3257" s="124"/>
      <c r="I3257" s="124"/>
      <c r="J3257" s="124"/>
      <c r="K3257" s="124"/>
      <c r="L3257" s="124"/>
      <c r="M3257" s="124"/>
      <c r="N3257" s="124"/>
      <c r="O3257" s="124"/>
      <c r="P3257" s="124"/>
      <c r="Q3257" s="124"/>
      <c r="R3257" s="124"/>
      <c r="S3257" s="124"/>
      <c r="T3257" s="124"/>
      <c r="U3257" s="124"/>
      <c r="V3257" s="124"/>
      <c r="W3257" s="124"/>
      <c r="X3257" s="124"/>
      <c r="Y3257" s="124"/>
    </row>
    <row r="3258" spans="1:25" x14ac:dyDescent="0.25">
      <c r="A3258" s="124"/>
      <c r="B3258" s="124"/>
      <c r="C3258" s="124"/>
      <c r="D3258" s="124"/>
      <c r="E3258" s="124"/>
      <c r="F3258" s="124"/>
      <c r="G3258" s="124"/>
      <c r="H3258" s="124"/>
      <c r="I3258" s="124"/>
      <c r="J3258" s="124"/>
      <c r="K3258" s="124"/>
      <c r="L3258" s="124"/>
      <c r="M3258" s="124"/>
      <c r="N3258" s="124"/>
      <c r="O3258" s="124"/>
      <c r="P3258" s="124"/>
      <c r="Q3258" s="124"/>
      <c r="R3258" s="124"/>
      <c r="S3258" s="124"/>
      <c r="T3258" s="124"/>
      <c r="U3258" s="124"/>
      <c r="V3258" s="124"/>
      <c r="W3258" s="124"/>
      <c r="X3258" s="124"/>
      <c r="Y3258" s="124"/>
    </row>
    <row r="3259" spans="1:25" x14ac:dyDescent="0.25">
      <c r="A3259" s="124"/>
      <c r="B3259" s="124"/>
      <c r="C3259" s="124"/>
      <c r="D3259" s="124"/>
      <c r="E3259" s="124"/>
      <c r="F3259" s="124"/>
      <c r="G3259" s="124"/>
      <c r="H3259" s="124"/>
      <c r="I3259" s="124"/>
      <c r="J3259" s="124"/>
      <c r="K3259" s="124"/>
      <c r="L3259" s="124"/>
      <c r="M3259" s="124"/>
      <c r="N3259" s="124"/>
      <c r="O3259" s="124"/>
      <c r="P3259" s="124"/>
      <c r="Q3259" s="124"/>
      <c r="R3259" s="124"/>
      <c r="S3259" s="124"/>
      <c r="T3259" s="124"/>
      <c r="U3259" s="124"/>
      <c r="V3259" s="124"/>
      <c r="W3259" s="124"/>
      <c r="X3259" s="124"/>
      <c r="Y3259" s="124"/>
    </row>
    <row r="3260" spans="1:25" x14ac:dyDescent="0.25">
      <c r="A3260" s="124"/>
      <c r="B3260" s="124"/>
      <c r="C3260" s="124"/>
      <c r="D3260" s="124"/>
      <c r="E3260" s="124"/>
      <c r="F3260" s="124"/>
      <c r="G3260" s="124"/>
      <c r="H3260" s="124"/>
      <c r="I3260" s="124"/>
      <c r="J3260" s="124"/>
      <c r="K3260" s="124"/>
      <c r="L3260" s="124"/>
      <c r="M3260" s="124"/>
      <c r="N3260" s="124"/>
      <c r="O3260" s="124"/>
      <c r="P3260" s="124"/>
      <c r="Q3260" s="124"/>
      <c r="R3260" s="124"/>
      <c r="S3260" s="124"/>
      <c r="T3260" s="124"/>
      <c r="U3260" s="124"/>
      <c r="V3260" s="124"/>
      <c r="W3260" s="124"/>
      <c r="X3260" s="124"/>
      <c r="Y3260" s="124"/>
    </row>
    <row r="3261" spans="1:25" x14ac:dyDescent="0.25">
      <c r="A3261" s="124"/>
      <c r="B3261" s="124"/>
      <c r="C3261" s="124"/>
      <c r="D3261" s="124"/>
      <c r="E3261" s="124"/>
      <c r="F3261" s="124"/>
      <c r="G3261" s="124"/>
      <c r="H3261" s="124"/>
      <c r="I3261" s="124"/>
      <c r="J3261" s="124"/>
      <c r="K3261" s="124"/>
      <c r="L3261" s="124"/>
      <c r="M3261" s="124"/>
      <c r="N3261" s="124"/>
      <c r="O3261" s="124"/>
      <c r="P3261" s="124"/>
      <c r="Q3261" s="124"/>
      <c r="R3261" s="124"/>
      <c r="S3261" s="124"/>
      <c r="T3261" s="124"/>
      <c r="U3261" s="124"/>
      <c r="V3261" s="124"/>
      <c r="W3261" s="124"/>
      <c r="X3261" s="124"/>
      <c r="Y3261" s="124"/>
    </row>
    <row r="3262" spans="1:25" x14ac:dyDescent="0.25">
      <c r="A3262" s="124"/>
      <c r="B3262" s="124"/>
      <c r="C3262" s="124"/>
      <c r="D3262" s="124"/>
      <c r="E3262" s="124"/>
      <c r="F3262" s="124"/>
      <c r="G3262" s="124"/>
      <c r="H3262" s="124"/>
      <c r="I3262" s="124"/>
      <c r="J3262" s="124"/>
      <c r="K3262" s="124"/>
      <c r="L3262" s="124"/>
      <c r="M3262" s="124"/>
      <c r="N3262" s="124"/>
      <c r="O3262" s="124"/>
      <c r="P3262" s="124"/>
      <c r="Q3262" s="124"/>
      <c r="R3262" s="124"/>
      <c r="S3262" s="124"/>
      <c r="T3262" s="124"/>
      <c r="U3262" s="124"/>
      <c r="V3262" s="124"/>
      <c r="W3262" s="124"/>
      <c r="X3262" s="124"/>
      <c r="Y3262" s="124"/>
    </row>
    <row r="3263" spans="1:25" x14ac:dyDescent="0.25">
      <c r="A3263" s="124"/>
      <c r="B3263" s="124"/>
      <c r="C3263" s="124"/>
      <c r="D3263" s="124"/>
      <c r="E3263" s="124"/>
      <c r="F3263" s="124"/>
      <c r="G3263" s="124"/>
      <c r="H3263" s="124"/>
      <c r="I3263" s="124"/>
      <c r="J3263" s="124"/>
      <c r="K3263" s="124"/>
      <c r="L3263" s="124"/>
      <c r="M3263" s="124"/>
      <c r="N3263" s="124"/>
      <c r="O3263" s="124"/>
      <c r="P3263" s="124"/>
      <c r="Q3263" s="124"/>
      <c r="R3263" s="124"/>
      <c r="S3263" s="124"/>
      <c r="T3263" s="124"/>
      <c r="U3263" s="124"/>
      <c r="V3263" s="124"/>
      <c r="W3263" s="124"/>
      <c r="X3263" s="124"/>
      <c r="Y3263" s="124"/>
    </row>
    <row r="3264" spans="1:25" x14ac:dyDescent="0.25">
      <c r="A3264" s="124"/>
      <c r="B3264" s="124"/>
      <c r="C3264" s="124"/>
      <c r="D3264" s="124"/>
      <c r="E3264" s="124"/>
      <c r="F3264" s="124"/>
      <c r="G3264" s="124"/>
      <c r="H3264" s="124"/>
      <c r="I3264" s="124"/>
      <c r="J3264" s="124"/>
      <c r="K3264" s="124"/>
      <c r="L3264" s="124"/>
      <c r="M3264" s="124"/>
      <c r="N3264" s="124"/>
      <c r="O3264" s="124"/>
      <c r="P3264" s="124"/>
      <c r="Q3264" s="124"/>
      <c r="R3264" s="124"/>
      <c r="S3264" s="124"/>
      <c r="T3264" s="124"/>
      <c r="U3264" s="124"/>
      <c r="V3264" s="124"/>
      <c r="W3264" s="124"/>
      <c r="X3264" s="124"/>
      <c r="Y3264" s="124"/>
    </row>
    <row r="3265" spans="1:25" x14ac:dyDescent="0.25">
      <c r="A3265" s="124"/>
      <c r="B3265" s="124"/>
      <c r="C3265" s="124"/>
      <c r="D3265" s="124"/>
      <c r="E3265" s="124"/>
      <c r="F3265" s="124"/>
      <c r="G3265" s="124"/>
      <c r="H3265" s="124"/>
      <c r="I3265" s="124"/>
      <c r="J3265" s="124"/>
      <c r="K3265" s="124"/>
      <c r="L3265" s="124"/>
      <c r="M3265" s="124"/>
      <c r="N3265" s="124"/>
      <c r="O3265" s="124"/>
      <c r="P3265" s="124"/>
      <c r="Q3265" s="124"/>
      <c r="R3265" s="124"/>
      <c r="S3265" s="124"/>
      <c r="T3265" s="124"/>
      <c r="U3265" s="124"/>
      <c r="V3265" s="124"/>
      <c r="W3265" s="124"/>
      <c r="X3265" s="124"/>
      <c r="Y3265" s="124"/>
    </row>
    <row r="3266" spans="1:25" x14ac:dyDescent="0.25">
      <c r="A3266" s="124"/>
      <c r="B3266" s="124"/>
      <c r="C3266" s="124"/>
      <c r="D3266" s="124"/>
      <c r="E3266" s="124"/>
      <c r="F3266" s="124"/>
      <c r="G3266" s="124"/>
      <c r="H3266" s="124"/>
      <c r="I3266" s="124"/>
      <c r="J3266" s="124"/>
      <c r="K3266" s="124"/>
      <c r="L3266" s="124"/>
      <c r="M3266" s="124"/>
      <c r="N3266" s="124"/>
      <c r="O3266" s="124"/>
      <c r="P3266" s="124"/>
      <c r="Q3266" s="124"/>
      <c r="R3266" s="124"/>
      <c r="S3266" s="124"/>
      <c r="T3266" s="124"/>
      <c r="U3266" s="124"/>
      <c r="V3266" s="124"/>
      <c r="W3266" s="124"/>
      <c r="X3266" s="124"/>
      <c r="Y3266" s="124"/>
    </row>
    <row r="3267" spans="1:25" x14ac:dyDescent="0.25">
      <c r="A3267" s="124"/>
      <c r="B3267" s="124"/>
      <c r="C3267" s="124"/>
      <c r="D3267" s="124"/>
      <c r="E3267" s="124"/>
      <c r="F3267" s="124"/>
      <c r="G3267" s="124"/>
      <c r="H3267" s="124"/>
      <c r="I3267" s="124"/>
      <c r="J3267" s="124"/>
      <c r="K3267" s="124"/>
      <c r="L3267" s="124"/>
      <c r="M3267" s="124"/>
      <c r="N3267" s="124"/>
      <c r="O3267" s="124"/>
      <c r="P3267" s="124"/>
      <c r="Q3267" s="124"/>
      <c r="R3267" s="124"/>
      <c r="S3267" s="124"/>
      <c r="T3267" s="124"/>
      <c r="U3267" s="124"/>
      <c r="V3267" s="124"/>
      <c r="W3267" s="124"/>
      <c r="X3267" s="124"/>
      <c r="Y3267" s="124"/>
    </row>
    <row r="3268" spans="1:25" x14ac:dyDescent="0.25">
      <c r="A3268" s="124"/>
      <c r="B3268" s="124"/>
      <c r="C3268" s="124"/>
      <c r="D3268" s="124"/>
      <c r="E3268" s="124"/>
      <c r="F3268" s="124"/>
      <c r="G3268" s="124"/>
      <c r="H3268" s="124"/>
      <c r="I3268" s="124"/>
      <c r="J3268" s="124"/>
      <c r="K3268" s="124"/>
      <c r="L3268" s="124"/>
      <c r="M3268" s="124"/>
      <c r="N3268" s="124"/>
      <c r="O3268" s="124"/>
      <c r="P3268" s="124"/>
      <c r="Q3268" s="124"/>
      <c r="R3268" s="124"/>
      <c r="S3268" s="124"/>
      <c r="T3268" s="124"/>
      <c r="U3268" s="124"/>
      <c r="V3268" s="124"/>
      <c r="W3268" s="124"/>
      <c r="X3268" s="124"/>
      <c r="Y3268" s="124"/>
    </row>
    <row r="3269" spans="1:25" x14ac:dyDescent="0.25">
      <c r="A3269" s="124"/>
      <c r="B3269" s="124"/>
      <c r="C3269" s="124"/>
      <c r="D3269" s="124"/>
      <c r="E3269" s="124"/>
      <c r="F3269" s="124"/>
      <c r="G3269" s="124"/>
      <c r="H3269" s="124"/>
      <c r="I3269" s="124"/>
      <c r="J3269" s="124"/>
      <c r="K3269" s="124"/>
      <c r="L3269" s="124"/>
      <c r="M3269" s="124"/>
      <c r="N3269" s="124"/>
      <c r="O3269" s="124"/>
      <c r="P3269" s="124"/>
      <c r="Q3269" s="124"/>
      <c r="R3269" s="124"/>
      <c r="S3269" s="124"/>
      <c r="T3269" s="124"/>
      <c r="U3269" s="124"/>
      <c r="V3269" s="124"/>
      <c r="W3269" s="124"/>
      <c r="X3269" s="124"/>
      <c r="Y3269" s="124"/>
    </row>
    <row r="3270" spans="1:25" x14ac:dyDescent="0.25">
      <c r="A3270" s="124"/>
      <c r="B3270" s="124"/>
      <c r="C3270" s="124"/>
      <c r="D3270" s="124"/>
      <c r="E3270" s="124"/>
      <c r="F3270" s="124"/>
      <c r="G3270" s="124"/>
      <c r="H3270" s="124"/>
      <c r="I3270" s="124"/>
      <c r="J3270" s="124"/>
      <c r="K3270" s="124"/>
      <c r="L3270" s="124"/>
      <c r="M3270" s="124"/>
      <c r="N3270" s="124"/>
      <c r="O3270" s="124"/>
      <c r="P3270" s="124"/>
      <c r="Q3270" s="124"/>
      <c r="R3270" s="124"/>
      <c r="S3270" s="124"/>
      <c r="T3270" s="124"/>
      <c r="U3270" s="124"/>
      <c r="V3270" s="124"/>
      <c r="W3270" s="124"/>
      <c r="X3270" s="124"/>
      <c r="Y3270" s="124"/>
    </row>
    <row r="3271" spans="1:25" x14ac:dyDescent="0.25">
      <c r="A3271" s="124"/>
      <c r="B3271" s="124"/>
      <c r="C3271" s="124"/>
      <c r="D3271" s="124"/>
      <c r="E3271" s="124"/>
      <c r="F3271" s="124"/>
      <c r="G3271" s="124"/>
      <c r="H3271" s="124"/>
      <c r="I3271" s="124"/>
      <c r="J3271" s="124"/>
      <c r="K3271" s="124"/>
      <c r="L3271" s="124"/>
      <c r="M3271" s="124"/>
      <c r="N3271" s="124"/>
      <c r="O3271" s="124"/>
      <c r="P3271" s="124"/>
      <c r="Q3271" s="124"/>
      <c r="R3271" s="124"/>
      <c r="S3271" s="124"/>
      <c r="T3271" s="124"/>
      <c r="U3271" s="124"/>
      <c r="V3271" s="124"/>
      <c r="W3271" s="124"/>
      <c r="X3271" s="124"/>
      <c r="Y3271" s="124"/>
    </row>
    <row r="3272" spans="1:25" x14ac:dyDescent="0.25">
      <c r="A3272" s="124"/>
      <c r="B3272" s="124"/>
      <c r="C3272" s="124"/>
      <c r="D3272" s="124"/>
      <c r="E3272" s="124"/>
      <c r="F3272" s="124"/>
      <c r="G3272" s="124"/>
      <c r="H3272" s="124"/>
      <c r="I3272" s="124"/>
      <c r="J3272" s="124"/>
      <c r="K3272" s="124"/>
      <c r="L3272" s="124"/>
      <c r="M3272" s="124"/>
      <c r="N3272" s="124"/>
      <c r="O3272" s="124"/>
      <c r="P3272" s="124"/>
      <c r="Q3272" s="124"/>
      <c r="R3272" s="124"/>
      <c r="S3272" s="124"/>
      <c r="T3272" s="124"/>
      <c r="U3272" s="124"/>
      <c r="V3272" s="124"/>
      <c r="W3272" s="124"/>
      <c r="X3272" s="124"/>
      <c r="Y3272" s="124"/>
    </row>
    <row r="3273" spans="1:25" x14ac:dyDescent="0.25">
      <c r="A3273" s="124"/>
      <c r="B3273" s="124"/>
      <c r="C3273" s="124"/>
      <c r="D3273" s="124"/>
      <c r="E3273" s="124"/>
      <c r="F3273" s="124"/>
      <c r="G3273" s="124"/>
      <c r="H3273" s="124"/>
      <c r="I3273" s="124"/>
      <c r="J3273" s="124"/>
      <c r="K3273" s="124"/>
      <c r="L3273" s="124"/>
      <c r="M3273" s="124"/>
      <c r="N3273" s="124"/>
      <c r="O3273" s="124"/>
      <c r="P3273" s="124"/>
      <c r="Q3273" s="124"/>
      <c r="R3273" s="124"/>
      <c r="S3273" s="124"/>
      <c r="T3273" s="124"/>
      <c r="U3273" s="124"/>
      <c r="V3273" s="124"/>
      <c r="W3273" s="124"/>
      <c r="X3273" s="124"/>
      <c r="Y3273" s="124"/>
    </row>
    <row r="3274" spans="1:25" x14ac:dyDescent="0.25">
      <c r="A3274" s="124"/>
      <c r="B3274" s="124"/>
      <c r="C3274" s="124"/>
      <c r="D3274" s="124"/>
      <c r="E3274" s="124"/>
      <c r="F3274" s="124"/>
      <c r="G3274" s="124"/>
      <c r="H3274" s="124"/>
      <c r="I3274" s="124"/>
      <c r="J3274" s="124"/>
      <c r="K3274" s="124"/>
      <c r="L3274" s="124"/>
      <c r="M3274" s="124"/>
      <c r="N3274" s="124"/>
      <c r="O3274" s="124"/>
      <c r="P3274" s="124"/>
      <c r="Q3274" s="124"/>
      <c r="R3274" s="124"/>
      <c r="S3274" s="124"/>
      <c r="T3274" s="124"/>
      <c r="U3274" s="124"/>
      <c r="V3274" s="124"/>
      <c r="W3274" s="124"/>
      <c r="X3274" s="124"/>
      <c r="Y3274" s="124"/>
    </row>
    <row r="3275" spans="1:25" x14ac:dyDescent="0.25">
      <c r="A3275" s="124"/>
      <c r="B3275" s="124"/>
      <c r="C3275" s="124"/>
      <c r="D3275" s="124"/>
      <c r="E3275" s="124"/>
      <c r="F3275" s="124"/>
      <c r="G3275" s="124"/>
      <c r="H3275" s="124"/>
      <c r="I3275" s="124"/>
      <c r="J3275" s="124"/>
      <c r="K3275" s="124"/>
      <c r="L3275" s="124"/>
      <c r="M3275" s="124"/>
      <c r="N3275" s="124"/>
      <c r="O3275" s="124"/>
      <c r="P3275" s="124"/>
      <c r="Q3275" s="124"/>
      <c r="R3275" s="124"/>
      <c r="S3275" s="124"/>
      <c r="T3275" s="124"/>
      <c r="U3275" s="124"/>
      <c r="V3275" s="124"/>
      <c r="W3275" s="124"/>
      <c r="X3275" s="124"/>
      <c r="Y3275" s="124"/>
    </row>
    <row r="3276" spans="1:25" x14ac:dyDescent="0.25">
      <c r="A3276" s="124"/>
      <c r="B3276" s="124"/>
      <c r="C3276" s="124"/>
      <c r="D3276" s="124"/>
      <c r="E3276" s="124"/>
      <c r="F3276" s="124"/>
      <c r="G3276" s="124"/>
      <c r="H3276" s="124"/>
      <c r="I3276" s="124"/>
      <c r="J3276" s="124"/>
      <c r="K3276" s="124"/>
      <c r="L3276" s="124"/>
      <c r="M3276" s="124"/>
      <c r="N3276" s="124"/>
      <c r="O3276" s="124"/>
      <c r="P3276" s="124"/>
      <c r="Q3276" s="124"/>
      <c r="R3276" s="124"/>
      <c r="S3276" s="124"/>
      <c r="T3276" s="124"/>
      <c r="U3276" s="124"/>
      <c r="V3276" s="124"/>
      <c r="W3276" s="124"/>
      <c r="X3276" s="124"/>
      <c r="Y3276" s="124"/>
    </row>
    <row r="3277" spans="1:25" x14ac:dyDescent="0.25">
      <c r="A3277" s="124"/>
      <c r="B3277" s="124"/>
      <c r="C3277" s="124"/>
      <c r="D3277" s="124"/>
      <c r="E3277" s="124"/>
      <c r="F3277" s="124"/>
      <c r="G3277" s="124"/>
      <c r="H3277" s="124"/>
      <c r="I3277" s="124"/>
      <c r="J3277" s="124"/>
      <c r="K3277" s="124"/>
      <c r="L3277" s="124"/>
      <c r="M3277" s="124"/>
      <c r="N3277" s="124"/>
      <c r="O3277" s="124"/>
      <c r="P3277" s="124"/>
      <c r="Q3277" s="124"/>
      <c r="R3277" s="124"/>
      <c r="S3277" s="124"/>
      <c r="T3277" s="124"/>
      <c r="U3277" s="124"/>
      <c r="V3277" s="124"/>
      <c r="W3277" s="124"/>
      <c r="X3277" s="124"/>
      <c r="Y3277" s="124"/>
    </row>
    <row r="3278" spans="1:25" x14ac:dyDescent="0.25">
      <c r="A3278" s="124"/>
      <c r="B3278" s="124"/>
      <c r="C3278" s="124"/>
      <c r="D3278" s="124"/>
      <c r="E3278" s="124"/>
      <c r="F3278" s="124"/>
      <c r="G3278" s="124"/>
      <c r="H3278" s="124"/>
      <c r="I3278" s="124"/>
      <c r="J3278" s="124"/>
      <c r="K3278" s="124"/>
      <c r="L3278" s="124"/>
      <c r="M3278" s="124"/>
      <c r="N3278" s="124"/>
      <c r="O3278" s="124"/>
      <c r="P3278" s="124"/>
      <c r="Q3278" s="124"/>
      <c r="R3278" s="124"/>
      <c r="S3278" s="124"/>
      <c r="T3278" s="124"/>
      <c r="U3278" s="124"/>
      <c r="V3278" s="124"/>
      <c r="W3278" s="124"/>
      <c r="X3278" s="124"/>
      <c r="Y3278" s="124"/>
    </row>
    <row r="3279" spans="1:25" x14ac:dyDescent="0.25">
      <c r="A3279" s="124"/>
      <c r="B3279" s="124"/>
      <c r="C3279" s="124"/>
      <c r="D3279" s="124"/>
      <c r="E3279" s="124"/>
      <c r="F3279" s="124"/>
      <c r="G3279" s="124"/>
      <c r="H3279" s="124"/>
      <c r="I3279" s="124"/>
      <c r="J3279" s="124"/>
      <c r="K3279" s="124"/>
      <c r="L3279" s="124"/>
      <c r="M3279" s="124"/>
      <c r="N3279" s="124"/>
      <c r="O3279" s="124"/>
      <c r="P3279" s="124"/>
      <c r="Q3279" s="124"/>
      <c r="R3279" s="124"/>
      <c r="S3279" s="124"/>
      <c r="T3279" s="124"/>
      <c r="U3279" s="124"/>
      <c r="V3279" s="124"/>
      <c r="W3279" s="124"/>
      <c r="X3279" s="124"/>
      <c r="Y3279" s="124"/>
    </row>
    <row r="3280" spans="1:25" x14ac:dyDescent="0.25">
      <c r="A3280" s="124"/>
      <c r="B3280" s="124"/>
      <c r="C3280" s="124"/>
      <c r="D3280" s="124"/>
      <c r="E3280" s="124"/>
      <c r="F3280" s="124"/>
      <c r="G3280" s="124"/>
      <c r="H3280" s="124"/>
      <c r="I3280" s="124"/>
      <c r="J3280" s="124"/>
      <c r="K3280" s="124"/>
      <c r="L3280" s="124"/>
      <c r="M3280" s="124"/>
      <c r="N3280" s="124"/>
      <c r="O3280" s="124"/>
      <c r="P3280" s="124"/>
      <c r="Q3280" s="124"/>
      <c r="R3280" s="124"/>
      <c r="S3280" s="124"/>
      <c r="T3280" s="124"/>
      <c r="U3280" s="124"/>
      <c r="V3280" s="124"/>
      <c r="W3280" s="124"/>
      <c r="X3280" s="124"/>
      <c r="Y3280" s="124"/>
    </row>
    <row r="3281" spans="1:25" x14ac:dyDescent="0.25">
      <c r="A3281" s="124"/>
      <c r="B3281" s="124"/>
      <c r="C3281" s="124"/>
      <c r="D3281" s="124"/>
      <c r="E3281" s="124"/>
      <c r="F3281" s="124"/>
      <c r="G3281" s="124"/>
      <c r="H3281" s="124"/>
      <c r="I3281" s="124"/>
      <c r="J3281" s="124"/>
      <c r="K3281" s="124"/>
      <c r="L3281" s="124"/>
      <c r="M3281" s="124"/>
      <c r="N3281" s="124"/>
      <c r="O3281" s="124"/>
      <c r="P3281" s="124"/>
      <c r="Q3281" s="124"/>
      <c r="R3281" s="124"/>
      <c r="S3281" s="124"/>
      <c r="T3281" s="124"/>
      <c r="U3281" s="124"/>
      <c r="V3281" s="124"/>
      <c r="W3281" s="124"/>
      <c r="X3281" s="124"/>
      <c r="Y3281" s="124"/>
    </row>
    <row r="3282" spans="1:25" x14ac:dyDescent="0.25">
      <c r="A3282" s="124"/>
      <c r="B3282" s="124"/>
      <c r="C3282" s="124"/>
      <c r="D3282" s="124"/>
      <c r="E3282" s="124"/>
      <c r="F3282" s="124"/>
      <c r="G3282" s="124"/>
      <c r="H3282" s="124"/>
      <c r="I3282" s="124"/>
      <c r="J3282" s="124"/>
      <c r="K3282" s="124"/>
      <c r="L3282" s="124"/>
      <c r="M3282" s="124"/>
      <c r="N3282" s="124"/>
      <c r="O3282" s="124"/>
      <c r="P3282" s="124"/>
      <c r="Q3282" s="124"/>
      <c r="R3282" s="124"/>
      <c r="S3282" s="124"/>
      <c r="T3282" s="124"/>
      <c r="U3282" s="124"/>
      <c r="V3282" s="124"/>
      <c r="W3282" s="124"/>
      <c r="X3282" s="124"/>
      <c r="Y3282" s="124"/>
    </row>
    <row r="3283" spans="1:25" x14ac:dyDescent="0.25">
      <c r="A3283" s="124"/>
      <c r="B3283" s="124"/>
      <c r="C3283" s="124"/>
      <c r="D3283" s="124"/>
      <c r="E3283" s="124"/>
      <c r="F3283" s="124"/>
      <c r="G3283" s="124"/>
      <c r="H3283" s="124"/>
      <c r="I3283" s="124"/>
      <c r="J3283" s="124"/>
      <c r="K3283" s="124"/>
      <c r="L3283" s="124"/>
      <c r="M3283" s="124"/>
      <c r="N3283" s="124"/>
      <c r="O3283" s="124"/>
      <c r="P3283" s="124"/>
      <c r="Q3283" s="124"/>
      <c r="R3283" s="124"/>
      <c r="S3283" s="124"/>
      <c r="T3283" s="124"/>
      <c r="U3283" s="124"/>
      <c r="V3283" s="124"/>
      <c r="W3283" s="124"/>
      <c r="X3283" s="124"/>
      <c r="Y3283" s="124"/>
    </row>
    <row r="3284" spans="1:25" x14ac:dyDescent="0.25">
      <c r="A3284" s="124"/>
      <c r="B3284" s="124"/>
      <c r="C3284" s="124"/>
      <c r="D3284" s="124"/>
      <c r="E3284" s="124"/>
      <c r="F3284" s="124"/>
      <c r="G3284" s="124"/>
      <c r="H3284" s="124"/>
      <c r="I3284" s="124"/>
      <c r="J3284" s="124"/>
      <c r="K3284" s="124"/>
      <c r="L3284" s="124"/>
      <c r="M3284" s="124"/>
      <c r="N3284" s="124"/>
      <c r="O3284" s="124"/>
      <c r="P3284" s="124"/>
      <c r="Q3284" s="124"/>
      <c r="R3284" s="124"/>
      <c r="S3284" s="124"/>
      <c r="T3284" s="124"/>
      <c r="U3284" s="124"/>
      <c r="V3284" s="124"/>
      <c r="W3284" s="124"/>
      <c r="X3284" s="124"/>
      <c r="Y3284" s="124"/>
    </row>
    <row r="3285" spans="1:25" x14ac:dyDescent="0.25">
      <c r="A3285" s="124"/>
      <c r="B3285" s="124"/>
      <c r="C3285" s="124"/>
      <c r="D3285" s="124"/>
      <c r="E3285" s="124"/>
      <c r="F3285" s="124"/>
      <c r="G3285" s="124"/>
      <c r="H3285" s="124"/>
      <c r="I3285" s="124"/>
      <c r="J3285" s="124"/>
      <c r="K3285" s="124"/>
      <c r="L3285" s="124"/>
      <c r="M3285" s="124"/>
      <c r="N3285" s="124"/>
      <c r="O3285" s="124"/>
      <c r="P3285" s="124"/>
      <c r="Q3285" s="124"/>
      <c r="R3285" s="124"/>
      <c r="S3285" s="124"/>
      <c r="T3285" s="124"/>
      <c r="U3285" s="124"/>
      <c r="V3285" s="124"/>
      <c r="W3285" s="124"/>
      <c r="X3285" s="124"/>
      <c r="Y3285" s="124"/>
    </row>
    <row r="3286" spans="1:25" x14ac:dyDescent="0.25">
      <c r="A3286" s="124"/>
      <c r="B3286" s="124"/>
      <c r="C3286" s="124"/>
      <c r="D3286" s="124"/>
      <c r="E3286" s="124"/>
      <c r="F3286" s="124"/>
      <c r="G3286" s="124"/>
      <c r="H3286" s="124"/>
      <c r="I3286" s="124"/>
      <c r="J3286" s="124"/>
      <c r="K3286" s="124"/>
      <c r="L3286" s="124"/>
      <c r="M3286" s="124"/>
      <c r="N3286" s="124"/>
      <c r="O3286" s="124"/>
      <c r="P3286" s="124"/>
      <c r="Q3286" s="124"/>
      <c r="R3286" s="124"/>
      <c r="S3286" s="124"/>
      <c r="T3286" s="124"/>
      <c r="U3286" s="124"/>
      <c r="V3286" s="124"/>
      <c r="W3286" s="124"/>
      <c r="X3286" s="124"/>
      <c r="Y3286" s="124"/>
    </row>
    <row r="3287" spans="1:25" x14ac:dyDescent="0.25">
      <c r="A3287" s="124"/>
      <c r="B3287" s="124"/>
      <c r="C3287" s="124"/>
      <c r="D3287" s="124"/>
      <c r="E3287" s="124"/>
      <c r="F3287" s="124"/>
      <c r="G3287" s="124"/>
      <c r="H3287" s="124"/>
      <c r="I3287" s="124"/>
      <c r="J3287" s="124"/>
      <c r="K3287" s="124"/>
      <c r="L3287" s="124"/>
      <c r="M3287" s="124"/>
      <c r="N3287" s="124"/>
      <c r="O3287" s="124"/>
      <c r="P3287" s="124"/>
      <c r="Q3287" s="124"/>
      <c r="R3287" s="124"/>
      <c r="S3287" s="124"/>
      <c r="T3287" s="124"/>
      <c r="U3287" s="124"/>
      <c r="V3287" s="124"/>
      <c r="W3287" s="124"/>
      <c r="X3287" s="124"/>
      <c r="Y3287" s="124"/>
    </row>
    <row r="3288" spans="1:25" x14ac:dyDescent="0.25">
      <c r="A3288" s="124"/>
      <c r="B3288" s="124"/>
      <c r="C3288" s="124"/>
      <c r="D3288" s="124"/>
      <c r="E3288" s="124"/>
      <c r="F3288" s="124"/>
      <c r="G3288" s="124"/>
      <c r="H3288" s="124"/>
      <c r="I3288" s="124"/>
      <c r="J3288" s="124"/>
      <c r="K3288" s="124"/>
      <c r="L3288" s="124"/>
      <c r="M3288" s="124"/>
      <c r="N3288" s="124"/>
      <c r="O3288" s="124"/>
      <c r="P3288" s="124"/>
      <c r="Q3288" s="124"/>
      <c r="R3288" s="124"/>
      <c r="S3288" s="124"/>
      <c r="T3288" s="124"/>
      <c r="U3288" s="124"/>
      <c r="V3288" s="124"/>
      <c r="W3288" s="124"/>
      <c r="X3288" s="124"/>
      <c r="Y3288" s="124"/>
    </row>
    <row r="3289" spans="1:25" x14ac:dyDescent="0.25">
      <c r="A3289" s="124"/>
      <c r="B3289" s="124"/>
      <c r="C3289" s="124"/>
      <c r="D3289" s="124"/>
      <c r="E3289" s="124"/>
      <c r="F3289" s="124"/>
      <c r="G3289" s="124"/>
      <c r="H3289" s="124"/>
      <c r="I3289" s="124"/>
      <c r="J3289" s="124"/>
      <c r="K3289" s="124"/>
      <c r="L3289" s="124"/>
      <c r="M3289" s="124"/>
      <c r="N3289" s="124"/>
      <c r="O3289" s="124"/>
      <c r="P3289" s="124"/>
      <c r="Q3289" s="124"/>
      <c r="R3289" s="124"/>
      <c r="S3289" s="124"/>
      <c r="T3289" s="124"/>
      <c r="U3289" s="124"/>
      <c r="V3289" s="124"/>
      <c r="W3289" s="124"/>
      <c r="X3289" s="124"/>
      <c r="Y3289" s="124"/>
    </row>
    <row r="3290" spans="1:25" x14ac:dyDescent="0.25">
      <c r="A3290" s="124"/>
      <c r="B3290" s="124"/>
      <c r="C3290" s="124"/>
      <c r="D3290" s="124"/>
      <c r="E3290" s="124"/>
      <c r="F3290" s="124"/>
      <c r="G3290" s="124"/>
      <c r="H3290" s="124"/>
      <c r="I3290" s="124"/>
      <c r="J3290" s="124"/>
      <c r="K3290" s="124"/>
      <c r="L3290" s="124"/>
      <c r="M3290" s="124"/>
      <c r="N3290" s="124"/>
      <c r="O3290" s="124"/>
      <c r="P3290" s="124"/>
      <c r="Q3290" s="124"/>
      <c r="R3290" s="124"/>
      <c r="S3290" s="124"/>
      <c r="T3290" s="124"/>
      <c r="U3290" s="124"/>
      <c r="V3290" s="124"/>
      <c r="W3290" s="124"/>
      <c r="X3290" s="124"/>
      <c r="Y3290" s="124"/>
    </row>
    <row r="3291" spans="1:25" x14ac:dyDescent="0.25">
      <c r="A3291" s="124"/>
      <c r="B3291" s="124"/>
      <c r="C3291" s="124"/>
      <c r="D3291" s="124"/>
      <c r="E3291" s="124"/>
      <c r="F3291" s="124"/>
      <c r="G3291" s="124"/>
      <c r="H3291" s="124"/>
      <c r="I3291" s="124"/>
      <c r="J3291" s="124"/>
      <c r="K3291" s="124"/>
      <c r="L3291" s="124"/>
      <c r="M3291" s="124"/>
      <c r="N3291" s="124"/>
      <c r="O3291" s="124"/>
      <c r="P3291" s="124"/>
      <c r="Q3291" s="124"/>
      <c r="R3291" s="124"/>
      <c r="S3291" s="124"/>
      <c r="T3291" s="124"/>
      <c r="U3291" s="124"/>
      <c r="V3291" s="124"/>
      <c r="W3291" s="124"/>
      <c r="X3291" s="124"/>
      <c r="Y3291" s="124"/>
    </row>
    <row r="3292" spans="1:25" x14ac:dyDescent="0.25">
      <c r="A3292" s="124"/>
      <c r="B3292" s="124"/>
      <c r="C3292" s="124"/>
      <c r="D3292" s="124"/>
      <c r="E3292" s="124"/>
      <c r="F3292" s="124"/>
      <c r="G3292" s="124"/>
      <c r="H3292" s="124"/>
      <c r="I3292" s="124"/>
      <c r="J3292" s="124"/>
      <c r="K3292" s="124"/>
      <c r="L3292" s="124"/>
      <c r="M3292" s="124"/>
      <c r="N3292" s="124"/>
      <c r="O3292" s="124"/>
      <c r="P3292" s="124"/>
      <c r="Q3292" s="124"/>
      <c r="R3292" s="124"/>
      <c r="S3292" s="124"/>
      <c r="T3292" s="124"/>
      <c r="U3292" s="124"/>
      <c r="V3292" s="124"/>
      <c r="W3292" s="124"/>
      <c r="X3292" s="124"/>
      <c r="Y3292" s="124"/>
    </row>
    <row r="3293" spans="1:25" x14ac:dyDescent="0.25">
      <c r="A3293" s="124"/>
      <c r="B3293" s="124"/>
      <c r="C3293" s="124"/>
      <c r="D3293" s="124"/>
      <c r="E3293" s="124"/>
      <c r="F3293" s="124"/>
      <c r="G3293" s="124"/>
      <c r="H3293" s="124"/>
      <c r="I3293" s="124"/>
      <c r="J3293" s="124"/>
      <c r="K3293" s="124"/>
      <c r="L3293" s="124"/>
      <c r="M3293" s="124"/>
      <c r="N3293" s="124"/>
      <c r="O3293" s="124"/>
      <c r="P3293" s="124"/>
      <c r="Q3293" s="124"/>
      <c r="R3293" s="124"/>
      <c r="S3293" s="124"/>
      <c r="T3293" s="124"/>
      <c r="U3293" s="124"/>
      <c r="V3293" s="124"/>
      <c r="W3293" s="124"/>
      <c r="X3293" s="124"/>
      <c r="Y3293" s="124"/>
    </row>
    <row r="3294" spans="1:25" x14ac:dyDescent="0.25">
      <c r="A3294" s="124"/>
      <c r="B3294" s="124"/>
      <c r="C3294" s="124"/>
      <c r="D3294" s="124"/>
      <c r="E3294" s="124"/>
      <c r="F3294" s="124"/>
      <c r="G3294" s="124"/>
      <c r="H3294" s="124"/>
      <c r="I3294" s="124"/>
      <c r="J3294" s="124"/>
      <c r="K3294" s="124"/>
      <c r="L3294" s="124"/>
      <c r="M3294" s="124"/>
      <c r="N3294" s="124"/>
      <c r="O3294" s="124"/>
      <c r="P3294" s="124"/>
      <c r="Q3294" s="124"/>
      <c r="R3294" s="124"/>
      <c r="S3294" s="124"/>
      <c r="T3294" s="124"/>
      <c r="U3294" s="124"/>
      <c r="V3294" s="124"/>
      <c r="W3294" s="124"/>
      <c r="X3294" s="124"/>
      <c r="Y3294" s="124"/>
    </row>
    <row r="3295" spans="1:25" x14ac:dyDescent="0.25">
      <c r="A3295" s="124"/>
      <c r="B3295" s="124"/>
      <c r="C3295" s="124"/>
      <c r="D3295" s="124"/>
      <c r="E3295" s="124"/>
      <c r="F3295" s="124"/>
      <c r="G3295" s="124"/>
      <c r="H3295" s="124"/>
      <c r="I3295" s="124"/>
      <c r="J3295" s="124"/>
      <c r="K3295" s="124"/>
      <c r="L3295" s="124"/>
      <c r="M3295" s="124"/>
      <c r="N3295" s="124"/>
      <c r="O3295" s="124"/>
      <c r="P3295" s="124"/>
      <c r="Q3295" s="124"/>
      <c r="R3295" s="124"/>
      <c r="S3295" s="124"/>
      <c r="T3295" s="124"/>
      <c r="U3295" s="124"/>
      <c r="V3295" s="124"/>
      <c r="W3295" s="124"/>
      <c r="X3295" s="124"/>
      <c r="Y3295" s="124"/>
    </row>
    <row r="3296" spans="1:25" x14ac:dyDescent="0.25">
      <c r="A3296" s="124"/>
      <c r="B3296" s="124"/>
      <c r="C3296" s="124"/>
      <c r="D3296" s="124"/>
      <c r="E3296" s="124"/>
      <c r="F3296" s="124"/>
      <c r="G3296" s="124"/>
      <c r="H3296" s="124"/>
      <c r="I3296" s="124"/>
      <c r="J3296" s="124"/>
      <c r="K3296" s="124"/>
      <c r="L3296" s="124"/>
      <c r="M3296" s="124"/>
      <c r="N3296" s="124"/>
      <c r="O3296" s="124"/>
      <c r="P3296" s="124"/>
      <c r="Q3296" s="124"/>
      <c r="R3296" s="124"/>
      <c r="S3296" s="124"/>
      <c r="T3296" s="124"/>
      <c r="U3296" s="124"/>
      <c r="V3296" s="124"/>
      <c r="W3296" s="124"/>
      <c r="X3296" s="124"/>
      <c r="Y3296" s="124"/>
    </row>
    <row r="3297" spans="1:25" x14ac:dyDescent="0.25">
      <c r="A3297" s="124"/>
      <c r="B3297" s="124"/>
      <c r="C3297" s="124"/>
      <c r="D3297" s="124"/>
      <c r="E3297" s="124"/>
      <c r="F3297" s="124"/>
      <c r="G3297" s="124"/>
      <c r="H3297" s="124"/>
      <c r="I3297" s="124"/>
      <c r="J3297" s="124"/>
      <c r="K3297" s="124"/>
      <c r="L3297" s="124"/>
      <c r="M3297" s="124"/>
      <c r="N3297" s="124"/>
      <c r="O3297" s="124"/>
      <c r="P3297" s="124"/>
      <c r="Q3297" s="124"/>
      <c r="R3297" s="124"/>
      <c r="S3297" s="124"/>
      <c r="T3297" s="124"/>
      <c r="U3297" s="124"/>
      <c r="V3297" s="124"/>
      <c r="W3297" s="124"/>
      <c r="X3297" s="124"/>
      <c r="Y3297" s="124"/>
    </row>
    <row r="3298" spans="1:25" x14ac:dyDescent="0.25">
      <c r="A3298" s="124"/>
      <c r="B3298" s="124"/>
      <c r="C3298" s="124"/>
      <c r="D3298" s="124"/>
      <c r="E3298" s="124"/>
      <c r="F3298" s="124"/>
      <c r="G3298" s="124"/>
      <c r="H3298" s="124"/>
      <c r="I3298" s="124"/>
      <c r="J3298" s="124"/>
      <c r="K3298" s="124"/>
      <c r="L3298" s="124"/>
      <c r="M3298" s="124"/>
      <c r="N3298" s="124"/>
      <c r="O3298" s="124"/>
      <c r="P3298" s="124"/>
      <c r="Q3298" s="124"/>
      <c r="R3298" s="124"/>
      <c r="S3298" s="124"/>
      <c r="T3298" s="124"/>
      <c r="U3298" s="124"/>
      <c r="V3298" s="124"/>
      <c r="W3298" s="124"/>
      <c r="X3298" s="124"/>
      <c r="Y3298" s="124"/>
    </row>
    <row r="3299" spans="1:25" x14ac:dyDescent="0.25">
      <c r="A3299" s="124"/>
      <c r="B3299" s="124"/>
      <c r="C3299" s="124"/>
      <c r="D3299" s="124"/>
      <c r="E3299" s="124"/>
      <c r="F3299" s="124"/>
      <c r="G3299" s="124"/>
      <c r="H3299" s="124"/>
      <c r="I3299" s="124"/>
      <c r="J3299" s="124"/>
      <c r="K3299" s="124"/>
      <c r="L3299" s="124"/>
      <c r="M3299" s="124"/>
      <c r="N3299" s="124"/>
      <c r="O3299" s="124"/>
      <c r="P3299" s="124"/>
      <c r="Q3299" s="124"/>
      <c r="R3299" s="124"/>
      <c r="S3299" s="124"/>
      <c r="T3299" s="124"/>
      <c r="U3299" s="124"/>
      <c r="V3299" s="124"/>
      <c r="W3299" s="124"/>
      <c r="X3299" s="124"/>
      <c r="Y3299" s="124"/>
    </row>
    <row r="3300" spans="1:25" x14ac:dyDescent="0.25">
      <c r="A3300" s="124"/>
      <c r="B3300" s="124"/>
      <c r="C3300" s="124"/>
      <c r="D3300" s="124"/>
      <c r="E3300" s="124"/>
      <c r="F3300" s="124"/>
      <c r="G3300" s="124"/>
      <c r="H3300" s="124"/>
      <c r="I3300" s="124"/>
      <c r="J3300" s="124"/>
      <c r="K3300" s="124"/>
      <c r="L3300" s="124"/>
      <c r="M3300" s="124"/>
      <c r="N3300" s="124"/>
      <c r="O3300" s="124"/>
      <c r="P3300" s="124"/>
      <c r="Q3300" s="124"/>
      <c r="R3300" s="124"/>
      <c r="S3300" s="124"/>
      <c r="T3300" s="124"/>
      <c r="U3300" s="124"/>
      <c r="V3300" s="124"/>
      <c r="W3300" s="124"/>
      <c r="X3300" s="124"/>
      <c r="Y3300" s="124"/>
    </row>
    <row r="3301" spans="1:25" x14ac:dyDescent="0.25">
      <c r="A3301" s="124"/>
      <c r="B3301" s="124"/>
      <c r="C3301" s="124"/>
      <c r="D3301" s="124"/>
      <c r="E3301" s="124"/>
      <c r="F3301" s="124"/>
      <c r="G3301" s="124"/>
      <c r="H3301" s="124"/>
      <c r="I3301" s="124"/>
      <c r="J3301" s="124"/>
      <c r="K3301" s="124"/>
      <c r="L3301" s="124"/>
      <c r="M3301" s="124"/>
      <c r="N3301" s="124"/>
      <c r="O3301" s="124"/>
      <c r="P3301" s="124"/>
      <c r="Q3301" s="124"/>
      <c r="R3301" s="124"/>
      <c r="S3301" s="124"/>
      <c r="T3301" s="124"/>
      <c r="U3301" s="124"/>
      <c r="V3301" s="124"/>
      <c r="W3301" s="124"/>
      <c r="X3301" s="124"/>
      <c r="Y3301" s="124"/>
    </row>
    <row r="3302" spans="1:25" x14ac:dyDescent="0.25">
      <c r="A3302" s="124"/>
      <c r="B3302" s="124"/>
      <c r="C3302" s="124"/>
      <c r="D3302" s="124"/>
      <c r="E3302" s="124"/>
      <c r="F3302" s="124"/>
      <c r="G3302" s="124"/>
      <c r="H3302" s="124"/>
      <c r="I3302" s="124"/>
      <c r="J3302" s="124"/>
      <c r="K3302" s="124"/>
      <c r="L3302" s="124"/>
      <c r="M3302" s="124"/>
      <c r="N3302" s="124"/>
      <c r="O3302" s="124"/>
      <c r="P3302" s="124"/>
      <c r="Q3302" s="124"/>
      <c r="R3302" s="124"/>
      <c r="S3302" s="124"/>
      <c r="T3302" s="124"/>
      <c r="U3302" s="124"/>
      <c r="V3302" s="124"/>
      <c r="W3302" s="124"/>
      <c r="X3302" s="124"/>
      <c r="Y3302" s="124"/>
    </row>
    <row r="3303" spans="1:25" x14ac:dyDescent="0.25">
      <c r="A3303" s="124"/>
      <c r="B3303" s="124"/>
      <c r="C3303" s="124"/>
      <c r="D3303" s="124"/>
      <c r="E3303" s="124"/>
      <c r="F3303" s="124"/>
      <c r="G3303" s="124"/>
      <c r="H3303" s="124"/>
      <c r="I3303" s="124"/>
      <c r="J3303" s="124"/>
      <c r="K3303" s="124"/>
      <c r="L3303" s="124"/>
      <c r="M3303" s="124"/>
      <c r="N3303" s="124"/>
      <c r="O3303" s="124"/>
      <c r="P3303" s="124"/>
      <c r="Q3303" s="124"/>
      <c r="R3303" s="124"/>
      <c r="S3303" s="124"/>
      <c r="T3303" s="124"/>
      <c r="U3303" s="124"/>
      <c r="V3303" s="124"/>
      <c r="W3303" s="124"/>
      <c r="X3303" s="124"/>
      <c r="Y3303" s="124"/>
    </row>
    <row r="3304" spans="1:25" x14ac:dyDescent="0.25">
      <c r="A3304" s="124"/>
      <c r="B3304" s="124"/>
      <c r="C3304" s="124"/>
      <c r="D3304" s="124"/>
      <c r="E3304" s="124"/>
      <c r="F3304" s="124"/>
      <c r="G3304" s="124"/>
      <c r="H3304" s="124"/>
      <c r="I3304" s="124"/>
      <c r="J3304" s="124"/>
      <c r="K3304" s="124"/>
      <c r="L3304" s="124"/>
      <c r="M3304" s="124"/>
      <c r="N3304" s="124"/>
      <c r="O3304" s="124"/>
      <c r="P3304" s="124"/>
      <c r="Q3304" s="124"/>
      <c r="R3304" s="124"/>
      <c r="S3304" s="124"/>
      <c r="T3304" s="124"/>
      <c r="U3304" s="124"/>
      <c r="V3304" s="124"/>
      <c r="W3304" s="124"/>
      <c r="X3304" s="124"/>
      <c r="Y3304" s="124"/>
    </row>
    <row r="3305" spans="1:25" x14ac:dyDescent="0.25">
      <c r="A3305" s="124"/>
      <c r="B3305" s="124"/>
      <c r="C3305" s="124"/>
      <c r="D3305" s="124"/>
      <c r="E3305" s="124"/>
      <c r="F3305" s="124"/>
      <c r="G3305" s="124"/>
      <c r="H3305" s="124"/>
      <c r="I3305" s="124"/>
      <c r="J3305" s="124"/>
      <c r="K3305" s="124"/>
      <c r="L3305" s="124"/>
      <c r="M3305" s="124"/>
      <c r="N3305" s="124"/>
      <c r="O3305" s="124"/>
      <c r="P3305" s="124"/>
      <c r="Q3305" s="124"/>
      <c r="R3305" s="124"/>
      <c r="S3305" s="124"/>
      <c r="T3305" s="124"/>
      <c r="U3305" s="124"/>
      <c r="V3305" s="124"/>
      <c r="W3305" s="124"/>
      <c r="X3305" s="124"/>
      <c r="Y3305" s="124"/>
    </row>
    <row r="3306" spans="1:25" x14ac:dyDescent="0.25">
      <c r="A3306" s="124"/>
      <c r="B3306" s="124"/>
      <c r="C3306" s="124"/>
      <c r="D3306" s="124"/>
      <c r="E3306" s="124"/>
      <c r="F3306" s="124"/>
      <c r="G3306" s="124"/>
      <c r="H3306" s="124"/>
      <c r="I3306" s="124"/>
      <c r="J3306" s="124"/>
      <c r="K3306" s="124"/>
      <c r="L3306" s="124"/>
      <c r="M3306" s="124"/>
      <c r="N3306" s="124"/>
      <c r="O3306" s="124"/>
      <c r="P3306" s="124"/>
      <c r="Q3306" s="124"/>
      <c r="R3306" s="124"/>
      <c r="S3306" s="124"/>
      <c r="T3306" s="124"/>
      <c r="U3306" s="124"/>
      <c r="V3306" s="124"/>
      <c r="W3306" s="124"/>
      <c r="X3306" s="124"/>
      <c r="Y3306" s="124"/>
    </row>
    <row r="3307" spans="1:25" x14ac:dyDescent="0.25">
      <c r="A3307" s="124"/>
      <c r="B3307" s="124"/>
      <c r="C3307" s="124"/>
      <c r="D3307" s="124"/>
      <c r="E3307" s="124"/>
      <c r="F3307" s="124"/>
      <c r="G3307" s="124"/>
      <c r="H3307" s="124"/>
      <c r="I3307" s="124"/>
      <c r="J3307" s="124"/>
      <c r="K3307" s="124"/>
      <c r="L3307" s="124"/>
      <c r="M3307" s="124"/>
      <c r="N3307" s="124"/>
      <c r="O3307" s="124"/>
      <c r="P3307" s="124"/>
      <c r="Q3307" s="124"/>
      <c r="R3307" s="124"/>
      <c r="S3307" s="124"/>
      <c r="T3307" s="124"/>
      <c r="U3307" s="124"/>
      <c r="V3307" s="124"/>
      <c r="W3307" s="124"/>
      <c r="X3307" s="124"/>
      <c r="Y3307" s="124"/>
    </row>
    <row r="3308" spans="1:25" x14ac:dyDescent="0.25">
      <c r="A3308" s="124"/>
      <c r="B3308" s="124"/>
      <c r="C3308" s="124"/>
      <c r="D3308" s="124"/>
      <c r="E3308" s="124"/>
      <c r="F3308" s="124"/>
      <c r="G3308" s="124"/>
      <c r="H3308" s="124"/>
      <c r="I3308" s="124"/>
      <c r="J3308" s="124"/>
      <c r="K3308" s="124"/>
      <c r="L3308" s="124"/>
      <c r="M3308" s="124"/>
      <c r="N3308" s="124"/>
      <c r="O3308" s="124"/>
      <c r="P3308" s="124"/>
      <c r="Q3308" s="124"/>
      <c r="R3308" s="124"/>
      <c r="S3308" s="124"/>
      <c r="T3308" s="124"/>
      <c r="U3308" s="124"/>
      <c r="V3308" s="124"/>
      <c r="W3308" s="124"/>
      <c r="X3308" s="124"/>
      <c r="Y3308" s="124"/>
    </row>
    <row r="3309" spans="1:25" x14ac:dyDescent="0.25">
      <c r="A3309" s="124"/>
      <c r="B3309" s="124"/>
      <c r="C3309" s="124"/>
      <c r="D3309" s="124"/>
      <c r="E3309" s="124"/>
      <c r="F3309" s="124"/>
      <c r="G3309" s="124"/>
      <c r="H3309" s="124"/>
      <c r="I3309" s="124"/>
      <c r="J3309" s="124"/>
      <c r="K3309" s="124"/>
      <c r="L3309" s="124"/>
      <c r="M3309" s="124"/>
      <c r="N3309" s="124"/>
      <c r="O3309" s="124"/>
      <c r="P3309" s="124"/>
      <c r="Q3309" s="124"/>
      <c r="R3309" s="124"/>
      <c r="S3309" s="124"/>
      <c r="T3309" s="124"/>
      <c r="U3309" s="124"/>
      <c r="V3309" s="124"/>
      <c r="W3309" s="124"/>
      <c r="X3309" s="124"/>
      <c r="Y3309" s="124"/>
    </row>
    <row r="3310" spans="1:25" x14ac:dyDescent="0.25">
      <c r="A3310" s="124"/>
      <c r="B3310" s="124"/>
      <c r="C3310" s="124"/>
      <c r="D3310" s="124"/>
      <c r="E3310" s="124"/>
      <c r="F3310" s="124"/>
      <c r="G3310" s="124"/>
      <c r="H3310" s="124"/>
      <c r="I3310" s="124"/>
      <c r="J3310" s="124"/>
      <c r="K3310" s="124"/>
      <c r="L3310" s="124"/>
      <c r="M3310" s="124"/>
      <c r="N3310" s="124"/>
      <c r="O3310" s="124"/>
      <c r="P3310" s="124"/>
      <c r="Q3310" s="124"/>
      <c r="R3310" s="124"/>
      <c r="S3310" s="124"/>
      <c r="T3310" s="124"/>
      <c r="U3310" s="124"/>
      <c r="V3310" s="124"/>
      <c r="W3310" s="124"/>
      <c r="X3310" s="124"/>
      <c r="Y3310" s="124"/>
    </row>
    <row r="3311" spans="1:25" x14ac:dyDescent="0.25">
      <c r="A3311" s="124"/>
      <c r="B3311" s="124"/>
      <c r="C3311" s="124"/>
      <c r="D3311" s="124"/>
      <c r="E3311" s="124"/>
      <c r="F3311" s="124"/>
      <c r="G3311" s="124"/>
      <c r="H3311" s="124"/>
      <c r="I3311" s="124"/>
      <c r="J3311" s="124"/>
      <c r="K3311" s="124"/>
      <c r="L3311" s="124"/>
      <c r="M3311" s="124"/>
      <c r="N3311" s="124"/>
      <c r="O3311" s="124"/>
      <c r="P3311" s="124"/>
      <c r="Q3311" s="124"/>
      <c r="R3311" s="124"/>
      <c r="S3311" s="124"/>
      <c r="T3311" s="124"/>
      <c r="U3311" s="124"/>
      <c r="V3311" s="124"/>
      <c r="W3311" s="124"/>
      <c r="X3311" s="124"/>
      <c r="Y3311" s="124"/>
    </row>
    <row r="3312" spans="1:25" x14ac:dyDescent="0.25">
      <c r="A3312" s="124"/>
      <c r="B3312" s="124"/>
      <c r="C3312" s="124"/>
      <c r="D3312" s="124"/>
      <c r="E3312" s="124"/>
      <c r="F3312" s="124"/>
      <c r="G3312" s="124"/>
      <c r="H3312" s="124"/>
      <c r="I3312" s="124"/>
      <c r="J3312" s="124"/>
      <c r="K3312" s="124"/>
      <c r="L3312" s="124"/>
      <c r="M3312" s="124"/>
      <c r="N3312" s="124"/>
      <c r="O3312" s="124"/>
      <c r="P3312" s="124"/>
      <c r="Q3312" s="124"/>
      <c r="R3312" s="124"/>
      <c r="S3312" s="124"/>
      <c r="T3312" s="124"/>
      <c r="U3312" s="124"/>
      <c r="V3312" s="124"/>
      <c r="W3312" s="124"/>
      <c r="X3312" s="124"/>
      <c r="Y3312" s="124"/>
    </row>
    <row r="3313" spans="1:25" x14ac:dyDescent="0.25">
      <c r="A3313" s="124"/>
      <c r="B3313" s="124"/>
      <c r="C3313" s="124"/>
      <c r="D3313" s="124"/>
      <c r="E3313" s="124"/>
      <c r="F3313" s="124"/>
      <c r="G3313" s="124"/>
      <c r="H3313" s="124"/>
      <c r="I3313" s="124"/>
      <c r="J3313" s="124"/>
      <c r="K3313" s="124"/>
      <c r="L3313" s="124"/>
      <c r="M3313" s="124"/>
      <c r="N3313" s="124"/>
      <c r="O3313" s="124"/>
      <c r="P3313" s="124"/>
      <c r="Q3313" s="124"/>
      <c r="R3313" s="124"/>
      <c r="S3313" s="124"/>
      <c r="T3313" s="124"/>
      <c r="U3313" s="124"/>
      <c r="V3313" s="124"/>
      <c r="W3313" s="124"/>
      <c r="X3313" s="124"/>
      <c r="Y3313" s="124"/>
    </row>
    <row r="3314" spans="1:25" x14ac:dyDescent="0.25">
      <c r="A3314" s="124"/>
      <c r="B3314" s="124"/>
      <c r="C3314" s="124"/>
      <c r="D3314" s="124"/>
      <c r="E3314" s="124"/>
      <c r="F3314" s="124"/>
      <c r="G3314" s="124"/>
      <c r="H3314" s="124"/>
      <c r="I3314" s="124"/>
      <c r="J3314" s="124"/>
      <c r="K3314" s="124"/>
      <c r="L3314" s="124"/>
      <c r="M3314" s="124"/>
      <c r="N3314" s="124"/>
      <c r="O3314" s="124"/>
      <c r="P3314" s="124"/>
      <c r="Q3314" s="124"/>
      <c r="R3314" s="124"/>
      <c r="S3314" s="124"/>
      <c r="T3314" s="124"/>
      <c r="U3314" s="124"/>
      <c r="V3314" s="124"/>
      <c r="W3314" s="124"/>
      <c r="X3314" s="124"/>
      <c r="Y3314" s="124"/>
    </row>
    <row r="3315" spans="1:25" x14ac:dyDescent="0.25">
      <c r="A3315" s="124"/>
      <c r="B3315" s="124"/>
      <c r="C3315" s="124"/>
      <c r="D3315" s="124"/>
      <c r="E3315" s="124"/>
      <c r="F3315" s="124"/>
      <c r="G3315" s="124"/>
      <c r="H3315" s="124"/>
      <c r="I3315" s="124"/>
      <c r="J3315" s="124"/>
      <c r="K3315" s="124"/>
      <c r="L3315" s="124"/>
      <c r="M3315" s="124"/>
      <c r="N3315" s="124"/>
      <c r="O3315" s="124"/>
      <c r="P3315" s="124"/>
      <c r="Q3315" s="124"/>
      <c r="R3315" s="124"/>
      <c r="S3315" s="124"/>
      <c r="T3315" s="124"/>
      <c r="U3315" s="124"/>
      <c r="V3315" s="124"/>
      <c r="W3315" s="124"/>
      <c r="X3315" s="124"/>
      <c r="Y3315" s="124"/>
    </row>
    <row r="3316" spans="1:25" x14ac:dyDescent="0.25">
      <c r="A3316" s="124"/>
      <c r="B3316" s="124"/>
      <c r="C3316" s="124"/>
      <c r="D3316" s="124"/>
      <c r="E3316" s="124"/>
      <c r="F3316" s="124"/>
      <c r="G3316" s="124"/>
      <c r="H3316" s="124"/>
      <c r="I3316" s="124"/>
      <c r="J3316" s="124"/>
      <c r="K3316" s="124"/>
      <c r="L3316" s="124"/>
      <c r="M3316" s="124"/>
      <c r="N3316" s="124"/>
      <c r="O3316" s="124"/>
      <c r="P3316" s="124"/>
      <c r="Q3316" s="124"/>
      <c r="R3316" s="124"/>
      <c r="S3316" s="124"/>
      <c r="T3316" s="124"/>
      <c r="U3316" s="124"/>
      <c r="V3316" s="124"/>
      <c r="W3316" s="124"/>
      <c r="X3316" s="124"/>
      <c r="Y3316" s="124"/>
    </row>
    <row r="3317" spans="1:25" x14ac:dyDescent="0.25">
      <c r="A3317" s="124"/>
      <c r="B3317" s="124"/>
      <c r="C3317" s="124"/>
      <c r="D3317" s="124"/>
      <c r="E3317" s="124"/>
      <c r="F3317" s="124"/>
      <c r="G3317" s="124"/>
      <c r="H3317" s="124"/>
      <c r="I3317" s="124"/>
      <c r="J3317" s="124"/>
      <c r="K3317" s="124"/>
      <c r="L3317" s="124"/>
      <c r="M3317" s="124"/>
      <c r="N3317" s="124"/>
      <c r="O3317" s="124"/>
      <c r="P3317" s="124"/>
      <c r="Q3317" s="124"/>
      <c r="R3317" s="124"/>
      <c r="S3317" s="124"/>
      <c r="T3317" s="124"/>
      <c r="U3317" s="124"/>
      <c r="V3317" s="124"/>
      <c r="W3317" s="124"/>
      <c r="X3317" s="124"/>
      <c r="Y3317" s="124"/>
    </row>
    <row r="3318" spans="1:25" x14ac:dyDescent="0.25">
      <c r="A3318" s="124"/>
      <c r="B3318" s="124"/>
      <c r="C3318" s="124"/>
      <c r="D3318" s="124"/>
      <c r="E3318" s="124"/>
      <c r="F3318" s="124"/>
      <c r="G3318" s="124"/>
      <c r="H3318" s="124"/>
      <c r="I3318" s="124"/>
      <c r="J3318" s="124"/>
      <c r="K3318" s="124"/>
      <c r="L3318" s="124"/>
      <c r="M3318" s="124"/>
      <c r="N3318" s="124"/>
      <c r="O3318" s="124"/>
      <c r="P3318" s="124"/>
      <c r="Q3318" s="124"/>
      <c r="R3318" s="124"/>
      <c r="S3318" s="124"/>
      <c r="T3318" s="124"/>
      <c r="U3318" s="124"/>
      <c r="V3318" s="124"/>
      <c r="W3318" s="124"/>
      <c r="X3318" s="124"/>
      <c r="Y3318" s="124"/>
    </row>
    <row r="3319" spans="1:25" x14ac:dyDescent="0.25">
      <c r="A3319" s="124"/>
      <c r="B3319" s="124"/>
      <c r="C3319" s="124"/>
      <c r="D3319" s="124"/>
      <c r="E3319" s="124"/>
      <c r="F3319" s="124"/>
      <c r="G3319" s="124"/>
      <c r="H3319" s="124"/>
      <c r="I3319" s="124"/>
      <c r="J3319" s="124"/>
      <c r="K3319" s="124"/>
      <c r="L3319" s="124"/>
      <c r="M3319" s="124"/>
      <c r="N3319" s="124"/>
      <c r="O3319" s="124"/>
      <c r="P3319" s="124"/>
      <c r="Q3319" s="124"/>
      <c r="R3319" s="124"/>
      <c r="S3319" s="124"/>
      <c r="T3319" s="124"/>
      <c r="U3319" s="124"/>
      <c r="V3319" s="124"/>
      <c r="W3319" s="124"/>
      <c r="X3319" s="124"/>
      <c r="Y3319" s="124"/>
    </row>
    <row r="3320" spans="1:25" x14ac:dyDescent="0.25">
      <c r="A3320" s="124"/>
      <c r="B3320" s="124"/>
      <c r="C3320" s="124"/>
      <c r="D3320" s="124"/>
      <c r="E3320" s="124"/>
      <c r="F3320" s="124"/>
      <c r="G3320" s="124"/>
      <c r="H3320" s="124"/>
      <c r="I3320" s="124"/>
      <c r="J3320" s="124"/>
      <c r="K3320" s="124"/>
      <c r="L3320" s="124"/>
      <c r="M3320" s="124"/>
      <c r="N3320" s="124"/>
      <c r="O3320" s="124"/>
      <c r="P3320" s="124"/>
      <c r="Q3320" s="124"/>
      <c r="R3320" s="124"/>
      <c r="S3320" s="124"/>
      <c r="T3320" s="124"/>
      <c r="U3320" s="124"/>
      <c r="V3320" s="124"/>
      <c r="W3320" s="124"/>
      <c r="X3320" s="124"/>
      <c r="Y3320" s="124"/>
    </row>
    <row r="3321" spans="1:25" x14ac:dyDescent="0.25">
      <c r="A3321" s="124"/>
      <c r="B3321" s="124"/>
      <c r="C3321" s="124"/>
      <c r="D3321" s="124"/>
      <c r="E3321" s="124"/>
      <c r="F3321" s="124"/>
      <c r="G3321" s="124"/>
      <c r="H3321" s="124"/>
      <c r="I3321" s="124"/>
      <c r="J3321" s="124"/>
      <c r="K3321" s="124"/>
      <c r="L3321" s="124"/>
      <c r="M3321" s="124"/>
      <c r="N3321" s="124"/>
      <c r="O3321" s="124"/>
      <c r="P3321" s="124"/>
      <c r="Q3321" s="124"/>
      <c r="R3321" s="124"/>
      <c r="S3321" s="124"/>
      <c r="T3321" s="124"/>
      <c r="U3321" s="124"/>
      <c r="V3321" s="124"/>
      <c r="W3321" s="124"/>
      <c r="X3321" s="124"/>
      <c r="Y3321" s="124"/>
    </row>
    <row r="3322" spans="1:25" x14ac:dyDescent="0.25">
      <c r="A3322" s="124"/>
      <c r="B3322" s="124"/>
      <c r="C3322" s="124"/>
      <c r="D3322" s="124"/>
      <c r="E3322" s="124"/>
      <c r="F3322" s="124"/>
      <c r="G3322" s="124"/>
      <c r="H3322" s="124"/>
      <c r="I3322" s="124"/>
      <c r="J3322" s="124"/>
      <c r="K3322" s="124"/>
      <c r="L3322" s="124"/>
      <c r="M3322" s="124"/>
      <c r="N3322" s="124"/>
      <c r="O3322" s="124"/>
      <c r="P3322" s="124"/>
      <c r="Q3322" s="124"/>
      <c r="R3322" s="124"/>
      <c r="S3322" s="124"/>
      <c r="T3322" s="124"/>
      <c r="U3322" s="124"/>
      <c r="V3322" s="124"/>
      <c r="W3322" s="124"/>
      <c r="X3322" s="124"/>
      <c r="Y3322" s="124"/>
    </row>
    <row r="3323" spans="1:25" x14ac:dyDescent="0.25">
      <c r="A3323" s="124"/>
      <c r="B3323" s="124"/>
      <c r="C3323" s="124"/>
      <c r="D3323" s="124"/>
      <c r="E3323" s="124"/>
      <c r="F3323" s="124"/>
      <c r="G3323" s="124"/>
      <c r="H3323" s="124"/>
      <c r="I3323" s="124"/>
      <c r="J3323" s="124"/>
      <c r="K3323" s="124"/>
      <c r="L3323" s="124"/>
      <c r="M3323" s="124"/>
      <c r="N3323" s="124"/>
      <c r="O3323" s="124"/>
      <c r="P3323" s="124"/>
      <c r="Q3323" s="124"/>
      <c r="R3323" s="124"/>
      <c r="S3323" s="124"/>
      <c r="T3323" s="124"/>
      <c r="U3323" s="124"/>
      <c r="V3323" s="124"/>
      <c r="W3323" s="124"/>
      <c r="X3323" s="124"/>
      <c r="Y3323" s="124"/>
    </row>
    <row r="3324" spans="1:25" x14ac:dyDescent="0.25">
      <c r="A3324" s="124"/>
      <c r="B3324" s="124"/>
      <c r="C3324" s="124"/>
      <c r="D3324" s="124"/>
      <c r="E3324" s="124"/>
      <c r="F3324" s="124"/>
      <c r="G3324" s="124"/>
      <c r="H3324" s="124"/>
      <c r="I3324" s="124"/>
      <c r="J3324" s="124"/>
      <c r="K3324" s="124"/>
      <c r="L3324" s="124"/>
      <c r="M3324" s="124"/>
      <c r="N3324" s="124"/>
      <c r="O3324" s="124"/>
      <c r="P3324" s="124"/>
      <c r="Q3324" s="124"/>
      <c r="R3324" s="124"/>
      <c r="S3324" s="124"/>
      <c r="T3324" s="124"/>
      <c r="U3324" s="124"/>
      <c r="V3324" s="124"/>
      <c r="W3324" s="124"/>
      <c r="X3324" s="124"/>
      <c r="Y3324" s="124"/>
    </row>
    <row r="3325" spans="1:25" x14ac:dyDescent="0.25">
      <c r="A3325" s="124"/>
      <c r="B3325" s="124"/>
      <c r="C3325" s="124"/>
      <c r="D3325" s="124"/>
      <c r="E3325" s="124"/>
      <c r="F3325" s="124"/>
      <c r="G3325" s="124"/>
      <c r="H3325" s="124"/>
      <c r="I3325" s="124"/>
      <c r="J3325" s="124"/>
      <c r="K3325" s="124"/>
      <c r="L3325" s="124"/>
      <c r="M3325" s="124"/>
      <c r="N3325" s="124"/>
      <c r="O3325" s="124"/>
      <c r="P3325" s="124"/>
      <c r="Q3325" s="124"/>
      <c r="R3325" s="124"/>
      <c r="S3325" s="124"/>
      <c r="T3325" s="124"/>
      <c r="U3325" s="124"/>
      <c r="V3325" s="124"/>
      <c r="W3325" s="124"/>
      <c r="X3325" s="124"/>
      <c r="Y3325" s="124"/>
    </row>
    <row r="3326" spans="1:25" x14ac:dyDescent="0.25">
      <c r="A3326" s="124"/>
      <c r="B3326" s="124"/>
      <c r="C3326" s="124"/>
      <c r="D3326" s="124"/>
      <c r="E3326" s="124"/>
      <c r="F3326" s="124"/>
      <c r="G3326" s="124"/>
      <c r="H3326" s="124"/>
      <c r="I3326" s="124"/>
      <c r="J3326" s="124"/>
      <c r="K3326" s="124"/>
      <c r="L3326" s="124"/>
      <c r="M3326" s="124"/>
      <c r="N3326" s="124"/>
      <c r="O3326" s="124"/>
      <c r="P3326" s="124"/>
      <c r="Q3326" s="124"/>
      <c r="R3326" s="124"/>
      <c r="S3326" s="124"/>
      <c r="T3326" s="124"/>
      <c r="U3326" s="124"/>
      <c r="V3326" s="124"/>
      <c r="W3326" s="124"/>
      <c r="X3326" s="124"/>
      <c r="Y3326" s="124"/>
    </row>
    <row r="3327" spans="1:25" x14ac:dyDescent="0.25">
      <c r="A3327" s="124"/>
      <c r="B3327" s="124"/>
      <c r="C3327" s="124"/>
      <c r="D3327" s="124"/>
      <c r="E3327" s="124"/>
      <c r="F3327" s="124"/>
      <c r="G3327" s="124"/>
      <c r="H3327" s="124"/>
      <c r="I3327" s="124"/>
      <c r="J3327" s="124"/>
      <c r="K3327" s="124"/>
      <c r="L3327" s="124"/>
      <c r="M3327" s="124"/>
      <c r="N3327" s="124"/>
      <c r="O3327" s="124"/>
      <c r="P3327" s="124"/>
      <c r="Q3327" s="124"/>
      <c r="R3327" s="124"/>
      <c r="S3327" s="124"/>
      <c r="T3327" s="124"/>
      <c r="U3327" s="124"/>
      <c r="V3327" s="124"/>
      <c r="W3327" s="124"/>
      <c r="X3327" s="124"/>
      <c r="Y3327" s="124"/>
    </row>
    <row r="3328" spans="1:25" x14ac:dyDescent="0.25">
      <c r="A3328" s="124"/>
      <c r="B3328" s="124"/>
      <c r="C3328" s="124"/>
      <c r="D3328" s="124"/>
      <c r="E3328" s="124"/>
      <c r="F3328" s="124"/>
      <c r="G3328" s="124"/>
      <c r="H3328" s="124"/>
      <c r="I3328" s="124"/>
      <c r="J3328" s="124"/>
      <c r="K3328" s="124"/>
      <c r="L3328" s="124"/>
      <c r="M3328" s="124"/>
      <c r="N3328" s="124"/>
      <c r="O3328" s="124"/>
      <c r="P3328" s="124"/>
      <c r="Q3328" s="124"/>
      <c r="R3328" s="124"/>
      <c r="S3328" s="124"/>
      <c r="T3328" s="124"/>
      <c r="U3328" s="124"/>
      <c r="V3328" s="124"/>
      <c r="W3328" s="124"/>
      <c r="X3328" s="124"/>
      <c r="Y3328" s="124"/>
    </row>
    <row r="3329" spans="1:25" x14ac:dyDescent="0.25">
      <c r="A3329" s="124"/>
      <c r="B3329" s="124"/>
      <c r="C3329" s="124"/>
      <c r="D3329" s="124"/>
      <c r="E3329" s="124"/>
      <c r="F3329" s="124"/>
      <c r="G3329" s="124"/>
      <c r="H3329" s="124"/>
      <c r="I3329" s="124"/>
      <c r="J3329" s="124"/>
      <c r="K3329" s="124"/>
      <c r="L3329" s="124"/>
      <c r="M3329" s="124"/>
      <c r="N3329" s="124"/>
      <c r="O3329" s="124"/>
      <c r="P3329" s="124"/>
      <c r="Q3329" s="124"/>
      <c r="R3329" s="124"/>
      <c r="S3329" s="124"/>
      <c r="T3329" s="124"/>
      <c r="U3329" s="124"/>
      <c r="V3329" s="124"/>
      <c r="W3329" s="124"/>
      <c r="X3329" s="124"/>
      <c r="Y3329" s="124"/>
    </row>
    <row r="3330" spans="1:25" x14ac:dyDescent="0.25">
      <c r="A3330" s="124"/>
      <c r="B3330" s="124"/>
      <c r="C3330" s="124"/>
      <c r="D3330" s="124"/>
      <c r="E3330" s="124"/>
      <c r="F3330" s="124"/>
      <c r="G3330" s="124"/>
      <c r="H3330" s="124"/>
      <c r="I3330" s="124"/>
      <c r="J3330" s="124"/>
      <c r="K3330" s="124"/>
      <c r="L3330" s="124"/>
      <c r="M3330" s="124"/>
      <c r="N3330" s="124"/>
      <c r="O3330" s="124"/>
      <c r="P3330" s="124"/>
      <c r="Q3330" s="124"/>
      <c r="R3330" s="124"/>
      <c r="S3330" s="124"/>
      <c r="T3330" s="124"/>
      <c r="U3330" s="124"/>
      <c r="V3330" s="124"/>
      <c r="W3330" s="124"/>
      <c r="X3330" s="124"/>
      <c r="Y3330" s="124"/>
    </row>
    <row r="3331" spans="1:25" x14ac:dyDescent="0.25">
      <c r="A3331" s="124"/>
      <c r="B3331" s="124"/>
      <c r="C3331" s="124"/>
      <c r="D3331" s="124"/>
      <c r="E3331" s="124"/>
      <c r="F3331" s="124"/>
      <c r="G3331" s="124"/>
      <c r="H3331" s="124"/>
      <c r="I3331" s="124"/>
      <c r="J3331" s="124"/>
      <c r="K3331" s="124"/>
      <c r="L3331" s="124"/>
      <c r="M3331" s="124"/>
      <c r="N3331" s="124"/>
      <c r="O3331" s="124"/>
      <c r="P3331" s="124"/>
      <c r="Q3331" s="124"/>
      <c r="R3331" s="124"/>
      <c r="S3331" s="124"/>
      <c r="T3331" s="124"/>
      <c r="U3331" s="124"/>
      <c r="V3331" s="124"/>
      <c r="W3331" s="124"/>
      <c r="X3331" s="124"/>
      <c r="Y3331" s="124"/>
    </row>
    <row r="3332" spans="1:25" x14ac:dyDescent="0.25">
      <c r="A3332" s="124"/>
      <c r="B3332" s="124"/>
      <c r="C3332" s="124"/>
      <c r="D3332" s="124"/>
      <c r="E3332" s="124"/>
      <c r="F3332" s="124"/>
      <c r="G3332" s="124"/>
      <c r="H3332" s="124"/>
      <c r="I3332" s="124"/>
      <c r="J3332" s="124"/>
      <c r="K3332" s="124"/>
      <c r="L3332" s="124"/>
      <c r="M3332" s="124"/>
      <c r="N3332" s="124"/>
      <c r="O3332" s="124"/>
      <c r="P3332" s="124"/>
      <c r="Q3332" s="124"/>
      <c r="R3332" s="124"/>
      <c r="S3332" s="124"/>
      <c r="T3332" s="124"/>
      <c r="U3332" s="124"/>
      <c r="V3332" s="124"/>
      <c r="W3332" s="124"/>
      <c r="X3332" s="124"/>
      <c r="Y3332" s="124"/>
    </row>
    <row r="3333" spans="1:25" x14ac:dyDescent="0.25">
      <c r="A3333" s="124"/>
      <c r="B3333" s="124"/>
      <c r="C3333" s="124"/>
      <c r="D3333" s="124"/>
      <c r="E3333" s="124"/>
      <c r="F3333" s="124"/>
      <c r="G3333" s="124"/>
      <c r="H3333" s="124"/>
      <c r="I3333" s="124"/>
      <c r="J3333" s="124"/>
      <c r="K3333" s="124"/>
      <c r="L3333" s="124"/>
      <c r="M3333" s="124"/>
      <c r="N3333" s="124"/>
      <c r="O3333" s="124"/>
      <c r="P3333" s="124"/>
      <c r="Q3333" s="124"/>
      <c r="R3333" s="124"/>
      <c r="S3333" s="124"/>
      <c r="T3333" s="124"/>
      <c r="U3333" s="124"/>
      <c r="V3333" s="124"/>
      <c r="W3333" s="124"/>
      <c r="X3333" s="124"/>
      <c r="Y3333" s="124"/>
    </row>
    <row r="3334" spans="1:25" x14ac:dyDescent="0.25">
      <c r="A3334" s="124"/>
      <c r="B3334" s="124"/>
      <c r="C3334" s="124"/>
      <c r="D3334" s="124"/>
      <c r="E3334" s="124"/>
      <c r="F3334" s="124"/>
      <c r="G3334" s="124"/>
      <c r="H3334" s="124"/>
      <c r="I3334" s="124"/>
      <c r="J3334" s="124"/>
      <c r="K3334" s="124"/>
      <c r="L3334" s="124"/>
      <c r="M3334" s="124"/>
      <c r="N3334" s="124"/>
      <c r="O3334" s="124"/>
      <c r="P3334" s="124"/>
      <c r="Q3334" s="124"/>
      <c r="R3334" s="124"/>
      <c r="S3334" s="124"/>
      <c r="T3334" s="124"/>
      <c r="U3334" s="124"/>
      <c r="V3334" s="124"/>
      <c r="W3334" s="124"/>
      <c r="X3334" s="124"/>
      <c r="Y3334" s="124"/>
    </row>
    <row r="3335" spans="1:25" x14ac:dyDescent="0.25">
      <c r="A3335" s="124"/>
      <c r="B3335" s="124"/>
      <c r="C3335" s="124"/>
      <c r="D3335" s="124"/>
      <c r="E3335" s="124"/>
      <c r="F3335" s="124"/>
      <c r="G3335" s="124"/>
      <c r="H3335" s="124"/>
      <c r="I3335" s="124"/>
      <c r="J3335" s="124"/>
      <c r="K3335" s="124"/>
      <c r="L3335" s="124"/>
      <c r="M3335" s="124"/>
      <c r="N3335" s="124"/>
      <c r="O3335" s="124"/>
      <c r="P3335" s="124"/>
      <c r="Q3335" s="124"/>
      <c r="R3335" s="124"/>
      <c r="S3335" s="124"/>
      <c r="T3335" s="124"/>
      <c r="U3335" s="124"/>
      <c r="V3335" s="124"/>
      <c r="W3335" s="124"/>
      <c r="X3335" s="124"/>
      <c r="Y3335" s="124"/>
    </row>
    <row r="3336" spans="1:25" x14ac:dyDescent="0.25">
      <c r="A3336" s="124"/>
      <c r="B3336" s="124"/>
      <c r="C3336" s="124"/>
      <c r="D3336" s="124"/>
      <c r="E3336" s="124"/>
      <c r="F3336" s="124"/>
      <c r="G3336" s="124"/>
      <c r="H3336" s="124"/>
      <c r="I3336" s="124"/>
      <c r="J3336" s="124"/>
      <c r="K3336" s="124"/>
      <c r="L3336" s="124"/>
      <c r="M3336" s="124"/>
      <c r="N3336" s="124"/>
      <c r="O3336" s="124"/>
      <c r="P3336" s="124"/>
      <c r="Q3336" s="124"/>
      <c r="R3336" s="124"/>
      <c r="S3336" s="124"/>
      <c r="T3336" s="124"/>
      <c r="U3336" s="124"/>
      <c r="V3336" s="124"/>
      <c r="W3336" s="124"/>
      <c r="X3336" s="124"/>
      <c r="Y3336" s="124"/>
    </row>
    <row r="3337" spans="1:25" x14ac:dyDescent="0.25">
      <c r="A3337" s="124"/>
      <c r="B3337" s="124"/>
      <c r="C3337" s="124"/>
      <c r="D3337" s="124"/>
      <c r="E3337" s="124"/>
      <c r="F3337" s="124"/>
      <c r="G3337" s="124"/>
      <c r="H3337" s="124"/>
      <c r="I3337" s="124"/>
      <c r="J3337" s="124"/>
      <c r="K3337" s="124"/>
      <c r="L3337" s="124"/>
      <c r="M3337" s="124"/>
      <c r="N3337" s="124"/>
      <c r="O3337" s="124"/>
      <c r="P3337" s="124"/>
      <c r="Q3337" s="124"/>
      <c r="R3337" s="124"/>
      <c r="S3337" s="124"/>
      <c r="T3337" s="124"/>
      <c r="U3337" s="124"/>
      <c r="V3337" s="124"/>
      <c r="W3337" s="124"/>
      <c r="X3337" s="124"/>
      <c r="Y3337" s="124"/>
    </row>
    <row r="3338" spans="1:25" x14ac:dyDescent="0.25">
      <c r="A3338" s="124"/>
      <c r="B3338" s="124"/>
      <c r="C3338" s="124"/>
      <c r="D3338" s="124"/>
      <c r="E3338" s="124"/>
      <c r="F3338" s="124"/>
      <c r="G3338" s="124"/>
      <c r="H3338" s="124"/>
      <c r="I3338" s="124"/>
      <c r="J3338" s="124"/>
      <c r="K3338" s="124"/>
      <c r="L3338" s="124"/>
      <c r="M3338" s="124"/>
      <c r="N3338" s="124"/>
      <c r="O3338" s="124"/>
      <c r="P3338" s="124"/>
      <c r="Q3338" s="124"/>
      <c r="R3338" s="124"/>
      <c r="S3338" s="124"/>
      <c r="T3338" s="124"/>
      <c r="U3338" s="124"/>
      <c r="V3338" s="124"/>
      <c r="W3338" s="124"/>
      <c r="X3338" s="124"/>
      <c r="Y3338" s="124"/>
    </row>
    <row r="3339" spans="1:25" x14ac:dyDescent="0.25">
      <c r="A3339" s="124"/>
      <c r="B3339" s="124"/>
      <c r="C3339" s="124"/>
      <c r="D3339" s="124"/>
      <c r="E3339" s="124"/>
      <c r="F3339" s="124"/>
      <c r="G3339" s="124"/>
      <c r="H3339" s="124"/>
      <c r="I3339" s="124"/>
      <c r="J3339" s="124"/>
      <c r="K3339" s="124"/>
      <c r="L3339" s="124"/>
      <c r="M3339" s="124"/>
      <c r="N3339" s="124"/>
      <c r="O3339" s="124"/>
      <c r="P3339" s="124"/>
      <c r="Q3339" s="124"/>
      <c r="R3339" s="124"/>
      <c r="S3339" s="124"/>
      <c r="T3339" s="124"/>
      <c r="U3339" s="124"/>
      <c r="V3339" s="124"/>
      <c r="W3339" s="124"/>
      <c r="X3339" s="124"/>
      <c r="Y3339" s="124"/>
    </row>
    <row r="3340" spans="1:25" x14ac:dyDescent="0.25">
      <c r="A3340" s="124"/>
      <c r="B3340" s="124"/>
      <c r="C3340" s="124"/>
      <c r="D3340" s="124"/>
      <c r="E3340" s="124"/>
      <c r="F3340" s="124"/>
      <c r="G3340" s="124"/>
      <c r="H3340" s="124"/>
      <c r="I3340" s="124"/>
      <c r="J3340" s="124"/>
      <c r="K3340" s="124"/>
      <c r="L3340" s="124"/>
      <c r="M3340" s="124"/>
      <c r="N3340" s="124"/>
      <c r="O3340" s="124"/>
      <c r="P3340" s="124"/>
      <c r="Q3340" s="124"/>
      <c r="R3340" s="124"/>
      <c r="S3340" s="124"/>
      <c r="T3340" s="124"/>
      <c r="U3340" s="124"/>
      <c r="V3340" s="124"/>
      <c r="W3340" s="124"/>
      <c r="X3340" s="124"/>
      <c r="Y3340" s="124"/>
    </row>
    <row r="3341" spans="1:25" x14ac:dyDescent="0.25">
      <c r="A3341" s="124"/>
      <c r="B3341" s="124"/>
      <c r="C3341" s="124"/>
      <c r="D3341" s="124"/>
      <c r="E3341" s="124"/>
      <c r="F3341" s="124"/>
      <c r="G3341" s="124"/>
      <c r="H3341" s="124"/>
      <c r="I3341" s="124"/>
      <c r="J3341" s="124"/>
      <c r="K3341" s="124"/>
      <c r="L3341" s="124"/>
      <c r="M3341" s="124"/>
      <c r="N3341" s="124"/>
      <c r="O3341" s="124"/>
      <c r="P3341" s="124"/>
      <c r="Q3341" s="124"/>
      <c r="R3341" s="124"/>
      <c r="S3341" s="124"/>
      <c r="T3341" s="124"/>
      <c r="U3341" s="124"/>
      <c r="V3341" s="124"/>
      <c r="W3341" s="124"/>
      <c r="X3341" s="124"/>
      <c r="Y3341" s="124"/>
    </row>
    <row r="3342" spans="1:25" x14ac:dyDescent="0.25">
      <c r="A3342" s="124"/>
      <c r="B3342" s="124"/>
      <c r="C3342" s="124"/>
      <c r="D3342" s="124"/>
      <c r="E3342" s="124"/>
      <c r="F3342" s="124"/>
      <c r="G3342" s="124"/>
      <c r="H3342" s="124"/>
      <c r="I3342" s="124"/>
      <c r="J3342" s="124"/>
      <c r="K3342" s="124"/>
      <c r="L3342" s="124"/>
      <c r="M3342" s="124"/>
      <c r="N3342" s="124"/>
      <c r="O3342" s="124"/>
      <c r="P3342" s="124"/>
      <c r="Q3342" s="124"/>
      <c r="R3342" s="124"/>
      <c r="S3342" s="124"/>
      <c r="T3342" s="124"/>
      <c r="U3342" s="124"/>
      <c r="V3342" s="124"/>
      <c r="W3342" s="124"/>
      <c r="X3342" s="124"/>
      <c r="Y3342" s="124"/>
    </row>
    <row r="3343" spans="1:25" x14ac:dyDescent="0.25">
      <c r="A3343" s="124"/>
      <c r="B3343" s="124"/>
      <c r="C3343" s="124"/>
      <c r="D3343" s="124"/>
      <c r="E3343" s="124"/>
      <c r="F3343" s="124"/>
      <c r="G3343" s="124"/>
      <c r="H3343" s="124"/>
      <c r="I3343" s="124"/>
      <c r="J3343" s="124"/>
      <c r="K3343" s="124"/>
      <c r="L3343" s="124"/>
      <c r="M3343" s="124"/>
      <c r="N3343" s="124"/>
      <c r="O3343" s="124"/>
      <c r="P3343" s="124"/>
      <c r="Q3343" s="124"/>
      <c r="R3343" s="124"/>
      <c r="S3343" s="124"/>
      <c r="T3343" s="124"/>
      <c r="U3343" s="124"/>
      <c r="V3343" s="124"/>
      <c r="W3343" s="124"/>
      <c r="X3343" s="124"/>
      <c r="Y3343" s="124"/>
    </row>
    <row r="3344" spans="1:25" x14ac:dyDescent="0.25">
      <c r="A3344" s="124"/>
      <c r="B3344" s="124"/>
      <c r="C3344" s="124"/>
      <c r="D3344" s="124"/>
      <c r="E3344" s="124"/>
      <c r="F3344" s="124"/>
      <c r="G3344" s="124"/>
      <c r="H3344" s="124"/>
      <c r="I3344" s="124"/>
      <c r="J3344" s="124"/>
      <c r="K3344" s="124"/>
      <c r="L3344" s="124"/>
      <c r="M3344" s="124"/>
      <c r="N3344" s="124"/>
      <c r="O3344" s="124"/>
      <c r="P3344" s="124"/>
      <c r="Q3344" s="124"/>
      <c r="R3344" s="124"/>
      <c r="S3344" s="124"/>
      <c r="T3344" s="124"/>
      <c r="U3344" s="124"/>
      <c r="V3344" s="124"/>
      <c r="W3344" s="124"/>
      <c r="X3344" s="124"/>
      <c r="Y3344" s="124"/>
    </row>
    <row r="3345" spans="1:25" x14ac:dyDescent="0.25">
      <c r="A3345" s="124"/>
      <c r="B3345" s="124"/>
      <c r="C3345" s="124"/>
      <c r="D3345" s="124"/>
      <c r="E3345" s="124"/>
      <c r="F3345" s="124"/>
      <c r="G3345" s="124"/>
      <c r="H3345" s="124"/>
      <c r="I3345" s="124"/>
      <c r="J3345" s="124"/>
      <c r="K3345" s="124"/>
      <c r="L3345" s="124"/>
      <c r="M3345" s="124"/>
      <c r="N3345" s="124"/>
      <c r="O3345" s="124"/>
      <c r="P3345" s="124"/>
      <c r="Q3345" s="124"/>
      <c r="R3345" s="124"/>
      <c r="S3345" s="124"/>
      <c r="T3345" s="124"/>
      <c r="U3345" s="124"/>
      <c r="V3345" s="124"/>
      <c r="W3345" s="124"/>
      <c r="X3345" s="124"/>
      <c r="Y3345" s="124"/>
    </row>
    <row r="3346" spans="1:25" x14ac:dyDescent="0.25">
      <c r="A3346" s="124"/>
      <c r="B3346" s="124"/>
      <c r="C3346" s="124"/>
      <c r="D3346" s="124"/>
      <c r="E3346" s="124"/>
      <c r="F3346" s="124"/>
      <c r="G3346" s="124"/>
      <c r="H3346" s="124"/>
      <c r="I3346" s="124"/>
      <c r="J3346" s="124"/>
      <c r="K3346" s="124"/>
      <c r="L3346" s="124"/>
      <c r="M3346" s="124"/>
      <c r="N3346" s="124"/>
      <c r="O3346" s="124"/>
      <c r="P3346" s="124"/>
      <c r="Q3346" s="124"/>
      <c r="R3346" s="124"/>
      <c r="S3346" s="124"/>
      <c r="T3346" s="124"/>
      <c r="U3346" s="124"/>
      <c r="V3346" s="124"/>
      <c r="W3346" s="124"/>
      <c r="X3346" s="124"/>
      <c r="Y3346" s="124"/>
    </row>
    <row r="3347" spans="1:25" x14ac:dyDescent="0.25">
      <c r="A3347" s="124"/>
      <c r="B3347" s="124"/>
      <c r="C3347" s="124"/>
      <c r="D3347" s="124"/>
      <c r="E3347" s="124"/>
      <c r="F3347" s="124"/>
      <c r="G3347" s="124"/>
      <c r="H3347" s="124"/>
      <c r="I3347" s="124"/>
      <c r="J3347" s="124"/>
      <c r="K3347" s="124"/>
      <c r="L3347" s="124"/>
      <c r="M3347" s="124"/>
      <c r="N3347" s="124"/>
      <c r="O3347" s="124"/>
      <c r="P3347" s="124"/>
      <c r="Q3347" s="124"/>
      <c r="R3347" s="124"/>
      <c r="S3347" s="124"/>
      <c r="T3347" s="124"/>
      <c r="U3347" s="124"/>
      <c r="V3347" s="124"/>
      <c r="W3347" s="124"/>
      <c r="X3347" s="124"/>
      <c r="Y3347" s="124"/>
    </row>
    <row r="3348" spans="1:25" x14ac:dyDescent="0.25">
      <c r="A3348" s="124"/>
      <c r="B3348" s="124"/>
      <c r="C3348" s="124"/>
      <c r="D3348" s="124"/>
      <c r="E3348" s="124"/>
      <c r="F3348" s="124"/>
      <c r="G3348" s="124"/>
      <c r="H3348" s="124"/>
      <c r="I3348" s="124"/>
      <c r="J3348" s="124"/>
      <c r="K3348" s="124"/>
      <c r="L3348" s="124"/>
      <c r="M3348" s="124"/>
      <c r="N3348" s="124"/>
      <c r="O3348" s="124"/>
      <c r="P3348" s="124"/>
      <c r="Q3348" s="124"/>
      <c r="R3348" s="124"/>
      <c r="S3348" s="124"/>
      <c r="T3348" s="124"/>
      <c r="U3348" s="124"/>
      <c r="V3348" s="124"/>
      <c r="W3348" s="124"/>
      <c r="X3348" s="124"/>
      <c r="Y3348" s="124"/>
    </row>
    <row r="3349" spans="1:25" x14ac:dyDescent="0.25">
      <c r="A3349" s="124"/>
      <c r="B3349" s="124"/>
      <c r="C3349" s="124"/>
      <c r="D3349" s="124"/>
      <c r="E3349" s="124"/>
      <c r="F3349" s="124"/>
      <c r="G3349" s="124"/>
      <c r="H3349" s="124"/>
      <c r="I3349" s="124"/>
      <c r="J3349" s="124"/>
      <c r="K3349" s="124"/>
      <c r="L3349" s="124"/>
      <c r="M3349" s="124"/>
      <c r="N3349" s="124"/>
      <c r="O3349" s="124"/>
      <c r="P3349" s="124"/>
      <c r="Q3349" s="124"/>
      <c r="R3349" s="124"/>
      <c r="S3349" s="124"/>
      <c r="T3349" s="124"/>
      <c r="U3349" s="124"/>
      <c r="V3349" s="124"/>
      <c r="W3349" s="124"/>
      <c r="X3349" s="124"/>
      <c r="Y3349" s="124"/>
    </row>
    <row r="3350" spans="1:25" x14ac:dyDescent="0.25">
      <c r="A3350" s="124"/>
      <c r="B3350" s="124"/>
      <c r="C3350" s="124"/>
      <c r="D3350" s="124"/>
      <c r="E3350" s="124"/>
      <c r="F3350" s="124"/>
      <c r="G3350" s="124"/>
      <c r="H3350" s="124"/>
      <c r="I3350" s="124"/>
      <c r="J3350" s="124"/>
      <c r="K3350" s="124"/>
      <c r="L3350" s="124"/>
      <c r="M3350" s="124"/>
      <c r="N3350" s="124"/>
      <c r="O3350" s="124"/>
      <c r="P3350" s="124"/>
      <c r="Q3350" s="124"/>
      <c r="R3350" s="124"/>
      <c r="S3350" s="124"/>
      <c r="T3350" s="124"/>
      <c r="U3350" s="124"/>
      <c r="V3350" s="124"/>
      <c r="W3350" s="124"/>
      <c r="X3350" s="124"/>
      <c r="Y3350" s="124"/>
    </row>
    <row r="3351" spans="1:25" x14ac:dyDescent="0.25">
      <c r="A3351" s="124"/>
      <c r="B3351" s="124"/>
      <c r="C3351" s="124"/>
      <c r="D3351" s="124"/>
      <c r="E3351" s="124"/>
      <c r="F3351" s="124"/>
      <c r="G3351" s="124"/>
      <c r="H3351" s="124"/>
      <c r="I3351" s="124"/>
      <c r="J3351" s="124"/>
      <c r="K3351" s="124"/>
      <c r="L3351" s="124"/>
      <c r="M3351" s="124"/>
      <c r="N3351" s="124"/>
      <c r="O3351" s="124"/>
      <c r="P3351" s="124"/>
      <c r="Q3351" s="124"/>
      <c r="R3351" s="124"/>
      <c r="S3351" s="124"/>
      <c r="T3351" s="124"/>
      <c r="U3351" s="124"/>
      <c r="V3351" s="124"/>
      <c r="W3351" s="124"/>
      <c r="X3351" s="124"/>
      <c r="Y3351" s="124"/>
    </row>
    <row r="3352" spans="1:25" x14ac:dyDescent="0.25">
      <c r="A3352" s="124"/>
      <c r="B3352" s="124"/>
      <c r="C3352" s="124"/>
      <c r="D3352" s="124"/>
      <c r="E3352" s="124"/>
      <c r="F3352" s="124"/>
      <c r="G3352" s="124"/>
      <c r="H3352" s="124"/>
      <c r="I3352" s="124"/>
      <c r="J3352" s="124"/>
      <c r="K3352" s="124"/>
      <c r="L3352" s="124"/>
      <c r="M3352" s="124"/>
      <c r="N3352" s="124"/>
      <c r="O3352" s="124"/>
      <c r="P3352" s="124"/>
      <c r="Q3352" s="124"/>
      <c r="R3352" s="124"/>
      <c r="S3352" s="124"/>
      <c r="T3352" s="124"/>
      <c r="U3352" s="124"/>
      <c r="V3352" s="124"/>
      <c r="W3352" s="124"/>
      <c r="X3352" s="124"/>
      <c r="Y3352" s="124"/>
    </row>
    <row r="3353" spans="1:25" x14ac:dyDescent="0.25">
      <c r="A3353" s="124"/>
      <c r="B3353" s="124"/>
      <c r="C3353" s="124"/>
      <c r="D3353" s="124"/>
      <c r="E3353" s="124"/>
      <c r="F3353" s="124"/>
      <c r="G3353" s="124"/>
      <c r="H3353" s="124"/>
      <c r="I3353" s="124"/>
      <c r="J3353" s="124"/>
      <c r="K3353" s="124"/>
      <c r="L3353" s="124"/>
      <c r="M3353" s="124"/>
      <c r="N3353" s="124"/>
      <c r="O3353" s="124"/>
      <c r="P3353" s="124"/>
      <c r="Q3353" s="124"/>
      <c r="R3353" s="124"/>
      <c r="S3353" s="124"/>
      <c r="T3353" s="124"/>
      <c r="U3353" s="124"/>
      <c r="V3353" s="124"/>
      <c r="W3353" s="124"/>
      <c r="X3353" s="124"/>
      <c r="Y3353" s="124"/>
    </row>
    <row r="3354" spans="1:25" x14ac:dyDescent="0.25">
      <c r="A3354" s="124"/>
      <c r="B3354" s="124"/>
      <c r="C3354" s="124"/>
      <c r="D3354" s="124"/>
      <c r="E3354" s="124"/>
      <c r="F3354" s="124"/>
      <c r="G3354" s="124"/>
      <c r="H3354" s="124"/>
      <c r="I3354" s="124"/>
      <c r="J3354" s="124"/>
      <c r="K3354" s="124"/>
      <c r="L3354" s="124"/>
      <c r="M3354" s="124"/>
      <c r="N3354" s="124"/>
      <c r="O3354" s="124"/>
      <c r="P3354" s="124"/>
      <c r="Q3354" s="124"/>
      <c r="R3354" s="124"/>
      <c r="S3354" s="124"/>
      <c r="T3354" s="124"/>
      <c r="U3354" s="124"/>
      <c r="V3354" s="124"/>
      <c r="W3354" s="124"/>
      <c r="X3354" s="124"/>
      <c r="Y3354" s="124"/>
    </row>
    <row r="3355" spans="1:25" x14ac:dyDescent="0.25">
      <c r="A3355" s="124"/>
      <c r="B3355" s="124"/>
      <c r="C3355" s="124"/>
      <c r="D3355" s="124"/>
      <c r="E3355" s="124"/>
      <c r="F3355" s="124"/>
      <c r="G3355" s="124"/>
      <c r="H3355" s="124"/>
      <c r="I3355" s="124"/>
      <c r="J3355" s="124"/>
      <c r="K3355" s="124"/>
      <c r="L3355" s="124"/>
      <c r="M3355" s="124"/>
      <c r="N3355" s="124"/>
      <c r="O3355" s="124"/>
      <c r="P3355" s="124"/>
      <c r="Q3355" s="124"/>
      <c r="R3355" s="124"/>
      <c r="S3355" s="124"/>
      <c r="T3355" s="124"/>
      <c r="U3355" s="124"/>
      <c r="V3355" s="124"/>
      <c r="W3355" s="124"/>
      <c r="X3355" s="124"/>
      <c r="Y3355" s="124"/>
    </row>
    <row r="3356" spans="1:25" x14ac:dyDescent="0.25">
      <c r="A3356" s="124"/>
      <c r="B3356" s="124"/>
      <c r="C3356" s="124"/>
      <c r="D3356" s="124"/>
      <c r="E3356" s="124"/>
      <c r="F3356" s="124"/>
      <c r="G3356" s="124"/>
      <c r="H3356" s="124"/>
      <c r="I3356" s="124"/>
      <c r="J3356" s="124"/>
      <c r="K3356" s="124"/>
      <c r="L3356" s="124"/>
      <c r="M3356" s="124"/>
      <c r="N3356" s="124"/>
      <c r="O3356" s="124"/>
      <c r="P3356" s="124"/>
      <c r="Q3356" s="124"/>
      <c r="R3356" s="124"/>
      <c r="S3356" s="124"/>
      <c r="T3356" s="124"/>
      <c r="U3356" s="124"/>
      <c r="V3356" s="124"/>
      <c r="W3356" s="124"/>
      <c r="X3356" s="124"/>
      <c r="Y3356" s="124"/>
    </row>
    <row r="3357" spans="1:25" x14ac:dyDescent="0.25">
      <c r="A3357" s="124"/>
      <c r="B3357" s="124"/>
      <c r="C3357" s="124"/>
      <c r="D3357" s="124"/>
      <c r="E3357" s="124"/>
      <c r="F3357" s="124"/>
      <c r="G3357" s="124"/>
      <c r="H3357" s="124"/>
      <c r="I3357" s="124"/>
      <c r="J3357" s="124"/>
      <c r="K3357" s="124"/>
      <c r="L3357" s="124"/>
      <c r="M3357" s="124"/>
      <c r="N3357" s="124"/>
      <c r="O3357" s="124"/>
      <c r="P3357" s="124"/>
      <c r="Q3357" s="124"/>
      <c r="R3357" s="124"/>
      <c r="S3357" s="124"/>
      <c r="T3357" s="124"/>
      <c r="U3357" s="124"/>
      <c r="V3357" s="124"/>
      <c r="W3357" s="124"/>
      <c r="X3357" s="124"/>
      <c r="Y3357" s="124"/>
    </row>
    <row r="3358" spans="1:25" x14ac:dyDescent="0.25">
      <c r="A3358" s="124"/>
      <c r="B3358" s="124"/>
      <c r="C3358" s="124"/>
      <c r="D3358" s="124"/>
      <c r="E3358" s="124"/>
      <c r="F3358" s="124"/>
      <c r="G3358" s="124"/>
      <c r="H3358" s="124"/>
      <c r="I3358" s="124"/>
      <c r="J3358" s="124"/>
      <c r="K3358" s="124"/>
      <c r="L3358" s="124"/>
      <c r="M3358" s="124"/>
      <c r="N3358" s="124"/>
      <c r="O3358" s="124"/>
      <c r="P3358" s="124"/>
      <c r="Q3358" s="124"/>
      <c r="R3358" s="124"/>
      <c r="S3358" s="124"/>
      <c r="T3358" s="124"/>
      <c r="U3358" s="124"/>
      <c r="V3358" s="124"/>
      <c r="W3358" s="124"/>
      <c r="X3358" s="124"/>
      <c r="Y3358" s="124"/>
    </row>
    <row r="3359" spans="1:25" x14ac:dyDescent="0.25">
      <c r="A3359" s="124"/>
      <c r="B3359" s="124"/>
      <c r="C3359" s="124"/>
      <c r="D3359" s="124"/>
      <c r="E3359" s="124"/>
      <c r="F3359" s="124"/>
      <c r="G3359" s="124"/>
      <c r="H3359" s="124"/>
      <c r="I3359" s="124"/>
      <c r="J3359" s="124"/>
      <c r="K3359" s="124"/>
      <c r="L3359" s="124"/>
      <c r="M3359" s="124"/>
      <c r="N3359" s="124"/>
      <c r="O3359" s="124"/>
      <c r="P3359" s="124"/>
      <c r="Q3359" s="124"/>
      <c r="R3359" s="124"/>
      <c r="S3359" s="124"/>
      <c r="T3359" s="124"/>
      <c r="U3359" s="124"/>
      <c r="V3359" s="124"/>
      <c r="W3359" s="124"/>
      <c r="X3359" s="124"/>
      <c r="Y3359" s="124"/>
    </row>
    <row r="3360" spans="1:25" x14ac:dyDescent="0.25">
      <c r="A3360" s="124"/>
      <c r="B3360" s="124"/>
      <c r="C3360" s="124"/>
      <c r="D3360" s="124"/>
      <c r="E3360" s="124"/>
      <c r="F3360" s="124"/>
      <c r="G3360" s="124"/>
      <c r="H3360" s="124"/>
      <c r="I3360" s="124"/>
      <c r="J3360" s="124"/>
      <c r="K3360" s="124"/>
      <c r="L3360" s="124"/>
      <c r="M3360" s="124"/>
      <c r="N3360" s="124"/>
      <c r="O3360" s="124"/>
      <c r="P3360" s="124"/>
      <c r="Q3360" s="124"/>
      <c r="R3360" s="124"/>
      <c r="S3360" s="124"/>
      <c r="T3360" s="124"/>
      <c r="U3360" s="124"/>
      <c r="V3360" s="124"/>
      <c r="W3360" s="124"/>
      <c r="X3360" s="124"/>
      <c r="Y3360" s="124"/>
    </row>
    <row r="3361" spans="1:25" x14ac:dyDescent="0.25">
      <c r="A3361" s="124"/>
      <c r="B3361" s="124"/>
      <c r="C3361" s="124"/>
      <c r="D3361" s="124"/>
      <c r="E3361" s="124"/>
      <c r="F3361" s="124"/>
      <c r="G3361" s="124"/>
      <c r="H3361" s="124"/>
      <c r="I3361" s="124"/>
      <c r="J3361" s="124"/>
      <c r="K3361" s="124"/>
      <c r="L3361" s="124"/>
      <c r="M3361" s="124"/>
      <c r="N3361" s="124"/>
      <c r="O3361" s="124"/>
      <c r="P3361" s="124"/>
      <c r="Q3361" s="124"/>
      <c r="R3361" s="124"/>
      <c r="S3361" s="124"/>
      <c r="T3361" s="124"/>
      <c r="U3361" s="124"/>
      <c r="V3361" s="124"/>
      <c r="W3361" s="124"/>
      <c r="X3361" s="124"/>
      <c r="Y3361" s="124"/>
    </row>
    <row r="3362" spans="1:25" x14ac:dyDescent="0.25">
      <c r="A3362" s="124"/>
      <c r="B3362" s="124"/>
      <c r="C3362" s="124"/>
      <c r="D3362" s="124"/>
      <c r="E3362" s="124"/>
      <c r="F3362" s="124"/>
      <c r="G3362" s="124"/>
      <c r="H3362" s="124"/>
      <c r="I3362" s="124"/>
      <c r="J3362" s="124"/>
      <c r="K3362" s="124"/>
      <c r="L3362" s="124"/>
      <c r="M3362" s="124"/>
      <c r="N3362" s="124"/>
      <c r="O3362" s="124"/>
      <c r="P3362" s="124"/>
      <c r="Q3362" s="124"/>
      <c r="R3362" s="124"/>
      <c r="S3362" s="124"/>
      <c r="T3362" s="124"/>
      <c r="U3362" s="124"/>
      <c r="V3362" s="124"/>
      <c r="W3362" s="124"/>
      <c r="X3362" s="124"/>
      <c r="Y3362" s="124"/>
    </row>
    <row r="3363" spans="1:25" x14ac:dyDescent="0.25">
      <c r="A3363" s="124"/>
      <c r="B3363" s="124"/>
      <c r="C3363" s="124"/>
      <c r="D3363" s="124"/>
      <c r="E3363" s="124"/>
      <c r="F3363" s="124"/>
      <c r="G3363" s="124"/>
      <c r="H3363" s="124"/>
      <c r="I3363" s="124"/>
      <c r="J3363" s="124"/>
      <c r="K3363" s="124"/>
      <c r="L3363" s="124"/>
      <c r="M3363" s="124"/>
      <c r="N3363" s="124"/>
      <c r="O3363" s="124"/>
      <c r="P3363" s="124"/>
      <c r="Q3363" s="124"/>
      <c r="R3363" s="124"/>
      <c r="S3363" s="124"/>
      <c r="T3363" s="124"/>
      <c r="U3363" s="124"/>
      <c r="V3363" s="124"/>
      <c r="W3363" s="124"/>
      <c r="X3363" s="124"/>
      <c r="Y3363" s="124"/>
    </row>
    <row r="3364" spans="1:25" x14ac:dyDescent="0.25">
      <c r="A3364" s="124"/>
      <c r="B3364" s="124"/>
      <c r="C3364" s="124"/>
      <c r="D3364" s="124"/>
      <c r="E3364" s="124"/>
      <c r="F3364" s="124"/>
      <c r="G3364" s="124"/>
      <c r="H3364" s="124"/>
      <c r="I3364" s="124"/>
      <c r="J3364" s="124"/>
      <c r="K3364" s="124"/>
      <c r="L3364" s="124"/>
      <c r="M3364" s="124"/>
      <c r="N3364" s="124"/>
      <c r="O3364" s="124"/>
      <c r="P3364" s="124"/>
      <c r="Q3364" s="124"/>
      <c r="R3364" s="124"/>
      <c r="S3364" s="124"/>
      <c r="T3364" s="124"/>
      <c r="U3364" s="124"/>
      <c r="V3364" s="124"/>
      <c r="W3364" s="124"/>
      <c r="X3364" s="124"/>
      <c r="Y3364" s="124"/>
    </row>
    <row r="3365" spans="1:25" x14ac:dyDescent="0.25">
      <c r="A3365" s="124"/>
      <c r="B3365" s="124"/>
      <c r="C3365" s="124"/>
      <c r="D3365" s="124"/>
      <c r="E3365" s="124"/>
      <c r="F3365" s="124"/>
      <c r="G3365" s="124"/>
      <c r="H3365" s="124"/>
      <c r="I3365" s="124"/>
      <c r="J3365" s="124"/>
      <c r="K3365" s="124"/>
      <c r="L3365" s="124"/>
      <c r="M3365" s="124"/>
      <c r="N3365" s="124"/>
      <c r="O3365" s="124"/>
      <c r="P3365" s="124"/>
      <c r="Q3365" s="124"/>
      <c r="R3365" s="124"/>
      <c r="S3365" s="124"/>
      <c r="T3365" s="124"/>
      <c r="U3365" s="124"/>
      <c r="V3365" s="124"/>
      <c r="W3365" s="124"/>
      <c r="X3365" s="124"/>
      <c r="Y3365" s="124"/>
    </row>
    <row r="3366" spans="1:25" x14ac:dyDescent="0.25">
      <c r="A3366" s="124"/>
      <c r="B3366" s="124"/>
      <c r="C3366" s="124"/>
      <c r="D3366" s="124"/>
      <c r="E3366" s="124"/>
      <c r="F3366" s="124"/>
      <c r="G3366" s="124"/>
      <c r="H3366" s="124"/>
      <c r="I3366" s="124"/>
      <c r="J3366" s="124"/>
      <c r="K3366" s="124"/>
      <c r="L3366" s="124"/>
      <c r="M3366" s="124"/>
      <c r="N3366" s="124"/>
      <c r="O3366" s="124"/>
      <c r="P3366" s="124"/>
      <c r="Q3366" s="124"/>
      <c r="R3366" s="124"/>
      <c r="S3366" s="124"/>
      <c r="T3366" s="124"/>
      <c r="U3366" s="124"/>
      <c r="V3366" s="124"/>
      <c r="W3366" s="124"/>
      <c r="X3366" s="124"/>
      <c r="Y3366" s="124"/>
    </row>
    <row r="3367" spans="1:25" x14ac:dyDescent="0.25">
      <c r="A3367" s="124"/>
      <c r="B3367" s="124"/>
      <c r="C3367" s="124"/>
      <c r="D3367" s="124"/>
      <c r="E3367" s="124"/>
      <c r="F3367" s="124"/>
      <c r="G3367" s="124"/>
      <c r="H3367" s="124"/>
      <c r="I3367" s="124"/>
      <c r="J3367" s="124"/>
      <c r="K3367" s="124"/>
      <c r="L3367" s="124"/>
      <c r="M3367" s="124"/>
      <c r="N3367" s="124"/>
      <c r="O3367" s="124"/>
      <c r="P3367" s="124"/>
      <c r="Q3367" s="124"/>
      <c r="R3367" s="124"/>
      <c r="S3367" s="124"/>
      <c r="T3367" s="124"/>
      <c r="U3367" s="124"/>
      <c r="V3367" s="124"/>
      <c r="W3367" s="124"/>
      <c r="X3367" s="124"/>
      <c r="Y3367" s="124"/>
    </row>
    <row r="3368" spans="1:25" x14ac:dyDescent="0.25">
      <c r="A3368" s="124"/>
      <c r="B3368" s="124"/>
      <c r="C3368" s="124"/>
      <c r="D3368" s="124"/>
      <c r="E3368" s="124"/>
      <c r="F3368" s="124"/>
      <c r="G3368" s="124"/>
      <c r="H3368" s="124"/>
      <c r="I3368" s="124"/>
      <c r="J3368" s="124"/>
      <c r="K3368" s="124"/>
      <c r="L3368" s="124"/>
      <c r="M3368" s="124"/>
      <c r="N3368" s="124"/>
      <c r="O3368" s="124"/>
      <c r="P3368" s="124"/>
      <c r="Q3368" s="124"/>
      <c r="R3368" s="124"/>
      <c r="S3368" s="124"/>
      <c r="T3368" s="124"/>
      <c r="U3368" s="124"/>
      <c r="V3368" s="124"/>
      <c r="W3368" s="124"/>
      <c r="X3368" s="124"/>
      <c r="Y3368" s="124"/>
    </row>
    <row r="3369" spans="1:25" x14ac:dyDescent="0.25">
      <c r="A3369" s="124"/>
      <c r="B3369" s="124"/>
      <c r="C3369" s="124"/>
      <c r="D3369" s="124"/>
      <c r="E3369" s="124"/>
      <c r="F3369" s="124"/>
      <c r="G3369" s="124"/>
      <c r="H3369" s="124"/>
      <c r="I3369" s="124"/>
      <c r="J3369" s="124"/>
      <c r="K3369" s="124"/>
      <c r="L3369" s="124"/>
      <c r="M3369" s="124"/>
      <c r="N3369" s="124"/>
      <c r="O3369" s="124"/>
      <c r="P3369" s="124"/>
      <c r="Q3369" s="124"/>
      <c r="R3369" s="124"/>
      <c r="S3369" s="124"/>
      <c r="T3369" s="124"/>
      <c r="U3369" s="124"/>
      <c r="V3369" s="124"/>
      <c r="W3369" s="124"/>
      <c r="X3369" s="124"/>
      <c r="Y3369" s="124"/>
    </row>
    <row r="3370" spans="1:25" x14ac:dyDescent="0.25">
      <c r="A3370" s="124"/>
      <c r="B3370" s="124"/>
      <c r="C3370" s="124"/>
      <c r="D3370" s="124"/>
      <c r="E3370" s="124"/>
      <c r="F3370" s="124"/>
      <c r="G3370" s="124"/>
      <c r="H3370" s="124"/>
      <c r="I3370" s="124"/>
      <c r="J3370" s="124"/>
      <c r="K3370" s="124"/>
      <c r="L3370" s="124"/>
      <c r="M3370" s="124"/>
      <c r="N3370" s="124"/>
      <c r="O3370" s="124"/>
      <c r="P3370" s="124"/>
      <c r="Q3370" s="124"/>
      <c r="R3370" s="124"/>
      <c r="S3370" s="124"/>
      <c r="T3370" s="124"/>
      <c r="U3370" s="124"/>
      <c r="V3370" s="124"/>
      <c r="W3370" s="124"/>
      <c r="X3370" s="124"/>
      <c r="Y3370" s="124"/>
    </row>
    <row r="3371" spans="1:25" x14ac:dyDescent="0.25">
      <c r="A3371" s="124"/>
      <c r="B3371" s="124"/>
      <c r="C3371" s="124"/>
      <c r="D3371" s="124"/>
      <c r="E3371" s="124"/>
      <c r="F3371" s="124"/>
      <c r="G3371" s="124"/>
      <c r="H3371" s="124"/>
      <c r="I3371" s="124"/>
      <c r="J3371" s="124"/>
      <c r="K3371" s="124"/>
      <c r="L3371" s="124"/>
      <c r="M3371" s="124"/>
      <c r="N3371" s="124"/>
      <c r="O3371" s="124"/>
      <c r="P3371" s="124"/>
      <c r="Q3371" s="124"/>
      <c r="R3371" s="124"/>
      <c r="S3371" s="124"/>
      <c r="T3371" s="124"/>
      <c r="U3371" s="124"/>
      <c r="V3371" s="124"/>
      <c r="W3371" s="124"/>
      <c r="X3371" s="124"/>
      <c r="Y3371" s="124"/>
    </row>
    <row r="3372" spans="1:25" x14ac:dyDescent="0.25">
      <c r="A3372" s="124"/>
      <c r="B3372" s="124"/>
      <c r="C3372" s="124"/>
      <c r="D3372" s="124"/>
      <c r="E3372" s="124"/>
      <c r="F3372" s="124"/>
      <c r="G3372" s="124"/>
      <c r="H3372" s="124"/>
      <c r="I3372" s="124"/>
      <c r="J3372" s="124"/>
      <c r="K3372" s="124"/>
      <c r="L3372" s="124"/>
      <c r="M3372" s="124"/>
      <c r="N3372" s="124"/>
      <c r="O3372" s="124"/>
      <c r="P3372" s="124"/>
      <c r="Q3372" s="124"/>
      <c r="R3372" s="124"/>
      <c r="S3372" s="124"/>
      <c r="T3372" s="124"/>
      <c r="U3372" s="124"/>
      <c r="V3372" s="124"/>
      <c r="W3372" s="124"/>
      <c r="X3372" s="124"/>
      <c r="Y3372" s="124"/>
    </row>
    <row r="3373" spans="1:25" x14ac:dyDescent="0.25">
      <c r="A3373" s="124"/>
      <c r="B3373" s="124"/>
      <c r="C3373" s="124"/>
      <c r="D3373" s="124"/>
      <c r="E3373" s="124"/>
      <c r="F3373" s="124"/>
      <c r="G3373" s="124"/>
      <c r="H3373" s="124"/>
      <c r="I3373" s="124"/>
      <c r="J3373" s="124"/>
      <c r="K3373" s="124"/>
      <c r="L3373" s="124"/>
      <c r="M3373" s="124"/>
      <c r="N3373" s="124"/>
      <c r="O3373" s="124"/>
      <c r="P3373" s="124"/>
      <c r="Q3373" s="124"/>
      <c r="R3373" s="124"/>
      <c r="S3373" s="124"/>
      <c r="T3373" s="124"/>
      <c r="U3373" s="124"/>
      <c r="V3373" s="124"/>
      <c r="W3373" s="124"/>
      <c r="X3373" s="124"/>
      <c r="Y3373" s="124"/>
    </row>
    <row r="3374" spans="1:25" x14ac:dyDescent="0.25">
      <c r="A3374" s="124"/>
      <c r="B3374" s="124"/>
      <c r="C3374" s="124"/>
      <c r="D3374" s="124"/>
      <c r="E3374" s="124"/>
      <c r="F3374" s="124"/>
      <c r="G3374" s="124"/>
      <c r="H3374" s="124"/>
      <c r="I3374" s="124"/>
      <c r="J3374" s="124"/>
      <c r="K3374" s="124"/>
      <c r="L3374" s="124"/>
      <c r="M3374" s="124"/>
      <c r="N3374" s="124"/>
      <c r="O3374" s="124"/>
      <c r="P3374" s="124"/>
      <c r="Q3374" s="124"/>
      <c r="R3374" s="124"/>
      <c r="S3374" s="124"/>
      <c r="T3374" s="124"/>
      <c r="U3374" s="124"/>
      <c r="V3374" s="124"/>
      <c r="W3374" s="124"/>
      <c r="X3374" s="124"/>
      <c r="Y3374" s="124"/>
    </row>
    <row r="3375" spans="1:25" x14ac:dyDescent="0.25">
      <c r="A3375" s="124"/>
      <c r="B3375" s="124"/>
      <c r="C3375" s="124"/>
      <c r="D3375" s="124"/>
      <c r="E3375" s="124"/>
      <c r="F3375" s="124"/>
      <c r="G3375" s="124"/>
      <c r="H3375" s="124"/>
      <c r="I3375" s="124"/>
      <c r="J3375" s="124"/>
      <c r="K3375" s="124"/>
      <c r="L3375" s="124"/>
      <c r="M3375" s="124"/>
      <c r="N3375" s="124"/>
      <c r="O3375" s="124"/>
      <c r="P3375" s="124"/>
      <c r="Q3375" s="124"/>
      <c r="R3375" s="124"/>
      <c r="S3375" s="124"/>
      <c r="T3375" s="124"/>
      <c r="U3375" s="124"/>
      <c r="V3375" s="124"/>
      <c r="W3375" s="124"/>
      <c r="X3375" s="124"/>
      <c r="Y3375" s="124"/>
    </row>
    <row r="3376" spans="1:25" x14ac:dyDescent="0.25">
      <c r="A3376" s="124"/>
      <c r="B3376" s="124"/>
      <c r="C3376" s="124"/>
      <c r="D3376" s="124"/>
      <c r="E3376" s="124"/>
      <c r="F3376" s="124"/>
      <c r="G3376" s="124"/>
      <c r="H3376" s="124"/>
      <c r="I3376" s="124"/>
      <c r="J3376" s="124"/>
      <c r="K3376" s="124"/>
      <c r="L3376" s="124"/>
      <c r="M3376" s="124"/>
      <c r="N3376" s="124"/>
      <c r="O3376" s="124"/>
      <c r="P3376" s="124"/>
      <c r="Q3376" s="124"/>
      <c r="R3376" s="124"/>
      <c r="S3376" s="124"/>
      <c r="T3376" s="124"/>
      <c r="U3376" s="124"/>
      <c r="V3376" s="124"/>
      <c r="W3376" s="124"/>
      <c r="X3376" s="124"/>
      <c r="Y3376" s="124"/>
    </row>
    <row r="3377" spans="1:25" x14ac:dyDescent="0.25">
      <c r="A3377" s="124"/>
      <c r="B3377" s="124"/>
      <c r="C3377" s="124"/>
      <c r="D3377" s="124"/>
      <c r="E3377" s="124"/>
      <c r="F3377" s="124"/>
      <c r="G3377" s="124"/>
      <c r="H3377" s="124"/>
      <c r="I3377" s="124"/>
      <c r="J3377" s="124"/>
      <c r="K3377" s="124"/>
      <c r="L3377" s="124"/>
      <c r="M3377" s="124"/>
      <c r="N3377" s="124"/>
      <c r="O3377" s="124"/>
      <c r="P3377" s="124"/>
      <c r="Q3377" s="124"/>
      <c r="R3377" s="124"/>
      <c r="S3377" s="124"/>
      <c r="T3377" s="124"/>
      <c r="U3377" s="124"/>
      <c r="V3377" s="124"/>
      <c r="W3377" s="124"/>
      <c r="X3377" s="124"/>
      <c r="Y3377" s="124"/>
    </row>
    <row r="3378" spans="1:25" x14ac:dyDescent="0.25">
      <c r="A3378" s="124"/>
      <c r="B3378" s="124"/>
      <c r="C3378" s="124"/>
      <c r="D3378" s="124"/>
      <c r="E3378" s="124"/>
      <c r="F3378" s="124"/>
      <c r="G3378" s="124"/>
      <c r="H3378" s="124"/>
      <c r="I3378" s="124"/>
      <c r="J3378" s="124"/>
      <c r="K3378" s="124"/>
      <c r="L3378" s="124"/>
      <c r="M3378" s="124"/>
      <c r="N3378" s="124"/>
      <c r="O3378" s="124"/>
      <c r="P3378" s="124"/>
      <c r="Q3378" s="124"/>
      <c r="R3378" s="124"/>
      <c r="S3378" s="124"/>
      <c r="T3378" s="124"/>
      <c r="U3378" s="124"/>
      <c r="V3378" s="124"/>
      <c r="W3378" s="124"/>
      <c r="X3378" s="124"/>
      <c r="Y3378" s="124"/>
    </row>
    <row r="3379" spans="1:25" x14ac:dyDescent="0.25">
      <c r="A3379" s="124"/>
      <c r="B3379" s="124"/>
      <c r="C3379" s="124"/>
      <c r="D3379" s="124"/>
      <c r="E3379" s="124"/>
      <c r="F3379" s="124"/>
      <c r="G3379" s="124"/>
      <c r="H3379" s="124"/>
      <c r="I3379" s="124"/>
      <c r="J3379" s="124"/>
      <c r="K3379" s="124"/>
      <c r="L3379" s="124"/>
      <c r="M3379" s="124"/>
      <c r="N3379" s="124"/>
      <c r="O3379" s="124"/>
      <c r="P3379" s="124"/>
      <c r="Q3379" s="124"/>
      <c r="R3379" s="124"/>
      <c r="S3379" s="124"/>
      <c r="T3379" s="124"/>
      <c r="U3379" s="124"/>
      <c r="V3379" s="124"/>
      <c r="W3379" s="124"/>
      <c r="X3379" s="124"/>
      <c r="Y3379" s="124"/>
    </row>
    <row r="3380" spans="1:25" x14ac:dyDescent="0.25">
      <c r="A3380" s="124"/>
      <c r="B3380" s="124"/>
      <c r="C3380" s="124"/>
      <c r="D3380" s="124"/>
      <c r="E3380" s="124"/>
      <c r="F3380" s="124"/>
      <c r="G3380" s="124"/>
      <c r="H3380" s="124"/>
      <c r="I3380" s="124"/>
      <c r="J3380" s="124"/>
      <c r="K3380" s="124"/>
      <c r="L3380" s="124"/>
      <c r="M3380" s="124"/>
      <c r="N3380" s="124"/>
      <c r="O3380" s="124"/>
      <c r="P3380" s="124"/>
      <c r="Q3380" s="124"/>
      <c r="R3380" s="124"/>
      <c r="S3380" s="124"/>
      <c r="T3380" s="124"/>
      <c r="U3380" s="124"/>
      <c r="V3380" s="124"/>
      <c r="W3380" s="124"/>
      <c r="X3380" s="124"/>
      <c r="Y3380" s="124"/>
    </row>
    <row r="3381" spans="1:25" x14ac:dyDescent="0.25">
      <c r="A3381" s="124"/>
      <c r="B3381" s="124"/>
      <c r="C3381" s="124"/>
      <c r="D3381" s="124"/>
      <c r="E3381" s="124"/>
      <c r="F3381" s="124"/>
      <c r="G3381" s="124"/>
      <c r="H3381" s="124"/>
      <c r="I3381" s="124"/>
      <c r="J3381" s="124"/>
      <c r="K3381" s="124"/>
      <c r="L3381" s="124"/>
      <c r="M3381" s="124"/>
      <c r="N3381" s="124"/>
      <c r="O3381" s="124"/>
      <c r="P3381" s="124"/>
      <c r="Q3381" s="124"/>
      <c r="R3381" s="124"/>
      <c r="S3381" s="124"/>
      <c r="T3381" s="124"/>
      <c r="U3381" s="124"/>
      <c r="V3381" s="124"/>
      <c r="W3381" s="124"/>
      <c r="X3381" s="124"/>
      <c r="Y3381" s="124"/>
    </row>
    <row r="3382" spans="1:25" x14ac:dyDescent="0.25">
      <c r="A3382" s="124"/>
      <c r="B3382" s="124"/>
      <c r="C3382" s="124"/>
      <c r="D3382" s="124"/>
      <c r="E3382" s="124"/>
      <c r="F3382" s="124"/>
      <c r="G3382" s="124"/>
      <c r="H3382" s="124"/>
      <c r="I3382" s="124"/>
      <c r="J3382" s="124"/>
      <c r="K3382" s="124"/>
      <c r="L3382" s="124"/>
      <c r="M3382" s="124"/>
      <c r="N3382" s="124"/>
      <c r="O3382" s="124"/>
      <c r="P3382" s="124"/>
      <c r="Q3382" s="124"/>
      <c r="R3382" s="124"/>
      <c r="S3382" s="124"/>
      <c r="T3382" s="124"/>
      <c r="U3382" s="124"/>
      <c r="V3382" s="124"/>
      <c r="W3382" s="124"/>
      <c r="X3382" s="124"/>
      <c r="Y3382" s="124"/>
    </row>
    <row r="3383" spans="1:25" x14ac:dyDescent="0.25">
      <c r="A3383" s="124"/>
      <c r="B3383" s="124"/>
      <c r="C3383" s="124"/>
      <c r="D3383" s="124"/>
      <c r="E3383" s="124"/>
      <c r="F3383" s="124"/>
      <c r="G3383" s="124"/>
      <c r="H3383" s="124"/>
      <c r="I3383" s="124"/>
      <c r="J3383" s="124"/>
      <c r="K3383" s="124"/>
      <c r="L3383" s="124"/>
      <c r="M3383" s="124"/>
      <c r="N3383" s="124"/>
      <c r="O3383" s="124"/>
      <c r="P3383" s="124"/>
      <c r="Q3383" s="124"/>
      <c r="R3383" s="124"/>
      <c r="S3383" s="124"/>
      <c r="T3383" s="124"/>
      <c r="U3383" s="124"/>
      <c r="V3383" s="124"/>
      <c r="W3383" s="124"/>
      <c r="X3383" s="124"/>
      <c r="Y3383" s="124"/>
    </row>
    <row r="3384" spans="1:25" x14ac:dyDescent="0.25">
      <c r="A3384" s="124"/>
      <c r="B3384" s="124"/>
      <c r="C3384" s="124"/>
      <c r="D3384" s="124"/>
      <c r="E3384" s="124"/>
      <c r="F3384" s="124"/>
      <c r="G3384" s="124"/>
      <c r="H3384" s="124"/>
      <c r="I3384" s="124"/>
      <c r="J3384" s="124"/>
      <c r="K3384" s="124"/>
      <c r="L3384" s="124"/>
      <c r="M3384" s="124"/>
      <c r="N3384" s="124"/>
      <c r="O3384" s="124"/>
      <c r="P3384" s="124"/>
      <c r="Q3384" s="124"/>
      <c r="R3384" s="124"/>
      <c r="S3384" s="124"/>
      <c r="T3384" s="124"/>
      <c r="U3384" s="124"/>
      <c r="V3384" s="124"/>
      <c r="W3384" s="124"/>
      <c r="X3384" s="124"/>
      <c r="Y3384" s="124"/>
    </row>
    <row r="3385" spans="1:25" x14ac:dyDescent="0.25">
      <c r="A3385" s="124"/>
      <c r="B3385" s="124"/>
      <c r="C3385" s="124"/>
      <c r="D3385" s="124"/>
      <c r="E3385" s="124"/>
      <c r="F3385" s="124"/>
      <c r="G3385" s="124"/>
      <c r="H3385" s="124"/>
      <c r="I3385" s="124"/>
      <c r="J3385" s="124"/>
      <c r="K3385" s="124"/>
      <c r="L3385" s="124"/>
      <c r="M3385" s="124"/>
      <c r="N3385" s="124"/>
      <c r="O3385" s="124"/>
      <c r="P3385" s="124"/>
      <c r="Q3385" s="124"/>
      <c r="R3385" s="124"/>
      <c r="S3385" s="124"/>
      <c r="T3385" s="124"/>
      <c r="U3385" s="124"/>
      <c r="V3385" s="124"/>
      <c r="W3385" s="124"/>
      <c r="X3385" s="124"/>
      <c r="Y3385" s="124"/>
    </row>
    <row r="3386" spans="1:25" x14ac:dyDescent="0.25">
      <c r="A3386" s="124"/>
      <c r="B3386" s="124"/>
      <c r="C3386" s="124"/>
      <c r="D3386" s="124"/>
      <c r="E3386" s="124"/>
      <c r="F3386" s="124"/>
      <c r="G3386" s="124"/>
      <c r="H3386" s="124"/>
      <c r="I3386" s="124"/>
      <c r="J3386" s="124"/>
      <c r="K3386" s="124"/>
      <c r="L3386" s="124"/>
      <c r="M3386" s="124"/>
      <c r="N3386" s="124"/>
      <c r="O3386" s="124"/>
      <c r="P3386" s="124"/>
      <c r="Q3386" s="124"/>
      <c r="R3386" s="124"/>
      <c r="S3386" s="124"/>
      <c r="T3386" s="124"/>
      <c r="U3386" s="124"/>
      <c r="V3386" s="124"/>
      <c r="W3386" s="124"/>
      <c r="X3386" s="124"/>
      <c r="Y3386" s="124"/>
    </row>
    <row r="3387" spans="1:25" x14ac:dyDescent="0.25">
      <c r="A3387" s="124"/>
      <c r="B3387" s="124"/>
      <c r="C3387" s="124"/>
      <c r="D3387" s="124"/>
      <c r="E3387" s="124"/>
      <c r="F3387" s="124"/>
      <c r="G3387" s="124"/>
      <c r="H3387" s="124"/>
      <c r="I3387" s="124"/>
      <c r="J3387" s="124"/>
      <c r="K3387" s="124"/>
      <c r="L3387" s="124"/>
      <c r="M3387" s="124"/>
      <c r="N3387" s="124"/>
      <c r="O3387" s="124"/>
      <c r="P3387" s="124"/>
      <c r="Q3387" s="124"/>
      <c r="R3387" s="124"/>
      <c r="S3387" s="124"/>
      <c r="T3387" s="124"/>
      <c r="U3387" s="124"/>
      <c r="V3387" s="124"/>
      <c r="W3387" s="124"/>
      <c r="X3387" s="124"/>
      <c r="Y3387" s="124"/>
    </row>
    <row r="3388" spans="1:25" x14ac:dyDescent="0.25">
      <c r="A3388" s="124"/>
      <c r="B3388" s="124"/>
      <c r="C3388" s="124"/>
      <c r="D3388" s="124"/>
      <c r="E3388" s="124"/>
      <c r="F3388" s="124"/>
      <c r="G3388" s="124"/>
      <c r="H3388" s="124"/>
      <c r="I3388" s="124"/>
      <c r="J3388" s="124"/>
      <c r="K3388" s="124"/>
      <c r="L3388" s="124"/>
      <c r="M3388" s="124"/>
      <c r="N3388" s="124"/>
      <c r="O3388" s="124"/>
      <c r="P3388" s="124"/>
      <c r="Q3388" s="124"/>
      <c r="R3388" s="124"/>
      <c r="S3388" s="124"/>
      <c r="T3388" s="124"/>
      <c r="U3388" s="124"/>
      <c r="V3388" s="124"/>
      <c r="W3388" s="124"/>
      <c r="X3388" s="124"/>
      <c r="Y3388" s="124"/>
    </row>
    <row r="3389" spans="1:25" x14ac:dyDescent="0.25">
      <c r="A3389" s="124"/>
      <c r="B3389" s="124"/>
      <c r="C3389" s="124"/>
      <c r="D3389" s="124"/>
      <c r="E3389" s="124"/>
      <c r="F3389" s="124"/>
      <c r="G3389" s="124"/>
      <c r="H3389" s="124"/>
      <c r="I3389" s="124"/>
      <c r="J3389" s="124"/>
      <c r="K3389" s="124"/>
      <c r="L3389" s="124"/>
      <c r="M3389" s="124"/>
      <c r="N3389" s="124"/>
      <c r="O3389" s="124"/>
      <c r="P3389" s="124"/>
      <c r="Q3389" s="124"/>
      <c r="R3389" s="124"/>
      <c r="S3389" s="124"/>
      <c r="T3389" s="124"/>
      <c r="U3389" s="124"/>
      <c r="V3389" s="124"/>
      <c r="W3389" s="124"/>
      <c r="X3389" s="124"/>
      <c r="Y3389" s="124"/>
    </row>
    <row r="3390" spans="1:25" x14ac:dyDescent="0.25">
      <c r="A3390" s="124"/>
      <c r="B3390" s="124"/>
      <c r="C3390" s="124"/>
      <c r="D3390" s="124"/>
      <c r="E3390" s="124"/>
      <c r="F3390" s="124"/>
      <c r="G3390" s="124"/>
      <c r="H3390" s="124"/>
      <c r="I3390" s="124"/>
      <c r="J3390" s="124"/>
      <c r="K3390" s="124"/>
      <c r="L3390" s="124"/>
      <c r="M3390" s="124"/>
      <c r="N3390" s="124"/>
      <c r="O3390" s="124"/>
      <c r="P3390" s="124"/>
      <c r="Q3390" s="124"/>
      <c r="R3390" s="124"/>
      <c r="S3390" s="124"/>
      <c r="T3390" s="124"/>
      <c r="U3390" s="124"/>
      <c r="V3390" s="124"/>
      <c r="W3390" s="124"/>
      <c r="X3390" s="124"/>
      <c r="Y3390" s="124"/>
    </row>
    <row r="3391" spans="1:25" x14ac:dyDescent="0.25">
      <c r="A3391" s="124"/>
      <c r="B3391" s="124"/>
      <c r="C3391" s="124"/>
      <c r="D3391" s="124"/>
      <c r="E3391" s="124"/>
      <c r="F3391" s="124"/>
      <c r="G3391" s="124"/>
      <c r="H3391" s="124"/>
      <c r="I3391" s="124"/>
      <c r="J3391" s="124"/>
      <c r="K3391" s="124"/>
      <c r="L3391" s="124"/>
      <c r="M3391" s="124"/>
      <c r="N3391" s="124"/>
      <c r="O3391" s="124"/>
      <c r="P3391" s="124"/>
      <c r="Q3391" s="124"/>
      <c r="R3391" s="124"/>
      <c r="S3391" s="124"/>
      <c r="T3391" s="124"/>
      <c r="U3391" s="124"/>
      <c r="V3391" s="124"/>
      <c r="W3391" s="124"/>
      <c r="X3391" s="124"/>
      <c r="Y3391" s="124"/>
    </row>
    <row r="3392" spans="1:25" x14ac:dyDescent="0.25">
      <c r="A3392" s="124"/>
      <c r="B3392" s="124"/>
      <c r="C3392" s="124"/>
      <c r="D3392" s="124"/>
      <c r="E3392" s="124"/>
      <c r="F3392" s="124"/>
      <c r="G3392" s="124"/>
      <c r="H3392" s="124"/>
      <c r="I3392" s="124"/>
      <c r="J3392" s="124"/>
      <c r="K3392" s="124"/>
      <c r="L3392" s="124"/>
      <c r="M3392" s="124"/>
      <c r="N3392" s="124"/>
      <c r="O3392" s="124"/>
      <c r="P3392" s="124"/>
      <c r="Q3392" s="124"/>
      <c r="R3392" s="124"/>
      <c r="S3392" s="124"/>
      <c r="T3392" s="124"/>
      <c r="U3392" s="124"/>
      <c r="V3392" s="124"/>
      <c r="W3392" s="124"/>
      <c r="X3392" s="124"/>
      <c r="Y3392" s="124"/>
    </row>
    <row r="3393" spans="1:25" x14ac:dyDescent="0.25">
      <c r="A3393" s="124"/>
      <c r="B3393" s="124"/>
      <c r="C3393" s="124"/>
      <c r="D3393" s="124"/>
      <c r="E3393" s="124"/>
      <c r="F3393" s="124"/>
      <c r="G3393" s="124"/>
      <c r="H3393" s="124"/>
      <c r="I3393" s="124"/>
      <c r="J3393" s="124"/>
      <c r="K3393" s="124"/>
      <c r="L3393" s="124"/>
      <c r="M3393" s="124"/>
      <c r="N3393" s="124"/>
      <c r="O3393" s="124"/>
      <c r="P3393" s="124"/>
      <c r="Q3393" s="124"/>
      <c r="R3393" s="124"/>
      <c r="S3393" s="124"/>
      <c r="T3393" s="124"/>
      <c r="U3393" s="124"/>
      <c r="V3393" s="124"/>
      <c r="W3393" s="124"/>
      <c r="X3393" s="124"/>
      <c r="Y3393" s="124"/>
    </row>
    <row r="3394" spans="1:25" x14ac:dyDescent="0.25">
      <c r="A3394" s="124"/>
      <c r="B3394" s="124"/>
      <c r="C3394" s="124"/>
      <c r="D3394" s="124"/>
      <c r="E3394" s="124"/>
      <c r="F3394" s="124"/>
      <c r="G3394" s="124"/>
      <c r="H3394" s="124"/>
      <c r="I3394" s="124"/>
      <c r="J3394" s="124"/>
      <c r="K3394" s="124"/>
      <c r="L3394" s="124"/>
      <c r="M3394" s="124"/>
      <c r="N3394" s="124"/>
      <c r="O3394" s="124"/>
      <c r="P3394" s="124"/>
      <c r="Q3394" s="124"/>
      <c r="R3394" s="124"/>
      <c r="S3394" s="124"/>
      <c r="T3394" s="124"/>
      <c r="U3394" s="124"/>
      <c r="V3394" s="124"/>
      <c r="W3394" s="124"/>
      <c r="X3394" s="124"/>
      <c r="Y3394" s="124"/>
    </row>
    <row r="3395" spans="1:25" x14ac:dyDescent="0.25">
      <c r="A3395" s="124"/>
      <c r="B3395" s="124"/>
      <c r="C3395" s="124"/>
      <c r="D3395" s="124"/>
      <c r="E3395" s="124"/>
      <c r="F3395" s="124"/>
      <c r="G3395" s="124"/>
      <c r="H3395" s="124"/>
      <c r="I3395" s="124"/>
      <c r="J3395" s="124"/>
      <c r="K3395" s="124"/>
      <c r="L3395" s="124"/>
      <c r="M3395" s="124"/>
      <c r="N3395" s="124"/>
      <c r="O3395" s="124"/>
      <c r="P3395" s="124"/>
      <c r="Q3395" s="124"/>
      <c r="R3395" s="124"/>
      <c r="S3395" s="124"/>
      <c r="T3395" s="124"/>
      <c r="U3395" s="124"/>
      <c r="V3395" s="124"/>
      <c r="W3395" s="124"/>
      <c r="X3395" s="124"/>
      <c r="Y3395" s="124"/>
    </row>
    <row r="3396" spans="1:25" x14ac:dyDescent="0.25">
      <c r="A3396" s="124"/>
      <c r="B3396" s="124"/>
      <c r="C3396" s="124"/>
      <c r="D3396" s="124"/>
      <c r="E3396" s="124"/>
      <c r="F3396" s="124"/>
      <c r="G3396" s="124"/>
      <c r="H3396" s="124"/>
      <c r="I3396" s="124"/>
      <c r="J3396" s="124"/>
      <c r="K3396" s="124"/>
      <c r="L3396" s="124"/>
      <c r="M3396" s="124"/>
      <c r="N3396" s="124"/>
      <c r="O3396" s="124"/>
      <c r="P3396" s="124"/>
      <c r="Q3396" s="124"/>
      <c r="R3396" s="124"/>
      <c r="S3396" s="124"/>
      <c r="T3396" s="124"/>
      <c r="U3396" s="124"/>
      <c r="V3396" s="124"/>
      <c r="W3396" s="124"/>
      <c r="X3396" s="124"/>
      <c r="Y3396" s="124"/>
    </row>
    <row r="3397" spans="1:25" x14ac:dyDescent="0.25">
      <c r="A3397" s="124"/>
      <c r="B3397" s="124"/>
      <c r="C3397" s="124"/>
      <c r="D3397" s="124"/>
      <c r="E3397" s="124"/>
      <c r="F3397" s="124"/>
      <c r="G3397" s="124"/>
      <c r="H3397" s="124"/>
      <c r="I3397" s="124"/>
      <c r="J3397" s="124"/>
      <c r="K3397" s="124"/>
      <c r="L3397" s="124"/>
      <c r="M3397" s="124"/>
      <c r="N3397" s="124"/>
      <c r="O3397" s="124"/>
      <c r="P3397" s="124"/>
      <c r="Q3397" s="124"/>
      <c r="R3397" s="124"/>
      <c r="S3397" s="124"/>
      <c r="T3397" s="124"/>
      <c r="U3397" s="124"/>
      <c r="V3397" s="124"/>
      <c r="W3397" s="124"/>
      <c r="X3397" s="124"/>
      <c r="Y3397" s="124"/>
    </row>
    <row r="3398" spans="1:25" x14ac:dyDescent="0.25">
      <c r="A3398" s="124"/>
      <c r="B3398" s="124"/>
      <c r="C3398" s="124"/>
      <c r="D3398" s="124"/>
      <c r="E3398" s="124"/>
      <c r="F3398" s="124"/>
      <c r="G3398" s="124"/>
      <c r="H3398" s="124"/>
      <c r="I3398" s="124"/>
      <c r="J3398" s="124"/>
      <c r="K3398" s="124"/>
      <c r="L3398" s="124"/>
      <c r="M3398" s="124"/>
      <c r="N3398" s="124"/>
      <c r="O3398" s="124"/>
      <c r="P3398" s="124"/>
      <c r="Q3398" s="124"/>
      <c r="R3398" s="124"/>
      <c r="S3398" s="124"/>
      <c r="T3398" s="124"/>
      <c r="U3398" s="124"/>
      <c r="V3398" s="124"/>
      <c r="W3398" s="124"/>
      <c r="X3398" s="124"/>
      <c r="Y3398" s="124"/>
    </row>
    <row r="3399" spans="1:25" x14ac:dyDescent="0.25">
      <c r="A3399" s="124"/>
      <c r="B3399" s="124"/>
      <c r="C3399" s="124"/>
      <c r="D3399" s="124"/>
      <c r="E3399" s="124"/>
      <c r="F3399" s="124"/>
      <c r="G3399" s="124"/>
      <c r="H3399" s="124"/>
      <c r="I3399" s="124"/>
      <c r="J3399" s="124"/>
      <c r="K3399" s="124"/>
      <c r="L3399" s="124"/>
      <c r="M3399" s="124"/>
      <c r="N3399" s="124"/>
      <c r="O3399" s="124"/>
      <c r="P3399" s="124"/>
      <c r="Q3399" s="124"/>
      <c r="R3399" s="124"/>
      <c r="S3399" s="124"/>
      <c r="T3399" s="124"/>
      <c r="U3399" s="124"/>
      <c r="V3399" s="124"/>
      <c r="W3399" s="124"/>
      <c r="X3399" s="124"/>
      <c r="Y3399" s="124"/>
    </row>
    <row r="3400" spans="1:25" x14ac:dyDescent="0.25">
      <c r="A3400" s="124"/>
      <c r="B3400" s="124"/>
      <c r="C3400" s="124"/>
      <c r="D3400" s="124"/>
      <c r="E3400" s="124"/>
      <c r="F3400" s="124"/>
      <c r="G3400" s="124"/>
      <c r="H3400" s="124"/>
      <c r="I3400" s="124"/>
      <c r="J3400" s="124"/>
      <c r="K3400" s="124"/>
      <c r="L3400" s="124"/>
      <c r="M3400" s="124"/>
      <c r="N3400" s="124"/>
      <c r="O3400" s="124"/>
      <c r="P3400" s="124"/>
      <c r="Q3400" s="124"/>
      <c r="R3400" s="124"/>
      <c r="S3400" s="124"/>
      <c r="T3400" s="124"/>
      <c r="U3400" s="124"/>
      <c r="V3400" s="124"/>
      <c r="W3400" s="124"/>
      <c r="X3400" s="124"/>
      <c r="Y3400" s="124"/>
    </row>
    <row r="3401" spans="1:25" x14ac:dyDescent="0.25">
      <c r="A3401" s="124"/>
      <c r="B3401" s="124"/>
      <c r="C3401" s="124"/>
      <c r="D3401" s="124"/>
      <c r="E3401" s="124"/>
      <c r="F3401" s="124"/>
      <c r="G3401" s="124"/>
      <c r="H3401" s="124"/>
      <c r="I3401" s="124"/>
      <c r="J3401" s="124"/>
      <c r="K3401" s="124"/>
      <c r="L3401" s="124"/>
      <c r="M3401" s="124"/>
      <c r="N3401" s="124"/>
      <c r="O3401" s="124"/>
      <c r="P3401" s="124"/>
      <c r="Q3401" s="124"/>
      <c r="R3401" s="124"/>
      <c r="S3401" s="124"/>
      <c r="T3401" s="124"/>
      <c r="U3401" s="124"/>
      <c r="V3401" s="124"/>
      <c r="W3401" s="124"/>
      <c r="X3401" s="124"/>
      <c r="Y3401" s="124"/>
    </row>
    <row r="3402" spans="1:25" x14ac:dyDescent="0.25">
      <c r="A3402" s="124"/>
      <c r="B3402" s="124"/>
      <c r="C3402" s="124"/>
      <c r="D3402" s="124"/>
      <c r="E3402" s="124"/>
      <c r="F3402" s="124"/>
      <c r="G3402" s="124"/>
      <c r="H3402" s="124"/>
      <c r="I3402" s="124"/>
      <c r="J3402" s="124"/>
      <c r="K3402" s="124"/>
      <c r="L3402" s="124"/>
      <c r="M3402" s="124"/>
      <c r="N3402" s="124"/>
      <c r="O3402" s="124"/>
      <c r="P3402" s="124"/>
      <c r="Q3402" s="124"/>
      <c r="R3402" s="124"/>
      <c r="S3402" s="124"/>
      <c r="T3402" s="124"/>
      <c r="U3402" s="124"/>
      <c r="V3402" s="124"/>
      <c r="W3402" s="124"/>
      <c r="X3402" s="124"/>
      <c r="Y3402" s="124"/>
    </row>
    <row r="3403" spans="1:25" x14ac:dyDescent="0.25">
      <c r="A3403" s="124"/>
      <c r="B3403" s="124"/>
      <c r="C3403" s="124"/>
      <c r="D3403" s="124"/>
      <c r="E3403" s="124"/>
      <c r="F3403" s="124"/>
      <c r="G3403" s="124"/>
      <c r="H3403" s="124"/>
      <c r="I3403" s="124"/>
      <c r="J3403" s="124"/>
      <c r="K3403" s="124"/>
      <c r="L3403" s="124"/>
      <c r="M3403" s="124"/>
      <c r="N3403" s="124"/>
      <c r="O3403" s="124"/>
      <c r="P3403" s="124"/>
      <c r="Q3403" s="124"/>
      <c r="R3403" s="124"/>
      <c r="S3403" s="124"/>
      <c r="T3403" s="124"/>
      <c r="U3403" s="124"/>
      <c r="V3403" s="124"/>
      <c r="W3403" s="124"/>
      <c r="X3403" s="124"/>
      <c r="Y3403" s="124"/>
    </row>
    <row r="3404" spans="1:25" x14ac:dyDescent="0.25">
      <c r="A3404" s="124"/>
      <c r="B3404" s="124"/>
      <c r="C3404" s="124"/>
      <c r="D3404" s="124"/>
      <c r="E3404" s="124"/>
      <c r="F3404" s="124"/>
      <c r="G3404" s="124"/>
      <c r="H3404" s="124"/>
      <c r="I3404" s="124"/>
      <c r="J3404" s="124"/>
      <c r="K3404" s="124"/>
      <c r="L3404" s="124"/>
      <c r="M3404" s="124"/>
      <c r="N3404" s="124"/>
      <c r="O3404" s="124"/>
      <c r="P3404" s="124"/>
      <c r="Q3404" s="124"/>
      <c r="R3404" s="124"/>
      <c r="S3404" s="124"/>
      <c r="T3404" s="124"/>
      <c r="U3404" s="124"/>
      <c r="V3404" s="124"/>
      <c r="W3404" s="124"/>
      <c r="X3404" s="124"/>
      <c r="Y3404" s="124"/>
    </row>
    <row r="3405" spans="1:25" x14ac:dyDescent="0.25">
      <c r="A3405" s="124"/>
      <c r="B3405" s="124"/>
      <c r="C3405" s="124"/>
      <c r="D3405" s="124"/>
      <c r="E3405" s="124"/>
      <c r="F3405" s="124"/>
      <c r="G3405" s="124"/>
      <c r="H3405" s="124"/>
      <c r="I3405" s="124"/>
      <c r="J3405" s="124"/>
      <c r="K3405" s="124"/>
      <c r="L3405" s="124"/>
      <c r="M3405" s="124"/>
      <c r="N3405" s="124"/>
      <c r="O3405" s="124"/>
      <c r="P3405" s="124"/>
      <c r="Q3405" s="124"/>
      <c r="R3405" s="124"/>
      <c r="S3405" s="124"/>
      <c r="T3405" s="124"/>
      <c r="U3405" s="124"/>
      <c r="V3405" s="124"/>
      <c r="W3405" s="124"/>
      <c r="X3405" s="124"/>
      <c r="Y3405" s="124"/>
    </row>
    <row r="3406" spans="1:25" x14ac:dyDescent="0.25">
      <c r="A3406" s="124"/>
      <c r="B3406" s="124"/>
      <c r="C3406" s="124"/>
      <c r="D3406" s="124"/>
      <c r="E3406" s="124"/>
      <c r="F3406" s="124"/>
      <c r="G3406" s="124"/>
      <c r="H3406" s="124"/>
      <c r="I3406" s="124"/>
      <c r="J3406" s="124"/>
      <c r="K3406" s="124"/>
      <c r="L3406" s="124"/>
      <c r="M3406" s="124"/>
      <c r="N3406" s="124"/>
      <c r="O3406" s="124"/>
      <c r="P3406" s="124"/>
      <c r="Q3406" s="124"/>
      <c r="R3406" s="124"/>
      <c r="S3406" s="124"/>
      <c r="T3406" s="124"/>
      <c r="U3406" s="124"/>
      <c r="V3406" s="124"/>
      <c r="W3406" s="124"/>
      <c r="X3406" s="124"/>
      <c r="Y3406" s="124"/>
    </row>
    <row r="3407" spans="1:25" x14ac:dyDescent="0.25">
      <c r="A3407" s="124"/>
      <c r="B3407" s="124"/>
      <c r="C3407" s="124"/>
      <c r="D3407" s="124"/>
      <c r="E3407" s="124"/>
      <c r="F3407" s="124"/>
      <c r="G3407" s="124"/>
      <c r="H3407" s="124"/>
      <c r="I3407" s="124"/>
      <c r="J3407" s="124"/>
      <c r="K3407" s="124"/>
      <c r="L3407" s="124"/>
      <c r="M3407" s="124"/>
      <c r="N3407" s="124"/>
      <c r="O3407" s="124"/>
      <c r="P3407" s="124"/>
      <c r="Q3407" s="124"/>
      <c r="R3407" s="124"/>
      <c r="S3407" s="124"/>
      <c r="T3407" s="124"/>
      <c r="U3407" s="124"/>
      <c r="V3407" s="124"/>
      <c r="W3407" s="124"/>
      <c r="X3407" s="124"/>
      <c r="Y3407" s="124"/>
    </row>
    <row r="3408" spans="1:25" x14ac:dyDescent="0.25">
      <c r="A3408" s="124"/>
      <c r="B3408" s="124"/>
      <c r="C3408" s="124"/>
      <c r="D3408" s="124"/>
      <c r="E3408" s="124"/>
      <c r="F3408" s="124"/>
      <c r="G3408" s="124"/>
      <c r="H3408" s="124"/>
      <c r="I3408" s="124"/>
      <c r="J3408" s="124"/>
      <c r="K3408" s="124"/>
      <c r="L3408" s="124"/>
      <c r="M3408" s="124"/>
      <c r="N3408" s="124"/>
      <c r="O3408" s="124"/>
      <c r="P3408" s="124"/>
      <c r="Q3408" s="124"/>
      <c r="R3408" s="124"/>
      <c r="S3408" s="124"/>
      <c r="T3408" s="124"/>
      <c r="U3408" s="124"/>
      <c r="V3408" s="124"/>
      <c r="W3408" s="124"/>
      <c r="X3408" s="124"/>
      <c r="Y3408" s="124"/>
    </row>
    <row r="3409" spans="1:25" x14ac:dyDescent="0.25">
      <c r="A3409" s="124"/>
      <c r="B3409" s="124"/>
      <c r="C3409" s="124"/>
      <c r="D3409" s="124"/>
      <c r="E3409" s="124"/>
      <c r="F3409" s="124"/>
      <c r="G3409" s="124"/>
      <c r="H3409" s="124"/>
      <c r="I3409" s="124"/>
      <c r="J3409" s="124"/>
      <c r="K3409" s="124"/>
      <c r="L3409" s="124"/>
      <c r="M3409" s="124"/>
      <c r="N3409" s="124"/>
      <c r="O3409" s="124"/>
      <c r="P3409" s="124"/>
      <c r="Q3409" s="124"/>
      <c r="R3409" s="124"/>
      <c r="S3409" s="124"/>
      <c r="T3409" s="124"/>
      <c r="U3409" s="124"/>
      <c r="V3409" s="124"/>
      <c r="W3409" s="124"/>
      <c r="X3409" s="124"/>
      <c r="Y3409" s="124"/>
    </row>
    <row r="3410" spans="1:25" x14ac:dyDescent="0.25">
      <c r="A3410" s="124"/>
      <c r="B3410" s="124"/>
      <c r="C3410" s="124"/>
      <c r="D3410" s="124"/>
      <c r="E3410" s="124"/>
      <c r="F3410" s="124"/>
      <c r="G3410" s="124"/>
      <c r="H3410" s="124"/>
      <c r="I3410" s="124"/>
      <c r="J3410" s="124"/>
      <c r="K3410" s="124"/>
      <c r="L3410" s="124"/>
      <c r="M3410" s="124"/>
      <c r="N3410" s="124"/>
      <c r="O3410" s="124"/>
      <c r="P3410" s="124"/>
      <c r="Q3410" s="124"/>
      <c r="R3410" s="124"/>
      <c r="S3410" s="124"/>
      <c r="T3410" s="124"/>
      <c r="U3410" s="124"/>
      <c r="V3410" s="124"/>
      <c r="W3410" s="124"/>
      <c r="X3410" s="124"/>
      <c r="Y3410" s="124"/>
    </row>
    <row r="3411" spans="1:25" x14ac:dyDescent="0.25">
      <c r="A3411" s="124"/>
      <c r="B3411" s="124"/>
      <c r="C3411" s="124"/>
      <c r="D3411" s="124"/>
      <c r="E3411" s="124"/>
      <c r="F3411" s="124"/>
      <c r="G3411" s="124"/>
      <c r="H3411" s="124"/>
      <c r="I3411" s="124"/>
      <c r="J3411" s="124"/>
      <c r="K3411" s="124"/>
      <c r="L3411" s="124"/>
      <c r="M3411" s="124"/>
      <c r="N3411" s="124"/>
      <c r="O3411" s="124"/>
      <c r="P3411" s="124"/>
      <c r="Q3411" s="124"/>
      <c r="R3411" s="124"/>
      <c r="S3411" s="124"/>
      <c r="T3411" s="124"/>
      <c r="U3411" s="124"/>
      <c r="V3411" s="124"/>
      <c r="W3411" s="124"/>
      <c r="X3411" s="124"/>
      <c r="Y3411" s="124"/>
    </row>
    <row r="3412" spans="1:25" x14ac:dyDescent="0.25">
      <c r="A3412" s="124"/>
      <c r="B3412" s="124"/>
      <c r="C3412" s="124"/>
      <c r="D3412" s="124"/>
      <c r="E3412" s="124"/>
      <c r="F3412" s="124"/>
      <c r="G3412" s="124"/>
      <c r="H3412" s="124"/>
      <c r="I3412" s="124"/>
      <c r="J3412" s="124"/>
      <c r="K3412" s="124"/>
      <c r="L3412" s="124"/>
      <c r="M3412" s="124"/>
      <c r="N3412" s="124"/>
      <c r="O3412" s="124"/>
      <c r="P3412" s="124"/>
      <c r="Q3412" s="124"/>
      <c r="R3412" s="124"/>
      <c r="S3412" s="124"/>
      <c r="T3412" s="124"/>
      <c r="U3412" s="124"/>
      <c r="V3412" s="124"/>
      <c r="W3412" s="124"/>
      <c r="X3412" s="124"/>
      <c r="Y3412" s="124"/>
    </row>
    <row r="3413" spans="1:25" x14ac:dyDescent="0.25">
      <c r="A3413" s="124"/>
      <c r="B3413" s="124"/>
      <c r="C3413" s="124"/>
      <c r="D3413" s="124"/>
      <c r="E3413" s="124"/>
      <c r="F3413" s="124"/>
      <c r="G3413" s="124"/>
      <c r="H3413" s="124"/>
      <c r="I3413" s="124"/>
      <c r="J3413" s="124"/>
      <c r="K3413" s="124"/>
      <c r="L3413" s="124"/>
      <c r="M3413" s="124"/>
      <c r="N3413" s="124"/>
      <c r="O3413" s="124"/>
      <c r="P3413" s="124"/>
      <c r="Q3413" s="124"/>
      <c r="R3413" s="124"/>
      <c r="S3413" s="124"/>
      <c r="T3413" s="124"/>
      <c r="U3413" s="124"/>
      <c r="V3413" s="124"/>
      <c r="W3413" s="124"/>
      <c r="X3413" s="124"/>
      <c r="Y3413" s="124"/>
    </row>
    <row r="3414" spans="1:25" x14ac:dyDescent="0.25">
      <c r="A3414" s="124"/>
      <c r="B3414" s="124"/>
      <c r="C3414" s="124"/>
      <c r="D3414" s="124"/>
      <c r="E3414" s="124"/>
      <c r="F3414" s="124"/>
      <c r="G3414" s="124"/>
      <c r="H3414" s="124"/>
      <c r="I3414" s="124"/>
      <c r="J3414" s="124"/>
      <c r="K3414" s="124"/>
      <c r="L3414" s="124"/>
      <c r="M3414" s="124"/>
      <c r="N3414" s="124"/>
      <c r="O3414" s="124"/>
      <c r="P3414" s="124"/>
      <c r="Q3414" s="124"/>
      <c r="R3414" s="124"/>
      <c r="S3414" s="124"/>
      <c r="T3414" s="124"/>
      <c r="U3414" s="124"/>
      <c r="V3414" s="124"/>
      <c r="W3414" s="124"/>
      <c r="X3414" s="124"/>
      <c r="Y3414" s="124"/>
    </row>
    <row r="3415" spans="1:25" x14ac:dyDescent="0.25">
      <c r="A3415" s="124"/>
      <c r="B3415" s="124"/>
      <c r="C3415" s="124"/>
      <c r="D3415" s="124"/>
      <c r="E3415" s="124"/>
      <c r="F3415" s="124"/>
      <c r="G3415" s="124"/>
      <c r="H3415" s="124"/>
      <c r="I3415" s="124"/>
      <c r="J3415" s="124"/>
      <c r="K3415" s="124"/>
      <c r="L3415" s="124"/>
      <c r="M3415" s="124"/>
      <c r="N3415" s="124"/>
      <c r="O3415" s="124"/>
      <c r="P3415" s="124"/>
      <c r="Q3415" s="124"/>
      <c r="R3415" s="124"/>
      <c r="S3415" s="124"/>
      <c r="T3415" s="124"/>
      <c r="U3415" s="124"/>
      <c r="V3415" s="124"/>
      <c r="W3415" s="124"/>
      <c r="X3415" s="124"/>
      <c r="Y3415" s="124"/>
    </row>
    <row r="3416" spans="1:25" x14ac:dyDescent="0.25">
      <c r="A3416" s="124"/>
      <c r="B3416" s="124"/>
      <c r="C3416" s="124"/>
      <c r="D3416" s="124"/>
      <c r="E3416" s="124"/>
      <c r="F3416" s="124"/>
      <c r="G3416" s="124"/>
      <c r="H3416" s="124"/>
      <c r="I3416" s="124"/>
      <c r="J3416" s="124"/>
      <c r="K3416" s="124"/>
      <c r="L3416" s="124"/>
      <c r="M3416" s="124"/>
      <c r="N3416" s="124"/>
      <c r="O3416" s="124"/>
      <c r="P3416" s="124"/>
      <c r="Q3416" s="124"/>
      <c r="R3416" s="124"/>
      <c r="S3416" s="124"/>
      <c r="T3416" s="124"/>
      <c r="U3416" s="124"/>
      <c r="V3416" s="124"/>
      <c r="W3416" s="124"/>
      <c r="X3416" s="124"/>
      <c r="Y3416" s="124"/>
    </row>
    <row r="3417" spans="1:25" x14ac:dyDescent="0.25">
      <c r="A3417" s="124"/>
      <c r="B3417" s="124"/>
      <c r="C3417" s="124"/>
      <c r="D3417" s="124"/>
      <c r="E3417" s="124"/>
      <c r="F3417" s="124"/>
      <c r="G3417" s="124"/>
      <c r="H3417" s="124"/>
      <c r="I3417" s="124"/>
      <c r="J3417" s="124"/>
      <c r="K3417" s="124"/>
      <c r="L3417" s="124"/>
      <c r="M3417" s="124"/>
      <c r="N3417" s="124"/>
      <c r="O3417" s="124"/>
      <c r="P3417" s="124"/>
      <c r="Q3417" s="124"/>
      <c r="R3417" s="124"/>
      <c r="S3417" s="124"/>
      <c r="T3417" s="124"/>
      <c r="U3417" s="124"/>
      <c r="V3417" s="124"/>
      <c r="W3417" s="124"/>
      <c r="X3417" s="124"/>
      <c r="Y3417" s="124"/>
    </row>
    <row r="3418" spans="1:25" x14ac:dyDescent="0.25">
      <c r="A3418" s="124"/>
      <c r="B3418" s="124"/>
      <c r="C3418" s="124"/>
      <c r="D3418" s="124"/>
      <c r="E3418" s="124"/>
      <c r="F3418" s="124"/>
      <c r="G3418" s="124"/>
      <c r="H3418" s="124"/>
      <c r="I3418" s="124"/>
      <c r="J3418" s="124"/>
      <c r="K3418" s="124"/>
      <c r="L3418" s="124"/>
      <c r="M3418" s="124"/>
      <c r="N3418" s="124"/>
      <c r="O3418" s="124"/>
      <c r="P3418" s="124"/>
      <c r="Q3418" s="124"/>
      <c r="R3418" s="124"/>
      <c r="S3418" s="124"/>
      <c r="T3418" s="124"/>
      <c r="U3418" s="124"/>
      <c r="V3418" s="124"/>
      <c r="W3418" s="124"/>
      <c r="X3418" s="124"/>
      <c r="Y3418" s="124"/>
    </row>
    <row r="3419" spans="1:25" x14ac:dyDescent="0.25">
      <c r="A3419" s="124"/>
      <c r="B3419" s="124"/>
      <c r="C3419" s="124"/>
      <c r="D3419" s="124"/>
      <c r="E3419" s="124"/>
      <c r="F3419" s="124"/>
      <c r="G3419" s="124"/>
      <c r="H3419" s="124"/>
      <c r="I3419" s="124"/>
      <c r="J3419" s="124"/>
      <c r="K3419" s="124"/>
      <c r="L3419" s="124"/>
      <c r="M3419" s="124"/>
      <c r="N3419" s="124"/>
      <c r="O3419" s="124"/>
      <c r="P3419" s="124"/>
      <c r="Q3419" s="124"/>
      <c r="R3419" s="124"/>
      <c r="S3419" s="124"/>
      <c r="T3419" s="124"/>
      <c r="U3419" s="124"/>
      <c r="V3419" s="124"/>
      <c r="W3419" s="124"/>
      <c r="X3419" s="124"/>
      <c r="Y3419" s="124"/>
    </row>
    <row r="3420" spans="1:25" x14ac:dyDescent="0.25">
      <c r="A3420" s="124"/>
      <c r="B3420" s="124"/>
      <c r="C3420" s="124"/>
      <c r="D3420" s="124"/>
      <c r="E3420" s="124"/>
      <c r="F3420" s="124"/>
      <c r="G3420" s="124"/>
      <c r="H3420" s="124"/>
      <c r="I3420" s="124"/>
      <c r="J3420" s="124"/>
      <c r="K3420" s="124"/>
      <c r="L3420" s="124"/>
      <c r="M3420" s="124"/>
      <c r="N3420" s="124"/>
      <c r="O3420" s="124"/>
      <c r="P3420" s="124"/>
      <c r="Q3420" s="124"/>
      <c r="R3420" s="124"/>
      <c r="S3420" s="124"/>
      <c r="T3420" s="124"/>
      <c r="U3420" s="124"/>
      <c r="V3420" s="124"/>
      <c r="W3420" s="124"/>
      <c r="X3420" s="124"/>
      <c r="Y3420" s="124"/>
    </row>
    <row r="3421" spans="1:25" x14ac:dyDescent="0.25">
      <c r="A3421" s="124"/>
      <c r="B3421" s="124"/>
      <c r="C3421" s="124"/>
      <c r="D3421" s="124"/>
      <c r="E3421" s="124"/>
      <c r="F3421" s="124"/>
      <c r="G3421" s="124"/>
      <c r="H3421" s="124"/>
      <c r="I3421" s="124"/>
      <c r="J3421" s="124"/>
      <c r="K3421" s="124"/>
      <c r="L3421" s="124"/>
      <c r="M3421" s="124"/>
      <c r="N3421" s="124"/>
      <c r="O3421" s="124"/>
      <c r="P3421" s="124"/>
      <c r="Q3421" s="124"/>
      <c r="R3421" s="124"/>
      <c r="S3421" s="124"/>
      <c r="T3421" s="124"/>
      <c r="U3421" s="124"/>
      <c r="V3421" s="124"/>
      <c r="W3421" s="124"/>
      <c r="X3421" s="124"/>
      <c r="Y3421" s="124"/>
    </row>
    <row r="3422" spans="1:25" x14ac:dyDescent="0.25">
      <c r="A3422" s="124"/>
      <c r="B3422" s="124"/>
      <c r="C3422" s="124"/>
      <c r="D3422" s="124"/>
      <c r="E3422" s="124"/>
      <c r="F3422" s="124"/>
      <c r="G3422" s="124"/>
      <c r="H3422" s="124"/>
      <c r="I3422" s="124"/>
      <c r="J3422" s="124"/>
      <c r="K3422" s="124"/>
      <c r="L3422" s="124"/>
      <c r="M3422" s="124"/>
      <c r="N3422" s="124"/>
      <c r="O3422" s="124"/>
      <c r="P3422" s="124"/>
      <c r="Q3422" s="124"/>
      <c r="R3422" s="124"/>
      <c r="S3422" s="124"/>
      <c r="T3422" s="124"/>
      <c r="U3422" s="124"/>
      <c r="V3422" s="124"/>
      <c r="W3422" s="124"/>
      <c r="X3422" s="124"/>
      <c r="Y3422" s="124"/>
    </row>
    <row r="3423" spans="1:25" x14ac:dyDescent="0.25">
      <c r="A3423" s="124"/>
      <c r="B3423" s="124"/>
      <c r="C3423" s="124"/>
      <c r="D3423" s="124"/>
      <c r="E3423" s="124"/>
      <c r="F3423" s="124"/>
      <c r="G3423" s="124"/>
      <c r="H3423" s="124"/>
      <c r="I3423" s="124"/>
      <c r="J3423" s="124"/>
      <c r="K3423" s="124"/>
      <c r="L3423" s="124"/>
      <c r="M3423" s="124"/>
      <c r="N3423" s="124"/>
      <c r="O3423" s="124"/>
      <c r="P3423" s="124"/>
      <c r="Q3423" s="124"/>
      <c r="R3423" s="124"/>
      <c r="S3423" s="124"/>
      <c r="T3423" s="124"/>
      <c r="U3423" s="124"/>
      <c r="V3423" s="124"/>
      <c r="W3423" s="124"/>
      <c r="X3423" s="124"/>
      <c r="Y3423" s="124"/>
    </row>
    <row r="3424" spans="1:25" x14ac:dyDescent="0.25">
      <c r="A3424" s="124"/>
      <c r="B3424" s="124"/>
      <c r="C3424" s="124"/>
      <c r="D3424" s="124"/>
      <c r="E3424" s="124"/>
      <c r="F3424" s="124"/>
      <c r="G3424" s="124"/>
      <c r="H3424" s="124"/>
      <c r="I3424" s="124"/>
      <c r="J3424" s="124"/>
      <c r="K3424" s="124"/>
      <c r="L3424" s="124"/>
      <c r="M3424" s="124"/>
      <c r="N3424" s="124"/>
      <c r="O3424" s="124"/>
      <c r="P3424" s="124"/>
      <c r="Q3424" s="124"/>
      <c r="R3424" s="124"/>
      <c r="S3424" s="124"/>
      <c r="T3424" s="124"/>
      <c r="U3424" s="124"/>
      <c r="V3424" s="124"/>
      <c r="W3424" s="124"/>
      <c r="X3424" s="124"/>
      <c r="Y3424" s="124"/>
    </row>
    <row r="3425" spans="1:25" x14ac:dyDescent="0.25">
      <c r="A3425" s="124"/>
      <c r="B3425" s="124"/>
      <c r="C3425" s="124"/>
      <c r="D3425" s="124"/>
      <c r="E3425" s="124"/>
      <c r="F3425" s="124"/>
      <c r="G3425" s="124"/>
      <c r="H3425" s="124"/>
      <c r="I3425" s="124"/>
      <c r="J3425" s="124"/>
      <c r="K3425" s="124"/>
      <c r="L3425" s="124"/>
      <c r="M3425" s="124"/>
      <c r="N3425" s="124"/>
      <c r="O3425" s="124"/>
      <c r="P3425" s="124"/>
      <c r="Q3425" s="124"/>
      <c r="R3425" s="124"/>
      <c r="S3425" s="124"/>
      <c r="T3425" s="124"/>
      <c r="U3425" s="124"/>
      <c r="V3425" s="124"/>
      <c r="W3425" s="124"/>
      <c r="X3425" s="124"/>
      <c r="Y3425" s="124"/>
    </row>
    <row r="3426" spans="1:25" x14ac:dyDescent="0.25">
      <c r="A3426" s="124"/>
      <c r="B3426" s="124"/>
      <c r="C3426" s="124"/>
      <c r="D3426" s="124"/>
      <c r="E3426" s="124"/>
      <c r="F3426" s="124"/>
      <c r="G3426" s="124"/>
      <c r="H3426" s="124"/>
      <c r="I3426" s="124"/>
      <c r="J3426" s="124"/>
      <c r="K3426" s="124"/>
      <c r="L3426" s="124"/>
      <c r="M3426" s="124"/>
      <c r="N3426" s="124"/>
      <c r="O3426" s="124"/>
      <c r="P3426" s="124"/>
      <c r="Q3426" s="124"/>
      <c r="R3426" s="124"/>
      <c r="S3426" s="124"/>
      <c r="T3426" s="124"/>
      <c r="U3426" s="124"/>
      <c r="V3426" s="124"/>
      <c r="W3426" s="124"/>
      <c r="X3426" s="124"/>
      <c r="Y3426" s="124"/>
    </row>
    <row r="3427" spans="1:25" x14ac:dyDescent="0.25">
      <c r="A3427" s="124"/>
      <c r="B3427" s="124"/>
      <c r="C3427" s="124"/>
      <c r="D3427" s="124"/>
      <c r="E3427" s="124"/>
      <c r="F3427" s="124"/>
      <c r="G3427" s="124"/>
      <c r="H3427" s="124"/>
      <c r="I3427" s="124"/>
      <c r="J3427" s="124"/>
      <c r="K3427" s="124"/>
      <c r="L3427" s="124"/>
      <c r="M3427" s="124"/>
      <c r="N3427" s="124"/>
      <c r="O3427" s="124"/>
      <c r="P3427" s="124"/>
      <c r="Q3427" s="124"/>
      <c r="R3427" s="124"/>
      <c r="S3427" s="124"/>
      <c r="T3427" s="124"/>
      <c r="U3427" s="124"/>
      <c r="V3427" s="124"/>
      <c r="W3427" s="124"/>
      <c r="X3427" s="124"/>
      <c r="Y3427" s="124"/>
    </row>
    <row r="3428" spans="1:25" x14ac:dyDescent="0.25">
      <c r="A3428" s="124"/>
      <c r="B3428" s="124"/>
      <c r="C3428" s="124"/>
      <c r="D3428" s="124"/>
      <c r="E3428" s="124"/>
      <c r="F3428" s="124"/>
      <c r="G3428" s="124"/>
      <c r="H3428" s="124"/>
      <c r="I3428" s="124"/>
      <c r="J3428" s="124"/>
      <c r="K3428" s="124"/>
      <c r="L3428" s="124"/>
      <c r="M3428" s="124"/>
      <c r="N3428" s="124"/>
      <c r="O3428" s="124"/>
      <c r="P3428" s="124"/>
      <c r="Q3428" s="124"/>
      <c r="R3428" s="124"/>
      <c r="S3428" s="124"/>
      <c r="T3428" s="124"/>
      <c r="U3428" s="124"/>
      <c r="V3428" s="124"/>
      <c r="W3428" s="124"/>
      <c r="X3428" s="124"/>
      <c r="Y3428" s="124"/>
    </row>
    <row r="3429" spans="1:25" x14ac:dyDescent="0.25">
      <c r="A3429" s="124"/>
      <c r="B3429" s="124"/>
      <c r="C3429" s="124"/>
      <c r="D3429" s="124"/>
      <c r="E3429" s="124"/>
      <c r="F3429" s="124"/>
      <c r="G3429" s="124"/>
      <c r="H3429" s="124"/>
      <c r="I3429" s="124"/>
      <c r="J3429" s="124"/>
      <c r="K3429" s="124"/>
      <c r="L3429" s="124"/>
      <c r="M3429" s="124"/>
      <c r="N3429" s="124"/>
      <c r="O3429" s="124"/>
      <c r="P3429" s="124"/>
      <c r="Q3429" s="124"/>
      <c r="R3429" s="124"/>
      <c r="S3429" s="124"/>
      <c r="T3429" s="124"/>
      <c r="U3429" s="124"/>
      <c r="V3429" s="124"/>
      <c r="W3429" s="124"/>
      <c r="X3429" s="124"/>
      <c r="Y3429" s="124"/>
    </row>
    <row r="3430" spans="1:25" x14ac:dyDescent="0.25">
      <c r="A3430" s="124"/>
      <c r="B3430" s="124"/>
      <c r="C3430" s="124"/>
      <c r="D3430" s="124"/>
      <c r="E3430" s="124"/>
      <c r="F3430" s="124"/>
      <c r="G3430" s="124"/>
      <c r="H3430" s="124"/>
      <c r="I3430" s="124"/>
      <c r="J3430" s="124"/>
      <c r="K3430" s="124"/>
      <c r="L3430" s="124"/>
      <c r="M3430" s="124"/>
      <c r="N3430" s="124"/>
      <c r="O3430" s="124"/>
      <c r="P3430" s="124"/>
      <c r="Q3430" s="124"/>
      <c r="R3430" s="124"/>
      <c r="S3430" s="124"/>
      <c r="T3430" s="124"/>
      <c r="U3430" s="124"/>
      <c r="V3430" s="124"/>
      <c r="W3430" s="124"/>
      <c r="X3430" s="124"/>
      <c r="Y3430" s="124"/>
    </row>
    <row r="3431" spans="1:25" x14ac:dyDescent="0.25">
      <c r="A3431" s="124"/>
      <c r="B3431" s="124"/>
      <c r="C3431" s="124"/>
      <c r="D3431" s="124"/>
      <c r="E3431" s="124"/>
      <c r="F3431" s="124"/>
      <c r="G3431" s="124"/>
      <c r="H3431" s="124"/>
      <c r="I3431" s="124"/>
      <c r="J3431" s="124"/>
      <c r="K3431" s="124"/>
      <c r="L3431" s="124"/>
      <c r="M3431" s="124"/>
      <c r="N3431" s="124"/>
      <c r="O3431" s="124"/>
      <c r="P3431" s="124"/>
      <c r="Q3431" s="124"/>
      <c r="R3431" s="124"/>
      <c r="S3431" s="124"/>
      <c r="T3431" s="124"/>
      <c r="U3431" s="124"/>
      <c r="V3431" s="124"/>
      <c r="W3431" s="124"/>
      <c r="X3431" s="124"/>
      <c r="Y3431" s="124"/>
    </row>
    <row r="3432" spans="1:25" x14ac:dyDescent="0.25">
      <c r="A3432" s="124"/>
      <c r="B3432" s="124"/>
      <c r="C3432" s="124"/>
      <c r="D3432" s="124"/>
      <c r="E3432" s="124"/>
      <c r="F3432" s="124"/>
      <c r="G3432" s="124"/>
      <c r="H3432" s="124"/>
      <c r="I3432" s="124"/>
      <c r="J3432" s="124"/>
      <c r="K3432" s="124"/>
      <c r="L3432" s="124"/>
      <c r="M3432" s="124"/>
      <c r="N3432" s="124"/>
      <c r="O3432" s="124"/>
      <c r="P3432" s="124"/>
      <c r="Q3432" s="124"/>
      <c r="R3432" s="124"/>
      <c r="S3432" s="124"/>
      <c r="T3432" s="124"/>
      <c r="U3432" s="124"/>
      <c r="V3432" s="124"/>
      <c r="W3432" s="124"/>
      <c r="X3432" s="124"/>
      <c r="Y3432" s="124"/>
    </row>
    <row r="3433" spans="1:25" x14ac:dyDescent="0.25">
      <c r="A3433" s="124"/>
      <c r="B3433" s="124"/>
      <c r="C3433" s="124"/>
      <c r="D3433" s="124"/>
      <c r="E3433" s="124"/>
      <c r="F3433" s="124"/>
      <c r="G3433" s="124"/>
      <c r="H3433" s="124"/>
      <c r="I3433" s="124"/>
      <c r="J3433" s="124"/>
      <c r="K3433" s="124"/>
      <c r="L3433" s="124"/>
      <c r="M3433" s="124"/>
      <c r="N3433" s="124"/>
      <c r="O3433" s="124"/>
      <c r="P3433" s="124"/>
      <c r="Q3433" s="124"/>
      <c r="R3433" s="124"/>
      <c r="S3433" s="124"/>
      <c r="T3433" s="124"/>
      <c r="U3433" s="124"/>
      <c r="V3433" s="124"/>
      <c r="W3433" s="124"/>
      <c r="X3433" s="124"/>
      <c r="Y3433" s="124"/>
    </row>
    <row r="3434" spans="1:25" x14ac:dyDescent="0.25">
      <c r="A3434" s="124"/>
      <c r="B3434" s="124"/>
      <c r="C3434" s="124"/>
      <c r="D3434" s="124"/>
      <c r="E3434" s="124"/>
      <c r="F3434" s="124"/>
      <c r="G3434" s="124"/>
      <c r="H3434" s="124"/>
      <c r="I3434" s="124"/>
      <c r="J3434" s="124"/>
      <c r="K3434" s="124"/>
      <c r="L3434" s="124"/>
      <c r="M3434" s="124"/>
      <c r="N3434" s="124"/>
      <c r="O3434" s="124"/>
      <c r="P3434" s="124"/>
      <c r="Q3434" s="124"/>
      <c r="R3434" s="124"/>
      <c r="S3434" s="124"/>
      <c r="T3434" s="124"/>
      <c r="U3434" s="124"/>
      <c r="V3434" s="124"/>
      <c r="W3434" s="124"/>
      <c r="X3434" s="124"/>
      <c r="Y3434" s="124"/>
    </row>
    <row r="3435" spans="1:25" x14ac:dyDescent="0.25">
      <c r="A3435" s="124"/>
      <c r="B3435" s="124"/>
      <c r="C3435" s="124"/>
      <c r="D3435" s="124"/>
      <c r="E3435" s="124"/>
      <c r="F3435" s="124"/>
      <c r="G3435" s="124"/>
      <c r="H3435" s="124"/>
      <c r="I3435" s="124"/>
      <c r="J3435" s="124"/>
      <c r="K3435" s="124"/>
      <c r="L3435" s="124"/>
      <c r="M3435" s="124"/>
      <c r="N3435" s="124"/>
      <c r="O3435" s="124"/>
      <c r="P3435" s="124"/>
      <c r="Q3435" s="124"/>
      <c r="R3435" s="124"/>
      <c r="S3435" s="124"/>
      <c r="T3435" s="124"/>
      <c r="U3435" s="124"/>
      <c r="V3435" s="124"/>
      <c r="W3435" s="124"/>
      <c r="X3435" s="124"/>
      <c r="Y3435" s="124"/>
    </row>
    <row r="3436" spans="1:25" x14ac:dyDescent="0.25">
      <c r="A3436" s="124"/>
      <c r="B3436" s="124"/>
      <c r="C3436" s="124"/>
      <c r="D3436" s="124"/>
      <c r="E3436" s="124"/>
      <c r="F3436" s="124"/>
      <c r="G3436" s="124"/>
      <c r="H3436" s="124"/>
      <c r="I3436" s="124"/>
      <c r="J3436" s="124"/>
      <c r="K3436" s="124"/>
      <c r="L3436" s="124"/>
      <c r="M3436" s="124"/>
      <c r="N3436" s="124"/>
      <c r="O3436" s="124"/>
      <c r="P3436" s="124"/>
      <c r="Q3436" s="124"/>
      <c r="R3436" s="124"/>
      <c r="S3436" s="124"/>
      <c r="T3436" s="124"/>
      <c r="U3436" s="124"/>
      <c r="V3436" s="124"/>
      <c r="W3436" s="124"/>
      <c r="X3436" s="124"/>
      <c r="Y3436" s="124"/>
    </row>
    <row r="3437" spans="1:25" x14ac:dyDescent="0.25">
      <c r="A3437" s="124"/>
      <c r="B3437" s="124"/>
      <c r="C3437" s="124"/>
      <c r="D3437" s="124"/>
      <c r="E3437" s="124"/>
      <c r="F3437" s="124"/>
      <c r="G3437" s="124"/>
      <c r="H3437" s="124"/>
      <c r="I3437" s="124"/>
      <c r="J3437" s="124"/>
      <c r="K3437" s="124"/>
      <c r="L3437" s="124"/>
      <c r="M3437" s="124"/>
      <c r="N3437" s="124"/>
      <c r="O3437" s="124"/>
      <c r="P3437" s="124"/>
      <c r="Q3437" s="124"/>
      <c r="R3437" s="124"/>
      <c r="S3437" s="124"/>
      <c r="T3437" s="124"/>
      <c r="U3437" s="124"/>
      <c r="V3437" s="124"/>
      <c r="W3437" s="124"/>
      <c r="X3437" s="124"/>
      <c r="Y3437" s="124"/>
    </row>
    <row r="3438" spans="1:25" x14ac:dyDescent="0.25">
      <c r="A3438" s="124"/>
      <c r="B3438" s="124"/>
      <c r="C3438" s="124"/>
      <c r="D3438" s="124"/>
      <c r="E3438" s="124"/>
      <c r="F3438" s="124"/>
      <c r="G3438" s="124"/>
      <c r="H3438" s="124"/>
      <c r="I3438" s="124"/>
      <c r="J3438" s="124"/>
      <c r="K3438" s="124"/>
      <c r="L3438" s="124"/>
      <c r="M3438" s="124"/>
      <c r="N3438" s="124"/>
      <c r="O3438" s="124"/>
      <c r="P3438" s="124"/>
      <c r="Q3438" s="124"/>
      <c r="R3438" s="124"/>
      <c r="S3438" s="124"/>
      <c r="T3438" s="124"/>
      <c r="U3438" s="124"/>
      <c r="V3438" s="124"/>
      <c r="W3438" s="124"/>
      <c r="X3438" s="124"/>
      <c r="Y3438" s="124"/>
    </row>
    <row r="3439" spans="1:25" x14ac:dyDescent="0.25">
      <c r="A3439" s="124"/>
      <c r="B3439" s="124"/>
      <c r="C3439" s="124"/>
      <c r="D3439" s="124"/>
      <c r="E3439" s="124"/>
      <c r="F3439" s="124"/>
      <c r="G3439" s="124"/>
      <c r="H3439" s="124"/>
      <c r="I3439" s="124"/>
      <c r="J3439" s="124"/>
      <c r="K3439" s="124"/>
      <c r="L3439" s="124"/>
      <c r="M3439" s="124"/>
      <c r="N3439" s="124"/>
      <c r="O3439" s="124"/>
      <c r="P3439" s="124"/>
      <c r="Q3439" s="124"/>
      <c r="R3439" s="124"/>
      <c r="S3439" s="124"/>
      <c r="T3439" s="124"/>
      <c r="U3439" s="124"/>
      <c r="V3439" s="124"/>
      <c r="W3439" s="124"/>
      <c r="X3439" s="124"/>
      <c r="Y3439" s="124"/>
    </row>
    <row r="3440" spans="1:25" x14ac:dyDescent="0.25">
      <c r="A3440" s="124"/>
      <c r="B3440" s="124"/>
      <c r="C3440" s="124"/>
      <c r="D3440" s="124"/>
      <c r="E3440" s="124"/>
      <c r="F3440" s="124"/>
      <c r="G3440" s="124"/>
      <c r="H3440" s="124"/>
      <c r="I3440" s="124"/>
      <c r="J3440" s="124"/>
      <c r="K3440" s="124"/>
      <c r="L3440" s="124"/>
      <c r="M3440" s="124"/>
      <c r="N3440" s="124"/>
      <c r="O3440" s="124"/>
      <c r="P3440" s="124"/>
      <c r="Q3440" s="124"/>
      <c r="R3440" s="124"/>
      <c r="S3440" s="124"/>
      <c r="T3440" s="124"/>
      <c r="U3440" s="124"/>
      <c r="V3440" s="124"/>
      <c r="W3440" s="124"/>
      <c r="X3440" s="124"/>
      <c r="Y3440" s="124"/>
    </row>
    <row r="3441" spans="1:25" x14ac:dyDescent="0.25">
      <c r="A3441" s="124"/>
      <c r="B3441" s="124"/>
      <c r="C3441" s="124"/>
      <c r="D3441" s="124"/>
      <c r="E3441" s="124"/>
      <c r="F3441" s="124"/>
      <c r="G3441" s="124"/>
      <c r="H3441" s="124"/>
      <c r="I3441" s="124"/>
      <c r="J3441" s="124"/>
      <c r="K3441" s="124"/>
      <c r="L3441" s="124"/>
      <c r="M3441" s="124"/>
      <c r="N3441" s="124"/>
      <c r="O3441" s="124"/>
      <c r="P3441" s="124"/>
      <c r="Q3441" s="124"/>
      <c r="R3441" s="124"/>
      <c r="S3441" s="124"/>
      <c r="T3441" s="124"/>
      <c r="U3441" s="124"/>
      <c r="V3441" s="124"/>
      <c r="W3441" s="124"/>
      <c r="X3441" s="124"/>
      <c r="Y3441" s="124"/>
    </row>
    <row r="3442" spans="1:25" x14ac:dyDescent="0.25">
      <c r="A3442" s="124"/>
      <c r="B3442" s="124"/>
      <c r="C3442" s="124"/>
      <c r="D3442" s="124"/>
      <c r="E3442" s="124"/>
      <c r="F3442" s="124"/>
      <c r="G3442" s="124"/>
      <c r="H3442" s="124"/>
      <c r="I3442" s="124"/>
      <c r="J3442" s="124"/>
      <c r="K3442" s="124"/>
      <c r="L3442" s="124"/>
      <c r="M3442" s="124"/>
      <c r="N3442" s="124"/>
      <c r="O3442" s="124"/>
      <c r="P3442" s="124"/>
      <c r="Q3442" s="124"/>
      <c r="R3442" s="124"/>
      <c r="S3442" s="124"/>
      <c r="T3442" s="124"/>
      <c r="U3442" s="124"/>
      <c r="V3442" s="124"/>
      <c r="W3442" s="124"/>
      <c r="X3442" s="124"/>
      <c r="Y3442" s="124"/>
    </row>
    <row r="3443" spans="1:25" x14ac:dyDescent="0.25">
      <c r="A3443" s="124"/>
      <c r="B3443" s="124"/>
      <c r="C3443" s="124"/>
      <c r="D3443" s="124"/>
      <c r="E3443" s="124"/>
      <c r="F3443" s="124"/>
      <c r="G3443" s="124"/>
      <c r="H3443" s="124"/>
      <c r="I3443" s="124"/>
      <c r="J3443" s="124"/>
      <c r="K3443" s="124"/>
      <c r="L3443" s="124"/>
      <c r="M3443" s="124"/>
      <c r="N3443" s="124"/>
      <c r="O3443" s="124"/>
      <c r="P3443" s="124"/>
      <c r="Q3443" s="124"/>
      <c r="R3443" s="124"/>
      <c r="S3443" s="124"/>
      <c r="T3443" s="124"/>
      <c r="U3443" s="124"/>
      <c r="V3443" s="124"/>
      <c r="W3443" s="124"/>
      <c r="X3443" s="124"/>
      <c r="Y3443" s="124"/>
    </row>
    <row r="3444" spans="1:25" x14ac:dyDescent="0.25">
      <c r="A3444" s="124"/>
      <c r="B3444" s="124"/>
      <c r="C3444" s="124"/>
      <c r="D3444" s="124"/>
      <c r="E3444" s="124"/>
      <c r="F3444" s="124"/>
      <c r="G3444" s="124"/>
      <c r="H3444" s="124"/>
      <c r="I3444" s="124"/>
      <c r="J3444" s="124"/>
      <c r="K3444" s="124"/>
      <c r="L3444" s="124"/>
      <c r="M3444" s="124"/>
      <c r="N3444" s="124"/>
      <c r="O3444" s="124"/>
      <c r="P3444" s="124"/>
      <c r="Q3444" s="124"/>
      <c r="R3444" s="124"/>
      <c r="S3444" s="124"/>
      <c r="T3444" s="124"/>
      <c r="U3444" s="124"/>
      <c r="V3444" s="124"/>
      <c r="W3444" s="124"/>
      <c r="X3444" s="124"/>
      <c r="Y3444" s="124"/>
    </row>
    <row r="3445" spans="1:25" x14ac:dyDescent="0.25">
      <c r="A3445" s="124"/>
      <c r="B3445" s="124"/>
      <c r="C3445" s="124"/>
      <c r="D3445" s="124"/>
      <c r="E3445" s="124"/>
      <c r="F3445" s="124"/>
      <c r="G3445" s="124"/>
      <c r="H3445" s="124"/>
      <c r="I3445" s="124"/>
      <c r="J3445" s="124"/>
      <c r="K3445" s="124"/>
      <c r="L3445" s="124"/>
      <c r="M3445" s="124"/>
      <c r="N3445" s="124"/>
      <c r="O3445" s="124"/>
      <c r="P3445" s="124"/>
      <c r="Q3445" s="124"/>
      <c r="R3445" s="124"/>
      <c r="S3445" s="124"/>
      <c r="T3445" s="124"/>
      <c r="U3445" s="124"/>
      <c r="V3445" s="124"/>
      <c r="W3445" s="124"/>
      <c r="X3445" s="124"/>
      <c r="Y3445" s="124"/>
    </row>
    <row r="3446" spans="1:25" x14ac:dyDescent="0.25">
      <c r="A3446" s="124"/>
      <c r="B3446" s="124"/>
      <c r="C3446" s="124"/>
      <c r="D3446" s="124"/>
      <c r="E3446" s="124"/>
      <c r="F3446" s="124"/>
      <c r="G3446" s="124"/>
      <c r="H3446" s="124"/>
      <c r="I3446" s="124"/>
      <c r="J3446" s="124"/>
      <c r="K3446" s="124"/>
      <c r="L3446" s="124"/>
      <c r="M3446" s="124"/>
      <c r="N3446" s="124"/>
      <c r="O3446" s="124"/>
      <c r="P3446" s="124"/>
      <c r="Q3446" s="124"/>
      <c r="R3446" s="124"/>
      <c r="S3446" s="124"/>
      <c r="T3446" s="124"/>
      <c r="U3446" s="124"/>
      <c r="V3446" s="124"/>
      <c r="W3446" s="124"/>
      <c r="X3446" s="124"/>
      <c r="Y3446" s="124"/>
    </row>
    <row r="3447" spans="1:25" x14ac:dyDescent="0.25">
      <c r="A3447" s="124"/>
      <c r="B3447" s="124"/>
      <c r="C3447" s="124"/>
      <c r="D3447" s="124"/>
      <c r="E3447" s="124"/>
      <c r="F3447" s="124"/>
      <c r="G3447" s="124"/>
      <c r="H3447" s="124"/>
      <c r="I3447" s="124"/>
      <c r="J3447" s="124"/>
      <c r="K3447" s="124"/>
      <c r="L3447" s="124"/>
      <c r="M3447" s="124"/>
      <c r="N3447" s="124"/>
      <c r="O3447" s="124"/>
      <c r="P3447" s="124"/>
      <c r="Q3447" s="124"/>
      <c r="R3447" s="124"/>
      <c r="S3447" s="124"/>
      <c r="T3447" s="124"/>
      <c r="U3447" s="124"/>
      <c r="V3447" s="124"/>
      <c r="W3447" s="124"/>
      <c r="X3447" s="124"/>
      <c r="Y3447" s="124"/>
    </row>
    <row r="3448" spans="1:25" x14ac:dyDescent="0.25">
      <c r="A3448" s="124"/>
      <c r="B3448" s="124"/>
      <c r="C3448" s="124"/>
      <c r="D3448" s="124"/>
      <c r="E3448" s="124"/>
      <c r="F3448" s="124"/>
      <c r="G3448" s="124"/>
      <c r="H3448" s="124"/>
      <c r="I3448" s="124"/>
      <c r="J3448" s="124"/>
      <c r="K3448" s="124"/>
      <c r="L3448" s="124"/>
      <c r="M3448" s="124"/>
      <c r="N3448" s="124"/>
      <c r="O3448" s="124"/>
      <c r="P3448" s="124"/>
      <c r="Q3448" s="124"/>
      <c r="R3448" s="124"/>
      <c r="S3448" s="124"/>
      <c r="T3448" s="124"/>
      <c r="U3448" s="124"/>
      <c r="V3448" s="124"/>
      <c r="W3448" s="124"/>
      <c r="X3448" s="124"/>
      <c r="Y3448" s="124"/>
    </row>
    <row r="3449" spans="1:25" x14ac:dyDescent="0.25">
      <c r="A3449" s="124"/>
      <c r="B3449" s="124"/>
      <c r="C3449" s="124"/>
      <c r="D3449" s="124"/>
      <c r="E3449" s="124"/>
      <c r="F3449" s="124"/>
      <c r="G3449" s="124"/>
      <c r="H3449" s="124"/>
      <c r="I3449" s="124"/>
      <c r="J3449" s="124"/>
      <c r="K3449" s="124"/>
      <c r="L3449" s="124"/>
      <c r="M3449" s="124"/>
      <c r="N3449" s="124"/>
      <c r="O3449" s="124"/>
      <c r="P3449" s="124"/>
      <c r="Q3449" s="124"/>
      <c r="R3449" s="124"/>
      <c r="S3449" s="124"/>
      <c r="T3449" s="124"/>
      <c r="U3449" s="124"/>
      <c r="V3449" s="124"/>
      <c r="W3449" s="124"/>
      <c r="X3449" s="124"/>
      <c r="Y3449" s="124"/>
    </row>
    <row r="3450" spans="1:25" x14ac:dyDescent="0.25">
      <c r="A3450" s="124"/>
      <c r="B3450" s="124"/>
      <c r="C3450" s="124"/>
      <c r="D3450" s="124"/>
      <c r="E3450" s="124"/>
      <c r="F3450" s="124"/>
      <c r="G3450" s="124"/>
      <c r="H3450" s="124"/>
      <c r="I3450" s="124"/>
      <c r="J3450" s="124"/>
      <c r="K3450" s="124"/>
      <c r="L3450" s="124"/>
      <c r="M3450" s="124"/>
      <c r="N3450" s="124"/>
      <c r="O3450" s="124"/>
      <c r="P3450" s="124"/>
      <c r="Q3450" s="124"/>
      <c r="R3450" s="124"/>
      <c r="S3450" s="124"/>
      <c r="T3450" s="124"/>
      <c r="U3450" s="124"/>
      <c r="V3450" s="124"/>
      <c r="W3450" s="124"/>
      <c r="X3450" s="124"/>
      <c r="Y3450" s="124"/>
    </row>
    <row r="3451" spans="1:25" x14ac:dyDescent="0.25">
      <c r="A3451" s="124"/>
      <c r="B3451" s="124"/>
      <c r="C3451" s="124"/>
      <c r="D3451" s="124"/>
      <c r="E3451" s="124"/>
      <c r="F3451" s="124"/>
      <c r="G3451" s="124"/>
      <c r="H3451" s="124"/>
      <c r="I3451" s="124"/>
      <c r="J3451" s="124"/>
      <c r="K3451" s="124"/>
      <c r="L3451" s="124"/>
      <c r="M3451" s="124"/>
      <c r="N3451" s="124"/>
      <c r="O3451" s="124"/>
      <c r="P3451" s="124"/>
      <c r="Q3451" s="124"/>
      <c r="R3451" s="124"/>
      <c r="S3451" s="124"/>
      <c r="T3451" s="124"/>
      <c r="U3451" s="124"/>
      <c r="V3451" s="124"/>
      <c r="W3451" s="124"/>
      <c r="X3451" s="124"/>
      <c r="Y3451" s="124"/>
    </row>
    <row r="3452" spans="1:25" x14ac:dyDescent="0.25">
      <c r="A3452" s="124"/>
      <c r="B3452" s="124"/>
      <c r="C3452" s="124"/>
      <c r="D3452" s="124"/>
      <c r="E3452" s="124"/>
      <c r="F3452" s="124"/>
      <c r="G3452" s="124"/>
      <c r="H3452" s="124"/>
      <c r="I3452" s="124"/>
      <c r="J3452" s="124"/>
      <c r="K3452" s="124"/>
      <c r="L3452" s="124"/>
      <c r="M3452" s="124"/>
      <c r="N3452" s="124"/>
      <c r="O3452" s="124"/>
      <c r="P3452" s="124"/>
      <c r="Q3452" s="124"/>
      <c r="R3452" s="124"/>
      <c r="S3452" s="124"/>
      <c r="T3452" s="124"/>
      <c r="U3452" s="124"/>
      <c r="V3452" s="124"/>
      <c r="W3452" s="124"/>
      <c r="X3452" s="124"/>
      <c r="Y3452" s="124"/>
    </row>
    <row r="3453" spans="1:25" x14ac:dyDescent="0.25">
      <c r="A3453" s="124"/>
      <c r="B3453" s="124"/>
      <c r="C3453" s="124"/>
      <c r="D3453" s="124"/>
      <c r="E3453" s="124"/>
      <c r="F3453" s="124"/>
      <c r="G3453" s="124"/>
      <c r="H3453" s="124"/>
      <c r="I3453" s="124"/>
      <c r="J3453" s="124"/>
      <c r="K3453" s="124"/>
      <c r="L3453" s="124"/>
      <c r="M3453" s="124"/>
      <c r="N3453" s="124"/>
      <c r="O3453" s="124"/>
      <c r="P3453" s="124"/>
      <c r="Q3453" s="124"/>
      <c r="R3453" s="124"/>
      <c r="S3453" s="124"/>
      <c r="T3453" s="124"/>
      <c r="U3453" s="124"/>
      <c r="V3453" s="124"/>
      <c r="W3453" s="124"/>
      <c r="X3453" s="124"/>
      <c r="Y3453" s="124"/>
    </row>
    <row r="3454" spans="1:25" x14ac:dyDescent="0.25">
      <c r="A3454" s="124"/>
      <c r="B3454" s="124"/>
      <c r="C3454" s="124"/>
      <c r="D3454" s="124"/>
      <c r="E3454" s="124"/>
      <c r="F3454" s="124"/>
      <c r="G3454" s="124"/>
      <c r="H3454" s="124"/>
      <c r="I3454" s="124"/>
      <c r="J3454" s="124"/>
      <c r="K3454" s="124"/>
      <c r="L3454" s="124"/>
      <c r="M3454" s="124"/>
      <c r="N3454" s="124"/>
      <c r="O3454" s="124"/>
      <c r="P3454" s="124"/>
      <c r="Q3454" s="124"/>
      <c r="R3454" s="124"/>
      <c r="S3454" s="124"/>
      <c r="T3454" s="124"/>
      <c r="U3454" s="124"/>
      <c r="V3454" s="124"/>
      <c r="W3454" s="124"/>
      <c r="X3454" s="124"/>
      <c r="Y3454" s="124"/>
    </row>
    <row r="3455" spans="1:25" x14ac:dyDescent="0.25">
      <c r="A3455" s="124"/>
      <c r="B3455" s="124"/>
      <c r="C3455" s="124"/>
      <c r="D3455" s="124"/>
      <c r="E3455" s="124"/>
      <c r="F3455" s="124"/>
      <c r="G3455" s="124"/>
      <c r="H3455" s="124"/>
      <c r="I3455" s="124"/>
      <c r="J3455" s="124"/>
      <c r="K3455" s="124"/>
      <c r="L3455" s="124"/>
      <c r="M3455" s="124"/>
      <c r="N3455" s="124"/>
      <c r="O3455" s="124"/>
      <c r="P3455" s="124"/>
      <c r="Q3455" s="124"/>
      <c r="R3455" s="124"/>
      <c r="S3455" s="124"/>
      <c r="T3455" s="124"/>
      <c r="U3455" s="124"/>
      <c r="V3455" s="124"/>
      <c r="W3455" s="124"/>
      <c r="X3455" s="124"/>
      <c r="Y3455" s="124"/>
    </row>
    <row r="3456" spans="1:25" x14ac:dyDescent="0.25">
      <c r="A3456" s="124"/>
      <c r="B3456" s="124"/>
      <c r="C3456" s="124"/>
      <c r="D3456" s="124"/>
      <c r="E3456" s="124"/>
      <c r="F3456" s="124"/>
      <c r="G3456" s="124"/>
      <c r="H3456" s="124"/>
      <c r="I3456" s="124"/>
      <c r="J3456" s="124"/>
      <c r="K3456" s="124"/>
      <c r="L3456" s="124"/>
      <c r="M3456" s="124"/>
      <c r="N3456" s="124"/>
      <c r="O3456" s="124"/>
      <c r="P3456" s="124"/>
      <c r="Q3456" s="124"/>
      <c r="R3456" s="124"/>
      <c r="S3456" s="124"/>
      <c r="T3456" s="124"/>
      <c r="U3456" s="124"/>
      <c r="V3456" s="124"/>
      <c r="W3456" s="124"/>
      <c r="X3456" s="124"/>
      <c r="Y3456" s="124"/>
    </row>
    <row r="3457" spans="1:25" x14ac:dyDescent="0.25">
      <c r="A3457" s="124"/>
      <c r="B3457" s="124"/>
      <c r="C3457" s="124"/>
      <c r="D3457" s="124"/>
      <c r="E3457" s="124"/>
      <c r="F3457" s="124"/>
      <c r="G3457" s="124"/>
      <c r="H3457" s="124"/>
      <c r="I3457" s="124"/>
      <c r="J3457" s="124"/>
      <c r="K3457" s="124"/>
      <c r="L3457" s="124"/>
      <c r="M3457" s="124"/>
      <c r="N3457" s="124"/>
      <c r="O3457" s="124"/>
      <c r="P3457" s="124"/>
      <c r="Q3457" s="124"/>
      <c r="R3457" s="124"/>
      <c r="S3457" s="124"/>
      <c r="T3457" s="124"/>
      <c r="U3457" s="124"/>
      <c r="V3457" s="124"/>
      <c r="W3457" s="124"/>
      <c r="X3457" s="124"/>
      <c r="Y3457" s="124"/>
    </row>
    <row r="3458" spans="1:25" x14ac:dyDescent="0.25">
      <c r="A3458" s="124"/>
      <c r="B3458" s="124"/>
      <c r="C3458" s="124"/>
      <c r="D3458" s="124"/>
      <c r="E3458" s="124"/>
      <c r="F3458" s="124"/>
      <c r="G3458" s="124"/>
      <c r="H3458" s="124"/>
      <c r="I3458" s="124"/>
      <c r="J3458" s="124"/>
      <c r="K3458" s="124"/>
      <c r="L3458" s="124"/>
      <c r="M3458" s="124"/>
      <c r="N3458" s="124"/>
      <c r="O3458" s="124"/>
      <c r="P3458" s="124"/>
      <c r="Q3458" s="124"/>
      <c r="R3458" s="124"/>
      <c r="S3458" s="124"/>
      <c r="T3458" s="124"/>
      <c r="U3458" s="124"/>
      <c r="V3458" s="124"/>
      <c r="W3458" s="124"/>
      <c r="X3458" s="124"/>
      <c r="Y3458" s="124"/>
    </row>
    <row r="3459" spans="1:25" x14ac:dyDescent="0.25">
      <c r="A3459" s="124"/>
      <c r="B3459" s="124"/>
      <c r="C3459" s="124"/>
      <c r="D3459" s="124"/>
      <c r="E3459" s="124"/>
      <c r="F3459" s="124"/>
      <c r="G3459" s="124"/>
      <c r="H3459" s="124"/>
      <c r="I3459" s="124"/>
      <c r="J3459" s="124"/>
      <c r="K3459" s="124"/>
      <c r="L3459" s="124"/>
      <c r="M3459" s="124"/>
      <c r="N3459" s="124"/>
      <c r="O3459" s="124"/>
      <c r="P3459" s="124"/>
      <c r="Q3459" s="124"/>
      <c r="R3459" s="124"/>
      <c r="S3459" s="124"/>
      <c r="T3459" s="124"/>
      <c r="U3459" s="124"/>
      <c r="V3459" s="124"/>
      <c r="W3459" s="124"/>
      <c r="X3459" s="124"/>
      <c r="Y3459" s="124"/>
    </row>
    <row r="3460" spans="1:25" x14ac:dyDescent="0.25">
      <c r="A3460" s="124"/>
      <c r="B3460" s="124"/>
      <c r="C3460" s="124"/>
      <c r="D3460" s="124"/>
      <c r="E3460" s="124"/>
      <c r="F3460" s="124"/>
      <c r="G3460" s="124"/>
      <c r="H3460" s="124"/>
      <c r="I3460" s="124"/>
      <c r="J3460" s="124"/>
      <c r="K3460" s="124"/>
      <c r="L3460" s="124"/>
      <c r="M3460" s="124"/>
      <c r="N3460" s="124"/>
      <c r="O3460" s="124"/>
      <c r="P3460" s="124"/>
      <c r="Q3460" s="124"/>
      <c r="R3460" s="124"/>
      <c r="S3460" s="124"/>
      <c r="T3460" s="124"/>
      <c r="U3460" s="124"/>
      <c r="V3460" s="124"/>
      <c r="W3460" s="124"/>
      <c r="X3460" s="124"/>
      <c r="Y3460" s="124"/>
    </row>
    <row r="3461" spans="1:25" x14ac:dyDescent="0.25">
      <c r="A3461" s="124"/>
      <c r="B3461" s="124"/>
      <c r="C3461" s="124"/>
      <c r="D3461" s="124"/>
      <c r="E3461" s="124"/>
      <c r="F3461" s="124"/>
      <c r="G3461" s="124"/>
      <c r="H3461" s="124"/>
      <c r="I3461" s="124"/>
      <c r="J3461" s="124"/>
      <c r="K3461" s="124"/>
      <c r="L3461" s="124"/>
      <c r="M3461" s="124"/>
      <c r="N3461" s="124"/>
      <c r="O3461" s="124"/>
      <c r="P3461" s="124"/>
      <c r="Q3461" s="124"/>
      <c r="R3461" s="124"/>
      <c r="S3461" s="124"/>
      <c r="T3461" s="124"/>
      <c r="U3461" s="124"/>
      <c r="V3461" s="124"/>
      <c r="W3461" s="124"/>
      <c r="X3461" s="124"/>
      <c r="Y3461" s="124"/>
    </row>
    <row r="3462" spans="1:25" x14ac:dyDescent="0.25">
      <c r="A3462" s="124"/>
      <c r="B3462" s="124"/>
      <c r="C3462" s="124"/>
      <c r="D3462" s="124"/>
      <c r="E3462" s="124"/>
      <c r="F3462" s="124"/>
      <c r="G3462" s="124"/>
      <c r="H3462" s="124"/>
      <c r="I3462" s="124"/>
      <c r="J3462" s="124"/>
      <c r="K3462" s="124"/>
      <c r="L3462" s="124"/>
      <c r="M3462" s="124"/>
      <c r="N3462" s="124"/>
      <c r="O3462" s="124"/>
      <c r="P3462" s="124"/>
      <c r="Q3462" s="124"/>
      <c r="R3462" s="124"/>
      <c r="S3462" s="124"/>
      <c r="T3462" s="124"/>
      <c r="U3462" s="124"/>
      <c r="V3462" s="124"/>
      <c r="W3462" s="124"/>
      <c r="X3462" s="124"/>
      <c r="Y3462" s="124"/>
    </row>
    <row r="3463" spans="1:25" x14ac:dyDescent="0.25">
      <c r="A3463" s="124"/>
      <c r="B3463" s="124"/>
      <c r="C3463" s="124"/>
      <c r="D3463" s="124"/>
      <c r="E3463" s="124"/>
      <c r="F3463" s="124"/>
      <c r="G3463" s="124"/>
      <c r="H3463" s="124"/>
      <c r="I3463" s="124"/>
      <c r="J3463" s="124"/>
      <c r="K3463" s="124"/>
      <c r="L3463" s="124"/>
      <c r="M3463" s="124"/>
      <c r="N3463" s="124"/>
      <c r="O3463" s="124"/>
      <c r="P3463" s="124"/>
      <c r="Q3463" s="124"/>
      <c r="R3463" s="124"/>
      <c r="S3463" s="124"/>
      <c r="T3463" s="124"/>
      <c r="U3463" s="124"/>
      <c r="V3463" s="124"/>
      <c r="W3463" s="124"/>
      <c r="X3463" s="124"/>
      <c r="Y3463" s="124"/>
    </row>
    <row r="3464" spans="1:25" x14ac:dyDescent="0.25">
      <c r="A3464" s="124"/>
      <c r="B3464" s="124"/>
      <c r="C3464" s="124"/>
      <c r="D3464" s="124"/>
      <c r="E3464" s="124"/>
      <c r="F3464" s="124"/>
      <c r="G3464" s="124"/>
      <c r="H3464" s="124"/>
      <c r="I3464" s="124"/>
      <c r="J3464" s="124"/>
      <c r="K3464" s="124"/>
      <c r="L3464" s="124"/>
      <c r="M3464" s="124"/>
      <c r="N3464" s="124"/>
      <c r="O3464" s="124"/>
      <c r="P3464" s="124"/>
      <c r="Q3464" s="124"/>
      <c r="R3464" s="124"/>
      <c r="S3464" s="124"/>
      <c r="T3464" s="124"/>
      <c r="U3464" s="124"/>
      <c r="V3464" s="124"/>
      <c r="W3464" s="124"/>
      <c r="X3464" s="124"/>
      <c r="Y3464" s="124"/>
    </row>
    <row r="3465" spans="1:25" x14ac:dyDescent="0.25">
      <c r="A3465" s="124"/>
      <c r="B3465" s="124"/>
      <c r="C3465" s="124"/>
      <c r="D3465" s="124"/>
      <c r="E3465" s="124"/>
      <c r="F3465" s="124"/>
      <c r="G3465" s="124"/>
      <c r="H3465" s="124"/>
      <c r="I3465" s="124"/>
      <c r="J3465" s="124"/>
      <c r="K3465" s="124"/>
      <c r="L3465" s="124"/>
      <c r="M3465" s="124"/>
      <c r="N3465" s="124"/>
      <c r="O3465" s="124"/>
      <c r="P3465" s="124"/>
      <c r="Q3465" s="124"/>
      <c r="R3465" s="124"/>
      <c r="S3465" s="124"/>
      <c r="T3465" s="124"/>
      <c r="U3465" s="124"/>
      <c r="V3465" s="124"/>
      <c r="W3465" s="124"/>
      <c r="X3465" s="124"/>
      <c r="Y3465" s="124"/>
    </row>
    <row r="3466" spans="1:25" x14ac:dyDescent="0.25">
      <c r="A3466" s="124"/>
      <c r="B3466" s="124"/>
      <c r="C3466" s="124"/>
      <c r="D3466" s="124"/>
      <c r="E3466" s="124"/>
      <c r="F3466" s="124"/>
      <c r="G3466" s="124"/>
      <c r="H3466" s="124"/>
      <c r="I3466" s="124"/>
      <c r="J3466" s="124"/>
      <c r="K3466" s="124"/>
      <c r="L3466" s="124"/>
      <c r="M3466" s="124"/>
      <c r="N3466" s="124"/>
      <c r="O3466" s="124"/>
      <c r="P3466" s="124"/>
      <c r="Q3466" s="124"/>
      <c r="R3466" s="124"/>
      <c r="S3466" s="124"/>
      <c r="T3466" s="124"/>
      <c r="U3466" s="124"/>
      <c r="V3466" s="124"/>
      <c r="W3466" s="124"/>
      <c r="X3466" s="124"/>
      <c r="Y3466" s="124"/>
    </row>
    <row r="3467" spans="1:25" x14ac:dyDescent="0.25">
      <c r="A3467" s="124"/>
      <c r="B3467" s="124"/>
      <c r="C3467" s="124"/>
      <c r="D3467" s="124"/>
      <c r="E3467" s="124"/>
      <c r="F3467" s="124"/>
      <c r="G3467" s="124"/>
      <c r="H3467" s="124"/>
      <c r="I3467" s="124"/>
      <c r="J3467" s="124"/>
      <c r="K3467" s="124"/>
      <c r="L3467" s="124"/>
      <c r="M3467" s="124"/>
      <c r="N3467" s="124"/>
      <c r="O3467" s="124"/>
      <c r="P3467" s="124"/>
      <c r="Q3467" s="124"/>
      <c r="R3467" s="124"/>
      <c r="S3467" s="124"/>
      <c r="T3467" s="124"/>
      <c r="U3467" s="124"/>
      <c r="V3467" s="124"/>
      <c r="W3467" s="124"/>
      <c r="X3467" s="124"/>
      <c r="Y3467" s="124"/>
    </row>
    <row r="3468" spans="1:25" x14ac:dyDescent="0.25">
      <c r="A3468" s="124"/>
      <c r="B3468" s="124"/>
      <c r="C3468" s="124"/>
      <c r="D3468" s="124"/>
      <c r="E3468" s="124"/>
      <c r="F3468" s="124"/>
      <c r="G3468" s="124"/>
      <c r="H3468" s="124"/>
      <c r="I3468" s="124"/>
      <c r="J3468" s="124"/>
      <c r="K3468" s="124"/>
      <c r="L3468" s="124"/>
      <c r="M3468" s="124"/>
      <c r="N3468" s="124"/>
      <c r="O3468" s="124"/>
      <c r="P3468" s="124"/>
      <c r="Q3468" s="124"/>
      <c r="R3468" s="124"/>
      <c r="S3468" s="124"/>
      <c r="T3468" s="124"/>
      <c r="U3468" s="124"/>
      <c r="V3468" s="124"/>
      <c r="W3468" s="124"/>
      <c r="X3468" s="124"/>
      <c r="Y3468" s="124"/>
    </row>
    <row r="3469" spans="1:25" x14ac:dyDescent="0.25">
      <c r="A3469" s="124"/>
      <c r="B3469" s="124"/>
      <c r="C3469" s="124"/>
      <c r="D3469" s="124"/>
      <c r="E3469" s="124"/>
      <c r="F3469" s="124"/>
      <c r="G3469" s="124"/>
      <c r="H3469" s="124"/>
      <c r="I3469" s="124"/>
      <c r="J3469" s="124"/>
      <c r="K3469" s="124"/>
      <c r="L3469" s="124"/>
      <c r="M3469" s="124"/>
      <c r="N3469" s="124"/>
      <c r="O3469" s="124"/>
      <c r="P3469" s="124"/>
      <c r="Q3469" s="124"/>
      <c r="R3469" s="124"/>
      <c r="S3469" s="124"/>
      <c r="T3469" s="124"/>
      <c r="U3469" s="124"/>
      <c r="V3469" s="124"/>
      <c r="W3469" s="124"/>
      <c r="X3469" s="124"/>
      <c r="Y3469" s="124"/>
    </row>
    <row r="3470" spans="1:25" x14ac:dyDescent="0.25">
      <c r="A3470" s="124"/>
      <c r="B3470" s="124"/>
      <c r="C3470" s="124"/>
      <c r="D3470" s="124"/>
      <c r="E3470" s="124"/>
      <c r="F3470" s="124"/>
      <c r="G3470" s="124"/>
      <c r="H3470" s="124"/>
      <c r="I3470" s="124"/>
      <c r="J3470" s="124"/>
      <c r="K3470" s="124"/>
      <c r="L3470" s="124"/>
      <c r="M3470" s="124"/>
      <c r="N3470" s="124"/>
      <c r="O3470" s="124"/>
      <c r="P3470" s="124"/>
      <c r="Q3470" s="124"/>
      <c r="R3470" s="124"/>
      <c r="S3470" s="124"/>
      <c r="T3470" s="124"/>
      <c r="U3470" s="124"/>
      <c r="V3470" s="124"/>
      <c r="W3470" s="124"/>
      <c r="X3470" s="124"/>
      <c r="Y3470" s="124"/>
    </row>
    <row r="3471" spans="1:25" x14ac:dyDescent="0.25">
      <c r="A3471" s="124"/>
      <c r="B3471" s="124"/>
      <c r="C3471" s="124"/>
      <c r="D3471" s="124"/>
      <c r="E3471" s="124"/>
      <c r="F3471" s="124"/>
      <c r="G3471" s="124"/>
      <c r="H3471" s="124"/>
      <c r="I3471" s="124"/>
      <c r="J3471" s="124"/>
      <c r="K3471" s="124"/>
      <c r="L3471" s="124"/>
      <c r="M3471" s="124"/>
      <c r="N3471" s="124"/>
      <c r="O3471" s="124"/>
      <c r="P3471" s="124"/>
      <c r="Q3471" s="124"/>
      <c r="R3471" s="124"/>
      <c r="S3471" s="124"/>
      <c r="T3471" s="124"/>
      <c r="U3471" s="124"/>
      <c r="V3471" s="124"/>
      <c r="W3471" s="124"/>
      <c r="X3471" s="124"/>
      <c r="Y3471" s="124"/>
    </row>
    <row r="3472" spans="1:25" x14ac:dyDescent="0.25">
      <c r="A3472" s="124"/>
      <c r="B3472" s="124"/>
      <c r="C3472" s="124"/>
      <c r="D3472" s="124"/>
      <c r="E3472" s="124"/>
      <c r="F3472" s="124"/>
      <c r="G3472" s="124"/>
      <c r="H3472" s="124"/>
      <c r="I3472" s="124"/>
      <c r="J3472" s="124"/>
      <c r="K3472" s="124"/>
      <c r="L3472" s="124"/>
      <c r="M3472" s="124"/>
      <c r="N3472" s="124"/>
      <c r="O3472" s="124"/>
      <c r="P3472" s="124"/>
      <c r="Q3472" s="124"/>
      <c r="R3472" s="124"/>
      <c r="S3472" s="124"/>
      <c r="T3472" s="124"/>
      <c r="U3472" s="124"/>
      <c r="V3472" s="124"/>
      <c r="W3472" s="124"/>
      <c r="X3472" s="124"/>
      <c r="Y3472" s="124"/>
    </row>
    <row r="3473" spans="1:25" x14ac:dyDescent="0.25">
      <c r="A3473" s="124"/>
      <c r="B3473" s="124"/>
      <c r="C3473" s="124"/>
      <c r="D3473" s="124"/>
      <c r="E3473" s="124"/>
      <c r="F3473" s="124"/>
      <c r="G3473" s="124"/>
      <c r="H3473" s="124"/>
      <c r="I3473" s="124"/>
      <c r="J3473" s="124"/>
      <c r="K3473" s="124"/>
      <c r="L3473" s="124"/>
      <c r="M3473" s="124"/>
      <c r="N3473" s="124"/>
      <c r="O3473" s="124"/>
      <c r="P3473" s="124"/>
      <c r="Q3473" s="124"/>
      <c r="R3473" s="124"/>
      <c r="S3473" s="124"/>
      <c r="T3473" s="124"/>
      <c r="U3473" s="124"/>
      <c r="V3473" s="124"/>
      <c r="W3473" s="124"/>
      <c r="X3473" s="124"/>
      <c r="Y3473" s="124"/>
    </row>
    <row r="3474" spans="1:25" x14ac:dyDescent="0.25">
      <c r="A3474" s="124"/>
      <c r="B3474" s="124"/>
      <c r="C3474" s="124"/>
      <c r="D3474" s="124"/>
      <c r="E3474" s="124"/>
      <c r="F3474" s="124"/>
      <c r="G3474" s="124"/>
      <c r="H3474" s="124"/>
      <c r="I3474" s="124"/>
      <c r="J3474" s="124"/>
      <c r="K3474" s="124"/>
      <c r="L3474" s="124"/>
      <c r="M3474" s="124"/>
      <c r="N3474" s="124"/>
      <c r="O3474" s="124"/>
      <c r="P3474" s="124"/>
      <c r="Q3474" s="124"/>
      <c r="R3474" s="124"/>
      <c r="S3474" s="124"/>
      <c r="T3474" s="124"/>
      <c r="U3474" s="124"/>
      <c r="V3474" s="124"/>
      <c r="W3474" s="124"/>
      <c r="X3474" s="124"/>
      <c r="Y3474" s="124"/>
    </row>
    <row r="3475" spans="1:25" x14ac:dyDescent="0.25">
      <c r="A3475" s="124"/>
      <c r="B3475" s="124"/>
      <c r="C3475" s="124"/>
      <c r="D3475" s="124"/>
      <c r="E3475" s="124"/>
      <c r="F3475" s="124"/>
      <c r="G3475" s="124"/>
      <c r="H3475" s="124"/>
      <c r="I3475" s="124"/>
      <c r="J3475" s="124"/>
      <c r="K3475" s="124"/>
      <c r="L3475" s="124"/>
      <c r="M3475" s="124"/>
      <c r="N3475" s="124"/>
      <c r="O3475" s="124"/>
      <c r="P3475" s="124"/>
      <c r="Q3475" s="124"/>
      <c r="R3475" s="124"/>
      <c r="S3475" s="124"/>
      <c r="T3475" s="124"/>
      <c r="U3475" s="124"/>
      <c r="V3475" s="124"/>
      <c r="W3475" s="124"/>
      <c r="X3475" s="124"/>
      <c r="Y3475" s="124"/>
    </row>
    <row r="3476" spans="1:25" x14ac:dyDescent="0.25">
      <c r="A3476" s="124"/>
      <c r="B3476" s="124"/>
      <c r="C3476" s="124"/>
      <c r="D3476" s="124"/>
      <c r="E3476" s="124"/>
      <c r="F3476" s="124"/>
      <c r="G3476" s="124"/>
      <c r="H3476" s="124"/>
      <c r="I3476" s="124"/>
      <c r="J3476" s="124"/>
      <c r="K3476" s="124"/>
      <c r="L3476" s="124"/>
      <c r="M3476" s="124"/>
      <c r="N3476" s="124"/>
      <c r="O3476" s="124"/>
      <c r="P3476" s="124"/>
      <c r="Q3476" s="124"/>
      <c r="R3476" s="124"/>
      <c r="S3476" s="124"/>
      <c r="T3476" s="124"/>
      <c r="U3476" s="124"/>
      <c r="V3476" s="124"/>
      <c r="W3476" s="124"/>
      <c r="X3476" s="124"/>
      <c r="Y3476" s="124"/>
    </row>
    <row r="3477" spans="1:25" x14ac:dyDescent="0.25">
      <c r="A3477" s="124"/>
      <c r="B3477" s="124"/>
      <c r="C3477" s="124"/>
      <c r="D3477" s="124"/>
      <c r="E3477" s="124"/>
      <c r="F3477" s="124"/>
      <c r="G3477" s="124"/>
      <c r="H3477" s="124"/>
      <c r="I3477" s="124"/>
      <c r="J3477" s="124"/>
      <c r="K3477" s="124"/>
      <c r="L3477" s="124"/>
      <c r="M3477" s="124"/>
      <c r="N3477" s="124"/>
      <c r="O3477" s="124"/>
      <c r="P3477" s="124"/>
      <c r="Q3477" s="124"/>
      <c r="R3477" s="124"/>
      <c r="S3477" s="124"/>
      <c r="T3477" s="124"/>
      <c r="U3477" s="124"/>
      <c r="V3477" s="124"/>
      <c r="W3477" s="124"/>
      <c r="X3477" s="124"/>
      <c r="Y3477" s="124"/>
    </row>
    <row r="3478" spans="1:25" x14ac:dyDescent="0.25">
      <c r="A3478" s="124"/>
      <c r="B3478" s="124"/>
      <c r="C3478" s="124"/>
      <c r="D3478" s="124"/>
      <c r="E3478" s="124"/>
      <c r="F3478" s="124"/>
      <c r="G3478" s="124"/>
      <c r="H3478" s="124"/>
      <c r="I3478" s="124"/>
      <c r="J3478" s="124"/>
      <c r="K3478" s="124"/>
      <c r="L3478" s="124"/>
      <c r="M3478" s="124"/>
      <c r="N3478" s="124"/>
      <c r="O3478" s="124"/>
      <c r="P3478" s="124"/>
      <c r="Q3478" s="124"/>
      <c r="R3478" s="124"/>
      <c r="S3478" s="124"/>
      <c r="T3478" s="124"/>
      <c r="U3478" s="124"/>
      <c r="V3478" s="124"/>
      <c r="W3478" s="124"/>
      <c r="X3478" s="124"/>
      <c r="Y3478" s="124"/>
    </row>
    <row r="3479" spans="1:25" x14ac:dyDescent="0.25">
      <c r="A3479" s="124"/>
      <c r="B3479" s="124"/>
      <c r="C3479" s="124"/>
      <c r="D3479" s="124"/>
      <c r="E3479" s="124"/>
      <c r="F3479" s="124"/>
      <c r="G3479" s="124"/>
      <c r="H3479" s="124"/>
      <c r="I3479" s="124"/>
      <c r="J3479" s="124"/>
      <c r="K3479" s="124"/>
      <c r="L3479" s="124"/>
      <c r="M3479" s="124"/>
      <c r="N3479" s="124"/>
      <c r="O3479" s="124"/>
      <c r="P3479" s="124"/>
      <c r="Q3479" s="124"/>
      <c r="R3479" s="124"/>
      <c r="S3479" s="124"/>
      <c r="T3479" s="124"/>
      <c r="U3479" s="124"/>
      <c r="V3479" s="124"/>
      <c r="W3479" s="124"/>
      <c r="X3479" s="124"/>
      <c r="Y3479" s="124"/>
    </row>
    <row r="3480" spans="1:25" x14ac:dyDescent="0.25">
      <c r="A3480" s="124"/>
      <c r="B3480" s="124"/>
      <c r="C3480" s="124"/>
      <c r="D3480" s="124"/>
      <c r="E3480" s="124"/>
      <c r="F3480" s="124"/>
      <c r="G3480" s="124"/>
      <c r="H3480" s="124"/>
      <c r="I3480" s="124"/>
      <c r="J3480" s="124"/>
      <c r="K3480" s="124"/>
      <c r="L3480" s="124"/>
      <c r="M3480" s="124"/>
      <c r="N3480" s="124"/>
      <c r="O3480" s="124"/>
      <c r="P3480" s="124"/>
      <c r="Q3480" s="124"/>
      <c r="R3480" s="124"/>
      <c r="S3480" s="124"/>
      <c r="T3480" s="124"/>
      <c r="U3480" s="124"/>
      <c r="V3480" s="124"/>
      <c r="W3480" s="124"/>
      <c r="X3480" s="124"/>
      <c r="Y3480" s="124"/>
    </row>
    <row r="3481" spans="1:25" x14ac:dyDescent="0.25">
      <c r="A3481" s="124"/>
      <c r="B3481" s="124"/>
      <c r="C3481" s="124"/>
      <c r="D3481" s="124"/>
      <c r="E3481" s="124"/>
      <c r="F3481" s="124"/>
      <c r="G3481" s="124"/>
      <c r="H3481" s="124"/>
      <c r="I3481" s="124"/>
      <c r="J3481" s="124"/>
      <c r="K3481" s="124"/>
      <c r="L3481" s="124"/>
      <c r="M3481" s="124"/>
      <c r="N3481" s="124"/>
      <c r="O3481" s="124"/>
      <c r="P3481" s="124"/>
      <c r="Q3481" s="124"/>
      <c r="R3481" s="124"/>
      <c r="S3481" s="124"/>
      <c r="T3481" s="124"/>
      <c r="U3481" s="124"/>
      <c r="V3481" s="124"/>
      <c r="W3481" s="124"/>
      <c r="X3481" s="124"/>
      <c r="Y3481" s="124"/>
    </row>
    <row r="3482" spans="1:25" x14ac:dyDescent="0.25">
      <c r="A3482" s="124"/>
      <c r="B3482" s="124"/>
      <c r="C3482" s="124"/>
      <c r="D3482" s="124"/>
      <c r="E3482" s="124"/>
      <c r="F3482" s="124"/>
      <c r="G3482" s="124"/>
      <c r="H3482" s="124"/>
      <c r="I3482" s="124"/>
      <c r="J3482" s="124"/>
      <c r="K3482" s="124"/>
      <c r="L3482" s="124"/>
      <c r="M3482" s="124"/>
      <c r="N3482" s="124"/>
      <c r="O3482" s="124"/>
      <c r="P3482" s="124"/>
      <c r="Q3482" s="124"/>
      <c r="R3482" s="124"/>
      <c r="S3482" s="124"/>
      <c r="T3482" s="124"/>
      <c r="U3482" s="124"/>
      <c r="V3482" s="124"/>
      <c r="W3482" s="124"/>
      <c r="X3482" s="124"/>
      <c r="Y3482" s="124"/>
    </row>
    <row r="3483" spans="1:25" x14ac:dyDescent="0.25">
      <c r="A3483" s="124"/>
      <c r="B3483" s="124"/>
      <c r="C3483" s="124"/>
      <c r="D3483" s="124"/>
      <c r="E3483" s="124"/>
      <c r="F3483" s="124"/>
      <c r="G3483" s="124"/>
      <c r="H3483" s="124"/>
      <c r="I3483" s="124"/>
      <c r="J3483" s="124"/>
      <c r="K3483" s="124"/>
      <c r="L3483" s="124"/>
      <c r="M3483" s="124"/>
      <c r="N3483" s="124"/>
      <c r="O3483" s="124"/>
      <c r="P3483" s="124"/>
      <c r="Q3483" s="124"/>
      <c r="R3483" s="124"/>
      <c r="S3483" s="124"/>
      <c r="T3483" s="124"/>
      <c r="U3483" s="124"/>
      <c r="V3483" s="124"/>
      <c r="W3483" s="124"/>
      <c r="X3483" s="124"/>
      <c r="Y3483" s="124"/>
    </row>
    <row r="3484" spans="1:25" x14ac:dyDescent="0.25">
      <c r="A3484" s="124"/>
      <c r="B3484" s="124"/>
      <c r="C3484" s="124"/>
      <c r="D3484" s="124"/>
      <c r="E3484" s="124"/>
      <c r="F3484" s="124"/>
      <c r="G3484" s="124"/>
      <c r="H3484" s="124"/>
      <c r="I3484" s="124"/>
      <c r="J3484" s="124"/>
      <c r="K3484" s="124"/>
      <c r="L3484" s="124"/>
      <c r="M3484" s="124"/>
      <c r="N3484" s="124"/>
      <c r="O3484" s="124"/>
      <c r="P3484" s="124"/>
      <c r="Q3484" s="124"/>
      <c r="R3484" s="124"/>
      <c r="S3484" s="124"/>
      <c r="T3484" s="124"/>
      <c r="U3484" s="124"/>
      <c r="V3484" s="124"/>
      <c r="W3484" s="124"/>
      <c r="X3484" s="124"/>
      <c r="Y3484" s="124"/>
    </row>
    <row r="3485" spans="1:25" x14ac:dyDescent="0.25">
      <c r="A3485" s="124"/>
      <c r="B3485" s="124"/>
      <c r="C3485" s="124"/>
      <c r="D3485" s="124"/>
      <c r="E3485" s="124"/>
      <c r="F3485" s="124"/>
      <c r="G3485" s="124"/>
      <c r="H3485" s="124"/>
      <c r="I3485" s="124"/>
      <c r="J3485" s="124"/>
      <c r="K3485" s="124"/>
      <c r="L3485" s="124"/>
      <c r="M3485" s="124"/>
      <c r="N3485" s="124"/>
      <c r="O3485" s="124"/>
      <c r="P3485" s="124"/>
      <c r="Q3485" s="124"/>
      <c r="R3485" s="124"/>
      <c r="S3485" s="124"/>
      <c r="T3485" s="124"/>
      <c r="U3485" s="124"/>
      <c r="V3485" s="124"/>
      <c r="W3485" s="124"/>
      <c r="X3485" s="124"/>
      <c r="Y3485" s="124"/>
    </row>
    <row r="3486" spans="1:25" x14ac:dyDescent="0.25">
      <c r="A3486" s="124"/>
      <c r="B3486" s="124"/>
      <c r="C3486" s="124"/>
      <c r="D3486" s="124"/>
      <c r="E3486" s="124"/>
      <c r="F3486" s="124"/>
      <c r="G3486" s="124"/>
      <c r="H3486" s="124"/>
      <c r="I3486" s="124"/>
      <c r="J3486" s="124"/>
      <c r="K3486" s="124"/>
      <c r="L3486" s="124"/>
      <c r="M3486" s="124"/>
      <c r="N3486" s="124"/>
      <c r="O3486" s="124"/>
      <c r="P3486" s="124"/>
      <c r="Q3486" s="124"/>
      <c r="R3486" s="124"/>
      <c r="S3486" s="124"/>
      <c r="T3486" s="124"/>
      <c r="U3486" s="124"/>
      <c r="V3486" s="124"/>
      <c r="W3486" s="124"/>
      <c r="X3486" s="124"/>
      <c r="Y3486" s="124"/>
    </row>
    <row r="3487" spans="1:25" x14ac:dyDescent="0.25">
      <c r="A3487" s="124"/>
      <c r="B3487" s="124"/>
      <c r="C3487" s="124"/>
      <c r="D3487" s="124"/>
      <c r="E3487" s="124"/>
      <c r="F3487" s="124"/>
      <c r="G3487" s="124"/>
      <c r="H3487" s="124"/>
      <c r="I3487" s="124"/>
      <c r="J3487" s="124"/>
      <c r="K3487" s="124"/>
      <c r="L3487" s="124"/>
      <c r="M3487" s="124"/>
      <c r="N3487" s="124"/>
      <c r="O3487" s="124"/>
      <c r="P3487" s="124"/>
      <c r="Q3487" s="124"/>
      <c r="R3487" s="124"/>
      <c r="S3487" s="124"/>
      <c r="T3487" s="124"/>
      <c r="U3487" s="124"/>
      <c r="V3487" s="124"/>
      <c r="W3487" s="124"/>
      <c r="X3487" s="124"/>
      <c r="Y3487" s="124"/>
    </row>
    <row r="3488" spans="1:25" x14ac:dyDescent="0.25">
      <c r="A3488" s="124"/>
      <c r="B3488" s="124"/>
      <c r="C3488" s="124"/>
      <c r="D3488" s="124"/>
      <c r="E3488" s="124"/>
      <c r="F3488" s="124"/>
      <c r="G3488" s="124"/>
      <c r="H3488" s="124"/>
      <c r="I3488" s="124"/>
      <c r="J3488" s="124"/>
      <c r="K3488" s="124"/>
      <c r="L3488" s="124"/>
      <c r="M3488" s="124"/>
      <c r="N3488" s="124"/>
      <c r="O3488" s="124"/>
      <c r="P3488" s="124"/>
      <c r="Q3488" s="124"/>
      <c r="R3488" s="124"/>
      <c r="S3488" s="124"/>
      <c r="T3488" s="124"/>
      <c r="U3488" s="124"/>
      <c r="V3488" s="124"/>
      <c r="W3488" s="124"/>
      <c r="X3488" s="124"/>
      <c r="Y3488" s="124"/>
    </row>
    <row r="3489" spans="1:25" x14ac:dyDescent="0.25">
      <c r="A3489" s="124"/>
      <c r="B3489" s="124"/>
      <c r="C3489" s="124"/>
      <c r="D3489" s="124"/>
      <c r="E3489" s="124"/>
      <c r="F3489" s="124"/>
      <c r="G3489" s="124"/>
      <c r="H3489" s="124"/>
      <c r="I3489" s="124"/>
      <c r="J3489" s="124"/>
      <c r="K3489" s="124"/>
      <c r="L3489" s="124"/>
      <c r="M3489" s="124"/>
      <c r="N3489" s="124"/>
      <c r="O3489" s="124"/>
      <c r="P3489" s="124"/>
      <c r="Q3489" s="124"/>
      <c r="R3489" s="124"/>
      <c r="S3489" s="124"/>
      <c r="T3489" s="124"/>
      <c r="U3489" s="124"/>
      <c r="V3489" s="124"/>
      <c r="W3489" s="124"/>
      <c r="X3489" s="124"/>
      <c r="Y3489" s="124"/>
    </row>
    <row r="3490" spans="1:25" x14ac:dyDescent="0.25">
      <c r="A3490" s="124"/>
      <c r="B3490" s="124"/>
      <c r="C3490" s="124"/>
      <c r="D3490" s="124"/>
      <c r="E3490" s="124"/>
      <c r="F3490" s="124"/>
      <c r="G3490" s="124"/>
      <c r="H3490" s="124"/>
      <c r="I3490" s="124"/>
      <c r="J3490" s="124"/>
      <c r="K3490" s="124"/>
      <c r="L3490" s="124"/>
      <c r="M3490" s="124"/>
      <c r="N3490" s="124"/>
      <c r="O3490" s="124"/>
      <c r="P3490" s="124"/>
      <c r="Q3490" s="124"/>
      <c r="R3490" s="124"/>
      <c r="S3490" s="124"/>
      <c r="T3490" s="124"/>
      <c r="U3490" s="124"/>
      <c r="V3490" s="124"/>
      <c r="W3490" s="124"/>
      <c r="X3490" s="124"/>
      <c r="Y3490" s="124"/>
    </row>
    <row r="3491" spans="1:25" x14ac:dyDescent="0.25">
      <c r="A3491" s="124"/>
      <c r="B3491" s="124"/>
      <c r="C3491" s="124"/>
      <c r="D3491" s="124"/>
      <c r="E3491" s="124"/>
      <c r="F3491" s="124"/>
      <c r="G3491" s="124"/>
      <c r="H3491" s="124"/>
      <c r="I3491" s="124"/>
      <c r="J3491" s="124"/>
      <c r="K3491" s="124"/>
      <c r="L3491" s="124"/>
      <c r="M3491" s="124"/>
      <c r="N3491" s="124"/>
      <c r="O3491" s="124"/>
      <c r="P3491" s="124"/>
      <c r="Q3491" s="124"/>
      <c r="R3491" s="124"/>
      <c r="S3491" s="124"/>
      <c r="T3491" s="124"/>
      <c r="U3491" s="124"/>
      <c r="V3491" s="124"/>
      <c r="W3491" s="124"/>
      <c r="X3491" s="124"/>
      <c r="Y3491" s="124"/>
    </row>
    <row r="3492" spans="1:25" x14ac:dyDescent="0.25">
      <c r="A3492" s="124"/>
      <c r="B3492" s="124"/>
      <c r="C3492" s="124"/>
      <c r="D3492" s="124"/>
      <c r="E3492" s="124"/>
      <c r="F3492" s="124"/>
      <c r="G3492" s="124"/>
      <c r="H3492" s="124"/>
      <c r="I3492" s="124"/>
      <c r="J3492" s="124"/>
      <c r="K3492" s="124"/>
      <c r="L3492" s="124"/>
      <c r="M3492" s="124"/>
      <c r="N3492" s="124"/>
      <c r="O3492" s="124"/>
      <c r="P3492" s="124"/>
      <c r="Q3492" s="124"/>
      <c r="R3492" s="124"/>
      <c r="S3492" s="124"/>
      <c r="T3492" s="124"/>
      <c r="U3492" s="124"/>
      <c r="V3492" s="124"/>
      <c r="W3492" s="124"/>
      <c r="X3492" s="124"/>
      <c r="Y3492" s="124"/>
    </row>
    <row r="3493" spans="1:25" x14ac:dyDescent="0.25">
      <c r="A3493" s="124"/>
      <c r="B3493" s="124"/>
      <c r="C3493" s="124"/>
      <c r="D3493" s="124"/>
      <c r="E3493" s="124"/>
      <c r="F3493" s="124"/>
      <c r="G3493" s="124"/>
      <c r="H3493" s="124"/>
      <c r="I3493" s="124"/>
      <c r="J3493" s="124"/>
      <c r="K3493" s="124"/>
      <c r="L3493" s="124"/>
      <c r="M3493" s="124"/>
      <c r="N3493" s="124"/>
      <c r="O3493" s="124"/>
      <c r="P3493" s="124"/>
      <c r="Q3493" s="124"/>
      <c r="R3493" s="124"/>
      <c r="S3493" s="124"/>
      <c r="T3493" s="124"/>
      <c r="U3493" s="124"/>
      <c r="V3493" s="124"/>
      <c r="W3493" s="124"/>
      <c r="X3493" s="124"/>
      <c r="Y3493" s="124"/>
    </row>
    <row r="3494" spans="1:25" x14ac:dyDescent="0.25">
      <c r="A3494" s="124"/>
      <c r="B3494" s="124"/>
      <c r="C3494" s="124"/>
      <c r="D3494" s="124"/>
      <c r="E3494" s="124"/>
      <c r="F3494" s="124"/>
      <c r="G3494" s="124"/>
      <c r="H3494" s="124"/>
      <c r="I3494" s="124"/>
      <c r="J3494" s="124"/>
      <c r="K3494" s="124"/>
      <c r="L3494" s="124"/>
      <c r="M3494" s="124"/>
      <c r="N3494" s="124"/>
      <c r="O3494" s="124"/>
      <c r="P3494" s="124"/>
      <c r="Q3494" s="124"/>
      <c r="R3494" s="124"/>
      <c r="S3494" s="124"/>
      <c r="T3494" s="124"/>
      <c r="U3494" s="124"/>
      <c r="V3494" s="124"/>
      <c r="W3494" s="124"/>
      <c r="X3494" s="124"/>
      <c r="Y3494" s="124"/>
    </row>
    <row r="3495" spans="1:25" x14ac:dyDescent="0.25">
      <c r="A3495" s="124"/>
      <c r="B3495" s="124"/>
      <c r="C3495" s="124"/>
      <c r="D3495" s="124"/>
      <c r="E3495" s="124"/>
      <c r="F3495" s="124"/>
      <c r="G3495" s="124"/>
      <c r="H3495" s="124"/>
      <c r="I3495" s="124"/>
      <c r="J3495" s="124"/>
      <c r="K3495" s="124"/>
      <c r="L3495" s="124"/>
      <c r="M3495" s="124"/>
      <c r="N3495" s="124"/>
      <c r="O3495" s="124"/>
      <c r="P3495" s="124"/>
      <c r="Q3495" s="124"/>
      <c r="R3495" s="124"/>
      <c r="S3495" s="124"/>
      <c r="T3495" s="124"/>
      <c r="U3495" s="124"/>
      <c r="V3495" s="124"/>
      <c r="W3495" s="124"/>
      <c r="X3495" s="124"/>
      <c r="Y3495" s="124"/>
    </row>
    <row r="3496" spans="1:25" x14ac:dyDescent="0.25">
      <c r="A3496" s="124"/>
      <c r="B3496" s="124"/>
      <c r="C3496" s="124"/>
      <c r="D3496" s="124"/>
      <c r="E3496" s="124"/>
      <c r="F3496" s="124"/>
      <c r="G3496" s="124"/>
      <c r="H3496" s="124"/>
      <c r="I3496" s="124"/>
      <c r="J3496" s="124"/>
      <c r="K3496" s="124"/>
      <c r="L3496" s="124"/>
      <c r="M3496" s="124"/>
      <c r="N3496" s="124"/>
      <c r="O3496" s="124"/>
      <c r="P3496" s="124"/>
      <c r="Q3496" s="124"/>
      <c r="R3496" s="124"/>
      <c r="S3496" s="124"/>
      <c r="T3496" s="124"/>
      <c r="U3496" s="124"/>
      <c r="V3496" s="124"/>
      <c r="W3496" s="124"/>
      <c r="X3496" s="124"/>
      <c r="Y3496" s="124"/>
    </row>
    <row r="3497" spans="1:25" x14ac:dyDescent="0.25">
      <c r="A3497" s="124"/>
      <c r="B3497" s="124"/>
      <c r="C3497" s="124"/>
      <c r="D3497" s="124"/>
      <c r="E3497" s="124"/>
      <c r="F3497" s="124"/>
      <c r="G3497" s="124"/>
      <c r="H3497" s="124"/>
      <c r="I3497" s="124"/>
      <c r="J3497" s="124"/>
      <c r="K3497" s="124"/>
      <c r="L3497" s="124"/>
      <c r="M3497" s="124"/>
      <c r="N3497" s="124"/>
      <c r="O3497" s="124"/>
      <c r="P3497" s="124"/>
      <c r="Q3497" s="124"/>
      <c r="R3497" s="124"/>
      <c r="S3497" s="124"/>
      <c r="T3497" s="124"/>
      <c r="U3497" s="124"/>
      <c r="V3497" s="124"/>
      <c r="W3497" s="124"/>
      <c r="X3497" s="124"/>
      <c r="Y3497" s="124"/>
    </row>
    <row r="3498" spans="1:25" x14ac:dyDescent="0.25">
      <c r="A3498" s="124"/>
      <c r="B3498" s="124"/>
      <c r="C3498" s="124"/>
      <c r="D3498" s="124"/>
      <c r="E3498" s="124"/>
      <c r="F3498" s="124"/>
      <c r="G3498" s="124"/>
      <c r="H3498" s="124"/>
      <c r="I3498" s="124"/>
      <c r="J3498" s="124"/>
      <c r="K3498" s="124"/>
      <c r="L3498" s="124"/>
      <c r="M3498" s="124"/>
      <c r="N3498" s="124"/>
      <c r="O3498" s="124"/>
      <c r="P3498" s="124"/>
      <c r="Q3498" s="124"/>
      <c r="R3498" s="124"/>
      <c r="S3498" s="124"/>
      <c r="T3498" s="124"/>
      <c r="U3498" s="124"/>
      <c r="V3498" s="124"/>
      <c r="W3498" s="124"/>
      <c r="X3498" s="124"/>
      <c r="Y3498" s="124"/>
    </row>
    <row r="3499" spans="1:25" x14ac:dyDescent="0.25">
      <c r="A3499" s="124"/>
      <c r="B3499" s="124"/>
      <c r="C3499" s="124"/>
      <c r="D3499" s="124"/>
      <c r="E3499" s="124"/>
      <c r="F3499" s="124"/>
      <c r="G3499" s="124"/>
      <c r="H3499" s="124"/>
      <c r="I3499" s="124"/>
      <c r="J3499" s="124"/>
      <c r="K3499" s="124"/>
      <c r="L3499" s="124"/>
      <c r="M3499" s="124"/>
      <c r="N3499" s="124"/>
      <c r="O3499" s="124"/>
      <c r="P3499" s="124"/>
      <c r="Q3499" s="124"/>
      <c r="R3499" s="124"/>
      <c r="S3499" s="124"/>
      <c r="T3499" s="124"/>
      <c r="U3499" s="124"/>
      <c r="V3499" s="124"/>
      <c r="W3499" s="124"/>
      <c r="X3499" s="124"/>
      <c r="Y3499" s="124"/>
    </row>
    <row r="3500" spans="1:25" x14ac:dyDescent="0.25">
      <c r="A3500" s="124"/>
      <c r="B3500" s="124"/>
      <c r="C3500" s="124"/>
      <c r="D3500" s="124"/>
      <c r="E3500" s="124"/>
      <c r="F3500" s="124"/>
      <c r="G3500" s="124"/>
      <c r="H3500" s="124"/>
      <c r="I3500" s="124"/>
      <c r="J3500" s="124"/>
      <c r="K3500" s="124"/>
      <c r="L3500" s="124"/>
      <c r="M3500" s="124"/>
      <c r="N3500" s="124"/>
      <c r="O3500" s="124"/>
      <c r="P3500" s="124"/>
      <c r="Q3500" s="124"/>
      <c r="R3500" s="124"/>
      <c r="S3500" s="124"/>
      <c r="T3500" s="124"/>
      <c r="U3500" s="124"/>
      <c r="V3500" s="124"/>
      <c r="W3500" s="124"/>
      <c r="X3500" s="124"/>
      <c r="Y3500" s="124"/>
    </row>
    <row r="3501" spans="1:25" x14ac:dyDescent="0.25">
      <c r="A3501" s="124"/>
      <c r="B3501" s="124"/>
      <c r="C3501" s="124"/>
      <c r="D3501" s="124"/>
      <c r="E3501" s="124"/>
      <c r="F3501" s="124"/>
      <c r="G3501" s="124"/>
      <c r="H3501" s="124"/>
      <c r="I3501" s="124"/>
      <c r="J3501" s="124"/>
      <c r="K3501" s="124"/>
      <c r="L3501" s="124"/>
      <c r="M3501" s="124"/>
      <c r="N3501" s="124"/>
      <c r="O3501" s="124"/>
      <c r="P3501" s="124"/>
      <c r="Q3501" s="124"/>
      <c r="R3501" s="124"/>
      <c r="S3501" s="124"/>
      <c r="T3501" s="124"/>
      <c r="U3501" s="124"/>
      <c r="V3501" s="124"/>
      <c r="W3501" s="124"/>
      <c r="X3501" s="124"/>
      <c r="Y3501" s="124"/>
    </row>
    <row r="3502" spans="1:25" x14ac:dyDescent="0.25">
      <c r="A3502" s="124"/>
      <c r="B3502" s="124"/>
      <c r="C3502" s="124"/>
      <c r="D3502" s="124"/>
      <c r="E3502" s="124"/>
      <c r="F3502" s="124"/>
      <c r="G3502" s="124"/>
      <c r="H3502" s="124"/>
      <c r="I3502" s="124"/>
      <c r="J3502" s="124"/>
      <c r="K3502" s="124"/>
      <c r="L3502" s="124"/>
      <c r="M3502" s="124"/>
      <c r="N3502" s="124"/>
      <c r="O3502" s="124"/>
      <c r="P3502" s="124"/>
      <c r="Q3502" s="124"/>
      <c r="R3502" s="124"/>
      <c r="S3502" s="124"/>
      <c r="T3502" s="124"/>
      <c r="U3502" s="124"/>
      <c r="V3502" s="124"/>
      <c r="W3502" s="124"/>
      <c r="X3502" s="124"/>
      <c r="Y3502" s="124"/>
    </row>
    <row r="3503" spans="1:25" x14ac:dyDescent="0.25">
      <c r="A3503" s="124"/>
      <c r="B3503" s="124"/>
      <c r="C3503" s="124"/>
      <c r="D3503" s="124"/>
      <c r="E3503" s="124"/>
      <c r="F3503" s="124"/>
      <c r="G3503" s="124"/>
      <c r="H3503" s="124"/>
      <c r="I3503" s="124"/>
      <c r="J3503" s="124"/>
      <c r="K3503" s="124"/>
      <c r="L3503" s="124"/>
      <c r="M3503" s="124"/>
      <c r="N3503" s="124"/>
      <c r="O3503" s="124"/>
      <c r="P3503" s="124"/>
      <c r="Q3503" s="124"/>
      <c r="R3503" s="124"/>
      <c r="S3503" s="124"/>
      <c r="T3503" s="124"/>
      <c r="U3503" s="124"/>
      <c r="V3503" s="124"/>
      <c r="W3503" s="124"/>
      <c r="X3503" s="124"/>
      <c r="Y3503" s="124"/>
    </row>
    <row r="3504" spans="1:25" x14ac:dyDescent="0.25">
      <c r="A3504" s="124"/>
      <c r="B3504" s="124"/>
      <c r="C3504" s="124"/>
      <c r="D3504" s="124"/>
      <c r="E3504" s="124"/>
      <c r="F3504" s="124"/>
      <c r="G3504" s="124"/>
      <c r="H3504" s="124"/>
      <c r="I3504" s="124"/>
      <c r="J3504" s="124"/>
      <c r="K3504" s="124"/>
      <c r="L3504" s="124"/>
      <c r="M3504" s="124"/>
      <c r="N3504" s="124"/>
      <c r="O3504" s="124"/>
      <c r="P3504" s="124"/>
      <c r="Q3504" s="124"/>
      <c r="R3504" s="124"/>
      <c r="S3504" s="124"/>
      <c r="T3504" s="124"/>
      <c r="U3504" s="124"/>
      <c r="V3504" s="124"/>
      <c r="W3504" s="124"/>
      <c r="X3504" s="124"/>
      <c r="Y3504" s="124"/>
    </row>
    <row r="3505" spans="1:25" x14ac:dyDescent="0.25">
      <c r="A3505" s="124"/>
      <c r="B3505" s="124"/>
      <c r="C3505" s="124"/>
      <c r="D3505" s="124"/>
      <c r="E3505" s="124"/>
      <c r="F3505" s="124"/>
      <c r="G3505" s="124"/>
      <c r="H3505" s="124"/>
      <c r="I3505" s="124"/>
      <c r="J3505" s="124"/>
      <c r="K3505" s="124"/>
      <c r="L3505" s="124"/>
      <c r="M3505" s="124"/>
      <c r="N3505" s="124"/>
      <c r="O3505" s="124"/>
      <c r="P3505" s="124"/>
      <c r="Q3505" s="124"/>
      <c r="R3505" s="124"/>
      <c r="S3505" s="124"/>
      <c r="T3505" s="124"/>
      <c r="U3505" s="124"/>
      <c r="V3505" s="124"/>
      <c r="W3505" s="124"/>
      <c r="X3505" s="124"/>
      <c r="Y3505" s="124"/>
    </row>
    <row r="3506" spans="1:25" x14ac:dyDescent="0.25">
      <c r="A3506" s="124"/>
      <c r="B3506" s="124"/>
      <c r="C3506" s="124"/>
      <c r="D3506" s="124"/>
      <c r="E3506" s="124"/>
      <c r="F3506" s="124"/>
      <c r="G3506" s="124"/>
      <c r="H3506" s="124"/>
      <c r="I3506" s="124"/>
      <c r="J3506" s="124"/>
      <c r="K3506" s="124"/>
      <c r="L3506" s="124"/>
      <c r="M3506" s="124"/>
      <c r="N3506" s="124"/>
      <c r="O3506" s="124"/>
      <c r="P3506" s="124"/>
      <c r="Q3506" s="124"/>
      <c r="R3506" s="124"/>
      <c r="S3506" s="124"/>
      <c r="T3506" s="124"/>
      <c r="U3506" s="124"/>
      <c r="V3506" s="124"/>
      <c r="W3506" s="124"/>
      <c r="X3506" s="124"/>
      <c r="Y3506" s="124"/>
    </row>
    <row r="3507" spans="1:25" x14ac:dyDescent="0.25">
      <c r="A3507" s="124"/>
      <c r="B3507" s="124"/>
      <c r="C3507" s="124"/>
      <c r="D3507" s="124"/>
      <c r="E3507" s="124"/>
      <c r="F3507" s="124"/>
      <c r="G3507" s="124"/>
      <c r="H3507" s="124"/>
      <c r="I3507" s="124"/>
      <c r="J3507" s="124"/>
      <c r="K3507" s="124"/>
      <c r="L3507" s="124"/>
      <c r="M3507" s="124"/>
      <c r="N3507" s="124"/>
      <c r="O3507" s="124"/>
      <c r="P3507" s="124"/>
      <c r="Q3507" s="124"/>
      <c r="R3507" s="124"/>
      <c r="S3507" s="124"/>
      <c r="T3507" s="124"/>
      <c r="U3507" s="124"/>
      <c r="V3507" s="124"/>
      <c r="W3507" s="124"/>
      <c r="X3507" s="124"/>
      <c r="Y3507" s="124"/>
    </row>
    <row r="3508" spans="1:25" x14ac:dyDescent="0.25">
      <c r="A3508" s="124"/>
      <c r="B3508" s="124"/>
      <c r="C3508" s="124"/>
      <c r="D3508" s="124"/>
      <c r="E3508" s="124"/>
      <c r="F3508" s="124"/>
      <c r="G3508" s="124"/>
      <c r="H3508" s="124"/>
      <c r="I3508" s="124"/>
      <c r="J3508" s="124"/>
      <c r="K3508" s="124"/>
      <c r="L3508" s="124"/>
      <c r="M3508" s="124"/>
      <c r="N3508" s="124"/>
      <c r="O3508" s="124"/>
      <c r="P3508" s="124"/>
      <c r="Q3508" s="124"/>
      <c r="R3508" s="124"/>
      <c r="S3508" s="124"/>
      <c r="T3508" s="124"/>
      <c r="U3508" s="124"/>
      <c r="V3508" s="124"/>
      <c r="W3508" s="124"/>
      <c r="X3508" s="124"/>
      <c r="Y3508" s="124"/>
    </row>
    <row r="3509" spans="1:25" x14ac:dyDescent="0.25">
      <c r="A3509" s="124"/>
      <c r="B3509" s="124"/>
      <c r="C3509" s="124"/>
      <c r="D3509" s="124"/>
      <c r="E3509" s="124"/>
      <c r="F3509" s="124"/>
      <c r="G3509" s="124"/>
      <c r="H3509" s="124"/>
      <c r="I3509" s="124"/>
      <c r="J3509" s="124"/>
      <c r="K3509" s="124"/>
      <c r="L3509" s="124"/>
      <c r="M3509" s="124"/>
      <c r="N3509" s="124"/>
      <c r="O3509" s="124"/>
      <c r="P3509" s="124"/>
      <c r="Q3509" s="124"/>
      <c r="R3509" s="124"/>
      <c r="S3509" s="124"/>
      <c r="T3509" s="124"/>
      <c r="U3509" s="124"/>
      <c r="V3509" s="124"/>
      <c r="W3509" s="124"/>
      <c r="X3509" s="124"/>
      <c r="Y3509" s="124"/>
    </row>
    <row r="3510" spans="1:25" x14ac:dyDescent="0.25">
      <c r="A3510" s="124"/>
      <c r="B3510" s="124"/>
      <c r="C3510" s="124"/>
      <c r="D3510" s="124"/>
      <c r="E3510" s="124"/>
      <c r="F3510" s="124"/>
      <c r="G3510" s="124"/>
      <c r="H3510" s="124"/>
      <c r="I3510" s="124"/>
      <c r="J3510" s="124"/>
      <c r="K3510" s="124"/>
      <c r="L3510" s="124"/>
      <c r="M3510" s="124"/>
      <c r="N3510" s="124"/>
      <c r="O3510" s="124"/>
      <c r="P3510" s="124"/>
      <c r="Q3510" s="124"/>
      <c r="R3510" s="124"/>
      <c r="S3510" s="124"/>
      <c r="T3510" s="124"/>
      <c r="U3510" s="124"/>
      <c r="V3510" s="124"/>
      <c r="W3510" s="124"/>
      <c r="X3510" s="124"/>
      <c r="Y3510" s="124"/>
    </row>
    <row r="3511" spans="1:25" x14ac:dyDescent="0.25">
      <c r="A3511" s="124"/>
      <c r="B3511" s="124"/>
      <c r="C3511" s="124"/>
      <c r="D3511" s="124"/>
      <c r="E3511" s="124"/>
      <c r="F3511" s="124"/>
      <c r="G3511" s="124"/>
      <c r="H3511" s="124"/>
      <c r="I3511" s="124"/>
      <c r="J3511" s="124"/>
      <c r="K3511" s="124"/>
      <c r="L3511" s="124"/>
      <c r="M3511" s="124"/>
      <c r="N3511" s="124"/>
      <c r="O3511" s="124"/>
      <c r="P3511" s="124"/>
      <c r="Q3511" s="124"/>
      <c r="R3511" s="124"/>
      <c r="S3511" s="124"/>
      <c r="T3511" s="124"/>
      <c r="U3511" s="124"/>
      <c r="V3511" s="124"/>
      <c r="W3511" s="124"/>
      <c r="X3511" s="124"/>
      <c r="Y3511" s="124"/>
    </row>
    <row r="3512" spans="1:25" x14ac:dyDescent="0.25">
      <c r="A3512" s="124"/>
      <c r="B3512" s="124"/>
      <c r="C3512" s="124"/>
      <c r="D3512" s="124"/>
      <c r="E3512" s="124"/>
      <c r="F3512" s="124"/>
      <c r="G3512" s="124"/>
      <c r="H3512" s="124"/>
      <c r="I3512" s="124"/>
      <c r="J3512" s="124"/>
      <c r="K3512" s="124"/>
      <c r="L3512" s="124"/>
      <c r="M3512" s="124"/>
      <c r="N3512" s="124"/>
      <c r="O3512" s="124"/>
      <c r="P3512" s="124"/>
      <c r="Q3512" s="124"/>
      <c r="R3512" s="124"/>
      <c r="S3512" s="124"/>
      <c r="T3512" s="124"/>
      <c r="U3512" s="124"/>
      <c r="V3512" s="124"/>
      <c r="W3512" s="124"/>
      <c r="X3512" s="124"/>
      <c r="Y3512" s="124"/>
    </row>
    <row r="3513" spans="1:25" x14ac:dyDescent="0.25">
      <c r="A3513" s="124"/>
      <c r="B3513" s="124"/>
      <c r="C3513" s="124"/>
      <c r="D3513" s="124"/>
      <c r="E3513" s="124"/>
      <c r="F3513" s="124"/>
      <c r="G3513" s="124"/>
      <c r="H3513" s="124"/>
      <c r="I3513" s="124"/>
      <c r="J3513" s="124"/>
      <c r="K3513" s="124"/>
      <c r="L3513" s="124"/>
      <c r="M3513" s="124"/>
      <c r="N3513" s="124"/>
      <c r="O3513" s="124"/>
      <c r="P3513" s="124"/>
      <c r="Q3513" s="124"/>
      <c r="R3513" s="124"/>
      <c r="S3513" s="124"/>
      <c r="T3513" s="124"/>
      <c r="U3513" s="124"/>
      <c r="V3513" s="124"/>
      <c r="W3513" s="124"/>
      <c r="X3513" s="124"/>
      <c r="Y3513" s="124"/>
    </row>
    <row r="3514" spans="1:25" x14ac:dyDescent="0.25">
      <c r="A3514" s="124"/>
      <c r="B3514" s="124"/>
      <c r="C3514" s="124"/>
      <c r="D3514" s="124"/>
      <c r="E3514" s="124"/>
      <c r="F3514" s="124"/>
      <c r="G3514" s="124"/>
      <c r="H3514" s="124"/>
      <c r="I3514" s="124"/>
      <c r="J3514" s="124"/>
      <c r="K3514" s="124"/>
      <c r="L3514" s="124"/>
      <c r="M3514" s="124"/>
      <c r="N3514" s="124"/>
      <c r="O3514" s="124"/>
      <c r="P3514" s="124"/>
      <c r="Q3514" s="124"/>
      <c r="R3514" s="124"/>
      <c r="S3514" s="124"/>
      <c r="T3514" s="124"/>
      <c r="U3514" s="124"/>
      <c r="V3514" s="124"/>
      <c r="W3514" s="124"/>
      <c r="X3514" s="124"/>
      <c r="Y3514" s="124"/>
    </row>
    <row r="3515" spans="1:25" x14ac:dyDescent="0.25">
      <c r="A3515" s="124"/>
      <c r="B3515" s="124"/>
      <c r="C3515" s="124"/>
      <c r="D3515" s="124"/>
      <c r="E3515" s="124"/>
      <c r="F3515" s="124"/>
      <c r="G3515" s="124"/>
      <c r="H3515" s="124"/>
      <c r="I3515" s="124"/>
      <c r="J3515" s="124"/>
      <c r="K3515" s="124"/>
      <c r="L3515" s="124"/>
      <c r="M3515" s="124"/>
      <c r="N3515" s="124"/>
      <c r="O3515" s="124"/>
      <c r="P3515" s="124"/>
      <c r="Q3515" s="124"/>
      <c r="R3515" s="124"/>
      <c r="S3515" s="124"/>
      <c r="T3515" s="124"/>
      <c r="U3515" s="124"/>
      <c r="V3515" s="124"/>
      <c r="W3515" s="124"/>
      <c r="X3515" s="124"/>
      <c r="Y3515" s="124"/>
    </row>
    <row r="3516" spans="1:25" x14ac:dyDescent="0.25">
      <c r="A3516" s="124"/>
      <c r="B3516" s="124"/>
      <c r="C3516" s="124"/>
      <c r="D3516" s="124"/>
      <c r="E3516" s="124"/>
      <c r="F3516" s="124"/>
      <c r="G3516" s="124"/>
      <c r="H3516" s="124"/>
      <c r="I3516" s="124"/>
      <c r="J3516" s="124"/>
      <c r="K3516" s="124"/>
      <c r="L3516" s="124"/>
      <c r="M3516" s="124"/>
      <c r="N3516" s="124"/>
      <c r="O3516" s="124"/>
      <c r="P3516" s="124"/>
      <c r="Q3516" s="124"/>
      <c r="R3516" s="124"/>
      <c r="S3516" s="124"/>
      <c r="T3516" s="124"/>
      <c r="U3516" s="124"/>
      <c r="V3516" s="124"/>
      <c r="W3516" s="124"/>
      <c r="X3516" s="124"/>
      <c r="Y3516" s="124"/>
    </row>
    <row r="3517" spans="1:25" x14ac:dyDescent="0.25">
      <c r="A3517" s="124"/>
      <c r="B3517" s="124"/>
      <c r="C3517" s="124"/>
      <c r="D3517" s="124"/>
      <c r="E3517" s="124"/>
      <c r="F3517" s="124"/>
      <c r="G3517" s="124"/>
      <c r="H3517" s="124"/>
      <c r="I3517" s="124"/>
      <c r="J3517" s="124"/>
      <c r="K3517" s="124"/>
      <c r="L3517" s="124"/>
      <c r="M3517" s="124"/>
      <c r="N3517" s="124"/>
      <c r="O3517" s="124"/>
      <c r="P3517" s="124"/>
      <c r="Q3517" s="124"/>
      <c r="R3517" s="124"/>
      <c r="S3517" s="124"/>
      <c r="T3517" s="124"/>
      <c r="U3517" s="124"/>
      <c r="V3517" s="124"/>
      <c r="W3517" s="124"/>
      <c r="X3517" s="124"/>
      <c r="Y3517" s="124"/>
    </row>
    <row r="3518" spans="1:25" x14ac:dyDescent="0.25">
      <c r="A3518" s="124"/>
      <c r="B3518" s="124"/>
      <c r="C3518" s="124"/>
      <c r="D3518" s="124"/>
      <c r="E3518" s="124"/>
      <c r="F3518" s="124"/>
      <c r="G3518" s="124"/>
      <c r="H3518" s="124"/>
      <c r="I3518" s="124"/>
      <c r="J3518" s="124"/>
      <c r="K3518" s="124"/>
      <c r="L3518" s="124"/>
      <c r="M3518" s="124"/>
      <c r="N3518" s="124"/>
      <c r="O3518" s="124"/>
      <c r="P3518" s="124"/>
      <c r="Q3518" s="124"/>
      <c r="R3518" s="124"/>
      <c r="S3518" s="124"/>
      <c r="T3518" s="124"/>
      <c r="U3518" s="124"/>
      <c r="V3518" s="124"/>
      <c r="W3518" s="124"/>
      <c r="X3518" s="124"/>
      <c r="Y3518" s="124"/>
    </row>
    <row r="3519" spans="1:25" x14ac:dyDescent="0.25">
      <c r="A3519" s="124"/>
      <c r="B3519" s="124"/>
      <c r="C3519" s="124"/>
      <c r="D3519" s="124"/>
      <c r="E3519" s="124"/>
      <c r="F3519" s="124"/>
      <c r="G3519" s="124"/>
      <c r="H3519" s="124"/>
      <c r="I3519" s="124"/>
      <c r="J3519" s="124"/>
      <c r="K3519" s="124"/>
      <c r="L3519" s="124"/>
      <c r="M3519" s="124"/>
      <c r="N3519" s="124"/>
      <c r="O3519" s="124"/>
      <c r="P3519" s="124"/>
      <c r="Q3519" s="124"/>
      <c r="R3519" s="124"/>
      <c r="S3519" s="124"/>
      <c r="T3519" s="124"/>
      <c r="U3519" s="124"/>
      <c r="V3519" s="124"/>
      <c r="W3519" s="124"/>
      <c r="X3519" s="124"/>
      <c r="Y3519" s="124"/>
    </row>
    <row r="3520" spans="1:25" x14ac:dyDescent="0.25">
      <c r="A3520" s="124"/>
      <c r="B3520" s="124"/>
      <c r="C3520" s="124"/>
      <c r="D3520" s="124"/>
      <c r="E3520" s="124"/>
      <c r="F3520" s="124"/>
      <c r="G3520" s="124"/>
      <c r="H3520" s="124"/>
      <c r="I3520" s="124"/>
      <c r="J3520" s="124"/>
      <c r="K3520" s="124"/>
      <c r="L3520" s="124"/>
      <c r="M3520" s="124"/>
      <c r="N3520" s="124"/>
      <c r="O3520" s="124"/>
      <c r="P3520" s="124"/>
      <c r="Q3520" s="124"/>
      <c r="R3520" s="124"/>
      <c r="S3520" s="124"/>
      <c r="T3520" s="124"/>
      <c r="U3520" s="124"/>
      <c r="V3520" s="124"/>
      <c r="W3520" s="124"/>
      <c r="X3520" s="124"/>
      <c r="Y3520" s="124"/>
    </row>
    <row r="3521" spans="1:25" x14ac:dyDescent="0.25">
      <c r="A3521" s="124"/>
      <c r="B3521" s="124"/>
      <c r="C3521" s="124"/>
      <c r="D3521" s="124"/>
      <c r="E3521" s="124"/>
      <c r="F3521" s="124"/>
      <c r="G3521" s="124"/>
      <c r="H3521" s="124"/>
      <c r="I3521" s="124"/>
      <c r="J3521" s="124"/>
      <c r="K3521" s="124"/>
      <c r="L3521" s="124"/>
      <c r="M3521" s="124"/>
      <c r="N3521" s="124"/>
      <c r="O3521" s="124"/>
      <c r="P3521" s="124"/>
      <c r="Q3521" s="124"/>
      <c r="R3521" s="124"/>
      <c r="S3521" s="124"/>
      <c r="T3521" s="124"/>
      <c r="U3521" s="124"/>
      <c r="V3521" s="124"/>
      <c r="W3521" s="124"/>
      <c r="X3521" s="124"/>
      <c r="Y3521" s="124"/>
    </row>
    <row r="3522" spans="1:25" x14ac:dyDescent="0.25">
      <c r="A3522" s="124"/>
      <c r="B3522" s="124"/>
      <c r="C3522" s="124"/>
      <c r="D3522" s="124"/>
      <c r="E3522" s="124"/>
      <c r="F3522" s="124"/>
      <c r="G3522" s="124"/>
      <c r="H3522" s="124"/>
      <c r="I3522" s="124"/>
      <c r="J3522" s="124"/>
      <c r="K3522" s="124"/>
      <c r="L3522" s="124"/>
      <c r="M3522" s="124"/>
      <c r="N3522" s="124"/>
      <c r="O3522" s="124"/>
      <c r="P3522" s="124"/>
      <c r="Q3522" s="124"/>
      <c r="R3522" s="124"/>
      <c r="S3522" s="124"/>
      <c r="T3522" s="124"/>
      <c r="U3522" s="124"/>
      <c r="V3522" s="124"/>
      <c r="W3522" s="124"/>
      <c r="X3522" s="124"/>
      <c r="Y3522" s="124"/>
    </row>
    <row r="3523" spans="1:25" x14ac:dyDescent="0.25">
      <c r="A3523" s="124"/>
      <c r="B3523" s="124"/>
      <c r="C3523" s="124"/>
      <c r="D3523" s="124"/>
      <c r="E3523" s="124"/>
      <c r="F3523" s="124"/>
      <c r="G3523" s="124"/>
      <c r="H3523" s="124"/>
      <c r="I3523" s="124"/>
      <c r="J3523" s="124"/>
      <c r="K3523" s="124"/>
      <c r="L3523" s="124"/>
      <c r="M3523" s="124"/>
      <c r="N3523" s="124"/>
      <c r="O3523" s="124"/>
      <c r="P3523" s="124"/>
      <c r="Q3523" s="124"/>
      <c r="R3523" s="124"/>
      <c r="S3523" s="124"/>
      <c r="T3523" s="124"/>
      <c r="U3523" s="124"/>
      <c r="V3523" s="124"/>
      <c r="W3523" s="124"/>
      <c r="X3523" s="124"/>
      <c r="Y3523" s="124"/>
    </row>
    <row r="3524" spans="1:25" x14ac:dyDescent="0.25">
      <c r="A3524" s="124"/>
      <c r="B3524" s="124"/>
      <c r="C3524" s="124"/>
      <c r="D3524" s="124"/>
      <c r="E3524" s="124"/>
      <c r="F3524" s="124"/>
      <c r="G3524" s="124"/>
      <c r="H3524" s="124"/>
      <c r="I3524" s="124"/>
      <c r="J3524" s="124"/>
      <c r="K3524" s="124"/>
      <c r="L3524" s="124"/>
      <c r="M3524" s="124"/>
      <c r="N3524" s="124"/>
      <c r="O3524" s="124"/>
      <c r="P3524" s="124"/>
      <c r="Q3524" s="124"/>
      <c r="R3524" s="124"/>
      <c r="S3524" s="124"/>
      <c r="T3524" s="124"/>
      <c r="U3524" s="124"/>
      <c r="V3524" s="124"/>
      <c r="W3524" s="124"/>
      <c r="X3524" s="124"/>
      <c r="Y3524" s="124"/>
    </row>
    <row r="3525" spans="1:25" x14ac:dyDescent="0.25">
      <c r="A3525" s="124"/>
      <c r="B3525" s="124"/>
      <c r="C3525" s="124"/>
      <c r="D3525" s="124"/>
      <c r="E3525" s="124"/>
      <c r="F3525" s="124"/>
      <c r="G3525" s="124"/>
      <c r="H3525" s="124"/>
      <c r="I3525" s="124"/>
      <c r="J3525" s="124"/>
      <c r="K3525" s="124"/>
      <c r="L3525" s="124"/>
      <c r="M3525" s="124"/>
      <c r="N3525" s="124"/>
      <c r="O3525" s="124"/>
      <c r="P3525" s="124"/>
      <c r="Q3525" s="124"/>
      <c r="R3525" s="124"/>
      <c r="S3525" s="124"/>
      <c r="T3525" s="124"/>
      <c r="U3525" s="124"/>
      <c r="V3525" s="124"/>
      <c r="W3525" s="124"/>
      <c r="X3525" s="124"/>
      <c r="Y3525" s="124"/>
    </row>
    <row r="3526" spans="1:25" x14ac:dyDescent="0.25">
      <c r="A3526" s="124"/>
      <c r="B3526" s="124"/>
      <c r="C3526" s="124"/>
      <c r="D3526" s="124"/>
      <c r="E3526" s="124"/>
      <c r="F3526" s="124"/>
      <c r="G3526" s="124"/>
      <c r="H3526" s="124"/>
      <c r="I3526" s="124"/>
      <c r="J3526" s="124"/>
      <c r="K3526" s="124"/>
      <c r="L3526" s="124"/>
      <c r="M3526" s="124"/>
      <c r="N3526" s="124"/>
      <c r="O3526" s="124"/>
      <c r="P3526" s="124"/>
      <c r="Q3526" s="124"/>
      <c r="R3526" s="124"/>
      <c r="S3526" s="124"/>
      <c r="T3526" s="124"/>
      <c r="U3526" s="124"/>
      <c r="V3526" s="124"/>
      <c r="W3526" s="124"/>
      <c r="X3526" s="124"/>
      <c r="Y3526" s="124"/>
    </row>
    <row r="3527" spans="1:25" x14ac:dyDescent="0.25">
      <c r="A3527" s="124"/>
      <c r="B3527" s="124"/>
      <c r="C3527" s="124"/>
      <c r="D3527" s="124"/>
      <c r="E3527" s="124"/>
      <c r="F3527" s="124"/>
      <c r="G3527" s="124"/>
      <c r="H3527" s="124"/>
      <c r="I3527" s="124"/>
      <c r="J3527" s="124"/>
      <c r="K3527" s="124"/>
      <c r="L3527" s="124"/>
      <c r="M3527" s="124"/>
      <c r="N3527" s="124"/>
      <c r="O3527" s="124"/>
      <c r="P3527" s="124"/>
      <c r="Q3527" s="124"/>
      <c r="R3527" s="124"/>
      <c r="S3527" s="124"/>
      <c r="T3527" s="124"/>
      <c r="U3527" s="124"/>
      <c r="V3527" s="124"/>
      <c r="W3527" s="124"/>
      <c r="X3527" s="124"/>
      <c r="Y3527" s="124"/>
    </row>
    <row r="3528" spans="1:25" x14ac:dyDescent="0.25">
      <c r="A3528" s="124"/>
      <c r="B3528" s="124"/>
      <c r="C3528" s="124"/>
      <c r="D3528" s="124"/>
      <c r="E3528" s="124"/>
      <c r="F3528" s="124"/>
      <c r="G3528" s="124"/>
      <c r="H3528" s="124"/>
      <c r="I3528" s="124"/>
      <c r="J3528" s="124"/>
      <c r="K3528" s="124"/>
      <c r="L3528" s="124"/>
      <c r="M3528" s="124"/>
      <c r="N3528" s="124"/>
      <c r="O3528" s="124"/>
      <c r="P3528" s="124"/>
      <c r="Q3528" s="124"/>
      <c r="R3528" s="124"/>
      <c r="S3528" s="124"/>
      <c r="T3528" s="124"/>
      <c r="U3528" s="124"/>
      <c r="V3528" s="124"/>
      <c r="W3528" s="124"/>
      <c r="X3528" s="124"/>
      <c r="Y3528" s="124"/>
    </row>
    <row r="3529" spans="1:25" x14ac:dyDescent="0.25">
      <c r="A3529" s="124"/>
      <c r="B3529" s="124"/>
      <c r="C3529" s="124"/>
      <c r="D3529" s="124"/>
      <c r="E3529" s="124"/>
      <c r="F3529" s="124"/>
      <c r="G3529" s="124"/>
      <c r="H3529" s="124"/>
      <c r="I3529" s="124"/>
      <c r="J3529" s="124"/>
      <c r="K3529" s="124"/>
      <c r="L3529" s="124"/>
      <c r="M3529" s="124"/>
      <c r="N3529" s="124"/>
      <c r="O3529" s="124"/>
      <c r="P3529" s="124"/>
      <c r="Q3529" s="124"/>
      <c r="R3529" s="124"/>
      <c r="S3529" s="124"/>
      <c r="T3529" s="124"/>
      <c r="U3529" s="124"/>
      <c r="V3529" s="124"/>
      <c r="W3529" s="124"/>
      <c r="X3529" s="124"/>
      <c r="Y3529" s="124"/>
    </row>
    <row r="3530" spans="1:25" x14ac:dyDescent="0.25">
      <c r="A3530" s="124"/>
      <c r="B3530" s="124"/>
      <c r="C3530" s="124"/>
      <c r="D3530" s="124"/>
      <c r="E3530" s="124"/>
      <c r="F3530" s="124"/>
      <c r="G3530" s="124"/>
      <c r="H3530" s="124"/>
      <c r="I3530" s="124"/>
      <c r="J3530" s="124"/>
      <c r="K3530" s="124"/>
      <c r="L3530" s="124"/>
      <c r="M3530" s="124"/>
      <c r="N3530" s="124"/>
      <c r="O3530" s="124"/>
      <c r="P3530" s="124"/>
      <c r="Q3530" s="124"/>
      <c r="R3530" s="124"/>
      <c r="S3530" s="124"/>
      <c r="T3530" s="124"/>
      <c r="U3530" s="124"/>
      <c r="V3530" s="124"/>
      <c r="W3530" s="124"/>
      <c r="X3530" s="124"/>
      <c r="Y3530" s="124"/>
    </row>
    <row r="3531" spans="1:25" x14ac:dyDescent="0.25">
      <c r="A3531" s="124"/>
      <c r="B3531" s="124"/>
      <c r="C3531" s="124"/>
      <c r="D3531" s="124"/>
      <c r="E3531" s="124"/>
      <c r="F3531" s="124"/>
      <c r="G3531" s="124"/>
      <c r="H3531" s="124"/>
      <c r="I3531" s="124"/>
      <c r="J3531" s="124"/>
      <c r="K3531" s="124"/>
      <c r="L3531" s="124"/>
      <c r="M3531" s="124"/>
      <c r="N3531" s="124"/>
      <c r="O3531" s="124"/>
      <c r="P3531" s="124"/>
      <c r="Q3531" s="124"/>
      <c r="R3531" s="124"/>
      <c r="S3531" s="124"/>
      <c r="T3531" s="124"/>
      <c r="U3531" s="124"/>
      <c r="V3531" s="124"/>
      <c r="W3531" s="124"/>
      <c r="X3531" s="124"/>
      <c r="Y3531" s="124"/>
    </row>
    <row r="3532" spans="1:25" x14ac:dyDescent="0.25">
      <c r="A3532" s="124"/>
      <c r="B3532" s="124"/>
      <c r="C3532" s="124"/>
      <c r="D3532" s="124"/>
      <c r="E3532" s="124"/>
      <c r="F3532" s="124"/>
      <c r="G3532" s="124"/>
      <c r="H3532" s="124"/>
      <c r="I3532" s="124"/>
      <c r="J3532" s="124"/>
      <c r="K3532" s="124"/>
      <c r="L3532" s="124"/>
      <c r="M3532" s="124"/>
      <c r="N3532" s="124"/>
      <c r="O3532" s="124"/>
      <c r="P3532" s="124"/>
      <c r="Q3532" s="124"/>
      <c r="R3532" s="124"/>
      <c r="S3532" s="124"/>
      <c r="T3532" s="124"/>
      <c r="U3532" s="124"/>
      <c r="V3532" s="124"/>
      <c r="W3532" s="124"/>
      <c r="X3532" s="124"/>
      <c r="Y3532" s="124"/>
    </row>
    <row r="3533" spans="1:25" x14ac:dyDescent="0.25">
      <c r="A3533" s="124"/>
      <c r="B3533" s="124"/>
      <c r="C3533" s="124"/>
      <c r="D3533" s="124"/>
      <c r="E3533" s="124"/>
      <c r="F3533" s="124"/>
      <c r="G3533" s="124"/>
      <c r="H3533" s="124"/>
      <c r="I3533" s="124"/>
      <c r="J3533" s="124"/>
      <c r="K3533" s="124"/>
      <c r="L3533" s="124"/>
      <c r="M3533" s="124"/>
      <c r="N3533" s="124"/>
      <c r="O3533" s="124"/>
      <c r="P3533" s="124"/>
      <c r="Q3533" s="124"/>
      <c r="R3533" s="124"/>
      <c r="S3533" s="124"/>
      <c r="T3533" s="124"/>
      <c r="U3533" s="124"/>
      <c r="V3533" s="124"/>
      <c r="W3533" s="124"/>
      <c r="X3533" s="124"/>
      <c r="Y3533" s="124"/>
    </row>
    <row r="3534" spans="1:25" x14ac:dyDescent="0.25">
      <c r="A3534" s="124"/>
      <c r="B3534" s="124"/>
      <c r="C3534" s="124"/>
      <c r="D3534" s="124"/>
      <c r="E3534" s="124"/>
      <c r="F3534" s="124"/>
      <c r="G3534" s="124"/>
      <c r="H3534" s="124"/>
      <c r="I3534" s="124"/>
      <c r="J3534" s="124"/>
      <c r="K3534" s="124"/>
      <c r="L3534" s="124"/>
      <c r="M3534" s="124"/>
      <c r="N3534" s="124"/>
      <c r="O3534" s="124"/>
      <c r="P3534" s="124"/>
      <c r="Q3534" s="124"/>
      <c r="R3534" s="124"/>
      <c r="S3534" s="124"/>
      <c r="T3534" s="124"/>
      <c r="U3534" s="124"/>
      <c r="V3534" s="124"/>
      <c r="W3534" s="124"/>
      <c r="X3534" s="124"/>
      <c r="Y3534" s="124"/>
    </row>
    <row r="3535" spans="1:25" x14ac:dyDescent="0.25">
      <c r="A3535" s="124"/>
      <c r="B3535" s="124"/>
      <c r="C3535" s="124"/>
      <c r="D3535" s="124"/>
      <c r="E3535" s="124"/>
      <c r="F3535" s="124"/>
      <c r="G3535" s="124"/>
      <c r="H3535" s="124"/>
      <c r="I3535" s="124"/>
      <c r="J3535" s="124"/>
      <c r="K3535" s="124"/>
      <c r="L3535" s="124"/>
      <c r="M3535" s="124"/>
      <c r="N3535" s="124"/>
      <c r="O3535" s="124"/>
      <c r="P3535" s="124"/>
      <c r="Q3535" s="124"/>
      <c r="R3535" s="124"/>
      <c r="S3535" s="124"/>
      <c r="T3535" s="124"/>
      <c r="U3535" s="124"/>
      <c r="V3535" s="124"/>
      <c r="W3535" s="124"/>
      <c r="X3535" s="124"/>
      <c r="Y3535" s="124"/>
    </row>
    <row r="3536" spans="1:25" x14ac:dyDescent="0.25">
      <c r="A3536" s="124"/>
      <c r="B3536" s="124"/>
      <c r="C3536" s="124"/>
      <c r="D3536" s="124"/>
      <c r="E3536" s="124"/>
      <c r="F3536" s="124"/>
      <c r="G3536" s="124"/>
      <c r="H3536" s="124"/>
      <c r="I3536" s="124"/>
      <c r="J3536" s="124"/>
      <c r="K3536" s="124"/>
      <c r="L3536" s="124"/>
      <c r="M3536" s="124"/>
      <c r="N3536" s="124"/>
      <c r="O3536" s="124"/>
      <c r="P3536" s="124"/>
      <c r="Q3536" s="124"/>
      <c r="R3536" s="124"/>
      <c r="S3536" s="124"/>
      <c r="T3536" s="124"/>
      <c r="U3536" s="124"/>
      <c r="V3536" s="124"/>
      <c r="W3536" s="124"/>
      <c r="X3536" s="124"/>
      <c r="Y3536" s="124"/>
    </row>
    <row r="3537" spans="1:25" x14ac:dyDescent="0.25">
      <c r="A3537" s="124"/>
      <c r="B3537" s="124"/>
      <c r="C3537" s="124"/>
      <c r="D3537" s="124"/>
      <c r="E3537" s="124"/>
      <c r="F3537" s="124"/>
      <c r="G3537" s="124"/>
      <c r="H3537" s="124"/>
      <c r="I3537" s="124"/>
      <c r="J3537" s="124"/>
      <c r="K3537" s="124"/>
      <c r="L3537" s="124"/>
      <c r="M3537" s="124"/>
      <c r="N3537" s="124"/>
      <c r="O3537" s="124"/>
      <c r="P3537" s="124"/>
      <c r="Q3537" s="124"/>
      <c r="R3537" s="124"/>
      <c r="S3537" s="124"/>
      <c r="T3537" s="124"/>
      <c r="U3537" s="124"/>
      <c r="V3537" s="124"/>
      <c r="W3537" s="124"/>
      <c r="X3537" s="124"/>
      <c r="Y3537" s="124"/>
    </row>
    <row r="3538" spans="1:25" x14ac:dyDescent="0.25">
      <c r="A3538" s="124"/>
      <c r="B3538" s="124"/>
      <c r="C3538" s="124"/>
      <c r="D3538" s="124"/>
      <c r="E3538" s="124"/>
      <c r="F3538" s="124"/>
      <c r="G3538" s="124"/>
      <c r="H3538" s="124"/>
      <c r="I3538" s="124"/>
      <c r="J3538" s="124"/>
      <c r="K3538" s="124"/>
      <c r="L3538" s="124"/>
      <c r="M3538" s="124"/>
      <c r="N3538" s="124"/>
      <c r="O3538" s="124"/>
      <c r="P3538" s="124"/>
      <c r="Q3538" s="124"/>
      <c r="R3538" s="124"/>
      <c r="S3538" s="124"/>
      <c r="T3538" s="124"/>
      <c r="U3538" s="124"/>
      <c r="V3538" s="124"/>
      <c r="W3538" s="124"/>
      <c r="X3538" s="124"/>
      <c r="Y3538" s="124"/>
    </row>
    <row r="3539" spans="1:25" x14ac:dyDescent="0.25">
      <c r="A3539" s="124"/>
      <c r="B3539" s="124"/>
      <c r="C3539" s="124"/>
      <c r="D3539" s="124"/>
      <c r="E3539" s="124"/>
      <c r="F3539" s="124"/>
      <c r="G3539" s="124"/>
      <c r="H3539" s="124"/>
      <c r="I3539" s="124"/>
      <c r="J3539" s="124"/>
      <c r="K3539" s="124"/>
      <c r="L3539" s="124"/>
      <c r="M3539" s="124"/>
      <c r="N3539" s="124"/>
      <c r="O3539" s="124"/>
      <c r="P3539" s="124"/>
      <c r="Q3539" s="124"/>
      <c r="R3539" s="124"/>
      <c r="S3539" s="124"/>
      <c r="T3539" s="124"/>
      <c r="U3539" s="124"/>
      <c r="V3539" s="124"/>
      <c r="W3539" s="124"/>
      <c r="X3539" s="124"/>
      <c r="Y3539" s="124"/>
    </row>
    <row r="3540" spans="1:25" x14ac:dyDescent="0.25">
      <c r="A3540" s="124"/>
      <c r="B3540" s="124"/>
      <c r="C3540" s="124"/>
      <c r="D3540" s="124"/>
      <c r="E3540" s="124"/>
      <c r="F3540" s="124"/>
      <c r="G3540" s="124"/>
      <c r="H3540" s="124"/>
      <c r="I3540" s="124"/>
      <c r="J3540" s="124"/>
      <c r="K3540" s="124"/>
      <c r="L3540" s="124"/>
      <c r="M3540" s="124"/>
      <c r="N3540" s="124"/>
      <c r="O3540" s="124"/>
      <c r="P3540" s="124"/>
      <c r="Q3540" s="124"/>
      <c r="R3540" s="124"/>
      <c r="S3540" s="124"/>
      <c r="T3540" s="124"/>
      <c r="U3540" s="124"/>
      <c r="V3540" s="124"/>
      <c r="W3540" s="124"/>
      <c r="X3540" s="124"/>
      <c r="Y3540" s="124"/>
    </row>
    <row r="3541" spans="1:25" x14ac:dyDescent="0.25">
      <c r="A3541" s="124"/>
      <c r="B3541" s="124"/>
      <c r="C3541" s="124"/>
      <c r="D3541" s="124"/>
      <c r="E3541" s="124"/>
      <c r="F3541" s="124"/>
      <c r="G3541" s="124"/>
      <c r="H3541" s="124"/>
      <c r="I3541" s="124"/>
      <c r="J3541" s="124"/>
      <c r="K3541" s="124"/>
      <c r="L3541" s="124"/>
      <c r="M3541" s="124"/>
      <c r="N3541" s="124"/>
      <c r="O3541" s="124"/>
      <c r="P3541" s="124"/>
      <c r="Q3541" s="124"/>
      <c r="R3541" s="124"/>
      <c r="S3541" s="124"/>
      <c r="T3541" s="124"/>
      <c r="U3541" s="124"/>
      <c r="V3541" s="124"/>
      <c r="W3541" s="124"/>
      <c r="X3541" s="124"/>
      <c r="Y3541" s="124"/>
    </row>
    <row r="3542" spans="1:25" x14ac:dyDescent="0.25">
      <c r="A3542" s="124"/>
      <c r="B3542" s="124"/>
      <c r="C3542" s="124"/>
      <c r="D3542" s="124"/>
      <c r="E3542" s="124"/>
      <c r="F3542" s="124"/>
      <c r="G3542" s="124"/>
      <c r="H3542" s="124"/>
      <c r="I3542" s="124"/>
      <c r="J3542" s="124"/>
      <c r="K3542" s="124"/>
      <c r="L3542" s="124"/>
      <c r="M3542" s="124"/>
      <c r="N3542" s="124"/>
      <c r="O3542" s="124"/>
      <c r="P3542" s="124"/>
      <c r="Q3542" s="124"/>
      <c r="R3542" s="124"/>
      <c r="S3542" s="124"/>
      <c r="T3542" s="124"/>
      <c r="U3542" s="124"/>
      <c r="V3542" s="124"/>
      <c r="W3542" s="124"/>
      <c r="X3542" s="124"/>
      <c r="Y3542" s="124"/>
    </row>
    <row r="3543" spans="1:25" x14ac:dyDescent="0.25">
      <c r="A3543" s="124"/>
      <c r="B3543" s="124"/>
      <c r="C3543" s="124"/>
      <c r="D3543" s="124"/>
      <c r="E3543" s="124"/>
      <c r="F3543" s="124"/>
      <c r="G3543" s="124"/>
      <c r="H3543" s="124"/>
      <c r="I3543" s="124"/>
      <c r="J3543" s="124"/>
      <c r="K3543" s="124"/>
      <c r="L3543" s="124"/>
      <c r="M3543" s="124"/>
      <c r="N3543" s="124"/>
      <c r="O3543" s="124"/>
      <c r="P3543" s="124"/>
      <c r="Q3543" s="124"/>
      <c r="R3543" s="124"/>
      <c r="S3543" s="124"/>
      <c r="T3543" s="124"/>
      <c r="U3543" s="124"/>
      <c r="V3543" s="124"/>
      <c r="W3543" s="124"/>
      <c r="X3543" s="124"/>
      <c r="Y3543" s="124"/>
    </row>
    <row r="3544" spans="1:25" x14ac:dyDescent="0.25">
      <c r="A3544" s="124"/>
      <c r="B3544" s="124"/>
      <c r="C3544" s="124"/>
      <c r="D3544" s="124"/>
      <c r="E3544" s="124"/>
      <c r="F3544" s="124"/>
      <c r="G3544" s="124"/>
      <c r="H3544" s="124"/>
      <c r="I3544" s="124"/>
      <c r="J3544" s="124"/>
      <c r="K3544" s="124"/>
      <c r="L3544" s="124"/>
      <c r="M3544" s="124"/>
      <c r="N3544" s="124"/>
      <c r="O3544" s="124"/>
      <c r="P3544" s="124"/>
      <c r="Q3544" s="124"/>
      <c r="R3544" s="124"/>
      <c r="S3544" s="124"/>
      <c r="T3544" s="124"/>
      <c r="U3544" s="124"/>
      <c r="V3544" s="124"/>
      <c r="W3544" s="124"/>
      <c r="X3544" s="124"/>
      <c r="Y3544" s="124"/>
    </row>
    <row r="3545" spans="1:25" x14ac:dyDescent="0.25">
      <c r="A3545" s="124"/>
      <c r="B3545" s="124"/>
      <c r="C3545" s="124"/>
      <c r="D3545" s="124"/>
      <c r="E3545" s="124"/>
      <c r="F3545" s="124"/>
      <c r="G3545" s="124"/>
      <c r="H3545" s="124"/>
      <c r="I3545" s="124"/>
      <c r="J3545" s="124"/>
      <c r="K3545" s="124"/>
      <c r="L3545" s="124"/>
      <c r="M3545" s="124"/>
      <c r="N3545" s="124"/>
      <c r="O3545" s="124"/>
      <c r="P3545" s="124"/>
      <c r="Q3545" s="124"/>
      <c r="R3545" s="124"/>
      <c r="S3545" s="124"/>
      <c r="T3545" s="124"/>
      <c r="U3545" s="124"/>
      <c r="V3545" s="124"/>
      <c r="W3545" s="124"/>
      <c r="X3545" s="124"/>
      <c r="Y3545" s="124"/>
    </row>
    <row r="3546" spans="1:25" x14ac:dyDescent="0.25">
      <c r="A3546" s="124"/>
      <c r="B3546" s="124"/>
      <c r="C3546" s="124"/>
      <c r="D3546" s="124"/>
      <c r="E3546" s="124"/>
      <c r="F3546" s="124"/>
      <c r="G3546" s="124"/>
      <c r="H3546" s="124"/>
      <c r="I3546" s="124"/>
      <c r="J3546" s="124"/>
      <c r="K3546" s="124"/>
      <c r="L3546" s="124"/>
      <c r="M3546" s="124"/>
      <c r="N3546" s="124"/>
      <c r="O3546" s="124"/>
      <c r="P3546" s="124"/>
      <c r="Q3546" s="124"/>
      <c r="R3546" s="124"/>
      <c r="S3546" s="124"/>
      <c r="T3546" s="124"/>
      <c r="U3546" s="124"/>
      <c r="V3546" s="124"/>
      <c r="W3546" s="124"/>
      <c r="X3546" s="124"/>
      <c r="Y3546" s="124"/>
    </row>
    <row r="3547" spans="1:25" x14ac:dyDescent="0.25">
      <c r="A3547" s="124"/>
      <c r="B3547" s="124"/>
      <c r="C3547" s="124"/>
      <c r="D3547" s="124"/>
      <c r="E3547" s="124"/>
      <c r="F3547" s="124"/>
      <c r="G3547" s="124"/>
      <c r="H3547" s="124"/>
      <c r="I3547" s="124"/>
      <c r="J3547" s="124"/>
      <c r="K3547" s="124"/>
      <c r="L3547" s="124"/>
      <c r="M3547" s="124"/>
      <c r="N3547" s="124"/>
      <c r="O3547" s="124"/>
      <c r="P3547" s="124"/>
      <c r="Q3547" s="124"/>
      <c r="R3547" s="124"/>
      <c r="S3547" s="124"/>
      <c r="T3547" s="124"/>
      <c r="U3547" s="124"/>
      <c r="V3547" s="124"/>
      <c r="W3547" s="124"/>
      <c r="X3547" s="124"/>
      <c r="Y3547" s="124"/>
    </row>
    <row r="3548" spans="1:25" x14ac:dyDescent="0.25">
      <c r="A3548" s="124"/>
      <c r="B3548" s="124"/>
      <c r="C3548" s="124"/>
      <c r="D3548" s="124"/>
      <c r="E3548" s="124"/>
      <c r="F3548" s="124"/>
      <c r="G3548" s="124"/>
      <c r="H3548" s="124"/>
      <c r="I3548" s="124"/>
      <c r="J3548" s="124"/>
      <c r="K3548" s="124"/>
      <c r="L3548" s="124"/>
      <c r="M3548" s="124"/>
      <c r="N3548" s="124"/>
      <c r="O3548" s="124"/>
      <c r="P3548" s="124"/>
      <c r="Q3548" s="124"/>
      <c r="R3548" s="124"/>
      <c r="S3548" s="124"/>
      <c r="T3548" s="124"/>
      <c r="U3548" s="124"/>
      <c r="V3548" s="124"/>
      <c r="W3548" s="124"/>
      <c r="X3548" s="124"/>
      <c r="Y3548" s="124"/>
    </row>
    <row r="3549" spans="1:25" x14ac:dyDescent="0.25">
      <c r="A3549" s="124"/>
      <c r="B3549" s="124"/>
      <c r="C3549" s="124"/>
      <c r="D3549" s="124"/>
      <c r="E3549" s="124"/>
      <c r="F3549" s="124"/>
      <c r="G3549" s="124"/>
      <c r="H3549" s="124"/>
      <c r="I3549" s="124"/>
      <c r="J3549" s="124"/>
      <c r="K3549" s="124"/>
      <c r="L3549" s="124"/>
      <c r="M3549" s="124"/>
      <c r="N3549" s="124"/>
      <c r="O3549" s="124"/>
      <c r="P3549" s="124"/>
      <c r="Q3549" s="124"/>
      <c r="R3549" s="124"/>
      <c r="S3549" s="124"/>
      <c r="T3549" s="124"/>
      <c r="U3549" s="124"/>
      <c r="V3549" s="124"/>
      <c r="W3549" s="124"/>
      <c r="X3549" s="124"/>
      <c r="Y3549" s="124"/>
    </row>
    <row r="3550" spans="1:25" x14ac:dyDescent="0.25">
      <c r="A3550" s="124"/>
      <c r="B3550" s="124"/>
      <c r="C3550" s="124"/>
      <c r="D3550" s="124"/>
      <c r="E3550" s="124"/>
      <c r="F3550" s="124"/>
      <c r="G3550" s="124"/>
      <c r="H3550" s="124"/>
      <c r="I3550" s="124"/>
      <c r="J3550" s="124"/>
      <c r="K3550" s="124"/>
      <c r="L3550" s="124"/>
      <c r="M3550" s="124"/>
      <c r="N3550" s="124"/>
      <c r="O3550" s="124"/>
      <c r="P3550" s="124"/>
      <c r="Q3550" s="124"/>
      <c r="R3550" s="124"/>
      <c r="S3550" s="124"/>
      <c r="T3550" s="124"/>
      <c r="U3550" s="124"/>
      <c r="V3550" s="124"/>
      <c r="W3550" s="124"/>
      <c r="X3550" s="124"/>
      <c r="Y3550" s="124"/>
    </row>
    <row r="3551" spans="1:25" x14ac:dyDescent="0.25">
      <c r="A3551" s="124"/>
      <c r="B3551" s="124"/>
      <c r="C3551" s="124"/>
      <c r="D3551" s="124"/>
      <c r="E3551" s="124"/>
      <c r="F3551" s="124"/>
      <c r="G3551" s="124"/>
      <c r="H3551" s="124"/>
      <c r="I3551" s="124"/>
      <c r="J3551" s="124"/>
      <c r="K3551" s="124"/>
      <c r="L3551" s="124"/>
      <c r="M3551" s="124"/>
      <c r="N3551" s="124"/>
      <c r="O3551" s="124"/>
      <c r="P3551" s="124"/>
      <c r="Q3551" s="124"/>
      <c r="R3551" s="124"/>
      <c r="S3551" s="124"/>
      <c r="T3551" s="124"/>
      <c r="U3551" s="124"/>
      <c r="V3551" s="124"/>
      <c r="W3551" s="124"/>
      <c r="X3551" s="124"/>
      <c r="Y3551" s="124"/>
    </row>
    <row r="3552" spans="1:25" x14ac:dyDescent="0.25">
      <c r="A3552" s="124"/>
      <c r="B3552" s="124"/>
      <c r="C3552" s="124"/>
      <c r="D3552" s="124"/>
      <c r="E3552" s="124"/>
      <c r="F3552" s="124"/>
      <c r="G3552" s="124"/>
      <c r="H3552" s="124"/>
      <c r="I3552" s="124"/>
      <c r="J3552" s="124"/>
      <c r="K3552" s="124"/>
      <c r="L3552" s="124"/>
      <c r="M3552" s="124"/>
      <c r="N3552" s="124"/>
      <c r="O3552" s="124"/>
      <c r="P3552" s="124"/>
      <c r="Q3552" s="124"/>
      <c r="R3552" s="124"/>
      <c r="S3552" s="124"/>
      <c r="T3552" s="124"/>
      <c r="U3552" s="124"/>
      <c r="V3552" s="124"/>
      <c r="W3552" s="124"/>
      <c r="X3552" s="124"/>
      <c r="Y3552" s="124"/>
    </row>
    <row r="3553" spans="1:25" x14ac:dyDescent="0.25">
      <c r="A3553" s="124"/>
      <c r="B3553" s="124"/>
      <c r="C3553" s="124"/>
      <c r="D3553" s="124"/>
      <c r="E3553" s="124"/>
      <c r="F3553" s="124"/>
      <c r="G3553" s="124"/>
      <c r="H3553" s="124"/>
      <c r="I3553" s="124"/>
      <c r="J3553" s="124"/>
      <c r="K3553" s="124"/>
      <c r="L3553" s="124"/>
      <c r="M3553" s="124"/>
      <c r="N3553" s="124"/>
      <c r="O3553" s="124"/>
      <c r="P3553" s="124"/>
      <c r="Q3553" s="124"/>
      <c r="R3553" s="124"/>
      <c r="S3553" s="124"/>
      <c r="T3553" s="124"/>
      <c r="U3553" s="124"/>
      <c r="V3553" s="124"/>
      <c r="W3553" s="124"/>
      <c r="X3553" s="124"/>
      <c r="Y3553" s="124"/>
    </row>
    <row r="3554" spans="1:25" x14ac:dyDescent="0.25">
      <c r="A3554" s="124"/>
      <c r="B3554" s="124"/>
      <c r="C3554" s="124"/>
      <c r="D3554" s="124"/>
      <c r="E3554" s="124"/>
      <c r="F3554" s="124"/>
      <c r="G3554" s="124"/>
      <c r="H3554" s="124"/>
      <c r="I3554" s="124"/>
      <c r="J3554" s="124"/>
      <c r="K3554" s="124"/>
      <c r="L3554" s="124"/>
      <c r="M3554" s="124"/>
      <c r="N3554" s="124"/>
      <c r="O3554" s="124"/>
      <c r="P3554" s="124"/>
      <c r="Q3554" s="124"/>
      <c r="R3554" s="124"/>
      <c r="S3554" s="124"/>
      <c r="T3554" s="124"/>
      <c r="U3554" s="124"/>
      <c r="V3554" s="124"/>
      <c r="W3554" s="124"/>
      <c r="X3554" s="124"/>
      <c r="Y3554" s="124"/>
    </row>
    <row r="3555" spans="1:25" x14ac:dyDescent="0.25">
      <c r="A3555" s="124"/>
      <c r="B3555" s="124"/>
      <c r="C3555" s="124"/>
      <c r="D3555" s="124"/>
      <c r="E3555" s="124"/>
      <c r="F3555" s="124"/>
      <c r="G3555" s="124"/>
      <c r="H3555" s="124"/>
      <c r="I3555" s="124"/>
      <c r="J3555" s="124"/>
      <c r="K3555" s="124"/>
      <c r="L3555" s="124"/>
      <c r="M3555" s="124"/>
      <c r="N3555" s="124"/>
      <c r="O3555" s="124"/>
      <c r="P3555" s="124"/>
      <c r="Q3555" s="124"/>
      <c r="R3555" s="124"/>
      <c r="S3555" s="124"/>
      <c r="T3555" s="124"/>
      <c r="U3555" s="124"/>
      <c r="V3555" s="124"/>
      <c r="W3555" s="124"/>
      <c r="X3555" s="124"/>
      <c r="Y3555" s="124"/>
    </row>
    <row r="3556" spans="1:25" x14ac:dyDescent="0.25">
      <c r="A3556" s="124"/>
      <c r="B3556" s="124"/>
      <c r="C3556" s="124"/>
      <c r="D3556" s="124"/>
      <c r="E3556" s="124"/>
      <c r="F3556" s="124"/>
      <c r="G3556" s="124"/>
      <c r="H3556" s="124"/>
      <c r="I3556" s="124"/>
      <c r="J3556" s="124"/>
      <c r="K3556" s="124"/>
      <c r="L3556" s="124"/>
      <c r="M3556" s="124"/>
      <c r="N3556" s="124"/>
      <c r="O3556" s="124"/>
      <c r="P3556" s="124"/>
      <c r="Q3556" s="124"/>
      <c r="R3556" s="124"/>
      <c r="S3556" s="124"/>
      <c r="T3556" s="124"/>
      <c r="U3556" s="124"/>
      <c r="V3556" s="124"/>
      <c r="W3556" s="124"/>
      <c r="X3556" s="124"/>
      <c r="Y3556" s="124"/>
    </row>
    <row r="3557" spans="1:25" x14ac:dyDescent="0.25">
      <c r="A3557" s="124"/>
      <c r="B3557" s="124"/>
      <c r="C3557" s="124"/>
      <c r="D3557" s="124"/>
      <c r="E3557" s="124"/>
      <c r="F3557" s="124"/>
      <c r="G3557" s="124"/>
      <c r="H3557" s="124"/>
      <c r="I3557" s="124"/>
      <c r="J3557" s="124"/>
      <c r="K3557" s="124"/>
      <c r="L3557" s="124"/>
      <c r="M3557" s="124"/>
      <c r="N3557" s="124"/>
      <c r="O3557" s="124"/>
      <c r="P3557" s="124"/>
      <c r="Q3557" s="124"/>
      <c r="R3557" s="124"/>
      <c r="S3557" s="124"/>
      <c r="T3557" s="124"/>
      <c r="U3557" s="124"/>
      <c r="V3557" s="124"/>
      <c r="W3557" s="124"/>
      <c r="X3557" s="124"/>
      <c r="Y3557" s="124"/>
    </row>
    <row r="3558" spans="1:25" x14ac:dyDescent="0.25">
      <c r="A3558" s="124"/>
      <c r="B3558" s="124"/>
      <c r="C3558" s="124"/>
      <c r="D3558" s="124"/>
      <c r="E3558" s="124"/>
      <c r="F3558" s="124"/>
      <c r="G3558" s="124"/>
      <c r="H3558" s="124"/>
      <c r="I3558" s="124"/>
      <c r="J3558" s="124"/>
      <c r="K3558" s="124"/>
      <c r="L3558" s="124"/>
      <c r="M3558" s="124"/>
      <c r="N3558" s="124"/>
      <c r="O3558" s="124"/>
      <c r="P3558" s="124"/>
      <c r="Q3558" s="124"/>
      <c r="R3558" s="124"/>
      <c r="S3558" s="124"/>
      <c r="T3558" s="124"/>
      <c r="U3558" s="124"/>
      <c r="V3558" s="124"/>
      <c r="W3558" s="124"/>
      <c r="X3558" s="124"/>
      <c r="Y3558" s="124"/>
    </row>
    <row r="3559" spans="1:25" x14ac:dyDescent="0.25">
      <c r="A3559" s="124"/>
      <c r="B3559" s="124"/>
      <c r="C3559" s="124"/>
      <c r="D3559" s="124"/>
      <c r="E3559" s="124"/>
      <c r="F3559" s="124"/>
      <c r="G3559" s="124"/>
      <c r="H3559" s="124"/>
      <c r="I3559" s="124"/>
      <c r="J3559" s="124"/>
      <c r="K3559" s="124"/>
      <c r="L3559" s="124"/>
      <c r="M3559" s="124"/>
      <c r="N3559" s="124"/>
      <c r="O3559" s="124"/>
      <c r="P3559" s="124"/>
      <c r="Q3559" s="124"/>
      <c r="R3559" s="124"/>
      <c r="S3559" s="124"/>
      <c r="T3559" s="124"/>
      <c r="U3559" s="124"/>
      <c r="V3559" s="124"/>
      <c r="W3559" s="124"/>
      <c r="X3559" s="124"/>
      <c r="Y3559" s="124"/>
    </row>
    <row r="3560" spans="1:25" x14ac:dyDescent="0.25">
      <c r="A3560" s="124"/>
      <c r="B3560" s="124"/>
      <c r="C3560" s="124"/>
      <c r="D3560" s="124"/>
      <c r="E3560" s="124"/>
      <c r="F3560" s="124"/>
      <c r="G3560" s="124"/>
      <c r="H3560" s="124"/>
      <c r="I3560" s="124"/>
      <c r="J3560" s="124"/>
      <c r="K3560" s="124"/>
      <c r="L3560" s="124"/>
      <c r="M3560" s="124"/>
      <c r="N3560" s="124"/>
      <c r="O3560" s="124"/>
      <c r="P3560" s="124"/>
      <c r="Q3560" s="124"/>
      <c r="R3560" s="124"/>
      <c r="S3560" s="124"/>
      <c r="T3560" s="124"/>
      <c r="U3560" s="124"/>
      <c r="V3560" s="124"/>
      <c r="W3560" s="124"/>
      <c r="X3560" s="124"/>
      <c r="Y3560" s="124"/>
    </row>
    <row r="3561" spans="1:25" x14ac:dyDescent="0.25">
      <c r="A3561" s="124"/>
      <c r="B3561" s="124"/>
      <c r="C3561" s="124"/>
      <c r="D3561" s="124"/>
      <c r="E3561" s="124"/>
      <c r="F3561" s="124"/>
      <c r="G3561" s="124"/>
      <c r="H3561" s="124"/>
      <c r="I3561" s="124"/>
      <c r="J3561" s="124"/>
      <c r="K3561" s="124"/>
      <c r="L3561" s="124"/>
      <c r="M3561" s="124"/>
      <c r="N3561" s="124"/>
      <c r="O3561" s="124"/>
      <c r="P3561" s="124"/>
      <c r="Q3561" s="124"/>
      <c r="R3561" s="124"/>
      <c r="S3561" s="124"/>
      <c r="T3561" s="124"/>
      <c r="U3561" s="124"/>
      <c r="V3561" s="124"/>
      <c r="W3561" s="124"/>
      <c r="X3561" s="124"/>
      <c r="Y3561" s="124"/>
    </row>
    <row r="3562" spans="1:25" x14ac:dyDescent="0.25">
      <c r="A3562" s="124"/>
      <c r="B3562" s="124"/>
      <c r="C3562" s="124"/>
      <c r="D3562" s="124"/>
      <c r="E3562" s="124"/>
      <c r="F3562" s="124"/>
      <c r="G3562" s="124"/>
      <c r="H3562" s="124"/>
      <c r="I3562" s="124"/>
      <c r="J3562" s="124"/>
      <c r="K3562" s="124"/>
      <c r="L3562" s="124"/>
      <c r="M3562" s="124"/>
      <c r="N3562" s="124"/>
      <c r="O3562" s="124"/>
      <c r="P3562" s="124"/>
      <c r="Q3562" s="124"/>
      <c r="R3562" s="124"/>
      <c r="S3562" s="124"/>
      <c r="T3562" s="124"/>
      <c r="U3562" s="124"/>
      <c r="V3562" s="124"/>
      <c r="W3562" s="124"/>
      <c r="X3562" s="124"/>
      <c r="Y3562" s="124"/>
    </row>
    <row r="3563" spans="1:25" x14ac:dyDescent="0.25">
      <c r="A3563" s="124"/>
      <c r="B3563" s="124"/>
      <c r="C3563" s="124"/>
      <c r="D3563" s="124"/>
      <c r="E3563" s="124"/>
      <c r="F3563" s="124"/>
      <c r="G3563" s="124"/>
      <c r="H3563" s="124"/>
      <c r="I3563" s="124"/>
      <c r="J3563" s="124"/>
      <c r="K3563" s="124"/>
      <c r="L3563" s="124"/>
      <c r="M3563" s="124"/>
      <c r="N3563" s="124"/>
      <c r="O3563" s="124"/>
      <c r="P3563" s="124"/>
      <c r="Q3563" s="124"/>
      <c r="R3563" s="124"/>
      <c r="S3563" s="124"/>
      <c r="T3563" s="124"/>
      <c r="U3563" s="124"/>
      <c r="V3563" s="124"/>
      <c r="W3563" s="124"/>
      <c r="X3563" s="124"/>
      <c r="Y3563" s="124"/>
    </row>
    <row r="3564" spans="1:25" x14ac:dyDescent="0.25">
      <c r="A3564" s="124"/>
      <c r="B3564" s="124"/>
      <c r="C3564" s="124"/>
      <c r="D3564" s="124"/>
      <c r="E3564" s="124"/>
      <c r="F3564" s="124"/>
      <c r="G3564" s="124"/>
      <c r="H3564" s="124"/>
      <c r="I3564" s="124"/>
      <c r="J3564" s="124"/>
      <c r="K3564" s="124"/>
      <c r="L3564" s="124"/>
      <c r="M3564" s="124"/>
      <c r="N3564" s="124"/>
      <c r="O3564" s="124"/>
      <c r="P3564" s="124"/>
      <c r="Q3564" s="124"/>
      <c r="R3564" s="124"/>
      <c r="S3564" s="124"/>
      <c r="T3564" s="124"/>
      <c r="U3564" s="124"/>
      <c r="V3564" s="124"/>
      <c r="W3564" s="124"/>
      <c r="X3564" s="124"/>
      <c r="Y3564" s="124"/>
    </row>
    <row r="3565" spans="1:25" x14ac:dyDescent="0.25">
      <c r="A3565" s="124"/>
      <c r="B3565" s="124"/>
      <c r="C3565" s="124"/>
      <c r="D3565" s="124"/>
      <c r="E3565" s="124"/>
      <c r="F3565" s="124"/>
      <c r="G3565" s="124"/>
      <c r="H3565" s="124"/>
      <c r="I3565" s="124"/>
      <c r="J3565" s="124"/>
      <c r="K3565" s="124"/>
      <c r="L3565" s="124"/>
      <c r="M3565" s="124"/>
      <c r="N3565" s="124"/>
      <c r="O3565" s="124"/>
      <c r="P3565" s="124"/>
      <c r="Q3565" s="124"/>
      <c r="R3565" s="124"/>
      <c r="S3565" s="124"/>
      <c r="T3565" s="124"/>
      <c r="U3565" s="124"/>
      <c r="V3565" s="124"/>
      <c r="W3565" s="124"/>
      <c r="X3565" s="124"/>
      <c r="Y3565" s="124"/>
    </row>
    <row r="3566" spans="1:25" x14ac:dyDescent="0.25">
      <c r="A3566" s="124"/>
      <c r="B3566" s="124"/>
      <c r="C3566" s="124"/>
      <c r="D3566" s="124"/>
      <c r="E3566" s="124"/>
      <c r="F3566" s="124"/>
      <c r="G3566" s="124"/>
      <c r="H3566" s="124"/>
      <c r="I3566" s="124"/>
      <c r="J3566" s="124"/>
      <c r="K3566" s="124"/>
      <c r="L3566" s="124"/>
      <c r="M3566" s="124"/>
      <c r="N3566" s="124"/>
      <c r="O3566" s="124"/>
      <c r="P3566" s="124"/>
      <c r="Q3566" s="124"/>
      <c r="R3566" s="124"/>
      <c r="S3566" s="124"/>
      <c r="T3566" s="124"/>
      <c r="U3566" s="124"/>
      <c r="V3566" s="124"/>
      <c r="W3566" s="124"/>
      <c r="X3566" s="124"/>
      <c r="Y3566" s="124"/>
    </row>
    <row r="3567" spans="1:25" x14ac:dyDescent="0.25">
      <c r="A3567" s="124"/>
      <c r="B3567" s="124"/>
      <c r="C3567" s="124"/>
      <c r="D3567" s="124"/>
      <c r="E3567" s="124"/>
      <c r="F3567" s="124"/>
      <c r="G3567" s="124"/>
      <c r="H3567" s="124"/>
      <c r="I3567" s="124"/>
      <c r="J3567" s="124"/>
      <c r="K3567" s="124"/>
      <c r="L3567" s="124"/>
      <c r="M3567" s="124"/>
      <c r="N3567" s="124"/>
      <c r="O3567" s="124"/>
      <c r="P3567" s="124"/>
      <c r="Q3567" s="124"/>
      <c r="R3567" s="124"/>
      <c r="S3567" s="124"/>
      <c r="T3567" s="124"/>
      <c r="U3567" s="124"/>
      <c r="V3567" s="124"/>
      <c r="W3567" s="124"/>
      <c r="X3567" s="124"/>
      <c r="Y3567" s="124"/>
    </row>
    <row r="3568" spans="1:25" x14ac:dyDescent="0.25">
      <c r="A3568" s="124"/>
      <c r="B3568" s="124"/>
      <c r="C3568" s="124"/>
      <c r="D3568" s="124"/>
      <c r="E3568" s="124"/>
      <c r="F3568" s="124"/>
      <c r="G3568" s="124"/>
      <c r="H3568" s="124"/>
      <c r="I3568" s="124"/>
      <c r="J3568" s="124"/>
      <c r="K3568" s="124"/>
      <c r="L3568" s="124"/>
      <c r="M3568" s="124"/>
      <c r="N3568" s="124"/>
      <c r="O3568" s="124"/>
      <c r="P3568" s="124"/>
      <c r="Q3568" s="124"/>
      <c r="R3568" s="124"/>
      <c r="S3568" s="124"/>
      <c r="T3568" s="124"/>
      <c r="U3568" s="124"/>
      <c r="V3568" s="124"/>
      <c r="W3568" s="124"/>
      <c r="X3568" s="124"/>
      <c r="Y3568" s="124"/>
    </row>
    <row r="3569" spans="1:25" x14ac:dyDescent="0.25">
      <c r="A3569" s="124"/>
      <c r="B3569" s="124"/>
      <c r="C3569" s="124"/>
      <c r="D3569" s="124"/>
      <c r="E3569" s="124"/>
      <c r="F3569" s="124"/>
      <c r="G3569" s="124"/>
      <c r="H3569" s="124"/>
      <c r="I3569" s="124"/>
      <c r="J3569" s="124"/>
      <c r="K3569" s="124"/>
      <c r="L3569" s="124"/>
      <c r="M3569" s="124"/>
      <c r="N3569" s="124"/>
      <c r="O3569" s="124"/>
      <c r="P3569" s="124"/>
      <c r="Q3569" s="124"/>
      <c r="R3569" s="124"/>
      <c r="S3569" s="124"/>
      <c r="T3569" s="124"/>
      <c r="U3569" s="124"/>
      <c r="V3569" s="124"/>
      <c r="W3569" s="124"/>
      <c r="X3569" s="124"/>
      <c r="Y3569" s="124"/>
    </row>
    <row r="3570" spans="1:25" x14ac:dyDescent="0.25">
      <c r="A3570" s="124"/>
      <c r="B3570" s="124"/>
      <c r="C3570" s="124"/>
      <c r="D3570" s="124"/>
      <c r="E3570" s="124"/>
      <c r="F3570" s="124"/>
      <c r="G3570" s="124"/>
      <c r="H3570" s="124"/>
      <c r="I3570" s="124"/>
      <c r="J3570" s="124"/>
      <c r="K3570" s="124"/>
      <c r="L3570" s="124"/>
      <c r="M3570" s="124"/>
      <c r="N3570" s="124"/>
      <c r="O3570" s="124"/>
      <c r="P3570" s="124"/>
      <c r="Q3570" s="124"/>
      <c r="R3570" s="124"/>
      <c r="S3570" s="124"/>
      <c r="T3570" s="124"/>
      <c r="U3570" s="124"/>
      <c r="V3570" s="124"/>
      <c r="W3570" s="124"/>
      <c r="X3570" s="124"/>
      <c r="Y3570" s="124"/>
    </row>
    <row r="3571" spans="1:25" x14ac:dyDescent="0.25">
      <c r="A3571" s="124"/>
      <c r="B3571" s="124"/>
      <c r="C3571" s="124"/>
      <c r="D3571" s="124"/>
      <c r="E3571" s="124"/>
      <c r="F3571" s="124"/>
      <c r="G3571" s="124"/>
      <c r="H3571" s="124"/>
      <c r="I3571" s="124"/>
      <c r="J3571" s="124"/>
      <c r="K3571" s="124"/>
      <c r="L3571" s="124"/>
      <c r="M3571" s="124"/>
      <c r="N3571" s="124"/>
      <c r="O3571" s="124"/>
      <c r="P3571" s="124"/>
      <c r="Q3571" s="124"/>
      <c r="R3571" s="124"/>
      <c r="S3571" s="124"/>
      <c r="T3571" s="124"/>
      <c r="U3571" s="124"/>
      <c r="V3571" s="124"/>
      <c r="W3571" s="124"/>
      <c r="X3571" s="124"/>
      <c r="Y3571" s="124"/>
    </row>
    <row r="3572" spans="1:25" x14ac:dyDescent="0.25">
      <c r="A3572" s="124"/>
      <c r="B3572" s="124"/>
      <c r="C3572" s="124"/>
      <c r="D3572" s="124"/>
      <c r="E3572" s="124"/>
      <c r="F3572" s="124"/>
      <c r="G3572" s="124"/>
      <c r="H3572" s="124"/>
      <c r="I3572" s="124"/>
      <c r="J3572" s="124"/>
      <c r="K3572" s="124"/>
      <c r="L3572" s="124"/>
      <c r="M3572" s="124"/>
      <c r="N3572" s="124"/>
      <c r="O3572" s="124"/>
      <c r="P3572" s="124"/>
      <c r="Q3572" s="124"/>
      <c r="R3572" s="124"/>
      <c r="S3572" s="124"/>
      <c r="T3572" s="124"/>
      <c r="U3572" s="124"/>
      <c r="V3572" s="124"/>
      <c r="W3572" s="124"/>
      <c r="X3572" s="124"/>
      <c r="Y3572" s="124"/>
    </row>
    <row r="3573" spans="1:25" x14ac:dyDescent="0.25">
      <c r="A3573" s="124"/>
      <c r="B3573" s="124"/>
      <c r="C3573" s="124"/>
      <c r="D3573" s="124"/>
      <c r="E3573" s="124"/>
      <c r="F3573" s="124"/>
      <c r="G3573" s="124"/>
      <c r="H3573" s="124"/>
      <c r="I3573" s="124"/>
      <c r="J3573" s="124"/>
      <c r="K3573" s="124"/>
      <c r="L3573" s="124"/>
      <c r="M3573" s="124"/>
      <c r="N3573" s="124"/>
      <c r="O3573" s="124"/>
      <c r="P3573" s="124"/>
      <c r="Q3573" s="124"/>
      <c r="R3573" s="124"/>
      <c r="S3573" s="124"/>
      <c r="T3573" s="124"/>
      <c r="U3573" s="124"/>
      <c r="V3573" s="124"/>
      <c r="W3573" s="124"/>
      <c r="X3573" s="124"/>
      <c r="Y3573" s="124"/>
    </row>
    <row r="3574" spans="1:25" x14ac:dyDescent="0.25">
      <c r="A3574" s="124"/>
      <c r="B3574" s="124"/>
      <c r="C3574" s="124"/>
      <c r="D3574" s="124"/>
      <c r="E3574" s="124"/>
      <c r="F3574" s="124"/>
      <c r="G3574" s="124"/>
      <c r="H3574" s="124"/>
      <c r="I3574" s="124"/>
      <c r="J3574" s="124"/>
      <c r="K3574" s="124"/>
      <c r="L3574" s="124"/>
      <c r="M3574" s="124"/>
      <c r="N3574" s="124"/>
      <c r="O3574" s="124"/>
      <c r="P3574" s="124"/>
      <c r="Q3574" s="124"/>
      <c r="R3574" s="124"/>
      <c r="S3574" s="124"/>
      <c r="T3574" s="124"/>
      <c r="U3574" s="124"/>
      <c r="V3574" s="124"/>
      <c r="W3574" s="124"/>
      <c r="X3574" s="124"/>
      <c r="Y3574" s="124"/>
    </row>
    <row r="3575" spans="1:25" x14ac:dyDescent="0.25">
      <c r="A3575" s="124"/>
      <c r="B3575" s="124"/>
      <c r="C3575" s="124"/>
      <c r="D3575" s="124"/>
      <c r="E3575" s="124"/>
      <c r="F3575" s="124"/>
      <c r="G3575" s="124"/>
      <c r="H3575" s="124"/>
      <c r="I3575" s="124"/>
      <c r="J3575" s="124"/>
      <c r="K3575" s="124"/>
      <c r="L3575" s="124"/>
      <c r="M3575" s="124"/>
      <c r="N3575" s="124"/>
      <c r="O3575" s="124"/>
      <c r="P3575" s="124"/>
      <c r="Q3575" s="124"/>
      <c r="R3575" s="124"/>
      <c r="S3575" s="124"/>
      <c r="T3575" s="124"/>
      <c r="U3575" s="124"/>
      <c r="V3575" s="124"/>
      <c r="W3575" s="124"/>
      <c r="X3575" s="124"/>
      <c r="Y3575" s="124"/>
    </row>
    <row r="3576" spans="1:25" x14ac:dyDescent="0.25">
      <c r="A3576" s="124"/>
      <c r="B3576" s="124"/>
      <c r="C3576" s="124"/>
      <c r="D3576" s="124"/>
      <c r="E3576" s="124"/>
      <c r="F3576" s="124"/>
      <c r="G3576" s="124"/>
      <c r="H3576" s="124"/>
      <c r="I3576" s="124"/>
      <c r="J3576" s="124"/>
      <c r="K3576" s="124"/>
      <c r="L3576" s="124"/>
      <c r="M3576" s="124"/>
      <c r="N3576" s="124"/>
      <c r="O3576" s="124"/>
      <c r="P3576" s="124"/>
      <c r="Q3576" s="124"/>
      <c r="R3576" s="124"/>
      <c r="S3576" s="124"/>
      <c r="T3576" s="124"/>
      <c r="U3576" s="124"/>
      <c r="V3576" s="124"/>
      <c r="W3576" s="124"/>
      <c r="X3576" s="124"/>
      <c r="Y3576" s="124"/>
    </row>
    <row r="3577" spans="1:25" x14ac:dyDescent="0.25">
      <c r="A3577" s="124"/>
      <c r="B3577" s="124"/>
      <c r="C3577" s="124"/>
      <c r="D3577" s="124"/>
      <c r="E3577" s="124"/>
      <c r="F3577" s="124"/>
      <c r="G3577" s="124"/>
      <c r="H3577" s="124"/>
      <c r="I3577" s="124"/>
      <c r="J3577" s="124"/>
      <c r="K3577" s="124"/>
      <c r="L3577" s="124"/>
      <c r="M3577" s="124"/>
      <c r="N3577" s="124"/>
      <c r="O3577" s="124"/>
      <c r="P3577" s="124"/>
      <c r="Q3577" s="124"/>
      <c r="R3577" s="124"/>
      <c r="S3577" s="124"/>
      <c r="T3577" s="124"/>
      <c r="U3577" s="124"/>
      <c r="V3577" s="124"/>
      <c r="W3577" s="124"/>
      <c r="X3577" s="124"/>
      <c r="Y3577" s="124"/>
    </row>
    <row r="3578" spans="1:25" x14ac:dyDescent="0.25">
      <c r="A3578" s="124"/>
      <c r="B3578" s="124"/>
      <c r="C3578" s="124"/>
      <c r="D3578" s="124"/>
      <c r="E3578" s="124"/>
      <c r="F3578" s="124"/>
      <c r="G3578" s="124"/>
      <c r="H3578" s="124"/>
      <c r="I3578" s="124"/>
      <c r="J3578" s="124"/>
      <c r="K3578" s="124"/>
      <c r="L3578" s="124"/>
      <c r="M3578" s="124"/>
      <c r="N3578" s="124"/>
      <c r="O3578" s="124"/>
      <c r="P3578" s="124"/>
      <c r="Q3578" s="124"/>
      <c r="R3578" s="124"/>
      <c r="S3578" s="124"/>
      <c r="T3578" s="124"/>
      <c r="U3578" s="124"/>
      <c r="V3578" s="124"/>
      <c r="W3578" s="124"/>
      <c r="X3578" s="124"/>
      <c r="Y3578" s="124"/>
    </row>
    <row r="3579" spans="1:25" x14ac:dyDescent="0.25">
      <c r="A3579" s="124"/>
      <c r="B3579" s="124"/>
      <c r="C3579" s="124"/>
      <c r="D3579" s="124"/>
      <c r="E3579" s="124"/>
      <c r="F3579" s="124"/>
      <c r="G3579" s="124"/>
      <c r="H3579" s="124"/>
      <c r="I3579" s="124"/>
      <c r="J3579" s="124"/>
      <c r="K3579" s="124"/>
      <c r="L3579" s="124"/>
      <c r="M3579" s="124"/>
      <c r="N3579" s="124"/>
      <c r="O3579" s="124"/>
      <c r="P3579" s="124"/>
      <c r="Q3579" s="124"/>
      <c r="R3579" s="124"/>
      <c r="S3579" s="124"/>
      <c r="T3579" s="124"/>
      <c r="U3579" s="124"/>
      <c r="V3579" s="124"/>
      <c r="W3579" s="124"/>
      <c r="X3579" s="124"/>
      <c r="Y3579" s="124"/>
    </row>
    <row r="3580" spans="1:25" x14ac:dyDescent="0.25">
      <c r="A3580" s="124"/>
      <c r="B3580" s="124"/>
      <c r="C3580" s="124"/>
      <c r="D3580" s="124"/>
      <c r="E3580" s="124"/>
      <c r="F3580" s="124"/>
      <c r="G3580" s="124"/>
      <c r="H3580" s="124"/>
      <c r="I3580" s="124"/>
      <c r="J3580" s="124"/>
      <c r="K3580" s="124"/>
      <c r="L3580" s="124"/>
      <c r="M3580" s="124"/>
      <c r="N3580" s="124"/>
      <c r="O3580" s="124"/>
      <c r="P3580" s="124"/>
      <c r="Q3580" s="124"/>
      <c r="R3580" s="124"/>
      <c r="S3580" s="124"/>
      <c r="T3580" s="124"/>
      <c r="U3580" s="124"/>
      <c r="V3580" s="124"/>
      <c r="W3580" s="124"/>
      <c r="X3580" s="124"/>
      <c r="Y3580" s="124"/>
    </row>
    <row r="3581" spans="1:25" x14ac:dyDescent="0.25">
      <c r="A3581" s="124"/>
      <c r="B3581" s="124"/>
      <c r="C3581" s="124"/>
      <c r="D3581" s="124"/>
      <c r="E3581" s="124"/>
      <c r="F3581" s="124"/>
      <c r="G3581" s="124"/>
      <c r="H3581" s="124"/>
      <c r="I3581" s="124"/>
      <c r="J3581" s="124"/>
      <c r="K3581" s="124"/>
      <c r="L3581" s="124"/>
      <c r="M3581" s="124"/>
      <c r="N3581" s="124"/>
      <c r="O3581" s="124"/>
      <c r="P3581" s="124"/>
      <c r="Q3581" s="124"/>
      <c r="R3581" s="124"/>
      <c r="S3581" s="124"/>
      <c r="T3581" s="124"/>
      <c r="U3581" s="124"/>
      <c r="V3581" s="124"/>
      <c r="W3581" s="124"/>
      <c r="X3581" s="124"/>
      <c r="Y3581" s="124"/>
    </row>
    <row r="3582" spans="1:25" x14ac:dyDescent="0.25">
      <c r="A3582" s="124"/>
      <c r="B3582" s="124"/>
      <c r="C3582" s="124"/>
      <c r="D3582" s="124"/>
      <c r="E3582" s="124"/>
      <c r="F3582" s="124"/>
      <c r="G3582" s="124"/>
      <c r="H3582" s="124"/>
      <c r="I3582" s="124"/>
      <c r="J3582" s="124"/>
      <c r="K3582" s="124"/>
      <c r="L3582" s="124"/>
      <c r="M3582" s="124"/>
      <c r="N3582" s="124"/>
      <c r="O3582" s="124"/>
      <c r="P3582" s="124"/>
      <c r="Q3582" s="124"/>
      <c r="R3582" s="124"/>
      <c r="S3582" s="124"/>
      <c r="T3582" s="124"/>
      <c r="U3582" s="124"/>
      <c r="V3582" s="124"/>
      <c r="W3582" s="124"/>
      <c r="X3582" s="124"/>
      <c r="Y3582" s="124"/>
    </row>
    <row r="3583" spans="1:25" x14ac:dyDescent="0.25">
      <c r="A3583" s="124"/>
      <c r="B3583" s="124"/>
      <c r="C3583" s="124"/>
      <c r="D3583" s="124"/>
      <c r="E3583" s="124"/>
      <c r="F3583" s="124"/>
      <c r="G3583" s="124"/>
      <c r="H3583" s="124"/>
      <c r="I3583" s="124"/>
      <c r="J3583" s="124"/>
      <c r="K3583" s="124"/>
      <c r="L3583" s="124"/>
      <c r="M3583" s="124"/>
      <c r="N3583" s="124"/>
      <c r="O3583" s="124"/>
      <c r="P3583" s="124"/>
      <c r="Q3583" s="124"/>
      <c r="R3583" s="124"/>
      <c r="S3583" s="124"/>
      <c r="T3583" s="124"/>
      <c r="U3583" s="124"/>
      <c r="V3583" s="124"/>
      <c r="W3583" s="124"/>
      <c r="X3583" s="124"/>
      <c r="Y3583" s="124"/>
    </row>
    <row r="3584" spans="1:25" x14ac:dyDescent="0.25">
      <c r="A3584" s="124"/>
      <c r="B3584" s="124"/>
      <c r="C3584" s="124"/>
      <c r="D3584" s="124"/>
      <c r="E3584" s="124"/>
      <c r="F3584" s="124"/>
      <c r="G3584" s="124"/>
      <c r="H3584" s="124"/>
      <c r="I3584" s="124"/>
      <c r="J3584" s="124"/>
      <c r="K3584" s="124"/>
      <c r="L3584" s="124"/>
      <c r="M3584" s="124"/>
      <c r="N3584" s="124"/>
      <c r="O3584" s="124"/>
      <c r="P3584" s="124"/>
      <c r="Q3584" s="124"/>
      <c r="R3584" s="124"/>
      <c r="S3584" s="124"/>
      <c r="T3584" s="124"/>
      <c r="U3584" s="124"/>
      <c r="V3584" s="124"/>
      <c r="W3584" s="124"/>
      <c r="X3584" s="124"/>
      <c r="Y3584" s="124"/>
    </row>
    <row r="3585" spans="1:25" x14ac:dyDescent="0.25">
      <c r="A3585" s="124"/>
      <c r="B3585" s="124"/>
      <c r="C3585" s="124"/>
      <c r="D3585" s="124"/>
      <c r="E3585" s="124"/>
      <c r="F3585" s="124"/>
      <c r="G3585" s="124"/>
      <c r="H3585" s="124"/>
      <c r="I3585" s="124"/>
      <c r="J3585" s="124"/>
      <c r="K3585" s="124"/>
      <c r="L3585" s="124"/>
      <c r="M3585" s="124"/>
      <c r="N3585" s="124"/>
      <c r="O3585" s="124"/>
      <c r="P3585" s="124"/>
      <c r="Q3585" s="124"/>
      <c r="R3585" s="124"/>
      <c r="S3585" s="124"/>
      <c r="T3585" s="124"/>
      <c r="U3585" s="124"/>
      <c r="V3585" s="124"/>
      <c r="W3585" s="124"/>
      <c r="X3585" s="124"/>
      <c r="Y3585" s="124"/>
    </row>
    <row r="3586" spans="1:25" x14ac:dyDescent="0.25">
      <c r="A3586" s="124"/>
      <c r="B3586" s="124"/>
      <c r="C3586" s="124"/>
      <c r="D3586" s="124"/>
      <c r="E3586" s="124"/>
      <c r="F3586" s="124"/>
      <c r="G3586" s="124"/>
      <c r="H3586" s="124"/>
      <c r="I3586" s="124"/>
      <c r="J3586" s="124"/>
      <c r="K3586" s="124"/>
      <c r="L3586" s="124"/>
      <c r="M3586" s="124"/>
      <c r="N3586" s="124"/>
      <c r="O3586" s="124"/>
      <c r="P3586" s="124"/>
      <c r="Q3586" s="124"/>
      <c r="R3586" s="124"/>
      <c r="S3586" s="124"/>
      <c r="T3586" s="124"/>
      <c r="U3586" s="124"/>
      <c r="V3586" s="124"/>
      <c r="W3586" s="124"/>
      <c r="X3586" s="124"/>
      <c r="Y3586" s="124"/>
    </row>
    <row r="3587" spans="1:25" x14ac:dyDescent="0.25">
      <c r="A3587" s="124"/>
      <c r="B3587" s="124"/>
      <c r="C3587" s="124"/>
      <c r="D3587" s="124"/>
      <c r="E3587" s="124"/>
      <c r="F3587" s="124"/>
      <c r="G3587" s="124"/>
      <c r="H3587" s="124"/>
      <c r="I3587" s="124"/>
      <c r="J3587" s="124"/>
      <c r="K3587" s="124"/>
      <c r="L3587" s="124"/>
      <c r="M3587" s="124"/>
      <c r="N3587" s="124"/>
      <c r="O3587" s="124"/>
      <c r="P3587" s="124"/>
      <c r="Q3587" s="124"/>
      <c r="R3587" s="124"/>
      <c r="S3587" s="124"/>
      <c r="T3587" s="124"/>
      <c r="U3587" s="124"/>
      <c r="V3587" s="124"/>
      <c r="W3587" s="124"/>
      <c r="X3587" s="124"/>
      <c r="Y3587" s="124"/>
    </row>
    <row r="3588" spans="1:25" x14ac:dyDescent="0.25">
      <c r="A3588" s="124"/>
      <c r="B3588" s="124"/>
      <c r="C3588" s="124"/>
      <c r="D3588" s="124"/>
      <c r="E3588" s="124"/>
      <c r="F3588" s="124"/>
      <c r="G3588" s="124"/>
      <c r="H3588" s="124"/>
      <c r="I3588" s="124"/>
      <c r="J3588" s="124"/>
      <c r="K3588" s="124"/>
      <c r="L3588" s="124"/>
      <c r="M3588" s="124"/>
      <c r="N3588" s="124"/>
      <c r="O3588" s="124"/>
      <c r="P3588" s="124"/>
      <c r="Q3588" s="124"/>
      <c r="R3588" s="124"/>
      <c r="S3588" s="124"/>
      <c r="T3588" s="124"/>
      <c r="U3588" s="124"/>
      <c r="V3588" s="124"/>
      <c r="W3588" s="124"/>
      <c r="X3588" s="124"/>
      <c r="Y3588" s="124"/>
    </row>
    <row r="3589" spans="1:25" x14ac:dyDescent="0.25">
      <c r="A3589" s="124"/>
      <c r="B3589" s="124"/>
      <c r="C3589" s="124"/>
      <c r="D3589" s="124"/>
      <c r="E3589" s="124"/>
      <c r="F3589" s="124"/>
      <c r="G3589" s="124"/>
      <c r="H3589" s="124"/>
      <c r="I3589" s="124"/>
      <c r="J3589" s="124"/>
      <c r="K3589" s="124"/>
      <c r="L3589" s="124"/>
      <c r="M3589" s="124"/>
      <c r="N3589" s="124"/>
      <c r="O3589" s="124"/>
      <c r="P3589" s="124"/>
      <c r="Q3589" s="124"/>
      <c r="R3589" s="124"/>
      <c r="S3589" s="124"/>
      <c r="T3589" s="124"/>
      <c r="U3589" s="124"/>
      <c r="V3589" s="124"/>
      <c r="W3589" s="124"/>
      <c r="X3589" s="124"/>
      <c r="Y3589" s="124"/>
    </row>
    <row r="3590" spans="1:25" x14ac:dyDescent="0.25">
      <c r="A3590" s="124"/>
      <c r="B3590" s="124"/>
      <c r="C3590" s="124"/>
      <c r="D3590" s="124"/>
      <c r="E3590" s="124"/>
      <c r="F3590" s="124"/>
      <c r="G3590" s="124"/>
      <c r="H3590" s="124"/>
      <c r="I3590" s="124"/>
      <c r="J3590" s="124"/>
      <c r="K3590" s="124"/>
      <c r="L3590" s="124"/>
      <c r="M3590" s="124"/>
      <c r="N3590" s="124"/>
      <c r="O3590" s="124"/>
      <c r="P3590" s="124"/>
      <c r="Q3590" s="124"/>
      <c r="R3590" s="124"/>
      <c r="S3590" s="124"/>
      <c r="T3590" s="124"/>
      <c r="U3590" s="124"/>
      <c r="V3590" s="124"/>
      <c r="W3590" s="124"/>
      <c r="X3590" s="124"/>
      <c r="Y3590" s="124"/>
    </row>
    <row r="3591" spans="1:25" x14ac:dyDescent="0.25">
      <c r="A3591" s="124"/>
      <c r="B3591" s="124"/>
      <c r="C3591" s="124"/>
      <c r="D3591" s="124"/>
      <c r="E3591" s="124"/>
      <c r="F3591" s="124"/>
      <c r="G3591" s="124"/>
      <c r="H3591" s="124"/>
      <c r="I3591" s="124"/>
      <c r="J3591" s="124"/>
      <c r="K3591" s="124"/>
      <c r="L3591" s="124"/>
      <c r="M3591" s="124"/>
      <c r="N3591" s="124"/>
      <c r="O3591" s="124"/>
      <c r="P3591" s="124"/>
      <c r="Q3591" s="124"/>
      <c r="R3591" s="124"/>
      <c r="S3591" s="124"/>
      <c r="T3591" s="124"/>
      <c r="U3591" s="124"/>
      <c r="V3591" s="124"/>
      <c r="W3591" s="124"/>
      <c r="X3591" s="124"/>
      <c r="Y3591" s="124"/>
    </row>
    <row r="3592" spans="1:25" x14ac:dyDescent="0.25">
      <c r="A3592" s="124"/>
      <c r="B3592" s="124"/>
      <c r="C3592" s="124"/>
      <c r="D3592" s="124"/>
      <c r="E3592" s="124"/>
      <c r="F3592" s="124"/>
      <c r="G3592" s="124"/>
      <c r="H3592" s="124"/>
      <c r="I3592" s="124"/>
      <c r="J3592" s="124"/>
      <c r="K3592" s="124"/>
      <c r="L3592" s="124"/>
      <c r="M3592" s="124"/>
      <c r="N3592" s="124"/>
      <c r="O3592" s="124"/>
      <c r="P3592" s="124"/>
      <c r="Q3592" s="124"/>
      <c r="R3592" s="124"/>
      <c r="S3592" s="124"/>
      <c r="T3592" s="124"/>
      <c r="U3592" s="124"/>
      <c r="V3592" s="124"/>
      <c r="W3592" s="124"/>
      <c r="X3592" s="124"/>
      <c r="Y3592" s="124"/>
    </row>
    <row r="3593" spans="1:25" x14ac:dyDescent="0.25">
      <c r="A3593" s="124"/>
      <c r="B3593" s="124"/>
      <c r="C3593" s="124"/>
      <c r="D3593" s="124"/>
      <c r="E3593" s="124"/>
      <c r="F3593" s="124"/>
      <c r="G3593" s="124"/>
      <c r="H3593" s="124"/>
      <c r="I3593" s="124"/>
      <c r="J3593" s="124"/>
      <c r="K3593" s="124"/>
      <c r="L3593" s="124"/>
      <c r="M3593" s="124"/>
      <c r="N3593" s="124"/>
      <c r="O3593" s="124"/>
      <c r="P3593" s="124"/>
      <c r="Q3593" s="124"/>
      <c r="R3593" s="124"/>
      <c r="S3593" s="124"/>
      <c r="T3593" s="124"/>
      <c r="U3593" s="124"/>
      <c r="V3593" s="124"/>
      <c r="W3593" s="124"/>
      <c r="X3593" s="124"/>
      <c r="Y3593" s="124"/>
    </row>
    <row r="3594" spans="1:25" x14ac:dyDescent="0.25">
      <c r="A3594" s="124"/>
      <c r="B3594" s="124"/>
      <c r="C3594" s="124"/>
      <c r="D3594" s="124"/>
      <c r="E3594" s="124"/>
      <c r="F3594" s="124"/>
      <c r="G3594" s="124"/>
      <c r="H3594" s="124"/>
      <c r="I3594" s="124"/>
      <c r="J3594" s="124"/>
      <c r="K3594" s="124"/>
      <c r="L3594" s="124"/>
      <c r="M3594" s="124"/>
      <c r="N3594" s="124"/>
      <c r="O3594" s="124"/>
      <c r="P3594" s="124"/>
      <c r="Q3594" s="124"/>
      <c r="R3594" s="124"/>
      <c r="S3594" s="124"/>
      <c r="T3594" s="124"/>
      <c r="U3594" s="124"/>
      <c r="V3594" s="124"/>
      <c r="W3594" s="124"/>
      <c r="X3594" s="124"/>
      <c r="Y3594" s="124"/>
    </row>
    <row r="3595" spans="1:25" x14ac:dyDescent="0.25">
      <c r="A3595" s="124"/>
      <c r="B3595" s="124"/>
      <c r="C3595" s="124"/>
      <c r="D3595" s="124"/>
      <c r="E3595" s="124"/>
      <c r="F3595" s="124"/>
      <c r="G3595" s="124"/>
      <c r="H3595" s="124"/>
      <c r="I3595" s="124"/>
      <c r="J3595" s="124"/>
      <c r="K3595" s="124"/>
      <c r="L3595" s="124"/>
      <c r="M3595" s="124"/>
      <c r="N3595" s="124"/>
      <c r="O3595" s="124"/>
      <c r="P3595" s="124"/>
      <c r="Q3595" s="124"/>
      <c r="R3595" s="124"/>
      <c r="S3595" s="124"/>
      <c r="T3595" s="124"/>
      <c r="U3595" s="124"/>
      <c r="V3595" s="124"/>
      <c r="W3595" s="124"/>
      <c r="X3595" s="124"/>
      <c r="Y3595" s="124"/>
    </row>
    <row r="3596" spans="1:25" x14ac:dyDescent="0.25">
      <c r="A3596" s="124"/>
      <c r="B3596" s="124"/>
      <c r="C3596" s="124"/>
      <c r="D3596" s="124"/>
      <c r="E3596" s="124"/>
      <c r="F3596" s="124"/>
      <c r="G3596" s="124"/>
      <c r="H3596" s="124"/>
      <c r="I3596" s="124"/>
      <c r="J3596" s="124"/>
      <c r="K3596" s="124"/>
      <c r="L3596" s="124"/>
      <c r="M3596" s="124"/>
      <c r="N3596" s="124"/>
      <c r="O3596" s="124"/>
      <c r="P3596" s="124"/>
      <c r="Q3596" s="124"/>
      <c r="R3596" s="124"/>
      <c r="S3596" s="124"/>
      <c r="T3596" s="124"/>
      <c r="U3596" s="124"/>
      <c r="V3596" s="124"/>
      <c r="W3596" s="124"/>
      <c r="X3596" s="124"/>
      <c r="Y3596" s="124"/>
    </row>
    <row r="3597" spans="1:25" x14ac:dyDescent="0.25">
      <c r="A3597" s="124"/>
      <c r="B3597" s="124"/>
      <c r="C3597" s="124"/>
      <c r="D3597" s="124"/>
      <c r="E3597" s="124"/>
      <c r="F3597" s="124"/>
      <c r="G3597" s="124"/>
      <c r="H3597" s="124"/>
      <c r="I3597" s="124"/>
      <c r="J3597" s="124"/>
      <c r="K3597" s="124"/>
      <c r="L3597" s="124"/>
      <c r="M3597" s="124"/>
      <c r="N3597" s="124"/>
      <c r="O3597" s="124"/>
      <c r="P3597" s="124"/>
      <c r="Q3597" s="124"/>
      <c r="R3597" s="124"/>
      <c r="S3597" s="124"/>
      <c r="T3597" s="124"/>
      <c r="U3597" s="124"/>
      <c r="V3597" s="124"/>
      <c r="W3597" s="124"/>
      <c r="X3597" s="124"/>
      <c r="Y3597" s="124"/>
    </row>
    <row r="3598" spans="1:25" x14ac:dyDescent="0.25">
      <c r="A3598" s="124"/>
      <c r="B3598" s="124"/>
      <c r="C3598" s="124"/>
      <c r="D3598" s="124"/>
      <c r="E3598" s="124"/>
      <c r="F3598" s="124"/>
      <c r="G3598" s="124"/>
      <c r="H3598" s="124"/>
      <c r="I3598" s="124"/>
      <c r="J3598" s="124"/>
      <c r="K3598" s="124"/>
      <c r="L3598" s="124"/>
      <c r="M3598" s="124"/>
      <c r="N3598" s="124"/>
      <c r="O3598" s="124"/>
      <c r="P3598" s="124"/>
      <c r="Q3598" s="124"/>
      <c r="R3598" s="124"/>
      <c r="S3598" s="124"/>
      <c r="T3598" s="124"/>
      <c r="U3598" s="124"/>
      <c r="V3598" s="124"/>
      <c r="W3598" s="124"/>
      <c r="X3598" s="124"/>
      <c r="Y3598" s="124"/>
    </row>
    <row r="3599" spans="1:25" x14ac:dyDescent="0.25">
      <c r="A3599" s="124"/>
      <c r="B3599" s="124"/>
      <c r="C3599" s="124"/>
      <c r="D3599" s="124"/>
      <c r="E3599" s="124"/>
      <c r="F3599" s="124"/>
      <c r="G3599" s="124"/>
      <c r="H3599" s="124"/>
      <c r="I3599" s="124"/>
      <c r="J3599" s="124"/>
      <c r="K3599" s="124"/>
      <c r="L3599" s="124"/>
      <c r="M3599" s="124"/>
      <c r="N3599" s="124"/>
      <c r="O3599" s="124"/>
      <c r="P3599" s="124"/>
      <c r="Q3599" s="124"/>
      <c r="R3599" s="124"/>
      <c r="S3599" s="124"/>
      <c r="T3599" s="124"/>
      <c r="U3599" s="124"/>
      <c r="V3599" s="124"/>
      <c r="W3599" s="124"/>
      <c r="X3599" s="124"/>
      <c r="Y3599" s="124"/>
    </row>
    <row r="3600" spans="1:25" x14ac:dyDescent="0.25">
      <c r="A3600" s="124"/>
      <c r="B3600" s="124"/>
      <c r="C3600" s="124"/>
      <c r="D3600" s="124"/>
      <c r="E3600" s="124"/>
      <c r="F3600" s="124"/>
      <c r="G3600" s="124"/>
      <c r="H3600" s="124"/>
      <c r="I3600" s="124"/>
      <c r="J3600" s="124"/>
      <c r="K3600" s="124"/>
      <c r="L3600" s="124"/>
      <c r="M3600" s="124"/>
      <c r="N3600" s="124"/>
      <c r="O3600" s="124"/>
      <c r="P3600" s="124"/>
      <c r="Q3600" s="124"/>
      <c r="R3600" s="124"/>
      <c r="S3600" s="124"/>
      <c r="T3600" s="124"/>
      <c r="U3600" s="124"/>
      <c r="V3600" s="124"/>
      <c r="W3600" s="124"/>
      <c r="X3600" s="124"/>
      <c r="Y3600" s="124"/>
    </row>
    <row r="3601" spans="1:25" x14ac:dyDescent="0.25">
      <c r="A3601" s="124"/>
      <c r="B3601" s="124"/>
      <c r="C3601" s="124"/>
      <c r="D3601" s="124"/>
      <c r="E3601" s="124"/>
      <c r="F3601" s="124"/>
      <c r="G3601" s="124"/>
      <c r="H3601" s="124"/>
      <c r="I3601" s="124"/>
      <c r="J3601" s="124"/>
      <c r="K3601" s="124"/>
      <c r="L3601" s="124"/>
      <c r="M3601" s="124"/>
      <c r="N3601" s="124"/>
      <c r="O3601" s="124"/>
      <c r="P3601" s="124"/>
      <c r="Q3601" s="124"/>
      <c r="R3601" s="124"/>
      <c r="S3601" s="124"/>
      <c r="T3601" s="124"/>
      <c r="U3601" s="124"/>
      <c r="V3601" s="124"/>
      <c r="W3601" s="124"/>
      <c r="X3601" s="124"/>
      <c r="Y3601" s="124"/>
    </row>
    <row r="3602" spans="1:25" x14ac:dyDescent="0.25">
      <c r="A3602" s="124"/>
      <c r="B3602" s="124"/>
      <c r="C3602" s="124"/>
      <c r="D3602" s="124"/>
      <c r="E3602" s="124"/>
      <c r="F3602" s="124"/>
      <c r="G3602" s="124"/>
      <c r="H3602" s="124"/>
      <c r="I3602" s="124"/>
      <c r="J3602" s="124"/>
      <c r="K3602" s="124"/>
      <c r="L3602" s="124"/>
      <c r="M3602" s="124"/>
      <c r="N3602" s="124"/>
      <c r="O3602" s="124"/>
      <c r="P3602" s="124"/>
      <c r="Q3602" s="124"/>
      <c r="R3602" s="124"/>
      <c r="S3602" s="124"/>
      <c r="T3602" s="124"/>
      <c r="U3602" s="124"/>
      <c r="V3602" s="124"/>
      <c r="W3602" s="124"/>
      <c r="X3602" s="124"/>
      <c r="Y3602" s="124"/>
    </row>
    <row r="3603" spans="1:25" x14ac:dyDescent="0.25">
      <c r="A3603" s="124"/>
      <c r="B3603" s="124"/>
      <c r="C3603" s="124"/>
      <c r="D3603" s="124"/>
      <c r="E3603" s="124"/>
      <c r="F3603" s="124"/>
      <c r="G3603" s="124"/>
      <c r="H3603" s="124"/>
      <c r="I3603" s="124"/>
      <c r="J3603" s="124"/>
      <c r="K3603" s="124"/>
      <c r="L3603" s="124"/>
      <c r="M3603" s="124"/>
      <c r="N3603" s="124"/>
      <c r="O3603" s="124"/>
      <c r="P3603" s="124"/>
      <c r="Q3603" s="124"/>
      <c r="R3603" s="124"/>
      <c r="S3603" s="124"/>
      <c r="T3603" s="124"/>
      <c r="U3603" s="124"/>
      <c r="V3603" s="124"/>
      <c r="W3603" s="124"/>
      <c r="X3603" s="124"/>
      <c r="Y3603" s="124"/>
    </row>
    <row r="3604" spans="1:25" x14ac:dyDescent="0.25">
      <c r="A3604" s="124"/>
      <c r="B3604" s="124"/>
      <c r="C3604" s="124"/>
      <c r="D3604" s="124"/>
      <c r="E3604" s="124"/>
      <c r="F3604" s="124"/>
      <c r="G3604" s="124"/>
      <c r="H3604" s="124"/>
      <c r="I3604" s="124"/>
      <c r="J3604" s="124"/>
      <c r="K3604" s="124"/>
      <c r="L3604" s="124"/>
      <c r="M3604" s="124"/>
      <c r="N3604" s="124"/>
      <c r="O3604" s="124"/>
      <c r="P3604" s="124"/>
      <c r="Q3604" s="124"/>
      <c r="R3604" s="124"/>
      <c r="S3604" s="124"/>
      <c r="T3604" s="124"/>
      <c r="U3604" s="124"/>
      <c r="V3604" s="124"/>
      <c r="W3604" s="124"/>
      <c r="X3604" s="124"/>
      <c r="Y3604" s="124"/>
    </row>
    <row r="3605" spans="1:25" x14ac:dyDescent="0.25">
      <c r="A3605" s="124"/>
      <c r="B3605" s="124"/>
      <c r="C3605" s="124"/>
      <c r="D3605" s="124"/>
      <c r="E3605" s="124"/>
      <c r="F3605" s="124"/>
      <c r="G3605" s="124"/>
      <c r="H3605" s="124"/>
      <c r="I3605" s="124"/>
      <c r="J3605" s="124"/>
      <c r="K3605" s="124"/>
      <c r="L3605" s="124"/>
      <c r="M3605" s="124"/>
      <c r="N3605" s="124"/>
      <c r="O3605" s="124"/>
      <c r="P3605" s="124"/>
      <c r="Q3605" s="124"/>
      <c r="R3605" s="124"/>
      <c r="S3605" s="124"/>
      <c r="T3605" s="124"/>
      <c r="U3605" s="124"/>
      <c r="V3605" s="124"/>
      <c r="W3605" s="124"/>
      <c r="X3605" s="124"/>
      <c r="Y3605" s="124"/>
    </row>
    <row r="3606" spans="1:25" x14ac:dyDescent="0.25">
      <c r="A3606" s="124"/>
      <c r="B3606" s="124"/>
      <c r="C3606" s="124"/>
      <c r="D3606" s="124"/>
      <c r="E3606" s="124"/>
      <c r="F3606" s="124"/>
      <c r="G3606" s="124"/>
      <c r="H3606" s="124"/>
      <c r="I3606" s="124"/>
      <c r="J3606" s="124"/>
      <c r="K3606" s="124"/>
      <c r="L3606" s="124"/>
      <c r="M3606" s="124"/>
      <c r="N3606" s="124"/>
      <c r="O3606" s="124"/>
      <c r="P3606" s="124"/>
      <c r="Q3606" s="124"/>
      <c r="R3606" s="124"/>
      <c r="S3606" s="124"/>
      <c r="T3606" s="124"/>
      <c r="U3606" s="124"/>
      <c r="V3606" s="124"/>
      <c r="W3606" s="124"/>
      <c r="X3606" s="124"/>
      <c r="Y3606" s="124"/>
    </row>
    <row r="3607" spans="1:25" x14ac:dyDescent="0.25">
      <c r="A3607" s="124"/>
      <c r="B3607" s="124"/>
      <c r="C3607" s="124"/>
      <c r="D3607" s="124"/>
      <c r="E3607" s="124"/>
      <c r="F3607" s="124"/>
      <c r="G3607" s="124"/>
      <c r="H3607" s="124"/>
      <c r="I3607" s="124"/>
      <c r="J3607" s="124"/>
      <c r="K3607" s="124"/>
      <c r="L3607" s="124"/>
      <c r="M3607" s="124"/>
      <c r="N3607" s="124"/>
      <c r="O3607" s="124"/>
      <c r="P3607" s="124"/>
      <c r="Q3607" s="124"/>
      <c r="R3607" s="124"/>
      <c r="S3607" s="124"/>
      <c r="T3607" s="124"/>
      <c r="U3607" s="124"/>
      <c r="V3607" s="124"/>
      <c r="W3607" s="124"/>
      <c r="X3607" s="124"/>
      <c r="Y3607" s="124"/>
    </row>
    <row r="3608" spans="1:25" x14ac:dyDescent="0.25">
      <c r="A3608" s="124"/>
      <c r="B3608" s="124"/>
      <c r="C3608" s="124"/>
      <c r="D3608" s="124"/>
      <c r="E3608" s="124"/>
      <c r="F3608" s="124"/>
      <c r="G3608" s="124"/>
      <c r="H3608" s="124"/>
      <c r="I3608" s="124"/>
      <c r="J3608" s="124"/>
      <c r="K3608" s="124"/>
      <c r="L3608" s="124"/>
      <c r="M3608" s="124"/>
      <c r="N3608" s="124"/>
      <c r="O3608" s="124"/>
      <c r="P3608" s="124"/>
      <c r="Q3608" s="124"/>
      <c r="R3608" s="124"/>
      <c r="S3608" s="124"/>
      <c r="T3608" s="124"/>
      <c r="U3608" s="124"/>
      <c r="V3608" s="124"/>
      <c r="W3608" s="124"/>
      <c r="X3608" s="124"/>
      <c r="Y3608" s="124"/>
    </row>
    <row r="3609" spans="1:25" x14ac:dyDescent="0.25">
      <c r="A3609" s="124"/>
      <c r="B3609" s="124"/>
      <c r="C3609" s="124"/>
      <c r="D3609" s="124"/>
      <c r="E3609" s="124"/>
      <c r="F3609" s="124"/>
      <c r="G3609" s="124"/>
      <c r="H3609" s="124"/>
      <c r="I3609" s="124"/>
      <c r="J3609" s="124"/>
      <c r="K3609" s="124"/>
      <c r="L3609" s="124"/>
      <c r="M3609" s="124"/>
      <c r="N3609" s="124"/>
      <c r="O3609" s="124"/>
      <c r="P3609" s="124"/>
      <c r="Q3609" s="124"/>
      <c r="R3609" s="124"/>
      <c r="S3609" s="124"/>
      <c r="T3609" s="124"/>
      <c r="U3609" s="124"/>
      <c r="V3609" s="124"/>
      <c r="W3609" s="124"/>
      <c r="X3609" s="124"/>
      <c r="Y3609" s="124"/>
    </row>
    <row r="3610" spans="1:25" x14ac:dyDescent="0.25">
      <c r="A3610" s="124"/>
      <c r="B3610" s="124"/>
      <c r="C3610" s="124"/>
      <c r="D3610" s="124"/>
      <c r="E3610" s="124"/>
      <c r="F3610" s="124"/>
      <c r="G3610" s="124"/>
      <c r="H3610" s="124"/>
      <c r="I3610" s="124"/>
      <c r="J3610" s="124"/>
      <c r="K3610" s="124"/>
      <c r="L3610" s="124"/>
      <c r="M3610" s="124"/>
      <c r="N3610" s="124"/>
      <c r="O3610" s="124"/>
      <c r="P3610" s="124"/>
      <c r="Q3610" s="124"/>
      <c r="R3610" s="124"/>
      <c r="S3610" s="124"/>
      <c r="T3610" s="124"/>
      <c r="U3610" s="124"/>
      <c r="V3610" s="124"/>
      <c r="W3610" s="124"/>
      <c r="X3610" s="124"/>
      <c r="Y3610" s="124"/>
    </row>
    <row r="3611" spans="1:25" x14ac:dyDescent="0.25">
      <c r="A3611" s="124"/>
      <c r="B3611" s="124"/>
      <c r="C3611" s="124"/>
      <c r="D3611" s="124"/>
      <c r="E3611" s="124"/>
      <c r="F3611" s="124"/>
      <c r="G3611" s="124"/>
      <c r="H3611" s="124"/>
      <c r="I3611" s="124"/>
      <c r="J3611" s="124"/>
      <c r="K3611" s="124"/>
      <c r="L3611" s="124"/>
      <c r="M3611" s="124"/>
      <c r="N3611" s="124"/>
      <c r="O3611" s="124"/>
      <c r="P3611" s="124"/>
      <c r="Q3611" s="124"/>
      <c r="R3611" s="124"/>
      <c r="S3611" s="124"/>
      <c r="T3611" s="124"/>
      <c r="U3611" s="124"/>
      <c r="V3611" s="124"/>
      <c r="W3611" s="124"/>
      <c r="X3611" s="124"/>
      <c r="Y3611" s="124"/>
    </row>
    <row r="3612" spans="1:25" x14ac:dyDescent="0.25">
      <c r="A3612" s="124"/>
      <c r="B3612" s="124"/>
      <c r="C3612" s="124"/>
      <c r="D3612" s="124"/>
      <c r="E3612" s="124"/>
      <c r="F3612" s="124"/>
      <c r="G3612" s="124"/>
      <c r="H3612" s="124"/>
      <c r="I3612" s="124"/>
      <c r="J3612" s="124"/>
      <c r="K3612" s="124"/>
      <c r="L3612" s="124"/>
      <c r="M3612" s="124"/>
      <c r="N3612" s="124"/>
      <c r="O3612" s="124"/>
      <c r="P3612" s="124"/>
      <c r="Q3612" s="124"/>
      <c r="R3612" s="124"/>
      <c r="S3612" s="124"/>
      <c r="T3612" s="124"/>
      <c r="U3612" s="124"/>
      <c r="V3612" s="124"/>
      <c r="W3612" s="124"/>
      <c r="X3612" s="124"/>
      <c r="Y3612" s="124"/>
    </row>
    <row r="3613" spans="1:25" x14ac:dyDescent="0.25">
      <c r="A3613" s="124"/>
      <c r="B3613" s="124"/>
      <c r="C3613" s="124"/>
      <c r="D3613" s="124"/>
      <c r="E3613" s="124"/>
      <c r="F3613" s="124"/>
      <c r="G3613" s="124"/>
      <c r="H3613" s="124"/>
      <c r="I3613" s="124"/>
      <c r="J3613" s="124"/>
      <c r="K3613" s="124"/>
      <c r="L3613" s="124"/>
      <c r="M3613" s="124"/>
      <c r="N3613" s="124"/>
      <c r="O3613" s="124"/>
      <c r="P3613" s="124"/>
      <c r="Q3613" s="124"/>
      <c r="R3613" s="124"/>
      <c r="S3613" s="124"/>
      <c r="T3613" s="124"/>
      <c r="U3613" s="124"/>
      <c r="V3613" s="124"/>
      <c r="W3613" s="124"/>
      <c r="X3613" s="124"/>
      <c r="Y3613" s="124"/>
    </row>
    <row r="3614" spans="1:25" x14ac:dyDescent="0.25">
      <c r="A3614" s="124"/>
      <c r="B3614" s="124"/>
      <c r="C3614" s="124"/>
      <c r="D3614" s="124"/>
      <c r="E3614" s="124"/>
      <c r="F3614" s="124"/>
      <c r="G3614" s="124"/>
      <c r="H3614" s="124"/>
      <c r="I3614" s="124"/>
      <c r="J3614" s="124"/>
      <c r="K3614" s="124"/>
      <c r="L3614" s="124"/>
      <c r="M3614" s="124"/>
      <c r="N3614" s="124"/>
      <c r="O3614" s="124"/>
      <c r="P3614" s="124"/>
      <c r="Q3614" s="124"/>
      <c r="R3614" s="124"/>
      <c r="S3614" s="124"/>
      <c r="T3614" s="124"/>
      <c r="U3614" s="124"/>
      <c r="V3614" s="124"/>
      <c r="W3614" s="124"/>
      <c r="X3614" s="124"/>
      <c r="Y3614" s="124"/>
    </row>
    <row r="3615" spans="1:25" x14ac:dyDescent="0.25">
      <c r="A3615" s="124"/>
      <c r="B3615" s="124"/>
      <c r="C3615" s="124"/>
      <c r="D3615" s="124"/>
      <c r="E3615" s="124"/>
      <c r="F3615" s="124"/>
      <c r="G3615" s="124"/>
      <c r="H3615" s="124"/>
      <c r="I3615" s="124"/>
      <c r="J3615" s="124"/>
      <c r="K3615" s="124"/>
      <c r="L3615" s="124"/>
      <c r="M3615" s="124"/>
      <c r="N3615" s="124"/>
      <c r="O3615" s="124"/>
      <c r="P3615" s="124"/>
      <c r="Q3615" s="124"/>
      <c r="R3615" s="124"/>
      <c r="S3615" s="124"/>
      <c r="T3615" s="124"/>
      <c r="U3615" s="124"/>
      <c r="V3615" s="124"/>
      <c r="W3615" s="124"/>
      <c r="X3615" s="124"/>
      <c r="Y3615" s="124"/>
    </row>
    <row r="3616" spans="1:25" x14ac:dyDescent="0.25">
      <c r="A3616" s="124"/>
      <c r="B3616" s="124"/>
      <c r="C3616" s="124"/>
      <c r="D3616" s="124"/>
      <c r="E3616" s="124"/>
      <c r="F3616" s="124"/>
      <c r="G3616" s="124"/>
      <c r="H3616" s="124"/>
      <c r="I3616" s="124"/>
      <c r="J3616" s="124"/>
      <c r="K3616" s="124"/>
      <c r="L3616" s="124"/>
      <c r="M3616" s="124"/>
      <c r="N3616" s="124"/>
      <c r="O3616" s="124"/>
      <c r="P3616" s="124"/>
      <c r="Q3616" s="124"/>
      <c r="R3616" s="124"/>
      <c r="S3616" s="124"/>
      <c r="T3616" s="124"/>
      <c r="U3616" s="124"/>
      <c r="V3616" s="124"/>
      <c r="W3616" s="124"/>
      <c r="X3616" s="124"/>
      <c r="Y3616" s="124"/>
    </row>
    <row r="3617" spans="1:25" x14ac:dyDescent="0.25">
      <c r="A3617" s="124"/>
      <c r="B3617" s="124"/>
      <c r="C3617" s="124"/>
      <c r="D3617" s="124"/>
      <c r="E3617" s="124"/>
      <c r="F3617" s="124"/>
      <c r="G3617" s="124"/>
      <c r="H3617" s="124"/>
      <c r="I3617" s="124"/>
      <c r="J3617" s="124"/>
      <c r="K3617" s="124"/>
      <c r="L3617" s="124"/>
      <c r="M3617" s="124"/>
      <c r="N3617" s="124"/>
      <c r="O3617" s="124"/>
      <c r="P3617" s="124"/>
      <c r="Q3617" s="124"/>
      <c r="R3617" s="124"/>
      <c r="S3617" s="124"/>
      <c r="T3617" s="124"/>
      <c r="U3617" s="124"/>
      <c r="V3617" s="124"/>
      <c r="W3617" s="124"/>
      <c r="X3617" s="124"/>
      <c r="Y3617" s="124"/>
    </row>
    <row r="3618" spans="1:25" x14ac:dyDescent="0.25">
      <c r="A3618" s="124"/>
      <c r="B3618" s="124"/>
      <c r="C3618" s="124"/>
      <c r="D3618" s="124"/>
      <c r="E3618" s="124"/>
      <c r="F3618" s="124"/>
      <c r="G3618" s="124"/>
      <c r="H3618" s="124"/>
      <c r="I3618" s="124"/>
      <c r="J3618" s="124"/>
      <c r="K3618" s="124"/>
      <c r="L3618" s="124"/>
      <c r="M3618" s="124"/>
      <c r="N3618" s="124"/>
      <c r="O3618" s="124"/>
      <c r="P3618" s="124"/>
      <c r="Q3618" s="124"/>
      <c r="R3618" s="124"/>
      <c r="S3618" s="124"/>
      <c r="T3618" s="124"/>
      <c r="U3618" s="124"/>
      <c r="V3618" s="124"/>
      <c r="W3618" s="124"/>
      <c r="X3618" s="124"/>
      <c r="Y3618" s="124"/>
    </row>
    <row r="3619" spans="1:25" x14ac:dyDescent="0.25">
      <c r="A3619" s="124"/>
      <c r="B3619" s="124"/>
      <c r="C3619" s="124"/>
      <c r="D3619" s="124"/>
      <c r="E3619" s="124"/>
      <c r="F3619" s="124"/>
      <c r="G3619" s="124"/>
      <c r="H3619" s="124"/>
      <c r="I3619" s="124"/>
      <c r="J3619" s="124"/>
      <c r="K3619" s="124"/>
      <c r="L3619" s="124"/>
      <c r="M3619" s="124"/>
      <c r="N3619" s="124"/>
      <c r="O3619" s="124"/>
      <c r="P3619" s="124"/>
      <c r="Q3619" s="124"/>
      <c r="R3619" s="124"/>
      <c r="S3619" s="124"/>
      <c r="T3619" s="124"/>
      <c r="U3619" s="124"/>
      <c r="V3619" s="124"/>
      <c r="W3619" s="124"/>
      <c r="X3619" s="124"/>
      <c r="Y3619" s="124"/>
    </row>
    <row r="3620" spans="1:25" x14ac:dyDescent="0.25">
      <c r="A3620" s="124"/>
      <c r="B3620" s="124"/>
      <c r="C3620" s="124"/>
      <c r="D3620" s="124"/>
      <c r="E3620" s="124"/>
      <c r="F3620" s="124"/>
      <c r="G3620" s="124"/>
      <c r="H3620" s="124"/>
      <c r="I3620" s="124"/>
      <c r="J3620" s="124"/>
      <c r="K3620" s="124"/>
      <c r="L3620" s="124"/>
      <c r="M3620" s="124"/>
      <c r="N3620" s="124"/>
      <c r="O3620" s="124"/>
      <c r="P3620" s="124"/>
      <c r="Q3620" s="124"/>
      <c r="R3620" s="124"/>
      <c r="S3620" s="124"/>
      <c r="T3620" s="124"/>
      <c r="U3620" s="124"/>
      <c r="V3620" s="124"/>
      <c r="W3620" s="124"/>
      <c r="X3620" s="124"/>
      <c r="Y3620" s="124"/>
    </row>
    <row r="3621" spans="1:25" x14ac:dyDescent="0.25">
      <c r="A3621" s="124"/>
      <c r="B3621" s="124"/>
      <c r="C3621" s="124"/>
      <c r="D3621" s="124"/>
      <c r="E3621" s="124"/>
      <c r="F3621" s="124"/>
      <c r="G3621" s="124"/>
      <c r="H3621" s="124"/>
      <c r="I3621" s="124"/>
      <c r="J3621" s="124"/>
      <c r="K3621" s="124"/>
      <c r="L3621" s="124"/>
      <c r="M3621" s="124"/>
      <c r="N3621" s="124"/>
      <c r="O3621" s="124"/>
      <c r="P3621" s="124"/>
      <c r="Q3621" s="124"/>
      <c r="R3621" s="124"/>
      <c r="S3621" s="124"/>
      <c r="T3621" s="124"/>
      <c r="U3621" s="124"/>
      <c r="V3621" s="124"/>
      <c r="W3621" s="124"/>
      <c r="X3621" s="124"/>
      <c r="Y3621" s="124"/>
    </row>
    <row r="3622" spans="1:25" x14ac:dyDescent="0.25">
      <c r="A3622" s="124"/>
      <c r="B3622" s="124"/>
      <c r="C3622" s="124"/>
      <c r="D3622" s="124"/>
      <c r="E3622" s="124"/>
      <c r="F3622" s="124"/>
      <c r="G3622" s="124"/>
      <c r="H3622" s="124"/>
      <c r="I3622" s="124"/>
      <c r="J3622" s="124"/>
      <c r="K3622" s="124"/>
      <c r="L3622" s="124"/>
      <c r="M3622" s="124"/>
      <c r="N3622" s="124"/>
      <c r="O3622" s="124"/>
      <c r="P3622" s="124"/>
      <c r="Q3622" s="124"/>
      <c r="R3622" s="124"/>
      <c r="S3622" s="124"/>
      <c r="T3622" s="124"/>
      <c r="U3622" s="124"/>
      <c r="V3622" s="124"/>
      <c r="W3622" s="124"/>
      <c r="X3622" s="124"/>
      <c r="Y3622" s="124"/>
    </row>
    <row r="3623" spans="1:25" x14ac:dyDescent="0.25">
      <c r="A3623" s="124"/>
      <c r="B3623" s="124"/>
      <c r="C3623" s="124"/>
      <c r="D3623" s="124"/>
      <c r="E3623" s="124"/>
      <c r="F3623" s="124"/>
      <c r="G3623" s="124"/>
      <c r="H3623" s="124"/>
      <c r="I3623" s="124"/>
      <c r="J3623" s="124"/>
      <c r="K3623" s="124"/>
      <c r="L3623" s="124"/>
      <c r="M3623" s="124"/>
      <c r="N3623" s="124"/>
      <c r="O3623" s="124"/>
      <c r="P3623" s="124"/>
      <c r="Q3623" s="124"/>
      <c r="R3623" s="124"/>
      <c r="S3623" s="124"/>
      <c r="T3623" s="124"/>
      <c r="U3623" s="124"/>
      <c r="V3623" s="124"/>
      <c r="W3623" s="124"/>
      <c r="X3623" s="124"/>
      <c r="Y3623" s="124"/>
    </row>
    <row r="3624" spans="1:25" x14ac:dyDescent="0.25">
      <c r="A3624" s="124"/>
      <c r="B3624" s="124"/>
      <c r="C3624" s="124"/>
      <c r="D3624" s="124"/>
      <c r="E3624" s="124"/>
      <c r="F3624" s="124"/>
      <c r="G3624" s="124"/>
      <c r="H3624" s="124"/>
      <c r="I3624" s="124"/>
      <c r="J3624" s="124"/>
      <c r="K3624" s="124"/>
      <c r="L3624" s="124"/>
      <c r="M3624" s="124"/>
      <c r="N3624" s="124"/>
      <c r="O3624" s="124"/>
      <c r="P3624" s="124"/>
      <c r="Q3624" s="124"/>
      <c r="R3624" s="124"/>
      <c r="S3624" s="124"/>
      <c r="T3624" s="124"/>
      <c r="U3624" s="124"/>
      <c r="V3624" s="124"/>
      <c r="W3624" s="124"/>
      <c r="X3624" s="124"/>
      <c r="Y3624" s="124"/>
    </row>
    <row r="3625" spans="1:25" x14ac:dyDescent="0.25">
      <c r="A3625" s="124"/>
      <c r="B3625" s="124"/>
      <c r="C3625" s="124"/>
      <c r="D3625" s="124"/>
      <c r="E3625" s="124"/>
      <c r="F3625" s="124"/>
      <c r="G3625" s="124"/>
      <c r="H3625" s="124"/>
      <c r="I3625" s="124"/>
      <c r="J3625" s="124"/>
      <c r="K3625" s="124"/>
      <c r="L3625" s="124"/>
      <c r="M3625" s="124"/>
      <c r="N3625" s="124"/>
      <c r="O3625" s="124"/>
      <c r="P3625" s="124"/>
      <c r="Q3625" s="124"/>
      <c r="R3625" s="124"/>
      <c r="S3625" s="124"/>
      <c r="T3625" s="124"/>
      <c r="U3625" s="124"/>
      <c r="V3625" s="124"/>
      <c r="W3625" s="124"/>
      <c r="X3625" s="124"/>
      <c r="Y3625" s="124"/>
    </row>
    <row r="3626" spans="1:25" x14ac:dyDescent="0.25">
      <c r="A3626" s="124"/>
      <c r="B3626" s="124"/>
      <c r="C3626" s="124"/>
      <c r="D3626" s="124"/>
      <c r="E3626" s="124"/>
      <c r="F3626" s="124"/>
      <c r="G3626" s="124"/>
      <c r="H3626" s="124"/>
      <c r="I3626" s="124"/>
      <c r="J3626" s="124"/>
      <c r="K3626" s="124"/>
      <c r="L3626" s="124"/>
      <c r="M3626" s="124"/>
      <c r="N3626" s="124"/>
      <c r="O3626" s="124"/>
      <c r="P3626" s="124"/>
      <c r="Q3626" s="124"/>
      <c r="R3626" s="124"/>
      <c r="S3626" s="124"/>
      <c r="T3626" s="124"/>
      <c r="U3626" s="124"/>
      <c r="V3626" s="124"/>
      <c r="W3626" s="124"/>
      <c r="X3626" s="124"/>
      <c r="Y3626" s="124"/>
    </row>
    <row r="3627" spans="1:25" x14ac:dyDescent="0.25">
      <c r="A3627" s="124"/>
      <c r="B3627" s="124"/>
      <c r="C3627" s="124"/>
      <c r="D3627" s="124"/>
      <c r="E3627" s="124"/>
      <c r="F3627" s="124"/>
      <c r="G3627" s="124"/>
      <c r="H3627" s="124"/>
      <c r="I3627" s="124"/>
      <c r="J3627" s="124"/>
      <c r="K3627" s="124"/>
      <c r="L3627" s="124"/>
      <c r="M3627" s="124"/>
      <c r="N3627" s="124"/>
      <c r="O3627" s="124"/>
      <c r="P3627" s="124"/>
      <c r="Q3627" s="124"/>
      <c r="R3627" s="124"/>
      <c r="S3627" s="124"/>
      <c r="T3627" s="124"/>
      <c r="U3627" s="124"/>
      <c r="V3627" s="124"/>
      <c r="W3627" s="124"/>
      <c r="X3627" s="124"/>
      <c r="Y3627" s="124"/>
    </row>
    <row r="3628" spans="1:25" x14ac:dyDescent="0.25">
      <c r="A3628" s="124"/>
      <c r="B3628" s="124"/>
      <c r="C3628" s="124"/>
      <c r="D3628" s="124"/>
      <c r="E3628" s="124"/>
      <c r="F3628" s="124"/>
      <c r="G3628" s="124"/>
      <c r="H3628" s="124"/>
      <c r="I3628" s="124"/>
      <c r="J3628" s="124"/>
      <c r="K3628" s="124"/>
      <c r="L3628" s="124"/>
      <c r="M3628" s="124"/>
      <c r="N3628" s="124"/>
      <c r="O3628" s="124"/>
      <c r="P3628" s="124"/>
      <c r="Q3628" s="124"/>
      <c r="R3628" s="124"/>
      <c r="S3628" s="124"/>
      <c r="T3628" s="124"/>
      <c r="U3628" s="124"/>
      <c r="V3628" s="124"/>
      <c r="W3628" s="124"/>
      <c r="X3628" s="124"/>
      <c r="Y3628" s="124"/>
    </row>
    <row r="3629" spans="1:25" x14ac:dyDescent="0.25">
      <c r="A3629" s="124"/>
      <c r="B3629" s="124"/>
      <c r="C3629" s="124"/>
      <c r="D3629" s="124"/>
      <c r="E3629" s="124"/>
      <c r="F3629" s="124"/>
      <c r="G3629" s="124"/>
      <c r="H3629" s="124"/>
      <c r="I3629" s="124"/>
      <c r="J3629" s="124"/>
      <c r="K3629" s="124"/>
      <c r="L3629" s="124"/>
      <c r="M3629" s="124"/>
      <c r="N3629" s="124"/>
      <c r="O3629" s="124"/>
      <c r="P3629" s="124"/>
      <c r="Q3629" s="124"/>
      <c r="R3629" s="124"/>
      <c r="S3629" s="124"/>
      <c r="T3629" s="124"/>
      <c r="U3629" s="124"/>
      <c r="V3629" s="124"/>
      <c r="W3629" s="124"/>
      <c r="X3629" s="124"/>
      <c r="Y3629" s="124"/>
    </row>
    <row r="3630" spans="1:25" x14ac:dyDescent="0.25">
      <c r="A3630" s="124"/>
      <c r="B3630" s="124"/>
      <c r="C3630" s="124"/>
      <c r="D3630" s="124"/>
      <c r="E3630" s="124"/>
      <c r="F3630" s="124"/>
      <c r="G3630" s="124"/>
      <c r="H3630" s="124"/>
      <c r="I3630" s="124"/>
      <c r="J3630" s="124"/>
      <c r="K3630" s="124"/>
      <c r="L3630" s="124"/>
      <c r="M3630" s="124"/>
      <c r="N3630" s="124"/>
      <c r="O3630" s="124"/>
      <c r="P3630" s="124"/>
      <c r="Q3630" s="124"/>
      <c r="R3630" s="124"/>
      <c r="S3630" s="124"/>
      <c r="T3630" s="124"/>
      <c r="U3630" s="124"/>
      <c r="V3630" s="124"/>
      <c r="W3630" s="124"/>
      <c r="X3630" s="124"/>
      <c r="Y3630" s="124"/>
    </row>
    <row r="3631" spans="1:25" x14ac:dyDescent="0.25">
      <c r="A3631" s="124"/>
      <c r="B3631" s="124"/>
      <c r="C3631" s="124"/>
      <c r="D3631" s="124"/>
      <c r="E3631" s="124"/>
      <c r="F3631" s="124"/>
      <c r="G3631" s="124"/>
      <c r="H3631" s="124"/>
      <c r="I3631" s="124"/>
      <c r="J3631" s="124"/>
      <c r="K3631" s="124"/>
      <c r="L3631" s="124"/>
      <c r="M3631" s="124"/>
      <c r="N3631" s="124"/>
      <c r="O3631" s="124"/>
      <c r="P3631" s="124"/>
      <c r="Q3631" s="124"/>
      <c r="R3631" s="124"/>
      <c r="S3631" s="124"/>
      <c r="T3631" s="124"/>
      <c r="U3631" s="124"/>
      <c r="V3631" s="124"/>
      <c r="W3631" s="124"/>
      <c r="X3631" s="124"/>
      <c r="Y3631" s="124"/>
    </row>
    <row r="3632" spans="1:25" x14ac:dyDescent="0.25">
      <c r="A3632" s="124"/>
      <c r="B3632" s="124"/>
      <c r="C3632" s="124"/>
      <c r="D3632" s="124"/>
      <c r="E3632" s="124"/>
      <c r="F3632" s="124"/>
      <c r="G3632" s="124"/>
      <c r="H3632" s="124"/>
      <c r="I3632" s="124"/>
      <c r="J3632" s="124"/>
      <c r="K3632" s="124"/>
      <c r="L3632" s="124"/>
      <c r="M3632" s="124"/>
      <c r="N3632" s="124"/>
      <c r="O3632" s="124"/>
      <c r="P3632" s="124"/>
      <c r="Q3632" s="124"/>
      <c r="R3632" s="124"/>
      <c r="S3632" s="124"/>
      <c r="T3632" s="124"/>
      <c r="U3632" s="124"/>
      <c r="V3632" s="124"/>
      <c r="W3632" s="124"/>
      <c r="X3632" s="124"/>
      <c r="Y3632" s="124"/>
    </row>
    <row r="3633" spans="1:25" x14ac:dyDescent="0.25">
      <c r="A3633" s="124"/>
      <c r="B3633" s="124"/>
      <c r="C3633" s="124"/>
      <c r="D3633" s="124"/>
      <c r="E3633" s="124"/>
      <c r="F3633" s="124"/>
      <c r="G3633" s="124"/>
      <c r="H3633" s="124"/>
      <c r="I3633" s="124"/>
      <c r="J3633" s="124"/>
      <c r="K3633" s="124"/>
      <c r="L3633" s="124"/>
      <c r="M3633" s="124"/>
      <c r="N3633" s="124"/>
      <c r="O3633" s="124"/>
      <c r="P3633" s="124"/>
      <c r="Q3633" s="124"/>
      <c r="R3633" s="124"/>
      <c r="S3633" s="124"/>
      <c r="T3633" s="124"/>
      <c r="U3633" s="124"/>
      <c r="V3633" s="124"/>
      <c r="W3633" s="124"/>
      <c r="X3633" s="124"/>
      <c r="Y3633" s="124"/>
    </row>
    <row r="3634" spans="1:25" x14ac:dyDescent="0.25">
      <c r="A3634" s="124"/>
      <c r="B3634" s="124"/>
      <c r="C3634" s="124"/>
      <c r="D3634" s="124"/>
      <c r="E3634" s="124"/>
      <c r="F3634" s="124"/>
      <c r="G3634" s="124"/>
      <c r="H3634" s="124"/>
      <c r="I3634" s="124"/>
      <c r="J3634" s="124"/>
      <c r="K3634" s="124"/>
      <c r="L3634" s="124"/>
      <c r="M3634" s="124"/>
      <c r="N3634" s="124"/>
      <c r="O3634" s="124"/>
      <c r="P3634" s="124"/>
      <c r="Q3634" s="124"/>
      <c r="R3634" s="124"/>
      <c r="S3634" s="124"/>
      <c r="T3634" s="124"/>
      <c r="U3634" s="124"/>
      <c r="V3634" s="124"/>
      <c r="W3634" s="124"/>
      <c r="X3634" s="124"/>
      <c r="Y3634" s="124"/>
    </row>
    <row r="3635" spans="1:25" x14ac:dyDescent="0.25">
      <c r="A3635" s="124"/>
      <c r="B3635" s="124"/>
      <c r="C3635" s="124"/>
      <c r="D3635" s="124"/>
      <c r="E3635" s="124"/>
      <c r="F3635" s="124"/>
      <c r="G3635" s="124"/>
      <c r="H3635" s="124"/>
      <c r="I3635" s="124"/>
      <c r="J3635" s="124"/>
      <c r="K3635" s="124"/>
      <c r="L3635" s="124"/>
      <c r="M3635" s="124"/>
      <c r="N3635" s="124"/>
      <c r="O3635" s="124"/>
      <c r="P3635" s="124"/>
      <c r="Q3635" s="124"/>
      <c r="R3635" s="124"/>
      <c r="S3635" s="124"/>
      <c r="T3635" s="124"/>
      <c r="U3635" s="124"/>
      <c r="V3635" s="124"/>
      <c r="W3635" s="124"/>
      <c r="X3635" s="124"/>
      <c r="Y3635" s="124"/>
    </row>
    <row r="3636" spans="1:25" x14ac:dyDescent="0.25">
      <c r="A3636" s="124"/>
      <c r="B3636" s="124"/>
      <c r="C3636" s="124"/>
      <c r="D3636" s="124"/>
      <c r="E3636" s="124"/>
      <c r="F3636" s="124"/>
      <c r="G3636" s="124"/>
      <c r="H3636" s="124"/>
      <c r="I3636" s="124"/>
      <c r="J3636" s="124"/>
      <c r="K3636" s="124"/>
      <c r="L3636" s="124"/>
      <c r="M3636" s="124"/>
      <c r="N3636" s="124"/>
      <c r="O3636" s="124"/>
      <c r="P3636" s="124"/>
      <c r="Q3636" s="124"/>
      <c r="R3636" s="124"/>
      <c r="S3636" s="124"/>
      <c r="T3636" s="124"/>
      <c r="U3636" s="124"/>
      <c r="V3636" s="124"/>
      <c r="W3636" s="124"/>
      <c r="X3636" s="124"/>
      <c r="Y3636" s="124"/>
    </row>
    <row r="3637" spans="1:25" x14ac:dyDescent="0.25">
      <c r="A3637" s="124"/>
      <c r="B3637" s="124"/>
      <c r="C3637" s="124"/>
      <c r="D3637" s="124"/>
      <c r="E3637" s="124"/>
      <c r="F3637" s="124"/>
      <c r="G3637" s="124"/>
      <c r="H3637" s="124"/>
      <c r="I3637" s="124"/>
      <c r="J3637" s="124"/>
      <c r="K3637" s="124"/>
      <c r="L3637" s="124"/>
      <c r="M3637" s="124"/>
      <c r="N3637" s="124"/>
      <c r="O3637" s="124"/>
      <c r="P3637" s="124"/>
      <c r="Q3637" s="124"/>
      <c r="R3637" s="124"/>
      <c r="S3637" s="124"/>
      <c r="T3637" s="124"/>
      <c r="U3637" s="124"/>
      <c r="V3637" s="124"/>
      <c r="W3637" s="124"/>
      <c r="X3637" s="124"/>
      <c r="Y3637" s="124"/>
    </row>
    <row r="3638" spans="1:25" x14ac:dyDescent="0.25">
      <c r="A3638" s="124"/>
      <c r="B3638" s="124"/>
      <c r="C3638" s="124"/>
      <c r="D3638" s="124"/>
      <c r="E3638" s="124"/>
      <c r="F3638" s="124"/>
      <c r="G3638" s="124"/>
      <c r="H3638" s="124"/>
      <c r="I3638" s="124"/>
      <c r="J3638" s="124"/>
      <c r="K3638" s="124"/>
      <c r="L3638" s="124"/>
      <c r="M3638" s="124"/>
      <c r="N3638" s="124"/>
      <c r="O3638" s="124"/>
      <c r="P3638" s="124"/>
      <c r="Q3638" s="124"/>
      <c r="R3638" s="124"/>
      <c r="S3638" s="124"/>
      <c r="T3638" s="124"/>
      <c r="U3638" s="124"/>
      <c r="V3638" s="124"/>
      <c r="W3638" s="124"/>
      <c r="X3638" s="124"/>
      <c r="Y3638" s="124"/>
    </row>
    <row r="3639" spans="1:25" x14ac:dyDescent="0.25">
      <c r="A3639" s="124"/>
      <c r="B3639" s="124"/>
      <c r="C3639" s="124"/>
      <c r="D3639" s="124"/>
      <c r="E3639" s="124"/>
      <c r="F3639" s="124"/>
      <c r="G3639" s="124"/>
      <c r="H3639" s="124"/>
      <c r="I3639" s="124"/>
      <c r="J3639" s="124"/>
      <c r="K3639" s="124"/>
      <c r="L3639" s="124"/>
      <c r="M3639" s="124"/>
      <c r="N3639" s="124"/>
      <c r="O3639" s="124"/>
      <c r="P3639" s="124"/>
      <c r="Q3639" s="124"/>
      <c r="R3639" s="124"/>
      <c r="S3639" s="124"/>
      <c r="T3639" s="124"/>
      <c r="U3639" s="124"/>
      <c r="V3639" s="124"/>
      <c r="W3639" s="124"/>
      <c r="X3639" s="124"/>
      <c r="Y3639" s="124"/>
    </row>
    <row r="3640" spans="1:25" x14ac:dyDescent="0.25">
      <c r="A3640" s="124"/>
      <c r="B3640" s="124"/>
      <c r="C3640" s="124"/>
      <c r="D3640" s="124"/>
      <c r="E3640" s="124"/>
      <c r="F3640" s="124"/>
      <c r="G3640" s="124"/>
      <c r="H3640" s="124"/>
      <c r="I3640" s="124"/>
      <c r="J3640" s="124"/>
      <c r="K3640" s="124"/>
      <c r="L3640" s="124"/>
      <c r="M3640" s="124"/>
      <c r="N3640" s="124"/>
      <c r="O3640" s="124"/>
      <c r="P3640" s="124"/>
      <c r="Q3640" s="124"/>
      <c r="R3640" s="124"/>
      <c r="S3640" s="124"/>
      <c r="T3640" s="124"/>
      <c r="U3640" s="124"/>
      <c r="V3640" s="124"/>
      <c r="W3640" s="124"/>
      <c r="X3640" s="124"/>
      <c r="Y3640" s="124"/>
    </row>
    <row r="3641" spans="1:25" x14ac:dyDescent="0.25">
      <c r="A3641" s="124"/>
      <c r="B3641" s="124"/>
      <c r="C3641" s="124"/>
      <c r="D3641" s="124"/>
      <c r="E3641" s="124"/>
      <c r="F3641" s="124"/>
      <c r="G3641" s="124"/>
      <c r="H3641" s="124"/>
      <c r="I3641" s="124"/>
      <c r="J3641" s="124"/>
      <c r="K3641" s="124"/>
      <c r="L3641" s="124"/>
      <c r="M3641" s="124"/>
      <c r="N3641" s="124"/>
      <c r="O3641" s="124"/>
      <c r="P3641" s="124"/>
      <c r="Q3641" s="124"/>
      <c r="R3641" s="124"/>
      <c r="S3641" s="124"/>
      <c r="T3641" s="124"/>
      <c r="U3641" s="124"/>
      <c r="V3641" s="124"/>
      <c r="W3641" s="124"/>
      <c r="X3641" s="124"/>
      <c r="Y3641" s="124"/>
    </row>
    <row r="3642" spans="1:25" x14ac:dyDescent="0.25">
      <c r="A3642" s="124"/>
      <c r="B3642" s="124"/>
      <c r="C3642" s="124"/>
      <c r="D3642" s="124"/>
      <c r="E3642" s="124"/>
      <c r="F3642" s="124"/>
      <c r="G3642" s="124"/>
      <c r="H3642" s="124"/>
      <c r="I3642" s="124"/>
      <c r="J3642" s="124"/>
      <c r="K3642" s="124"/>
      <c r="L3642" s="124"/>
      <c r="M3642" s="124"/>
      <c r="N3642" s="124"/>
      <c r="O3642" s="124"/>
      <c r="P3642" s="124"/>
      <c r="Q3642" s="124"/>
      <c r="R3642" s="124"/>
      <c r="S3642" s="124"/>
      <c r="T3642" s="124"/>
      <c r="U3642" s="124"/>
      <c r="V3642" s="124"/>
      <c r="W3642" s="124"/>
      <c r="X3642" s="124"/>
      <c r="Y3642" s="124"/>
    </row>
    <row r="3643" spans="1:25" x14ac:dyDescent="0.25">
      <c r="A3643" s="124"/>
      <c r="B3643" s="124"/>
      <c r="C3643" s="124"/>
      <c r="D3643" s="124"/>
      <c r="E3643" s="124"/>
      <c r="F3643" s="124"/>
      <c r="G3643" s="124"/>
      <c r="H3643" s="124"/>
      <c r="I3643" s="124"/>
      <c r="J3643" s="124"/>
      <c r="K3643" s="124"/>
      <c r="L3643" s="124"/>
      <c r="M3643" s="124"/>
      <c r="N3643" s="124"/>
      <c r="O3643" s="124"/>
      <c r="P3643" s="124"/>
      <c r="Q3643" s="124"/>
      <c r="R3643" s="124"/>
      <c r="S3643" s="124"/>
      <c r="T3643" s="124"/>
      <c r="U3643" s="124"/>
      <c r="V3643" s="124"/>
      <c r="W3643" s="124"/>
      <c r="X3643" s="124"/>
      <c r="Y3643" s="124"/>
    </row>
    <row r="3644" spans="1:25" x14ac:dyDescent="0.25">
      <c r="A3644" s="124"/>
      <c r="B3644" s="124"/>
      <c r="C3644" s="124"/>
      <c r="D3644" s="124"/>
      <c r="E3644" s="124"/>
      <c r="F3644" s="124"/>
      <c r="G3644" s="124"/>
      <c r="H3644" s="124"/>
      <c r="I3644" s="124"/>
      <c r="J3644" s="124"/>
      <c r="K3644" s="124"/>
      <c r="L3644" s="124"/>
      <c r="M3644" s="124"/>
      <c r="N3644" s="124"/>
      <c r="O3644" s="124"/>
      <c r="P3644" s="124"/>
      <c r="Q3644" s="124"/>
      <c r="R3644" s="124"/>
      <c r="S3644" s="124"/>
      <c r="T3644" s="124"/>
      <c r="U3644" s="124"/>
      <c r="V3644" s="124"/>
      <c r="W3644" s="124"/>
      <c r="X3644" s="124"/>
      <c r="Y3644" s="124"/>
    </row>
    <row r="3645" spans="1:25" x14ac:dyDescent="0.25">
      <c r="A3645" s="124"/>
      <c r="B3645" s="124"/>
      <c r="C3645" s="124"/>
      <c r="D3645" s="124"/>
      <c r="E3645" s="124"/>
      <c r="F3645" s="124"/>
      <c r="G3645" s="124"/>
      <c r="H3645" s="124"/>
      <c r="I3645" s="124"/>
      <c r="J3645" s="124"/>
      <c r="K3645" s="124"/>
      <c r="L3645" s="124"/>
      <c r="M3645" s="124"/>
      <c r="N3645" s="124"/>
      <c r="O3645" s="124"/>
      <c r="P3645" s="124"/>
      <c r="Q3645" s="124"/>
      <c r="R3645" s="124"/>
      <c r="S3645" s="124"/>
      <c r="T3645" s="124"/>
      <c r="U3645" s="124"/>
      <c r="V3645" s="124"/>
      <c r="W3645" s="124"/>
      <c r="X3645" s="124"/>
      <c r="Y3645" s="124"/>
    </row>
    <row r="3646" spans="1:25" x14ac:dyDescent="0.25">
      <c r="A3646" s="124"/>
      <c r="B3646" s="124"/>
      <c r="C3646" s="124"/>
      <c r="D3646" s="124"/>
      <c r="E3646" s="124"/>
      <c r="F3646" s="124"/>
      <c r="G3646" s="124"/>
      <c r="H3646" s="124"/>
      <c r="I3646" s="124"/>
      <c r="J3646" s="124"/>
      <c r="K3646" s="124"/>
      <c r="L3646" s="124"/>
      <c r="M3646" s="124"/>
      <c r="N3646" s="124"/>
      <c r="O3646" s="124"/>
      <c r="P3646" s="124"/>
      <c r="Q3646" s="124"/>
      <c r="R3646" s="124"/>
      <c r="S3646" s="124"/>
      <c r="T3646" s="124"/>
      <c r="U3646" s="124"/>
      <c r="V3646" s="124"/>
      <c r="W3646" s="124"/>
      <c r="X3646" s="124"/>
      <c r="Y3646" s="124"/>
    </row>
    <row r="3647" spans="1:25" x14ac:dyDescent="0.25">
      <c r="A3647" s="124"/>
      <c r="B3647" s="124"/>
      <c r="C3647" s="124"/>
      <c r="D3647" s="124"/>
      <c r="E3647" s="124"/>
      <c r="F3647" s="124"/>
      <c r="G3647" s="124"/>
      <c r="H3647" s="124"/>
      <c r="I3647" s="124"/>
      <c r="J3647" s="124"/>
      <c r="K3647" s="124"/>
      <c r="L3647" s="124"/>
      <c r="M3647" s="124"/>
      <c r="N3647" s="124"/>
      <c r="O3647" s="124"/>
      <c r="P3647" s="124"/>
      <c r="Q3647" s="124"/>
      <c r="R3647" s="124"/>
      <c r="S3647" s="124"/>
      <c r="T3647" s="124"/>
      <c r="U3647" s="124"/>
      <c r="V3647" s="124"/>
      <c r="W3647" s="124"/>
      <c r="X3647" s="124"/>
      <c r="Y3647" s="124"/>
    </row>
    <row r="3648" spans="1:25" x14ac:dyDescent="0.25">
      <c r="A3648" s="124"/>
      <c r="B3648" s="124"/>
      <c r="C3648" s="124"/>
      <c r="D3648" s="124"/>
      <c r="E3648" s="124"/>
      <c r="F3648" s="124"/>
      <c r="G3648" s="124"/>
      <c r="H3648" s="124"/>
      <c r="I3648" s="124"/>
      <c r="J3648" s="124"/>
      <c r="K3648" s="124"/>
      <c r="L3648" s="124"/>
      <c r="M3648" s="124"/>
      <c r="N3648" s="124"/>
      <c r="O3648" s="124"/>
      <c r="P3648" s="124"/>
      <c r="Q3648" s="124"/>
      <c r="R3648" s="124"/>
      <c r="S3648" s="124"/>
      <c r="T3648" s="124"/>
      <c r="U3648" s="124"/>
      <c r="V3648" s="124"/>
      <c r="W3648" s="124"/>
      <c r="X3648" s="124"/>
      <c r="Y3648" s="124"/>
    </row>
    <row r="3649" spans="1:25" x14ac:dyDescent="0.25">
      <c r="A3649" s="124"/>
      <c r="B3649" s="124"/>
      <c r="C3649" s="124"/>
      <c r="D3649" s="124"/>
      <c r="E3649" s="124"/>
      <c r="F3649" s="124"/>
      <c r="G3649" s="124"/>
      <c r="H3649" s="124"/>
      <c r="I3649" s="124"/>
      <c r="J3649" s="124"/>
      <c r="K3649" s="124"/>
      <c r="L3649" s="124"/>
      <c r="M3649" s="124"/>
      <c r="N3649" s="124"/>
      <c r="O3649" s="124"/>
      <c r="P3649" s="124"/>
      <c r="Q3649" s="124"/>
      <c r="R3649" s="124"/>
      <c r="S3649" s="124"/>
      <c r="T3649" s="124"/>
      <c r="U3649" s="124"/>
      <c r="V3649" s="124"/>
      <c r="W3649" s="124"/>
      <c r="X3649" s="124"/>
      <c r="Y3649" s="124"/>
    </row>
    <row r="3650" spans="1:25" x14ac:dyDescent="0.25">
      <c r="A3650" s="124"/>
      <c r="B3650" s="124"/>
      <c r="C3650" s="124"/>
      <c r="D3650" s="124"/>
      <c r="E3650" s="124"/>
      <c r="F3650" s="124"/>
      <c r="G3650" s="124"/>
      <c r="H3650" s="124"/>
      <c r="I3650" s="124"/>
      <c r="J3650" s="124"/>
      <c r="K3650" s="124"/>
      <c r="L3650" s="124"/>
      <c r="M3650" s="124"/>
      <c r="N3650" s="124"/>
      <c r="O3650" s="124"/>
      <c r="P3650" s="124"/>
      <c r="Q3650" s="124"/>
      <c r="R3650" s="124"/>
      <c r="S3650" s="124"/>
      <c r="T3650" s="124"/>
      <c r="U3650" s="124"/>
      <c r="V3650" s="124"/>
      <c r="W3650" s="124"/>
      <c r="X3650" s="124"/>
      <c r="Y3650" s="124"/>
    </row>
    <row r="3651" spans="1:25" x14ac:dyDescent="0.25">
      <c r="A3651" s="124"/>
      <c r="B3651" s="124"/>
      <c r="C3651" s="124"/>
      <c r="D3651" s="124"/>
      <c r="E3651" s="124"/>
      <c r="F3651" s="124"/>
      <c r="G3651" s="124"/>
      <c r="H3651" s="124"/>
      <c r="I3651" s="124"/>
      <c r="J3651" s="124"/>
      <c r="K3651" s="124"/>
      <c r="L3651" s="124"/>
      <c r="M3651" s="124"/>
      <c r="N3651" s="124"/>
      <c r="O3651" s="124"/>
      <c r="P3651" s="124"/>
      <c r="Q3651" s="124"/>
      <c r="R3651" s="124"/>
      <c r="S3651" s="124"/>
      <c r="T3651" s="124"/>
      <c r="U3651" s="124"/>
      <c r="V3651" s="124"/>
      <c r="W3651" s="124"/>
      <c r="X3651" s="124"/>
      <c r="Y3651" s="124"/>
    </row>
    <row r="3652" spans="1:25" x14ac:dyDescent="0.25">
      <c r="A3652" s="124"/>
      <c r="B3652" s="124"/>
      <c r="C3652" s="124"/>
      <c r="D3652" s="124"/>
      <c r="E3652" s="124"/>
      <c r="F3652" s="124"/>
      <c r="G3652" s="124"/>
      <c r="H3652" s="124"/>
      <c r="I3652" s="124"/>
      <c r="J3652" s="124"/>
      <c r="K3652" s="124"/>
      <c r="L3652" s="124"/>
      <c r="M3652" s="124"/>
      <c r="N3652" s="124"/>
      <c r="O3652" s="124"/>
      <c r="P3652" s="124"/>
      <c r="Q3652" s="124"/>
      <c r="R3652" s="124"/>
      <c r="S3652" s="124"/>
      <c r="T3652" s="124"/>
      <c r="U3652" s="124"/>
      <c r="V3652" s="124"/>
      <c r="W3652" s="124"/>
      <c r="X3652" s="124"/>
      <c r="Y3652" s="124"/>
    </row>
    <row r="3653" spans="1:25" x14ac:dyDescent="0.25">
      <c r="A3653" s="124"/>
      <c r="B3653" s="124"/>
      <c r="C3653" s="124"/>
      <c r="D3653" s="124"/>
      <c r="E3653" s="124"/>
      <c r="F3653" s="124"/>
      <c r="G3653" s="124"/>
      <c r="H3653" s="124"/>
      <c r="I3653" s="124"/>
      <c r="J3653" s="124"/>
      <c r="K3653" s="124"/>
      <c r="L3653" s="124"/>
      <c r="M3653" s="124"/>
      <c r="N3653" s="124"/>
      <c r="O3653" s="124"/>
      <c r="P3653" s="124"/>
      <c r="Q3653" s="124"/>
      <c r="R3653" s="124"/>
      <c r="S3653" s="124"/>
      <c r="T3653" s="124"/>
      <c r="U3653" s="124"/>
      <c r="V3653" s="124"/>
      <c r="W3653" s="124"/>
      <c r="X3653" s="124"/>
      <c r="Y3653" s="124"/>
    </row>
    <row r="3654" spans="1:25" x14ac:dyDescent="0.25">
      <c r="A3654" s="124"/>
      <c r="B3654" s="124"/>
      <c r="C3654" s="124"/>
      <c r="D3654" s="124"/>
      <c r="E3654" s="124"/>
      <c r="F3654" s="124"/>
      <c r="G3654" s="124"/>
      <c r="H3654" s="124"/>
      <c r="I3654" s="124"/>
      <c r="J3654" s="124"/>
      <c r="K3654" s="124"/>
      <c r="L3654" s="124"/>
      <c r="M3654" s="124"/>
      <c r="N3654" s="124"/>
      <c r="O3654" s="124"/>
      <c r="P3654" s="124"/>
      <c r="Q3654" s="124"/>
      <c r="R3654" s="124"/>
      <c r="S3654" s="124"/>
      <c r="T3654" s="124"/>
      <c r="U3654" s="124"/>
      <c r="V3654" s="124"/>
      <c r="W3654" s="124"/>
      <c r="X3654" s="124"/>
      <c r="Y3654" s="124"/>
    </row>
    <row r="3655" spans="1:25" x14ac:dyDescent="0.25">
      <c r="A3655" s="124"/>
      <c r="B3655" s="124"/>
      <c r="C3655" s="124"/>
      <c r="D3655" s="124"/>
      <c r="E3655" s="124"/>
      <c r="F3655" s="124"/>
      <c r="G3655" s="124"/>
      <c r="H3655" s="124"/>
      <c r="I3655" s="124"/>
      <c r="J3655" s="124"/>
      <c r="K3655" s="124"/>
      <c r="L3655" s="124"/>
      <c r="M3655" s="124"/>
      <c r="N3655" s="124"/>
      <c r="O3655" s="124"/>
      <c r="P3655" s="124"/>
      <c r="Q3655" s="124"/>
      <c r="R3655" s="124"/>
      <c r="S3655" s="124"/>
      <c r="T3655" s="124"/>
      <c r="U3655" s="124"/>
      <c r="V3655" s="124"/>
      <c r="W3655" s="124"/>
      <c r="X3655" s="124"/>
      <c r="Y3655" s="124"/>
    </row>
    <row r="3656" spans="1:25" x14ac:dyDescent="0.25">
      <c r="A3656" s="124"/>
      <c r="B3656" s="124"/>
      <c r="C3656" s="124"/>
      <c r="D3656" s="124"/>
      <c r="E3656" s="124"/>
      <c r="F3656" s="124"/>
      <c r="G3656" s="124"/>
      <c r="H3656" s="124"/>
      <c r="I3656" s="124"/>
      <c r="J3656" s="124"/>
      <c r="K3656" s="124"/>
      <c r="L3656" s="124"/>
      <c r="M3656" s="124"/>
      <c r="N3656" s="124"/>
      <c r="O3656" s="124"/>
      <c r="P3656" s="124"/>
      <c r="Q3656" s="124"/>
      <c r="R3656" s="124"/>
      <c r="S3656" s="124"/>
      <c r="T3656" s="124"/>
      <c r="U3656" s="124"/>
      <c r="V3656" s="124"/>
      <c r="W3656" s="124"/>
      <c r="X3656" s="124"/>
      <c r="Y3656" s="124"/>
    </row>
    <row r="3657" spans="1:25" x14ac:dyDescent="0.25">
      <c r="A3657" s="124"/>
      <c r="B3657" s="124"/>
      <c r="C3657" s="124"/>
      <c r="D3657" s="124"/>
      <c r="E3657" s="124"/>
      <c r="F3657" s="124"/>
      <c r="G3657" s="124"/>
      <c r="H3657" s="124"/>
      <c r="I3657" s="124"/>
      <c r="J3657" s="124"/>
      <c r="K3657" s="124"/>
      <c r="L3657" s="124"/>
      <c r="M3657" s="124"/>
      <c r="N3657" s="124"/>
      <c r="O3657" s="124"/>
      <c r="P3657" s="124"/>
      <c r="Q3657" s="124"/>
      <c r="R3657" s="124"/>
      <c r="S3657" s="124"/>
      <c r="T3657" s="124"/>
      <c r="U3657" s="124"/>
      <c r="V3657" s="124"/>
      <c r="W3657" s="124"/>
      <c r="X3657" s="124"/>
      <c r="Y3657" s="124"/>
    </row>
    <row r="3658" spans="1:25" x14ac:dyDescent="0.25">
      <c r="A3658" s="124"/>
      <c r="B3658" s="124"/>
      <c r="C3658" s="124"/>
      <c r="D3658" s="124"/>
      <c r="E3658" s="124"/>
      <c r="F3658" s="124"/>
      <c r="G3658" s="124"/>
      <c r="H3658" s="124"/>
      <c r="I3658" s="124"/>
      <c r="J3658" s="124"/>
      <c r="K3658" s="124"/>
      <c r="L3658" s="124"/>
      <c r="M3658" s="124"/>
      <c r="N3658" s="124"/>
      <c r="O3658" s="124"/>
      <c r="P3658" s="124"/>
      <c r="Q3658" s="124"/>
      <c r="R3658" s="124"/>
      <c r="S3658" s="124"/>
      <c r="T3658" s="124"/>
      <c r="U3658" s="124"/>
      <c r="V3658" s="124"/>
      <c r="W3658" s="124"/>
      <c r="X3658" s="124"/>
      <c r="Y3658" s="124"/>
    </row>
    <row r="3659" spans="1:25" x14ac:dyDescent="0.25">
      <c r="A3659" s="124"/>
      <c r="B3659" s="124"/>
      <c r="C3659" s="124"/>
      <c r="D3659" s="124"/>
      <c r="E3659" s="124"/>
      <c r="F3659" s="124"/>
      <c r="G3659" s="124"/>
      <c r="H3659" s="124"/>
      <c r="I3659" s="124"/>
      <c r="J3659" s="124"/>
      <c r="K3659" s="124"/>
      <c r="L3659" s="124"/>
      <c r="M3659" s="124"/>
      <c r="N3659" s="124"/>
      <c r="O3659" s="124"/>
      <c r="P3659" s="124"/>
      <c r="Q3659" s="124"/>
      <c r="R3659" s="124"/>
      <c r="S3659" s="124"/>
      <c r="T3659" s="124"/>
      <c r="U3659" s="124"/>
      <c r="V3659" s="124"/>
      <c r="W3659" s="124"/>
      <c r="X3659" s="124"/>
      <c r="Y3659" s="124"/>
    </row>
    <row r="3660" spans="1:25" x14ac:dyDescent="0.25">
      <c r="A3660" s="124"/>
      <c r="B3660" s="124"/>
      <c r="C3660" s="124"/>
      <c r="D3660" s="124"/>
      <c r="E3660" s="124"/>
      <c r="F3660" s="124"/>
      <c r="G3660" s="124"/>
      <c r="H3660" s="124"/>
      <c r="I3660" s="124"/>
      <c r="J3660" s="124"/>
      <c r="K3660" s="124"/>
      <c r="L3660" s="124"/>
      <c r="M3660" s="124"/>
      <c r="N3660" s="124"/>
      <c r="O3660" s="124"/>
      <c r="P3660" s="124"/>
      <c r="Q3660" s="124"/>
      <c r="R3660" s="124"/>
      <c r="S3660" s="124"/>
      <c r="T3660" s="124"/>
      <c r="U3660" s="124"/>
      <c r="V3660" s="124"/>
      <c r="W3660" s="124"/>
      <c r="X3660" s="124"/>
      <c r="Y3660" s="124"/>
    </row>
    <row r="3661" spans="1:25" x14ac:dyDescent="0.25">
      <c r="A3661" s="124"/>
      <c r="B3661" s="124"/>
      <c r="C3661" s="124"/>
      <c r="D3661" s="124"/>
      <c r="E3661" s="124"/>
      <c r="F3661" s="124"/>
      <c r="G3661" s="124"/>
      <c r="H3661" s="124"/>
      <c r="I3661" s="124"/>
      <c r="J3661" s="124"/>
      <c r="K3661" s="124"/>
      <c r="L3661" s="124"/>
      <c r="M3661" s="124"/>
      <c r="N3661" s="124"/>
      <c r="O3661" s="124"/>
      <c r="P3661" s="124"/>
      <c r="Q3661" s="124"/>
      <c r="R3661" s="124"/>
      <c r="S3661" s="124"/>
      <c r="T3661" s="124"/>
      <c r="U3661" s="124"/>
      <c r="V3661" s="124"/>
      <c r="W3661" s="124"/>
      <c r="X3661" s="124"/>
      <c r="Y3661" s="124"/>
    </row>
    <row r="3662" spans="1:25" x14ac:dyDescent="0.25">
      <c r="A3662" s="124"/>
      <c r="B3662" s="124"/>
      <c r="C3662" s="124"/>
      <c r="D3662" s="124"/>
      <c r="E3662" s="124"/>
      <c r="F3662" s="124"/>
      <c r="G3662" s="124"/>
      <c r="H3662" s="124"/>
      <c r="I3662" s="124"/>
      <c r="J3662" s="124"/>
      <c r="K3662" s="124"/>
      <c r="L3662" s="124"/>
      <c r="M3662" s="124"/>
      <c r="N3662" s="124"/>
      <c r="O3662" s="124"/>
      <c r="P3662" s="124"/>
      <c r="Q3662" s="124"/>
      <c r="R3662" s="124"/>
      <c r="S3662" s="124"/>
      <c r="T3662" s="124"/>
      <c r="U3662" s="124"/>
      <c r="V3662" s="124"/>
      <c r="W3662" s="124"/>
      <c r="X3662" s="124"/>
      <c r="Y3662" s="124"/>
    </row>
    <row r="3663" spans="1:25" x14ac:dyDescent="0.25">
      <c r="A3663" s="124"/>
      <c r="B3663" s="124"/>
      <c r="C3663" s="124"/>
      <c r="D3663" s="124"/>
      <c r="E3663" s="124"/>
      <c r="F3663" s="124"/>
      <c r="G3663" s="124"/>
      <c r="H3663" s="124"/>
      <c r="I3663" s="124"/>
      <c r="J3663" s="124"/>
      <c r="K3663" s="124"/>
      <c r="L3663" s="124"/>
      <c r="M3663" s="124"/>
      <c r="N3663" s="124"/>
      <c r="O3663" s="124"/>
      <c r="P3663" s="124"/>
      <c r="Q3663" s="124"/>
      <c r="R3663" s="124"/>
      <c r="S3663" s="124"/>
      <c r="T3663" s="124"/>
      <c r="U3663" s="124"/>
      <c r="V3663" s="124"/>
      <c r="W3663" s="124"/>
      <c r="X3663" s="124"/>
      <c r="Y3663" s="124"/>
    </row>
    <row r="3664" spans="1:25" x14ac:dyDescent="0.25">
      <c r="A3664" s="124"/>
      <c r="B3664" s="124"/>
      <c r="C3664" s="124"/>
      <c r="D3664" s="124"/>
      <c r="E3664" s="124"/>
      <c r="F3664" s="124"/>
      <c r="G3664" s="124"/>
      <c r="H3664" s="124"/>
      <c r="I3664" s="124"/>
      <c r="J3664" s="124"/>
      <c r="K3664" s="124"/>
      <c r="L3664" s="124"/>
      <c r="M3664" s="124"/>
      <c r="N3664" s="124"/>
      <c r="O3664" s="124"/>
      <c r="P3664" s="124"/>
      <c r="Q3664" s="124"/>
      <c r="R3664" s="124"/>
      <c r="S3664" s="124"/>
      <c r="T3664" s="124"/>
      <c r="U3664" s="124"/>
      <c r="V3664" s="124"/>
      <c r="W3664" s="124"/>
      <c r="X3664" s="124"/>
      <c r="Y3664" s="124"/>
    </row>
    <row r="3665" spans="1:25" x14ac:dyDescent="0.25">
      <c r="A3665" s="124"/>
      <c r="B3665" s="124"/>
      <c r="C3665" s="124"/>
      <c r="D3665" s="124"/>
      <c r="E3665" s="124"/>
      <c r="F3665" s="124"/>
      <c r="G3665" s="124"/>
      <c r="H3665" s="124"/>
      <c r="I3665" s="124"/>
      <c r="J3665" s="124"/>
      <c r="K3665" s="124"/>
      <c r="L3665" s="124"/>
      <c r="M3665" s="124"/>
      <c r="N3665" s="124"/>
      <c r="O3665" s="124"/>
      <c r="P3665" s="124"/>
      <c r="Q3665" s="124"/>
      <c r="R3665" s="124"/>
      <c r="S3665" s="124"/>
      <c r="T3665" s="124"/>
      <c r="U3665" s="124"/>
      <c r="V3665" s="124"/>
      <c r="W3665" s="124"/>
      <c r="X3665" s="124"/>
      <c r="Y3665" s="124"/>
    </row>
    <row r="3666" spans="1:25" x14ac:dyDescent="0.25">
      <c r="A3666" s="124"/>
      <c r="B3666" s="124"/>
      <c r="C3666" s="124"/>
      <c r="D3666" s="124"/>
      <c r="E3666" s="124"/>
      <c r="F3666" s="124"/>
      <c r="G3666" s="124"/>
      <c r="H3666" s="124"/>
      <c r="I3666" s="124"/>
      <c r="J3666" s="124"/>
      <c r="K3666" s="124"/>
      <c r="L3666" s="124"/>
      <c r="M3666" s="124"/>
      <c r="N3666" s="124"/>
      <c r="O3666" s="124"/>
      <c r="P3666" s="124"/>
      <c r="Q3666" s="124"/>
      <c r="R3666" s="124"/>
      <c r="S3666" s="124"/>
      <c r="T3666" s="124"/>
      <c r="U3666" s="124"/>
      <c r="V3666" s="124"/>
      <c r="W3666" s="124"/>
      <c r="X3666" s="124"/>
      <c r="Y3666" s="124"/>
    </row>
    <row r="3667" spans="1:25" x14ac:dyDescent="0.25">
      <c r="A3667" s="124"/>
      <c r="B3667" s="124"/>
      <c r="C3667" s="124"/>
      <c r="D3667" s="124"/>
      <c r="E3667" s="124"/>
      <c r="F3667" s="124"/>
      <c r="G3667" s="124"/>
      <c r="H3667" s="124"/>
      <c r="I3667" s="124"/>
      <c r="J3667" s="124"/>
      <c r="K3667" s="124"/>
      <c r="L3667" s="124"/>
      <c r="M3667" s="124"/>
      <c r="N3667" s="124"/>
      <c r="O3667" s="124"/>
      <c r="P3667" s="124"/>
      <c r="Q3667" s="124"/>
      <c r="R3667" s="124"/>
      <c r="S3667" s="124"/>
      <c r="T3667" s="124"/>
      <c r="U3667" s="124"/>
      <c r="V3667" s="124"/>
      <c r="W3667" s="124"/>
      <c r="X3667" s="124"/>
      <c r="Y3667" s="124"/>
    </row>
    <row r="3668" spans="1:25" x14ac:dyDescent="0.25">
      <c r="A3668" s="124"/>
      <c r="B3668" s="124"/>
      <c r="C3668" s="124"/>
      <c r="D3668" s="124"/>
      <c r="E3668" s="124"/>
      <c r="F3668" s="124"/>
      <c r="G3668" s="124"/>
      <c r="H3668" s="124"/>
      <c r="I3668" s="124"/>
      <c r="J3668" s="124"/>
      <c r="K3668" s="124"/>
      <c r="L3668" s="124"/>
      <c r="M3668" s="124"/>
      <c r="N3668" s="124"/>
      <c r="O3668" s="124"/>
      <c r="P3668" s="124"/>
      <c r="Q3668" s="124"/>
      <c r="R3668" s="124"/>
      <c r="S3668" s="124"/>
      <c r="T3668" s="124"/>
      <c r="U3668" s="124"/>
      <c r="V3668" s="124"/>
      <c r="W3668" s="124"/>
      <c r="X3668" s="124"/>
      <c r="Y3668" s="124"/>
    </row>
    <row r="3669" spans="1:25" x14ac:dyDescent="0.25">
      <c r="A3669" s="124"/>
      <c r="B3669" s="124"/>
      <c r="C3669" s="124"/>
      <c r="D3669" s="124"/>
      <c r="E3669" s="124"/>
      <c r="F3669" s="124"/>
      <c r="G3669" s="124"/>
      <c r="H3669" s="124"/>
      <c r="I3669" s="124"/>
      <c r="J3669" s="124"/>
      <c r="K3669" s="124"/>
      <c r="L3669" s="124"/>
      <c r="M3669" s="124"/>
      <c r="N3669" s="124"/>
      <c r="O3669" s="124"/>
      <c r="P3669" s="124"/>
      <c r="Q3669" s="124"/>
      <c r="R3669" s="124"/>
      <c r="S3669" s="124"/>
      <c r="T3669" s="124"/>
      <c r="U3669" s="124"/>
      <c r="V3669" s="124"/>
      <c r="W3669" s="124"/>
      <c r="X3669" s="124"/>
      <c r="Y3669" s="124"/>
    </row>
    <row r="3670" spans="1:25" x14ac:dyDescent="0.25">
      <c r="A3670" s="124"/>
      <c r="B3670" s="124"/>
      <c r="C3670" s="124"/>
      <c r="D3670" s="124"/>
      <c r="E3670" s="124"/>
      <c r="F3670" s="124"/>
      <c r="G3670" s="124"/>
      <c r="H3670" s="124"/>
      <c r="I3670" s="124"/>
      <c r="J3670" s="124"/>
      <c r="K3670" s="124"/>
      <c r="L3670" s="124"/>
      <c r="M3670" s="124"/>
      <c r="N3670" s="124"/>
      <c r="O3670" s="124"/>
      <c r="P3670" s="124"/>
      <c r="Q3670" s="124"/>
      <c r="R3670" s="124"/>
      <c r="S3670" s="124"/>
      <c r="T3670" s="124"/>
      <c r="U3670" s="124"/>
      <c r="V3670" s="124"/>
      <c r="W3670" s="124"/>
      <c r="X3670" s="124"/>
      <c r="Y3670" s="124"/>
    </row>
    <row r="3671" spans="1:25" x14ac:dyDescent="0.25">
      <c r="A3671" s="124"/>
      <c r="B3671" s="124"/>
      <c r="C3671" s="124"/>
      <c r="D3671" s="124"/>
      <c r="E3671" s="124"/>
      <c r="F3671" s="124"/>
      <c r="G3671" s="124"/>
      <c r="H3671" s="124"/>
      <c r="I3671" s="124"/>
      <c r="J3671" s="124"/>
      <c r="K3671" s="124"/>
      <c r="L3671" s="124"/>
      <c r="M3671" s="124"/>
      <c r="N3671" s="124"/>
      <c r="O3671" s="124"/>
      <c r="P3671" s="124"/>
      <c r="Q3671" s="124"/>
      <c r="R3671" s="124"/>
      <c r="S3671" s="124"/>
      <c r="T3671" s="124"/>
      <c r="U3671" s="124"/>
      <c r="V3671" s="124"/>
      <c r="W3671" s="124"/>
      <c r="X3671" s="124"/>
      <c r="Y3671" s="124"/>
    </row>
    <row r="3672" spans="1:25" x14ac:dyDescent="0.25">
      <c r="A3672" s="124"/>
      <c r="B3672" s="124"/>
      <c r="C3672" s="124"/>
      <c r="D3672" s="124"/>
      <c r="E3672" s="124"/>
      <c r="F3672" s="124"/>
      <c r="G3672" s="124"/>
      <c r="H3672" s="124"/>
      <c r="I3672" s="124"/>
      <c r="J3672" s="124"/>
      <c r="K3672" s="124"/>
      <c r="L3672" s="124"/>
      <c r="M3672" s="124"/>
      <c r="N3672" s="124"/>
      <c r="O3672" s="124"/>
      <c r="P3672" s="124"/>
      <c r="Q3672" s="124"/>
      <c r="R3672" s="124"/>
      <c r="S3672" s="124"/>
      <c r="T3672" s="124"/>
      <c r="U3672" s="124"/>
      <c r="V3672" s="124"/>
      <c r="W3672" s="124"/>
      <c r="X3672" s="124"/>
      <c r="Y3672" s="124"/>
    </row>
    <row r="3673" spans="1:25" x14ac:dyDescent="0.25">
      <c r="A3673" s="124"/>
      <c r="B3673" s="124"/>
      <c r="C3673" s="124"/>
      <c r="D3673" s="124"/>
      <c r="E3673" s="124"/>
      <c r="F3673" s="124"/>
      <c r="G3673" s="124"/>
      <c r="H3673" s="124"/>
      <c r="I3673" s="124"/>
      <c r="J3673" s="124"/>
      <c r="K3673" s="124"/>
      <c r="L3673" s="124"/>
      <c r="M3673" s="124"/>
      <c r="N3673" s="124"/>
      <c r="O3673" s="124"/>
      <c r="P3673" s="124"/>
      <c r="Q3673" s="124"/>
      <c r="R3673" s="124"/>
      <c r="S3673" s="124"/>
      <c r="T3673" s="124"/>
      <c r="U3673" s="124"/>
      <c r="V3673" s="124"/>
      <c r="W3673" s="124"/>
      <c r="X3673" s="124"/>
      <c r="Y3673" s="124"/>
    </row>
    <row r="3674" spans="1:25" x14ac:dyDescent="0.25">
      <c r="A3674" s="124"/>
      <c r="B3674" s="124"/>
      <c r="C3674" s="124"/>
      <c r="D3674" s="124"/>
      <c r="E3674" s="124"/>
      <c r="F3674" s="124"/>
      <c r="G3674" s="124"/>
      <c r="H3674" s="124"/>
      <c r="I3674" s="124"/>
      <c r="J3674" s="124"/>
      <c r="K3674" s="124"/>
      <c r="L3674" s="124"/>
      <c r="M3674" s="124"/>
      <c r="N3674" s="124"/>
      <c r="O3674" s="124"/>
      <c r="P3674" s="124"/>
      <c r="Q3674" s="124"/>
      <c r="R3674" s="124"/>
      <c r="S3674" s="124"/>
      <c r="T3674" s="124"/>
      <c r="U3674" s="124"/>
      <c r="V3674" s="124"/>
      <c r="W3674" s="124"/>
      <c r="X3674" s="124"/>
      <c r="Y3674" s="124"/>
    </row>
    <row r="3675" spans="1:25" x14ac:dyDescent="0.25">
      <c r="A3675" s="124"/>
      <c r="B3675" s="124"/>
      <c r="C3675" s="124"/>
      <c r="D3675" s="124"/>
      <c r="E3675" s="124"/>
      <c r="F3675" s="124"/>
      <c r="G3675" s="124"/>
      <c r="H3675" s="124"/>
      <c r="I3675" s="124"/>
      <c r="J3675" s="124"/>
      <c r="K3675" s="124"/>
      <c r="L3675" s="124"/>
      <c r="M3675" s="124"/>
      <c r="N3675" s="124"/>
      <c r="O3675" s="124"/>
      <c r="P3675" s="124"/>
      <c r="Q3675" s="124"/>
      <c r="R3675" s="124"/>
      <c r="S3675" s="124"/>
      <c r="T3675" s="124"/>
      <c r="U3675" s="124"/>
      <c r="V3675" s="124"/>
      <c r="W3675" s="124"/>
      <c r="X3675" s="124"/>
      <c r="Y3675" s="124"/>
    </row>
    <row r="3676" spans="1:25" x14ac:dyDescent="0.25">
      <c r="A3676" s="124"/>
      <c r="B3676" s="124"/>
      <c r="C3676" s="124"/>
      <c r="D3676" s="124"/>
      <c r="E3676" s="124"/>
      <c r="F3676" s="124"/>
      <c r="G3676" s="124"/>
      <c r="H3676" s="124"/>
      <c r="I3676" s="124"/>
      <c r="J3676" s="124"/>
      <c r="K3676" s="124"/>
      <c r="L3676" s="124"/>
      <c r="M3676" s="124"/>
      <c r="N3676" s="124"/>
      <c r="O3676" s="124"/>
      <c r="P3676" s="124"/>
      <c r="Q3676" s="124"/>
      <c r="R3676" s="124"/>
      <c r="S3676" s="124"/>
      <c r="T3676" s="124"/>
      <c r="U3676" s="124"/>
      <c r="V3676" s="124"/>
      <c r="W3676" s="124"/>
      <c r="X3676" s="124"/>
      <c r="Y3676" s="124"/>
    </row>
    <row r="3677" spans="1:25" x14ac:dyDescent="0.25">
      <c r="A3677" s="124"/>
      <c r="B3677" s="124"/>
      <c r="C3677" s="124"/>
      <c r="D3677" s="124"/>
      <c r="E3677" s="124"/>
      <c r="F3677" s="124"/>
      <c r="G3677" s="124"/>
      <c r="H3677" s="124"/>
      <c r="I3677" s="124"/>
      <c r="J3677" s="124"/>
      <c r="K3677" s="124"/>
      <c r="L3677" s="124"/>
      <c r="M3677" s="124"/>
      <c r="N3677" s="124"/>
      <c r="O3677" s="124"/>
      <c r="P3677" s="124"/>
      <c r="Q3677" s="124"/>
      <c r="R3677" s="124"/>
      <c r="S3677" s="124"/>
      <c r="T3677" s="124"/>
      <c r="U3677" s="124"/>
      <c r="V3677" s="124"/>
      <c r="W3677" s="124"/>
      <c r="X3677" s="124"/>
      <c r="Y3677" s="124"/>
    </row>
    <row r="3678" spans="1:25" x14ac:dyDescent="0.25">
      <c r="A3678" s="124"/>
      <c r="B3678" s="124"/>
      <c r="C3678" s="124"/>
      <c r="D3678" s="124"/>
      <c r="E3678" s="124"/>
      <c r="F3678" s="124"/>
      <c r="G3678" s="124"/>
      <c r="H3678" s="124"/>
      <c r="I3678" s="124"/>
      <c r="J3678" s="124"/>
      <c r="K3678" s="124"/>
      <c r="L3678" s="124"/>
      <c r="M3678" s="124"/>
      <c r="N3678" s="124"/>
      <c r="O3678" s="124"/>
      <c r="P3678" s="124"/>
      <c r="Q3678" s="124"/>
      <c r="R3678" s="124"/>
      <c r="S3678" s="124"/>
      <c r="T3678" s="124"/>
      <c r="U3678" s="124"/>
      <c r="V3678" s="124"/>
      <c r="W3678" s="124"/>
      <c r="X3678" s="124"/>
      <c r="Y3678" s="124"/>
    </row>
    <row r="3679" spans="1:25" x14ac:dyDescent="0.25">
      <c r="A3679" s="124"/>
      <c r="B3679" s="124"/>
      <c r="C3679" s="124"/>
      <c r="D3679" s="124"/>
      <c r="E3679" s="124"/>
      <c r="F3679" s="124"/>
      <c r="G3679" s="124"/>
      <c r="H3679" s="124"/>
      <c r="I3679" s="124"/>
      <c r="J3679" s="124"/>
      <c r="K3679" s="124"/>
      <c r="L3679" s="124"/>
      <c r="M3679" s="124"/>
      <c r="N3679" s="124"/>
      <c r="O3679" s="124"/>
      <c r="P3679" s="124"/>
      <c r="Q3679" s="124"/>
      <c r="R3679" s="124"/>
      <c r="S3679" s="124"/>
      <c r="T3679" s="124"/>
      <c r="U3679" s="124"/>
      <c r="V3679" s="124"/>
      <c r="W3679" s="124"/>
      <c r="X3679" s="124"/>
      <c r="Y3679" s="124"/>
    </row>
    <row r="3680" spans="1:25" x14ac:dyDescent="0.25">
      <c r="A3680" s="124"/>
      <c r="B3680" s="124"/>
      <c r="C3680" s="124"/>
      <c r="D3680" s="124"/>
      <c r="E3680" s="124"/>
      <c r="F3680" s="124"/>
      <c r="G3680" s="124"/>
      <c r="H3680" s="124"/>
      <c r="I3680" s="124"/>
      <c r="J3680" s="124"/>
      <c r="K3680" s="124"/>
      <c r="L3680" s="124"/>
      <c r="M3680" s="124"/>
      <c r="N3680" s="124"/>
      <c r="O3680" s="124"/>
      <c r="P3680" s="124"/>
      <c r="Q3680" s="124"/>
      <c r="R3680" s="124"/>
      <c r="S3680" s="124"/>
      <c r="T3680" s="124"/>
      <c r="U3680" s="124"/>
      <c r="V3680" s="124"/>
      <c r="W3680" s="124"/>
      <c r="X3680" s="124"/>
      <c r="Y3680" s="124"/>
    </row>
    <row r="3681" spans="1:25" x14ac:dyDescent="0.25">
      <c r="A3681" s="124"/>
      <c r="B3681" s="124"/>
      <c r="C3681" s="124"/>
      <c r="D3681" s="124"/>
      <c r="E3681" s="124"/>
      <c r="F3681" s="124"/>
      <c r="G3681" s="124"/>
      <c r="H3681" s="124"/>
      <c r="I3681" s="124"/>
      <c r="J3681" s="124"/>
      <c r="K3681" s="124"/>
      <c r="L3681" s="124"/>
      <c r="M3681" s="124"/>
      <c r="N3681" s="124"/>
      <c r="O3681" s="124"/>
      <c r="P3681" s="124"/>
      <c r="Q3681" s="124"/>
      <c r="R3681" s="124"/>
      <c r="S3681" s="124"/>
      <c r="T3681" s="124"/>
      <c r="U3681" s="124"/>
      <c r="V3681" s="124"/>
      <c r="W3681" s="124"/>
      <c r="X3681" s="124"/>
      <c r="Y3681" s="124"/>
    </row>
    <row r="3682" spans="1:25" x14ac:dyDescent="0.25">
      <c r="A3682" s="124"/>
      <c r="B3682" s="124"/>
      <c r="C3682" s="124"/>
      <c r="D3682" s="124"/>
      <c r="E3682" s="124"/>
      <c r="F3682" s="124"/>
      <c r="G3682" s="124"/>
      <c r="H3682" s="124"/>
      <c r="I3682" s="124"/>
      <c r="J3682" s="124"/>
      <c r="K3682" s="124"/>
      <c r="L3682" s="124"/>
      <c r="M3682" s="124"/>
      <c r="N3682" s="124"/>
      <c r="O3682" s="124"/>
      <c r="P3682" s="124"/>
      <c r="Q3682" s="124"/>
      <c r="R3682" s="124"/>
      <c r="S3682" s="124"/>
      <c r="T3682" s="124"/>
      <c r="U3682" s="124"/>
      <c r="V3682" s="124"/>
      <c r="W3682" s="124"/>
      <c r="X3682" s="124"/>
      <c r="Y3682" s="124"/>
    </row>
    <row r="3683" spans="1:25" x14ac:dyDescent="0.25">
      <c r="A3683" s="124"/>
      <c r="B3683" s="124"/>
      <c r="C3683" s="124"/>
      <c r="D3683" s="124"/>
      <c r="E3683" s="124"/>
      <c r="F3683" s="124"/>
      <c r="G3683" s="124"/>
      <c r="H3683" s="124"/>
      <c r="I3683" s="124"/>
      <c r="J3683" s="124"/>
      <c r="K3683" s="124"/>
      <c r="L3683" s="124"/>
      <c r="M3683" s="124"/>
      <c r="N3683" s="124"/>
      <c r="O3683" s="124"/>
      <c r="P3683" s="124"/>
      <c r="Q3683" s="124"/>
      <c r="R3683" s="124"/>
      <c r="S3683" s="124"/>
      <c r="T3683" s="124"/>
      <c r="U3683" s="124"/>
      <c r="V3683" s="124"/>
      <c r="W3683" s="124"/>
      <c r="X3683" s="124"/>
      <c r="Y3683" s="124"/>
    </row>
    <row r="3684" spans="1:25" x14ac:dyDescent="0.25">
      <c r="A3684" s="124"/>
      <c r="B3684" s="124"/>
      <c r="C3684" s="124"/>
      <c r="D3684" s="124"/>
      <c r="E3684" s="124"/>
      <c r="F3684" s="124"/>
      <c r="G3684" s="124"/>
      <c r="H3684" s="124"/>
      <c r="I3684" s="124"/>
      <c r="J3684" s="124"/>
      <c r="K3684" s="124"/>
      <c r="L3684" s="124"/>
      <c r="M3684" s="124"/>
      <c r="N3684" s="124"/>
      <c r="O3684" s="124"/>
      <c r="P3684" s="124"/>
      <c r="Q3684" s="124"/>
      <c r="R3684" s="124"/>
      <c r="S3684" s="124"/>
      <c r="T3684" s="124"/>
      <c r="U3684" s="124"/>
      <c r="V3684" s="124"/>
      <c r="W3684" s="124"/>
      <c r="X3684" s="124"/>
      <c r="Y3684" s="124"/>
    </row>
    <row r="3685" spans="1:25" x14ac:dyDescent="0.25">
      <c r="A3685" s="124"/>
      <c r="B3685" s="124"/>
      <c r="C3685" s="124"/>
      <c r="D3685" s="124"/>
      <c r="E3685" s="124"/>
      <c r="F3685" s="124"/>
      <c r="G3685" s="124"/>
      <c r="H3685" s="124"/>
      <c r="I3685" s="124"/>
      <c r="J3685" s="124"/>
      <c r="K3685" s="124"/>
      <c r="L3685" s="124"/>
      <c r="M3685" s="124"/>
      <c r="N3685" s="124"/>
      <c r="O3685" s="124"/>
      <c r="P3685" s="124"/>
      <c r="Q3685" s="124"/>
      <c r="R3685" s="124"/>
      <c r="S3685" s="124"/>
      <c r="T3685" s="124"/>
      <c r="U3685" s="124"/>
      <c r="V3685" s="124"/>
      <c r="W3685" s="124"/>
      <c r="X3685" s="124"/>
      <c r="Y3685" s="124"/>
    </row>
    <row r="3686" spans="1:25" x14ac:dyDescent="0.25">
      <c r="A3686" s="124"/>
      <c r="B3686" s="124"/>
      <c r="C3686" s="124"/>
      <c r="D3686" s="124"/>
      <c r="E3686" s="124"/>
      <c r="F3686" s="124"/>
      <c r="G3686" s="124"/>
      <c r="H3686" s="124"/>
      <c r="I3686" s="124"/>
      <c r="J3686" s="124"/>
      <c r="K3686" s="124"/>
      <c r="L3686" s="124"/>
      <c r="M3686" s="124"/>
      <c r="N3686" s="124"/>
      <c r="O3686" s="124"/>
      <c r="P3686" s="124"/>
      <c r="Q3686" s="124"/>
      <c r="R3686" s="124"/>
      <c r="S3686" s="124"/>
      <c r="T3686" s="124"/>
      <c r="U3686" s="124"/>
      <c r="V3686" s="124"/>
      <c r="W3686" s="124"/>
      <c r="X3686" s="124"/>
      <c r="Y3686" s="124"/>
    </row>
    <row r="3687" spans="1:25" x14ac:dyDescent="0.25">
      <c r="A3687" s="124"/>
      <c r="B3687" s="124"/>
      <c r="C3687" s="124"/>
      <c r="D3687" s="124"/>
      <c r="E3687" s="124"/>
      <c r="F3687" s="124"/>
      <c r="G3687" s="124"/>
      <c r="H3687" s="124"/>
      <c r="I3687" s="124"/>
      <c r="J3687" s="124"/>
      <c r="K3687" s="124"/>
      <c r="L3687" s="124"/>
      <c r="M3687" s="124"/>
      <c r="N3687" s="124"/>
      <c r="O3687" s="124"/>
      <c r="P3687" s="124"/>
      <c r="Q3687" s="124"/>
      <c r="R3687" s="124"/>
      <c r="S3687" s="124"/>
      <c r="T3687" s="124"/>
      <c r="U3687" s="124"/>
      <c r="V3687" s="124"/>
      <c r="W3687" s="124"/>
      <c r="X3687" s="124"/>
      <c r="Y3687" s="124"/>
    </row>
    <row r="3688" spans="1:25" x14ac:dyDescent="0.25">
      <c r="A3688" s="124"/>
      <c r="B3688" s="124"/>
      <c r="C3688" s="124"/>
      <c r="D3688" s="124"/>
      <c r="E3688" s="124"/>
      <c r="F3688" s="124"/>
      <c r="G3688" s="124"/>
      <c r="H3688" s="124"/>
      <c r="I3688" s="124"/>
      <c r="J3688" s="124"/>
      <c r="K3688" s="124"/>
      <c r="L3688" s="124"/>
      <c r="M3688" s="124"/>
      <c r="N3688" s="124"/>
      <c r="O3688" s="124"/>
      <c r="P3688" s="124"/>
      <c r="Q3688" s="124"/>
      <c r="R3688" s="124"/>
      <c r="S3688" s="124"/>
      <c r="T3688" s="124"/>
      <c r="U3688" s="124"/>
      <c r="V3688" s="124"/>
      <c r="W3688" s="124"/>
      <c r="X3688" s="124"/>
      <c r="Y3688" s="124"/>
    </row>
    <row r="3689" spans="1:25" x14ac:dyDescent="0.25">
      <c r="A3689" s="124"/>
      <c r="B3689" s="124"/>
      <c r="C3689" s="124"/>
      <c r="D3689" s="124"/>
      <c r="E3689" s="124"/>
      <c r="F3689" s="124"/>
      <c r="G3689" s="124"/>
      <c r="H3689" s="124"/>
      <c r="I3689" s="124"/>
      <c r="J3689" s="124"/>
      <c r="K3689" s="124"/>
      <c r="L3689" s="124"/>
      <c r="M3689" s="124"/>
      <c r="N3689" s="124"/>
      <c r="O3689" s="124"/>
      <c r="P3689" s="124"/>
      <c r="Q3689" s="124"/>
      <c r="R3689" s="124"/>
      <c r="S3689" s="124"/>
      <c r="T3689" s="124"/>
      <c r="U3689" s="124"/>
      <c r="V3689" s="124"/>
      <c r="W3689" s="124"/>
      <c r="X3689" s="124"/>
      <c r="Y3689" s="124"/>
    </row>
    <row r="3690" spans="1:25" x14ac:dyDescent="0.25">
      <c r="A3690" s="124"/>
      <c r="B3690" s="124"/>
      <c r="C3690" s="124"/>
      <c r="D3690" s="124"/>
      <c r="E3690" s="124"/>
      <c r="F3690" s="124"/>
      <c r="G3690" s="124"/>
      <c r="H3690" s="124"/>
      <c r="I3690" s="124"/>
      <c r="J3690" s="124"/>
      <c r="K3690" s="124"/>
      <c r="L3690" s="124"/>
      <c r="M3690" s="124"/>
      <c r="N3690" s="124"/>
      <c r="O3690" s="124"/>
      <c r="P3690" s="124"/>
      <c r="Q3690" s="124"/>
      <c r="R3690" s="124"/>
      <c r="S3690" s="124"/>
      <c r="T3690" s="124"/>
      <c r="U3690" s="124"/>
      <c r="V3690" s="124"/>
      <c r="W3690" s="124"/>
      <c r="X3690" s="124"/>
      <c r="Y3690" s="124"/>
    </row>
    <row r="3691" spans="1:25" x14ac:dyDescent="0.25">
      <c r="A3691" s="124"/>
      <c r="B3691" s="124"/>
      <c r="C3691" s="124"/>
      <c r="D3691" s="124"/>
      <c r="E3691" s="124"/>
      <c r="F3691" s="124"/>
      <c r="G3691" s="124"/>
      <c r="H3691" s="124"/>
      <c r="I3691" s="124"/>
      <c r="J3691" s="124"/>
      <c r="K3691" s="124"/>
      <c r="L3691" s="124"/>
      <c r="M3691" s="124"/>
      <c r="N3691" s="124"/>
      <c r="O3691" s="124"/>
      <c r="P3691" s="124"/>
      <c r="Q3691" s="124"/>
      <c r="R3691" s="124"/>
      <c r="S3691" s="124"/>
      <c r="T3691" s="124"/>
      <c r="U3691" s="124"/>
      <c r="V3691" s="124"/>
      <c r="W3691" s="124"/>
      <c r="X3691" s="124"/>
      <c r="Y3691" s="124"/>
    </row>
    <row r="3692" spans="1:25" x14ac:dyDescent="0.25">
      <c r="A3692" s="124"/>
      <c r="B3692" s="124"/>
      <c r="C3692" s="124"/>
      <c r="D3692" s="124"/>
      <c r="E3692" s="124"/>
      <c r="F3692" s="124"/>
      <c r="G3692" s="124"/>
      <c r="H3692" s="124"/>
      <c r="I3692" s="124"/>
      <c r="J3692" s="124"/>
      <c r="K3692" s="124"/>
      <c r="L3692" s="124"/>
      <c r="M3692" s="124"/>
      <c r="N3692" s="124"/>
      <c r="O3692" s="124"/>
      <c r="P3692" s="124"/>
      <c r="Q3692" s="124"/>
      <c r="R3692" s="124"/>
      <c r="S3692" s="124"/>
      <c r="T3692" s="124"/>
      <c r="U3692" s="124"/>
      <c r="V3692" s="124"/>
      <c r="W3692" s="124"/>
      <c r="X3692" s="124"/>
      <c r="Y3692" s="124"/>
    </row>
    <row r="3693" spans="1:25" x14ac:dyDescent="0.25">
      <c r="A3693" s="124"/>
      <c r="B3693" s="124"/>
      <c r="C3693" s="124"/>
      <c r="D3693" s="124"/>
      <c r="E3693" s="124"/>
      <c r="F3693" s="124"/>
      <c r="G3693" s="124"/>
      <c r="H3693" s="124"/>
      <c r="I3693" s="124"/>
      <c r="J3693" s="124"/>
      <c r="K3693" s="124"/>
      <c r="L3693" s="124"/>
      <c r="M3693" s="124"/>
      <c r="N3693" s="124"/>
      <c r="O3693" s="124"/>
      <c r="P3693" s="124"/>
      <c r="Q3693" s="124"/>
      <c r="R3693" s="124"/>
      <c r="S3693" s="124"/>
      <c r="T3693" s="124"/>
      <c r="U3693" s="124"/>
      <c r="V3693" s="124"/>
      <c r="W3693" s="124"/>
      <c r="X3693" s="124"/>
      <c r="Y3693" s="124"/>
    </row>
    <row r="3694" spans="1:25" x14ac:dyDescent="0.25">
      <c r="A3694" s="124"/>
      <c r="B3694" s="124"/>
      <c r="C3694" s="124"/>
      <c r="D3694" s="124"/>
      <c r="E3694" s="124"/>
      <c r="F3694" s="124"/>
      <c r="G3694" s="124"/>
      <c r="H3694" s="124"/>
      <c r="I3694" s="124"/>
      <c r="J3694" s="124"/>
      <c r="K3694" s="124"/>
      <c r="L3694" s="124"/>
      <c r="M3694" s="124"/>
      <c r="N3694" s="124"/>
      <c r="O3694" s="124"/>
      <c r="P3694" s="124"/>
      <c r="Q3694" s="124"/>
      <c r="R3694" s="124"/>
      <c r="S3694" s="124"/>
      <c r="T3694" s="124"/>
      <c r="U3694" s="124"/>
      <c r="V3694" s="124"/>
      <c r="W3694" s="124"/>
      <c r="X3694" s="124"/>
      <c r="Y3694" s="124"/>
    </row>
    <row r="3695" spans="1:25" x14ac:dyDescent="0.25">
      <c r="A3695" s="124"/>
      <c r="B3695" s="124"/>
      <c r="C3695" s="124"/>
      <c r="D3695" s="124"/>
      <c r="E3695" s="124"/>
      <c r="F3695" s="124"/>
      <c r="G3695" s="124"/>
      <c r="H3695" s="124"/>
      <c r="I3695" s="124"/>
      <c r="J3695" s="124"/>
      <c r="K3695" s="124"/>
      <c r="L3695" s="124"/>
      <c r="M3695" s="124"/>
      <c r="N3695" s="124"/>
      <c r="O3695" s="124"/>
      <c r="P3695" s="124"/>
      <c r="Q3695" s="124"/>
      <c r="R3695" s="124"/>
      <c r="S3695" s="124"/>
      <c r="T3695" s="124"/>
      <c r="U3695" s="124"/>
      <c r="V3695" s="124"/>
      <c r="W3695" s="124"/>
      <c r="X3695" s="124"/>
      <c r="Y3695" s="124"/>
    </row>
    <row r="3696" spans="1:25" x14ac:dyDescent="0.25">
      <c r="A3696" s="124"/>
      <c r="B3696" s="124"/>
      <c r="C3696" s="124"/>
      <c r="D3696" s="124"/>
      <c r="E3696" s="124"/>
      <c r="F3696" s="124"/>
      <c r="G3696" s="124"/>
      <c r="H3696" s="124"/>
      <c r="I3696" s="124"/>
      <c r="J3696" s="124"/>
      <c r="K3696" s="124"/>
      <c r="L3696" s="124"/>
      <c r="M3696" s="124"/>
      <c r="N3696" s="124"/>
      <c r="O3696" s="124"/>
      <c r="P3696" s="124"/>
      <c r="Q3696" s="124"/>
      <c r="R3696" s="124"/>
      <c r="S3696" s="124"/>
      <c r="T3696" s="124"/>
      <c r="U3696" s="124"/>
      <c r="V3696" s="124"/>
      <c r="W3696" s="124"/>
      <c r="X3696" s="124"/>
      <c r="Y3696" s="124"/>
    </row>
    <row r="3697" spans="1:25" x14ac:dyDescent="0.25">
      <c r="A3697" s="124"/>
      <c r="B3697" s="124"/>
      <c r="C3697" s="124"/>
      <c r="D3697" s="124"/>
      <c r="E3697" s="124"/>
      <c r="F3697" s="124"/>
      <c r="G3697" s="124"/>
      <c r="H3697" s="124"/>
      <c r="I3697" s="124"/>
      <c r="J3697" s="124"/>
      <c r="K3697" s="124"/>
      <c r="L3697" s="124"/>
      <c r="M3697" s="124"/>
      <c r="N3697" s="124"/>
      <c r="O3697" s="124"/>
      <c r="P3697" s="124"/>
      <c r="Q3697" s="124"/>
      <c r="R3697" s="124"/>
      <c r="S3697" s="124"/>
      <c r="T3697" s="124"/>
      <c r="U3697" s="124"/>
      <c r="V3697" s="124"/>
      <c r="W3697" s="124"/>
      <c r="X3697" s="124"/>
      <c r="Y3697" s="124"/>
    </row>
    <row r="3698" spans="1:25" x14ac:dyDescent="0.25">
      <c r="A3698" s="124"/>
      <c r="B3698" s="124"/>
      <c r="C3698" s="124"/>
      <c r="D3698" s="124"/>
      <c r="E3698" s="124"/>
      <c r="F3698" s="124"/>
      <c r="G3698" s="124"/>
      <c r="H3698" s="124"/>
      <c r="I3698" s="124"/>
      <c r="J3698" s="124"/>
      <c r="K3698" s="124"/>
      <c r="L3698" s="124"/>
      <c r="M3698" s="124"/>
      <c r="N3698" s="124"/>
      <c r="O3698" s="124"/>
      <c r="P3698" s="124"/>
      <c r="Q3698" s="124"/>
      <c r="R3698" s="124"/>
      <c r="S3698" s="124"/>
      <c r="T3698" s="124"/>
      <c r="U3698" s="124"/>
      <c r="V3698" s="124"/>
      <c r="W3698" s="124"/>
      <c r="X3698" s="124"/>
      <c r="Y3698" s="124"/>
    </row>
    <row r="3699" spans="1:25" x14ac:dyDescent="0.25">
      <c r="A3699" s="124"/>
      <c r="B3699" s="124"/>
      <c r="C3699" s="124"/>
      <c r="D3699" s="124"/>
      <c r="E3699" s="124"/>
      <c r="F3699" s="124"/>
      <c r="G3699" s="124"/>
      <c r="H3699" s="124"/>
      <c r="I3699" s="124"/>
      <c r="J3699" s="124"/>
      <c r="K3699" s="124"/>
      <c r="L3699" s="124"/>
      <c r="M3699" s="124"/>
      <c r="N3699" s="124"/>
      <c r="O3699" s="124"/>
      <c r="P3699" s="124"/>
      <c r="Q3699" s="124"/>
      <c r="R3699" s="124"/>
      <c r="S3699" s="124"/>
      <c r="T3699" s="124"/>
      <c r="U3699" s="124"/>
      <c r="V3699" s="124"/>
      <c r="W3699" s="124"/>
      <c r="X3699" s="124"/>
      <c r="Y3699" s="124"/>
    </row>
    <row r="3700" spans="1:25" x14ac:dyDescent="0.25">
      <c r="A3700" s="124"/>
      <c r="B3700" s="124"/>
      <c r="C3700" s="124"/>
      <c r="D3700" s="124"/>
      <c r="E3700" s="124"/>
      <c r="F3700" s="124"/>
      <c r="G3700" s="124"/>
      <c r="H3700" s="124"/>
      <c r="I3700" s="124"/>
      <c r="J3700" s="124"/>
      <c r="K3700" s="124"/>
      <c r="L3700" s="124"/>
      <c r="M3700" s="124"/>
      <c r="N3700" s="124"/>
      <c r="O3700" s="124"/>
      <c r="P3700" s="124"/>
      <c r="Q3700" s="124"/>
      <c r="R3700" s="124"/>
      <c r="S3700" s="124"/>
      <c r="T3700" s="124"/>
      <c r="U3700" s="124"/>
      <c r="V3700" s="124"/>
      <c r="W3700" s="124"/>
      <c r="X3700" s="124"/>
      <c r="Y3700" s="124"/>
    </row>
    <row r="3701" spans="1:25" x14ac:dyDescent="0.25">
      <c r="A3701" s="124"/>
      <c r="B3701" s="124"/>
      <c r="C3701" s="124"/>
      <c r="D3701" s="124"/>
      <c r="E3701" s="124"/>
      <c r="F3701" s="124"/>
      <c r="G3701" s="124"/>
      <c r="H3701" s="124"/>
      <c r="I3701" s="124"/>
      <c r="J3701" s="124"/>
      <c r="K3701" s="124"/>
      <c r="L3701" s="124"/>
      <c r="M3701" s="124"/>
      <c r="N3701" s="124"/>
      <c r="O3701" s="124"/>
      <c r="P3701" s="124"/>
      <c r="Q3701" s="124"/>
      <c r="R3701" s="124"/>
      <c r="S3701" s="124"/>
      <c r="T3701" s="124"/>
      <c r="U3701" s="124"/>
      <c r="V3701" s="124"/>
      <c r="W3701" s="124"/>
      <c r="X3701" s="124"/>
      <c r="Y3701" s="124"/>
    </row>
    <row r="3702" spans="1:25" x14ac:dyDescent="0.25">
      <c r="A3702" s="124"/>
      <c r="B3702" s="124"/>
      <c r="C3702" s="124"/>
      <c r="D3702" s="124"/>
      <c r="E3702" s="124"/>
      <c r="F3702" s="124"/>
      <c r="G3702" s="124"/>
      <c r="H3702" s="124"/>
      <c r="I3702" s="124"/>
      <c r="J3702" s="124"/>
      <c r="K3702" s="124"/>
      <c r="L3702" s="124"/>
      <c r="M3702" s="124"/>
      <c r="N3702" s="124"/>
      <c r="O3702" s="124"/>
      <c r="P3702" s="124"/>
      <c r="Q3702" s="124"/>
      <c r="R3702" s="124"/>
      <c r="S3702" s="124"/>
      <c r="T3702" s="124"/>
      <c r="U3702" s="124"/>
      <c r="V3702" s="124"/>
      <c r="W3702" s="124"/>
      <c r="X3702" s="124"/>
      <c r="Y3702" s="124"/>
    </row>
    <row r="3703" spans="1:25" x14ac:dyDescent="0.25">
      <c r="A3703" s="124"/>
      <c r="B3703" s="124"/>
      <c r="C3703" s="124"/>
      <c r="D3703" s="124"/>
      <c r="E3703" s="124"/>
      <c r="F3703" s="124"/>
      <c r="G3703" s="124"/>
      <c r="H3703" s="124"/>
      <c r="I3703" s="124"/>
      <c r="J3703" s="124"/>
      <c r="K3703" s="124"/>
      <c r="L3703" s="124"/>
      <c r="M3703" s="124"/>
      <c r="N3703" s="124"/>
      <c r="O3703" s="124"/>
      <c r="P3703" s="124"/>
      <c r="Q3703" s="124"/>
      <c r="R3703" s="124"/>
      <c r="S3703" s="124"/>
      <c r="T3703" s="124"/>
      <c r="U3703" s="124"/>
      <c r="V3703" s="124"/>
      <c r="W3703" s="124"/>
      <c r="X3703" s="124"/>
      <c r="Y3703" s="124"/>
    </row>
    <row r="3704" spans="1:25" x14ac:dyDescent="0.25">
      <c r="A3704" s="124"/>
      <c r="B3704" s="124"/>
      <c r="C3704" s="124"/>
      <c r="D3704" s="124"/>
      <c r="E3704" s="124"/>
      <c r="F3704" s="124"/>
      <c r="G3704" s="124"/>
      <c r="H3704" s="124"/>
      <c r="I3704" s="124"/>
      <c r="J3704" s="124"/>
      <c r="K3704" s="124"/>
      <c r="L3704" s="124"/>
      <c r="M3704" s="124"/>
      <c r="N3704" s="124"/>
      <c r="O3704" s="124"/>
      <c r="P3704" s="124"/>
      <c r="Q3704" s="124"/>
      <c r="R3704" s="124"/>
      <c r="S3704" s="124"/>
      <c r="T3704" s="124"/>
      <c r="U3704" s="124"/>
      <c r="V3704" s="124"/>
      <c r="W3704" s="124"/>
      <c r="X3704" s="124"/>
      <c r="Y3704" s="124"/>
    </row>
    <row r="3705" spans="1:25" x14ac:dyDescent="0.25">
      <c r="A3705" s="124"/>
      <c r="B3705" s="124"/>
      <c r="C3705" s="124"/>
      <c r="D3705" s="124"/>
      <c r="E3705" s="124"/>
      <c r="F3705" s="124"/>
      <c r="G3705" s="124"/>
      <c r="H3705" s="124"/>
      <c r="I3705" s="124"/>
      <c r="J3705" s="124"/>
      <c r="K3705" s="124"/>
      <c r="L3705" s="124"/>
      <c r="M3705" s="124"/>
      <c r="N3705" s="124"/>
      <c r="O3705" s="124"/>
      <c r="P3705" s="124"/>
      <c r="Q3705" s="124"/>
      <c r="R3705" s="124"/>
      <c r="S3705" s="124"/>
      <c r="T3705" s="124"/>
      <c r="U3705" s="124"/>
      <c r="V3705" s="124"/>
      <c r="W3705" s="124"/>
      <c r="X3705" s="124"/>
      <c r="Y3705" s="124"/>
    </row>
    <row r="3706" spans="1:25" x14ac:dyDescent="0.25">
      <c r="A3706" s="124"/>
      <c r="B3706" s="124"/>
      <c r="C3706" s="124"/>
      <c r="D3706" s="124"/>
      <c r="E3706" s="124"/>
      <c r="F3706" s="124"/>
      <c r="G3706" s="124"/>
      <c r="H3706" s="124"/>
      <c r="I3706" s="124"/>
      <c r="J3706" s="124"/>
      <c r="K3706" s="124"/>
      <c r="L3706" s="124"/>
      <c r="M3706" s="124"/>
      <c r="N3706" s="124"/>
      <c r="O3706" s="124"/>
      <c r="P3706" s="124"/>
      <c r="Q3706" s="124"/>
      <c r="R3706" s="124"/>
      <c r="S3706" s="124"/>
      <c r="T3706" s="124"/>
      <c r="U3706" s="124"/>
      <c r="V3706" s="124"/>
      <c r="W3706" s="124"/>
      <c r="X3706" s="124"/>
      <c r="Y3706" s="124"/>
    </row>
    <row r="3707" spans="1:25" x14ac:dyDescent="0.25">
      <c r="A3707" s="124"/>
      <c r="B3707" s="124"/>
      <c r="C3707" s="124"/>
      <c r="D3707" s="124"/>
      <c r="E3707" s="124"/>
      <c r="F3707" s="124"/>
      <c r="G3707" s="124"/>
      <c r="H3707" s="124"/>
      <c r="I3707" s="124"/>
      <c r="J3707" s="124"/>
      <c r="K3707" s="124"/>
      <c r="L3707" s="124"/>
      <c r="M3707" s="124"/>
      <c r="N3707" s="124"/>
      <c r="O3707" s="124"/>
      <c r="P3707" s="124"/>
      <c r="Q3707" s="124"/>
      <c r="R3707" s="124"/>
      <c r="S3707" s="124"/>
      <c r="T3707" s="124"/>
      <c r="U3707" s="124"/>
      <c r="V3707" s="124"/>
      <c r="W3707" s="124"/>
      <c r="X3707" s="124"/>
      <c r="Y3707" s="124"/>
    </row>
    <row r="3708" spans="1:25" x14ac:dyDescent="0.25">
      <c r="A3708" s="124"/>
      <c r="B3708" s="124"/>
      <c r="C3708" s="124"/>
      <c r="D3708" s="124"/>
      <c r="E3708" s="124"/>
      <c r="F3708" s="124"/>
      <c r="G3708" s="124"/>
      <c r="H3708" s="124"/>
      <c r="I3708" s="124"/>
      <c r="J3708" s="124"/>
      <c r="K3708" s="124"/>
      <c r="L3708" s="124"/>
      <c r="M3708" s="124"/>
      <c r="N3708" s="124"/>
      <c r="O3708" s="124"/>
      <c r="P3708" s="124"/>
      <c r="Q3708" s="124"/>
      <c r="R3708" s="124"/>
      <c r="S3708" s="124"/>
      <c r="T3708" s="124"/>
      <c r="U3708" s="124"/>
      <c r="V3708" s="124"/>
      <c r="W3708" s="124"/>
      <c r="X3708" s="124"/>
      <c r="Y3708" s="124"/>
    </row>
    <row r="3709" spans="1:25" x14ac:dyDescent="0.25">
      <c r="A3709" s="124"/>
      <c r="B3709" s="124"/>
      <c r="C3709" s="124"/>
      <c r="D3709" s="124"/>
      <c r="E3709" s="124"/>
      <c r="F3709" s="124"/>
      <c r="G3709" s="124"/>
      <c r="H3709" s="124"/>
      <c r="I3709" s="124"/>
      <c r="J3709" s="124"/>
      <c r="K3709" s="124"/>
      <c r="L3709" s="124"/>
      <c r="M3709" s="124"/>
      <c r="N3709" s="124"/>
      <c r="O3709" s="124"/>
      <c r="P3709" s="124"/>
      <c r="Q3709" s="124"/>
      <c r="R3709" s="124"/>
      <c r="S3709" s="124"/>
      <c r="T3709" s="124"/>
      <c r="U3709" s="124"/>
      <c r="V3709" s="124"/>
      <c r="W3709" s="124"/>
      <c r="X3709" s="124"/>
      <c r="Y3709" s="124"/>
    </row>
    <row r="3710" spans="1:25" x14ac:dyDescent="0.25">
      <c r="A3710" s="124"/>
      <c r="B3710" s="124"/>
      <c r="C3710" s="124"/>
      <c r="D3710" s="124"/>
      <c r="E3710" s="124"/>
      <c r="F3710" s="124"/>
      <c r="G3710" s="124"/>
      <c r="H3710" s="124"/>
      <c r="I3710" s="124"/>
      <c r="J3710" s="124"/>
      <c r="K3710" s="124"/>
      <c r="L3710" s="124"/>
      <c r="M3710" s="124"/>
      <c r="N3710" s="124"/>
      <c r="O3710" s="124"/>
      <c r="P3710" s="124"/>
      <c r="Q3710" s="124"/>
      <c r="R3710" s="124"/>
      <c r="S3710" s="124"/>
      <c r="T3710" s="124"/>
      <c r="U3710" s="124"/>
      <c r="V3710" s="124"/>
      <c r="W3710" s="124"/>
      <c r="X3710" s="124"/>
      <c r="Y3710" s="124"/>
    </row>
    <row r="3711" spans="1:25" x14ac:dyDescent="0.25">
      <c r="A3711" s="124"/>
      <c r="B3711" s="124"/>
      <c r="C3711" s="124"/>
      <c r="D3711" s="124"/>
      <c r="E3711" s="124"/>
      <c r="F3711" s="124"/>
      <c r="G3711" s="124"/>
      <c r="H3711" s="124"/>
      <c r="I3711" s="124"/>
      <c r="J3711" s="124"/>
      <c r="K3711" s="124"/>
      <c r="L3711" s="124"/>
      <c r="M3711" s="124"/>
      <c r="N3711" s="124"/>
      <c r="O3711" s="124"/>
      <c r="P3711" s="124"/>
      <c r="Q3711" s="124"/>
      <c r="R3711" s="124"/>
      <c r="S3711" s="124"/>
      <c r="T3711" s="124"/>
      <c r="U3711" s="124"/>
      <c r="V3711" s="124"/>
      <c r="W3711" s="124"/>
      <c r="X3711" s="124"/>
      <c r="Y3711" s="124"/>
    </row>
    <row r="3712" spans="1:25" x14ac:dyDescent="0.25">
      <c r="A3712" s="124"/>
      <c r="B3712" s="124"/>
      <c r="C3712" s="124"/>
      <c r="D3712" s="124"/>
      <c r="E3712" s="124"/>
      <c r="F3712" s="124"/>
      <c r="G3712" s="124"/>
      <c r="H3712" s="124"/>
      <c r="I3712" s="124"/>
      <c r="J3712" s="124"/>
      <c r="K3712" s="124"/>
      <c r="L3712" s="124"/>
      <c r="M3712" s="124"/>
      <c r="N3712" s="124"/>
      <c r="O3712" s="124"/>
      <c r="P3712" s="124"/>
      <c r="Q3712" s="124"/>
      <c r="R3712" s="124"/>
      <c r="S3712" s="124"/>
      <c r="T3712" s="124"/>
      <c r="U3712" s="124"/>
      <c r="V3712" s="124"/>
      <c r="W3712" s="124"/>
      <c r="X3712" s="124"/>
      <c r="Y3712" s="124"/>
    </row>
    <row r="3713" spans="1:25" x14ac:dyDescent="0.25">
      <c r="A3713" s="124"/>
      <c r="B3713" s="124"/>
      <c r="C3713" s="124"/>
      <c r="D3713" s="124"/>
      <c r="E3713" s="124"/>
      <c r="F3713" s="124"/>
      <c r="G3713" s="124"/>
      <c r="H3713" s="124"/>
      <c r="I3713" s="124"/>
      <c r="J3713" s="124"/>
      <c r="K3713" s="124"/>
      <c r="L3713" s="124"/>
      <c r="M3713" s="124"/>
      <c r="N3713" s="124"/>
      <c r="O3713" s="124"/>
      <c r="P3713" s="124"/>
      <c r="Q3713" s="124"/>
      <c r="R3713" s="124"/>
      <c r="S3713" s="124"/>
      <c r="T3713" s="124"/>
      <c r="U3713" s="124"/>
      <c r="V3713" s="124"/>
      <c r="W3713" s="124"/>
      <c r="X3713" s="124"/>
      <c r="Y3713" s="124"/>
    </row>
    <row r="3714" spans="1:25" x14ac:dyDescent="0.25">
      <c r="A3714" s="124"/>
      <c r="B3714" s="124"/>
      <c r="C3714" s="124"/>
      <c r="D3714" s="124"/>
      <c r="E3714" s="124"/>
      <c r="F3714" s="124"/>
      <c r="G3714" s="124"/>
      <c r="H3714" s="124"/>
      <c r="I3714" s="124"/>
      <c r="J3714" s="124"/>
      <c r="K3714" s="124"/>
      <c r="L3714" s="124"/>
      <c r="M3714" s="124"/>
      <c r="N3714" s="124"/>
      <c r="O3714" s="124"/>
      <c r="P3714" s="124"/>
      <c r="Q3714" s="124"/>
      <c r="R3714" s="124"/>
      <c r="S3714" s="124"/>
      <c r="T3714" s="124"/>
      <c r="U3714" s="124"/>
      <c r="V3714" s="124"/>
      <c r="W3714" s="124"/>
      <c r="X3714" s="124"/>
      <c r="Y3714" s="124"/>
    </row>
    <row r="3715" spans="1:25" x14ac:dyDescent="0.25">
      <c r="A3715" s="124"/>
      <c r="B3715" s="124"/>
      <c r="C3715" s="124"/>
      <c r="D3715" s="124"/>
      <c r="E3715" s="124"/>
      <c r="F3715" s="124"/>
      <c r="G3715" s="124"/>
      <c r="H3715" s="124"/>
      <c r="I3715" s="124"/>
      <c r="J3715" s="124"/>
      <c r="K3715" s="124"/>
      <c r="L3715" s="124"/>
      <c r="M3715" s="124"/>
      <c r="N3715" s="124"/>
      <c r="O3715" s="124"/>
      <c r="P3715" s="124"/>
      <c r="Q3715" s="124"/>
      <c r="R3715" s="124"/>
      <c r="S3715" s="124"/>
      <c r="T3715" s="124"/>
      <c r="U3715" s="124"/>
      <c r="V3715" s="124"/>
      <c r="W3715" s="124"/>
      <c r="X3715" s="124"/>
      <c r="Y3715" s="124"/>
    </row>
    <row r="3716" spans="1:25" x14ac:dyDescent="0.25">
      <c r="A3716" s="124"/>
      <c r="B3716" s="124"/>
      <c r="C3716" s="124"/>
      <c r="D3716" s="124"/>
      <c r="E3716" s="124"/>
      <c r="F3716" s="124"/>
      <c r="G3716" s="124"/>
      <c r="H3716" s="124"/>
      <c r="I3716" s="124"/>
      <c r="J3716" s="124"/>
      <c r="K3716" s="124"/>
      <c r="L3716" s="124"/>
      <c r="M3716" s="124"/>
      <c r="N3716" s="124"/>
      <c r="O3716" s="124"/>
      <c r="P3716" s="124"/>
      <c r="Q3716" s="124"/>
      <c r="R3716" s="124"/>
      <c r="S3716" s="124"/>
      <c r="T3716" s="124"/>
      <c r="U3716" s="124"/>
      <c r="V3716" s="124"/>
      <c r="W3716" s="124"/>
      <c r="X3716" s="124"/>
      <c r="Y3716" s="124"/>
    </row>
    <row r="3717" spans="1:25" x14ac:dyDescent="0.25">
      <c r="A3717" s="124"/>
      <c r="B3717" s="124"/>
      <c r="C3717" s="124"/>
      <c r="D3717" s="124"/>
      <c r="E3717" s="124"/>
      <c r="F3717" s="124"/>
      <c r="G3717" s="124"/>
      <c r="H3717" s="124"/>
      <c r="I3717" s="124"/>
      <c r="J3717" s="124"/>
      <c r="K3717" s="124"/>
      <c r="L3717" s="124"/>
      <c r="M3717" s="124"/>
      <c r="N3717" s="124"/>
      <c r="O3717" s="124"/>
      <c r="P3717" s="124"/>
      <c r="Q3717" s="124"/>
      <c r="R3717" s="124"/>
      <c r="S3717" s="124"/>
      <c r="T3717" s="124"/>
      <c r="U3717" s="124"/>
      <c r="V3717" s="124"/>
      <c r="W3717" s="124"/>
      <c r="X3717" s="124"/>
      <c r="Y3717" s="124"/>
    </row>
    <row r="3718" spans="1:25" x14ac:dyDescent="0.25">
      <c r="A3718" s="124"/>
      <c r="B3718" s="124"/>
      <c r="C3718" s="124"/>
      <c r="D3718" s="124"/>
      <c r="E3718" s="124"/>
      <c r="F3718" s="124"/>
      <c r="G3718" s="124"/>
      <c r="H3718" s="124"/>
      <c r="I3718" s="124"/>
      <c r="J3718" s="124"/>
      <c r="K3718" s="124"/>
      <c r="L3718" s="124"/>
      <c r="M3718" s="124"/>
      <c r="N3718" s="124"/>
      <c r="O3718" s="124"/>
      <c r="P3718" s="124"/>
      <c r="Q3718" s="124"/>
      <c r="R3718" s="124"/>
      <c r="S3718" s="124"/>
      <c r="T3718" s="124"/>
      <c r="U3718" s="124"/>
      <c r="V3718" s="124"/>
      <c r="W3718" s="124"/>
      <c r="X3718" s="124"/>
      <c r="Y3718" s="124"/>
    </row>
    <row r="3719" spans="1:25" x14ac:dyDescent="0.25">
      <c r="A3719" s="124"/>
      <c r="B3719" s="124"/>
      <c r="C3719" s="124"/>
      <c r="D3719" s="124"/>
      <c r="E3719" s="124"/>
      <c r="F3719" s="124"/>
      <c r="G3719" s="124"/>
      <c r="H3719" s="124"/>
      <c r="I3719" s="124"/>
      <c r="J3719" s="124"/>
      <c r="K3719" s="124"/>
      <c r="L3719" s="124"/>
      <c r="M3719" s="124"/>
      <c r="N3719" s="124"/>
      <c r="O3719" s="124"/>
      <c r="P3719" s="124"/>
      <c r="Q3719" s="124"/>
      <c r="R3719" s="124"/>
      <c r="S3719" s="124"/>
      <c r="T3719" s="124"/>
      <c r="U3719" s="124"/>
      <c r="V3719" s="124"/>
      <c r="W3719" s="124"/>
      <c r="X3719" s="124"/>
      <c r="Y3719" s="124"/>
    </row>
    <row r="3720" spans="1:25" x14ac:dyDescent="0.25">
      <c r="A3720" s="124"/>
      <c r="B3720" s="124"/>
      <c r="C3720" s="124"/>
      <c r="D3720" s="124"/>
      <c r="E3720" s="124"/>
      <c r="F3720" s="124"/>
      <c r="G3720" s="124"/>
      <c r="H3720" s="124"/>
      <c r="I3720" s="124"/>
      <c r="J3720" s="124"/>
      <c r="K3720" s="124"/>
      <c r="L3720" s="124"/>
      <c r="M3720" s="124"/>
      <c r="N3720" s="124"/>
      <c r="O3720" s="124"/>
      <c r="P3720" s="124"/>
      <c r="Q3720" s="124"/>
      <c r="R3720" s="124"/>
      <c r="S3720" s="124"/>
      <c r="T3720" s="124"/>
      <c r="U3720" s="124"/>
      <c r="V3720" s="124"/>
      <c r="W3720" s="124"/>
      <c r="X3720" s="124"/>
      <c r="Y3720" s="124"/>
    </row>
    <row r="3721" spans="1:25" x14ac:dyDescent="0.25">
      <c r="A3721" s="124"/>
      <c r="B3721" s="124"/>
      <c r="C3721" s="124"/>
      <c r="D3721" s="124"/>
      <c r="E3721" s="124"/>
      <c r="F3721" s="124"/>
      <c r="G3721" s="124"/>
      <c r="H3721" s="124"/>
      <c r="I3721" s="124"/>
      <c r="J3721" s="124"/>
      <c r="K3721" s="124"/>
      <c r="L3721" s="124"/>
      <c r="M3721" s="124"/>
      <c r="N3721" s="124"/>
      <c r="O3721" s="124"/>
      <c r="P3721" s="124"/>
      <c r="Q3721" s="124"/>
      <c r="R3721" s="124"/>
      <c r="S3721" s="124"/>
      <c r="T3721" s="124"/>
      <c r="U3721" s="124"/>
      <c r="V3721" s="124"/>
      <c r="W3721" s="124"/>
      <c r="X3721" s="124"/>
      <c r="Y3721" s="124"/>
    </row>
    <row r="3722" spans="1:25" x14ac:dyDescent="0.25">
      <c r="A3722" s="124"/>
      <c r="B3722" s="124"/>
      <c r="C3722" s="124"/>
      <c r="D3722" s="124"/>
      <c r="E3722" s="124"/>
      <c r="F3722" s="124"/>
      <c r="G3722" s="124"/>
      <c r="H3722" s="124"/>
      <c r="I3722" s="124"/>
      <c r="J3722" s="124"/>
      <c r="K3722" s="124"/>
      <c r="L3722" s="124"/>
      <c r="M3722" s="124"/>
      <c r="N3722" s="124"/>
      <c r="O3722" s="124"/>
      <c r="P3722" s="124"/>
      <c r="Q3722" s="124"/>
      <c r="R3722" s="124"/>
      <c r="S3722" s="124"/>
      <c r="T3722" s="124"/>
      <c r="U3722" s="124"/>
      <c r="V3722" s="124"/>
      <c r="W3722" s="124"/>
      <c r="X3722" s="124"/>
      <c r="Y3722" s="124"/>
    </row>
    <row r="3723" spans="1:25" x14ac:dyDescent="0.25">
      <c r="A3723" s="124"/>
      <c r="B3723" s="124"/>
      <c r="C3723" s="124"/>
      <c r="D3723" s="124"/>
      <c r="E3723" s="124"/>
      <c r="F3723" s="124"/>
      <c r="G3723" s="124"/>
      <c r="H3723" s="124"/>
      <c r="I3723" s="124"/>
      <c r="J3723" s="124"/>
      <c r="K3723" s="124"/>
      <c r="L3723" s="124"/>
      <c r="M3723" s="124"/>
      <c r="N3723" s="124"/>
      <c r="O3723" s="124"/>
      <c r="P3723" s="124"/>
      <c r="Q3723" s="124"/>
      <c r="R3723" s="124"/>
      <c r="S3723" s="124"/>
      <c r="T3723" s="124"/>
      <c r="U3723" s="124"/>
      <c r="V3723" s="124"/>
      <c r="W3723" s="124"/>
      <c r="X3723" s="124"/>
      <c r="Y3723" s="124"/>
    </row>
    <row r="3724" spans="1:25" x14ac:dyDescent="0.25">
      <c r="A3724" s="124"/>
      <c r="B3724" s="124"/>
      <c r="C3724" s="124"/>
      <c r="D3724" s="124"/>
      <c r="E3724" s="124"/>
      <c r="F3724" s="124"/>
      <c r="G3724" s="124"/>
      <c r="H3724" s="124"/>
      <c r="I3724" s="124"/>
      <c r="J3724" s="124"/>
      <c r="K3724" s="124"/>
      <c r="L3724" s="124"/>
      <c r="M3724" s="124"/>
      <c r="N3724" s="124"/>
      <c r="O3724" s="124"/>
      <c r="P3724" s="124"/>
      <c r="Q3724" s="124"/>
      <c r="R3724" s="124"/>
      <c r="S3724" s="124"/>
      <c r="T3724" s="124"/>
      <c r="U3724" s="124"/>
      <c r="V3724" s="124"/>
      <c r="W3724" s="124"/>
      <c r="X3724" s="124"/>
      <c r="Y3724" s="124"/>
    </row>
    <row r="3725" spans="1:25" x14ac:dyDescent="0.25">
      <c r="A3725" s="124"/>
      <c r="B3725" s="124"/>
      <c r="C3725" s="124"/>
      <c r="D3725" s="124"/>
      <c r="E3725" s="124"/>
      <c r="F3725" s="124"/>
      <c r="G3725" s="124"/>
      <c r="H3725" s="124"/>
      <c r="I3725" s="124"/>
      <c r="J3725" s="124"/>
      <c r="K3725" s="124"/>
      <c r="L3725" s="124"/>
      <c r="M3725" s="124"/>
      <c r="N3725" s="124"/>
      <c r="O3725" s="124"/>
      <c r="P3725" s="124"/>
      <c r="Q3725" s="124"/>
      <c r="R3725" s="124"/>
      <c r="S3725" s="124"/>
      <c r="T3725" s="124"/>
      <c r="U3725" s="124"/>
      <c r="V3725" s="124"/>
      <c r="W3725" s="124"/>
      <c r="X3725" s="124"/>
      <c r="Y3725" s="124"/>
    </row>
    <row r="3726" spans="1:25" x14ac:dyDescent="0.25">
      <c r="A3726" s="124"/>
      <c r="B3726" s="124"/>
      <c r="C3726" s="124"/>
      <c r="D3726" s="124"/>
      <c r="E3726" s="124"/>
      <c r="F3726" s="124"/>
      <c r="G3726" s="124"/>
      <c r="H3726" s="124"/>
      <c r="I3726" s="124"/>
      <c r="J3726" s="124"/>
      <c r="K3726" s="124"/>
      <c r="L3726" s="124"/>
      <c r="M3726" s="124"/>
      <c r="N3726" s="124"/>
      <c r="O3726" s="124"/>
      <c r="P3726" s="124"/>
      <c r="Q3726" s="124"/>
      <c r="R3726" s="124"/>
      <c r="S3726" s="124"/>
      <c r="T3726" s="124"/>
      <c r="U3726" s="124"/>
      <c r="V3726" s="124"/>
      <c r="W3726" s="124"/>
      <c r="X3726" s="124"/>
      <c r="Y3726" s="124"/>
    </row>
    <row r="3727" spans="1:25" x14ac:dyDescent="0.25">
      <c r="A3727" s="124"/>
      <c r="B3727" s="124"/>
      <c r="C3727" s="124"/>
      <c r="D3727" s="124"/>
      <c r="E3727" s="124"/>
      <c r="F3727" s="124"/>
      <c r="G3727" s="124"/>
      <c r="H3727" s="124"/>
      <c r="I3727" s="124"/>
      <c r="J3727" s="124"/>
      <c r="K3727" s="124"/>
      <c r="L3727" s="124"/>
      <c r="M3727" s="124"/>
      <c r="N3727" s="124"/>
      <c r="O3727" s="124"/>
      <c r="P3727" s="124"/>
      <c r="Q3727" s="124"/>
      <c r="R3727" s="124"/>
      <c r="S3727" s="124"/>
      <c r="T3727" s="124"/>
      <c r="U3727" s="124"/>
      <c r="V3727" s="124"/>
      <c r="W3727" s="124"/>
      <c r="X3727" s="124"/>
      <c r="Y3727" s="124"/>
    </row>
    <row r="3728" spans="1:25" x14ac:dyDescent="0.25">
      <c r="A3728" s="124"/>
      <c r="B3728" s="124"/>
      <c r="C3728" s="124"/>
      <c r="D3728" s="124"/>
      <c r="E3728" s="124"/>
      <c r="F3728" s="124"/>
      <c r="G3728" s="124"/>
      <c r="H3728" s="124"/>
      <c r="I3728" s="124"/>
      <c r="J3728" s="124"/>
      <c r="K3728" s="124"/>
      <c r="L3728" s="124"/>
      <c r="M3728" s="124"/>
      <c r="N3728" s="124"/>
      <c r="O3728" s="124"/>
      <c r="P3728" s="124"/>
      <c r="Q3728" s="124"/>
      <c r="R3728" s="124"/>
      <c r="S3728" s="124"/>
      <c r="T3728" s="124"/>
      <c r="U3728" s="124"/>
      <c r="V3728" s="124"/>
      <c r="W3728" s="124"/>
      <c r="X3728" s="124"/>
      <c r="Y3728" s="124"/>
    </row>
    <row r="3729" spans="1:25" x14ac:dyDescent="0.25">
      <c r="A3729" s="124"/>
      <c r="B3729" s="124"/>
      <c r="C3729" s="124"/>
      <c r="D3729" s="124"/>
      <c r="E3729" s="124"/>
      <c r="F3729" s="124"/>
      <c r="G3729" s="124"/>
      <c r="H3729" s="124"/>
      <c r="I3729" s="124"/>
      <c r="J3729" s="124"/>
      <c r="K3729" s="124"/>
      <c r="L3729" s="124"/>
      <c r="M3729" s="124"/>
      <c r="N3729" s="124"/>
      <c r="O3729" s="124"/>
      <c r="P3729" s="124"/>
      <c r="Q3729" s="124"/>
      <c r="R3729" s="124"/>
      <c r="S3729" s="124"/>
      <c r="T3729" s="124"/>
      <c r="U3729" s="124"/>
      <c r="V3729" s="124"/>
      <c r="W3729" s="124"/>
      <c r="X3729" s="124"/>
      <c r="Y3729" s="124"/>
    </row>
    <row r="3730" spans="1:25" x14ac:dyDescent="0.25">
      <c r="A3730" s="124"/>
      <c r="B3730" s="124"/>
      <c r="C3730" s="124"/>
      <c r="D3730" s="124"/>
      <c r="E3730" s="124"/>
      <c r="F3730" s="124"/>
      <c r="G3730" s="124"/>
      <c r="H3730" s="124"/>
      <c r="I3730" s="124"/>
      <c r="J3730" s="124"/>
      <c r="K3730" s="124"/>
      <c r="L3730" s="124"/>
      <c r="M3730" s="124"/>
      <c r="N3730" s="124"/>
      <c r="O3730" s="124"/>
      <c r="P3730" s="124"/>
      <c r="Q3730" s="124"/>
      <c r="R3730" s="124"/>
      <c r="S3730" s="124"/>
      <c r="T3730" s="124"/>
      <c r="U3730" s="124"/>
      <c r="V3730" s="124"/>
      <c r="W3730" s="124"/>
      <c r="X3730" s="124"/>
      <c r="Y3730" s="124"/>
    </row>
    <row r="3731" spans="1:25" x14ac:dyDescent="0.25">
      <c r="A3731" s="124"/>
      <c r="B3731" s="124"/>
      <c r="C3731" s="124"/>
      <c r="D3731" s="124"/>
      <c r="E3731" s="124"/>
      <c r="F3731" s="124"/>
      <c r="G3731" s="124"/>
      <c r="H3731" s="124"/>
      <c r="I3731" s="124"/>
      <c r="J3731" s="124"/>
      <c r="K3731" s="124"/>
      <c r="L3731" s="124"/>
      <c r="M3731" s="124"/>
      <c r="N3731" s="124"/>
      <c r="O3731" s="124"/>
      <c r="P3731" s="124"/>
      <c r="Q3731" s="124"/>
      <c r="R3731" s="124"/>
      <c r="S3731" s="124"/>
      <c r="T3731" s="124"/>
      <c r="U3731" s="124"/>
      <c r="V3731" s="124"/>
      <c r="W3731" s="124"/>
      <c r="X3731" s="124"/>
      <c r="Y3731" s="124"/>
    </row>
    <row r="3732" spans="1:25" x14ac:dyDescent="0.25">
      <c r="A3732" s="124"/>
      <c r="B3732" s="124"/>
      <c r="C3732" s="124"/>
      <c r="D3732" s="124"/>
      <c r="E3732" s="124"/>
      <c r="F3732" s="124"/>
      <c r="G3732" s="124"/>
      <c r="H3732" s="124"/>
      <c r="I3732" s="124"/>
      <c r="J3732" s="124"/>
      <c r="K3732" s="124"/>
      <c r="L3732" s="124"/>
      <c r="M3732" s="124"/>
      <c r="N3732" s="124"/>
      <c r="O3732" s="124"/>
      <c r="P3732" s="124"/>
      <c r="Q3732" s="124"/>
      <c r="R3732" s="124"/>
      <c r="S3732" s="124"/>
      <c r="T3732" s="124"/>
      <c r="U3732" s="124"/>
      <c r="V3732" s="124"/>
      <c r="W3732" s="124"/>
      <c r="X3732" s="124"/>
      <c r="Y3732" s="124"/>
    </row>
    <row r="3733" spans="1:25" x14ac:dyDescent="0.25">
      <c r="A3733" s="124"/>
      <c r="B3733" s="124"/>
      <c r="C3733" s="124"/>
      <c r="D3733" s="124"/>
      <c r="E3733" s="124"/>
      <c r="F3733" s="124"/>
      <c r="G3733" s="124"/>
      <c r="H3733" s="124"/>
      <c r="I3733" s="124"/>
      <c r="J3733" s="124"/>
      <c r="K3733" s="124"/>
      <c r="L3733" s="124"/>
      <c r="M3733" s="124"/>
      <c r="N3733" s="124"/>
      <c r="O3733" s="124"/>
      <c r="P3733" s="124"/>
      <c r="Q3733" s="124"/>
      <c r="R3733" s="124"/>
      <c r="S3733" s="124"/>
      <c r="T3733" s="124"/>
      <c r="U3733" s="124"/>
      <c r="V3733" s="124"/>
      <c r="W3733" s="124"/>
      <c r="X3733" s="124"/>
      <c r="Y3733" s="124"/>
    </row>
    <row r="3734" spans="1:25" x14ac:dyDescent="0.25">
      <c r="A3734" s="124"/>
      <c r="B3734" s="124"/>
      <c r="C3734" s="124"/>
      <c r="D3734" s="124"/>
      <c r="E3734" s="124"/>
      <c r="F3734" s="124"/>
      <c r="G3734" s="124"/>
      <c r="H3734" s="124"/>
      <c r="I3734" s="124"/>
      <c r="J3734" s="124"/>
      <c r="K3734" s="124"/>
      <c r="L3734" s="124"/>
      <c r="M3734" s="124"/>
      <c r="N3734" s="124"/>
      <c r="O3734" s="124"/>
      <c r="P3734" s="124"/>
      <c r="Q3734" s="124"/>
      <c r="R3734" s="124"/>
      <c r="S3734" s="124"/>
      <c r="T3734" s="124"/>
      <c r="U3734" s="124"/>
      <c r="V3734" s="124"/>
      <c r="W3734" s="124"/>
      <c r="X3734" s="124"/>
      <c r="Y3734" s="124"/>
    </row>
    <row r="3735" spans="1:25" x14ac:dyDescent="0.25">
      <c r="A3735" s="124"/>
      <c r="B3735" s="124"/>
      <c r="C3735" s="124"/>
      <c r="D3735" s="124"/>
      <c r="E3735" s="124"/>
      <c r="F3735" s="124"/>
      <c r="G3735" s="124"/>
      <c r="H3735" s="124"/>
      <c r="I3735" s="124"/>
      <c r="J3735" s="124"/>
      <c r="K3735" s="124"/>
      <c r="L3735" s="124"/>
      <c r="M3735" s="124"/>
      <c r="N3735" s="124"/>
      <c r="O3735" s="124"/>
      <c r="P3735" s="124"/>
      <c r="Q3735" s="124"/>
      <c r="R3735" s="124"/>
      <c r="S3735" s="124"/>
      <c r="T3735" s="124"/>
      <c r="U3735" s="124"/>
      <c r="V3735" s="124"/>
      <c r="W3735" s="124"/>
      <c r="X3735" s="124"/>
      <c r="Y3735" s="124"/>
    </row>
    <row r="3736" spans="1:25" x14ac:dyDescent="0.25">
      <c r="A3736" s="124"/>
      <c r="B3736" s="124"/>
      <c r="C3736" s="124"/>
      <c r="D3736" s="124"/>
      <c r="E3736" s="124"/>
      <c r="F3736" s="124"/>
      <c r="G3736" s="124"/>
      <c r="H3736" s="124"/>
      <c r="I3736" s="124"/>
      <c r="J3736" s="124"/>
      <c r="K3736" s="124"/>
      <c r="L3736" s="124"/>
      <c r="M3736" s="124"/>
      <c r="N3736" s="124"/>
      <c r="O3736" s="124"/>
      <c r="P3736" s="124"/>
      <c r="Q3736" s="124"/>
      <c r="R3736" s="124"/>
      <c r="S3736" s="124"/>
      <c r="T3736" s="124"/>
      <c r="U3736" s="124"/>
      <c r="V3736" s="124"/>
      <c r="W3736" s="124"/>
      <c r="X3736" s="124"/>
      <c r="Y3736" s="124"/>
    </row>
    <row r="3737" spans="1:25" x14ac:dyDescent="0.25">
      <c r="A3737" s="124"/>
      <c r="B3737" s="124"/>
      <c r="C3737" s="124"/>
      <c r="D3737" s="124"/>
      <c r="E3737" s="124"/>
      <c r="F3737" s="124"/>
      <c r="G3737" s="124"/>
      <c r="H3737" s="124"/>
      <c r="I3737" s="124"/>
      <c r="J3737" s="124"/>
      <c r="K3737" s="124"/>
      <c r="L3737" s="124"/>
      <c r="M3737" s="124"/>
      <c r="N3737" s="124"/>
      <c r="O3737" s="124"/>
      <c r="P3737" s="124"/>
      <c r="Q3737" s="124"/>
      <c r="R3737" s="124"/>
      <c r="S3737" s="124"/>
      <c r="T3737" s="124"/>
      <c r="U3737" s="124"/>
      <c r="V3737" s="124"/>
      <c r="W3737" s="124"/>
      <c r="X3737" s="124"/>
      <c r="Y3737" s="124"/>
    </row>
    <row r="3738" spans="1:25" x14ac:dyDescent="0.25">
      <c r="A3738" s="124"/>
      <c r="B3738" s="124"/>
      <c r="C3738" s="124"/>
      <c r="D3738" s="124"/>
      <c r="E3738" s="124"/>
      <c r="F3738" s="124"/>
      <c r="G3738" s="124"/>
      <c r="H3738" s="124"/>
      <c r="I3738" s="124"/>
      <c r="J3738" s="124"/>
      <c r="K3738" s="124"/>
      <c r="L3738" s="124"/>
      <c r="M3738" s="124"/>
      <c r="N3738" s="124"/>
      <c r="O3738" s="124"/>
      <c r="P3738" s="124"/>
      <c r="Q3738" s="124"/>
      <c r="R3738" s="124"/>
      <c r="S3738" s="124"/>
      <c r="T3738" s="124"/>
      <c r="U3738" s="124"/>
      <c r="V3738" s="124"/>
      <c r="W3738" s="124"/>
      <c r="X3738" s="124"/>
      <c r="Y3738" s="124"/>
    </row>
    <row r="3739" spans="1:25" x14ac:dyDescent="0.25">
      <c r="A3739" s="124"/>
      <c r="B3739" s="124"/>
      <c r="C3739" s="124"/>
      <c r="D3739" s="124"/>
      <c r="E3739" s="124"/>
      <c r="F3739" s="124"/>
      <c r="G3739" s="124"/>
      <c r="H3739" s="124"/>
      <c r="I3739" s="124"/>
      <c r="J3739" s="124"/>
      <c r="K3739" s="124"/>
      <c r="L3739" s="124"/>
      <c r="M3739" s="124"/>
      <c r="N3739" s="124"/>
      <c r="O3739" s="124"/>
      <c r="P3739" s="124"/>
      <c r="Q3739" s="124"/>
      <c r="R3739" s="124"/>
      <c r="S3739" s="124"/>
      <c r="T3739" s="124"/>
      <c r="U3739" s="124"/>
      <c r="V3739" s="124"/>
      <c r="W3739" s="124"/>
      <c r="X3739" s="124"/>
      <c r="Y3739" s="124"/>
    </row>
    <row r="3740" spans="1:25" x14ac:dyDescent="0.25">
      <c r="A3740" s="124"/>
      <c r="B3740" s="124"/>
      <c r="C3740" s="124"/>
      <c r="D3740" s="124"/>
      <c r="E3740" s="124"/>
      <c r="F3740" s="124"/>
      <c r="G3740" s="124"/>
      <c r="H3740" s="124"/>
      <c r="I3740" s="124"/>
      <c r="J3740" s="124"/>
      <c r="K3740" s="124"/>
      <c r="L3740" s="124"/>
      <c r="M3740" s="124"/>
      <c r="N3740" s="124"/>
      <c r="O3740" s="124"/>
      <c r="P3740" s="124"/>
      <c r="Q3740" s="124"/>
      <c r="R3740" s="124"/>
      <c r="S3740" s="124"/>
      <c r="T3740" s="124"/>
      <c r="U3740" s="124"/>
      <c r="V3740" s="124"/>
      <c r="W3740" s="124"/>
      <c r="X3740" s="124"/>
      <c r="Y3740" s="124"/>
    </row>
    <row r="3741" spans="1:25" x14ac:dyDescent="0.25">
      <c r="A3741" s="124"/>
      <c r="B3741" s="124"/>
      <c r="C3741" s="124"/>
      <c r="D3741" s="124"/>
      <c r="E3741" s="124"/>
      <c r="F3741" s="124"/>
      <c r="G3741" s="124"/>
      <c r="H3741" s="124"/>
      <c r="I3741" s="124"/>
      <c r="J3741" s="124"/>
      <c r="K3741" s="124"/>
      <c r="L3741" s="124"/>
      <c r="M3741" s="124"/>
      <c r="N3741" s="124"/>
      <c r="O3741" s="124"/>
      <c r="P3741" s="124"/>
      <c r="Q3741" s="124"/>
      <c r="R3741" s="124"/>
      <c r="S3741" s="124"/>
      <c r="T3741" s="124"/>
      <c r="U3741" s="124"/>
      <c r="V3741" s="124"/>
      <c r="W3741" s="124"/>
      <c r="X3741" s="124"/>
      <c r="Y3741" s="124"/>
    </row>
    <row r="3742" spans="1:25" x14ac:dyDescent="0.25">
      <c r="A3742" s="124"/>
      <c r="B3742" s="124"/>
      <c r="C3742" s="124"/>
      <c r="D3742" s="124"/>
      <c r="E3742" s="124"/>
      <c r="F3742" s="124"/>
      <c r="G3742" s="124"/>
      <c r="H3742" s="124"/>
      <c r="I3742" s="124"/>
      <c r="J3742" s="124"/>
      <c r="K3742" s="124"/>
      <c r="L3742" s="124"/>
      <c r="M3742" s="124"/>
      <c r="N3742" s="124"/>
      <c r="O3742" s="124"/>
      <c r="P3742" s="124"/>
      <c r="Q3742" s="124"/>
      <c r="R3742" s="124"/>
      <c r="S3742" s="124"/>
      <c r="T3742" s="124"/>
      <c r="U3742" s="124"/>
      <c r="V3742" s="124"/>
      <c r="W3742" s="124"/>
      <c r="X3742" s="124"/>
      <c r="Y3742" s="124"/>
    </row>
    <row r="3743" spans="1:25" x14ac:dyDescent="0.25">
      <c r="A3743" s="124"/>
      <c r="B3743" s="124"/>
      <c r="C3743" s="124"/>
      <c r="D3743" s="124"/>
      <c r="E3743" s="124"/>
      <c r="F3743" s="124"/>
      <c r="G3743" s="124"/>
      <c r="H3743" s="124"/>
      <c r="I3743" s="124"/>
      <c r="J3743" s="124"/>
      <c r="K3743" s="124"/>
      <c r="L3743" s="124"/>
      <c r="M3743" s="124"/>
      <c r="N3743" s="124"/>
      <c r="O3743" s="124"/>
      <c r="P3743" s="124"/>
      <c r="Q3743" s="124"/>
      <c r="R3743" s="124"/>
      <c r="S3743" s="124"/>
      <c r="T3743" s="124"/>
      <c r="U3743" s="124"/>
      <c r="V3743" s="124"/>
      <c r="W3743" s="124"/>
      <c r="X3743" s="124"/>
      <c r="Y3743" s="124"/>
    </row>
    <row r="3744" spans="1:25" x14ac:dyDescent="0.25">
      <c r="A3744" s="124"/>
      <c r="B3744" s="124"/>
      <c r="C3744" s="124"/>
      <c r="D3744" s="124"/>
      <c r="E3744" s="124"/>
      <c r="F3744" s="124"/>
      <c r="G3744" s="124"/>
      <c r="H3744" s="124"/>
      <c r="I3744" s="124"/>
      <c r="J3744" s="124"/>
      <c r="K3744" s="124"/>
      <c r="L3744" s="124"/>
      <c r="M3744" s="124"/>
      <c r="N3744" s="124"/>
      <c r="O3744" s="124"/>
      <c r="P3744" s="124"/>
      <c r="Q3744" s="124"/>
      <c r="R3744" s="124"/>
      <c r="S3744" s="124"/>
      <c r="T3744" s="124"/>
      <c r="U3744" s="124"/>
      <c r="V3744" s="124"/>
      <c r="W3744" s="124"/>
      <c r="X3744" s="124"/>
      <c r="Y3744" s="124"/>
    </row>
    <row r="3745" spans="1:25" x14ac:dyDescent="0.25">
      <c r="A3745" s="124"/>
      <c r="B3745" s="124"/>
      <c r="C3745" s="124"/>
      <c r="D3745" s="124"/>
      <c r="E3745" s="124"/>
      <c r="F3745" s="124"/>
      <c r="G3745" s="124"/>
      <c r="H3745" s="124"/>
      <c r="I3745" s="124"/>
      <c r="J3745" s="124"/>
      <c r="K3745" s="124"/>
      <c r="L3745" s="124"/>
      <c r="M3745" s="124"/>
      <c r="N3745" s="124"/>
      <c r="O3745" s="124"/>
      <c r="P3745" s="124"/>
      <c r="Q3745" s="124"/>
      <c r="R3745" s="124"/>
      <c r="S3745" s="124"/>
      <c r="T3745" s="124"/>
      <c r="U3745" s="124"/>
      <c r="V3745" s="124"/>
      <c r="W3745" s="124"/>
      <c r="X3745" s="124"/>
      <c r="Y3745" s="124"/>
    </row>
    <row r="3746" spans="1:25" x14ac:dyDescent="0.25">
      <c r="A3746" s="124"/>
      <c r="B3746" s="124"/>
      <c r="C3746" s="124"/>
      <c r="D3746" s="124"/>
      <c r="E3746" s="124"/>
      <c r="F3746" s="124"/>
      <c r="G3746" s="124"/>
      <c r="H3746" s="124"/>
      <c r="I3746" s="124"/>
      <c r="J3746" s="124"/>
      <c r="K3746" s="124"/>
      <c r="L3746" s="124"/>
      <c r="M3746" s="124"/>
      <c r="N3746" s="124"/>
      <c r="O3746" s="124"/>
      <c r="P3746" s="124"/>
      <c r="Q3746" s="124"/>
      <c r="R3746" s="124"/>
      <c r="S3746" s="124"/>
      <c r="T3746" s="124"/>
      <c r="U3746" s="124"/>
      <c r="V3746" s="124"/>
      <c r="W3746" s="124"/>
      <c r="X3746" s="124"/>
      <c r="Y3746" s="124"/>
    </row>
    <row r="3747" spans="1:25" x14ac:dyDescent="0.25">
      <c r="A3747" s="124"/>
      <c r="B3747" s="124"/>
      <c r="C3747" s="124"/>
      <c r="D3747" s="124"/>
      <c r="E3747" s="124"/>
      <c r="F3747" s="124"/>
      <c r="G3747" s="124"/>
      <c r="H3747" s="124"/>
      <c r="I3747" s="124"/>
      <c r="J3747" s="124"/>
      <c r="K3747" s="124"/>
      <c r="L3747" s="124"/>
      <c r="M3747" s="124"/>
      <c r="N3747" s="124"/>
      <c r="O3747" s="124"/>
      <c r="P3747" s="124"/>
      <c r="Q3747" s="124"/>
      <c r="R3747" s="124"/>
      <c r="S3747" s="124"/>
      <c r="T3747" s="124"/>
      <c r="U3747" s="124"/>
      <c r="V3747" s="124"/>
      <c r="W3747" s="124"/>
      <c r="X3747" s="124"/>
      <c r="Y3747" s="124"/>
    </row>
    <row r="3748" spans="1:25" x14ac:dyDescent="0.25">
      <c r="A3748" s="124"/>
      <c r="B3748" s="124"/>
      <c r="C3748" s="124"/>
      <c r="D3748" s="124"/>
      <c r="E3748" s="124"/>
      <c r="F3748" s="124"/>
      <c r="G3748" s="124"/>
      <c r="H3748" s="124"/>
      <c r="I3748" s="124"/>
      <c r="J3748" s="124"/>
      <c r="K3748" s="124"/>
      <c r="L3748" s="124"/>
      <c r="M3748" s="124"/>
      <c r="N3748" s="124"/>
      <c r="O3748" s="124"/>
      <c r="P3748" s="124"/>
      <c r="Q3748" s="124"/>
      <c r="R3748" s="124"/>
      <c r="S3748" s="124"/>
      <c r="T3748" s="124"/>
      <c r="U3748" s="124"/>
      <c r="V3748" s="124"/>
      <c r="W3748" s="124"/>
      <c r="X3748" s="124"/>
      <c r="Y3748" s="124"/>
    </row>
    <row r="3749" spans="1:25" x14ac:dyDescent="0.25">
      <c r="A3749" s="124"/>
      <c r="B3749" s="124"/>
      <c r="C3749" s="124"/>
      <c r="D3749" s="124"/>
      <c r="E3749" s="124"/>
      <c r="F3749" s="124"/>
      <c r="G3749" s="124"/>
      <c r="H3749" s="124"/>
      <c r="I3749" s="124"/>
      <c r="J3749" s="124"/>
      <c r="K3749" s="124"/>
      <c r="L3749" s="124"/>
      <c r="M3749" s="124"/>
      <c r="N3749" s="124"/>
      <c r="O3749" s="124"/>
      <c r="P3749" s="124"/>
      <c r="Q3749" s="124"/>
      <c r="R3749" s="124"/>
      <c r="S3749" s="124"/>
      <c r="T3749" s="124"/>
      <c r="U3749" s="124"/>
      <c r="V3749" s="124"/>
      <c r="W3749" s="124"/>
      <c r="X3749" s="124"/>
      <c r="Y3749" s="124"/>
    </row>
    <row r="3750" spans="1:25" x14ac:dyDescent="0.25">
      <c r="A3750" s="124"/>
      <c r="B3750" s="124"/>
      <c r="C3750" s="124"/>
      <c r="D3750" s="124"/>
      <c r="E3750" s="124"/>
      <c r="F3750" s="124"/>
      <c r="G3750" s="124"/>
      <c r="H3750" s="124"/>
      <c r="I3750" s="124"/>
      <c r="J3750" s="124"/>
      <c r="K3750" s="124"/>
      <c r="L3750" s="124"/>
      <c r="M3750" s="124"/>
      <c r="N3750" s="124"/>
      <c r="O3750" s="124"/>
      <c r="P3750" s="124"/>
      <c r="Q3750" s="124"/>
      <c r="R3750" s="124"/>
      <c r="S3750" s="124"/>
      <c r="T3750" s="124"/>
      <c r="U3750" s="124"/>
      <c r="V3750" s="124"/>
      <c r="W3750" s="124"/>
      <c r="X3750" s="124"/>
      <c r="Y3750" s="124"/>
    </row>
    <row r="3751" spans="1:25" x14ac:dyDescent="0.25">
      <c r="A3751" s="124"/>
      <c r="B3751" s="124"/>
      <c r="C3751" s="124"/>
      <c r="D3751" s="124"/>
      <c r="E3751" s="124"/>
      <c r="F3751" s="124"/>
      <c r="G3751" s="124"/>
      <c r="H3751" s="124"/>
      <c r="I3751" s="124"/>
      <c r="J3751" s="124"/>
      <c r="K3751" s="124"/>
      <c r="L3751" s="124"/>
      <c r="M3751" s="124"/>
      <c r="N3751" s="124"/>
      <c r="O3751" s="124"/>
      <c r="P3751" s="124"/>
      <c r="Q3751" s="124"/>
      <c r="R3751" s="124"/>
      <c r="S3751" s="124"/>
      <c r="T3751" s="124"/>
      <c r="U3751" s="124"/>
      <c r="V3751" s="124"/>
      <c r="W3751" s="124"/>
      <c r="X3751" s="124"/>
      <c r="Y3751" s="124"/>
    </row>
    <row r="3752" spans="1:25" x14ac:dyDescent="0.25">
      <c r="A3752" s="124"/>
      <c r="B3752" s="124"/>
      <c r="C3752" s="124"/>
      <c r="D3752" s="124"/>
      <c r="E3752" s="124"/>
      <c r="F3752" s="124"/>
      <c r="G3752" s="124"/>
      <c r="H3752" s="124"/>
      <c r="I3752" s="124"/>
      <c r="J3752" s="124"/>
      <c r="K3752" s="124"/>
      <c r="L3752" s="124"/>
      <c r="M3752" s="124"/>
      <c r="N3752" s="124"/>
      <c r="O3752" s="124"/>
      <c r="P3752" s="124"/>
      <c r="Q3752" s="124"/>
      <c r="R3752" s="124"/>
      <c r="S3752" s="124"/>
      <c r="T3752" s="124"/>
      <c r="U3752" s="124"/>
      <c r="V3752" s="124"/>
      <c r="W3752" s="124"/>
      <c r="X3752" s="124"/>
      <c r="Y3752" s="124"/>
    </row>
    <row r="3753" spans="1:25" x14ac:dyDescent="0.25">
      <c r="A3753" s="124"/>
      <c r="B3753" s="124"/>
      <c r="C3753" s="124"/>
      <c r="D3753" s="124"/>
      <c r="E3753" s="124"/>
      <c r="F3753" s="124"/>
      <c r="G3753" s="124"/>
      <c r="H3753" s="124"/>
      <c r="I3753" s="124"/>
      <c r="J3753" s="124"/>
      <c r="K3753" s="124"/>
      <c r="L3753" s="124"/>
      <c r="M3753" s="124"/>
      <c r="N3753" s="124"/>
      <c r="O3753" s="124"/>
      <c r="P3753" s="124"/>
      <c r="Q3753" s="124"/>
      <c r="R3753" s="124"/>
      <c r="S3753" s="124"/>
      <c r="T3753" s="124"/>
      <c r="U3753" s="124"/>
      <c r="V3753" s="124"/>
      <c r="W3753" s="124"/>
      <c r="X3753" s="124"/>
      <c r="Y3753" s="124"/>
    </row>
    <row r="3754" spans="1:25" x14ac:dyDescent="0.25">
      <c r="A3754" s="124"/>
      <c r="B3754" s="124"/>
      <c r="C3754" s="124"/>
      <c r="D3754" s="124"/>
      <c r="E3754" s="124"/>
      <c r="F3754" s="124"/>
      <c r="G3754" s="124"/>
      <c r="H3754" s="124"/>
      <c r="I3754" s="124"/>
      <c r="J3754" s="124"/>
      <c r="K3754" s="124"/>
      <c r="L3754" s="124"/>
      <c r="M3754" s="124"/>
      <c r="N3754" s="124"/>
      <c r="O3754" s="124"/>
      <c r="P3754" s="124"/>
      <c r="Q3754" s="124"/>
      <c r="R3754" s="124"/>
      <c r="S3754" s="124"/>
      <c r="T3754" s="124"/>
      <c r="U3754" s="124"/>
      <c r="V3754" s="124"/>
      <c r="W3754" s="124"/>
      <c r="X3754" s="124"/>
      <c r="Y3754" s="124"/>
    </row>
    <row r="3755" spans="1:25" x14ac:dyDescent="0.25">
      <c r="A3755" s="124"/>
      <c r="B3755" s="124"/>
      <c r="C3755" s="124"/>
      <c r="D3755" s="124"/>
      <c r="E3755" s="124"/>
      <c r="F3755" s="124"/>
      <c r="G3755" s="124"/>
      <c r="H3755" s="124"/>
      <c r="I3755" s="124"/>
      <c r="J3755" s="124"/>
      <c r="K3755" s="124"/>
      <c r="L3755" s="124"/>
      <c r="M3755" s="124"/>
      <c r="N3755" s="124"/>
      <c r="O3755" s="124"/>
      <c r="P3755" s="124"/>
      <c r="Q3755" s="124"/>
      <c r="R3755" s="124"/>
      <c r="S3755" s="124"/>
      <c r="T3755" s="124"/>
      <c r="U3755" s="124"/>
      <c r="V3755" s="124"/>
      <c r="W3755" s="124"/>
      <c r="X3755" s="124"/>
      <c r="Y3755" s="124"/>
    </row>
    <row r="3756" spans="1:25" x14ac:dyDescent="0.25">
      <c r="A3756" s="124"/>
      <c r="B3756" s="124"/>
      <c r="C3756" s="124"/>
      <c r="D3756" s="124"/>
      <c r="E3756" s="124"/>
      <c r="F3756" s="124"/>
      <c r="G3756" s="124"/>
      <c r="H3756" s="124"/>
      <c r="I3756" s="124"/>
      <c r="J3756" s="124"/>
      <c r="K3756" s="124"/>
      <c r="L3756" s="124"/>
      <c r="M3756" s="124"/>
      <c r="N3756" s="124"/>
      <c r="O3756" s="124"/>
      <c r="P3756" s="124"/>
      <c r="Q3756" s="124"/>
      <c r="R3756" s="124"/>
      <c r="S3756" s="124"/>
      <c r="T3756" s="124"/>
      <c r="U3756" s="124"/>
      <c r="V3756" s="124"/>
      <c r="W3756" s="124"/>
      <c r="X3756" s="124"/>
      <c r="Y3756" s="124"/>
    </row>
    <row r="3757" spans="1:25" x14ac:dyDescent="0.25">
      <c r="A3757" s="124"/>
      <c r="B3757" s="124"/>
      <c r="C3757" s="124"/>
      <c r="D3757" s="124"/>
      <c r="E3757" s="124"/>
      <c r="F3757" s="124"/>
      <c r="G3757" s="124"/>
      <c r="H3757" s="124"/>
      <c r="I3757" s="124"/>
      <c r="J3757" s="124"/>
      <c r="K3757" s="124"/>
      <c r="L3757" s="124"/>
      <c r="M3757" s="124"/>
      <c r="N3757" s="124"/>
      <c r="O3757" s="124"/>
      <c r="P3757" s="124"/>
      <c r="Q3757" s="124"/>
      <c r="R3757" s="124"/>
      <c r="S3757" s="124"/>
      <c r="T3757" s="124"/>
      <c r="U3757" s="124"/>
      <c r="V3757" s="124"/>
      <c r="W3757" s="124"/>
      <c r="X3757" s="124"/>
      <c r="Y3757" s="124"/>
    </row>
    <row r="3758" spans="1:25" x14ac:dyDescent="0.25">
      <c r="A3758" s="124"/>
      <c r="B3758" s="124"/>
      <c r="C3758" s="124"/>
      <c r="D3758" s="124"/>
      <c r="E3758" s="124"/>
      <c r="F3758" s="124"/>
      <c r="G3758" s="124"/>
      <c r="H3758" s="124"/>
      <c r="I3758" s="124"/>
      <c r="J3758" s="124"/>
      <c r="K3758" s="124"/>
      <c r="L3758" s="124"/>
      <c r="M3758" s="124"/>
      <c r="N3758" s="124"/>
      <c r="O3758" s="124"/>
      <c r="P3758" s="124"/>
      <c r="Q3758" s="124"/>
      <c r="R3758" s="124"/>
      <c r="S3758" s="124"/>
      <c r="T3758" s="124"/>
      <c r="U3758" s="124"/>
      <c r="V3758" s="124"/>
      <c r="W3758" s="124"/>
      <c r="X3758" s="124"/>
      <c r="Y3758" s="124"/>
    </row>
    <row r="3759" spans="1:25" x14ac:dyDescent="0.25">
      <c r="A3759" s="124"/>
      <c r="B3759" s="124"/>
      <c r="C3759" s="124"/>
      <c r="D3759" s="124"/>
      <c r="E3759" s="124"/>
      <c r="F3759" s="124"/>
      <c r="G3759" s="124"/>
      <c r="H3759" s="124"/>
      <c r="I3759" s="124"/>
      <c r="J3759" s="124"/>
      <c r="K3759" s="124"/>
      <c r="L3759" s="124"/>
      <c r="M3759" s="124"/>
      <c r="N3759" s="124"/>
      <c r="O3759" s="124"/>
      <c r="P3759" s="124"/>
      <c r="Q3759" s="124"/>
      <c r="R3759" s="124"/>
      <c r="S3759" s="124"/>
      <c r="T3759" s="124"/>
      <c r="U3759" s="124"/>
      <c r="V3759" s="124"/>
      <c r="W3759" s="124"/>
      <c r="X3759" s="124"/>
      <c r="Y3759" s="124"/>
    </row>
    <row r="3760" spans="1:25" x14ac:dyDescent="0.25">
      <c r="A3760" s="124"/>
      <c r="B3760" s="124"/>
      <c r="C3760" s="124"/>
      <c r="D3760" s="124"/>
      <c r="E3760" s="124"/>
      <c r="F3760" s="124"/>
      <c r="G3760" s="124"/>
      <c r="H3760" s="124"/>
      <c r="I3760" s="124"/>
      <c r="J3760" s="124"/>
      <c r="K3760" s="124"/>
      <c r="L3760" s="124"/>
      <c r="M3760" s="124"/>
      <c r="N3760" s="124"/>
      <c r="O3760" s="124"/>
      <c r="P3760" s="124"/>
      <c r="Q3760" s="124"/>
      <c r="R3760" s="124"/>
      <c r="S3760" s="124"/>
      <c r="T3760" s="124"/>
      <c r="U3760" s="124"/>
      <c r="V3760" s="124"/>
      <c r="W3760" s="124"/>
      <c r="X3760" s="124"/>
      <c r="Y3760" s="124"/>
    </row>
    <row r="3761" spans="1:25" x14ac:dyDescent="0.25">
      <c r="A3761" s="124"/>
      <c r="B3761" s="124"/>
      <c r="C3761" s="124"/>
      <c r="D3761" s="124"/>
      <c r="E3761" s="124"/>
      <c r="F3761" s="124"/>
      <c r="G3761" s="124"/>
      <c r="H3761" s="124"/>
      <c r="I3761" s="124"/>
      <c r="J3761" s="124"/>
      <c r="K3761" s="124"/>
      <c r="L3761" s="124"/>
      <c r="M3761" s="124"/>
      <c r="N3761" s="124"/>
      <c r="O3761" s="124"/>
      <c r="P3761" s="124"/>
      <c r="Q3761" s="124"/>
      <c r="R3761" s="124"/>
      <c r="S3761" s="124"/>
      <c r="T3761" s="124"/>
      <c r="U3761" s="124"/>
      <c r="V3761" s="124"/>
      <c r="W3761" s="124"/>
      <c r="X3761" s="124"/>
      <c r="Y3761" s="124"/>
    </row>
    <row r="3762" spans="1:25" x14ac:dyDescent="0.25">
      <c r="A3762" s="124"/>
      <c r="B3762" s="124"/>
      <c r="C3762" s="124"/>
      <c r="D3762" s="124"/>
      <c r="E3762" s="124"/>
      <c r="F3762" s="124"/>
      <c r="G3762" s="124"/>
      <c r="H3762" s="124"/>
      <c r="I3762" s="124"/>
      <c r="J3762" s="124"/>
      <c r="K3762" s="124"/>
      <c r="L3762" s="124"/>
      <c r="M3762" s="124"/>
      <c r="N3762" s="124"/>
      <c r="O3762" s="124"/>
      <c r="P3762" s="124"/>
      <c r="Q3762" s="124"/>
      <c r="R3762" s="124"/>
      <c r="S3762" s="124"/>
      <c r="T3762" s="124"/>
      <c r="U3762" s="124"/>
      <c r="V3762" s="124"/>
      <c r="W3762" s="124"/>
      <c r="X3762" s="124"/>
      <c r="Y3762" s="124"/>
    </row>
    <row r="3763" spans="1:25" x14ac:dyDescent="0.25">
      <c r="A3763" s="124"/>
      <c r="B3763" s="124"/>
      <c r="C3763" s="124"/>
      <c r="D3763" s="124"/>
      <c r="E3763" s="124"/>
      <c r="F3763" s="124"/>
      <c r="G3763" s="124"/>
      <c r="H3763" s="124"/>
      <c r="I3763" s="124"/>
      <c r="J3763" s="124"/>
      <c r="K3763" s="124"/>
      <c r="L3763" s="124"/>
      <c r="M3763" s="124"/>
      <c r="N3763" s="124"/>
      <c r="O3763" s="124"/>
      <c r="P3763" s="124"/>
      <c r="Q3763" s="124"/>
      <c r="R3763" s="124"/>
      <c r="S3763" s="124"/>
      <c r="T3763" s="124"/>
      <c r="U3763" s="124"/>
      <c r="V3763" s="124"/>
      <c r="W3763" s="124"/>
      <c r="X3763" s="124"/>
      <c r="Y3763" s="124"/>
    </row>
    <row r="3764" spans="1:25" x14ac:dyDescent="0.25">
      <c r="A3764" s="124"/>
      <c r="B3764" s="124"/>
      <c r="C3764" s="124"/>
      <c r="D3764" s="124"/>
      <c r="E3764" s="124"/>
      <c r="F3764" s="124"/>
      <c r="G3764" s="124"/>
      <c r="H3764" s="124"/>
      <c r="I3764" s="124"/>
      <c r="J3764" s="124"/>
      <c r="K3764" s="124"/>
      <c r="L3764" s="124"/>
      <c r="M3764" s="124"/>
      <c r="N3764" s="124"/>
      <c r="O3764" s="124"/>
      <c r="P3764" s="124"/>
      <c r="Q3764" s="124"/>
      <c r="R3764" s="124"/>
      <c r="S3764" s="124"/>
      <c r="T3764" s="124"/>
      <c r="U3764" s="124"/>
      <c r="V3764" s="124"/>
      <c r="W3764" s="124"/>
      <c r="X3764" s="124"/>
      <c r="Y3764" s="124"/>
    </row>
    <row r="3765" spans="1:25" x14ac:dyDescent="0.25">
      <c r="A3765" s="124"/>
      <c r="B3765" s="124"/>
      <c r="C3765" s="124"/>
      <c r="D3765" s="124"/>
      <c r="E3765" s="124"/>
      <c r="F3765" s="124"/>
      <c r="G3765" s="124"/>
      <c r="H3765" s="124"/>
      <c r="I3765" s="124"/>
      <c r="J3765" s="124"/>
      <c r="K3765" s="124"/>
      <c r="L3765" s="124"/>
      <c r="M3765" s="124"/>
      <c r="N3765" s="124"/>
      <c r="O3765" s="124"/>
      <c r="P3765" s="124"/>
      <c r="Q3765" s="124"/>
      <c r="R3765" s="124"/>
      <c r="S3765" s="124"/>
      <c r="T3765" s="124"/>
      <c r="U3765" s="124"/>
      <c r="V3765" s="124"/>
      <c r="W3765" s="124"/>
      <c r="X3765" s="124"/>
      <c r="Y3765" s="124"/>
    </row>
    <row r="3766" spans="1:25" x14ac:dyDescent="0.25">
      <c r="A3766" s="124"/>
      <c r="B3766" s="124"/>
      <c r="C3766" s="124"/>
      <c r="D3766" s="124"/>
      <c r="E3766" s="124"/>
      <c r="F3766" s="124"/>
      <c r="G3766" s="124"/>
      <c r="H3766" s="124"/>
      <c r="I3766" s="124"/>
      <c r="J3766" s="124"/>
      <c r="K3766" s="124"/>
      <c r="L3766" s="124"/>
      <c r="M3766" s="124"/>
      <c r="N3766" s="124"/>
      <c r="O3766" s="124"/>
      <c r="P3766" s="124"/>
      <c r="Q3766" s="124"/>
      <c r="R3766" s="124"/>
      <c r="S3766" s="124"/>
      <c r="T3766" s="124"/>
      <c r="U3766" s="124"/>
      <c r="V3766" s="124"/>
      <c r="W3766" s="124"/>
      <c r="X3766" s="124"/>
      <c r="Y3766" s="124"/>
    </row>
    <row r="3767" spans="1:25" x14ac:dyDescent="0.25">
      <c r="A3767" s="124"/>
      <c r="B3767" s="124"/>
      <c r="C3767" s="124"/>
      <c r="D3767" s="124"/>
      <c r="E3767" s="124"/>
      <c r="F3767" s="124"/>
      <c r="G3767" s="124"/>
      <c r="H3767" s="124"/>
      <c r="I3767" s="124"/>
      <c r="J3767" s="124"/>
      <c r="K3767" s="124"/>
      <c r="L3767" s="124"/>
      <c r="M3767" s="124"/>
      <c r="N3767" s="124"/>
      <c r="O3767" s="124"/>
      <c r="P3767" s="124"/>
      <c r="Q3767" s="124"/>
      <c r="R3767" s="124"/>
      <c r="S3767" s="124"/>
      <c r="T3767" s="124"/>
      <c r="U3767" s="124"/>
      <c r="V3767" s="124"/>
      <c r="W3767" s="124"/>
      <c r="X3767" s="124"/>
      <c r="Y3767" s="124"/>
    </row>
    <row r="3768" spans="1:25" x14ac:dyDescent="0.25">
      <c r="A3768" s="124"/>
      <c r="B3768" s="124"/>
      <c r="C3768" s="124"/>
      <c r="D3768" s="124"/>
      <c r="E3768" s="124"/>
      <c r="F3768" s="124"/>
      <c r="G3768" s="124"/>
      <c r="H3768" s="124"/>
      <c r="I3768" s="124"/>
      <c r="J3768" s="124"/>
      <c r="K3768" s="124"/>
      <c r="L3768" s="124"/>
      <c r="M3768" s="124"/>
      <c r="N3768" s="124"/>
      <c r="O3768" s="124"/>
      <c r="P3768" s="124"/>
      <c r="Q3768" s="124"/>
      <c r="R3768" s="124"/>
      <c r="S3768" s="124"/>
      <c r="T3768" s="124"/>
      <c r="U3768" s="124"/>
      <c r="V3768" s="124"/>
      <c r="W3768" s="124"/>
      <c r="X3768" s="124"/>
      <c r="Y3768" s="124"/>
    </row>
    <row r="3769" spans="1:25" x14ac:dyDescent="0.25">
      <c r="A3769" s="124"/>
      <c r="B3769" s="124"/>
      <c r="C3769" s="124"/>
      <c r="D3769" s="124"/>
      <c r="E3769" s="124"/>
      <c r="F3769" s="124"/>
      <c r="G3769" s="124"/>
      <c r="H3769" s="124"/>
      <c r="I3769" s="124"/>
      <c r="J3769" s="124"/>
      <c r="K3769" s="124"/>
      <c r="L3769" s="124"/>
      <c r="M3769" s="124"/>
      <c r="N3769" s="124"/>
      <c r="O3769" s="124"/>
      <c r="P3769" s="124"/>
      <c r="Q3769" s="124"/>
      <c r="R3769" s="124"/>
      <c r="S3769" s="124"/>
      <c r="T3769" s="124"/>
      <c r="U3769" s="124"/>
      <c r="V3769" s="124"/>
      <c r="W3769" s="124"/>
      <c r="X3769" s="124"/>
      <c r="Y3769" s="124"/>
    </row>
    <row r="3770" spans="1:25" x14ac:dyDescent="0.25">
      <c r="A3770" s="124"/>
      <c r="B3770" s="124"/>
      <c r="C3770" s="124"/>
      <c r="D3770" s="124"/>
      <c r="E3770" s="124"/>
      <c r="F3770" s="124"/>
      <c r="G3770" s="124"/>
      <c r="H3770" s="124"/>
      <c r="I3770" s="124"/>
      <c r="J3770" s="124"/>
      <c r="K3770" s="124"/>
      <c r="L3770" s="124"/>
      <c r="M3770" s="124"/>
      <c r="N3770" s="124"/>
      <c r="O3770" s="124"/>
      <c r="P3770" s="124"/>
      <c r="Q3770" s="124"/>
      <c r="R3770" s="124"/>
      <c r="S3770" s="124"/>
      <c r="T3770" s="124"/>
      <c r="U3770" s="124"/>
      <c r="V3770" s="124"/>
      <c r="W3770" s="124"/>
      <c r="X3770" s="124"/>
      <c r="Y3770" s="124"/>
    </row>
    <row r="3771" spans="1:25" x14ac:dyDescent="0.25">
      <c r="A3771" s="124"/>
      <c r="B3771" s="124"/>
      <c r="C3771" s="124"/>
      <c r="D3771" s="124"/>
      <c r="E3771" s="124"/>
      <c r="F3771" s="124"/>
      <c r="G3771" s="124"/>
      <c r="H3771" s="124"/>
      <c r="I3771" s="124"/>
      <c r="J3771" s="124"/>
      <c r="K3771" s="124"/>
      <c r="L3771" s="124"/>
      <c r="M3771" s="124"/>
      <c r="N3771" s="124"/>
      <c r="O3771" s="124"/>
      <c r="P3771" s="124"/>
      <c r="Q3771" s="124"/>
      <c r="R3771" s="124"/>
      <c r="S3771" s="124"/>
      <c r="T3771" s="124"/>
      <c r="U3771" s="124"/>
      <c r="V3771" s="124"/>
      <c r="W3771" s="124"/>
      <c r="X3771" s="124"/>
      <c r="Y3771" s="124"/>
    </row>
    <row r="3772" spans="1:25" x14ac:dyDescent="0.25">
      <c r="A3772" s="124"/>
      <c r="B3772" s="124"/>
      <c r="C3772" s="124"/>
      <c r="D3772" s="124"/>
      <c r="E3772" s="124"/>
      <c r="F3772" s="124"/>
      <c r="G3772" s="124"/>
      <c r="H3772" s="124"/>
      <c r="I3772" s="124"/>
      <c r="J3772" s="124"/>
      <c r="K3772" s="124"/>
      <c r="L3772" s="124"/>
      <c r="M3772" s="124"/>
      <c r="N3772" s="124"/>
      <c r="O3772" s="124"/>
      <c r="P3772" s="124"/>
      <c r="Q3772" s="124"/>
      <c r="R3772" s="124"/>
      <c r="S3772" s="124"/>
      <c r="T3772" s="124"/>
      <c r="U3772" s="124"/>
      <c r="V3772" s="124"/>
      <c r="W3772" s="124"/>
      <c r="X3772" s="124"/>
      <c r="Y3772" s="124"/>
    </row>
    <row r="3773" spans="1:25" x14ac:dyDescent="0.25">
      <c r="A3773" s="124"/>
      <c r="B3773" s="124"/>
      <c r="C3773" s="124"/>
      <c r="D3773" s="124"/>
      <c r="E3773" s="124"/>
      <c r="F3773" s="124"/>
      <c r="G3773" s="124"/>
      <c r="H3773" s="124"/>
      <c r="I3773" s="124"/>
      <c r="J3773" s="124"/>
      <c r="K3773" s="124"/>
      <c r="L3773" s="124"/>
      <c r="M3773" s="124"/>
      <c r="N3773" s="124"/>
      <c r="O3773" s="124"/>
      <c r="P3773" s="124"/>
      <c r="Q3773" s="124"/>
      <c r="R3773" s="124"/>
      <c r="S3773" s="124"/>
      <c r="T3773" s="124"/>
      <c r="U3773" s="124"/>
      <c r="V3773" s="124"/>
      <c r="W3773" s="124"/>
      <c r="X3773" s="124"/>
      <c r="Y3773" s="124"/>
    </row>
    <row r="3774" spans="1:25" x14ac:dyDescent="0.25">
      <c r="A3774" s="124"/>
      <c r="B3774" s="124"/>
      <c r="C3774" s="124"/>
      <c r="D3774" s="124"/>
      <c r="E3774" s="124"/>
      <c r="F3774" s="124"/>
      <c r="G3774" s="124"/>
      <c r="H3774" s="124"/>
      <c r="I3774" s="124"/>
      <c r="J3774" s="124"/>
      <c r="K3774" s="124"/>
      <c r="L3774" s="124"/>
      <c r="M3774" s="124"/>
      <c r="N3774" s="124"/>
      <c r="O3774" s="124"/>
      <c r="P3774" s="124"/>
      <c r="Q3774" s="124"/>
      <c r="R3774" s="124"/>
      <c r="S3774" s="124"/>
      <c r="T3774" s="124"/>
      <c r="U3774" s="124"/>
      <c r="V3774" s="124"/>
      <c r="W3774" s="124"/>
      <c r="X3774" s="124"/>
      <c r="Y3774" s="124"/>
    </row>
    <row r="3775" spans="1:25" x14ac:dyDescent="0.25">
      <c r="A3775" s="124"/>
      <c r="B3775" s="124"/>
      <c r="C3775" s="124"/>
      <c r="D3775" s="124"/>
      <c r="E3775" s="124"/>
      <c r="F3775" s="124"/>
      <c r="G3775" s="124"/>
      <c r="H3775" s="124"/>
      <c r="I3775" s="124"/>
      <c r="J3775" s="124"/>
      <c r="K3775" s="124"/>
      <c r="L3775" s="124"/>
      <c r="M3775" s="124"/>
      <c r="N3775" s="124"/>
      <c r="O3775" s="124"/>
      <c r="P3775" s="124"/>
      <c r="Q3775" s="124"/>
      <c r="R3775" s="124"/>
      <c r="S3775" s="124"/>
      <c r="T3775" s="124"/>
      <c r="U3775" s="124"/>
      <c r="V3775" s="124"/>
      <c r="W3775" s="124"/>
      <c r="X3775" s="124"/>
      <c r="Y3775" s="124"/>
    </row>
    <row r="3776" spans="1:25" x14ac:dyDescent="0.25">
      <c r="A3776" s="124"/>
      <c r="B3776" s="124"/>
      <c r="C3776" s="124"/>
      <c r="D3776" s="124"/>
      <c r="E3776" s="124"/>
      <c r="F3776" s="124"/>
      <c r="G3776" s="124"/>
      <c r="H3776" s="124"/>
      <c r="I3776" s="124"/>
      <c r="J3776" s="124"/>
      <c r="K3776" s="124"/>
      <c r="L3776" s="124"/>
      <c r="M3776" s="124"/>
      <c r="N3776" s="124"/>
      <c r="O3776" s="124"/>
      <c r="P3776" s="124"/>
      <c r="Q3776" s="124"/>
      <c r="R3776" s="124"/>
      <c r="S3776" s="124"/>
      <c r="T3776" s="124"/>
      <c r="U3776" s="124"/>
      <c r="V3776" s="124"/>
      <c r="W3776" s="124"/>
      <c r="X3776" s="124"/>
      <c r="Y3776" s="124"/>
    </row>
    <row r="3777" spans="1:25" x14ac:dyDescent="0.25">
      <c r="A3777" s="124"/>
      <c r="B3777" s="124"/>
      <c r="C3777" s="124"/>
      <c r="D3777" s="124"/>
      <c r="E3777" s="124"/>
      <c r="F3777" s="124"/>
      <c r="G3777" s="124"/>
      <c r="H3777" s="124"/>
      <c r="I3777" s="124"/>
      <c r="J3777" s="124"/>
      <c r="K3777" s="124"/>
      <c r="L3777" s="124"/>
      <c r="M3777" s="124"/>
      <c r="N3777" s="124"/>
      <c r="O3777" s="124"/>
      <c r="P3777" s="124"/>
      <c r="Q3777" s="124"/>
      <c r="R3777" s="124"/>
      <c r="S3777" s="124"/>
      <c r="T3777" s="124"/>
      <c r="U3777" s="124"/>
      <c r="V3777" s="124"/>
      <c r="W3777" s="124"/>
      <c r="X3777" s="124"/>
      <c r="Y3777" s="124"/>
    </row>
    <row r="3778" spans="1:25" x14ac:dyDescent="0.25">
      <c r="A3778" s="124"/>
      <c r="B3778" s="124"/>
      <c r="C3778" s="124"/>
      <c r="D3778" s="124"/>
      <c r="E3778" s="124"/>
      <c r="F3778" s="124"/>
      <c r="G3778" s="124"/>
      <c r="H3778" s="124"/>
      <c r="I3778" s="124"/>
      <c r="J3778" s="124"/>
      <c r="K3778" s="124"/>
      <c r="L3778" s="124"/>
      <c r="M3778" s="124"/>
      <c r="N3778" s="124"/>
      <c r="O3778" s="124"/>
      <c r="P3778" s="124"/>
      <c r="Q3778" s="124"/>
      <c r="R3778" s="124"/>
      <c r="S3778" s="124"/>
      <c r="T3778" s="124"/>
      <c r="U3778" s="124"/>
      <c r="V3778" s="124"/>
      <c r="W3778" s="124"/>
      <c r="X3778" s="124"/>
      <c r="Y3778" s="124"/>
    </row>
    <row r="3779" spans="1:25" x14ac:dyDescent="0.25">
      <c r="A3779" s="124"/>
      <c r="B3779" s="124"/>
      <c r="C3779" s="124"/>
      <c r="D3779" s="124"/>
      <c r="E3779" s="124"/>
      <c r="F3779" s="124"/>
      <c r="G3779" s="124"/>
      <c r="H3779" s="124"/>
      <c r="I3779" s="124"/>
      <c r="J3779" s="124"/>
      <c r="K3779" s="124"/>
      <c r="L3779" s="124"/>
      <c r="M3779" s="124"/>
      <c r="N3779" s="124"/>
      <c r="O3779" s="124"/>
      <c r="P3779" s="124"/>
      <c r="Q3779" s="124"/>
      <c r="R3779" s="124"/>
      <c r="S3779" s="124"/>
      <c r="T3779" s="124"/>
      <c r="U3779" s="124"/>
      <c r="V3779" s="124"/>
      <c r="W3779" s="124"/>
      <c r="X3779" s="124"/>
      <c r="Y3779" s="124"/>
    </row>
    <row r="3780" spans="1:25" x14ac:dyDescent="0.25">
      <c r="A3780" s="124"/>
      <c r="B3780" s="124"/>
      <c r="C3780" s="124"/>
      <c r="D3780" s="124"/>
      <c r="E3780" s="124"/>
      <c r="F3780" s="124"/>
      <c r="G3780" s="124"/>
      <c r="H3780" s="124"/>
      <c r="I3780" s="124"/>
      <c r="J3780" s="124"/>
      <c r="K3780" s="124"/>
      <c r="L3780" s="124"/>
      <c r="M3780" s="124"/>
      <c r="N3780" s="124"/>
      <c r="O3780" s="124"/>
      <c r="P3780" s="124"/>
      <c r="Q3780" s="124"/>
      <c r="R3780" s="124"/>
      <c r="S3780" s="124"/>
      <c r="T3780" s="124"/>
      <c r="U3780" s="124"/>
      <c r="V3780" s="124"/>
      <c r="W3780" s="124"/>
      <c r="X3780" s="124"/>
      <c r="Y3780" s="124"/>
    </row>
    <row r="3781" spans="1:25" x14ac:dyDescent="0.25">
      <c r="A3781" s="124"/>
      <c r="B3781" s="124"/>
      <c r="C3781" s="124"/>
      <c r="D3781" s="124"/>
      <c r="E3781" s="124"/>
      <c r="F3781" s="124"/>
      <c r="G3781" s="124"/>
      <c r="H3781" s="124"/>
      <c r="I3781" s="124"/>
      <c r="J3781" s="124"/>
      <c r="K3781" s="124"/>
      <c r="L3781" s="124"/>
      <c r="M3781" s="124"/>
      <c r="N3781" s="124"/>
      <c r="O3781" s="124"/>
      <c r="P3781" s="124"/>
      <c r="Q3781" s="124"/>
      <c r="R3781" s="124"/>
      <c r="S3781" s="124"/>
      <c r="T3781" s="124"/>
      <c r="U3781" s="124"/>
      <c r="V3781" s="124"/>
      <c r="W3781" s="124"/>
      <c r="X3781" s="124"/>
      <c r="Y3781" s="124"/>
    </row>
    <row r="3782" spans="1:25" x14ac:dyDescent="0.25">
      <c r="A3782" s="124"/>
      <c r="B3782" s="124"/>
      <c r="C3782" s="124"/>
      <c r="D3782" s="124"/>
      <c r="E3782" s="124"/>
      <c r="F3782" s="124"/>
      <c r="G3782" s="124"/>
      <c r="H3782" s="124"/>
      <c r="I3782" s="124"/>
      <c r="J3782" s="124"/>
      <c r="K3782" s="124"/>
      <c r="L3782" s="124"/>
      <c r="M3782" s="124"/>
      <c r="N3782" s="124"/>
      <c r="O3782" s="124"/>
      <c r="P3782" s="124"/>
      <c r="Q3782" s="124"/>
      <c r="R3782" s="124"/>
      <c r="S3782" s="124"/>
      <c r="T3782" s="124"/>
      <c r="U3782" s="124"/>
      <c r="V3782" s="124"/>
      <c r="W3782" s="124"/>
      <c r="X3782" s="124"/>
      <c r="Y3782" s="124"/>
    </row>
    <row r="3783" spans="1:25" x14ac:dyDescent="0.25">
      <c r="A3783" s="124"/>
      <c r="B3783" s="124"/>
      <c r="C3783" s="124"/>
      <c r="D3783" s="124"/>
      <c r="E3783" s="124"/>
      <c r="F3783" s="124"/>
      <c r="G3783" s="124"/>
      <c r="H3783" s="124"/>
      <c r="I3783" s="124"/>
      <c r="J3783" s="124"/>
      <c r="K3783" s="124"/>
      <c r="L3783" s="124"/>
      <c r="M3783" s="124"/>
      <c r="N3783" s="124"/>
      <c r="O3783" s="124"/>
      <c r="P3783" s="124"/>
      <c r="Q3783" s="124"/>
      <c r="R3783" s="124"/>
      <c r="S3783" s="124"/>
      <c r="T3783" s="124"/>
      <c r="U3783" s="124"/>
      <c r="V3783" s="124"/>
      <c r="W3783" s="124"/>
      <c r="X3783" s="124"/>
      <c r="Y3783" s="124"/>
    </row>
    <row r="3784" spans="1:25" x14ac:dyDescent="0.25">
      <c r="A3784" s="124"/>
      <c r="B3784" s="124"/>
      <c r="C3784" s="124"/>
      <c r="D3784" s="124"/>
      <c r="E3784" s="124"/>
      <c r="F3784" s="124"/>
      <c r="G3784" s="124"/>
      <c r="H3784" s="124"/>
      <c r="I3784" s="124"/>
      <c r="J3784" s="124"/>
      <c r="K3784" s="124"/>
      <c r="L3784" s="124"/>
      <c r="M3784" s="124"/>
      <c r="N3784" s="124"/>
      <c r="O3784" s="124"/>
      <c r="P3784" s="124"/>
      <c r="Q3784" s="124"/>
      <c r="R3784" s="124"/>
      <c r="S3784" s="124"/>
      <c r="T3784" s="124"/>
      <c r="U3784" s="124"/>
      <c r="V3784" s="124"/>
      <c r="W3784" s="124"/>
      <c r="X3784" s="124"/>
      <c r="Y3784" s="124"/>
    </row>
    <row r="3785" spans="1:25" x14ac:dyDescent="0.25">
      <c r="A3785" s="124"/>
      <c r="B3785" s="124"/>
      <c r="C3785" s="124"/>
      <c r="D3785" s="124"/>
      <c r="E3785" s="124"/>
      <c r="F3785" s="124"/>
      <c r="G3785" s="124"/>
      <c r="H3785" s="124"/>
      <c r="I3785" s="124"/>
      <c r="J3785" s="124"/>
      <c r="K3785" s="124"/>
      <c r="L3785" s="124"/>
      <c r="M3785" s="124"/>
      <c r="N3785" s="124"/>
      <c r="O3785" s="124"/>
      <c r="P3785" s="124"/>
      <c r="Q3785" s="124"/>
      <c r="R3785" s="124"/>
      <c r="S3785" s="124"/>
      <c r="T3785" s="124"/>
      <c r="U3785" s="124"/>
      <c r="V3785" s="124"/>
      <c r="W3785" s="124"/>
      <c r="X3785" s="124"/>
      <c r="Y3785" s="124"/>
    </row>
    <row r="3786" spans="1:25" x14ac:dyDescent="0.25">
      <c r="A3786" s="124"/>
      <c r="B3786" s="124"/>
      <c r="C3786" s="124"/>
      <c r="D3786" s="124"/>
      <c r="E3786" s="124"/>
      <c r="F3786" s="124"/>
      <c r="G3786" s="124"/>
      <c r="H3786" s="124"/>
      <c r="I3786" s="124"/>
      <c r="J3786" s="124"/>
      <c r="K3786" s="124"/>
      <c r="L3786" s="124"/>
      <c r="M3786" s="124"/>
      <c r="N3786" s="124"/>
      <c r="O3786" s="124"/>
      <c r="P3786" s="124"/>
      <c r="Q3786" s="124"/>
      <c r="R3786" s="124"/>
      <c r="S3786" s="124"/>
      <c r="T3786" s="124"/>
      <c r="U3786" s="124"/>
      <c r="V3786" s="124"/>
      <c r="W3786" s="124"/>
      <c r="X3786" s="124"/>
      <c r="Y3786" s="124"/>
    </row>
    <row r="3787" spans="1:25" x14ac:dyDescent="0.25">
      <c r="A3787" s="124"/>
      <c r="B3787" s="124"/>
      <c r="C3787" s="124"/>
      <c r="D3787" s="124"/>
      <c r="E3787" s="124"/>
      <c r="F3787" s="124"/>
      <c r="G3787" s="124"/>
      <c r="H3787" s="124"/>
      <c r="I3787" s="124"/>
      <c r="J3787" s="124"/>
      <c r="K3787" s="124"/>
      <c r="L3787" s="124"/>
      <c r="M3787" s="124"/>
      <c r="N3787" s="124"/>
      <c r="O3787" s="124"/>
      <c r="P3787" s="124"/>
      <c r="Q3787" s="124"/>
      <c r="R3787" s="124"/>
      <c r="S3787" s="124"/>
      <c r="T3787" s="124"/>
      <c r="U3787" s="124"/>
      <c r="V3787" s="124"/>
      <c r="W3787" s="124"/>
      <c r="X3787" s="124"/>
      <c r="Y3787" s="124"/>
    </row>
    <row r="3788" spans="1:25" x14ac:dyDescent="0.25">
      <c r="A3788" s="124"/>
      <c r="B3788" s="124"/>
      <c r="C3788" s="124"/>
      <c r="D3788" s="124"/>
      <c r="E3788" s="124"/>
      <c r="F3788" s="124"/>
      <c r="G3788" s="124"/>
      <c r="H3788" s="124"/>
      <c r="I3788" s="124"/>
      <c r="J3788" s="124"/>
      <c r="K3788" s="124"/>
      <c r="L3788" s="124"/>
      <c r="M3788" s="124"/>
      <c r="N3788" s="124"/>
      <c r="O3788" s="124"/>
      <c r="P3788" s="124"/>
      <c r="Q3788" s="124"/>
      <c r="R3788" s="124"/>
      <c r="S3788" s="124"/>
      <c r="T3788" s="124"/>
      <c r="U3788" s="124"/>
      <c r="V3788" s="124"/>
      <c r="W3788" s="124"/>
      <c r="X3788" s="124"/>
      <c r="Y3788" s="124"/>
    </row>
    <row r="3789" spans="1:25" x14ac:dyDescent="0.25">
      <c r="A3789" s="124"/>
      <c r="B3789" s="124"/>
      <c r="C3789" s="124"/>
      <c r="D3789" s="124"/>
      <c r="E3789" s="124"/>
      <c r="F3789" s="124"/>
      <c r="G3789" s="124"/>
      <c r="H3789" s="124"/>
      <c r="I3789" s="124"/>
      <c r="J3789" s="124"/>
      <c r="K3789" s="124"/>
      <c r="L3789" s="124"/>
      <c r="M3789" s="124"/>
      <c r="N3789" s="124"/>
      <c r="O3789" s="124"/>
      <c r="P3789" s="124"/>
      <c r="Q3789" s="124"/>
      <c r="R3789" s="124"/>
      <c r="S3789" s="124"/>
      <c r="T3789" s="124"/>
      <c r="U3789" s="124"/>
      <c r="V3789" s="124"/>
      <c r="W3789" s="124"/>
      <c r="X3789" s="124"/>
      <c r="Y3789" s="124"/>
    </row>
    <row r="3790" spans="1:25" x14ac:dyDescent="0.25">
      <c r="A3790" s="124"/>
      <c r="B3790" s="124"/>
      <c r="C3790" s="124"/>
      <c r="D3790" s="124"/>
      <c r="E3790" s="124"/>
      <c r="F3790" s="124"/>
      <c r="G3790" s="124"/>
      <c r="H3790" s="124"/>
      <c r="I3790" s="124"/>
      <c r="J3790" s="124"/>
      <c r="K3790" s="124"/>
      <c r="L3790" s="124"/>
      <c r="M3790" s="124"/>
      <c r="N3790" s="124"/>
      <c r="O3790" s="124"/>
      <c r="P3790" s="124"/>
      <c r="Q3790" s="124"/>
      <c r="R3790" s="124"/>
      <c r="S3790" s="124"/>
      <c r="T3790" s="124"/>
      <c r="U3790" s="124"/>
      <c r="V3790" s="124"/>
      <c r="W3790" s="124"/>
      <c r="X3790" s="124"/>
      <c r="Y3790" s="124"/>
    </row>
    <row r="3791" spans="1:25" x14ac:dyDescent="0.25">
      <c r="A3791" s="124"/>
      <c r="B3791" s="124"/>
      <c r="C3791" s="124"/>
      <c r="D3791" s="124"/>
      <c r="E3791" s="124"/>
      <c r="F3791" s="124"/>
      <c r="G3791" s="124"/>
      <c r="H3791" s="124"/>
      <c r="I3791" s="124"/>
      <c r="J3791" s="124"/>
      <c r="K3791" s="124"/>
      <c r="L3791" s="124"/>
      <c r="M3791" s="124"/>
      <c r="N3791" s="124"/>
      <c r="O3791" s="124"/>
      <c r="P3791" s="124"/>
      <c r="Q3791" s="124"/>
      <c r="R3791" s="124"/>
      <c r="S3791" s="124"/>
      <c r="T3791" s="124"/>
      <c r="U3791" s="124"/>
      <c r="V3791" s="124"/>
      <c r="W3791" s="124"/>
      <c r="X3791" s="124"/>
      <c r="Y3791" s="124"/>
    </row>
    <row r="3792" spans="1:25" x14ac:dyDescent="0.25">
      <c r="A3792" s="124"/>
      <c r="B3792" s="124"/>
      <c r="C3792" s="124"/>
      <c r="D3792" s="124"/>
      <c r="E3792" s="124"/>
      <c r="F3792" s="124"/>
      <c r="G3792" s="124"/>
      <c r="H3792" s="124"/>
      <c r="I3792" s="124"/>
      <c r="J3792" s="124"/>
      <c r="K3792" s="124"/>
      <c r="L3792" s="124"/>
      <c r="M3792" s="124"/>
      <c r="N3792" s="124"/>
      <c r="O3792" s="124"/>
      <c r="P3792" s="124"/>
      <c r="Q3792" s="124"/>
      <c r="R3792" s="124"/>
      <c r="S3792" s="124"/>
      <c r="T3792" s="124"/>
      <c r="U3792" s="124"/>
      <c r="V3792" s="124"/>
      <c r="W3792" s="124"/>
      <c r="X3792" s="124"/>
      <c r="Y3792" s="124"/>
    </row>
    <row r="3793" spans="1:25" x14ac:dyDescent="0.25">
      <c r="A3793" s="124"/>
      <c r="B3793" s="124"/>
      <c r="C3793" s="124"/>
      <c r="D3793" s="124"/>
      <c r="E3793" s="124"/>
      <c r="F3793" s="124"/>
      <c r="G3793" s="124"/>
      <c r="H3793" s="124"/>
      <c r="I3793" s="124"/>
      <c r="J3793" s="124"/>
      <c r="K3793" s="124"/>
      <c r="L3793" s="124"/>
      <c r="M3793" s="124"/>
      <c r="N3793" s="124"/>
      <c r="O3793" s="124"/>
      <c r="P3793" s="124"/>
      <c r="Q3793" s="124"/>
      <c r="R3793" s="124"/>
      <c r="S3793" s="124"/>
      <c r="T3793" s="124"/>
      <c r="U3793" s="124"/>
      <c r="V3793" s="124"/>
      <c r="W3793" s="124"/>
      <c r="X3793" s="124"/>
      <c r="Y3793" s="124"/>
    </row>
    <row r="3794" spans="1:25" x14ac:dyDescent="0.25">
      <c r="A3794" s="124"/>
      <c r="B3794" s="124"/>
      <c r="C3794" s="124"/>
      <c r="D3794" s="124"/>
      <c r="E3794" s="124"/>
      <c r="F3794" s="124"/>
      <c r="G3794" s="124"/>
      <c r="H3794" s="124"/>
      <c r="I3794" s="124"/>
      <c r="J3794" s="124"/>
      <c r="K3794" s="124"/>
      <c r="L3794" s="124"/>
      <c r="M3794" s="124"/>
      <c r="N3794" s="124"/>
      <c r="O3794" s="124"/>
      <c r="P3794" s="124"/>
      <c r="Q3794" s="124"/>
      <c r="R3794" s="124"/>
      <c r="S3794" s="124"/>
      <c r="T3794" s="124"/>
      <c r="U3794" s="124"/>
      <c r="V3794" s="124"/>
      <c r="W3794" s="124"/>
      <c r="X3794" s="124"/>
      <c r="Y3794" s="124"/>
    </row>
    <row r="3795" spans="1:25" x14ac:dyDescent="0.25">
      <c r="A3795" s="124"/>
      <c r="B3795" s="124"/>
      <c r="C3795" s="124"/>
      <c r="D3795" s="124"/>
      <c r="E3795" s="124"/>
      <c r="F3795" s="124"/>
      <c r="G3795" s="124"/>
      <c r="H3795" s="124"/>
      <c r="I3795" s="124"/>
      <c r="J3795" s="124"/>
      <c r="K3795" s="124"/>
      <c r="L3795" s="124"/>
      <c r="M3795" s="124"/>
      <c r="N3795" s="124"/>
      <c r="O3795" s="124"/>
      <c r="P3795" s="124"/>
      <c r="Q3795" s="124"/>
      <c r="R3795" s="124"/>
      <c r="S3795" s="124"/>
      <c r="T3795" s="124"/>
      <c r="U3795" s="124"/>
      <c r="V3795" s="124"/>
      <c r="W3795" s="124"/>
      <c r="X3795" s="124"/>
      <c r="Y3795" s="124"/>
    </row>
    <row r="3796" spans="1:25" x14ac:dyDescent="0.25">
      <c r="A3796" s="124"/>
      <c r="B3796" s="124"/>
      <c r="C3796" s="124"/>
      <c r="D3796" s="124"/>
      <c r="E3796" s="124"/>
      <c r="F3796" s="124"/>
      <c r="G3796" s="124"/>
      <c r="H3796" s="124"/>
      <c r="I3796" s="124"/>
      <c r="J3796" s="124"/>
      <c r="K3796" s="124"/>
      <c r="L3796" s="124"/>
      <c r="M3796" s="124"/>
      <c r="N3796" s="124"/>
      <c r="O3796" s="124"/>
      <c r="P3796" s="124"/>
      <c r="Q3796" s="124"/>
      <c r="R3796" s="124"/>
      <c r="S3796" s="124"/>
      <c r="T3796" s="124"/>
      <c r="U3796" s="124"/>
      <c r="V3796" s="124"/>
      <c r="W3796" s="124"/>
      <c r="X3796" s="124"/>
      <c r="Y3796" s="124"/>
    </row>
    <row r="3797" spans="1:25" x14ac:dyDescent="0.25">
      <c r="A3797" s="124"/>
      <c r="B3797" s="124"/>
      <c r="C3797" s="124"/>
      <c r="D3797" s="124"/>
      <c r="E3797" s="124"/>
      <c r="F3797" s="124"/>
      <c r="G3797" s="124"/>
      <c r="H3797" s="124"/>
      <c r="I3797" s="124"/>
      <c r="J3797" s="124"/>
      <c r="K3797" s="124"/>
      <c r="L3797" s="124"/>
      <c r="M3797" s="124"/>
      <c r="N3797" s="124"/>
      <c r="O3797" s="124"/>
      <c r="P3797" s="124"/>
      <c r="Q3797" s="124"/>
      <c r="R3797" s="124"/>
      <c r="S3797" s="124"/>
      <c r="T3797" s="124"/>
      <c r="U3797" s="124"/>
      <c r="V3797" s="124"/>
      <c r="W3797" s="124"/>
      <c r="X3797" s="124"/>
      <c r="Y3797" s="124"/>
    </row>
    <row r="3798" spans="1:25" x14ac:dyDescent="0.25">
      <c r="A3798" s="124"/>
      <c r="B3798" s="124"/>
      <c r="C3798" s="124"/>
      <c r="D3798" s="124"/>
      <c r="E3798" s="124"/>
      <c r="F3798" s="124"/>
      <c r="G3798" s="124"/>
      <c r="H3798" s="124"/>
      <c r="I3798" s="124"/>
      <c r="J3798" s="124"/>
      <c r="K3798" s="124"/>
      <c r="L3798" s="124"/>
      <c r="M3798" s="124"/>
      <c r="N3798" s="124"/>
      <c r="O3798" s="124"/>
      <c r="P3798" s="124"/>
      <c r="Q3798" s="124"/>
      <c r="R3798" s="124"/>
      <c r="S3798" s="124"/>
      <c r="T3798" s="124"/>
      <c r="U3798" s="124"/>
      <c r="V3798" s="124"/>
      <c r="W3798" s="124"/>
      <c r="X3798" s="124"/>
      <c r="Y3798" s="124"/>
    </row>
    <row r="3799" spans="1:25" x14ac:dyDescent="0.25">
      <c r="A3799" s="124"/>
      <c r="B3799" s="124"/>
      <c r="C3799" s="124"/>
      <c r="D3799" s="124"/>
      <c r="E3799" s="124"/>
      <c r="F3799" s="124"/>
      <c r="G3799" s="124"/>
      <c r="H3799" s="124"/>
      <c r="I3799" s="124"/>
      <c r="J3799" s="124"/>
      <c r="K3799" s="124"/>
      <c r="L3799" s="124"/>
      <c r="M3799" s="124"/>
      <c r="N3799" s="124"/>
      <c r="O3799" s="124"/>
      <c r="P3799" s="124"/>
      <c r="Q3799" s="124"/>
      <c r="R3799" s="124"/>
      <c r="S3799" s="124"/>
      <c r="T3799" s="124"/>
      <c r="U3799" s="124"/>
      <c r="V3799" s="124"/>
      <c r="W3799" s="124"/>
      <c r="X3799" s="124"/>
      <c r="Y3799" s="124"/>
    </row>
    <row r="3800" spans="1:25" x14ac:dyDescent="0.25">
      <c r="A3800" s="124"/>
      <c r="B3800" s="124"/>
      <c r="C3800" s="124"/>
      <c r="D3800" s="124"/>
      <c r="E3800" s="124"/>
      <c r="F3800" s="124"/>
      <c r="G3800" s="124"/>
      <c r="H3800" s="124"/>
      <c r="I3800" s="124"/>
      <c r="J3800" s="124"/>
      <c r="K3800" s="124"/>
      <c r="L3800" s="124"/>
      <c r="M3800" s="124"/>
      <c r="N3800" s="124"/>
      <c r="O3800" s="124"/>
      <c r="P3800" s="124"/>
      <c r="Q3800" s="124"/>
      <c r="R3800" s="124"/>
      <c r="S3800" s="124"/>
      <c r="T3800" s="124"/>
      <c r="U3800" s="124"/>
      <c r="V3800" s="124"/>
      <c r="W3800" s="124"/>
      <c r="X3800" s="124"/>
      <c r="Y3800" s="124"/>
    </row>
    <row r="3801" spans="1:25" x14ac:dyDescent="0.25">
      <c r="A3801" s="124"/>
      <c r="B3801" s="124"/>
      <c r="C3801" s="124"/>
      <c r="D3801" s="124"/>
      <c r="E3801" s="124"/>
      <c r="F3801" s="124"/>
      <c r="G3801" s="124"/>
      <c r="H3801" s="124"/>
      <c r="I3801" s="124"/>
      <c r="J3801" s="124"/>
      <c r="K3801" s="124"/>
      <c r="L3801" s="124"/>
      <c r="M3801" s="124"/>
      <c r="N3801" s="124"/>
      <c r="O3801" s="124"/>
      <c r="P3801" s="124"/>
      <c r="Q3801" s="124"/>
      <c r="R3801" s="124"/>
      <c r="S3801" s="124"/>
      <c r="T3801" s="124"/>
      <c r="U3801" s="124"/>
      <c r="V3801" s="124"/>
      <c r="W3801" s="124"/>
      <c r="X3801" s="124"/>
      <c r="Y3801" s="124"/>
    </row>
    <row r="3802" spans="1:25" x14ac:dyDescent="0.25">
      <c r="A3802" s="124"/>
      <c r="B3802" s="124"/>
      <c r="C3802" s="124"/>
      <c r="D3802" s="124"/>
      <c r="E3802" s="124"/>
      <c r="F3802" s="124"/>
      <c r="G3802" s="124"/>
      <c r="H3802" s="124"/>
      <c r="I3802" s="124"/>
      <c r="J3802" s="124"/>
      <c r="K3802" s="124"/>
      <c r="L3802" s="124"/>
      <c r="M3802" s="124"/>
      <c r="N3802" s="124"/>
      <c r="O3802" s="124"/>
      <c r="P3802" s="124"/>
      <c r="Q3802" s="124"/>
      <c r="R3802" s="124"/>
      <c r="S3802" s="124"/>
      <c r="T3802" s="124"/>
      <c r="U3802" s="124"/>
      <c r="V3802" s="124"/>
      <c r="W3802" s="124"/>
      <c r="X3802" s="124"/>
      <c r="Y3802" s="124"/>
    </row>
    <row r="3803" spans="1:25" x14ac:dyDescent="0.25">
      <c r="A3803" s="124"/>
      <c r="B3803" s="124"/>
      <c r="C3803" s="124"/>
      <c r="D3803" s="124"/>
      <c r="E3803" s="124"/>
      <c r="F3803" s="124"/>
      <c r="G3803" s="124"/>
      <c r="H3803" s="124"/>
      <c r="I3803" s="124"/>
      <c r="J3803" s="124"/>
      <c r="K3803" s="124"/>
      <c r="L3803" s="124"/>
      <c r="M3803" s="124"/>
      <c r="N3803" s="124"/>
      <c r="O3803" s="124"/>
      <c r="P3803" s="124"/>
      <c r="Q3803" s="124"/>
      <c r="R3803" s="124"/>
      <c r="S3803" s="124"/>
      <c r="T3803" s="124"/>
      <c r="U3803" s="124"/>
      <c r="V3803" s="124"/>
      <c r="W3803" s="124"/>
      <c r="X3803" s="124"/>
      <c r="Y3803" s="124"/>
    </row>
    <row r="3804" spans="1:25" x14ac:dyDescent="0.25">
      <c r="A3804" s="124"/>
      <c r="B3804" s="124"/>
      <c r="C3804" s="124"/>
      <c r="D3804" s="124"/>
      <c r="E3804" s="124"/>
      <c r="F3804" s="124"/>
      <c r="G3804" s="124"/>
      <c r="H3804" s="124"/>
      <c r="I3804" s="124"/>
      <c r="J3804" s="124"/>
      <c r="K3804" s="124"/>
      <c r="L3804" s="124"/>
      <c r="M3804" s="124"/>
      <c r="N3804" s="124"/>
      <c r="O3804" s="124"/>
      <c r="P3804" s="124"/>
      <c r="Q3804" s="124"/>
      <c r="R3804" s="124"/>
      <c r="S3804" s="124"/>
      <c r="T3804" s="124"/>
      <c r="U3804" s="124"/>
      <c r="V3804" s="124"/>
      <c r="W3804" s="124"/>
      <c r="X3804" s="124"/>
      <c r="Y3804" s="124"/>
    </row>
    <row r="3805" spans="1:25" x14ac:dyDescent="0.25">
      <c r="A3805" s="124"/>
      <c r="B3805" s="124"/>
      <c r="C3805" s="124"/>
      <c r="D3805" s="124"/>
      <c r="E3805" s="124"/>
      <c r="F3805" s="124"/>
      <c r="G3805" s="124"/>
      <c r="H3805" s="124"/>
      <c r="I3805" s="124"/>
      <c r="J3805" s="124"/>
      <c r="K3805" s="124"/>
      <c r="L3805" s="124"/>
      <c r="M3805" s="124"/>
      <c r="N3805" s="124"/>
      <c r="O3805" s="124"/>
      <c r="P3805" s="124"/>
      <c r="Q3805" s="124"/>
      <c r="R3805" s="124"/>
      <c r="S3805" s="124"/>
      <c r="T3805" s="124"/>
      <c r="U3805" s="124"/>
      <c r="V3805" s="124"/>
      <c r="W3805" s="124"/>
      <c r="X3805" s="124"/>
      <c r="Y3805" s="124"/>
    </row>
    <row r="3806" spans="1:25" x14ac:dyDescent="0.25">
      <c r="A3806" s="124"/>
      <c r="B3806" s="124"/>
      <c r="C3806" s="124"/>
      <c r="D3806" s="124"/>
      <c r="E3806" s="124"/>
      <c r="F3806" s="124"/>
      <c r="G3806" s="124"/>
      <c r="H3806" s="124"/>
      <c r="I3806" s="124"/>
      <c r="J3806" s="124"/>
      <c r="K3806" s="124"/>
      <c r="L3806" s="124"/>
      <c r="M3806" s="124"/>
      <c r="N3806" s="124"/>
      <c r="O3806" s="124"/>
      <c r="P3806" s="124"/>
      <c r="Q3806" s="124"/>
      <c r="R3806" s="124"/>
      <c r="S3806" s="124"/>
      <c r="T3806" s="124"/>
      <c r="U3806" s="124"/>
      <c r="V3806" s="124"/>
      <c r="W3806" s="124"/>
      <c r="X3806" s="124"/>
      <c r="Y3806" s="124"/>
    </row>
    <row r="3807" spans="1:25" x14ac:dyDescent="0.25">
      <c r="A3807" s="124"/>
      <c r="B3807" s="124"/>
      <c r="C3807" s="124"/>
      <c r="D3807" s="124"/>
      <c r="E3807" s="124"/>
      <c r="F3807" s="124"/>
      <c r="G3807" s="124"/>
      <c r="H3807" s="124"/>
      <c r="I3807" s="124"/>
      <c r="J3807" s="124"/>
      <c r="K3807" s="124"/>
      <c r="L3807" s="124"/>
      <c r="M3807" s="124"/>
      <c r="N3807" s="124"/>
      <c r="O3807" s="124"/>
      <c r="P3807" s="124"/>
      <c r="Q3807" s="124"/>
      <c r="R3807" s="124"/>
      <c r="S3807" s="124"/>
      <c r="T3807" s="124"/>
      <c r="U3807" s="124"/>
      <c r="V3807" s="124"/>
      <c r="W3807" s="124"/>
      <c r="X3807" s="124"/>
      <c r="Y3807" s="124"/>
    </row>
    <row r="3808" spans="1:25" x14ac:dyDescent="0.25">
      <c r="A3808" s="124"/>
      <c r="B3808" s="124"/>
      <c r="C3808" s="124"/>
      <c r="D3808" s="124"/>
      <c r="E3808" s="124"/>
      <c r="F3808" s="124"/>
      <c r="G3808" s="124"/>
      <c r="H3808" s="124"/>
      <c r="I3808" s="124"/>
      <c r="J3808" s="124"/>
      <c r="K3808" s="124"/>
      <c r="L3808" s="124"/>
      <c r="M3808" s="124"/>
      <c r="N3808" s="124"/>
      <c r="O3808" s="124"/>
      <c r="P3808" s="124"/>
      <c r="Q3808" s="124"/>
      <c r="R3808" s="124"/>
      <c r="S3808" s="124"/>
      <c r="T3808" s="124"/>
      <c r="U3808" s="124"/>
      <c r="V3808" s="124"/>
      <c r="W3808" s="124"/>
      <c r="X3808" s="124"/>
      <c r="Y3808" s="124"/>
    </row>
    <row r="3809" spans="1:25" x14ac:dyDescent="0.25">
      <c r="A3809" s="124"/>
      <c r="B3809" s="124"/>
      <c r="C3809" s="124"/>
      <c r="D3809" s="124"/>
      <c r="E3809" s="124"/>
      <c r="F3809" s="124"/>
      <c r="G3809" s="124"/>
      <c r="H3809" s="124"/>
      <c r="I3809" s="124"/>
      <c r="J3809" s="124"/>
      <c r="K3809" s="124"/>
      <c r="L3809" s="124"/>
      <c r="M3809" s="124"/>
      <c r="N3809" s="124"/>
      <c r="O3809" s="124"/>
      <c r="P3809" s="124"/>
      <c r="Q3809" s="124"/>
      <c r="R3809" s="124"/>
      <c r="S3809" s="124"/>
      <c r="T3809" s="124"/>
      <c r="U3809" s="124"/>
      <c r="V3809" s="124"/>
      <c r="W3809" s="124"/>
      <c r="X3809" s="124"/>
      <c r="Y3809" s="124"/>
    </row>
    <row r="3810" spans="1:25" x14ac:dyDescent="0.25">
      <c r="A3810" s="124"/>
      <c r="B3810" s="124"/>
      <c r="C3810" s="124"/>
      <c r="D3810" s="124"/>
      <c r="E3810" s="124"/>
      <c r="F3810" s="124"/>
      <c r="G3810" s="124"/>
      <c r="H3810" s="124"/>
      <c r="I3810" s="124"/>
      <c r="J3810" s="124"/>
      <c r="K3810" s="124"/>
      <c r="L3810" s="124"/>
      <c r="M3810" s="124"/>
      <c r="N3810" s="124"/>
      <c r="O3810" s="124"/>
      <c r="P3810" s="124"/>
      <c r="Q3810" s="124"/>
      <c r="R3810" s="124"/>
      <c r="S3810" s="124"/>
      <c r="T3810" s="124"/>
      <c r="U3810" s="124"/>
      <c r="V3810" s="124"/>
      <c r="W3810" s="124"/>
      <c r="X3810" s="124"/>
      <c r="Y3810" s="124"/>
    </row>
    <row r="3811" spans="1:25" x14ac:dyDescent="0.25">
      <c r="A3811" s="124"/>
      <c r="B3811" s="124"/>
      <c r="C3811" s="124"/>
      <c r="D3811" s="124"/>
      <c r="E3811" s="124"/>
      <c r="F3811" s="124"/>
      <c r="G3811" s="124"/>
      <c r="H3811" s="124"/>
      <c r="I3811" s="124"/>
      <c r="J3811" s="124"/>
      <c r="K3811" s="124"/>
      <c r="L3811" s="124"/>
      <c r="M3811" s="124"/>
      <c r="N3811" s="124"/>
      <c r="O3811" s="124"/>
      <c r="P3811" s="124"/>
      <c r="Q3811" s="124"/>
      <c r="R3811" s="124"/>
      <c r="S3811" s="124"/>
      <c r="T3811" s="124"/>
      <c r="U3811" s="124"/>
      <c r="V3811" s="124"/>
      <c r="W3811" s="124"/>
      <c r="X3811" s="124"/>
      <c r="Y3811" s="124"/>
    </row>
    <row r="3812" spans="1:25" x14ac:dyDescent="0.25">
      <c r="A3812" s="124"/>
      <c r="B3812" s="124"/>
      <c r="C3812" s="124"/>
      <c r="D3812" s="124"/>
      <c r="E3812" s="124"/>
      <c r="F3812" s="124"/>
      <c r="G3812" s="124"/>
      <c r="H3812" s="124"/>
      <c r="I3812" s="124"/>
      <c r="J3812" s="124"/>
      <c r="K3812" s="124"/>
      <c r="L3812" s="124"/>
      <c r="M3812" s="124"/>
      <c r="N3812" s="124"/>
      <c r="O3812" s="124"/>
      <c r="P3812" s="124"/>
      <c r="Q3812" s="124"/>
      <c r="R3812" s="124"/>
      <c r="S3812" s="124"/>
      <c r="T3812" s="124"/>
      <c r="U3812" s="124"/>
      <c r="V3812" s="124"/>
      <c r="W3812" s="124"/>
      <c r="X3812" s="124"/>
      <c r="Y3812" s="124"/>
    </row>
    <row r="3813" spans="1:25" x14ac:dyDescent="0.25">
      <c r="A3813" s="124"/>
      <c r="B3813" s="124"/>
      <c r="C3813" s="124"/>
      <c r="D3813" s="124"/>
      <c r="E3813" s="124"/>
      <c r="F3813" s="124"/>
      <c r="G3813" s="124"/>
      <c r="H3813" s="124"/>
      <c r="I3813" s="124"/>
      <c r="J3813" s="124"/>
      <c r="K3813" s="124"/>
      <c r="L3813" s="124"/>
      <c r="M3813" s="124"/>
      <c r="N3813" s="124"/>
      <c r="O3813" s="124"/>
      <c r="P3813" s="124"/>
      <c r="Q3813" s="124"/>
      <c r="R3813" s="124"/>
      <c r="S3813" s="124"/>
      <c r="T3813" s="124"/>
      <c r="U3813" s="124"/>
      <c r="V3813" s="124"/>
      <c r="W3813" s="124"/>
      <c r="X3813" s="124"/>
      <c r="Y3813" s="124"/>
    </row>
    <row r="3814" spans="1:25" x14ac:dyDescent="0.25">
      <c r="A3814" s="124"/>
      <c r="B3814" s="124"/>
      <c r="C3814" s="124"/>
      <c r="D3814" s="124"/>
      <c r="E3814" s="124"/>
      <c r="F3814" s="124"/>
      <c r="G3814" s="124"/>
      <c r="H3814" s="124"/>
      <c r="I3814" s="124"/>
      <c r="J3814" s="124"/>
      <c r="K3814" s="124"/>
      <c r="L3814" s="124"/>
      <c r="M3814" s="124"/>
      <c r="N3814" s="124"/>
      <c r="O3814" s="124"/>
      <c r="P3814" s="124"/>
      <c r="Q3814" s="124"/>
      <c r="R3814" s="124"/>
      <c r="S3814" s="124"/>
      <c r="T3814" s="124"/>
      <c r="U3814" s="124"/>
      <c r="V3814" s="124"/>
      <c r="W3814" s="124"/>
      <c r="X3814" s="124"/>
      <c r="Y3814" s="124"/>
    </row>
    <row r="3815" spans="1:25" x14ac:dyDescent="0.25">
      <c r="A3815" s="124"/>
      <c r="B3815" s="124"/>
      <c r="C3815" s="124"/>
      <c r="D3815" s="124"/>
      <c r="E3815" s="124"/>
      <c r="F3815" s="124"/>
      <c r="G3815" s="124"/>
      <c r="H3815" s="124"/>
      <c r="I3815" s="124"/>
      <c r="J3815" s="124"/>
      <c r="K3815" s="124"/>
      <c r="L3815" s="124"/>
      <c r="M3815" s="124"/>
      <c r="N3815" s="124"/>
      <c r="O3815" s="124"/>
      <c r="P3815" s="124"/>
      <c r="Q3815" s="124"/>
      <c r="R3815" s="124"/>
      <c r="S3815" s="124"/>
      <c r="T3815" s="124"/>
      <c r="U3815" s="124"/>
      <c r="V3815" s="124"/>
      <c r="W3815" s="124"/>
      <c r="X3815" s="124"/>
      <c r="Y3815" s="124"/>
    </row>
    <row r="3816" spans="1:25" x14ac:dyDescent="0.25">
      <c r="A3816" s="124"/>
      <c r="B3816" s="124"/>
      <c r="C3816" s="124"/>
      <c r="D3816" s="124"/>
      <c r="E3816" s="124"/>
      <c r="F3816" s="124"/>
      <c r="G3816" s="124"/>
      <c r="H3816" s="124"/>
      <c r="I3816" s="124"/>
      <c r="J3816" s="124"/>
      <c r="K3816" s="124"/>
      <c r="L3816" s="124"/>
      <c r="M3816" s="124"/>
      <c r="N3816" s="124"/>
      <c r="O3816" s="124"/>
      <c r="P3816" s="124"/>
      <c r="Q3816" s="124"/>
      <c r="R3816" s="124"/>
      <c r="S3816" s="124"/>
      <c r="T3816" s="124"/>
      <c r="U3816" s="124"/>
      <c r="V3816" s="124"/>
      <c r="W3816" s="124"/>
      <c r="X3816" s="124"/>
      <c r="Y3816" s="124"/>
    </row>
    <row r="3817" spans="1:25" x14ac:dyDescent="0.25">
      <c r="A3817" s="124"/>
      <c r="B3817" s="124"/>
      <c r="C3817" s="124"/>
      <c r="D3817" s="124"/>
      <c r="E3817" s="124"/>
      <c r="F3817" s="124"/>
      <c r="G3817" s="124"/>
      <c r="H3817" s="124"/>
      <c r="I3817" s="124"/>
      <c r="J3817" s="124"/>
      <c r="K3817" s="124"/>
      <c r="L3817" s="124"/>
      <c r="M3817" s="124"/>
      <c r="N3817" s="124"/>
      <c r="O3817" s="124"/>
      <c r="P3817" s="124"/>
      <c r="Q3817" s="124"/>
      <c r="R3817" s="124"/>
      <c r="S3817" s="124"/>
      <c r="T3817" s="124"/>
      <c r="U3817" s="124"/>
      <c r="V3817" s="124"/>
      <c r="W3817" s="124"/>
      <c r="X3817" s="124"/>
      <c r="Y3817" s="124"/>
    </row>
    <row r="3818" spans="1:25" x14ac:dyDescent="0.25">
      <c r="A3818" s="124"/>
      <c r="B3818" s="124"/>
      <c r="C3818" s="124"/>
      <c r="D3818" s="124"/>
      <c r="E3818" s="124"/>
      <c r="F3818" s="124"/>
      <c r="G3818" s="124"/>
      <c r="H3818" s="124"/>
      <c r="I3818" s="124"/>
      <c r="J3818" s="124"/>
      <c r="K3818" s="124"/>
      <c r="L3818" s="124"/>
      <c r="M3818" s="124"/>
      <c r="N3818" s="124"/>
      <c r="O3818" s="124"/>
      <c r="P3818" s="124"/>
      <c r="Q3818" s="124"/>
      <c r="R3818" s="124"/>
      <c r="S3818" s="124"/>
      <c r="T3818" s="124"/>
      <c r="U3818" s="124"/>
      <c r="V3818" s="124"/>
      <c r="W3818" s="124"/>
      <c r="X3818" s="124"/>
      <c r="Y3818" s="124"/>
    </row>
    <row r="3819" spans="1:25" x14ac:dyDescent="0.25">
      <c r="A3819" s="124"/>
      <c r="B3819" s="124"/>
      <c r="C3819" s="124"/>
      <c r="D3819" s="124"/>
      <c r="E3819" s="124"/>
      <c r="F3819" s="124"/>
      <c r="G3819" s="124"/>
      <c r="H3819" s="124"/>
      <c r="I3819" s="124"/>
      <c r="J3819" s="124"/>
      <c r="K3819" s="124"/>
      <c r="L3819" s="124"/>
      <c r="M3819" s="124"/>
      <c r="N3819" s="124"/>
      <c r="O3819" s="124"/>
      <c r="P3819" s="124"/>
      <c r="Q3819" s="124"/>
      <c r="R3819" s="124"/>
      <c r="S3819" s="124"/>
      <c r="T3819" s="124"/>
      <c r="U3819" s="124"/>
      <c r="V3819" s="124"/>
      <c r="W3819" s="124"/>
      <c r="X3819" s="124"/>
      <c r="Y3819" s="124"/>
    </row>
    <row r="3820" spans="1:25" x14ac:dyDescent="0.25">
      <c r="A3820" s="124"/>
      <c r="B3820" s="124"/>
      <c r="C3820" s="124"/>
      <c r="D3820" s="124"/>
      <c r="E3820" s="124"/>
      <c r="F3820" s="124"/>
      <c r="G3820" s="124"/>
      <c r="H3820" s="124"/>
      <c r="I3820" s="124"/>
      <c r="J3820" s="124"/>
      <c r="K3820" s="124"/>
      <c r="L3820" s="124"/>
      <c r="M3820" s="124"/>
      <c r="N3820" s="124"/>
      <c r="O3820" s="124"/>
      <c r="P3820" s="124"/>
      <c r="Q3820" s="124"/>
      <c r="R3820" s="124"/>
      <c r="S3820" s="124"/>
      <c r="T3820" s="124"/>
      <c r="U3820" s="124"/>
      <c r="V3820" s="124"/>
      <c r="W3820" s="124"/>
      <c r="X3820" s="124"/>
      <c r="Y3820" s="124"/>
    </row>
    <row r="3821" spans="1:25" x14ac:dyDescent="0.25">
      <c r="A3821" s="124"/>
      <c r="B3821" s="124"/>
      <c r="C3821" s="124"/>
      <c r="D3821" s="124"/>
      <c r="E3821" s="124"/>
      <c r="F3821" s="124"/>
      <c r="G3821" s="124"/>
      <c r="H3821" s="124"/>
      <c r="I3821" s="124"/>
      <c r="J3821" s="124"/>
      <c r="K3821" s="124"/>
      <c r="L3821" s="124"/>
      <c r="M3821" s="124"/>
      <c r="N3821" s="124"/>
      <c r="O3821" s="124"/>
      <c r="P3821" s="124"/>
      <c r="Q3821" s="124"/>
      <c r="R3821" s="124"/>
      <c r="S3821" s="124"/>
      <c r="T3821" s="124"/>
      <c r="U3821" s="124"/>
      <c r="V3821" s="124"/>
      <c r="W3821" s="124"/>
      <c r="X3821" s="124"/>
      <c r="Y3821" s="124"/>
    </row>
    <row r="3822" spans="1:25" x14ac:dyDescent="0.25">
      <c r="A3822" s="124"/>
      <c r="B3822" s="124"/>
      <c r="C3822" s="124"/>
      <c r="D3822" s="124"/>
      <c r="E3822" s="124"/>
      <c r="F3822" s="124"/>
      <c r="G3822" s="124"/>
      <c r="H3822" s="124"/>
      <c r="I3822" s="124"/>
      <c r="J3822" s="124"/>
      <c r="K3822" s="124"/>
      <c r="L3822" s="124"/>
      <c r="M3822" s="124"/>
      <c r="N3822" s="124"/>
      <c r="O3822" s="124"/>
      <c r="P3822" s="124"/>
      <c r="Q3822" s="124"/>
      <c r="R3822" s="124"/>
      <c r="S3822" s="124"/>
      <c r="T3822" s="124"/>
      <c r="U3822" s="124"/>
      <c r="V3822" s="124"/>
      <c r="W3822" s="124"/>
      <c r="X3822" s="124"/>
      <c r="Y3822" s="124"/>
    </row>
    <row r="3823" spans="1:25" x14ac:dyDescent="0.25">
      <c r="A3823" s="124"/>
      <c r="B3823" s="124"/>
      <c r="C3823" s="124"/>
      <c r="D3823" s="124"/>
      <c r="E3823" s="124"/>
      <c r="F3823" s="124"/>
      <c r="G3823" s="124"/>
      <c r="H3823" s="124"/>
      <c r="I3823" s="124"/>
      <c r="J3823" s="124"/>
      <c r="K3823" s="124"/>
      <c r="L3823" s="124"/>
      <c r="M3823" s="124"/>
      <c r="N3823" s="124"/>
      <c r="O3823" s="124"/>
      <c r="P3823" s="124"/>
      <c r="Q3823" s="124"/>
      <c r="R3823" s="124"/>
      <c r="S3823" s="124"/>
      <c r="T3823" s="124"/>
      <c r="U3823" s="124"/>
      <c r="V3823" s="124"/>
      <c r="W3823" s="124"/>
      <c r="X3823" s="124"/>
      <c r="Y3823" s="124"/>
    </row>
    <row r="3824" spans="1:25" x14ac:dyDescent="0.25">
      <c r="A3824" s="124"/>
      <c r="B3824" s="124"/>
      <c r="C3824" s="124"/>
      <c r="D3824" s="124"/>
      <c r="E3824" s="124"/>
      <c r="F3824" s="124"/>
      <c r="G3824" s="124"/>
      <c r="H3824" s="124"/>
      <c r="I3824" s="124"/>
      <c r="J3824" s="124"/>
      <c r="K3824" s="124"/>
      <c r="L3824" s="124"/>
      <c r="M3824" s="124"/>
      <c r="N3824" s="124"/>
      <c r="O3824" s="124"/>
      <c r="P3824" s="124"/>
      <c r="Q3824" s="124"/>
      <c r="R3824" s="124"/>
      <c r="S3824" s="124"/>
      <c r="T3824" s="124"/>
      <c r="U3824" s="124"/>
      <c r="V3824" s="124"/>
      <c r="W3824" s="124"/>
      <c r="X3824" s="124"/>
      <c r="Y3824" s="124"/>
    </row>
    <row r="3825" spans="1:25" x14ac:dyDescent="0.25">
      <c r="A3825" s="124"/>
      <c r="B3825" s="124"/>
      <c r="C3825" s="124"/>
      <c r="D3825" s="124"/>
      <c r="E3825" s="124"/>
      <c r="F3825" s="124"/>
      <c r="G3825" s="124"/>
      <c r="H3825" s="124"/>
      <c r="I3825" s="124"/>
      <c r="J3825" s="124"/>
      <c r="K3825" s="124"/>
      <c r="L3825" s="124"/>
      <c r="M3825" s="124"/>
      <c r="N3825" s="124"/>
      <c r="O3825" s="124"/>
      <c r="P3825" s="124"/>
      <c r="Q3825" s="124"/>
      <c r="R3825" s="124"/>
      <c r="S3825" s="124"/>
      <c r="T3825" s="124"/>
      <c r="U3825" s="124"/>
      <c r="V3825" s="124"/>
      <c r="W3825" s="124"/>
      <c r="X3825" s="124"/>
      <c r="Y3825" s="124"/>
    </row>
    <row r="3826" spans="1:25" x14ac:dyDescent="0.25">
      <c r="A3826" s="124"/>
      <c r="B3826" s="124"/>
      <c r="C3826" s="124"/>
      <c r="D3826" s="124"/>
      <c r="E3826" s="124"/>
      <c r="F3826" s="124"/>
      <c r="G3826" s="124"/>
      <c r="H3826" s="124"/>
      <c r="I3826" s="124"/>
      <c r="J3826" s="124"/>
      <c r="K3826" s="124"/>
      <c r="L3826" s="124"/>
      <c r="M3826" s="124"/>
      <c r="N3826" s="124"/>
      <c r="O3826" s="124"/>
      <c r="P3826" s="124"/>
      <c r="Q3826" s="124"/>
      <c r="R3826" s="124"/>
      <c r="S3826" s="124"/>
      <c r="T3826" s="124"/>
      <c r="U3826" s="124"/>
      <c r="V3826" s="124"/>
      <c r="W3826" s="124"/>
      <c r="X3826" s="124"/>
      <c r="Y3826" s="124"/>
    </row>
    <row r="3827" spans="1:25" x14ac:dyDescent="0.25">
      <c r="A3827" s="124"/>
      <c r="B3827" s="124"/>
      <c r="C3827" s="124"/>
      <c r="D3827" s="124"/>
      <c r="E3827" s="124"/>
      <c r="F3827" s="124"/>
      <c r="G3827" s="124"/>
      <c r="H3827" s="124"/>
      <c r="I3827" s="124"/>
      <c r="J3827" s="124"/>
      <c r="K3827" s="124"/>
      <c r="L3827" s="124"/>
      <c r="M3827" s="124"/>
      <c r="N3827" s="124"/>
      <c r="O3827" s="124"/>
      <c r="P3827" s="124"/>
      <c r="Q3827" s="124"/>
      <c r="R3827" s="124"/>
      <c r="S3827" s="124"/>
      <c r="T3827" s="124"/>
      <c r="U3827" s="124"/>
      <c r="V3827" s="124"/>
      <c r="W3827" s="124"/>
      <c r="X3827" s="124"/>
      <c r="Y3827" s="124"/>
    </row>
    <row r="3828" spans="1:25" x14ac:dyDescent="0.25">
      <c r="A3828" s="124"/>
      <c r="B3828" s="124"/>
      <c r="C3828" s="124"/>
      <c r="D3828" s="124"/>
      <c r="E3828" s="124"/>
      <c r="F3828" s="124"/>
      <c r="G3828" s="124"/>
      <c r="H3828" s="124"/>
      <c r="I3828" s="124"/>
      <c r="J3828" s="124"/>
      <c r="K3828" s="124"/>
      <c r="L3828" s="124"/>
      <c r="M3828" s="124"/>
      <c r="N3828" s="124"/>
      <c r="O3828" s="124"/>
      <c r="P3828" s="124"/>
      <c r="Q3828" s="124"/>
      <c r="R3828" s="124"/>
      <c r="S3828" s="124"/>
      <c r="T3828" s="124"/>
      <c r="U3828" s="124"/>
      <c r="V3828" s="124"/>
      <c r="W3828" s="124"/>
      <c r="X3828" s="124"/>
      <c r="Y3828" s="124"/>
    </row>
    <row r="3829" spans="1:25" x14ac:dyDescent="0.25">
      <c r="A3829" s="124"/>
      <c r="B3829" s="124"/>
      <c r="C3829" s="124"/>
      <c r="D3829" s="124"/>
      <c r="E3829" s="124"/>
      <c r="F3829" s="124"/>
      <c r="G3829" s="124"/>
      <c r="H3829" s="124"/>
      <c r="I3829" s="124"/>
      <c r="J3829" s="124"/>
      <c r="K3829" s="124"/>
      <c r="L3829" s="124"/>
      <c r="M3829" s="124"/>
      <c r="N3829" s="124"/>
      <c r="O3829" s="124"/>
      <c r="P3829" s="124"/>
      <c r="Q3829" s="124"/>
      <c r="R3829" s="124"/>
      <c r="S3829" s="124"/>
      <c r="T3829" s="124"/>
      <c r="U3829" s="124"/>
      <c r="V3829" s="124"/>
      <c r="W3829" s="124"/>
      <c r="X3829" s="124"/>
      <c r="Y3829" s="124"/>
    </row>
    <row r="3830" spans="1:25" x14ac:dyDescent="0.25">
      <c r="A3830" s="124"/>
      <c r="B3830" s="124"/>
      <c r="C3830" s="124"/>
      <c r="D3830" s="124"/>
      <c r="E3830" s="124"/>
      <c r="F3830" s="124"/>
      <c r="G3830" s="124"/>
      <c r="H3830" s="124"/>
      <c r="I3830" s="124"/>
      <c r="J3830" s="124"/>
      <c r="K3830" s="124"/>
      <c r="L3830" s="124"/>
      <c r="M3830" s="124"/>
      <c r="N3830" s="124"/>
      <c r="O3830" s="124"/>
      <c r="P3830" s="124"/>
      <c r="Q3830" s="124"/>
      <c r="R3830" s="124"/>
      <c r="S3830" s="124"/>
      <c r="T3830" s="124"/>
      <c r="U3830" s="124"/>
      <c r="V3830" s="124"/>
      <c r="W3830" s="124"/>
      <c r="X3830" s="124"/>
      <c r="Y3830" s="124"/>
    </row>
    <row r="3831" spans="1:25" x14ac:dyDescent="0.25">
      <c r="A3831" s="124"/>
      <c r="B3831" s="124"/>
      <c r="C3831" s="124"/>
      <c r="D3831" s="124"/>
      <c r="E3831" s="124"/>
      <c r="F3831" s="124"/>
      <c r="G3831" s="124"/>
      <c r="H3831" s="124"/>
      <c r="I3831" s="124"/>
      <c r="J3831" s="124"/>
      <c r="K3831" s="124"/>
      <c r="L3831" s="124"/>
      <c r="M3831" s="124"/>
      <c r="N3831" s="124"/>
      <c r="O3831" s="124"/>
      <c r="P3831" s="124"/>
      <c r="Q3831" s="124"/>
      <c r="R3831" s="124"/>
      <c r="S3831" s="124"/>
      <c r="T3831" s="124"/>
      <c r="U3831" s="124"/>
      <c r="V3831" s="124"/>
      <c r="W3831" s="124"/>
      <c r="X3831" s="124"/>
      <c r="Y3831" s="124"/>
    </row>
    <row r="3832" spans="1:25" x14ac:dyDescent="0.25">
      <c r="A3832" s="124"/>
      <c r="B3832" s="124"/>
      <c r="C3832" s="124"/>
      <c r="D3832" s="124"/>
      <c r="E3832" s="124"/>
      <c r="F3832" s="124"/>
      <c r="G3832" s="124"/>
      <c r="H3832" s="124"/>
      <c r="I3832" s="124"/>
      <c r="J3832" s="124"/>
      <c r="K3832" s="124"/>
      <c r="L3832" s="124"/>
      <c r="M3832" s="124"/>
      <c r="N3832" s="124"/>
      <c r="O3832" s="124"/>
      <c r="P3832" s="124"/>
      <c r="Q3832" s="124"/>
      <c r="R3832" s="124"/>
      <c r="S3832" s="124"/>
      <c r="T3832" s="124"/>
      <c r="U3832" s="124"/>
      <c r="V3832" s="124"/>
      <c r="W3832" s="124"/>
      <c r="X3832" s="124"/>
      <c r="Y3832" s="124"/>
    </row>
    <row r="3833" spans="1:25" x14ac:dyDescent="0.25">
      <c r="A3833" s="124"/>
      <c r="B3833" s="124"/>
      <c r="C3833" s="124"/>
      <c r="D3833" s="124"/>
      <c r="E3833" s="124"/>
      <c r="F3833" s="124"/>
      <c r="G3833" s="124"/>
      <c r="H3833" s="124"/>
      <c r="I3833" s="124"/>
      <c r="J3833" s="124"/>
      <c r="K3833" s="124"/>
      <c r="L3833" s="124"/>
      <c r="M3833" s="124"/>
      <c r="N3833" s="124"/>
      <c r="O3833" s="124"/>
      <c r="P3833" s="124"/>
      <c r="Q3833" s="124"/>
      <c r="R3833" s="124"/>
      <c r="S3833" s="124"/>
      <c r="T3833" s="124"/>
      <c r="U3833" s="124"/>
      <c r="V3833" s="124"/>
      <c r="W3833" s="124"/>
      <c r="X3833" s="124"/>
      <c r="Y3833" s="124"/>
    </row>
    <row r="3834" spans="1:25" x14ac:dyDescent="0.25">
      <c r="A3834" s="124"/>
      <c r="B3834" s="124"/>
      <c r="C3834" s="124"/>
      <c r="D3834" s="124"/>
      <c r="E3834" s="124"/>
      <c r="F3834" s="124"/>
      <c r="G3834" s="124"/>
      <c r="H3834" s="124"/>
      <c r="I3834" s="124"/>
      <c r="J3834" s="124"/>
      <c r="K3834" s="124"/>
      <c r="L3834" s="124"/>
      <c r="M3834" s="124"/>
      <c r="N3834" s="124"/>
      <c r="O3834" s="124"/>
      <c r="P3834" s="124"/>
      <c r="Q3834" s="124"/>
      <c r="R3834" s="124"/>
      <c r="S3834" s="124"/>
      <c r="T3834" s="124"/>
      <c r="U3834" s="124"/>
      <c r="V3834" s="124"/>
      <c r="W3834" s="124"/>
      <c r="X3834" s="124"/>
      <c r="Y3834" s="124"/>
    </row>
    <row r="3835" spans="1:25" x14ac:dyDescent="0.25">
      <c r="A3835" s="124"/>
      <c r="B3835" s="124"/>
      <c r="C3835" s="124"/>
      <c r="D3835" s="124"/>
      <c r="E3835" s="124"/>
      <c r="F3835" s="124"/>
      <c r="G3835" s="124"/>
      <c r="H3835" s="124"/>
      <c r="I3835" s="124"/>
      <c r="J3835" s="124"/>
      <c r="K3835" s="124"/>
      <c r="L3835" s="124"/>
      <c r="M3835" s="124"/>
      <c r="N3835" s="124"/>
      <c r="O3835" s="124"/>
      <c r="P3835" s="124"/>
      <c r="Q3835" s="124"/>
      <c r="R3835" s="124"/>
      <c r="S3835" s="124"/>
      <c r="T3835" s="124"/>
      <c r="U3835" s="124"/>
      <c r="V3835" s="124"/>
      <c r="W3835" s="124"/>
      <c r="X3835" s="124"/>
      <c r="Y3835" s="124"/>
    </row>
    <row r="3836" spans="1:25" x14ac:dyDescent="0.25">
      <c r="A3836" s="124"/>
      <c r="B3836" s="124"/>
      <c r="C3836" s="124"/>
      <c r="D3836" s="124"/>
      <c r="E3836" s="124"/>
      <c r="F3836" s="124"/>
      <c r="G3836" s="124"/>
      <c r="H3836" s="124"/>
      <c r="I3836" s="124"/>
      <c r="J3836" s="124"/>
      <c r="K3836" s="124"/>
      <c r="L3836" s="124"/>
      <c r="M3836" s="124"/>
      <c r="N3836" s="124"/>
      <c r="O3836" s="124"/>
      <c r="P3836" s="124"/>
      <c r="Q3836" s="124"/>
      <c r="R3836" s="124"/>
      <c r="S3836" s="124"/>
      <c r="T3836" s="124"/>
      <c r="U3836" s="124"/>
      <c r="V3836" s="124"/>
      <c r="W3836" s="124"/>
      <c r="X3836" s="124"/>
      <c r="Y3836" s="124"/>
    </row>
    <row r="3837" spans="1:25" x14ac:dyDescent="0.25">
      <c r="A3837" s="124"/>
      <c r="B3837" s="124"/>
      <c r="C3837" s="124"/>
      <c r="D3837" s="124"/>
      <c r="E3837" s="124"/>
      <c r="F3837" s="124"/>
      <c r="G3837" s="124"/>
      <c r="H3837" s="124"/>
      <c r="I3837" s="124"/>
      <c r="J3837" s="124"/>
      <c r="K3837" s="124"/>
      <c r="L3837" s="124"/>
      <c r="M3837" s="124"/>
      <c r="N3837" s="124"/>
      <c r="O3837" s="124"/>
      <c r="P3837" s="124"/>
      <c r="Q3837" s="124"/>
      <c r="R3837" s="124"/>
      <c r="S3837" s="124"/>
      <c r="T3837" s="124"/>
      <c r="U3837" s="124"/>
      <c r="V3837" s="124"/>
      <c r="W3837" s="124"/>
      <c r="X3837" s="124"/>
      <c r="Y3837" s="124"/>
    </row>
    <row r="3838" spans="1:25" x14ac:dyDescent="0.25">
      <c r="A3838" s="124"/>
      <c r="B3838" s="124"/>
      <c r="C3838" s="124"/>
      <c r="D3838" s="124"/>
      <c r="E3838" s="124"/>
      <c r="F3838" s="124"/>
      <c r="G3838" s="124"/>
      <c r="H3838" s="124"/>
      <c r="I3838" s="124"/>
      <c r="J3838" s="124"/>
      <c r="K3838" s="124"/>
      <c r="L3838" s="124"/>
      <c r="M3838" s="124"/>
      <c r="N3838" s="124"/>
      <c r="O3838" s="124"/>
      <c r="P3838" s="124"/>
      <c r="Q3838" s="124"/>
      <c r="R3838" s="124"/>
      <c r="S3838" s="124"/>
      <c r="T3838" s="124"/>
      <c r="U3838" s="124"/>
      <c r="V3838" s="124"/>
      <c r="W3838" s="124"/>
      <c r="X3838" s="124"/>
      <c r="Y3838" s="124"/>
    </row>
    <row r="3839" spans="1:25" x14ac:dyDescent="0.25">
      <c r="A3839" s="124"/>
      <c r="B3839" s="124"/>
      <c r="C3839" s="124"/>
      <c r="D3839" s="124"/>
      <c r="E3839" s="124"/>
      <c r="F3839" s="124"/>
      <c r="G3839" s="124"/>
      <c r="H3839" s="124"/>
      <c r="I3839" s="124"/>
      <c r="J3839" s="124"/>
      <c r="K3839" s="124"/>
      <c r="L3839" s="124"/>
      <c r="M3839" s="124"/>
      <c r="N3839" s="124"/>
      <c r="O3839" s="124"/>
      <c r="P3839" s="124"/>
      <c r="Q3839" s="124"/>
      <c r="R3839" s="124"/>
      <c r="S3839" s="124"/>
      <c r="T3839" s="124"/>
      <c r="U3839" s="124"/>
      <c r="V3839" s="124"/>
      <c r="W3839" s="124"/>
      <c r="X3839" s="124"/>
      <c r="Y3839" s="124"/>
    </row>
    <row r="3840" spans="1:25" x14ac:dyDescent="0.25">
      <c r="A3840" s="124"/>
      <c r="B3840" s="124"/>
      <c r="C3840" s="124"/>
      <c r="D3840" s="124"/>
      <c r="E3840" s="124"/>
      <c r="F3840" s="124"/>
      <c r="G3840" s="124"/>
      <c r="H3840" s="124"/>
      <c r="I3840" s="124"/>
      <c r="J3840" s="124"/>
      <c r="K3840" s="124"/>
      <c r="L3840" s="124"/>
      <c r="M3840" s="124"/>
      <c r="N3840" s="124"/>
      <c r="O3840" s="124"/>
      <c r="P3840" s="124"/>
      <c r="Q3840" s="124"/>
      <c r="R3840" s="124"/>
      <c r="S3840" s="124"/>
      <c r="T3840" s="124"/>
      <c r="U3840" s="124"/>
      <c r="V3840" s="124"/>
      <c r="W3840" s="124"/>
      <c r="X3840" s="124"/>
      <c r="Y3840" s="124"/>
    </row>
    <row r="3841" spans="1:25" x14ac:dyDescent="0.25">
      <c r="A3841" s="124"/>
      <c r="B3841" s="124"/>
      <c r="C3841" s="124"/>
      <c r="D3841" s="124"/>
      <c r="E3841" s="124"/>
      <c r="F3841" s="124"/>
      <c r="G3841" s="124"/>
      <c r="H3841" s="124"/>
      <c r="I3841" s="124"/>
      <c r="J3841" s="124"/>
      <c r="K3841" s="124"/>
      <c r="L3841" s="124"/>
      <c r="M3841" s="124"/>
      <c r="N3841" s="124"/>
      <c r="O3841" s="124"/>
      <c r="P3841" s="124"/>
      <c r="Q3841" s="124"/>
      <c r="R3841" s="124"/>
      <c r="S3841" s="124"/>
      <c r="T3841" s="124"/>
      <c r="U3841" s="124"/>
      <c r="V3841" s="124"/>
      <c r="W3841" s="124"/>
      <c r="X3841" s="124"/>
      <c r="Y3841" s="124"/>
    </row>
    <row r="3842" spans="1:25" x14ac:dyDescent="0.25">
      <c r="A3842" s="124"/>
      <c r="B3842" s="124"/>
      <c r="C3842" s="124"/>
      <c r="D3842" s="124"/>
      <c r="E3842" s="124"/>
      <c r="F3842" s="124"/>
      <c r="G3842" s="124"/>
      <c r="H3842" s="124"/>
      <c r="I3842" s="124"/>
      <c r="J3842" s="124"/>
      <c r="K3842" s="124"/>
      <c r="L3842" s="124"/>
      <c r="M3842" s="124"/>
      <c r="N3842" s="124"/>
      <c r="O3842" s="124"/>
      <c r="P3842" s="124"/>
      <c r="Q3842" s="124"/>
      <c r="R3842" s="124"/>
      <c r="S3842" s="124"/>
      <c r="T3842" s="124"/>
      <c r="U3842" s="124"/>
      <c r="V3842" s="124"/>
      <c r="W3842" s="124"/>
      <c r="X3842" s="124"/>
      <c r="Y3842" s="124"/>
    </row>
    <row r="3843" spans="1:25" x14ac:dyDescent="0.25">
      <c r="A3843" s="124"/>
      <c r="B3843" s="124"/>
      <c r="C3843" s="124"/>
      <c r="D3843" s="124"/>
      <c r="E3843" s="124"/>
      <c r="F3843" s="124"/>
      <c r="G3843" s="124"/>
      <c r="H3843" s="124"/>
      <c r="I3843" s="124"/>
      <c r="J3843" s="124"/>
      <c r="K3843" s="124"/>
      <c r="L3843" s="124"/>
      <c r="M3843" s="124"/>
      <c r="N3843" s="124"/>
      <c r="O3843" s="124"/>
      <c r="P3843" s="124"/>
      <c r="Q3843" s="124"/>
      <c r="R3843" s="124"/>
      <c r="S3843" s="124"/>
      <c r="T3843" s="124"/>
      <c r="U3843" s="124"/>
      <c r="V3843" s="124"/>
      <c r="W3843" s="124"/>
      <c r="X3843" s="124"/>
      <c r="Y3843" s="124"/>
    </row>
    <row r="3844" spans="1:25" x14ac:dyDescent="0.25">
      <c r="A3844" s="124"/>
      <c r="B3844" s="124"/>
      <c r="C3844" s="124"/>
      <c r="D3844" s="124"/>
      <c r="E3844" s="124"/>
      <c r="F3844" s="124"/>
      <c r="G3844" s="124"/>
      <c r="H3844" s="124"/>
      <c r="I3844" s="124"/>
      <c r="J3844" s="124"/>
      <c r="K3844" s="124"/>
      <c r="L3844" s="124"/>
      <c r="M3844" s="124"/>
      <c r="N3844" s="124"/>
      <c r="O3844" s="124"/>
      <c r="P3844" s="124"/>
      <c r="Q3844" s="124"/>
      <c r="R3844" s="124"/>
      <c r="S3844" s="124"/>
      <c r="T3844" s="124"/>
      <c r="U3844" s="124"/>
      <c r="V3844" s="124"/>
      <c r="W3844" s="124"/>
      <c r="X3844" s="124"/>
      <c r="Y3844" s="124"/>
    </row>
    <row r="3845" spans="1:25" x14ac:dyDescent="0.25">
      <c r="A3845" s="124"/>
      <c r="B3845" s="124"/>
      <c r="C3845" s="124"/>
      <c r="D3845" s="124"/>
      <c r="E3845" s="124"/>
      <c r="F3845" s="124"/>
      <c r="G3845" s="124"/>
      <c r="H3845" s="124"/>
      <c r="I3845" s="124"/>
      <c r="J3845" s="124"/>
      <c r="K3845" s="124"/>
      <c r="L3845" s="124"/>
      <c r="M3845" s="124"/>
      <c r="N3845" s="124"/>
      <c r="O3845" s="124"/>
      <c r="P3845" s="124"/>
      <c r="Q3845" s="124"/>
      <c r="R3845" s="124"/>
      <c r="S3845" s="124"/>
      <c r="T3845" s="124"/>
      <c r="U3845" s="124"/>
      <c r="V3845" s="124"/>
      <c r="W3845" s="124"/>
      <c r="X3845" s="124"/>
      <c r="Y3845" s="124"/>
    </row>
    <row r="3846" spans="1:25" x14ac:dyDescent="0.25">
      <c r="A3846" s="124"/>
      <c r="B3846" s="124"/>
      <c r="C3846" s="124"/>
      <c r="D3846" s="124"/>
      <c r="E3846" s="124"/>
      <c r="F3846" s="124"/>
      <c r="G3846" s="124"/>
      <c r="H3846" s="124"/>
      <c r="I3846" s="124"/>
      <c r="J3846" s="124"/>
      <c r="K3846" s="124"/>
      <c r="L3846" s="124"/>
      <c r="M3846" s="124"/>
      <c r="N3846" s="124"/>
      <c r="O3846" s="124"/>
      <c r="P3846" s="124"/>
      <c r="Q3846" s="124"/>
      <c r="R3846" s="124"/>
      <c r="S3846" s="124"/>
      <c r="T3846" s="124"/>
      <c r="U3846" s="124"/>
      <c r="V3846" s="124"/>
      <c r="W3846" s="124"/>
      <c r="X3846" s="124"/>
      <c r="Y3846" s="124"/>
    </row>
    <row r="3847" spans="1:25" x14ac:dyDescent="0.25">
      <c r="A3847" s="124"/>
      <c r="B3847" s="124"/>
      <c r="C3847" s="124"/>
      <c r="D3847" s="124"/>
      <c r="E3847" s="124"/>
      <c r="F3847" s="124"/>
      <c r="G3847" s="124"/>
      <c r="H3847" s="124"/>
      <c r="I3847" s="124"/>
      <c r="J3847" s="124"/>
      <c r="K3847" s="124"/>
      <c r="L3847" s="124"/>
      <c r="M3847" s="124"/>
      <c r="N3847" s="124"/>
      <c r="O3847" s="124"/>
      <c r="P3847" s="124"/>
      <c r="Q3847" s="124"/>
      <c r="R3847" s="124"/>
      <c r="S3847" s="124"/>
      <c r="T3847" s="124"/>
      <c r="U3847" s="124"/>
      <c r="V3847" s="124"/>
      <c r="W3847" s="124"/>
      <c r="X3847" s="124"/>
      <c r="Y3847" s="124"/>
    </row>
    <row r="3848" spans="1:25" x14ac:dyDescent="0.25">
      <c r="A3848" s="124"/>
      <c r="B3848" s="124"/>
      <c r="C3848" s="124"/>
      <c r="D3848" s="124"/>
      <c r="E3848" s="124"/>
      <c r="F3848" s="124"/>
      <c r="G3848" s="124"/>
      <c r="H3848" s="124"/>
      <c r="I3848" s="124"/>
      <c r="J3848" s="124"/>
      <c r="K3848" s="124"/>
      <c r="L3848" s="124"/>
      <c r="M3848" s="124"/>
      <c r="N3848" s="124"/>
      <c r="O3848" s="124"/>
      <c r="P3848" s="124"/>
      <c r="Q3848" s="124"/>
      <c r="R3848" s="124"/>
      <c r="S3848" s="124"/>
      <c r="T3848" s="124"/>
      <c r="U3848" s="124"/>
      <c r="V3848" s="124"/>
      <c r="W3848" s="124"/>
      <c r="X3848" s="124"/>
      <c r="Y3848" s="124"/>
    </row>
    <row r="3849" spans="1:25" x14ac:dyDescent="0.25">
      <c r="A3849" s="124"/>
      <c r="B3849" s="124"/>
      <c r="C3849" s="124"/>
      <c r="D3849" s="124"/>
      <c r="E3849" s="124"/>
      <c r="F3849" s="124"/>
      <c r="G3849" s="124"/>
      <c r="H3849" s="124"/>
      <c r="I3849" s="124"/>
      <c r="J3849" s="124"/>
      <c r="K3849" s="124"/>
      <c r="L3849" s="124"/>
      <c r="M3849" s="124"/>
      <c r="N3849" s="124"/>
      <c r="O3849" s="124"/>
      <c r="P3849" s="124"/>
      <c r="Q3849" s="124"/>
      <c r="R3849" s="124"/>
      <c r="S3849" s="124"/>
      <c r="T3849" s="124"/>
      <c r="U3849" s="124"/>
      <c r="V3849" s="124"/>
      <c r="W3849" s="124"/>
      <c r="X3849" s="124"/>
      <c r="Y3849" s="124"/>
    </row>
    <row r="3850" spans="1:25" x14ac:dyDescent="0.25">
      <c r="A3850" s="124"/>
      <c r="B3850" s="124"/>
      <c r="C3850" s="124"/>
      <c r="D3850" s="124"/>
      <c r="E3850" s="124"/>
      <c r="F3850" s="124"/>
      <c r="G3850" s="124"/>
      <c r="H3850" s="124"/>
      <c r="I3850" s="124"/>
      <c r="J3850" s="124"/>
      <c r="K3850" s="124"/>
      <c r="L3850" s="124"/>
      <c r="M3850" s="124"/>
      <c r="N3850" s="124"/>
      <c r="O3850" s="124"/>
      <c r="P3850" s="124"/>
      <c r="Q3850" s="124"/>
      <c r="R3850" s="124"/>
      <c r="S3850" s="124"/>
      <c r="T3850" s="124"/>
      <c r="U3850" s="124"/>
      <c r="V3850" s="124"/>
      <c r="W3850" s="124"/>
      <c r="X3850" s="124"/>
      <c r="Y3850" s="124"/>
    </row>
    <row r="3851" spans="1:25" x14ac:dyDescent="0.25">
      <c r="A3851" s="124"/>
      <c r="B3851" s="124"/>
      <c r="C3851" s="124"/>
      <c r="D3851" s="124"/>
      <c r="E3851" s="124"/>
      <c r="F3851" s="124"/>
      <c r="G3851" s="124"/>
      <c r="H3851" s="124"/>
      <c r="I3851" s="124"/>
      <c r="J3851" s="124"/>
      <c r="K3851" s="124"/>
      <c r="L3851" s="124"/>
      <c r="M3851" s="124"/>
      <c r="N3851" s="124"/>
      <c r="O3851" s="124"/>
      <c r="P3851" s="124"/>
      <c r="Q3851" s="124"/>
      <c r="R3851" s="124"/>
      <c r="S3851" s="124"/>
      <c r="T3851" s="124"/>
      <c r="U3851" s="124"/>
      <c r="V3851" s="124"/>
      <c r="W3851" s="124"/>
      <c r="X3851" s="124"/>
      <c r="Y3851" s="124"/>
    </row>
    <row r="3852" spans="1:25" x14ac:dyDescent="0.25">
      <c r="A3852" s="124"/>
      <c r="B3852" s="124"/>
      <c r="C3852" s="124"/>
      <c r="D3852" s="124"/>
      <c r="E3852" s="124"/>
      <c r="F3852" s="124"/>
      <c r="G3852" s="124"/>
      <c r="H3852" s="124"/>
      <c r="I3852" s="124"/>
      <c r="J3852" s="124"/>
      <c r="K3852" s="124"/>
      <c r="L3852" s="124"/>
      <c r="M3852" s="124"/>
      <c r="N3852" s="124"/>
      <c r="O3852" s="124"/>
      <c r="P3852" s="124"/>
      <c r="Q3852" s="124"/>
      <c r="R3852" s="124"/>
      <c r="S3852" s="124"/>
      <c r="T3852" s="124"/>
      <c r="U3852" s="124"/>
      <c r="V3852" s="124"/>
      <c r="W3852" s="124"/>
      <c r="X3852" s="124"/>
      <c r="Y3852" s="124"/>
    </row>
    <row r="3853" spans="1:25" x14ac:dyDescent="0.25">
      <c r="A3853" s="124"/>
      <c r="B3853" s="124"/>
      <c r="C3853" s="124"/>
      <c r="D3853" s="124"/>
      <c r="E3853" s="124"/>
      <c r="F3853" s="124"/>
      <c r="G3853" s="124"/>
      <c r="H3853" s="124"/>
      <c r="I3853" s="124"/>
      <c r="J3853" s="124"/>
      <c r="K3853" s="124"/>
      <c r="L3853" s="124"/>
      <c r="M3853" s="124"/>
      <c r="N3853" s="124"/>
      <c r="O3853" s="124"/>
      <c r="P3853" s="124"/>
      <c r="Q3853" s="124"/>
      <c r="R3853" s="124"/>
      <c r="S3853" s="124"/>
      <c r="T3853" s="124"/>
      <c r="U3853" s="124"/>
      <c r="V3853" s="124"/>
      <c r="W3853" s="124"/>
      <c r="X3853" s="124"/>
      <c r="Y3853" s="124"/>
    </row>
    <row r="3854" spans="1:25" x14ac:dyDescent="0.25">
      <c r="A3854" s="124"/>
      <c r="B3854" s="124"/>
      <c r="C3854" s="124"/>
      <c r="D3854" s="124"/>
      <c r="E3854" s="124"/>
      <c r="F3854" s="124"/>
      <c r="G3854" s="124"/>
      <c r="H3854" s="124"/>
      <c r="I3854" s="124"/>
      <c r="J3854" s="124"/>
      <c r="K3854" s="124"/>
      <c r="L3854" s="124"/>
      <c r="M3854" s="124"/>
      <c r="N3854" s="124"/>
      <c r="O3854" s="124"/>
      <c r="P3854" s="124"/>
      <c r="Q3854" s="124"/>
      <c r="R3854" s="124"/>
      <c r="S3854" s="124"/>
      <c r="T3854" s="124"/>
      <c r="U3854" s="124"/>
      <c r="V3854" s="124"/>
      <c r="W3854" s="124"/>
      <c r="X3854" s="124"/>
      <c r="Y3854" s="124"/>
    </row>
    <row r="3855" spans="1:25" x14ac:dyDescent="0.25">
      <c r="A3855" s="124"/>
      <c r="B3855" s="124"/>
      <c r="C3855" s="124"/>
      <c r="D3855" s="124"/>
      <c r="E3855" s="124"/>
      <c r="F3855" s="124"/>
      <c r="G3855" s="124"/>
      <c r="H3855" s="124"/>
      <c r="I3855" s="124"/>
      <c r="J3855" s="124"/>
      <c r="K3855" s="124"/>
      <c r="L3855" s="124"/>
      <c r="M3855" s="124"/>
      <c r="N3855" s="124"/>
      <c r="O3855" s="124"/>
      <c r="P3855" s="124"/>
      <c r="Q3855" s="124"/>
      <c r="R3855" s="124"/>
      <c r="S3855" s="124"/>
      <c r="T3855" s="124"/>
      <c r="U3855" s="124"/>
      <c r="V3855" s="124"/>
      <c r="W3855" s="124"/>
      <c r="X3855" s="124"/>
      <c r="Y3855" s="124"/>
    </row>
    <row r="3856" spans="1:25" x14ac:dyDescent="0.25">
      <c r="A3856" s="124"/>
      <c r="B3856" s="124"/>
      <c r="C3856" s="124"/>
      <c r="D3856" s="124"/>
      <c r="E3856" s="124"/>
      <c r="F3856" s="124"/>
      <c r="G3856" s="124"/>
      <c r="H3856" s="124"/>
      <c r="I3856" s="124"/>
      <c r="J3856" s="124"/>
      <c r="K3856" s="124"/>
      <c r="L3856" s="124"/>
      <c r="M3856" s="124"/>
      <c r="N3856" s="124"/>
      <c r="O3856" s="124"/>
      <c r="P3856" s="124"/>
      <c r="Q3856" s="124"/>
      <c r="R3856" s="124"/>
      <c r="S3856" s="124"/>
      <c r="T3856" s="124"/>
      <c r="U3856" s="124"/>
      <c r="V3856" s="124"/>
      <c r="W3856" s="124"/>
      <c r="X3856" s="124"/>
      <c r="Y3856" s="124"/>
    </row>
    <row r="3857" spans="1:25" x14ac:dyDescent="0.25">
      <c r="A3857" s="124"/>
      <c r="B3857" s="124"/>
      <c r="C3857" s="124"/>
      <c r="D3857" s="124"/>
      <c r="E3857" s="124"/>
      <c r="F3857" s="124"/>
      <c r="G3857" s="124"/>
      <c r="H3857" s="124"/>
      <c r="I3857" s="124"/>
      <c r="J3857" s="124"/>
      <c r="K3857" s="124"/>
      <c r="L3857" s="124"/>
      <c r="M3857" s="124"/>
      <c r="N3857" s="124"/>
      <c r="O3857" s="124"/>
      <c r="P3857" s="124"/>
      <c r="Q3857" s="124"/>
      <c r="R3857" s="124"/>
      <c r="S3857" s="124"/>
      <c r="T3857" s="124"/>
      <c r="U3857" s="124"/>
      <c r="V3857" s="124"/>
      <c r="W3857" s="124"/>
      <c r="X3857" s="124"/>
      <c r="Y3857" s="124"/>
    </row>
    <row r="3858" spans="1:25" x14ac:dyDescent="0.25">
      <c r="A3858" s="124"/>
      <c r="B3858" s="124"/>
      <c r="C3858" s="124"/>
      <c r="D3858" s="124"/>
      <c r="E3858" s="124"/>
      <c r="F3858" s="124"/>
      <c r="G3858" s="124"/>
      <c r="H3858" s="124"/>
      <c r="I3858" s="124"/>
      <c r="J3858" s="124"/>
      <c r="K3858" s="124"/>
      <c r="L3858" s="124"/>
      <c r="M3858" s="124"/>
      <c r="N3858" s="124"/>
      <c r="O3858" s="124"/>
      <c r="P3858" s="124"/>
      <c r="Q3858" s="124"/>
      <c r="R3858" s="124"/>
      <c r="S3858" s="124"/>
      <c r="T3858" s="124"/>
      <c r="U3858" s="124"/>
      <c r="V3858" s="124"/>
      <c r="W3858" s="124"/>
      <c r="X3858" s="124"/>
      <c r="Y3858" s="124"/>
    </row>
    <row r="3859" spans="1:25" x14ac:dyDescent="0.25">
      <c r="A3859" s="124"/>
      <c r="B3859" s="124"/>
      <c r="C3859" s="124"/>
      <c r="D3859" s="124"/>
      <c r="E3859" s="124"/>
      <c r="F3859" s="124"/>
      <c r="G3859" s="124"/>
      <c r="H3859" s="124"/>
      <c r="I3859" s="124"/>
      <c r="J3859" s="124"/>
      <c r="K3859" s="124"/>
      <c r="L3859" s="124"/>
      <c r="M3859" s="124"/>
      <c r="N3859" s="124"/>
      <c r="O3859" s="124"/>
      <c r="P3859" s="124"/>
      <c r="Q3859" s="124"/>
      <c r="R3859" s="124"/>
      <c r="S3859" s="124"/>
      <c r="T3859" s="124"/>
      <c r="U3859" s="124"/>
      <c r="V3859" s="124"/>
      <c r="W3859" s="124"/>
      <c r="X3859" s="124"/>
      <c r="Y3859" s="124"/>
    </row>
    <row r="3860" spans="1:25" x14ac:dyDescent="0.25">
      <c r="A3860" s="124"/>
      <c r="B3860" s="124"/>
      <c r="C3860" s="124"/>
      <c r="D3860" s="124"/>
      <c r="E3860" s="124"/>
      <c r="F3860" s="124"/>
      <c r="G3860" s="124"/>
      <c r="H3860" s="124"/>
      <c r="I3860" s="124"/>
      <c r="J3860" s="124"/>
      <c r="K3860" s="124"/>
      <c r="L3860" s="124"/>
      <c r="M3860" s="124"/>
      <c r="N3860" s="124"/>
      <c r="O3860" s="124"/>
      <c r="P3860" s="124"/>
      <c r="Q3860" s="124"/>
      <c r="R3860" s="124"/>
      <c r="S3860" s="124"/>
      <c r="T3860" s="124"/>
      <c r="U3860" s="124"/>
      <c r="V3860" s="124"/>
      <c r="W3860" s="124"/>
      <c r="X3860" s="124"/>
      <c r="Y3860" s="124"/>
    </row>
    <row r="3861" spans="1:25" x14ac:dyDescent="0.25">
      <c r="A3861" s="124"/>
      <c r="B3861" s="124"/>
      <c r="C3861" s="124"/>
      <c r="D3861" s="124"/>
      <c r="E3861" s="124"/>
      <c r="F3861" s="124"/>
      <c r="G3861" s="124"/>
      <c r="H3861" s="124"/>
      <c r="I3861" s="124"/>
      <c r="J3861" s="124"/>
      <c r="K3861" s="124"/>
      <c r="L3861" s="124"/>
      <c r="M3861" s="124"/>
      <c r="N3861" s="124"/>
      <c r="O3861" s="124"/>
      <c r="P3861" s="124"/>
      <c r="Q3861" s="124"/>
      <c r="R3861" s="124"/>
      <c r="S3861" s="124"/>
      <c r="T3861" s="124"/>
      <c r="U3861" s="124"/>
      <c r="V3861" s="124"/>
      <c r="W3861" s="124"/>
      <c r="X3861" s="124"/>
      <c r="Y3861" s="124"/>
    </row>
    <row r="3862" spans="1:25" x14ac:dyDescent="0.25">
      <c r="A3862" s="124"/>
      <c r="B3862" s="124"/>
      <c r="C3862" s="124"/>
      <c r="D3862" s="124"/>
      <c r="E3862" s="124"/>
      <c r="F3862" s="124"/>
      <c r="G3862" s="124"/>
      <c r="H3862" s="124"/>
      <c r="I3862" s="124"/>
      <c r="J3862" s="124"/>
      <c r="K3862" s="124"/>
      <c r="L3862" s="124"/>
      <c r="M3862" s="124"/>
      <c r="N3862" s="124"/>
      <c r="O3862" s="124"/>
      <c r="P3862" s="124"/>
      <c r="Q3862" s="124"/>
      <c r="R3862" s="124"/>
      <c r="S3862" s="124"/>
      <c r="T3862" s="124"/>
      <c r="U3862" s="124"/>
      <c r="V3862" s="124"/>
      <c r="W3862" s="124"/>
      <c r="X3862" s="124"/>
      <c r="Y3862" s="124"/>
    </row>
    <row r="3863" spans="1:25" x14ac:dyDescent="0.25">
      <c r="A3863" s="124"/>
      <c r="B3863" s="124"/>
      <c r="C3863" s="124"/>
      <c r="D3863" s="124"/>
      <c r="E3863" s="124"/>
      <c r="F3863" s="124"/>
      <c r="G3863" s="124"/>
      <c r="H3863" s="124"/>
      <c r="I3863" s="124"/>
      <c r="J3863" s="124"/>
      <c r="K3863" s="124"/>
      <c r="L3863" s="124"/>
      <c r="M3863" s="124"/>
      <c r="N3863" s="124"/>
      <c r="O3863" s="124"/>
      <c r="P3863" s="124"/>
      <c r="Q3863" s="124"/>
      <c r="R3863" s="124"/>
      <c r="S3863" s="124"/>
      <c r="T3863" s="124"/>
      <c r="U3863" s="124"/>
      <c r="V3863" s="124"/>
      <c r="W3863" s="124"/>
      <c r="X3863" s="124"/>
      <c r="Y3863" s="124"/>
    </row>
    <row r="3864" spans="1:25" x14ac:dyDescent="0.25">
      <c r="A3864" s="124"/>
      <c r="B3864" s="124"/>
      <c r="C3864" s="124"/>
      <c r="D3864" s="124"/>
      <c r="E3864" s="124"/>
      <c r="F3864" s="124"/>
      <c r="G3864" s="124"/>
      <c r="H3864" s="124"/>
      <c r="I3864" s="124"/>
      <c r="J3864" s="124"/>
      <c r="K3864" s="124"/>
      <c r="L3864" s="124"/>
      <c r="M3864" s="124"/>
      <c r="N3864" s="124"/>
      <c r="O3864" s="124"/>
      <c r="P3864" s="124"/>
      <c r="Q3864" s="124"/>
      <c r="R3864" s="124"/>
      <c r="S3864" s="124"/>
      <c r="T3864" s="124"/>
      <c r="U3864" s="124"/>
      <c r="V3864" s="124"/>
      <c r="W3864" s="124"/>
      <c r="X3864" s="124"/>
      <c r="Y3864" s="124"/>
    </row>
    <row r="3865" spans="1:25" x14ac:dyDescent="0.25">
      <c r="A3865" s="124"/>
      <c r="B3865" s="124"/>
      <c r="C3865" s="124"/>
      <c r="D3865" s="124"/>
      <c r="E3865" s="124"/>
      <c r="F3865" s="124"/>
      <c r="G3865" s="124"/>
      <c r="H3865" s="124"/>
      <c r="I3865" s="124"/>
      <c r="J3865" s="124"/>
      <c r="K3865" s="124"/>
      <c r="L3865" s="124"/>
      <c r="M3865" s="124"/>
      <c r="N3865" s="124"/>
      <c r="O3865" s="124"/>
      <c r="P3865" s="124"/>
      <c r="Q3865" s="124"/>
      <c r="R3865" s="124"/>
      <c r="S3865" s="124"/>
      <c r="T3865" s="124"/>
      <c r="U3865" s="124"/>
      <c r="V3865" s="124"/>
      <c r="W3865" s="124"/>
      <c r="X3865" s="124"/>
      <c r="Y3865" s="124"/>
    </row>
    <row r="3866" spans="1:25" x14ac:dyDescent="0.25">
      <c r="A3866" s="124"/>
      <c r="B3866" s="124"/>
      <c r="C3866" s="124"/>
      <c r="D3866" s="124"/>
      <c r="E3866" s="124"/>
      <c r="F3866" s="124"/>
      <c r="G3866" s="124"/>
      <c r="H3866" s="124"/>
      <c r="I3866" s="124"/>
      <c r="J3866" s="124"/>
      <c r="K3866" s="124"/>
      <c r="L3866" s="124"/>
      <c r="M3866" s="124"/>
      <c r="N3866" s="124"/>
      <c r="O3866" s="124"/>
      <c r="P3866" s="124"/>
      <c r="Q3866" s="124"/>
      <c r="R3866" s="124"/>
      <c r="S3866" s="124"/>
      <c r="T3866" s="124"/>
      <c r="U3866" s="124"/>
      <c r="V3866" s="124"/>
      <c r="W3866" s="124"/>
      <c r="X3866" s="124"/>
      <c r="Y3866" s="124"/>
    </row>
    <row r="3867" spans="1:25" x14ac:dyDescent="0.25">
      <c r="A3867" s="124"/>
      <c r="B3867" s="124"/>
      <c r="C3867" s="124"/>
      <c r="D3867" s="124"/>
      <c r="E3867" s="124"/>
      <c r="F3867" s="124"/>
      <c r="G3867" s="124"/>
      <c r="H3867" s="124"/>
      <c r="I3867" s="124"/>
      <c r="J3867" s="124"/>
      <c r="K3867" s="124"/>
      <c r="L3867" s="124"/>
      <c r="M3867" s="124"/>
      <c r="N3867" s="124"/>
      <c r="O3867" s="124"/>
      <c r="P3867" s="124"/>
      <c r="Q3867" s="124"/>
      <c r="R3867" s="124"/>
      <c r="S3867" s="124"/>
      <c r="T3867" s="124"/>
      <c r="U3867" s="124"/>
      <c r="V3867" s="124"/>
      <c r="W3867" s="124"/>
      <c r="X3867" s="124"/>
      <c r="Y3867" s="124"/>
    </row>
    <row r="3868" spans="1:25" x14ac:dyDescent="0.25">
      <c r="A3868" s="124"/>
      <c r="B3868" s="124"/>
      <c r="C3868" s="124"/>
      <c r="D3868" s="124"/>
      <c r="E3868" s="124"/>
      <c r="F3868" s="124"/>
      <c r="G3868" s="124"/>
      <c r="H3868" s="124"/>
      <c r="I3868" s="124"/>
      <c r="J3868" s="124"/>
      <c r="K3868" s="124"/>
      <c r="L3868" s="124"/>
      <c r="M3868" s="124"/>
      <c r="N3868" s="124"/>
      <c r="O3868" s="124"/>
      <c r="P3868" s="124"/>
      <c r="Q3868" s="124"/>
      <c r="R3868" s="124"/>
      <c r="S3868" s="124"/>
      <c r="T3868" s="124"/>
      <c r="U3868" s="124"/>
      <c r="V3868" s="124"/>
      <c r="W3868" s="124"/>
      <c r="X3868" s="124"/>
      <c r="Y3868" s="124"/>
    </row>
    <row r="3869" spans="1:25" x14ac:dyDescent="0.25">
      <c r="A3869" s="124"/>
      <c r="B3869" s="124"/>
      <c r="C3869" s="124"/>
      <c r="D3869" s="124"/>
      <c r="E3869" s="124"/>
      <c r="F3869" s="124"/>
      <c r="G3869" s="124"/>
      <c r="H3869" s="124"/>
      <c r="I3869" s="124"/>
      <c r="J3869" s="124"/>
      <c r="K3869" s="124"/>
      <c r="L3869" s="124"/>
      <c r="M3869" s="124"/>
      <c r="N3869" s="124"/>
      <c r="O3869" s="124"/>
      <c r="P3869" s="124"/>
      <c r="Q3869" s="124"/>
      <c r="R3869" s="124"/>
      <c r="S3869" s="124"/>
      <c r="T3869" s="124"/>
      <c r="U3869" s="124"/>
      <c r="V3869" s="124"/>
      <c r="W3869" s="124"/>
      <c r="X3869" s="124"/>
      <c r="Y3869" s="124"/>
    </row>
    <row r="3870" spans="1:25" x14ac:dyDescent="0.25">
      <c r="A3870" s="124"/>
      <c r="B3870" s="124"/>
      <c r="C3870" s="124"/>
      <c r="D3870" s="124"/>
      <c r="E3870" s="124"/>
      <c r="F3870" s="124"/>
      <c r="G3870" s="124"/>
      <c r="H3870" s="124"/>
      <c r="I3870" s="124"/>
      <c r="J3870" s="124"/>
      <c r="K3870" s="124"/>
      <c r="L3870" s="124"/>
      <c r="M3870" s="124"/>
      <c r="N3870" s="124"/>
      <c r="O3870" s="124"/>
      <c r="P3870" s="124"/>
      <c r="Q3870" s="124"/>
      <c r="R3870" s="124"/>
      <c r="S3870" s="124"/>
      <c r="T3870" s="124"/>
      <c r="U3870" s="124"/>
      <c r="V3870" s="124"/>
      <c r="W3870" s="124"/>
      <c r="X3870" s="124"/>
      <c r="Y3870" s="124"/>
    </row>
    <row r="3871" spans="1:25" x14ac:dyDescent="0.25">
      <c r="A3871" s="124"/>
      <c r="B3871" s="124"/>
      <c r="C3871" s="124"/>
      <c r="D3871" s="124"/>
      <c r="E3871" s="124"/>
      <c r="F3871" s="124"/>
      <c r="G3871" s="124"/>
      <c r="H3871" s="124"/>
      <c r="I3871" s="124"/>
      <c r="J3871" s="124"/>
      <c r="K3871" s="124"/>
      <c r="L3871" s="124"/>
      <c r="M3871" s="124"/>
      <c r="N3871" s="124"/>
      <c r="O3871" s="124"/>
      <c r="P3871" s="124"/>
      <c r="Q3871" s="124"/>
      <c r="R3871" s="124"/>
      <c r="S3871" s="124"/>
      <c r="T3871" s="124"/>
      <c r="U3871" s="124"/>
      <c r="V3871" s="124"/>
      <c r="W3871" s="124"/>
      <c r="X3871" s="124"/>
      <c r="Y3871" s="124"/>
    </row>
    <row r="3872" spans="1:25" x14ac:dyDescent="0.25">
      <c r="A3872" s="124"/>
      <c r="B3872" s="124"/>
      <c r="C3872" s="124"/>
      <c r="D3872" s="124"/>
      <c r="E3872" s="124"/>
      <c r="F3872" s="124"/>
      <c r="G3872" s="124"/>
      <c r="H3872" s="124"/>
      <c r="I3872" s="124"/>
      <c r="J3872" s="124"/>
      <c r="K3872" s="124"/>
      <c r="L3872" s="124"/>
      <c r="M3872" s="124"/>
      <c r="N3872" s="124"/>
      <c r="O3872" s="124"/>
      <c r="P3872" s="124"/>
      <c r="Q3872" s="124"/>
      <c r="R3872" s="124"/>
      <c r="S3872" s="124"/>
      <c r="T3872" s="124"/>
      <c r="U3872" s="124"/>
      <c r="V3872" s="124"/>
      <c r="W3872" s="124"/>
      <c r="X3872" s="124"/>
      <c r="Y3872" s="124"/>
    </row>
    <row r="3873" spans="1:25" x14ac:dyDescent="0.25">
      <c r="A3873" s="124"/>
      <c r="B3873" s="124"/>
      <c r="C3873" s="124"/>
      <c r="D3873" s="124"/>
      <c r="E3873" s="124"/>
      <c r="F3873" s="124"/>
      <c r="G3873" s="124"/>
      <c r="H3873" s="124"/>
      <c r="I3873" s="124"/>
      <c r="J3873" s="124"/>
      <c r="K3873" s="124"/>
      <c r="L3873" s="124"/>
      <c r="M3873" s="124"/>
      <c r="N3873" s="124"/>
      <c r="O3873" s="124"/>
      <c r="P3873" s="124"/>
      <c r="Q3873" s="124"/>
      <c r="R3873" s="124"/>
      <c r="S3873" s="124"/>
      <c r="T3873" s="124"/>
      <c r="U3873" s="124"/>
      <c r="V3873" s="124"/>
      <c r="W3873" s="124"/>
      <c r="X3873" s="124"/>
      <c r="Y3873" s="124"/>
    </row>
    <row r="3874" spans="1:25" x14ac:dyDescent="0.25">
      <c r="A3874" s="124"/>
      <c r="B3874" s="124"/>
      <c r="C3874" s="124"/>
      <c r="D3874" s="124"/>
      <c r="E3874" s="124"/>
      <c r="F3874" s="124"/>
      <c r="G3874" s="124"/>
      <c r="H3874" s="124"/>
      <c r="I3874" s="124"/>
      <c r="J3874" s="124"/>
      <c r="K3874" s="124"/>
      <c r="L3874" s="124"/>
      <c r="M3874" s="124"/>
      <c r="N3874" s="124"/>
      <c r="O3874" s="124"/>
      <c r="P3874" s="124"/>
      <c r="Q3874" s="124"/>
      <c r="R3874" s="124"/>
      <c r="S3874" s="124"/>
      <c r="T3874" s="124"/>
      <c r="U3874" s="124"/>
      <c r="V3874" s="124"/>
      <c r="W3874" s="124"/>
      <c r="X3874" s="124"/>
      <c r="Y3874" s="124"/>
    </row>
    <row r="3875" spans="1:25" x14ac:dyDescent="0.25">
      <c r="A3875" s="124"/>
      <c r="B3875" s="124"/>
      <c r="C3875" s="124"/>
      <c r="D3875" s="124"/>
      <c r="E3875" s="124"/>
      <c r="F3875" s="124"/>
      <c r="G3875" s="124"/>
      <c r="H3875" s="124"/>
      <c r="I3875" s="124"/>
      <c r="J3875" s="124"/>
      <c r="K3875" s="124"/>
      <c r="L3875" s="124"/>
      <c r="M3875" s="124"/>
      <c r="N3875" s="124"/>
      <c r="O3875" s="124"/>
      <c r="P3875" s="124"/>
      <c r="Q3875" s="124"/>
      <c r="R3875" s="124"/>
      <c r="S3875" s="124"/>
      <c r="T3875" s="124"/>
      <c r="U3875" s="124"/>
      <c r="V3875" s="124"/>
      <c r="W3875" s="124"/>
      <c r="X3875" s="124"/>
      <c r="Y3875" s="124"/>
    </row>
    <row r="3876" spans="1:25" x14ac:dyDescent="0.25">
      <c r="A3876" s="124"/>
      <c r="B3876" s="124"/>
      <c r="C3876" s="124"/>
      <c r="D3876" s="124"/>
      <c r="E3876" s="124"/>
      <c r="F3876" s="124"/>
      <c r="G3876" s="124"/>
      <c r="H3876" s="124"/>
      <c r="I3876" s="124"/>
      <c r="J3876" s="124"/>
      <c r="K3876" s="124"/>
      <c r="L3876" s="124"/>
      <c r="M3876" s="124"/>
      <c r="N3876" s="124"/>
      <c r="O3876" s="124"/>
      <c r="P3876" s="124"/>
      <c r="Q3876" s="124"/>
      <c r="R3876" s="124"/>
      <c r="S3876" s="124"/>
      <c r="T3876" s="124"/>
      <c r="U3876" s="124"/>
      <c r="V3876" s="124"/>
      <c r="W3876" s="124"/>
      <c r="X3876" s="124"/>
      <c r="Y3876" s="124"/>
    </row>
    <row r="3877" spans="1:25" x14ac:dyDescent="0.25">
      <c r="A3877" s="124"/>
      <c r="B3877" s="124"/>
      <c r="C3877" s="124"/>
      <c r="D3877" s="124"/>
      <c r="E3877" s="124"/>
      <c r="F3877" s="124"/>
      <c r="G3877" s="124"/>
      <c r="H3877" s="124"/>
      <c r="I3877" s="124"/>
      <c r="J3877" s="124"/>
      <c r="K3877" s="124"/>
      <c r="L3877" s="124"/>
      <c r="M3877" s="124"/>
      <c r="N3877" s="124"/>
      <c r="O3877" s="124"/>
      <c r="P3877" s="124"/>
      <c r="Q3877" s="124"/>
      <c r="R3877" s="124"/>
      <c r="S3877" s="124"/>
      <c r="T3877" s="124"/>
      <c r="U3877" s="124"/>
      <c r="V3877" s="124"/>
      <c r="W3877" s="124"/>
      <c r="X3877" s="124"/>
      <c r="Y3877" s="124"/>
    </row>
    <row r="3878" spans="1:25" x14ac:dyDescent="0.25">
      <c r="A3878" s="124"/>
      <c r="B3878" s="124"/>
      <c r="C3878" s="124"/>
      <c r="D3878" s="124"/>
      <c r="E3878" s="124"/>
      <c r="F3878" s="124"/>
      <c r="G3878" s="124"/>
      <c r="H3878" s="124"/>
      <c r="I3878" s="124"/>
      <c r="J3878" s="124"/>
      <c r="K3878" s="124"/>
      <c r="L3878" s="124"/>
      <c r="M3878" s="124"/>
      <c r="N3878" s="124"/>
      <c r="O3878" s="124"/>
      <c r="P3878" s="124"/>
      <c r="Q3878" s="124"/>
      <c r="R3878" s="124"/>
      <c r="S3878" s="124"/>
      <c r="T3878" s="124"/>
      <c r="U3878" s="124"/>
      <c r="V3878" s="124"/>
      <c r="W3878" s="124"/>
      <c r="X3878" s="124"/>
      <c r="Y3878" s="124"/>
    </row>
    <row r="3879" spans="1:25" x14ac:dyDescent="0.25">
      <c r="A3879" s="124"/>
      <c r="B3879" s="124"/>
      <c r="C3879" s="124"/>
      <c r="D3879" s="124"/>
      <c r="E3879" s="124"/>
      <c r="F3879" s="124"/>
      <c r="G3879" s="124"/>
      <c r="H3879" s="124"/>
      <c r="I3879" s="124"/>
      <c r="J3879" s="124"/>
      <c r="K3879" s="124"/>
      <c r="L3879" s="124"/>
      <c r="M3879" s="124"/>
      <c r="N3879" s="124"/>
      <c r="O3879" s="124"/>
      <c r="P3879" s="124"/>
      <c r="Q3879" s="124"/>
      <c r="R3879" s="124"/>
      <c r="S3879" s="124"/>
      <c r="T3879" s="124"/>
      <c r="U3879" s="124"/>
      <c r="V3879" s="124"/>
      <c r="W3879" s="124"/>
      <c r="X3879" s="124"/>
      <c r="Y3879" s="124"/>
    </row>
    <row r="3880" spans="1:25" x14ac:dyDescent="0.25">
      <c r="A3880" s="124"/>
      <c r="B3880" s="124"/>
      <c r="C3880" s="124"/>
      <c r="D3880" s="124"/>
      <c r="E3880" s="124"/>
      <c r="F3880" s="124"/>
      <c r="G3880" s="124"/>
      <c r="H3880" s="124"/>
      <c r="I3880" s="124"/>
      <c r="J3880" s="124"/>
      <c r="K3880" s="124"/>
      <c r="L3880" s="124"/>
      <c r="M3880" s="124"/>
      <c r="N3880" s="124"/>
      <c r="O3880" s="124"/>
      <c r="P3880" s="124"/>
      <c r="Q3880" s="124"/>
      <c r="R3880" s="124"/>
      <c r="S3880" s="124"/>
      <c r="T3880" s="124"/>
      <c r="U3880" s="124"/>
      <c r="V3880" s="124"/>
      <c r="W3880" s="124"/>
      <c r="X3880" s="124"/>
      <c r="Y3880" s="124"/>
    </row>
    <row r="3881" spans="1:25" x14ac:dyDescent="0.25">
      <c r="A3881" s="124"/>
      <c r="B3881" s="124"/>
      <c r="C3881" s="124"/>
      <c r="D3881" s="124"/>
      <c r="E3881" s="124"/>
      <c r="F3881" s="124"/>
      <c r="G3881" s="124"/>
      <c r="H3881" s="124"/>
      <c r="I3881" s="124"/>
      <c r="J3881" s="124"/>
      <c r="K3881" s="124"/>
      <c r="L3881" s="124"/>
      <c r="M3881" s="124"/>
      <c r="N3881" s="124"/>
      <c r="O3881" s="124"/>
      <c r="P3881" s="124"/>
      <c r="Q3881" s="124"/>
      <c r="R3881" s="124"/>
      <c r="S3881" s="124"/>
      <c r="T3881" s="124"/>
      <c r="U3881" s="124"/>
      <c r="V3881" s="124"/>
      <c r="W3881" s="124"/>
      <c r="X3881" s="124"/>
      <c r="Y3881" s="124"/>
    </row>
    <row r="3882" spans="1:25" x14ac:dyDescent="0.25">
      <c r="A3882" s="124"/>
      <c r="B3882" s="124"/>
      <c r="C3882" s="124"/>
      <c r="D3882" s="124"/>
      <c r="E3882" s="124"/>
      <c r="F3882" s="124"/>
      <c r="G3882" s="124"/>
      <c r="H3882" s="124"/>
      <c r="I3882" s="124"/>
      <c r="J3882" s="124"/>
      <c r="K3882" s="124"/>
      <c r="L3882" s="124"/>
      <c r="M3882" s="124"/>
      <c r="N3882" s="124"/>
      <c r="O3882" s="124"/>
      <c r="P3882" s="124"/>
      <c r="Q3882" s="124"/>
      <c r="R3882" s="124"/>
      <c r="S3882" s="124"/>
      <c r="T3882" s="124"/>
      <c r="U3882" s="124"/>
      <c r="V3882" s="124"/>
      <c r="W3882" s="124"/>
      <c r="X3882" s="124"/>
      <c r="Y3882" s="124"/>
    </row>
    <row r="3883" spans="1:25" x14ac:dyDescent="0.25">
      <c r="A3883" s="124"/>
      <c r="B3883" s="124"/>
      <c r="C3883" s="124"/>
      <c r="D3883" s="124"/>
      <c r="E3883" s="124"/>
      <c r="F3883" s="124"/>
      <c r="G3883" s="124"/>
      <c r="H3883" s="124"/>
      <c r="I3883" s="124"/>
      <c r="J3883" s="124"/>
      <c r="K3883" s="124"/>
      <c r="L3883" s="124"/>
      <c r="M3883" s="124"/>
      <c r="N3883" s="124"/>
      <c r="O3883" s="124"/>
      <c r="P3883" s="124"/>
      <c r="Q3883" s="124"/>
      <c r="R3883" s="124"/>
      <c r="S3883" s="124"/>
      <c r="T3883" s="124"/>
      <c r="U3883" s="124"/>
      <c r="V3883" s="124"/>
      <c r="W3883" s="124"/>
      <c r="X3883" s="124"/>
      <c r="Y3883" s="124"/>
    </row>
    <row r="3884" spans="1:25" x14ac:dyDescent="0.25">
      <c r="A3884" s="124"/>
      <c r="B3884" s="124"/>
      <c r="C3884" s="124"/>
      <c r="D3884" s="124"/>
      <c r="E3884" s="124"/>
      <c r="F3884" s="124"/>
      <c r="G3884" s="124"/>
      <c r="H3884" s="124"/>
      <c r="I3884" s="124"/>
      <c r="J3884" s="124"/>
      <c r="K3884" s="124"/>
      <c r="L3884" s="124"/>
      <c r="M3884" s="124"/>
      <c r="N3884" s="124"/>
      <c r="O3884" s="124"/>
      <c r="P3884" s="124"/>
      <c r="Q3884" s="124"/>
      <c r="R3884" s="124"/>
      <c r="S3884" s="124"/>
      <c r="T3884" s="124"/>
      <c r="U3884" s="124"/>
      <c r="V3884" s="124"/>
      <c r="W3884" s="124"/>
      <c r="X3884" s="124"/>
      <c r="Y3884" s="124"/>
    </row>
    <row r="3885" spans="1:25" x14ac:dyDescent="0.25">
      <c r="A3885" s="124"/>
      <c r="B3885" s="124"/>
      <c r="C3885" s="124"/>
      <c r="D3885" s="124"/>
      <c r="E3885" s="124"/>
      <c r="F3885" s="124"/>
      <c r="G3885" s="124"/>
      <c r="H3885" s="124"/>
      <c r="I3885" s="124"/>
      <c r="J3885" s="124"/>
      <c r="K3885" s="124"/>
      <c r="L3885" s="124"/>
      <c r="M3885" s="124"/>
      <c r="N3885" s="124"/>
      <c r="O3885" s="124"/>
      <c r="P3885" s="124"/>
      <c r="Q3885" s="124"/>
      <c r="R3885" s="124"/>
      <c r="S3885" s="124"/>
      <c r="T3885" s="124"/>
      <c r="U3885" s="124"/>
      <c r="V3885" s="124"/>
      <c r="W3885" s="124"/>
      <c r="X3885" s="124"/>
      <c r="Y3885" s="124"/>
    </row>
    <row r="3886" spans="1:25" x14ac:dyDescent="0.25">
      <c r="A3886" s="124"/>
      <c r="B3886" s="124"/>
      <c r="C3886" s="124"/>
      <c r="D3886" s="124"/>
      <c r="E3886" s="124"/>
      <c r="F3886" s="124"/>
      <c r="G3886" s="124"/>
      <c r="H3886" s="124"/>
      <c r="I3886" s="124"/>
      <c r="J3886" s="124"/>
      <c r="K3886" s="124"/>
      <c r="L3886" s="124"/>
      <c r="M3886" s="124"/>
      <c r="N3886" s="124"/>
      <c r="O3886" s="124"/>
      <c r="P3886" s="124"/>
      <c r="Q3886" s="124"/>
      <c r="R3886" s="124"/>
      <c r="S3886" s="124"/>
      <c r="T3886" s="124"/>
      <c r="U3886" s="124"/>
      <c r="V3886" s="124"/>
      <c r="W3886" s="124"/>
      <c r="X3886" s="124"/>
      <c r="Y3886" s="124"/>
    </row>
    <row r="3887" spans="1:25" x14ac:dyDescent="0.25">
      <c r="A3887" s="124"/>
      <c r="B3887" s="124"/>
      <c r="C3887" s="124"/>
      <c r="D3887" s="124"/>
      <c r="E3887" s="124"/>
      <c r="F3887" s="124"/>
      <c r="G3887" s="124"/>
      <c r="H3887" s="124"/>
      <c r="I3887" s="124"/>
      <c r="J3887" s="124"/>
      <c r="K3887" s="124"/>
      <c r="L3887" s="124"/>
      <c r="M3887" s="124"/>
      <c r="N3887" s="124"/>
      <c r="O3887" s="124"/>
      <c r="P3887" s="124"/>
      <c r="Q3887" s="124"/>
      <c r="R3887" s="124"/>
      <c r="S3887" s="124"/>
      <c r="T3887" s="124"/>
      <c r="U3887" s="124"/>
      <c r="V3887" s="124"/>
      <c r="W3887" s="124"/>
      <c r="X3887" s="124"/>
      <c r="Y3887" s="124"/>
    </row>
    <row r="3888" spans="1:25" x14ac:dyDescent="0.25">
      <c r="A3888" s="124"/>
      <c r="B3888" s="124"/>
      <c r="C3888" s="124"/>
      <c r="D3888" s="124"/>
      <c r="E3888" s="124"/>
      <c r="F3888" s="124"/>
      <c r="G3888" s="124"/>
      <c r="H3888" s="124"/>
      <c r="I3888" s="124"/>
      <c r="J3888" s="124"/>
      <c r="K3888" s="124"/>
      <c r="L3888" s="124"/>
      <c r="M3888" s="124"/>
      <c r="N3888" s="124"/>
      <c r="O3888" s="124"/>
      <c r="P3888" s="124"/>
      <c r="Q3888" s="124"/>
      <c r="R3888" s="124"/>
      <c r="S3888" s="124"/>
      <c r="T3888" s="124"/>
      <c r="U3888" s="124"/>
      <c r="V3888" s="124"/>
      <c r="W3888" s="124"/>
      <c r="X3888" s="124"/>
      <c r="Y3888" s="124"/>
    </row>
    <row r="3889" spans="1:25" x14ac:dyDescent="0.25">
      <c r="A3889" s="124"/>
      <c r="B3889" s="124"/>
      <c r="C3889" s="124"/>
      <c r="D3889" s="124"/>
      <c r="E3889" s="124"/>
      <c r="F3889" s="124"/>
      <c r="G3889" s="124"/>
      <c r="H3889" s="124"/>
      <c r="I3889" s="124"/>
      <c r="J3889" s="124"/>
      <c r="K3889" s="124"/>
      <c r="L3889" s="124"/>
      <c r="M3889" s="124"/>
      <c r="N3889" s="124"/>
      <c r="O3889" s="124"/>
      <c r="P3889" s="124"/>
      <c r="Q3889" s="124"/>
      <c r="R3889" s="124"/>
      <c r="S3889" s="124"/>
      <c r="T3889" s="124"/>
      <c r="U3889" s="124"/>
      <c r="V3889" s="124"/>
      <c r="W3889" s="124"/>
      <c r="X3889" s="124"/>
      <c r="Y3889" s="124"/>
    </row>
    <row r="3890" spans="1:25" x14ac:dyDescent="0.25">
      <c r="A3890" s="124"/>
      <c r="B3890" s="124"/>
      <c r="C3890" s="124"/>
      <c r="D3890" s="124"/>
      <c r="E3890" s="124"/>
      <c r="F3890" s="124"/>
      <c r="G3890" s="124"/>
      <c r="H3890" s="124"/>
      <c r="I3890" s="124"/>
      <c r="J3890" s="124"/>
      <c r="K3890" s="124"/>
      <c r="L3890" s="124"/>
      <c r="M3890" s="124"/>
      <c r="N3890" s="124"/>
      <c r="O3890" s="124"/>
      <c r="P3890" s="124"/>
      <c r="Q3890" s="124"/>
      <c r="R3890" s="124"/>
      <c r="S3890" s="124"/>
      <c r="T3890" s="124"/>
      <c r="U3890" s="124"/>
      <c r="V3890" s="124"/>
      <c r="W3890" s="124"/>
      <c r="X3890" s="124"/>
      <c r="Y3890" s="124"/>
    </row>
    <row r="3891" spans="1:25" x14ac:dyDescent="0.25">
      <c r="A3891" s="124"/>
      <c r="B3891" s="124"/>
      <c r="C3891" s="124"/>
      <c r="D3891" s="124"/>
      <c r="E3891" s="124"/>
      <c r="F3891" s="124"/>
      <c r="G3891" s="124"/>
      <c r="H3891" s="124"/>
      <c r="I3891" s="124"/>
      <c r="J3891" s="124"/>
      <c r="K3891" s="124"/>
      <c r="L3891" s="124"/>
      <c r="M3891" s="124"/>
      <c r="N3891" s="124"/>
      <c r="O3891" s="124"/>
      <c r="P3891" s="124"/>
      <c r="Q3891" s="124"/>
      <c r="R3891" s="124"/>
      <c r="S3891" s="124"/>
      <c r="T3891" s="124"/>
      <c r="U3891" s="124"/>
      <c r="V3891" s="124"/>
      <c r="W3891" s="124"/>
      <c r="X3891" s="124"/>
      <c r="Y3891" s="124"/>
    </row>
    <row r="3892" spans="1:25" x14ac:dyDescent="0.25">
      <c r="A3892" s="124"/>
      <c r="B3892" s="124"/>
      <c r="C3892" s="124"/>
      <c r="D3892" s="124"/>
      <c r="E3892" s="124"/>
      <c r="F3892" s="124"/>
      <c r="G3892" s="124"/>
      <c r="H3892" s="124"/>
      <c r="I3892" s="124"/>
      <c r="J3892" s="124"/>
      <c r="K3892" s="124"/>
      <c r="L3892" s="124"/>
      <c r="M3892" s="124"/>
      <c r="N3892" s="124"/>
      <c r="O3892" s="124"/>
      <c r="P3892" s="124"/>
      <c r="Q3892" s="124"/>
      <c r="R3892" s="124"/>
      <c r="S3892" s="124"/>
      <c r="T3892" s="124"/>
      <c r="U3892" s="124"/>
      <c r="V3892" s="124"/>
      <c r="W3892" s="124"/>
      <c r="X3892" s="124"/>
      <c r="Y3892" s="124"/>
    </row>
    <row r="3893" spans="1:25" x14ac:dyDescent="0.25">
      <c r="A3893" s="124"/>
      <c r="B3893" s="124"/>
      <c r="C3893" s="124"/>
      <c r="D3893" s="124"/>
      <c r="E3893" s="124"/>
      <c r="F3893" s="124"/>
      <c r="G3893" s="124"/>
      <c r="H3893" s="124"/>
      <c r="I3893" s="124"/>
      <c r="J3893" s="124"/>
      <c r="K3893" s="124"/>
      <c r="L3893" s="124"/>
      <c r="M3893" s="124"/>
      <c r="N3893" s="124"/>
      <c r="O3893" s="124"/>
      <c r="P3893" s="124"/>
      <c r="Q3893" s="124"/>
      <c r="R3893" s="124"/>
      <c r="S3893" s="124"/>
      <c r="T3893" s="124"/>
      <c r="U3893" s="124"/>
      <c r="V3893" s="124"/>
      <c r="W3893" s="124"/>
      <c r="X3893" s="124"/>
      <c r="Y3893" s="124"/>
    </row>
    <row r="3894" spans="1:25" x14ac:dyDescent="0.25">
      <c r="A3894" s="124"/>
      <c r="B3894" s="124"/>
      <c r="C3894" s="124"/>
      <c r="D3894" s="124"/>
      <c r="E3894" s="124"/>
      <c r="F3894" s="124"/>
      <c r="G3894" s="124"/>
      <c r="H3894" s="124"/>
      <c r="I3894" s="124"/>
      <c r="J3894" s="124"/>
      <c r="K3894" s="124"/>
      <c r="L3894" s="124"/>
      <c r="M3894" s="124"/>
      <c r="N3894" s="124"/>
      <c r="O3894" s="124"/>
      <c r="P3894" s="124"/>
      <c r="Q3894" s="124"/>
      <c r="R3894" s="124"/>
      <c r="S3894" s="124"/>
      <c r="T3894" s="124"/>
      <c r="U3894" s="124"/>
      <c r="V3894" s="124"/>
      <c r="W3894" s="124"/>
      <c r="X3894" s="124"/>
      <c r="Y3894" s="124"/>
    </row>
    <row r="3895" spans="1:25" x14ac:dyDescent="0.25">
      <c r="A3895" s="124"/>
      <c r="B3895" s="124"/>
      <c r="C3895" s="124"/>
      <c r="D3895" s="124"/>
      <c r="E3895" s="124"/>
      <c r="F3895" s="124"/>
      <c r="G3895" s="124"/>
      <c r="H3895" s="124"/>
      <c r="I3895" s="124"/>
      <c r="J3895" s="124"/>
      <c r="K3895" s="124"/>
      <c r="L3895" s="124"/>
      <c r="M3895" s="124"/>
      <c r="N3895" s="124"/>
      <c r="O3895" s="124"/>
      <c r="P3895" s="124"/>
      <c r="Q3895" s="124"/>
      <c r="R3895" s="124"/>
      <c r="S3895" s="124"/>
      <c r="T3895" s="124"/>
      <c r="U3895" s="124"/>
      <c r="V3895" s="124"/>
      <c r="W3895" s="124"/>
      <c r="X3895" s="124"/>
      <c r="Y3895" s="124"/>
    </row>
    <row r="3896" spans="1:25" x14ac:dyDescent="0.25">
      <c r="A3896" s="124"/>
      <c r="B3896" s="124"/>
      <c r="C3896" s="124"/>
      <c r="D3896" s="124"/>
      <c r="E3896" s="124"/>
      <c r="F3896" s="124"/>
      <c r="G3896" s="124"/>
      <c r="H3896" s="124"/>
      <c r="I3896" s="124"/>
      <c r="J3896" s="124"/>
      <c r="K3896" s="124"/>
      <c r="L3896" s="124"/>
      <c r="M3896" s="124"/>
      <c r="N3896" s="124"/>
      <c r="O3896" s="124"/>
      <c r="P3896" s="124"/>
      <c r="Q3896" s="124"/>
      <c r="R3896" s="124"/>
      <c r="S3896" s="124"/>
      <c r="T3896" s="124"/>
      <c r="U3896" s="124"/>
      <c r="V3896" s="124"/>
      <c r="W3896" s="124"/>
      <c r="X3896" s="124"/>
      <c r="Y3896" s="124"/>
    </row>
    <row r="3897" spans="1:25" x14ac:dyDescent="0.25">
      <c r="A3897" s="124"/>
      <c r="B3897" s="124"/>
      <c r="C3897" s="124"/>
      <c r="D3897" s="124"/>
      <c r="E3897" s="124"/>
      <c r="F3897" s="124"/>
      <c r="G3897" s="124"/>
      <c r="H3897" s="124"/>
      <c r="I3897" s="124"/>
      <c r="J3897" s="124"/>
      <c r="K3897" s="124"/>
      <c r="L3897" s="124"/>
      <c r="M3897" s="124"/>
      <c r="N3897" s="124"/>
      <c r="O3897" s="124"/>
      <c r="P3897" s="124"/>
      <c r="Q3897" s="124"/>
      <c r="R3897" s="124"/>
      <c r="S3897" s="124"/>
      <c r="T3897" s="124"/>
      <c r="U3897" s="124"/>
      <c r="V3897" s="124"/>
      <c r="W3897" s="124"/>
      <c r="X3897" s="124"/>
      <c r="Y3897" s="124"/>
    </row>
    <row r="3898" spans="1:25" x14ac:dyDescent="0.25">
      <c r="A3898" s="124"/>
      <c r="B3898" s="124"/>
      <c r="C3898" s="124"/>
      <c r="D3898" s="124"/>
      <c r="E3898" s="124"/>
      <c r="F3898" s="124"/>
      <c r="G3898" s="124"/>
      <c r="H3898" s="124"/>
      <c r="I3898" s="124"/>
      <c r="J3898" s="124"/>
      <c r="K3898" s="124"/>
      <c r="L3898" s="124"/>
      <c r="M3898" s="124"/>
      <c r="N3898" s="124"/>
      <c r="O3898" s="124"/>
      <c r="P3898" s="124"/>
      <c r="Q3898" s="124"/>
      <c r="R3898" s="124"/>
      <c r="S3898" s="124"/>
      <c r="T3898" s="124"/>
      <c r="U3898" s="124"/>
      <c r="V3898" s="124"/>
      <c r="W3898" s="124"/>
      <c r="X3898" s="124"/>
      <c r="Y3898" s="124"/>
    </row>
    <row r="3899" spans="1:25" x14ac:dyDescent="0.25">
      <c r="A3899" s="124"/>
      <c r="B3899" s="124"/>
      <c r="C3899" s="124"/>
      <c r="D3899" s="124"/>
      <c r="E3899" s="124"/>
      <c r="F3899" s="124"/>
      <c r="G3899" s="124"/>
      <c r="H3899" s="124"/>
      <c r="I3899" s="124"/>
      <c r="J3899" s="124"/>
      <c r="K3899" s="124"/>
      <c r="L3899" s="124"/>
      <c r="M3899" s="124"/>
      <c r="N3899" s="124"/>
      <c r="O3899" s="124"/>
      <c r="P3899" s="124"/>
      <c r="Q3899" s="124"/>
      <c r="R3899" s="124"/>
      <c r="S3899" s="124"/>
      <c r="T3899" s="124"/>
      <c r="U3899" s="124"/>
      <c r="V3899" s="124"/>
      <c r="W3899" s="124"/>
      <c r="X3899" s="124"/>
      <c r="Y3899" s="124"/>
    </row>
    <row r="3900" spans="1:25" x14ac:dyDescent="0.25">
      <c r="A3900" s="124"/>
      <c r="B3900" s="124"/>
      <c r="C3900" s="124"/>
      <c r="D3900" s="124"/>
      <c r="E3900" s="124"/>
      <c r="F3900" s="124"/>
      <c r="G3900" s="124"/>
      <c r="H3900" s="124"/>
      <c r="I3900" s="124"/>
      <c r="J3900" s="124"/>
      <c r="K3900" s="124"/>
      <c r="L3900" s="124"/>
      <c r="M3900" s="124"/>
      <c r="N3900" s="124"/>
      <c r="O3900" s="124"/>
      <c r="P3900" s="124"/>
      <c r="Q3900" s="124"/>
      <c r="R3900" s="124"/>
      <c r="S3900" s="124"/>
      <c r="T3900" s="124"/>
      <c r="U3900" s="124"/>
      <c r="V3900" s="124"/>
      <c r="W3900" s="124"/>
      <c r="X3900" s="124"/>
      <c r="Y3900" s="124"/>
    </row>
    <row r="3901" spans="1:25" x14ac:dyDescent="0.25">
      <c r="A3901" s="124"/>
      <c r="B3901" s="124"/>
      <c r="C3901" s="124"/>
      <c r="D3901" s="124"/>
      <c r="E3901" s="124"/>
      <c r="F3901" s="124"/>
      <c r="G3901" s="124"/>
      <c r="H3901" s="124"/>
      <c r="I3901" s="124"/>
      <c r="J3901" s="124"/>
      <c r="K3901" s="124"/>
      <c r="L3901" s="124"/>
      <c r="M3901" s="124"/>
      <c r="N3901" s="124"/>
      <c r="O3901" s="124"/>
      <c r="P3901" s="124"/>
      <c r="Q3901" s="124"/>
      <c r="R3901" s="124"/>
      <c r="S3901" s="124"/>
      <c r="T3901" s="124"/>
      <c r="U3901" s="124"/>
      <c r="V3901" s="124"/>
      <c r="W3901" s="124"/>
      <c r="X3901" s="124"/>
      <c r="Y3901" s="124"/>
    </row>
    <row r="3902" spans="1:25" x14ac:dyDescent="0.25">
      <c r="A3902" s="124"/>
      <c r="B3902" s="124"/>
      <c r="C3902" s="124"/>
      <c r="D3902" s="124"/>
      <c r="E3902" s="124"/>
      <c r="F3902" s="124"/>
      <c r="G3902" s="124"/>
      <c r="H3902" s="124"/>
      <c r="I3902" s="124"/>
      <c r="J3902" s="124"/>
      <c r="K3902" s="124"/>
      <c r="L3902" s="124"/>
      <c r="M3902" s="124"/>
      <c r="N3902" s="124"/>
      <c r="O3902" s="124"/>
      <c r="P3902" s="124"/>
      <c r="Q3902" s="124"/>
      <c r="R3902" s="124"/>
      <c r="S3902" s="124"/>
      <c r="T3902" s="124"/>
      <c r="U3902" s="124"/>
      <c r="V3902" s="124"/>
      <c r="W3902" s="124"/>
      <c r="X3902" s="124"/>
      <c r="Y3902" s="124"/>
    </row>
    <row r="3903" spans="1:25" x14ac:dyDescent="0.25">
      <c r="A3903" s="124"/>
      <c r="B3903" s="124"/>
      <c r="C3903" s="124"/>
      <c r="D3903" s="124"/>
      <c r="E3903" s="124"/>
      <c r="F3903" s="124"/>
      <c r="G3903" s="124"/>
      <c r="H3903" s="124"/>
      <c r="I3903" s="124"/>
      <c r="J3903" s="124"/>
      <c r="K3903" s="124"/>
      <c r="L3903" s="124"/>
      <c r="M3903" s="124"/>
      <c r="N3903" s="124"/>
      <c r="O3903" s="124"/>
      <c r="P3903" s="124"/>
      <c r="Q3903" s="124"/>
      <c r="R3903" s="124"/>
      <c r="S3903" s="124"/>
      <c r="T3903" s="124"/>
      <c r="U3903" s="124"/>
      <c r="V3903" s="124"/>
      <c r="W3903" s="124"/>
      <c r="X3903" s="124"/>
      <c r="Y3903" s="124"/>
    </row>
    <row r="3904" spans="1:25" x14ac:dyDescent="0.25">
      <c r="A3904" s="124"/>
      <c r="B3904" s="124"/>
      <c r="C3904" s="124"/>
      <c r="D3904" s="124"/>
      <c r="E3904" s="124"/>
      <c r="F3904" s="124"/>
      <c r="G3904" s="124"/>
      <c r="H3904" s="124"/>
      <c r="I3904" s="124"/>
      <c r="J3904" s="124"/>
      <c r="K3904" s="124"/>
      <c r="L3904" s="124"/>
      <c r="M3904" s="124"/>
      <c r="N3904" s="124"/>
      <c r="O3904" s="124"/>
      <c r="P3904" s="124"/>
      <c r="Q3904" s="124"/>
      <c r="R3904" s="124"/>
      <c r="S3904" s="124"/>
      <c r="T3904" s="124"/>
      <c r="U3904" s="124"/>
      <c r="V3904" s="124"/>
      <c r="W3904" s="124"/>
      <c r="X3904" s="124"/>
      <c r="Y3904" s="124"/>
    </row>
    <row r="3905" spans="1:25" x14ac:dyDescent="0.25">
      <c r="A3905" s="124"/>
      <c r="B3905" s="124"/>
      <c r="C3905" s="124"/>
      <c r="D3905" s="124"/>
      <c r="E3905" s="124"/>
      <c r="F3905" s="124"/>
      <c r="G3905" s="124"/>
      <c r="H3905" s="124"/>
      <c r="I3905" s="124"/>
      <c r="J3905" s="124"/>
      <c r="K3905" s="124"/>
      <c r="L3905" s="124"/>
      <c r="M3905" s="124"/>
      <c r="N3905" s="124"/>
      <c r="O3905" s="124"/>
      <c r="P3905" s="124"/>
      <c r="Q3905" s="124"/>
      <c r="R3905" s="124"/>
      <c r="S3905" s="124"/>
      <c r="T3905" s="124"/>
      <c r="U3905" s="124"/>
      <c r="V3905" s="124"/>
      <c r="W3905" s="124"/>
      <c r="X3905" s="124"/>
      <c r="Y3905" s="124"/>
    </row>
    <row r="3906" spans="1:25" x14ac:dyDescent="0.25">
      <c r="A3906" s="124"/>
      <c r="B3906" s="124"/>
      <c r="C3906" s="124"/>
      <c r="D3906" s="124"/>
      <c r="E3906" s="124"/>
      <c r="F3906" s="124"/>
      <c r="G3906" s="124"/>
      <c r="H3906" s="124"/>
      <c r="I3906" s="124"/>
      <c r="J3906" s="124"/>
      <c r="K3906" s="124"/>
      <c r="L3906" s="124"/>
      <c r="M3906" s="124"/>
      <c r="N3906" s="124"/>
      <c r="O3906" s="124"/>
      <c r="P3906" s="124"/>
      <c r="Q3906" s="124"/>
      <c r="R3906" s="124"/>
      <c r="S3906" s="124"/>
      <c r="T3906" s="124"/>
      <c r="U3906" s="124"/>
      <c r="V3906" s="124"/>
      <c r="W3906" s="124"/>
      <c r="X3906" s="124"/>
      <c r="Y3906" s="124"/>
    </row>
    <row r="3907" spans="1:25" x14ac:dyDescent="0.25">
      <c r="A3907" s="124"/>
      <c r="B3907" s="124"/>
      <c r="C3907" s="124"/>
      <c r="D3907" s="124"/>
      <c r="E3907" s="124"/>
      <c r="F3907" s="124"/>
      <c r="G3907" s="124"/>
      <c r="H3907" s="124"/>
      <c r="I3907" s="124"/>
      <c r="J3907" s="124"/>
      <c r="K3907" s="124"/>
      <c r="L3907" s="124"/>
      <c r="M3907" s="124"/>
      <c r="N3907" s="124"/>
      <c r="O3907" s="124"/>
      <c r="P3907" s="124"/>
      <c r="Q3907" s="124"/>
      <c r="R3907" s="124"/>
      <c r="S3907" s="124"/>
      <c r="T3907" s="124"/>
      <c r="U3907" s="124"/>
      <c r="V3907" s="124"/>
      <c r="W3907" s="124"/>
      <c r="X3907" s="124"/>
      <c r="Y3907" s="124"/>
    </row>
    <row r="3908" spans="1:25" x14ac:dyDescent="0.25">
      <c r="A3908" s="124"/>
      <c r="B3908" s="124"/>
      <c r="C3908" s="124"/>
      <c r="D3908" s="124"/>
      <c r="E3908" s="124"/>
      <c r="F3908" s="124"/>
      <c r="G3908" s="124"/>
      <c r="H3908" s="124"/>
      <c r="I3908" s="124"/>
      <c r="J3908" s="124"/>
      <c r="K3908" s="124"/>
      <c r="L3908" s="124"/>
      <c r="M3908" s="124"/>
      <c r="N3908" s="124"/>
      <c r="O3908" s="124"/>
      <c r="P3908" s="124"/>
      <c r="Q3908" s="124"/>
      <c r="R3908" s="124"/>
      <c r="S3908" s="124"/>
      <c r="T3908" s="124"/>
      <c r="U3908" s="124"/>
      <c r="V3908" s="124"/>
      <c r="W3908" s="124"/>
      <c r="X3908" s="124"/>
      <c r="Y3908" s="124"/>
    </row>
    <row r="3909" spans="1:25" x14ac:dyDescent="0.25">
      <c r="A3909" s="124"/>
      <c r="B3909" s="124"/>
      <c r="C3909" s="124"/>
      <c r="D3909" s="124"/>
      <c r="E3909" s="124"/>
      <c r="F3909" s="124"/>
      <c r="G3909" s="124"/>
      <c r="H3909" s="124"/>
      <c r="I3909" s="124"/>
      <c r="J3909" s="124"/>
      <c r="K3909" s="124"/>
      <c r="L3909" s="124"/>
      <c r="M3909" s="124"/>
      <c r="N3909" s="124"/>
      <c r="O3909" s="124"/>
      <c r="P3909" s="124"/>
      <c r="Q3909" s="124"/>
      <c r="R3909" s="124"/>
      <c r="S3909" s="124"/>
      <c r="T3909" s="124"/>
      <c r="U3909" s="124"/>
      <c r="V3909" s="124"/>
      <c r="W3909" s="124"/>
      <c r="X3909" s="124"/>
      <c r="Y3909" s="124"/>
    </row>
    <row r="3910" spans="1:25" x14ac:dyDescent="0.25">
      <c r="A3910" s="124"/>
      <c r="B3910" s="124"/>
      <c r="C3910" s="124"/>
      <c r="D3910" s="124"/>
      <c r="E3910" s="124"/>
      <c r="F3910" s="124"/>
      <c r="G3910" s="124"/>
      <c r="H3910" s="124"/>
      <c r="I3910" s="124"/>
      <c r="J3910" s="124"/>
      <c r="K3910" s="124"/>
      <c r="L3910" s="124"/>
      <c r="M3910" s="124"/>
      <c r="N3910" s="124"/>
      <c r="O3910" s="124"/>
      <c r="P3910" s="124"/>
      <c r="Q3910" s="124"/>
      <c r="R3910" s="124"/>
      <c r="S3910" s="124"/>
      <c r="T3910" s="124"/>
      <c r="U3910" s="124"/>
      <c r="V3910" s="124"/>
      <c r="W3910" s="124"/>
      <c r="X3910" s="124"/>
      <c r="Y3910" s="124"/>
    </row>
    <row r="3911" spans="1:25" x14ac:dyDescent="0.25">
      <c r="A3911" s="124"/>
      <c r="B3911" s="124"/>
      <c r="C3911" s="124"/>
      <c r="D3911" s="124"/>
      <c r="E3911" s="124"/>
      <c r="F3911" s="124"/>
      <c r="G3911" s="124"/>
      <c r="H3911" s="124"/>
      <c r="I3911" s="124"/>
      <c r="J3911" s="124"/>
      <c r="K3911" s="124"/>
      <c r="L3911" s="124"/>
      <c r="M3911" s="124"/>
      <c r="N3911" s="124"/>
      <c r="O3911" s="124"/>
      <c r="P3911" s="124"/>
      <c r="Q3911" s="124"/>
      <c r="R3911" s="124"/>
      <c r="S3911" s="124"/>
      <c r="T3911" s="124"/>
      <c r="U3911" s="124"/>
      <c r="V3911" s="124"/>
      <c r="W3911" s="124"/>
      <c r="X3911" s="124"/>
      <c r="Y3911" s="124"/>
    </row>
    <row r="3912" spans="1:25" x14ac:dyDescent="0.25">
      <c r="A3912" s="124"/>
      <c r="B3912" s="124"/>
      <c r="C3912" s="124"/>
      <c r="D3912" s="124"/>
      <c r="E3912" s="124"/>
      <c r="F3912" s="124"/>
      <c r="G3912" s="124"/>
      <c r="H3912" s="124"/>
      <c r="I3912" s="124"/>
      <c r="J3912" s="124"/>
      <c r="K3912" s="124"/>
      <c r="L3912" s="124"/>
      <c r="M3912" s="124"/>
      <c r="N3912" s="124"/>
      <c r="O3912" s="124"/>
      <c r="P3912" s="124"/>
      <c r="Q3912" s="124"/>
      <c r="R3912" s="124"/>
      <c r="S3912" s="124"/>
      <c r="T3912" s="124"/>
      <c r="U3912" s="124"/>
      <c r="V3912" s="124"/>
      <c r="W3912" s="124"/>
      <c r="X3912" s="124"/>
      <c r="Y3912" s="124"/>
    </row>
    <row r="3913" spans="1:25" x14ac:dyDescent="0.25">
      <c r="A3913" s="124"/>
      <c r="B3913" s="124"/>
      <c r="C3913" s="124"/>
      <c r="D3913" s="124"/>
      <c r="E3913" s="124"/>
      <c r="F3913" s="124"/>
      <c r="G3913" s="124"/>
      <c r="H3913" s="124"/>
      <c r="I3913" s="124"/>
      <c r="J3913" s="124"/>
      <c r="K3913" s="124"/>
      <c r="L3913" s="124"/>
      <c r="M3913" s="124"/>
      <c r="N3913" s="124"/>
      <c r="O3913" s="124"/>
      <c r="P3913" s="124"/>
      <c r="Q3913" s="124"/>
      <c r="R3913" s="124"/>
      <c r="S3913" s="124"/>
      <c r="T3913" s="124"/>
      <c r="U3913" s="124"/>
      <c r="V3913" s="124"/>
      <c r="W3913" s="124"/>
      <c r="X3913" s="124"/>
      <c r="Y3913" s="124"/>
    </row>
    <row r="3914" spans="1:25" x14ac:dyDescent="0.25">
      <c r="A3914" s="124"/>
      <c r="B3914" s="124"/>
      <c r="C3914" s="124"/>
      <c r="D3914" s="124"/>
      <c r="E3914" s="124"/>
      <c r="F3914" s="124"/>
      <c r="G3914" s="124"/>
      <c r="H3914" s="124"/>
      <c r="I3914" s="124"/>
      <c r="J3914" s="124"/>
      <c r="K3914" s="124"/>
      <c r="L3914" s="124"/>
      <c r="M3914" s="124"/>
      <c r="N3914" s="124"/>
      <c r="O3914" s="124"/>
      <c r="P3914" s="124"/>
      <c r="Q3914" s="124"/>
      <c r="R3914" s="124"/>
      <c r="S3914" s="124"/>
      <c r="T3914" s="124"/>
      <c r="U3914" s="124"/>
      <c r="V3914" s="124"/>
      <c r="W3914" s="124"/>
      <c r="X3914" s="124"/>
      <c r="Y3914" s="124"/>
    </row>
    <row r="3915" spans="1:25" x14ac:dyDescent="0.25">
      <c r="A3915" s="124"/>
      <c r="B3915" s="124"/>
      <c r="C3915" s="124"/>
      <c r="D3915" s="124"/>
      <c r="E3915" s="124"/>
      <c r="F3915" s="124"/>
      <c r="G3915" s="124"/>
      <c r="H3915" s="124"/>
      <c r="I3915" s="124"/>
      <c r="J3915" s="124"/>
      <c r="K3915" s="124"/>
      <c r="L3915" s="124"/>
      <c r="M3915" s="124"/>
      <c r="N3915" s="124"/>
      <c r="O3915" s="124"/>
      <c r="P3915" s="124"/>
      <c r="Q3915" s="124"/>
      <c r="R3915" s="124"/>
      <c r="S3915" s="124"/>
      <c r="T3915" s="124"/>
      <c r="U3915" s="124"/>
      <c r="V3915" s="124"/>
      <c r="W3915" s="124"/>
      <c r="X3915" s="124"/>
      <c r="Y3915" s="124"/>
    </row>
    <row r="3916" spans="1:25" x14ac:dyDescent="0.25">
      <c r="A3916" s="124"/>
      <c r="B3916" s="124"/>
      <c r="C3916" s="124"/>
      <c r="D3916" s="124"/>
      <c r="E3916" s="124"/>
      <c r="F3916" s="124"/>
      <c r="G3916" s="124"/>
      <c r="H3916" s="124"/>
      <c r="I3916" s="124"/>
      <c r="J3916" s="124"/>
      <c r="K3916" s="124"/>
      <c r="L3916" s="124"/>
      <c r="M3916" s="124"/>
      <c r="N3916" s="124"/>
      <c r="O3916" s="124"/>
      <c r="P3916" s="124"/>
      <c r="Q3916" s="124"/>
      <c r="R3916" s="124"/>
      <c r="S3916" s="124"/>
      <c r="T3916" s="124"/>
      <c r="U3916" s="124"/>
      <c r="V3916" s="124"/>
      <c r="W3916" s="124"/>
      <c r="X3916" s="124"/>
      <c r="Y3916" s="124"/>
    </row>
    <row r="3917" spans="1:25" x14ac:dyDescent="0.25">
      <c r="A3917" s="124"/>
      <c r="B3917" s="124"/>
      <c r="C3917" s="124"/>
      <c r="D3917" s="124"/>
      <c r="E3917" s="124"/>
      <c r="F3917" s="124"/>
      <c r="G3917" s="124"/>
      <c r="H3917" s="124"/>
      <c r="I3917" s="124"/>
      <c r="J3917" s="124"/>
      <c r="K3917" s="124"/>
      <c r="L3917" s="124"/>
      <c r="M3917" s="124"/>
      <c r="N3917" s="124"/>
      <c r="O3917" s="124"/>
      <c r="P3917" s="124"/>
      <c r="Q3917" s="124"/>
      <c r="R3917" s="124"/>
      <c r="S3917" s="124"/>
      <c r="T3917" s="124"/>
      <c r="U3917" s="124"/>
      <c r="V3917" s="124"/>
      <c r="W3917" s="124"/>
      <c r="X3917" s="124"/>
      <c r="Y3917" s="124"/>
    </row>
    <row r="3918" spans="1:25" x14ac:dyDescent="0.25">
      <c r="A3918" s="124"/>
      <c r="B3918" s="124"/>
      <c r="C3918" s="124"/>
      <c r="D3918" s="124"/>
      <c r="E3918" s="124"/>
      <c r="F3918" s="124"/>
      <c r="G3918" s="124"/>
      <c r="H3918" s="124"/>
      <c r="I3918" s="124"/>
      <c r="J3918" s="124"/>
      <c r="K3918" s="124"/>
      <c r="L3918" s="124"/>
      <c r="M3918" s="124"/>
      <c r="N3918" s="124"/>
      <c r="O3918" s="124"/>
      <c r="P3918" s="124"/>
      <c r="Q3918" s="124"/>
      <c r="R3918" s="124"/>
      <c r="S3918" s="124"/>
      <c r="T3918" s="124"/>
      <c r="U3918" s="124"/>
      <c r="V3918" s="124"/>
      <c r="W3918" s="124"/>
      <c r="X3918" s="124"/>
      <c r="Y3918" s="124"/>
    </row>
    <row r="3919" spans="1:25" x14ac:dyDescent="0.25">
      <c r="A3919" s="124"/>
      <c r="B3919" s="124"/>
      <c r="C3919" s="124"/>
      <c r="D3919" s="124"/>
      <c r="E3919" s="124"/>
      <c r="F3919" s="124"/>
      <c r="G3919" s="124"/>
      <c r="H3919" s="124"/>
      <c r="I3919" s="124"/>
      <c r="J3919" s="124"/>
      <c r="K3919" s="124"/>
      <c r="L3919" s="124"/>
      <c r="M3919" s="124"/>
      <c r="N3919" s="124"/>
      <c r="O3919" s="124"/>
      <c r="P3919" s="124"/>
      <c r="Q3919" s="124"/>
      <c r="R3919" s="124"/>
      <c r="S3919" s="124"/>
      <c r="T3919" s="124"/>
      <c r="U3919" s="124"/>
      <c r="V3919" s="124"/>
      <c r="W3919" s="124"/>
      <c r="X3919" s="124"/>
      <c r="Y3919" s="124"/>
    </row>
    <row r="3920" spans="1:25" x14ac:dyDescent="0.25">
      <c r="A3920" s="124"/>
      <c r="B3920" s="124"/>
      <c r="C3920" s="124"/>
      <c r="D3920" s="124"/>
      <c r="E3920" s="124"/>
      <c r="F3920" s="124"/>
      <c r="G3920" s="124"/>
      <c r="H3920" s="124"/>
      <c r="I3920" s="124"/>
      <c r="J3920" s="124"/>
      <c r="K3920" s="124"/>
      <c r="L3920" s="124"/>
      <c r="M3920" s="124"/>
      <c r="N3920" s="124"/>
      <c r="O3920" s="124"/>
      <c r="P3920" s="124"/>
      <c r="Q3920" s="124"/>
      <c r="R3920" s="124"/>
      <c r="S3920" s="124"/>
      <c r="T3920" s="124"/>
      <c r="U3920" s="124"/>
      <c r="V3920" s="124"/>
      <c r="W3920" s="124"/>
      <c r="X3920" s="124"/>
      <c r="Y3920" s="124"/>
    </row>
    <row r="3921" spans="1:25" x14ac:dyDescent="0.25">
      <c r="A3921" s="124"/>
      <c r="B3921" s="124"/>
      <c r="C3921" s="124"/>
      <c r="D3921" s="124"/>
      <c r="E3921" s="124"/>
      <c r="F3921" s="124"/>
      <c r="G3921" s="124"/>
      <c r="H3921" s="124"/>
      <c r="I3921" s="124"/>
      <c r="J3921" s="124"/>
      <c r="K3921" s="124"/>
      <c r="L3921" s="124"/>
      <c r="M3921" s="124"/>
      <c r="N3921" s="124"/>
      <c r="O3921" s="124"/>
      <c r="P3921" s="124"/>
      <c r="Q3921" s="124"/>
      <c r="R3921" s="124"/>
      <c r="S3921" s="124"/>
      <c r="T3921" s="124"/>
      <c r="U3921" s="124"/>
      <c r="V3921" s="124"/>
      <c r="W3921" s="124"/>
      <c r="X3921" s="124"/>
      <c r="Y3921" s="124"/>
    </row>
    <row r="3922" spans="1:25" x14ac:dyDescent="0.25">
      <c r="A3922" s="124"/>
      <c r="B3922" s="124"/>
      <c r="C3922" s="124"/>
      <c r="D3922" s="124"/>
      <c r="E3922" s="124"/>
      <c r="F3922" s="124"/>
      <c r="G3922" s="124"/>
      <c r="H3922" s="124"/>
      <c r="I3922" s="124"/>
      <c r="J3922" s="124"/>
      <c r="K3922" s="124"/>
      <c r="L3922" s="124"/>
      <c r="M3922" s="124"/>
      <c r="N3922" s="124"/>
      <c r="O3922" s="124"/>
      <c r="P3922" s="124"/>
      <c r="Q3922" s="124"/>
      <c r="R3922" s="124"/>
      <c r="S3922" s="124"/>
      <c r="T3922" s="124"/>
      <c r="U3922" s="124"/>
      <c r="V3922" s="124"/>
      <c r="W3922" s="124"/>
      <c r="X3922" s="124"/>
      <c r="Y3922" s="124"/>
    </row>
    <row r="3923" spans="1:25" x14ac:dyDescent="0.25">
      <c r="A3923" s="124"/>
      <c r="B3923" s="124"/>
      <c r="C3923" s="124"/>
      <c r="D3923" s="124"/>
      <c r="E3923" s="124"/>
      <c r="F3923" s="124"/>
      <c r="G3923" s="124"/>
      <c r="H3923" s="124"/>
      <c r="I3923" s="124"/>
      <c r="J3923" s="124"/>
      <c r="K3923" s="124"/>
      <c r="L3923" s="124"/>
      <c r="M3923" s="124"/>
      <c r="N3923" s="124"/>
      <c r="O3923" s="124"/>
      <c r="P3923" s="124"/>
      <c r="Q3923" s="124"/>
      <c r="R3923" s="124"/>
      <c r="S3923" s="124"/>
      <c r="T3923" s="124"/>
      <c r="U3923" s="124"/>
      <c r="V3923" s="124"/>
      <c r="W3923" s="124"/>
      <c r="X3923" s="124"/>
      <c r="Y3923" s="124"/>
    </row>
    <row r="3924" spans="1:25" x14ac:dyDescent="0.25">
      <c r="A3924" s="124"/>
      <c r="B3924" s="124"/>
      <c r="C3924" s="124"/>
      <c r="D3924" s="124"/>
      <c r="E3924" s="124"/>
      <c r="F3924" s="124"/>
      <c r="G3924" s="124"/>
      <c r="H3924" s="124"/>
      <c r="I3924" s="124"/>
      <c r="J3924" s="124"/>
      <c r="K3924" s="124"/>
      <c r="L3924" s="124"/>
      <c r="M3924" s="124"/>
      <c r="N3924" s="124"/>
      <c r="O3924" s="124"/>
      <c r="P3924" s="124"/>
      <c r="Q3924" s="124"/>
      <c r="R3924" s="124"/>
      <c r="S3924" s="124"/>
      <c r="T3924" s="124"/>
      <c r="U3924" s="124"/>
      <c r="V3924" s="124"/>
      <c r="W3924" s="124"/>
      <c r="X3924" s="124"/>
      <c r="Y3924" s="124"/>
    </row>
    <row r="3925" spans="1:25" x14ac:dyDescent="0.25">
      <c r="A3925" s="124"/>
      <c r="B3925" s="124"/>
      <c r="C3925" s="124"/>
      <c r="D3925" s="124"/>
      <c r="E3925" s="124"/>
      <c r="F3925" s="124"/>
      <c r="G3925" s="124"/>
      <c r="H3925" s="124"/>
      <c r="I3925" s="124"/>
      <c r="J3925" s="124"/>
      <c r="K3925" s="124"/>
      <c r="L3925" s="124"/>
      <c r="M3925" s="124"/>
      <c r="N3925" s="124"/>
      <c r="O3925" s="124"/>
      <c r="P3925" s="124"/>
      <c r="Q3925" s="124"/>
      <c r="R3925" s="124"/>
      <c r="S3925" s="124"/>
      <c r="T3925" s="124"/>
      <c r="U3925" s="124"/>
      <c r="V3925" s="124"/>
      <c r="W3925" s="124"/>
      <c r="X3925" s="124"/>
      <c r="Y3925" s="124"/>
    </row>
    <row r="3926" spans="1:25" x14ac:dyDescent="0.25">
      <c r="A3926" s="124"/>
      <c r="B3926" s="124"/>
      <c r="C3926" s="124"/>
      <c r="D3926" s="124"/>
      <c r="E3926" s="124"/>
      <c r="F3926" s="124"/>
      <c r="G3926" s="124"/>
      <c r="H3926" s="124"/>
      <c r="I3926" s="124"/>
      <c r="J3926" s="124"/>
      <c r="K3926" s="124"/>
      <c r="L3926" s="124"/>
      <c r="M3926" s="124"/>
      <c r="N3926" s="124"/>
      <c r="O3926" s="124"/>
      <c r="P3926" s="124"/>
      <c r="Q3926" s="124"/>
      <c r="R3926" s="124"/>
      <c r="S3926" s="124"/>
      <c r="T3926" s="124"/>
      <c r="U3926" s="124"/>
      <c r="V3926" s="124"/>
      <c r="W3926" s="124"/>
      <c r="X3926" s="124"/>
      <c r="Y3926" s="124"/>
    </row>
    <row r="3927" spans="1:25" x14ac:dyDescent="0.25">
      <c r="A3927" s="124"/>
      <c r="B3927" s="124"/>
      <c r="C3927" s="124"/>
      <c r="D3927" s="124"/>
      <c r="E3927" s="124"/>
      <c r="F3927" s="124"/>
      <c r="G3927" s="124"/>
      <c r="H3927" s="124"/>
      <c r="I3927" s="124"/>
      <c r="J3927" s="124"/>
      <c r="K3927" s="124"/>
      <c r="L3927" s="124"/>
      <c r="M3927" s="124"/>
      <c r="N3927" s="124"/>
      <c r="O3927" s="124"/>
      <c r="P3927" s="124"/>
      <c r="Q3927" s="124"/>
      <c r="R3927" s="124"/>
      <c r="S3927" s="124"/>
      <c r="T3927" s="124"/>
      <c r="U3927" s="124"/>
      <c r="V3927" s="124"/>
      <c r="W3927" s="124"/>
      <c r="X3927" s="124"/>
      <c r="Y3927" s="124"/>
    </row>
    <row r="3928" spans="1:25" x14ac:dyDescent="0.25">
      <c r="A3928" s="124"/>
      <c r="B3928" s="124"/>
      <c r="C3928" s="124"/>
      <c r="D3928" s="124"/>
      <c r="E3928" s="124"/>
      <c r="F3928" s="124"/>
      <c r="G3928" s="124"/>
      <c r="H3928" s="124"/>
      <c r="I3928" s="124"/>
      <c r="J3928" s="124"/>
      <c r="K3928" s="124"/>
      <c r="L3928" s="124"/>
      <c r="M3928" s="124"/>
      <c r="N3928" s="124"/>
      <c r="O3928" s="124"/>
      <c r="P3928" s="124"/>
      <c r="Q3928" s="124"/>
      <c r="R3928" s="124"/>
      <c r="S3928" s="124"/>
      <c r="T3928" s="124"/>
      <c r="U3928" s="124"/>
      <c r="V3928" s="124"/>
      <c r="W3928" s="124"/>
      <c r="X3928" s="124"/>
      <c r="Y3928" s="124"/>
    </row>
    <row r="3929" spans="1:25" x14ac:dyDescent="0.25">
      <c r="A3929" s="124"/>
      <c r="B3929" s="124"/>
      <c r="C3929" s="124"/>
      <c r="D3929" s="124"/>
      <c r="E3929" s="124"/>
      <c r="F3929" s="124"/>
      <c r="G3929" s="124"/>
      <c r="H3929" s="124"/>
      <c r="I3929" s="124"/>
      <c r="J3929" s="124"/>
      <c r="K3929" s="124"/>
      <c r="L3929" s="124"/>
      <c r="M3929" s="124"/>
      <c r="N3929" s="124"/>
      <c r="O3929" s="124"/>
      <c r="P3929" s="124"/>
      <c r="Q3929" s="124"/>
      <c r="R3929" s="124"/>
      <c r="S3929" s="124"/>
      <c r="T3929" s="124"/>
      <c r="U3929" s="124"/>
      <c r="V3929" s="124"/>
      <c r="W3929" s="124"/>
      <c r="X3929" s="124"/>
      <c r="Y3929" s="124"/>
    </row>
    <row r="3930" spans="1:25" x14ac:dyDescent="0.25">
      <c r="A3930" s="124"/>
      <c r="B3930" s="124"/>
      <c r="C3930" s="124"/>
      <c r="D3930" s="124"/>
      <c r="E3930" s="124"/>
      <c r="F3930" s="124"/>
      <c r="G3930" s="124"/>
      <c r="H3930" s="124"/>
      <c r="I3930" s="124"/>
      <c r="J3930" s="124"/>
      <c r="K3930" s="124"/>
      <c r="L3930" s="124"/>
      <c r="M3930" s="124"/>
      <c r="N3930" s="124"/>
      <c r="O3930" s="124"/>
      <c r="P3930" s="124"/>
      <c r="Q3930" s="124"/>
      <c r="R3930" s="124"/>
      <c r="S3930" s="124"/>
      <c r="T3930" s="124"/>
      <c r="U3930" s="124"/>
      <c r="V3930" s="124"/>
      <c r="W3930" s="124"/>
      <c r="X3930" s="124"/>
      <c r="Y3930" s="124"/>
    </row>
    <row r="3931" spans="1:25" x14ac:dyDescent="0.25">
      <c r="A3931" s="124"/>
      <c r="B3931" s="124"/>
      <c r="C3931" s="124"/>
      <c r="D3931" s="124"/>
      <c r="E3931" s="124"/>
      <c r="F3931" s="124"/>
      <c r="G3931" s="124"/>
      <c r="H3931" s="124"/>
      <c r="I3931" s="124"/>
      <c r="J3931" s="124"/>
      <c r="K3931" s="124"/>
      <c r="L3931" s="124"/>
      <c r="M3931" s="124"/>
      <c r="N3931" s="124"/>
      <c r="O3931" s="124"/>
      <c r="P3931" s="124"/>
      <c r="Q3931" s="124"/>
      <c r="R3931" s="124"/>
      <c r="S3931" s="124"/>
      <c r="T3931" s="124"/>
      <c r="U3931" s="124"/>
      <c r="V3931" s="124"/>
      <c r="W3931" s="124"/>
      <c r="X3931" s="124"/>
      <c r="Y3931" s="124"/>
    </row>
    <row r="3932" spans="1:25" x14ac:dyDescent="0.25">
      <c r="A3932" s="124"/>
      <c r="B3932" s="124"/>
      <c r="C3932" s="124"/>
      <c r="D3932" s="124"/>
      <c r="E3932" s="124"/>
      <c r="F3932" s="124"/>
      <c r="G3932" s="124"/>
      <c r="H3932" s="124"/>
      <c r="I3932" s="124"/>
      <c r="J3932" s="124"/>
      <c r="K3932" s="124"/>
      <c r="L3932" s="124"/>
      <c r="M3932" s="124"/>
      <c r="N3932" s="124"/>
      <c r="O3932" s="124"/>
      <c r="P3932" s="124"/>
      <c r="Q3932" s="124"/>
      <c r="R3932" s="124"/>
      <c r="S3932" s="124"/>
      <c r="T3932" s="124"/>
      <c r="U3932" s="124"/>
      <c r="V3932" s="124"/>
      <c r="W3932" s="124"/>
      <c r="X3932" s="124"/>
      <c r="Y3932" s="124"/>
    </row>
    <row r="3933" spans="1:25" x14ac:dyDescent="0.25">
      <c r="A3933" s="124"/>
      <c r="B3933" s="124"/>
      <c r="C3933" s="124"/>
      <c r="D3933" s="124"/>
      <c r="E3933" s="124"/>
      <c r="F3933" s="124"/>
      <c r="G3933" s="124"/>
      <c r="H3933" s="124"/>
      <c r="I3933" s="124"/>
      <c r="J3933" s="124"/>
      <c r="K3933" s="124"/>
      <c r="L3933" s="124"/>
      <c r="M3933" s="124"/>
      <c r="N3933" s="124"/>
      <c r="O3933" s="124"/>
      <c r="P3933" s="124"/>
      <c r="Q3933" s="124"/>
      <c r="R3933" s="124"/>
      <c r="S3933" s="124"/>
      <c r="T3933" s="124"/>
      <c r="U3933" s="124"/>
      <c r="V3933" s="124"/>
      <c r="W3933" s="124"/>
      <c r="X3933" s="124"/>
      <c r="Y3933" s="124"/>
    </row>
    <row r="3934" spans="1:25" x14ac:dyDescent="0.25">
      <c r="A3934" s="124"/>
      <c r="B3934" s="124"/>
      <c r="C3934" s="124"/>
      <c r="D3934" s="124"/>
      <c r="E3934" s="124"/>
      <c r="F3934" s="124"/>
      <c r="G3934" s="124"/>
      <c r="H3934" s="124"/>
      <c r="I3934" s="124"/>
      <c r="J3934" s="124"/>
      <c r="K3934" s="124"/>
      <c r="L3934" s="124"/>
      <c r="M3934" s="124"/>
      <c r="N3934" s="124"/>
      <c r="O3934" s="124"/>
      <c r="P3934" s="124"/>
      <c r="Q3934" s="124"/>
      <c r="R3934" s="124"/>
      <c r="S3934" s="124"/>
      <c r="T3934" s="124"/>
      <c r="U3934" s="124"/>
      <c r="V3934" s="124"/>
      <c r="W3934" s="124"/>
      <c r="X3934" s="124"/>
      <c r="Y3934" s="124"/>
    </row>
    <row r="3935" spans="1:25" x14ac:dyDescent="0.25">
      <c r="A3935" s="124"/>
      <c r="B3935" s="124"/>
      <c r="C3935" s="124"/>
      <c r="D3935" s="124"/>
      <c r="E3935" s="124"/>
      <c r="F3935" s="124"/>
      <c r="G3935" s="124"/>
      <c r="H3935" s="124"/>
      <c r="I3935" s="124"/>
      <c r="J3935" s="124"/>
      <c r="K3935" s="124"/>
      <c r="L3935" s="124"/>
      <c r="M3935" s="124"/>
      <c r="N3935" s="124"/>
      <c r="O3935" s="124"/>
      <c r="P3935" s="124"/>
      <c r="Q3935" s="124"/>
      <c r="R3935" s="124"/>
      <c r="S3935" s="124"/>
      <c r="T3935" s="124"/>
      <c r="U3935" s="124"/>
      <c r="V3935" s="124"/>
      <c r="W3935" s="124"/>
      <c r="X3935" s="124"/>
      <c r="Y3935" s="124"/>
    </row>
    <row r="3936" spans="1:25" x14ac:dyDescent="0.25">
      <c r="A3936" s="124"/>
      <c r="B3936" s="124"/>
      <c r="C3936" s="124"/>
      <c r="D3936" s="124"/>
      <c r="E3936" s="124"/>
      <c r="F3936" s="124"/>
      <c r="G3936" s="124"/>
      <c r="H3936" s="124"/>
      <c r="I3936" s="124"/>
      <c r="J3936" s="124"/>
      <c r="K3936" s="124"/>
      <c r="L3936" s="124"/>
      <c r="M3936" s="124"/>
      <c r="N3936" s="124"/>
      <c r="O3936" s="124"/>
      <c r="P3936" s="124"/>
      <c r="Q3936" s="124"/>
      <c r="R3936" s="124"/>
      <c r="S3936" s="124"/>
      <c r="T3936" s="124"/>
      <c r="U3936" s="124"/>
      <c r="V3936" s="124"/>
      <c r="W3936" s="124"/>
      <c r="X3936" s="124"/>
      <c r="Y3936" s="124"/>
    </row>
    <row r="3937" spans="1:25" x14ac:dyDescent="0.25">
      <c r="A3937" s="124"/>
      <c r="B3937" s="124"/>
      <c r="C3937" s="124"/>
      <c r="D3937" s="124"/>
      <c r="E3937" s="124"/>
      <c r="F3937" s="124"/>
      <c r="G3937" s="124"/>
      <c r="H3937" s="124"/>
      <c r="I3937" s="124"/>
      <c r="J3937" s="124"/>
      <c r="K3937" s="124"/>
      <c r="L3937" s="124"/>
      <c r="M3937" s="124"/>
      <c r="N3937" s="124"/>
      <c r="O3937" s="124"/>
      <c r="P3937" s="124"/>
      <c r="Q3937" s="124"/>
      <c r="R3937" s="124"/>
      <c r="S3937" s="124"/>
      <c r="T3937" s="124"/>
      <c r="U3937" s="124"/>
      <c r="V3937" s="124"/>
      <c r="W3937" s="124"/>
      <c r="X3937" s="124"/>
      <c r="Y3937" s="124"/>
    </row>
    <row r="3938" spans="1:25" x14ac:dyDescent="0.25">
      <c r="A3938" s="124"/>
      <c r="B3938" s="124"/>
      <c r="C3938" s="124"/>
      <c r="D3938" s="124"/>
      <c r="E3938" s="124"/>
      <c r="F3938" s="124"/>
      <c r="G3938" s="124"/>
      <c r="H3938" s="124"/>
      <c r="I3938" s="124"/>
      <c r="J3938" s="124"/>
      <c r="K3938" s="124"/>
      <c r="L3938" s="124"/>
      <c r="M3938" s="124"/>
      <c r="N3938" s="124"/>
      <c r="O3938" s="124"/>
      <c r="P3938" s="124"/>
      <c r="Q3938" s="124"/>
      <c r="R3938" s="124"/>
      <c r="S3938" s="124"/>
      <c r="T3938" s="124"/>
      <c r="U3938" s="124"/>
      <c r="V3938" s="124"/>
      <c r="W3938" s="124"/>
      <c r="X3938" s="124"/>
      <c r="Y3938" s="124"/>
    </row>
    <row r="3939" spans="1:25" x14ac:dyDescent="0.25">
      <c r="A3939" s="124"/>
      <c r="B3939" s="124"/>
      <c r="C3939" s="124"/>
      <c r="D3939" s="124"/>
      <c r="E3939" s="124"/>
      <c r="F3939" s="124"/>
      <c r="G3939" s="124"/>
      <c r="H3939" s="124"/>
      <c r="I3939" s="124"/>
      <c r="J3939" s="124"/>
      <c r="K3939" s="124"/>
      <c r="L3939" s="124"/>
      <c r="M3939" s="124"/>
      <c r="N3939" s="124"/>
      <c r="O3939" s="124"/>
      <c r="P3939" s="124"/>
      <c r="Q3939" s="124"/>
      <c r="R3939" s="124"/>
      <c r="S3939" s="124"/>
      <c r="T3939" s="124"/>
      <c r="U3939" s="124"/>
      <c r="V3939" s="124"/>
      <c r="W3939" s="124"/>
      <c r="X3939" s="124"/>
      <c r="Y3939" s="124"/>
    </row>
    <row r="3940" spans="1:25" x14ac:dyDescent="0.25">
      <c r="A3940" s="124"/>
      <c r="B3940" s="124"/>
      <c r="C3940" s="124"/>
      <c r="D3940" s="124"/>
      <c r="E3940" s="124"/>
      <c r="F3940" s="124"/>
      <c r="G3940" s="124"/>
      <c r="H3940" s="124"/>
      <c r="I3940" s="124"/>
      <c r="J3940" s="124"/>
      <c r="K3940" s="124"/>
      <c r="L3940" s="124"/>
      <c r="M3940" s="124"/>
      <c r="N3940" s="124"/>
      <c r="O3940" s="124"/>
      <c r="P3940" s="124"/>
      <c r="Q3940" s="124"/>
      <c r="R3940" s="124"/>
      <c r="S3940" s="124"/>
      <c r="T3940" s="124"/>
      <c r="U3940" s="124"/>
      <c r="V3940" s="124"/>
      <c r="W3940" s="124"/>
      <c r="X3940" s="124"/>
      <c r="Y3940" s="124"/>
    </row>
    <row r="3941" spans="1:25" x14ac:dyDescent="0.25">
      <c r="A3941" s="124"/>
      <c r="B3941" s="124"/>
      <c r="C3941" s="124"/>
      <c r="D3941" s="124"/>
      <c r="E3941" s="124"/>
      <c r="F3941" s="124"/>
      <c r="G3941" s="124"/>
      <c r="H3941" s="124"/>
      <c r="I3941" s="124"/>
      <c r="J3941" s="124"/>
      <c r="K3941" s="124"/>
      <c r="L3941" s="124"/>
      <c r="M3941" s="124"/>
      <c r="N3941" s="124"/>
      <c r="O3941" s="124"/>
      <c r="P3941" s="124"/>
      <c r="Q3941" s="124"/>
      <c r="R3941" s="124"/>
      <c r="S3941" s="124"/>
      <c r="T3941" s="124"/>
      <c r="U3941" s="124"/>
      <c r="V3941" s="124"/>
      <c r="W3941" s="124"/>
      <c r="X3941" s="124"/>
      <c r="Y3941" s="124"/>
    </row>
    <row r="3942" spans="1:25" x14ac:dyDescent="0.25">
      <c r="A3942" s="124"/>
      <c r="B3942" s="124"/>
      <c r="C3942" s="124"/>
      <c r="D3942" s="124"/>
      <c r="E3942" s="124"/>
      <c r="F3942" s="124"/>
      <c r="G3942" s="124"/>
      <c r="H3942" s="124"/>
      <c r="I3942" s="124"/>
      <c r="J3942" s="124"/>
      <c r="K3942" s="124"/>
      <c r="L3942" s="124"/>
      <c r="M3942" s="124"/>
      <c r="N3942" s="124"/>
      <c r="O3942" s="124"/>
      <c r="P3942" s="124"/>
      <c r="Q3942" s="124"/>
      <c r="R3942" s="124"/>
      <c r="S3942" s="124"/>
      <c r="T3942" s="124"/>
      <c r="U3942" s="124"/>
      <c r="V3942" s="124"/>
      <c r="W3942" s="124"/>
      <c r="X3942" s="124"/>
      <c r="Y3942" s="124"/>
    </row>
    <row r="3943" spans="1:25" x14ac:dyDescent="0.25">
      <c r="A3943" s="124"/>
      <c r="B3943" s="124"/>
      <c r="C3943" s="124"/>
      <c r="D3943" s="124"/>
      <c r="E3943" s="124"/>
      <c r="F3943" s="124"/>
      <c r="G3943" s="124"/>
      <c r="H3943" s="124"/>
      <c r="I3943" s="124"/>
      <c r="J3943" s="124"/>
      <c r="K3943" s="124"/>
      <c r="L3943" s="124"/>
      <c r="M3943" s="124"/>
      <c r="N3943" s="124"/>
      <c r="O3943" s="124"/>
      <c r="P3943" s="124"/>
      <c r="Q3943" s="124"/>
      <c r="R3943" s="124"/>
      <c r="S3943" s="124"/>
      <c r="T3943" s="124"/>
      <c r="U3943" s="124"/>
      <c r="V3943" s="124"/>
      <c r="W3943" s="124"/>
      <c r="X3943" s="124"/>
      <c r="Y3943" s="124"/>
    </row>
    <row r="3944" spans="1:25" x14ac:dyDescent="0.25">
      <c r="A3944" s="124"/>
      <c r="B3944" s="124"/>
      <c r="C3944" s="124"/>
      <c r="D3944" s="124"/>
      <c r="E3944" s="124"/>
      <c r="F3944" s="124"/>
      <c r="G3944" s="124"/>
      <c r="H3944" s="124"/>
      <c r="I3944" s="124"/>
      <c r="J3944" s="124"/>
      <c r="K3944" s="124"/>
      <c r="L3944" s="124"/>
      <c r="M3944" s="124"/>
      <c r="N3944" s="124"/>
      <c r="O3944" s="124"/>
      <c r="P3944" s="124"/>
      <c r="Q3944" s="124"/>
      <c r="R3944" s="124"/>
      <c r="S3944" s="124"/>
      <c r="T3944" s="124"/>
      <c r="U3944" s="124"/>
      <c r="V3944" s="124"/>
      <c r="W3944" s="124"/>
      <c r="X3944" s="124"/>
      <c r="Y3944" s="124"/>
    </row>
    <row r="3945" spans="1:25" x14ac:dyDescent="0.25">
      <c r="A3945" s="124"/>
      <c r="B3945" s="124"/>
      <c r="C3945" s="124"/>
      <c r="D3945" s="124"/>
      <c r="E3945" s="124"/>
      <c r="F3945" s="124"/>
      <c r="G3945" s="124"/>
      <c r="H3945" s="124"/>
      <c r="I3945" s="124"/>
      <c r="J3945" s="124"/>
      <c r="K3945" s="124"/>
      <c r="L3945" s="124"/>
      <c r="M3945" s="124"/>
      <c r="N3945" s="124"/>
      <c r="O3945" s="124"/>
      <c r="P3945" s="124"/>
      <c r="Q3945" s="124"/>
      <c r="R3945" s="124"/>
      <c r="S3945" s="124"/>
      <c r="T3945" s="124"/>
      <c r="U3945" s="124"/>
      <c r="V3945" s="124"/>
      <c r="W3945" s="124"/>
      <c r="X3945" s="124"/>
      <c r="Y3945" s="124"/>
    </row>
    <row r="3946" spans="1:25" x14ac:dyDescent="0.25">
      <c r="A3946" s="124"/>
      <c r="B3946" s="124"/>
      <c r="C3946" s="124"/>
      <c r="D3946" s="124"/>
      <c r="E3946" s="124"/>
      <c r="F3946" s="124"/>
      <c r="G3946" s="124"/>
      <c r="H3946" s="124"/>
      <c r="I3946" s="124"/>
      <c r="J3946" s="124"/>
      <c r="K3946" s="124"/>
      <c r="L3946" s="124"/>
      <c r="M3946" s="124"/>
      <c r="N3946" s="124"/>
      <c r="O3946" s="124"/>
      <c r="P3946" s="124"/>
      <c r="Q3946" s="124"/>
      <c r="R3946" s="124"/>
      <c r="S3946" s="124"/>
      <c r="T3946" s="124"/>
      <c r="U3946" s="124"/>
      <c r="V3946" s="124"/>
      <c r="W3946" s="124"/>
      <c r="X3946" s="124"/>
      <c r="Y3946" s="124"/>
    </row>
    <row r="3947" spans="1:25" x14ac:dyDescent="0.25">
      <c r="A3947" s="124"/>
      <c r="B3947" s="124"/>
      <c r="C3947" s="124"/>
      <c r="D3947" s="124"/>
      <c r="E3947" s="124"/>
      <c r="F3947" s="124"/>
      <c r="G3947" s="124"/>
      <c r="H3947" s="124"/>
      <c r="I3947" s="124"/>
      <c r="J3947" s="124"/>
      <c r="K3947" s="124"/>
      <c r="L3947" s="124"/>
      <c r="M3947" s="124"/>
      <c r="N3947" s="124"/>
      <c r="O3947" s="124"/>
      <c r="P3947" s="124"/>
      <c r="Q3947" s="124"/>
      <c r="R3947" s="124"/>
      <c r="S3947" s="124"/>
      <c r="T3947" s="124"/>
      <c r="U3947" s="124"/>
      <c r="V3947" s="124"/>
      <c r="W3947" s="124"/>
      <c r="X3947" s="124"/>
      <c r="Y3947" s="124"/>
    </row>
    <row r="3948" spans="1:25" x14ac:dyDescent="0.25">
      <c r="A3948" s="124"/>
      <c r="B3948" s="124"/>
      <c r="C3948" s="124"/>
      <c r="D3948" s="124"/>
      <c r="E3948" s="124"/>
      <c r="F3948" s="124"/>
      <c r="G3948" s="124"/>
      <c r="H3948" s="124"/>
      <c r="I3948" s="124"/>
      <c r="J3948" s="124"/>
      <c r="K3948" s="124"/>
      <c r="L3948" s="124"/>
      <c r="M3948" s="124"/>
      <c r="N3948" s="124"/>
      <c r="O3948" s="124"/>
      <c r="P3948" s="124"/>
      <c r="Q3948" s="124"/>
      <c r="R3948" s="124"/>
      <c r="S3948" s="124"/>
      <c r="T3948" s="124"/>
      <c r="U3948" s="124"/>
      <c r="V3948" s="124"/>
      <c r="W3948" s="124"/>
      <c r="X3948" s="124"/>
      <c r="Y3948" s="124"/>
    </row>
    <row r="3949" spans="1:25" x14ac:dyDescent="0.25">
      <c r="A3949" s="124"/>
      <c r="B3949" s="124"/>
      <c r="C3949" s="124"/>
      <c r="D3949" s="124"/>
      <c r="E3949" s="124"/>
      <c r="F3949" s="124"/>
      <c r="G3949" s="124"/>
      <c r="H3949" s="124"/>
      <c r="I3949" s="124"/>
      <c r="J3949" s="124"/>
      <c r="K3949" s="124"/>
      <c r="L3949" s="124"/>
      <c r="M3949" s="124"/>
      <c r="N3949" s="124"/>
      <c r="O3949" s="124"/>
      <c r="P3949" s="124"/>
      <c r="Q3949" s="124"/>
      <c r="R3949" s="124"/>
      <c r="S3949" s="124"/>
      <c r="T3949" s="124"/>
      <c r="U3949" s="124"/>
      <c r="V3949" s="124"/>
      <c r="W3949" s="124"/>
      <c r="X3949" s="124"/>
      <c r="Y3949" s="124"/>
    </row>
    <row r="3950" spans="1:25" x14ac:dyDescent="0.25">
      <c r="A3950" s="124"/>
      <c r="B3950" s="124"/>
      <c r="C3950" s="124"/>
      <c r="D3950" s="124"/>
      <c r="E3950" s="124"/>
      <c r="F3950" s="124"/>
      <c r="G3950" s="124"/>
      <c r="H3950" s="124"/>
      <c r="I3950" s="124"/>
      <c r="J3950" s="124"/>
      <c r="K3950" s="124"/>
      <c r="L3950" s="124"/>
      <c r="M3950" s="124"/>
      <c r="N3950" s="124"/>
      <c r="O3950" s="124"/>
      <c r="P3950" s="124"/>
      <c r="Q3950" s="124"/>
      <c r="R3950" s="124"/>
      <c r="S3950" s="124"/>
      <c r="T3950" s="124"/>
      <c r="U3950" s="124"/>
      <c r="V3950" s="124"/>
      <c r="W3950" s="124"/>
      <c r="X3950" s="124"/>
      <c r="Y3950" s="124"/>
    </row>
    <row r="3951" spans="1:25" x14ac:dyDescent="0.25">
      <c r="A3951" s="124"/>
      <c r="B3951" s="124"/>
      <c r="C3951" s="124"/>
      <c r="D3951" s="124"/>
      <c r="E3951" s="124"/>
      <c r="F3951" s="124"/>
      <c r="G3951" s="124"/>
      <c r="H3951" s="124"/>
      <c r="I3951" s="124"/>
      <c r="J3951" s="124"/>
      <c r="K3951" s="124"/>
      <c r="L3951" s="124"/>
      <c r="M3951" s="124"/>
      <c r="N3951" s="124"/>
      <c r="O3951" s="124"/>
      <c r="P3951" s="124"/>
      <c r="Q3951" s="124"/>
      <c r="R3951" s="124"/>
      <c r="S3951" s="124"/>
      <c r="T3951" s="124"/>
      <c r="U3951" s="124"/>
      <c r="V3951" s="124"/>
      <c r="W3951" s="124"/>
      <c r="X3951" s="124"/>
      <c r="Y3951" s="124"/>
    </row>
    <row r="3952" spans="1:25" x14ac:dyDescent="0.25">
      <c r="A3952" s="124"/>
      <c r="B3952" s="124"/>
      <c r="C3952" s="124"/>
      <c r="D3952" s="124"/>
      <c r="E3952" s="124"/>
      <c r="F3952" s="124"/>
      <c r="G3952" s="124"/>
      <c r="H3952" s="124"/>
      <c r="I3952" s="124"/>
      <c r="J3952" s="124"/>
      <c r="K3952" s="124"/>
      <c r="L3952" s="124"/>
      <c r="M3952" s="124"/>
      <c r="N3952" s="124"/>
      <c r="O3952" s="124"/>
      <c r="P3952" s="124"/>
      <c r="Q3952" s="124"/>
      <c r="R3952" s="124"/>
      <c r="S3952" s="124"/>
      <c r="T3952" s="124"/>
      <c r="U3952" s="124"/>
      <c r="V3952" s="124"/>
      <c r="W3952" s="124"/>
      <c r="X3952" s="124"/>
      <c r="Y3952" s="124"/>
    </row>
    <row r="3953" spans="1:25" x14ac:dyDescent="0.25">
      <c r="A3953" s="124"/>
      <c r="B3953" s="124"/>
      <c r="C3953" s="124"/>
      <c r="D3953" s="124"/>
      <c r="E3953" s="124"/>
      <c r="F3953" s="124"/>
      <c r="G3953" s="124"/>
      <c r="H3953" s="124"/>
      <c r="I3953" s="124"/>
      <c r="J3953" s="124"/>
      <c r="K3953" s="124"/>
      <c r="L3953" s="124"/>
      <c r="M3953" s="124"/>
      <c r="N3953" s="124"/>
      <c r="O3953" s="124"/>
      <c r="P3953" s="124"/>
      <c r="Q3953" s="124"/>
      <c r="R3953" s="124"/>
      <c r="S3953" s="124"/>
      <c r="T3953" s="124"/>
      <c r="U3953" s="124"/>
      <c r="V3953" s="124"/>
      <c r="W3953" s="124"/>
      <c r="X3953" s="124"/>
      <c r="Y3953" s="124"/>
    </row>
    <row r="3954" spans="1:25" x14ac:dyDescent="0.25">
      <c r="A3954" s="124"/>
      <c r="B3954" s="124"/>
      <c r="C3954" s="124"/>
      <c r="D3954" s="124"/>
      <c r="E3954" s="124"/>
      <c r="F3954" s="124"/>
      <c r="G3954" s="124"/>
      <c r="H3954" s="124"/>
      <c r="I3954" s="124"/>
      <c r="J3954" s="124"/>
      <c r="K3954" s="124"/>
      <c r="L3954" s="124"/>
      <c r="M3954" s="124"/>
      <c r="N3954" s="124"/>
      <c r="O3954" s="124"/>
      <c r="P3954" s="124"/>
      <c r="Q3954" s="124"/>
      <c r="R3954" s="124"/>
      <c r="S3954" s="124"/>
      <c r="T3954" s="124"/>
      <c r="U3954" s="124"/>
      <c r="V3954" s="124"/>
      <c r="W3954" s="124"/>
      <c r="X3954" s="124"/>
      <c r="Y3954" s="124"/>
    </row>
    <row r="3955" spans="1:25" x14ac:dyDescent="0.25">
      <c r="A3955" s="124"/>
      <c r="B3955" s="124"/>
      <c r="C3955" s="124"/>
      <c r="D3955" s="124"/>
      <c r="E3955" s="124"/>
      <c r="F3955" s="124"/>
      <c r="G3955" s="124"/>
      <c r="H3955" s="124"/>
      <c r="I3955" s="124"/>
      <c r="J3955" s="124"/>
      <c r="K3955" s="124"/>
      <c r="L3955" s="124"/>
      <c r="M3955" s="124"/>
      <c r="N3955" s="124"/>
      <c r="O3955" s="124"/>
      <c r="P3955" s="124"/>
      <c r="Q3955" s="124"/>
      <c r="R3955" s="124"/>
      <c r="S3955" s="124"/>
      <c r="T3955" s="124"/>
      <c r="U3955" s="124"/>
      <c r="V3955" s="124"/>
      <c r="W3955" s="124"/>
      <c r="X3955" s="124"/>
      <c r="Y3955" s="124"/>
    </row>
    <row r="3956" spans="1:25" x14ac:dyDescent="0.25">
      <c r="A3956" s="124"/>
      <c r="B3956" s="124"/>
      <c r="C3956" s="124"/>
      <c r="D3956" s="124"/>
      <c r="E3956" s="124"/>
      <c r="F3956" s="124"/>
      <c r="G3956" s="124"/>
      <c r="H3956" s="124"/>
      <c r="I3956" s="124"/>
      <c r="J3956" s="124"/>
      <c r="K3956" s="124"/>
      <c r="L3956" s="124"/>
      <c r="M3956" s="124"/>
      <c r="N3956" s="124"/>
      <c r="O3956" s="124"/>
      <c r="P3956" s="124"/>
      <c r="Q3956" s="124"/>
      <c r="R3956" s="124"/>
      <c r="S3956" s="124"/>
      <c r="T3956" s="124"/>
      <c r="U3956" s="124"/>
      <c r="V3956" s="124"/>
      <c r="W3956" s="124"/>
      <c r="X3956" s="124"/>
      <c r="Y3956" s="124"/>
    </row>
    <row r="3957" spans="1:25" x14ac:dyDescent="0.25">
      <c r="A3957" s="124"/>
      <c r="B3957" s="124"/>
      <c r="C3957" s="124"/>
      <c r="D3957" s="124"/>
      <c r="E3957" s="124"/>
      <c r="F3957" s="124"/>
      <c r="G3957" s="124"/>
      <c r="H3957" s="124"/>
      <c r="I3957" s="124"/>
      <c r="J3957" s="124"/>
      <c r="K3957" s="124"/>
      <c r="L3957" s="124"/>
      <c r="M3957" s="124"/>
      <c r="N3957" s="124"/>
      <c r="O3957" s="124"/>
      <c r="P3957" s="124"/>
      <c r="Q3957" s="124"/>
      <c r="R3957" s="124"/>
      <c r="S3957" s="124"/>
      <c r="T3957" s="124"/>
      <c r="U3957" s="124"/>
      <c r="V3957" s="124"/>
      <c r="W3957" s="124"/>
      <c r="X3957" s="124"/>
      <c r="Y3957" s="124"/>
    </row>
    <row r="3958" spans="1:25" x14ac:dyDescent="0.25">
      <c r="A3958" s="124"/>
      <c r="B3958" s="124"/>
      <c r="C3958" s="124"/>
      <c r="D3958" s="124"/>
      <c r="E3958" s="124"/>
      <c r="F3958" s="124"/>
      <c r="G3958" s="124"/>
      <c r="H3958" s="124"/>
      <c r="I3958" s="124"/>
      <c r="J3958" s="124"/>
      <c r="K3958" s="124"/>
      <c r="L3958" s="124"/>
      <c r="M3958" s="124"/>
      <c r="N3958" s="124"/>
      <c r="O3958" s="124"/>
      <c r="P3958" s="124"/>
      <c r="Q3958" s="124"/>
      <c r="R3958" s="124"/>
      <c r="S3958" s="124"/>
      <c r="T3958" s="124"/>
      <c r="U3958" s="124"/>
      <c r="V3958" s="124"/>
      <c r="W3958" s="124"/>
      <c r="X3958" s="124"/>
      <c r="Y3958" s="124"/>
    </row>
    <row r="3959" spans="1:25" x14ac:dyDescent="0.25">
      <c r="A3959" s="124"/>
      <c r="B3959" s="124"/>
      <c r="C3959" s="124"/>
      <c r="D3959" s="124"/>
      <c r="E3959" s="124"/>
      <c r="F3959" s="124"/>
      <c r="G3959" s="124"/>
      <c r="H3959" s="124"/>
      <c r="I3959" s="124"/>
      <c r="J3959" s="124"/>
      <c r="K3959" s="124"/>
      <c r="L3959" s="124"/>
      <c r="M3959" s="124"/>
      <c r="N3959" s="124"/>
      <c r="O3959" s="124"/>
      <c r="P3959" s="124"/>
      <c r="Q3959" s="124"/>
      <c r="R3959" s="124"/>
      <c r="S3959" s="124"/>
      <c r="T3959" s="124"/>
      <c r="U3959" s="124"/>
      <c r="V3959" s="124"/>
      <c r="W3959" s="124"/>
      <c r="X3959" s="124"/>
      <c r="Y3959" s="124"/>
    </row>
    <row r="3960" spans="1:25" x14ac:dyDescent="0.25">
      <c r="A3960" s="124"/>
      <c r="B3960" s="124"/>
      <c r="C3960" s="124"/>
      <c r="D3960" s="124"/>
      <c r="E3960" s="124"/>
      <c r="F3960" s="124"/>
      <c r="G3960" s="124"/>
      <c r="H3960" s="124"/>
      <c r="I3960" s="124"/>
      <c r="J3960" s="124"/>
      <c r="K3960" s="124"/>
      <c r="L3960" s="124"/>
      <c r="M3960" s="124"/>
      <c r="N3960" s="124"/>
      <c r="O3960" s="124"/>
      <c r="P3960" s="124"/>
      <c r="Q3960" s="124"/>
      <c r="R3960" s="124"/>
      <c r="S3960" s="124"/>
      <c r="T3960" s="124"/>
      <c r="U3960" s="124"/>
      <c r="V3960" s="124"/>
      <c r="W3960" s="124"/>
      <c r="X3960" s="124"/>
      <c r="Y3960" s="124"/>
    </row>
    <row r="3961" spans="1:25" x14ac:dyDescent="0.25">
      <c r="A3961" s="124"/>
      <c r="B3961" s="124"/>
      <c r="C3961" s="124"/>
      <c r="D3961" s="124"/>
      <c r="E3961" s="124"/>
      <c r="F3961" s="124"/>
      <c r="G3961" s="124"/>
      <c r="H3961" s="124"/>
      <c r="I3961" s="124"/>
      <c r="J3961" s="124"/>
      <c r="K3961" s="124"/>
      <c r="L3961" s="124"/>
      <c r="M3961" s="124"/>
      <c r="N3961" s="124"/>
      <c r="O3961" s="124"/>
      <c r="P3961" s="124"/>
      <c r="Q3961" s="124"/>
      <c r="R3961" s="124"/>
      <c r="S3961" s="124"/>
      <c r="T3961" s="124"/>
      <c r="U3961" s="124"/>
      <c r="V3961" s="124"/>
      <c r="W3961" s="124"/>
      <c r="X3961" s="124"/>
      <c r="Y3961" s="124"/>
    </row>
    <row r="3962" spans="1:25" x14ac:dyDescent="0.25">
      <c r="A3962" s="124"/>
      <c r="B3962" s="124"/>
      <c r="C3962" s="124"/>
      <c r="D3962" s="124"/>
      <c r="E3962" s="124"/>
      <c r="F3962" s="124"/>
      <c r="G3962" s="124"/>
      <c r="H3962" s="124"/>
      <c r="I3962" s="124"/>
      <c r="J3962" s="124"/>
      <c r="K3962" s="124"/>
      <c r="L3962" s="124"/>
      <c r="M3962" s="124"/>
      <c r="N3962" s="124"/>
      <c r="O3962" s="124"/>
      <c r="P3962" s="124"/>
      <c r="Q3962" s="124"/>
      <c r="R3962" s="124"/>
      <c r="S3962" s="124"/>
      <c r="T3962" s="124"/>
      <c r="U3962" s="124"/>
      <c r="V3962" s="124"/>
      <c r="W3962" s="124"/>
      <c r="X3962" s="124"/>
      <c r="Y3962" s="124"/>
    </row>
    <row r="3963" spans="1:25" x14ac:dyDescent="0.25">
      <c r="A3963" s="124"/>
      <c r="B3963" s="124"/>
      <c r="C3963" s="124"/>
      <c r="D3963" s="124"/>
      <c r="E3963" s="124"/>
      <c r="F3963" s="124"/>
      <c r="G3963" s="124"/>
      <c r="H3963" s="124"/>
      <c r="I3963" s="124"/>
      <c r="J3963" s="124"/>
      <c r="K3963" s="124"/>
      <c r="L3963" s="124"/>
      <c r="M3963" s="124"/>
      <c r="N3963" s="124"/>
      <c r="O3963" s="124"/>
      <c r="P3963" s="124"/>
      <c r="Q3963" s="124"/>
      <c r="R3963" s="124"/>
      <c r="S3963" s="124"/>
      <c r="T3963" s="124"/>
      <c r="U3963" s="124"/>
      <c r="V3963" s="124"/>
      <c r="W3963" s="124"/>
      <c r="X3963" s="124"/>
      <c r="Y3963" s="124"/>
    </row>
    <row r="3964" spans="1:25" x14ac:dyDescent="0.25">
      <c r="A3964" s="124"/>
      <c r="B3964" s="124"/>
      <c r="C3964" s="124"/>
      <c r="D3964" s="124"/>
      <c r="E3964" s="124"/>
      <c r="F3964" s="124"/>
      <c r="G3964" s="124"/>
      <c r="H3964" s="124"/>
      <c r="I3964" s="124"/>
      <c r="J3964" s="124"/>
      <c r="K3964" s="124"/>
      <c r="L3964" s="124"/>
      <c r="M3964" s="124"/>
      <c r="N3964" s="124"/>
      <c r="O3964" s="124"/>
      <c r="P3964" s="124"/>
      <c r="Q3964" s="124"/>
      <c r="R3964" s="124"/>
      <c r="S3964" s="124"/>
      <c r="T3964" s="124"/>
      <c r="U3964" s="124"/>
      <c r="V3964" s="124"/>
      <c r="W3964" s="124"/>
      <c r="X3964" s="124"/>
      <c r="Y3964" s="124"/>
    </row>
    <row r="3965" spans="1:25" x14ac:dyDescent="0.25">
      <c r="A3965" s="124"/>
      <c r="B3965" s="124"/>
      <c r="C3965" s="124"/>
      <c r="D3965" s="124"/>
      <c r="E3965" s="124"/>
      <c r="F3965" s="124"/>
      <c r="G3965" s="124"/>
      <c r="H3965" s="124"/>
      <c r="I3965" s="124"/>
      <c r="J3965" s="124"/>
      <c r="K3965" s="124"/>
      <c r="L3965" s="124"/>
      <c r="M3965" s="124"/>
      <c r="N3965" s="124"/>
      <c r="O3965" s="124"/>
      <c r="P3965" s="124"/>
      <c r="Q3965" s="124"/>
      <c r="R3965" s="124"/>
      <c r="S3965" s="124"/>
      <c r="T3965" s="124"/>
      <c r="U3965" s="124"/>
      <c r="V3965" s="124"/>
      <c r="W3965" s="124"/>
      <c r="X3965" s="124"/>
      <c r="Y3965" s="124"/>
    </row>
  </sheetData>
  <phoneticPr fontId="18" type="noConversion"/>
  <conditionalFormatting sqref="D1:F1233 D3966:F1048576">
    <cfRule type="cellIs" dxfId="6" priority="8" operator="lessThan">
      <formula>0</formula>
    </cfRule>
  </conditionalFormatting>
  <conditionalFormatting sqref="L2:L11 L112:L161">
    <cfRule type="cellIs" dxfId="5" priority="10" operator="greaterThan">
      <formula>0</formula>
    </cfRule>
  </conditionalFormatting>
  <conditionalFormatting sqref="W1:W111 W3966:W1048576">
    <cfRule type="cellIs" dxfId="4" priority="117" operator="equal">
      <formula>"PENDIENTE"</formula>
    </cfRule>
    <cfRule type="cellIs" dxfId="3" priority="118" operator="equal">
      <formula>"PENDIENTE"</formula>
    </cfRule>
  </conditionalFormatting>
  <conditionalFormatting sqref="W112:W161">
    <cfRule type="containsText" dxfId="2" priority="114" operator="containsText" text="PENDIENTE">
      <formula>NOT(ISERROR(SEARCH("PENDIENTE",W112)))</formula>
    </cfRule>
  </conditionalFormatting>
  <conditionalFormatting sqref="W162:W1233">
    <cfRule type="cellIs" dxfId="1" priority="1" operator="equal">
      <formula>"PENDIENTE"</formula>
    </cfRule>
    <cfRule type="cellIs" dxfId="0" priority="2" operator="equal">
      <formula>"PENDIENTE"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K16"/>
  <sheetViews>
    <sheetView workbookViewId="0">
      <selection activeCell="I2" sqref="I2:I10"/>
    </sheetView>
  </sheetViews>
  <sheetFormatPr defaultColWidth="11.42578125" defaultRowHeight="15" x14ac:dyDescent="0.25"/>
  <cols>
    <col min="1" max="1" width="15.28515625" bestFit="1" customWidth="1"/>
    <col min="2" max="2" width="12.5703125" bestFit="1" customWidth="1"/>
    <col min="6" max="6" width="13.140625" bestFit="1" customWidth="1"/>
    <col min="8" max="9" width="9.42578125" bestFit="1" customWidth="1"/>
    <col min="10" max="10" width="51.140625" customWidth="1"/>
  </cols>
  <sheetData>
    <row r="1" spans="1:11" ht="51.75" x14ac:dyDescent="0.25">
      <c r="A1" s="29" t="s">
        <v>19</v>
      </c>
      <c r="B1" s="30" t="s">
        <v>32</v>
      </c>
      <c r="C1" s="30" t="s">
        <v>33</v>
      </c>
      <c r="D1" s="30"/>
      <c r="F1" s="37" t="s">
        <v>4</v>
      </c>
      <c r="H1" s="41" t="e">
        <f>FIXED(B1,0)</f>
        <v>#VALUE!</v>
      </c>
      <c r="I1" s="41" t="e">
        <f>FIXED(C1,0)</f>
        <v>#VALUE!</v>
      </c>
    </row>
    <row r="2" spans="1:11" x14ac:dyDescent="0.25">
      <c r="A2" s="126" t="s">
        <v>622</v>
      </c>
      <c r="B2" s="127">
        <v>0</v>
      </c>
      <c r="C2" s="127">
        <v>11861.89</v>
      </c>
      <c r="D2" s="43"/>
      <c r="F2" s="39">
        <f>B2*16%</f>
        <v>0</v>
      </c>
      <c r="H2" s="41" t="str">
        <f>FIXED(B2,0)</f>
        <v>0</v>
      </c>
      <c r="I2" s="41" t="str">
        <f t="shared" ref="I2:I12" si="0">FIXED(C2,0)</f>
        <v>11,862</v>
      </c>
      <c r="J2" s="42"/>
      <c r="K2" s="35"/>
    </row>
    <row r="3" spans="1:11" x14ac:dyDescent="0.25">
      <c r="A3" s="126" t="s">
        <v>623</v>
      </c>
      <c r="B3" s="127">
        <v>236946.02</v>
      </c>
      <c r="C3" s="127">
        <v>0</v>
      </c>
      <c r="D3" s="43"/>
      <c r="F3" s="39">
        <f t="shared" ref="F3:F14" si="1">B3*16%</f>
        <v>37911.3632</v>
      </c>
      <c r="H3" s="41" t="str">
        <f t="shared" ref="H3:H12" si="2">FIXED(B3,0)</f>
        <v>236,946</v>
      </c>
      <c r="I3" s="41" t="str">
        <f t="shared" si="0"/>
        <v>0</v>
      </c>
      <c r="J3" s="42"/>
      <c r="K3" s="35"/>
    </row>
    <row r="4" spans="1:11" x14ac:dyDescent="0.25">
      <c r="A4" s="126" t="s">
        <v>624</v>
      </c>
      <c r="B4" s="127">
        <v>42379</v>
      </c>
      <c r="C4" s="127">
        <v>0</v>
      </c>
      <c r="D4" s="43"/>
      <c r="F4" s="39">
        <f t="shared" si="1"/>
        <v>6780.64</v>
      </c>
      <c r="H4" s="41" t="str">
        <f t="shared" si="2"/>
        <v>42,379</v>
      </c>
      <c r="I4" s="41" t="str">
        <f t="shared" si="0"/>
        <v>0</v>
      </c>
      <c r="J4" s="42"/>
      <c r="K4" s="35"/>
    </row>
    <row r="5" spans="1:11" x14ac:dyDescent="0.25">
      <c r="A5" s="126" t="s">
        <v>694</v>
      </c>
      <c r="B5" s="127">
        <v>330452.09000000003</v>
      </c>
      <c r="C5" s="127">
        <v>0</v>
      </c>
      <c r="D5" s="43"/>
      <c r="F5" s="39">
        <f t="shared" si="1"/>
        <v>52872.334400000007</v>
      </c>
      <c r="H5" s="41" t="str">
        <f>FIXED(B5,0)</f>
        <v>330,452</v>
      </c>
      <c r="I5" s="41" t="str">
        <f t="shared" si="0"/>
        <v>0</v>
      </c>
      <c r="J5" s="42"/>
      <c r="K5" s="35"/>
    </row>
    <row r="6" spans="1:11" x14ac:dyDescent="0.25">
      <c r="A6" s="126" t="s">
        <v>625</v>
      </c>
      <c r="B6" s="127">
        <v>996</v>
      </c>
      <c r="C6" s="127">
        <v>0</v>
      </c>
      <c r="D6" s="120"/>
      <c r="F6" s="39">
        <f t="shared" si="1"/>
        <v>159.36000000000001</v>
      </c>
      <c r="H6" s="117" t="str">
        <f t="shared" si="2"/>
        <v>996</v>
      </c>
      <c r="I6" s="41" t="str">
        <f t="shared" si="0"/>
        <v>0</v>
      </c>
      <c r="J6" s="42"/>
      <c r="K6" s="35"/>
    </row>
    <row r="7" spans="1:11" x14ac:dyDescent="0.25">
      <c r="A7" s="126" t="s">
        <v>805</v>
      </c>
      <c r="B7" s="127">
        <v>6433.16</v>
      </c>
      <c r="C7" s="127">
        <v>0</v>
      </c>
      <c r="D7" s="43"/>
      <c r="F7" s="39">
        <f t="shared" si="1"/>
        <v>1029.3055999999999</v>
      </c>
      <c r="H7" s="41" t="str">
        <f t="shared" si="2"/>
        <v>6,433</v>
      </c>
      <c r="I7" s="41" t="str">
        <f t="shared" si="0"/>
        <v>0</v>
      </c>
      <c r="J7" s="42"/>
      <c r="K7" s="35"/>
    </row>
    <row r="8" spans="1:11" x14ac:dyDescent="0.25">
      <c r="A8" s="126" t="s">
        <v>626</v>
      </c>
      <c r="B8" s="127">
        <v>16648.62</v>
      </c>
      <c r="C8" s="127">
        <v>0</v>
      </c>
      <c r="D8" s="43"/>
      <c r="F8" s="39">
        <f t="shared" si="1"/>
        <v>2663.7791999999999</v>
      </c>
      <c r="H8" s="41" t="str">
        <f t="shared" si="2"/>
        <v>16,649</v>
      </c>
      <c r="I8" s="41" t="str">
        <f t="shared" si="0"/>
        <v>0</v>
      </c>
      <c r="J8" s="42"/>
      <c r="K8" s="35"/>
    </row>
    <row r="9" spans="1:11" x14ac:dyDescent="0.25">
      <c r="A9" s="126" t="s">
        <v>627</v>
      </c>
      <c r="B9" s="127">
        <v>132186.29999999999</v>
      </c>
      <c r="C9" s="127">
        <v>5743.58</v>
      </c>
      <c r="D9" s="43"/>
      <c r="F9" s="39">
        <f t="shared" si="1"/>
        <v>21149.807999999997</v>
      </c>
      <c r="H9" s="41" t="str">
        <f t="shared" si="2"/>
        <v>132,186</v>
      </c>
      <c r="I9" s="41" t="str">
        <f t="shared" si="0"/>
        <v>5,744</v>
      </c>
      <c r="J9" s="42"/>
      <c r="K9" s="35"/>
    </row>
    <row r="10" spans="1:11" x14ac:dyDescent="0.25">
      <c r="A10" s="126" t="s">
        <v>628</v>
      </c>
      <c r="B10" s="127">
        <v>393019.97</v>
      </c>
      <c r="C10" s="127">
        <v>0</v>
      </c>
      <c r="D10" s="43"/>
      <c r="F10" s="39">
        <f t="shared" si="1"/>
        <v>62883.195199999995</v>
      </c>
      <c r="H10" s="41" t="str">
        <f t="shared" si="2"/>
        <v>393,020</v>
      </c>
      <c r="I10" s="41" t="str">
        <f t="shared" si="0"/>
        <v>0</v>
      </c>
      <c r="J10" s="42"/>
      <c r="K10" s="35"/>
    </row>
    <row r="11" spans="1:11" x14ac:dyDescent="0.25">
      <c r="A11" s="118"/>
      <c r="B11" s="119"/>
      <c r="C11" s="119"/>
      <c r="D11" s="43"/>
      <c r="F11" s="39">
        <f t="shared" si="1"/>
        <v>0</v>
      </c>
      <c r="H11" s="41" t="str">
        <f t="shared" si="2"/>
        <v>0</v>
      </c>
      <c r="I11" s="41" t="str">
        <f t="shared" si="0"/>
        <v>0</v>
      </c>
      <c r="K11" s="35"/>
    </row>
    <row r="12" spans="1:11" x14ac:dyDescent="0.25">
      <c r="A12" s="118"/>
      <c r="B12" s="119"/>
      <c r="C12" s="119"/>
      <c r="D12" s="43"/>
      <c r="F12" s="39">
        <f t="shared" si="1"/>
        <v>0</v>
      </c>
      <c r="H12" s="41" t="str">
        <f t="shared" si="2"/>
        <v>0</v>
      </c>
      <c r="I12" s="41" t="str">
        <f t="shared" si="0"/>
        <v>0</v>
      </c>
    </row>
    <row r="13" spans="1:11" x14ac:dyDescent="0.25">
      <c r="A13" s="118"/>
      <c r="B13" s="119"/>
      <c r="C13" s="119"/>
      <c r="D13" s="121"/>
      <c r="F13" s="39">
        <f t="shared" si="1"/>
        <v>0</v>
      </c>
      <c r="H13" s="41" t="str">
        <f t="shared" ref="H13:H14" si="3">FIXED(B13,0)</f>
        <v>0</v>
      </c>
      <c r="I13" s="41" t="str">
        <f t="shared" ref="I13:I14" si="4">FIXED(C13,0)</f>
        <v>0</v>
      </c>
    </row>
    <row r="14" spans="1:11" x14ac:dyDescent="0.25">
      <c r="A14" s="118"/>
      <c r="B14" s="119"/>
      <c r="C14" s="119"/>
      <c r="D14" s="43"/>
      <c r="F14" s="39">
        <f t="shared" si="1"/>
        <v>0</v>
      </c>
      <c r="H14" s="41" t="str">
        <f t="shared" si="3"/>
        <v>0</v>
      </c>
      <c r="I14" s="41" t="str">
        <f t="shared" si="4"/>
        <v>0</v>
      </c>
    </row>
    <row r="16" spans="1:11" x14ac:dyDescent="0.25">
      <c r="A16" s="31"/>
      <c r="D16" s="32"/>
      <c r="F16" s="38">
        <f>SUM(F2:F15)</f>
        <v>185449.7856</v>
      </c>
      <c r="H16" s="40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B2:T3321"/>
  <sheetViews>
    <sheetView zoomScale="80" zoomScaleNormal="80" workbookViewId="0">
      <pane xSplit="1" ySplit="2" topLeftCell="B483" activePane="bottomRight" state="frozen"/>
      <selection pane="topRight" activeCell="B1" sqref="B1"/>
      <selection pane="bottomLeft" activeCell="A3" sqref="A3"/>
      <selection pane="bottomRight" activeCell="M499" sqref="M499"/>
    </sheetView>
  </sheetViews>
  <sheetFormatPr defaultColWidth="11.42578125" defaultRowHeight="15" x14ac:dyDescent="0.25"/>
  <cols>
    <col min="2" max="2" width="18.5703125" bestFit="1" customWidth="1"/>
    <col min="3" max="3" width="9.42578125" bestFit="1" customWidth="1"/>
    <col min="4" max="4" width="58.7109375" customWidth="1"/>
    <col min="5" max="5" width="12.140625" hidden="1" customWidth="1"/>
    <col min="6" max="6" width="13.5703125" hidden="1" customWidth="1"/>
    <col min="7" max="7" width="12.28515625" hidden="1" customWidth="1"/>
    <col min="8" max="10" width="11.5703125" hidden="1" customWidth="1"/>
    <col min="18" max="18" width="13.85546875" style="35" bestFit="1" customWidth="1"/>
  </cols>
  <sheetData>
    <row r="2" spans="2:20" x14ac:dyDescent="0.25">
      <c r="B2" s="26" t="s">
        <v>19</v>
      </c>
      <c r="C2" s="26" t="s">
        <v>20</v>
      </c>
      <c r="D2" s="26" t="s">
        <v>21</v>
      </c>
      <c r="E2" s="26" t="s">
        <v>16</v>
      </c>
      <c r="F2" s="26" t="s">
        <v>1</v>
      </c>
      <c r="G2" s="26" t="s">
        <v>22</v>
      </c>
      <c r="H2" s="26" t="s">
        <v>4</v>
      </c>
      <c r="I2" s="27" t="s">
        <v>23</v>
      </c>
      <c r="J2" s="27" t="s">
        <v>24</v>
      </c>
      <c r="K2" s="26" t="s">
        <v>26</v>
      </c>
      <c r="L2" s="26" t="s">
        <v>27</v>
      </c>
      <c r="M2" s="26" t="s">
        <v>28</v>
      </c>
      <c r="N2" s="26" t="s">
        <v>29</v>
      </c>
      <c r="O2" s="26" t="s">
        <v>30</v>
      </c>
      <c r="P2" s="26" t="s">
        <v>31</v>
      </c>
    </row>
    <row r="3" spans="2:20" x14ac:dyDescent="0.25">
      <c r="B3" t="str">
        <f>'[1]210 Y RFC'!A3</f>
        <v>SDE140329416</v>
      </c>
      <c r="C3" t="str">
        <f>'[1]210 Y RFC'!B3</f>
        <v>210-0001</v>
      </c>
      <c r="D3" t="str">
        <f>'[1]210 Y RFC'!C3</f>
        <v>SURTIMEDIC DEPOT SA DE CV</v>
      </c>
      <c r="E3" s="28">
        <f>SUMIFS(Tabla16[TASA 16],Tabla16[NUM],Tabla1[[#This Row],[CODIGO]])</f>
        <v>0</v>
      </c>
      <c r="F3" s="28">
        <f>SUMIFS(Tabla16[TASA 0%],Tabla16[NUM],Tabla1[[#This Row],[CODIGO]])</f>
        <v>0</v>
      </c>
      <c r="G3" s="28">
        <f>SUMIFS(Tabla16[[EXENTO ]],Tabla16[NUM],Tabla1[[#This Row],[CODIGO]])</f>
        <v>0</v>
      </c>
      <c r="H3" s="28">
        <f>SUMIFS(Tabla16[IVA],Tabla16[NUM],Tabla1[[#This Row],[CODIGO]])</f>
        <v>0</v>
      </c>
      <c r="I3" s="28">
        <f>SUMIFS(Tabla16[ISR RET.],Tabla16[NUM],Tabla1[[#This Row],[CODIGO]])</f>
        <v>0</v>
      </c>
      <c r="J3" s="28">
        <f>SUMIFS(Tabla16[IVA RET.],Tabla16[NUM],Tabla1[[#This Row],[CODIGO]])</f>
        <v>0</v>
      </c>
      <c r="K3" t="str">
        <f>FIXED(Tabla1[[#This Row],[TASA 16%]],0)</f>
        <v>0</v>
      </c>
      <c r="L3" t="str">
        <f>FIXED(Tabla1[[#This Row],[TASA 0%]],0)</f>
        <v>0</v>
      </c>
      <c r="M3" t="str">
        <f>FIXED(Tabla1[[#This Row],[TASA EXE.]],0)</f>
        <v>0</v>
      </c>
      <c r="N3" t="str">
        <f>FIXED(Tabla1[[#This Row],[IVA]],0)</f>
        <v>0</v>
      </c>
      <c r="O3" t="str">
        <f>FIXED(Tabla1[[#This Row],[ISR RET]],0)</f>
        <v>0</v>
      </c>
      <c r="P3" t="str">
        <f>FIXED(Tabla1[[#This Row],[IVA RET]],0)</f>
        <v>0</v>
      </c>
      <c r="R3" s="35">
        <f>Tabla1[[#This Row],[TASA 16]]*16%</f>
        <v>0</v>
      </c>
    </row>
    <row r="4" spans="2:20" x14ac:dyDescent="0.25">
      <c r="B4" t="str">
        <f>'[1]210 Y RFC'!A4</f>
        <v>FJC780315E91</v>
      </c>
      <c r="C4" t="str">
        <f>'[1]210 Y RFC'!B4</f>
        <v>210-0002</v>
      </c>
      <c r="D4" t="str">
        <f>'[1]210 Y RFC'!C4</f>
        <v>FABRICA DE JABON LA CORONA SA DE CV</v>
      </c>
      <c r="E4" s="28">
        <f>SUMIFS(Tabla16[TASA 16],Tabla16[NUM],Tabla1[[#This Row],[CODIGO]])</f>
        <v>1499025.625</v>
      </c>
      <c r="F4" s="28">
        <f>SUMIFS(Tabla16[TASA 0%],Tabla16[NUM],Tabla1[[#This Row],[CODIGO]])</f>
        <v>87892.065000000177</v>
      </c>
      <c r="G4" s="28">
        <f>SUMIFS(Tabla16[[EXENTO ]],Tabla16[NUM],Tabla1[[#This Row],[CODIGO]])</f>
        <v>0</v>
      </c>
      <c r="H4" s="28">
        <f>SUMIFS(Tabla16[IVA],Tabla16[NUM],Tabla1[[#This Row],[CODIGO]])</f>
        <v>239844.1</v>
      </c>
      <c r="I4" s="28">
        <f>SUMIFS(Tabla16[ISR RET.],Tabla16[NUM],Tabla1[[#This Row],[CODIGO]])</f>
        <v>0</v>
      </c>
      <c r="J4" s="28">
        <f>SUMIFS(Tabla16[IVA RET.],Tabla16[NUM],Tabla1[[#This Row],[CODIGO]])</f>
        <v>0</v>
      </c>
      <c r="K4" t="str">
        <f>FIXED(Tabla1[[#This Row],[TASA 16%]],0)</f>
        <v>1,499,026</v>
      </c>
      <c r="L4" t="str">
        <f>FIXED(Tabla1[[#This Row],[TASA 0%]],0)</f>
        <v>87,892</v>
      </c>
      <c r="M4" t="str">
        <f>FIXED(Tabla1[[#This Row],[TASA EXE.]],0)</f>
        <v>0</v>
      </c>
      <c r="N4" t="str">
        <f>FIXED(Tabla1[[#This Row],[IVA]],0)</f>
        <v>239,844</v>
      </c>
      <c r="O4" t="str">
        <f>FIXED(Tabla1[[#This Row],[ISR RET]],0)</f>
        <v>0</v>
      </c>
      <c r="P4" t="str">
        <f>FIXED(Tabla1[[#This Row],[IVA RET]],0)</f>
        <v>0</v>
      </c>
      <c r="R4" s="35">
        <f>Tabla1[[#This Row],[TASA 16]]*16%</f>
        <v>239844.16</v>
      </c>
      <c r="T4" s="67"/>
    </row>
    <row r="5" spans="2:20" x14ac:dyDescent="0.25">
      <c r="B5" t="str">
        <f>'[1]210 Y RFC'!A5</f>
        <v>QFM860528QA2</v>
      </c>
      <c r="C5" t="str">
        <f>'[1]210 Y RFC'!B5</f>
        <v>210-0003</v>
      </c>
      <c r="D5" t="str">
        <f>'[1]210 Y RFC'!C5</f>
        <v>QUIMICA FRANCO MEXICANA NORDIN SA DE CV</v>
      </c>
      <c r="E5" s="28">
        <f>SUMIFS(Tabla16[TASA 16],Tabla16[NUM],Tabla1[[#This Row],[CODIGO]])</f>
        <v>5808.9375</v>
      </c>
      <c r="F5" s="28">
        <f>SUMIFS(Tabla16[TASA 0%],Tabla16[NUM],Tabla1[[#This Row],[CODIGO]])</f>
        <v>19298.182500000003</v>
      </c>
      <c r="G5" s="28">
        <f>SUMIFS(Tabla16[[EXENTO ]],Tabla16[NUM],Tabla1[[#This Row],[CODIGO]])</f>
        <v>0</v>
      </c>
      <c r="H5" s="28">
        <f>SUMIFS(Tabla16[IVA],Tabla16[NUM],Tabla1[[#This Row],[CODIGO]])</f>
        <v>929.43</v>
      </c>
      <c r="I5" s="28">
        <f>SUMIFS(Tabla16[ISR RET.],Tabla16[NUM],Tabla1[[#This Row],[CODIGO]])</f>
        <v>0</v>
      </c>
      <c r="J5" s="28">
        <f>SUMIFS(Tabla16[IVA RET.],Tabla16[NUM],Tabla1[[#This Row],[CODIGO]])</f>
        <v>0</v>
      </c>
      <c r="K5" t="str">
        <f>FIXED(Tabla1[[#This Row],[TASA 16%]],0)</f>
        <v>5,809</v>
      </c>
      <c r="L5" t="str">
        <f>FIXED(Tabla1[[#This Row],[TASA 0%]],0)</f>
        <v>19,298</v>
      </c>
      <c r="M5" t="str">
        <f>FIXED(Tabla1[[#This Row],[TASA EXE.]],0)</f>
        <v>0</v>
      </c>
      <c r="N5" t="str">
        <f>FIXED(Tabla1[[#This Row],[IVA]],0)</f>
        <v>929</v>
      </c>
      <c r="O5" t="str">
        <f>FIXED(Tabla1[[#This Row],[ISR RET]],0)</f>
        <v>0</v>
      </c>
      <c r="P5" t="str">
        <f>FIXED(Tabla1[[#This Row],[IVA RET]],0)</f>
        <v>0</v>
      </c>
      <c r="R5" s="35">
        <f>Tabla1[[#This Row],[TASA 16]]*16%</f>
        <v>929.44</v>
      </c>
    </row>
    <row r="6" spans="2:20" x14ac:dyDescent="0.25">
      <c r="B6" t="str">
        <f>'[1]210 Y RFC'!A6</f>
        <v>CMA9901083WA</v>
      </c>
      <c r="C6" t="str">
        <f>'[1]210 Y RFC'!B6</f>
        <v>210-0004</v>
      </c>
      <c r="D6" t="str">
        <f>'[1]210 Y RFC'!C6</f>
        <v>CASA MARZAM SA DE CV</v>
      </c>
      <c r="E6" s="28">
        <f>SUMIFS(Tabla16[TASA 16],Tabla16[NUM],Tabla1[[#This Row],[CODIGO]])</f>
        <v>180485.43749999997</v>
      </c>
      <c r="F6" s="28">
        <f>SUMIFS(Tabla16[TASA 0%],Tabla16[NUM],Tabla1[[#This Row],[CODIGO]])</f>
        <v>5012072.3325000005</v>
      </c>
      <c r="G6" s="28">
        <f>SUMIFS(Tabla16[[EXENTO ]],Tabla16[NUM],Tabla1[[#This Row],[CODIGO]])</f>
        <v>0</v>
      </c>
      <c r="H6" s="28">
        <f>SUMIFS(Tabla16[IVA],Tabla16[NUM],Tabla1[[#This Row],[CODIGO]])</f>
        <v>28877.67</v>
      </c>
      <c r="I6" s="28">
        <f>SUMIFS(Tabla16[ISR RET.],Tabla16[NUM],Tabla1[[#This Row],[CODIGO]])</f>
        <v>0</v>
      </c>
      <c r="J6" s="28">
        <f>SUMIFS(Tabla16[IVA RET.],Tabla16[NUM],Tabla1[[#This Row],[CODIGO]])</f>
        <v>0</v>
      </c>
      <c r="K6" t="str">
        <f>FIXED(Tabla1[[#This Row],[TASA 16%]],0)</f>
        <v>180,485</v>
      </c>
      <c r="L6" t="str">
        <f>FIXED(Tabla1[[#This Row],[TASA 0%]],0)</f>
        <v>5,012,072</v>
      </c>
      <c r="M6" t="str">
        <f>FIXED(Tabla1[[#This Row],[TASA EXE.]],0)</f>
        <v>0</v>
      </c>
      <c r="N6" t="str">
        <f>FIXED(Tabla1[[#This Row],[IVA]],0)</f>
        <v>28,878</v>
      </c>
      <c r="O6" t="str">
        <f>FIXED(Tabla1[[#This Row],[ISR RET]],0)</f>
        <v>0</v>
      </c>
      <c r="P6" t="str">
        <f>FIXED(Tabla1[[#This Row],[IVA RET]],0)</f>
        <v>0</v>
      </c>
      <c r="R6" s="35">
        <f>Tabla1[[#This Row],[TASA 16]]*16%</f>
        <v>28877.600000000002</v>
      </c>
      <c r="T6" s="67"/>
    </row>
    <row r="7" spans="2:20" x14ac:dyDescent="0.25">
      <c r="B7">
        <f>'[1]210 Y RFC'!A7</f>
        <v>0</v>
      </c>
      <c r="C7" t="str">
        <f>'[1]210 Y RFC'!B7</f>
        <v>210-0005</v>
      </c>
      <c r="D7" t="str">
        <f>'[1]210 Y RFC'!C7</f>
        <v>MARTINEZ LOPEZ JUAN SALVADOR</v>
      </c>
      <c r="E7" s="28">
        <f>SUMIFS(Tabla16[TASA 16],Tabla16[NUM],Tabla1[[#This Row],[CODIGO]])</f>
        <v>0</v>
      </c>
      <c r="F7" s="28">
        <f>SUMIFS(Tabla16[TASA 0%],Tabla16[NUM],Tabla1[[#This Row],[CODIGO]])</f>
        <v>0</v>
      </c>
      <c r="G7" s="28">
        <f>SUMIFS(Tabla16[[EXENTO ]],Tabla16[NUM],Tabla1[[#This Row],[CODIGO]])</f>
        <v>0</v>
      </c>
      <c r="H7" s="28">
        <f>SUMIFS(Tabla16[IVA],Tabla16[NUM],Tabla1[[#This Row],[CODIGO]])</f>
        <v>0</v>
      </c>
      <c r="I7" s="28">
        <f>SUMIFS(Tabla16[ISR RET.],Tabla16[NUM],Tabla1[[#This Row],[CODIGO]])</f>
        <v>0</v>
      </c>
      <c r="J7" s="28">
        <f>SUMIFS(Tabla16[IVA RET.],Tabla16[NUM],Tabla1[[#This Row],[CODIGO]])</f>
        <v>0</v>
      </c>
      <c r="K7" t="str">
        <f>FIXED(Tabla1[[#This Row],[TASA 16%]],0)</f>
        <v>0</v>
      </c>
      <c r="L7" t="str">
        <f>FIXED(Tabla1[[#This Row],[TASA 0%]],0)</f>
        <v>0</v>
      </c>
      <c r="M7" t="str">
        <f>FIXED(Tabla1[[#This Row],[TASA EXE.]],0)</f>
        <v>0</v>
      </c>
      <c r="N7" t="str">
        <f>FIXED(Tabla1[[#This Row],[IVA]],0)</f>
        <v>0</v>
      </c>
      <c r="O7" t="str">
        <f>FIXED(Tabla1[[#This Row],[ISR RET]],0)</f>
        <v>0</v>
      </c>
      <c r="P7" t="str">
        <f>FIXED(Tabla1[[#This Row],[IVA RET]],0)</f>
        <v>0</v>
      </c>
      <c r="R7" s="35">
        <f>Tabla1[[#This Row],[TASA 16]]*16%</f>
        <v>0</v>
      </c>
    </row>
    <row r="8" spans="2:20" x14ac:dyDescent="0.25">
      <c r="B8" t="str">
        <f>'[1]210 Y RFC'!A8</f>
        <v>ADU800131T10</v>
      </c>
      <c r="C8" t="str">
        <f>'[1]210 Y RFC'!B8</f>
        <v>210-0006</v>
      </c>
      <c r="D8" t="str">
        <f>'[1]210 Y RFC'!C8</f>
        <v>ABARROTERA DEL DUERO SA DE CV</v>
      </c>
      <c r="E8" s="28">
        <f>SUMIFS(Tabla16[TASA 16],Tabla16[NUM],Tabla1[[#This Row],[CODIGO]])</f>
        <v>4077940</v>
      </c>
      <c r="F8" s="28">
        <f>SUMIFS(Tabla16[TASA 0%],Tabla16[NUM],Tabla1[[#This Row],[CODIGO]])</f>
        <v>1726759.1900000006</v>
      </c>
      <c r="G8" s="28">
        <f>SUMIFS(Tabla16[[EXENTO ]],Tabla16[NUM],Tabla1[[#This Row],[CODIGO]])</f>
        <v>34070.04</v>
      </c>
      <c r="H8" s="28">
        <f>SUMIFS(Tabla16[IVA],Tabla16[NUM],Tabla1[[#This Row],[CODIGO]])</f>
        <v>652470.4</v>
      </c>
      <c r="I8" s="28">
        <f>SUMIFS(Tabla16[ISR RET.],Tabla16[NUM],Tabla1[[#This Row],[CODIGO]])</f>
        <v>0</v>
      </c>
      <c r="J8" s="28">
        <f>SUMIFS(Tabla16[IVA RET.],Tabla16[NUM],Tabla1[[#This Row],[CODIGO]])</f>
        <v>0</v>
      </c>
      <c r="K8" t="str">
        <f>FIXED(Tabla1[[#This Row],[TASA 16%]],0)</f>
        <v>4,077,940</v>
      </c>
      <c r="L8" t="str">
        <f>FIXED(Tabla1[[#This Row],[TASA 0%]],0)</f>
        <v>1,726,759</v>
      </c>
      <c r="M8" t="str">
        <f>FIXED(Tabla1[[#This Row],[TASA EXE.]],0)</f>
        <v>34,070</v>
      </c>
      <c r="N8" t="str">
        <f>FIXED(Tabla1[[#This Row],[IVA]],0)</f>
        <v>652,470</v>
      </c>
      <c r="O8" t="str">
        <f>FIXED(Tabla1[[#This Row],[ISR RET]],0)</f>
        <v>0</v>
      </c>
      <c r="P8" t="str">
        <f>FIXED(Tabla1[[#This Row],[IVA RET]],0)</f>
        <v>0</v>
      </c>
      <c r="R8" s="35">
        <f>Tabla1[[#This Row],[TASA 16]]*16%</f>
        <v>652470.4</v>
      </c>
      <c r="T8" s="67"/>
    </row>
    <row r="9" spans="2:20" x14ac:dyDescent="0.25">
      <c r="B9" t="str">
        <f>'[1]210 Y RFC'!A9</f>
        <v>PER861230LS5</v>
      </c>
      <c r="C9" t="str">
        <f>'[1]210 Y RFC'!B9</f>
        <v>210-0007</v>
      </c>
      <c r="D9" t="str">
        <f>'[1]210 Y RFC'!C9</f>
        <v>LA PERLA SA DE CV</v>
      </c>
      <c r="E9" s="28">
        <f>SUMIFS(Tabla16[TASA 16],Tabla16[NUM],Tabla1[[#This Row],[CODIGO]])</f>
        <v>0</v>
      </c>
      <c r="F9" s="28">
        <f>SUMIFS(Tabla16[TASA 0%],Tabla16[NUM],Tabla1[[#This Row],[CODIGO]])</f>
        <v>0</v>
      </c>
      <c r="G9" s="28">
        <f>SUMIFS(Tabla16[[EXENTO ]],Tabla16[NUM],Tabla1[[#This Row],[CODIGO]])</f>
        <v>0</v>
      </c>
      <c r="H9" s="28">
        <f>SUMIFS(Tabla16[IVA],Tabla16[NUM],Tabla1[[#This Row],[CODIGO]])</f>
        <v>0</v>
      </c>
      <c r="I9" s="28">
        <f>SUMIFS(Tabla16[ISR RET.],Tabla16[NUM],Tabla1[[#This Row],[CODIGO]])</f>
        <v>0</v>
      </c>
      <c r="J9" s="28">
        <f>SUMIFS(Tabla16[IVA RET.],Tabla16[NUM],Tabla1[[#This Row],[CODIGO]])</f>
        <v>0</v>
      </c>
      <c r="K9" t="str">
        <f>FIXED(Tabla1[[#This Row],[TASA 16%]],0)</f>
        <v>0</v>
      </c>
      <c r="L9" t="str">
        <f>FIXED(Tabla1[[#This Row],[TASA 0%]],0)</f>
        <v>0</v>
      </c>
      <c r="M9" t="str">
        <f>FIXED(Tabla1[[#This Row],[TASA EXE.]],0)</f>
        <v>0</v>
      </c>
      <c r="N9" t="str">
        <f>FIXED(Tabla1[[#This Row],[IVA]],0)</f>
        <v>0</v>
      </c>
      <c r="O9" t="str">
        <f>FIXED(Tabla1[[#This Row],[ISR RET]],0)</f>
        <v>0</v>
      </c>
      <c r="P9" t="str">
        <f>FIXED(Tabla1[[#This Row],[IVA RET]],0)</f>
        <v>0</v>
      </c>
      <c r="R9" s="35">
        <f>Tabla1[[#This Row],[TASA 16]]*16%</f>
        <v>0</v>
      </c>
    </row>
    <row r="10" spans="2:20" x14ac:dyDescent="0.25">
      <c r="B10" t="str">
        <f>'[1]210 Y RFC'!A10</f>
        <v>ACM601104CV8</v>
      </c>
      <c r="C10" t="str">
        <f>'[1]210 Y RFC'!B10</f>
        <v>210-0008</v>
      </c>
      <c r="D10" t="str">
        <f>'[1]210 Y RFC'!C10</f>
        <v>ALBERTO CULVER DE MEXICO SA DE CV</v>
      </c>
      <c r="E10" s="28">
        <f>SUMIFS(Tabla16[TASA 16],Tabla16[NUM],Tabla1[[#This Row],[CODIGO]])</f>
        <v>0</v>
      </c>
      <c r="F10" s="28">
        <f>SUMIFS(Tabla16[TASA 0%],Tabla16[NUM],Tabla1[[#This Row],[CODIGO]])</f>
        <v>0</v>
      </c>
      <c r="G10" s="28">
        <f>SUMIFS(Tabla16[[EXENTO ]],Tabla16[NUM],Tabla1[[#This Row],[CODIGO]])</f>
        <v>0</v>
      </c>
      <c r="H10" s="28">
        <f>SUMIFS(Tabla16[IVA],Tabla16[NUM],Tabla1[[#This Row],[CODIGO]])</f>
        <v>0</v>
      </c>
      <c r="I10" s="28">
        <f>SUMIFS(Tabla16[ISR RET.],Tabla16[NUM],Tabla1[[#This Row],[CODIGO]])</f>
        <v>0</v>
      </c>
      <c r="J10" s="28">
        <f>SUMIFS(Tabla16[IVA RET.],Tabla16[NUM],Tabla1[[#This Row],[CODIGO]])</f>
        <v>0</v>
      </c>
      <c r="K10" t="str">
        <f>FIXED(Tabla1[[#This Row],[TASA 16%]],0)</f>
        <v>0</v>
      </c>
      <c r="L10" t="str">
        <f>FIXED(Tabla1[[#This Row],[TASA 0%]],0)</f>
        <v>0</v>
      </c>
      <c r="M10" t="str">
        <f>FIXED(Tabla1[[#This Row],[TASA EXE.]],0)</f>
        <v>0</v>
      </c>
      <c r="N10" t="str">
        <f>FIXED(Tabla1[[#This Row],[IVA]],0)</f>
        <v>0</v>
      </c>
      <c r="O10" t="str">
        <f>FIXED(Tabla1[[#This Row],[ISR RET]],0)</f>
        <v>0</v>
      </c>
      <c r="P10" t="str">
        <f>FIXED(Tabla1[[#This Row],[IVA RET]],0)</f>
        <v>0</v>
      </c>
      <c r="R10" s="35">
        <f>Tabla1[[#This Row],[TASA 16]]*16%</f>
        <v>0</v>
      </c>
    </row>
    <row r="11" spans="2:20" x14ac:dyDescent="0.25">
      <c r="B11" t="str">
        <f>'[1]210 Y RFC'!A11</f>
        <v>ANS9008284E9</v>
      </c>
      <c r="C11" t="str">
        <f>'[1]210 Y RFC'!B11</f>
        <v>210-0009</v>
      </c>
      <c r="D11" t="str">
        <f>'[1]210 Y RFC'!C11</f>
        <v>ALIMENTOS NATURALES SABROZA SA DE CV</v>
      </c>
      <c r="E11" s="28">
        <f>SUMIFS(Tabla16[TASA 16],Tabla16[NUM],Tabla1[[#This Row],[CODIGO]])</f>
        <v>0</v>
      </c>
      <c r="F11" s="28">
        <f>SUMIFS(Tabla16[TASA 0%],Tabla16[NUM],Tabla1[[#This Row],[CODIGO]])</f>
        <v>0</v>
      </c>
      <c r="G11" s="28">
        <f>SUMIFS(Tabla16[[EXENTO ]],Tabla16[NUM],Tabla1[[#This Row],[CODIGO]])</f>
        <v>0</v>
      </c>
      <c r="H11" s="28">
        <f>SUMIFS(Tabla16[IVA],Tabla16[NUM],Tabla1[[#This Row],[CODIGO]])</f>
        <v>0</v>
      </c>
      <c r="I11" s="28">
        <f>SUMIFS(Tabla16[ISR RET.],Tabla16[NUM],Tabla1[[#This Row],[CODIGO]])</f>
        <v>0</v>
      </c>
      <c r="J11" s="28">
        <f>SUMIFS(Tabla16[IVA RET.],Tabla16[NUM],Tabla1[[#This Row],[CODIGO]])</f>
        <v>0</v>
      </c>
      <c r="K11" t="str">
        <f>FIXED(Tabla1[[#This Row],[TASA 16%]],0)</f>
        <v>0</v>
      </c>
      <c r="L11" t="str">
        <f>FIXED(Tabla1[[#This Row],[TASA 0%]],0)</f>
        <v>0</v>
      </c>
      <c r="M11" t="str">
        <f>FIXED(Tabla1[[#This Row],[TASA EXE.]],0)</f>
        <v>0</v>
      </c>
      <c r="N11" t="str">
        <f>FIXED(Tabla1[[#This Row],[IVA]],0)</f>
        <v>0</v>
      </c>
      <c r="O11" t="str">
        <f>FIXED(Tabla1[[#This Row],[ISR RET]],0)</f>
        <v>0</v>
      </c>
      <c r="P11" t="str">
        <f>FIXED(Tabla1[[#This Row],[IVA RET]],0)</f>
        <v>0</v>
      </c>
      <c r="R11" s="35">
        <f>Tabla1[[#This Row],[TASA 16]]*16%</f>
        <v>0</v>
      </c>
    </row>
    <row r="12" spans="2:20" x14ac:dyDescent="0.25">
      <c r="B12" t="str">
        <f>'[1]210 Y RFC'!A12</f>
        <v>BDF900209VC0</v>
      </c>
      <c r="C12" t="str">
        <f>'[1]210 Y RFC'!B12</f>
        <v>210-0010</v>
      </c>
      <c r="D12" t="str">
        <f>'[1]210 Y RFC'!C12</f>
        <v>BDF MEXICO SA DE CV</v>
      </c>
      <c r="E12" s="28">
        <f>SUMIFS(Tabla16[TASA 16],Tabla16[NUM],Tabla1[[#This Row],[CODIGO]])</f>
        <v>0</v>
      </c>
      <c r="F12" s="28">
        <f>SUMIFS(Tabla16[TASA 0%],Tabla16[NUM],Tabla1[[#This Row],[CODIGO]])</f>
        <v>0</v>
      </c>
      <c r="G12" s="28">
        <f>SUMIFS(Tabla16[[EXENTO ]],Tabla16[NUM],Tabla1[[#This Row],[CODIGO]])</f>
        <v>0</v>
      </c>
      <c r="H12" s="28">
        <f>SUMIFS(Tabla16[IVA],Tabla16[NUM],Tabla1[[#This Row],[CODIGO]])</f>
        <v>0</v>
      </c>
      <c r="I12" s="28">
        <f>SUMIFS(Tabla16[ISR RET.],Tabla16[NUM],Tabla1[[#This Row],[CODIGO]])</f>
        <v>0</v>
      </c>
      <c r="J12" s="28">
        <f>SUMIFS(Tabla16[IVA RET.],Tabla16[NUM],Tabla1[[#This Row],[CODIGO]])</f>
        <v>0</v>
      </c>
      <c r="K12" t="str">
        <f>FIXED(Tabla1[[#This Row],[TASA 16%]],0)</f>
        <v>0</v>
      </c>
      <c r="L12" t="str">
        <f>FIXED(Tabla1[[#This Row],[TASA 0%]],0)</f>
        <v>0</v>
      </c>
      <c r="M12" t="str">
        <f>FIXED(Tabla1[[#This Row],[TASA EXE.]],0)</f>
        <v>0</v>
      </c>
      <c r="N12" t="str">
        <f>FIXED(Tabla1[[#This Row],[IVA]],0)</f>
        <v>0</v>
      </c>
      <c r="O12" t="str">
        <f>FIXED(Tabla1[[#This Row],[ISR RET]],0)</f>
        <v>0</v>
      </c>
      <c r="P12" t="str">
        <f>FIXED(Tabla1[[#This Row],[IVA RET]],0)</f>
        <v>0</v>
      </c>
      <c r="R12" s="35">
        <f>Tabla1[[#This Row],[TASA 16]]*16%</f>
        <v>0</v>
      </c>
    </row>
    <row r="13" spans="2:20" x14ac:dyDescent="0.25">
      <c r="B13" t="str">
        <f>'[1]210 Y RFC'!A13</f>
        <v>GGA831121JE9</v>
      </c>
      <c r="C13" t="str">
        <f>'[1]210 Y RFC'!B13</f>
        <v>210-0011</v>
      </c>
      <c r="D13" t="str">
        <f>'[1]210 Y RFC'!C13</f>
        <v>GRUPO GAMESA  S DE RL DE CV</v>
      </c>
      <c r="E13" s="28">
        <f>SUMIFS(Tabla16[TASA 16],Tabla16[NUM],Tabla1[[#This Row],[CODIGO]])</f>
        <v>0</v>
      </c>
      <c r="F13" s="28">
        <f>SUMIFS(Tabla16[TASA 0%],Tabla16[NUM],Tabla1[[#This Row],[CODIGO]])</f>
        <v>0</v>
      </c>
      <c r="G13" s="28">
        <f>SUMIFS(Tabla16[[EXENTO ]],Tabla16[NUM],Tabla1[[#This Row],[CODIGO]])</f>
        <v>0</v>
      </c>
      <c r="H13" s="28">
        <f>SUMIFS(Tabla16[IVA],Tabla16[NUM],Tabla1[[#This Row],[CODIGO]])</f>
        <v>0</v>
      </c>
      <c r="I13" s="28">
        <f>SUMIFS(Tabla16[ISR RET.],Tabla16[NUM],Tabla1[[#This Row],[CODIGO]])</f>
        <v>0</v>
      </c>
      <c r="J13" s="28">
        <f>SUMIFS(Tabla16[IVA RET.],Tabla16[NUM],Tabla1[[#This Row],[CODIGO]])</f>
        <v>0</v>
      </c>
      <c r="K13" t="str">
        <f>FIXED(Tabla1[[#This Row],[TASA 16%]],0)</f>
        <v>0</v>
      </c>
      <c r="L13" t="str">
        <f>FIXED(Tabla1[[#This Row],[TASA 0%]],0)</f>
        <v>0</v>
      </c>
      <c r="M13" t="str">
        <f>FIXED(Tabla1[[#This Row],[TASA EXE.]],0)</f>
        <v>0</v>
      </c>
      <c r="N13" t="str">
        <f>FIXED(Tabla1[[#This Row],[IVA]],0)</f>
        <v>0</v>
      </c>
      <c r="O13" t="str">
        <f>FIXED(Tabla1[[#This Row],[ISR RET]],0)</f>
        <v>0</v>
      </c>
      <c r="P13" t="str">
        <f>FIXED(Tabla1[[#This Row],[IVA RET]],0)</f>
        <v>0</v>
      </c>
      <c r="R13" s="35">
        <f>Tabla1[[#This Row],[TASA 16]]*16%</f>
        <v>0</v>
      </c>
    </row>
    <row r="14" spans="2:20" x14ac:dyDescent="0.25">
      <c r="B14" t="str">
        <f>'[1]210 Y RFC'!A14</f>
        <v>MIRP620430HB2</v>
      </c>
      <c r="C14" t="str">
        <f>'[1]210 Y RFC'!B14</f>
        <v>210-0012</v>
      </c>
      <c r="D14" t="str">
        <f>'[1]210 Y RFC'!C14</f>
        <v>MIRANDA ROBLEDO PEDRO</v>
      </c>
      <c r="E14" s="28">
        <f>SUMIFS(Tabla16[TASA 16],Tabla16[NUM],Tabla1[[#This Row],[CODIGO]])</f>
        <v>0</v>
      </c>
      <c r="F14" s="28">
        <f>SUMIFS(Tabla16[TASA 0%],Tabla16[NUM],Tabla1[[#This Row],[CODIGO]])</f>
        <v>0</v>
      </c>
      <c r="G14" s="28">
        <f>SUMIFS(Tabla16[[EXENTO ]],Tabla16[NUM],Tabla1[[#This Row],[CODIGO]])</f>
        <v>0</v>
      </c>
      <c r="H14" s="28">
        <f>SUMIFS(Tabla16[IVA],Tabla16[NUM],Tabla1[[#This Row],[CODIGO]])</f>
        <v>0</v>
      </c>
      <c r="I14" s="28">
        <f>SUMIFS(Tabla16[ISR RET.],Tabla16[NUM],Tabla1[[#This Row],[CODIGO]])</f>
        <v>0</v>
      </c>
      <c r="J14" s="28">
        <f>SUMIFS(Tabla16[IVA RET.],Tabla16[NUM],Tabla1[[#This Row],[CODIGO]])</f>
        <v>0</v>
      </c>
      <c r="K14" t="str">
        <f>FIXED(Tabla1[[#This Row],[TASA 16%]],0)</f>
        <v>0</v>
      </c>
      <c r="L14" t="str">
        <f>FIXED(Tabla1[[#This Row],[TASA 0%]],0)</f>
        <v>0</v>
      </c>
      <c r="M14" t="str">
        <f>FIXED(Tabla1[[#This Row],[TASA EXE.]],0)</f>
        <v>0</v>
      </c>
      <c r="N14" t="str">
        <f>FIXED(Tabla1[[#This Row],[IVA]],0)</f>
        <v>0</v>
      </c>
      <c r="O14" t="str">
        <f>FIXED(Tabla1[[#This Row],[ISR RET]],0)</f>
        <v>0</v>
      </c>
      <c r="P14" t="str">
        <f>FIXED(Tabla1[[#This Row],[IVA RET]],0)</f>
        <v>0</v>
      </c>
      <c r="R14" s="35">
        <f>Tabla1[[#This Row],[TASA 16]]*16%</f>
        <v>0</v>
      </c>
    </row>
    <row r="15" spans="2:20" x14ac:dyDescent="0.25">
      <c r="B15" t="str">
        <f>'[1]210 Y RFC'!A15</f>
        <v>SST0211115X4</v>
      </c>
      <c r="C15" t="str">
        <f>'[1]210 Y RFC'!B15</f>
        <v>210-0013</v>
      </c>
      <c r="D15" t="str">
        <f>'[1]210 Y RFC'!C15</f>
        <v>SUPER SERVICIO TEPATITLAN SA DE CV</v>
      </c>
      <c r="E15" s="28">
        <f>SUMIFS(Tabla16[TASA 16],Tabla16[NUM],Tabla1[[#This Row],[CODIGO]])</f>
        <v>0</v>
      </c>
      <c r="F15" s="28">
        <f>SUMIFS(Tabla16[TASA 0%],Tabla16[NUM],Tabla1[[#This Row],[CODIGO]])</f>
        <v>0</v>
      </c>
      <c r="G15" s="28">
        <f>SUMIFS(Tabla16[[EXENTO ]],Tabla16[NUM],Tabla1[[#This Row],[CODIGO]])</f>
        <v>0</v>
      </c>
      <c r="H15" s="28">
        <f>SUMIFS(Tabla16[IVA],Tabla16[NUM],Tabla1[[#This Row],[CODIGO]])</f>
        <v>0</v>
      </c>
      <c r="I15" s="28">
        <f>SUMIFS(Tabla16[ISR RET.],Tabla16[NUM],Tabla1[[#This Row],[CODIGO]])</f>
        <v>0</v>
      </c>
      <c r="J15" s="28">
        <f>SUMIFS(Tabla16[IVA RET.],Tabla16[NUM],Tabla1[[#This Row],[CODIGO]])</f>
        <v>0</v>
      </c>
      <c r="K15" t="str">
        <f>FIXED(Tabla1[[#This Row],[TASA 16%]],0)</f>
        <v>0</v>
      </c>
      <c r="L15" t="str">
        <f>FIXED(Tabla1[[#This Row],[TASA 0%]],0)</f>
        <v>0</v>
      </c>
      <c r="M15" t="str">
        <f>FIXED(Tabla1[[#This Row],[TASA EXE.]],0)</f>
        <v>0</v>
      </c>
      <c r="N15" t="str">
        <f>FIXED(Tabla1[[#This Row],[IVA]],0)</f>
        <v>0</v>
      </c>
      <c r="O15" t="str">
        <f>FIXED(Tabla1[[#This Row],[ISR RET]],0)</f>
        <v>0</v>
      </c>
      <c r="P15" t="str">
        <f>FIXED(Tabla1[[#This Row],[IVA RET]],0)</f>
        <v>0</v>
      </c>
      <c r="R15" s="35">
        <f>Tabla1[[#This Row],[TASA 16]]*16%</f>
        <v>0</v>
      </c>
    </row>
    <row r="16" spans="2:20" x14ac:dyDescent="0.25">
      <c r="B16" t="str">
        <f>'[1]210 Y RFC'!A16</f>
        <v>AGD811217HS7</v>
      </c>
      <c r="C16" t="str">
        <f>'[1]210 Y RFC'!B16</f>
        <v>210-0014</v>
      </c>
      <c r="D16" t="str">
        <f>'[1]210 Y RFC'!C16</f>
        <v>ACEITES GRASAS Y DERIVADOS SA DE CV</v>
      </c>
      <c r="E16" s="28">
        <f>SUMIFS(Tabla16[TASA 16],Tabla16[NUM],Tabla1[[#This Row],[CODIGO]])</f>
        <v>0</v>
      </c>
      <c r="F16" s="28">
        <f>SUMIFS(Tabla16[TASA 0%],Tabla16[NUM],Tabla1[[#This Row],[CODIGO]])</f>
        <v>402654</v>
      </c>
      <c r="G16" s="28">
        <f>SUMIFS(Tabla16[[EXENTO ]],Tabla16[NUM],Tabla1[[#This Row],[CODIGO]])</f>
        <v>0</v>
      </c>
      <c r="H16" s="28">
        <f>SUMIFS(Tabla16[IVA],Tabla16[NUM],Tabla1[[#This Row],[CODIGO]])</f>
        <v>0</v>
      </c>
      <c r="I16" s="28">
        <f>SUMIFS(Tabla16[ISR RET.],Tabla16[NUM],Tabla1[[#This Row],[CODIGO]])</f>
        <v>0</v>
      </c>
      <c r="J16" s="28">
        <f>SUMIFS(Tabla16[IVA RET.],Tabla16[NUM],Tabla1[[#This Row],[CODIGO]])</f>
        <v>0</v>
      </c>
      <c r="K16" t="str">
        <f>FIXED(Tabla1[[#This Row],[TASA 16%]],0)</f>
        <v>0</v>
      </c>
      <c r="L16" t="str">
        <f>FIXED(Tabla1[[#This Row],[TASA 0%]],0)</f>
        <v>402,654</v>
      </c>
      <c r="M16" t="str">
        <f>FIXED(Tabla1[[#This Row],[TASA EXE.]],0)</f>
        <v>0</v>
      </c>
      <c r="N16" t="str">
        <f>FIXED(Tabla1[[#This Row],[IVA]],0)</f>
        <v>0</v>
      </c>
      <c r="O16" t="str">
        <f>FIXED(Tabla1[[#This Row],[ISR RET]],0)</f>
        <v>0</v>
      </c>
      <c r="P16" t="str">
        <f>FIXED(Tabla1[[#This Row],[IVA RET]],0)</f>
        <v>0</v>
      </c>
      <c r="R16" s="35">
        <f>Tabla1[[#This Row],[TASA 16]]*16%</f>
        <v>0</v>
      </c>
    </row>
    <row r="17" spans="2:20" x14ac:dyDescent="0.25">
      <c r="B17" t="str">
        <f>'[1]210 Y RFC'!A17</f>
        <v>FMO900703TY4</v>
      </c>
      <c r="C17" t="str">
        <f>'[1]210 Y RFC'!B17</f>
        <v>210-0015</v>
      </c>
      <c r="D17" t="str">
        <f>'[1]210 Y RFC'!C17</f>
        <v>FERRETERIAS MONTERREY DE OCCIDENTE SA DE CV</v>
      </c>
      <c r="E17" s="28">
        <f>SUMIFS(Tabla16[TASA 16],Tabla16[NUM],Tabla1[[#This Row],[CODIGO]])</f>
        <v>0</v>
      </c>
      <c r="F17" s="28">
        <f>SUMIFS(Tabla16[TASA 0%],Tabla16[NUM],Tabla1[[#This Row],[CODIGO]])</f>
        <v>0</v>
      </c>
      <c r="G17" s="28">
        <f>SUMIFS(Tabla16[[EXENTO ]],Tabla16[NUM],Tabla1[[#This Row],[CODIGO]])</f>
        <v>0</v>
      </c>
      <c r="H17" s="28">
        <f>SUMIFS(Tabla16[IVA],Tabla16[NUM],Tabla1[[#This Row],[CODIGO]])</f>
        <v>0</v>
      </c>
      <c r="I17" s="28">
        <f>SUMIFS(Tabla16[ISR RET.],Tabla16[NUM],Tabla1[[#This Row],[CODIGO]])</f>
        <v>0</v>
      </c>
      <c r="J17" s="28">
        <f>SUMIFS(Tabla16[IVA RET.],Tabla16[NUM],Tabla1[[#This Row],[CODIGO]])</f>
        <v>0</v>
      </c>
      <c r="K17" t="str">
        <f>FIXED(Tabla1[[#This Row],[TASA 16%]],0)</f>
        <v>0</v>
      </c>
      <c r="L17" t="str">
        <f>FIXED(Tabla1[[#This Row],[TASA 0%]],0)</f>
        <v>0</v>
      </c>
      <c r="M17" t="str">
        <f>FIXED(Tabla1[[#This Row],[TASA EXE.]],0)</f>
        <v>0</v>
      </c>
      <c r="N17" t="str">
        <f>FIXED(Tabla1[[#This Row],[IVA]],0)</f>
        <v>0</v>
      </c>
      <c r="O17" t="str">
        <f>FIXED(Tabla1[[#This Row],[ISR RET]],0)</f>
        <v>0</v>
      </c>
      <c r="P17" t="str">
        <f>FIXED(Tabla1[[#This Row],[IVA RET]],0)</f>
        <v>0</v>
      </c>
      <c r="R17" s="35">
        <f>Tabla1[[#This Row],[TASA 16]]*16%</f>
        <v>0</v>
      </c>
    </row>
    <row r="18" spans="2:20" x14ac:dyDescent="0.25">
      <c r="B18" t="str">
        <f>'[1]210 Y RFC'!A18</f>
        <v>CJA830117BJ4</v>
      </c>
      <c r="C18" t="str">
        <f>'[1]210 Y RFC'!B18</f>
        <v>210-0016</v>
      </c>
      <c r="D18" t="str">
        <f>'[1]210 Y RFC'!C18</f>
        <v>CHOCOLATERA DE JALISCO SA DE CV</v>
      </c>
      <c r="E18" s="28">
        <f>SUMIFS(Tabla16[TASA 16],Tabla16[NUM],Tabla1[[#This Row],[CODIGO]])</f>
        <v>0</v>
      </c>
      <c r="F18" s="28">
        <f>SUMIFS(Tabla16[TASA 0%],Tabla16[NUM],Tabla1[[#This Row],[CODIGO]])</f>
        <v>0</v>
      </c>
      <c r="G18" s="28">
        <f>SUMIFS(Tabla16[[EXENTO ]],Tabla16[NUM],Tabla1[[#This Row],[CODIGO]])</f>
        <v>0</v>
      </c>
      <c r="H18" s="28">
        <f>SUMIFS(Tabla16[IVA],Tabla16[NUM],Tabla1[[#This Row],[CODIGO]])</f>
        <v>0</v>
      </c>
      <c r="I18" s="28">
        <f>SUMIFS(Tabla16[ISR RET.],Tabla16[NUM],Tabla1[[#This Row],[CODIGO]])</f>
        <v>0</v>
      </c>
      <c r="J18" s="28">
        <f>SUMIFS(Tabla16[IVA RET.],Tabla16[NUM],Tabla1[[#This Row],[CODIGO]])</f>
        <v>0</v>
      </c>
      <c r="K18" t="str">
        <f>FIXED(Tabla1[[#This Row],[TASA 16%]],0)</f>
        <v>0</v>
      </c>
      <c r="L18" t="str">
        <f>FIXED(Tabla1[[#This Row],[TASA 0%]],0)</f>
        <v>0</v>
      </c>
      <c r="M18" t="str">
        <f>FIXED(Tabla1[[#This Row],[TASA EXE.]],0)</f>
        <v>0</v>
      </c>
      <c r="N18" t="str">
        <f>FIXED(Tabla1[[#This Row],[IVA]],0)</f>
        <v>0</v>
      </c>
      <c r="O18" t="str">
        <f>FIXED(Tabla1[[#This Row],[ISR RET]],0)</f>
        <v>0</v>
      </c>
      <c r="P18" t="str">
        <f>FIXED(Tabla1[[#This Row],[IVA RET]],0)</f>
        <v>0</v>
      </c>
      <c r="R18" s="35">
        <f>Tabla1[[#This Row],[TASA 16]]*16%</f>
        <v>0</v>
      </c>
    </row>
    <row r="19" spans="2:20" x14ac:dyDescent="0.25">
      <c r="B19" t="str">
        <f>'[1]210 Y RFC'!A19</f>
        <v>CAVM851226HN1</v>
      </c>
      <c r="C19" t="str">
        <f>'[1]210 Y RFC'!B19</f>
        <v>210-0017</v>
      </c>
      <c r="D19" t="str">
        <f>'[1]210 Y RFC'!C19</f>
        <v>CASTILLO VILLALOBOS JOSE MIGUEL</v>
      </c>
      <c r="E19" s="28">
        <f>SUMIFS(Tabla16[TASA 16],Tabla16[NUM],Tabla1[[#This Row],[CODIGO]])</f>
        <v>0</v>
      </c>
      <c r="F19" s="28">
        <f>SUMIFS(Tabla16[TASA 0%],Tabla16[NUM],Tabla1[[#This Row],[CODIGO]])</f>
        <v>0</v>
      </c>
      <c r="G19" s="28">
        <f>SUMIFS(Tabla16[[EXENTO ]],Tabla16[NUM],Tabla1[[#This Row],[CODIGO]])</f>
        <v>0</v>
      </c>
      <c r="H19" s="28">
        <f>SUMIFS(Tabla16[IVA],Tabla16[NUM],Tabla1[[#This Row],[CODIGO]])</f>
        <v>0</v>
      </c>
      <c r="I19" s="28">
        <f>SUMIFS(Tabla16[ISR RET.],Tabla16[NUM],Tabla1[[#This Row],[CODIGO]])</f>
        <v>0</v>
      </c>
      <c r="J19" s="28">
        <f>SUMIFS(Tabla16[IVA RET.],Tabla16[NUM],Tabla1[[#This Row],[CODIGO]])</f>
        <v>0</v>
      </c>
      <c r="K19" t="str">
        <f>FIXED(Tabla1[[#This Row],[TASA 16%]],0)</f>
        <v>0</v>
      </c>
      <c r="L19" t="str">
        <f>FIXED(Tabla1[[#This Row],[TASA 0%]],0)</f>
        <v>0</v>
      </c>
      <c r="M19" t="str">
        <f>FIXED(Tabla1[[#This Row],[TASA EXE.]],0)</f>
        <v>0</v>
      </c>
      <c r="N19" t="str">
        <f>FIXED(Tabla1[[#This Row],[IVA]],0)</f>
        <v>0</v>
      </c>
      <c r="O19" t="str">
        <f>FIXED(Tabla1[[#This Row],[ISR RET]],0)</f>
        <v>0</v>
      </c>
      <c r="P19" t="str">
        <f>FIXED(Tabla1[[#This Row],[IVA RET]],0)</f>
        <v>0</v>
      </c>
      <c r="R19" s="35">
        <f>Tabla1[[#This Row],[TASA 16]]*16%</f>
        <v>0</v>
      </c>
    </row>
    <row r="20" spans="2:20" x14ac:dyDescent="0.25">
      <c r="B20" t="str">
        <f>'[1]210 Y RFC'!A20</f>
        <v>MOFI620807NJ4</v>
      </c>
      <c r="C20" t="str">
        <f>'[1]210 Y RFC'!B20</f>
        <v>210-0018</v>
      </c>
      <c r="D20" t="str">
        <f>'[1]210 Y RFC'!C20</f>
        <v>DE LA MOTA FLORES IGNACIO ALBERTO</v>
      </c>
      <c r="E20" s="28">
        <f>SUMIFS(Tabla16[TASA 16],Tabla16[NUM],Tabla1[[#This Row],[CODIGO]])</f>
        <v>0</v>
      </c>
      <c r="F20" s="28">
        <f>SUMIFS(Tabla16[TASA 0%],Tabla16[NUM],Tabla1[[#This Row],[CODIGO]])</f>
        <v>0</v>
      </c>
      <c r="G20" s="28">
        <f>SUMIFS(Tabla16[[EXENTO ]],Tabla16[NUM],Tabla1[[#This Row],[CODIGO]])</f>
        <v>0</v>
      </c>
      <c r="H20" s="28">
        <f>SUMIFS(Tabla16[IVA],Tabla16[NUM],Tabla1[[#This Row],[CODIGO]])</f>
        <v>0</v>
      </c>
      <c r="I20" s="28">
        <f>SUMIFS(Tabla16[ISR RET.],Tabla16[NUM],Tabla1[[#This Row],[CODIGO]])</f>
        <v>0</v>
      </c>
      <c r="J20" s="28">
        <f>SUMIFS(Tabla16[IVA RET.],Tabla16[NUM],Tabla1[[#This Row],[CODIGO]])</f>
        <v>0</v>
      </c>
      <c r="K20" t="str">
        <f>FIXED(Tabla1[[#This Row],[TASA 16%]],0)</f>
        <v>0</v>
      </c>
      <c r="L20" t="str">
        <f>FIXED(Tabla1[[#This Row],[TASA 0%]],0)</f>
        <v>0</v>
      </c>
      <c r="M20" t="str">
        <f>FIXED(Tabla1[[#This Row],[TASA EXE.]],0)</f>
        <v>0</v>
      </c>
      <c r="N20" t="str">
        <f>FIXED(Tabla1[[#This Row],[IVA]],0)</f>
        <v>0</v>
      </c>
      <c r="O20" t="str">
        <f>FIXED(Tabla1[[#This Row],[ISR RET]],0)</f>
        <v>0</v>
      </c>
      <c r="P20" t="str">
        <f>FIXED(Tabla1[[#This Row],[IVA RET]],0)</f>
        <v>0</v>
      </c>
      <c r="R20" s="35">
        <f>Tabla1[[#This Row],[TASA 16]]*16%</f>
        <v>0</v>
      </c>
    </row>
    <row r="21" spans="2:20" x14ac:dyDescent="0.25">
      <c r="B21">
        <f>'[1]210 Y RFC'!A21</f>
        <v>0</v>
      </c>
      <c r="C21" t="str">
        <f>'[1]210 Y RFC'!B21</f>
        <v>210-0019</v>
      </c>
      <c r="D21" t="str">
        <f>'[1]210 Y RFC'!C21</f>
        <v>GRUPO INTER LLANTAS</v>
      </c>
      <c r="E21" s="28">
        <f>SUMIFS(Tabla16[TASA 16],Tabla16[NUM],Tabla1[[#This Row],[CODIGO]])</f>
        <v>0</v>
      </c>
      <c r="F21" s="28">
        <f>SUMIFS(Tabla16[TASA 0%],Tabla16[NUM],Tabla1[[#This Row],[CODIGO]])</f>
        <v>0</v>
      </c>
      <c r="G21" s="28">
        <f>SUMIFS(Tabla16[[EXENTO ]],Tabla16[NUM],Tabla1[[#This Row],[CODIGO]])</f>
        <v>0</v>
      </c>
      <c r="H21" s="28">
        <f>SUMIFS(Tabla16[IVA],Tabla16[NUM],Tabla1[[#This Row],[CODIGO]])</f>
        <v>0</v>
      </c>
      <c r="I21" s="28">
        <f>SUMIFS(Tabla16[ISR RET.],Tabla16[NUM],Tabla1[[#This Row],[CODIGO]])</f>
        <v>0</v>
      </c>
      <c r="J21" s="28">
        <f>SUMIFS(Tabla16[IVA RET.],Tabla16[NUM],Tabla1[[#This Row],[CODIGO]])</f>
        <v>0</v>
      </c>
      <c r="K21" t="str">
        <f>FIXED(Tabla1[[#This Row],[TASA 16%]],0)</f>
        <v>0</v>
      </c>
      <c r="L21" t="str">
        <f>FIXED(Tabla1[[#This Row],[TASA 0%]],0)</f>
        <v>0</v>
      </c>
      <c r="M21" t="str">
        <f>FIXED(Tabla1[[#This Row],[TASA EXE.]],0)</f>
        <v>0</v>
      </c>
      <c r="N21" t="str">
        <f>FIXED(Tabla1[[#This Row],[IVA]],0)</f>
        <v>0</v>
      </c>
      <c r="O21" t="str">
        <f>FIXED(Tabla1[[#This Row],[ISR RET]],0)</f>
        <v>0</v>
      </c>
      <c r="P21" t="str">
        <f>FIXED(Tabla1[[#This Row],[IVA RET]],0)</f>
        <v>0</v>
      </c>
      <c r="R21" s="35">
        <f>Tabla1[[#This Row],[TASA 16]]*16%</f>
        <v>0</v>
      </c>
    </row>
    <row r="22" spans="2:20" x14ac:dyDescent="0.25">
      <c r="B22" t="str">
        <f>'[1]210 Y RFC'!A22</f>
        <v>CAA850219G16</v>
      </c>
      <c r="C22" t="str">
        <f>'[1]210 Y RFC'!B22</f>
        <v>210-0020</v>
      </c>
      <c r="D22" t="str">
        <f>'[1]210 Y RFC'!C22</f>
        <v>CAMARENA AUTOMOTRIZ DE LOS ALTOS SA DE CV</v>
      </c>
      <c r="E22" s="28">
        <f>SUMIFS(Tabla16[TASA 16],Tabla16[NUM],Tabla1[[#This Row],[CODIGO]])</f>
        <v>0</v>
      </c>
      <c r="F22" s="28">
        <f>SUMIFS(Tabla16[TASA 0%],Tabla16[NUM],Tabla1[[#This Row],[CODIGO]])</f>
        <v>0</v>
      </c>
      <c r="G22" s="28">
        <f>SUMIFS(Tabla16[[EXENTO ]],Tabla16[NUM],Tabla1[[#This Row],[CODIGO]])</f>
        <v>0</v>
      </c>
      <c r="H22" s="28">
        <f>SUMIFS(Tabla16[IVA],Tabla16[NUM],Tabla1[[#This Row],[CODIGO]])</f>
        <v>0</v>
      </c>
      <c r="I22" s="28">
        <f>SUMIFS(Tabla16[ISR RET.],Tabla16[NUM],Tabla1[[#This Row],[CODIGO]])</f>
        <v>0</v>
      </c>
      <c r="J22" s="28">
        <f>SUMIFS(Tabla16[IVA RET.],Tabla16[NUM],Tabla1[[#This Row],[CODIGO]])</f>
        <v>0</v>
      </c>
      <c r="K22" t="str">
        <f>FIXED(Tabla1[[#This Row],[TASA 16%]],0)</f>
        <v>0</v>
      </c>
      <c r="L22" t="str">
        <f>FIXED(Tabla1[[#This Row],[TASA 0%]],0)</f>
        <v>0</v>
      </c>
      <c r="M22" t="str">
        <f>FIXED(Tabla1[[#This Row],[TASA EXE.]],0)</f>
        <v>0</v>
      </c>
      <c r="N22" t="str">
        <f>FIXED(Tabla1[[#This Row],[IVA]],0)</f>
        <v>0</v>
      </c>
      <c r="O22" t="str">
        <f>FIXED(Tabla1[[#This Row],[ISR RET]],0)</f>
        <v>0</v>
      </c>
      <c r="P22" t="str">
        <f>FIXED(Tabla1[[#This Row],[IVA RET]],0)</f>
        <v>0</v>
      </c>
      <c r="R22" s="35">
        <f>Tabla1[[#This Row],[TASA 16]]*16%</f>
        <v>0</v>
      </c>
    </row>
    <row r="23" spans="2:20" x14ac:dyDescent="0.25">
      <c r="B23" t="str">
        <f>'[1]210 Y RFC'!A23</f>
        <v>DTA0410224Q9</v>
      </c>
      <c r="C23" t="str">
        <f>'[1]210 Y RFC'!B23</f>
        <v>210-0021</v>
      </c>
      <c r="D23" t="str">
        <f>'[1]210 Y RFC'!C23</f>
        <v>DISTRIBUIDORA DE TEQUILA DE LOS ALTOS S DE RL DE CV</v>
      </c>
      <c r="E23" s="28">
        <f>SUMIFS(Tabla16[TASA 16],Tabla16[NUM],Tabla1[[#This Row],[CODIGO]])</f>
        <v>0</v>
      </c>
      <c r="F23" s="28">
        <f>SUMIFS(Tabla16[TASA 0%],Tabla16[NUM],Tabla1[[#This Row],[CODIGO]])</f>
        <v>0</v>
      </c>
      <c r="G23" s="28">
        <f>SUMIFS(Tabla16[[EXENTO ]],Tabla16[NUM],Tabla1[[#This Row],[CODIGO]])</f>
        <v>0</v>
      </c>
      <c r="H23" s="28">
        <f>SUMIFS(Tabla16[IVA],Tabla16[NUM],Tabla1[[#This Row],[CODIGO]])</f>
        <v>0</v>
      </c>
      <c r="I23" s="28">
        <f>SUMIFS(Tabla16[ISR RET.],Tabla16[NUM],Tabla1[[#This Row],[CODIGO]])</f>
        <v>0</v>
      </c>
      <c r="J23" s="28">
        <f>SUMIFS(Tabla16[IVA RET.],Tabla16[NUM],Tabla1[[#This Row],[CODIGO]])</f>
        <v>0</v>
      </c>
      <c r="K23" t="str">
        <f>FIXED(Tabla1[[#This Row],[TASA 16%]],0)</f>
        <v>0</v>
      </c>
      <c r="L23" t="str">
        <f>FIXED(Tabla1[[#This Row],[TASA 0%]],0)</f>
        <v>0</v>
      </c>
      <c r="M23" t="str">
        <f>FIXED(Tabla1[[#This Row],[TASA EXE.]],0)</f>
        <v>0</v>
      </c>
      <c r="N23" t="str">
        <f>FIXED(Tabla1[[#This Row],[IVA]],0)</f>
        <v>0</v>
      </c>
      <c r="O23" t="str">
        <f>FIXED(Tabla1[[#This Row],[ISR RET]],0)</f>
        <v>0</v>
      </c>
      <c r="P23" t="str">
        <f>FIXED(Tabla1[[#This Row],[IVA RET]],0)</f>
        <v>0</v>
      </c>
      <c r="R23" s="35">
        <f>Tabla1[[#This Row],[TASA 16]]*16%</f>
        <v>0</v>
      </c>
    </row>
    <row r="24" spans="2:20" x14ac:dyDescent="0.25">
      <c r="B24" t="str">
        <f>'[1]210 Y RFC'!A24</f>
        <v>GOHR620627M11</v>
      </c>
      <c r="C24" t="str">
        <f>'[1]210 Y RFC'!B24</f>
        <v>210-0022</v>
      </c>
      <c r="D24" t="str">
        <f>'[1]210 Y RFC'!C24</f>
        <v>GONZALEZ HERNANDEZ RAFAEL</v>
      </c>
      <c r="E24" s="28">
        <f>SUMIFS(Tabla16[TASA 16],Tabla16[NUM],Tabla1[[#This Row],[CODIGO]])</f>
        <v>0</v>
      </c>
      <c r="F24" s="28">
        <f>SUMIFS(Tabla16[TASA 0%],Tabla16[NUM],Tabla1[[#This Row],[CODIGO]])</f>
        <v>0</v>
      </c>
      <c r="G24" s="28">
        <f>SUMIFS(Tabla16[[EXENTO ]],Tabla16[NUM],Tabla1[[#This Row],[CODIGO]])</f>
        <v>0</v>
      </c>
      <c r="H24" s="28">
        <f>SUMIFS(Tabla16[IVA],Tabla16[NUM],Tabla1[[#This Row],[CODIGO]])</f>
        <v>0</v>
      </c>
      <c r="I24" s="28">
        <f>SUMIFS(Tabla16[ISR RET.],Tabla16[NUM],Tabla1[[#This Row],[CODIGO]])</f>
        <v>0</v>
      </c>
      <c r="J24" s="28">
        <f>SUMIFS(Tabla16[IVA RET.],Tabla16[NUM],Tabla1[[#This Row],[CODIGO]])</f>
        <v>0</v>
      </c>
      <c r="K24" t="str">
        <f>FIXED(Tabla1[[#This Row],[TASA 16%]],0)</f>
        <v>0</v>
      </c>
      <c r="L24" t="str">
        <f>FIXED(Tabla1[[#This Row],[TASA 0%]],0)</f>
        <v>0</v>
      </c>
      <c r="M24" t="str">
        <f>FIXED(Tabla1[[#This Row],[TASA EXE.]],0)</f>
        <v>0</v>
      </c>
      <c r="N24" t="str">
        <f>FIXED(Tabla1[[#This Row],[IVA]],0)</f>
        <v>0</v>
      </c>
      <c r="O24" t="str">
        <f>FIXED(Tabla1[[#This Row],[ISR RET]],0)</f>
        <v>0</v>
      </c>
      <c r="P24" t="str">
        <f>FIXED(Tabla1[[#This Row],[IVA RET]],0)</f>
        <v>0</v>
      </c>
      <c r="R24" s="35">
        <f>Tabla1[[#This Row],[TASA 16]]*16%</f>
        <v>0</v>
      </c>
    </row>
    <row r="25" spans="2:20" x14ac:dyDescent="0.25">
      <c r="B25" t="str">
        <f>'[1]210 Y RFC'!A25</f>
        <v>CEC04052528A</v>
      </c>
      <c r="C25" t="str">
        <f>'[1]210 Y RFC'!B25</f>
        <v>210-0023</v>
      </c>
      <c r="D25" t="str">
        <f>'[1]210 Y RFC'!C25</f>
        <v>CENTRO EMPRESARIAL CELULAR SA DE CV</v>
      </c>
      <c r="E25" s="28">
        <f>SUMIFS(Tabla16[TASA 16],Tabla16[NUM],Tabla1[[#This Row],[CODIGO]])</f>
        <v>0</v>
      </c>
      <c r="F25" s="28">
        <f>SUMIFS(Tabla16[TASA 0%],Tabla16[NUM],Tabla1[[#This Row],[CODIGO]])</f>
        <v>0</v>
      </c>
      <c r="G25" s="28">
        <f>SUMIFS(Tabla16[[EXENTO ]],Tabla16[NUM],Tabla1[[#This Row],[CODIGO]])</f>
        <v>0</v>
      </c>
      <c r="H25" s="28">
        <f>SUMIFS(Tabla16[IVA],Tabla16[NUM],Tabla1[[#This Row],[CODIGO]])</f>
        <v>0</v>
      </c>
      <c r="I25" s="28">
        <f>SUMIFS(Tabla16[ISR RET.],Tabla16[NUM],Tabla1[[#This Row],[CODIGO]])</f>
        <v>0</v>
      </c>
      <c r="J25" s="28">
        <f>SUMIFS(Tabla16[IVA RET.],Tabla16[NUM],Tabla1[[#This Row],[CODIGO]])</f>
        <v>0</v>
      </c>
      <c r="K25" t="str">
        <f>FIXED(Tabla1[[#This Row],[TASA 16%]],0)</f>
        <v>0</v>
      </c>
      <c r="L25" t="str">
        <f>FIXED(Tabla1[[#This Row],[TASA 0%]],0)</f>
        <v>0</v>
      </c>
      <c r="M25" t="str">
        <f>FIXED(Tabla1[[#This Row],[TASA EXE.]],0)</f>
        <v>0</v>
      </c>
      <c r="N25" t="str">
        <f>FIXED(Tabla1[[#This Row],[IVA]],0)</f>
        <v>0</v>
      </c>
      <c r="O25" t="str">
        <f>FIXED(Tabla1[[#This Row],[ISR RET]],0)</f>
        <v>0</v>
      </c>
      <c r="P25" t="str">
        <f>FIXED(Tabla1[[#This Row],[IVA RET]],0)</f>
        <v>0</v>
      </c>
      <c r="R25" s="35">
        <f>Tabla1[[#This Row],[TASA 16]]*16%</f>
        <v>0</v>
      </c>
    </row>
    <row r="26" spans="2:20" x14ac:dyDescent="0.25">
      <c r="B26" t="str">
        <f>'[1]210 Y RFC'!A26</f>
        <v>NAD901023GRA</v>
      </c>
      <c r="C26" t="str">
        <f>'[1]210 Y RFC'!B26</f>
        <v>210-0024</v>
      </c>
      <c r="D26" t="str">
        <f>'[1]210 Y RFC'!C26</f>
        <v>NADRO SAPI DE CV</v>
      </c>
      <c r="E26" s="28">
        <f>SUMIFS(Tabla16[TASA 16],Tabla16[NUM],Tabla1[[#This Row],[CODIGO]])</f>
        <v>1855939.2500000002</v>
      </c>
      <c r="F26" s="28">
        <f>SUMIFS(Tabla16[TASA 0%],Tabla16[NUM],Tabla1[[#This Row],[CODIGO]])</f>
        <v>9806392.8500000015</v>
      </c>
      <c r="G26" s="28">
        <f>SUMIFS(Tabla16[[EXENTO ]],Tabla16[NUM],Tabla1[[#This Row],[CODIGO]])</f>
        <v>208</v>
      </c>
      <c r="H26" s="28">
        <f>SUMIFS(Tabla16[IVA],Tabla16[NUM],Tabla1[[#This Row],[CODIGO]])</f>
        <v>296950.28000000003</v>
      </c>
      <c r="I26" s="28">
        <f>SUMIFS(Tabla16[ISR RET.],Tabla16[NUM],Tabla1[[#This Row],[CODIGO]])</f>
        <v>0</v>
      </c>
      <c r="J26" s="28">
        <f>SUMIFS(Tabla16[IVA RET.],Tabla16[NUM],Tabla1[[#This Row],[CODIGO]])</f>
        <v>0</v>
      </c>
      <c r="K26" t="str">
        <f>FIXED(Tabla1[[#This Row],[TASA 16%]],0)</f>
        <v>1,855,939</v>
      </c>
      <c r="L26" t="str">
        <f>FIXED(Tabla1[[#This Row],[TASA 0%]],0)</f>
        <v>9,806,393</v>
      </c>
      <c r="M26" t="str">
        <f>FIXED(Tabla1[[#This Row],[TASA EXE.]],0)</f>
        <v>208</v>
      </c>
      <c r="N26" t="str">
        <f>FIXED(Tabla1[[#This Row],[IVA]],0)</f>
        <v>296,950</v>
      </c>
      <c r="O26" t="str">
        <f>FIXED(Tabla1[[#This Row],[ISR RET]],0)</f>
        <v>0</v>
      </c>
      <c r="P26" t="str">
        <f>FIXED(Tabla1[[#This Row],[IVA RET]],0)</f>
        <v>0</v>
      </c>
      <c r="R26" s="35">
        <f>Tabla1[[#This Row],[TASA 16]]*16%</f>
        <v>296950.24</v>
      </c>
      <c r="T26" s="67"/>
    </row>
    <row r="27" spans="2:20" x14ac:dyDescent="0.25">
      <c r="B27" t="str">
        <f>'[1]210 Y RFC'!A27</f>
        <v>HDB9105148Y5</v>
      </c>
      <c r="C27" t="str">
        <f>'[1]210 Y RFC'!B27</f>
        <v>210-0025</v>
      </c>
      <c r="D27" t="str">
        <f>'[1]210 Y RFC'!C27</f>
        <v>HIGIENICOS Y DESECHABLES DEL BAJIO SA DE CV</v>
      </c>
      <c r="E27" s="28">
        <f>SUMIFS(Tabla16[TASA 16],Tabla16[NUM],Tabla1[[#This Row],[CODIGO]])</f>
        <v>0</v>
      </c>
      <c r="F27" s="28">
        <f>SUMIFS(Tabla16[TASA 0%],Tabla16[NUM],Tabla1[[#This Row],[CODIGO]])</f>
        <v>0</v>
      </c>
      <c r="G27" s="28">
        <f>SUMIFS(Tabla16[[EXENTO ]],Tabla16[NUM],Tabla1[[#This Row],[CODIGO]])</f>
        <v>0</v>
      </c>
      <c r="H27" s="28">
        <f>SUMIFS(Tabla16[IVA],Tabla16[NUM],Tabla1[[#This Row],[CODIGO]])</f>
        <v>0</v>
      </c>
      <c r="I27" s="28">
        <f>SUMIFS(Tabla16[ISR RET.],Tabla16[NUM],Tabla1[[#This Row],[CODIGO]])</f>
        <v>0</v>
      </c>
      <c r="J27" s="28">
        <f>SUMIFS(Tabla16[IVA RET.],Tabla16[NUM],Tabla1[[#This Row],[CODIGO]])</f>
        <v>0</v>
      </c>
      <c r="K27" t="str">
        <f>FIXED(Tabla1[[#This Row],[TASA 16%]],0)</f>
        <v>0</v>
      </c>
      <c r="L27" t="str">
        <f>FIXED(Tabla1[[#This Row],[TASA 0%]],0)</f>
        <v>0</v>
      </c>
      <c r="M27" t="str">
        <f>FIXED(Tabla1[[#This Row],[TASA EXE.]],0)</f>
        <v>0</v>
      </c>
      <c r="N27" t="str">
        <f>FIXED(Tabla1[[#This Row],[IVA]],0)</f>
        <v>0</v>
      </c>
      <c r="O27" t="str">
        <f>FIXED(Tabla1[[#This Row],[ISR RET]],0)</f>
        <v>0</v>
      </c>
      <c r="P27" t="str">
        <f>FIXED(Tabla1[[#This Row],[IVA RET]],0)</f>
        <v>0</v>
      </c>
      <c r="R27" s="35">
        <f>Tabla1[[#This Row],[TASA 16]]*16%</f>
        <v>0</v>
      </c>
    </row>
    <row r="28" spans="2:20" x14ac:dyDescent="0.25">
      <c r="B28" t="str">
        <f>'[1]210 Y RFC'!A28</f>
        <v>SMA900206BA1</v>
      </c>
      <c r="C28" t="str">
        <f>'[1]210 Y RFC'!B28</f>
        <v>210-0026</v>
      </c>
      <c r="D28" t="str">
        <f>'[1]210 Y RFC'!C28</f>
        <v>SALSA MAGA SA DE CV</v>
      </c>
      <c r="E28" s="28">
        <f>SUMIFS(Tabla16[TASA 16],Tabla16[NUM],Tabla1[[#This Row],[CODIGO]])</f>
        <v>0</v>
      </c>
      <c r="F28" s="28">
        <f>SUMIFS(Tabla16[TASA 0%],Tabla16[NUM],Tabla1[[#This Row],[CODIGO]])</f>
        <v>0</v>
      </c>
      <c r="G28" s="28">
        <f>SUMIFS(Tabla16[[EXENTO ]],Tabla16[NUM],Tabla1[[#This Row],[CODIGO]])</f>
        <v>0</v>
      </c>
      <c r="H28" s="28">
        <f>SUMIFS(Tabla16[IVA],Tabla16[NUM],Tabla1[[#This Row],[CODIGO]])</f>
        <v>0</v>
      </c>
      <c r="I28" s="28">
        <f>SUMIFS(Tabla16[ISR RET.],Tabla16[NUM],Tabla1[[#This Row],[CODIGO]])</f>
        <v>0</v>
      </c>
      <c r="J28" s="28">
        <f>SUMIFS(Tabla16[IVA RET.],Tabla16[NUM],Tabla1[[#This Row],[CODIGO]])</f>
        <v>0</v>
      </c>
      <c r="K28" t="str">
        <f>FIXED(Tabla1[[#This Row],[TASA 16%]],0)</f>
        <v>0</v>
      </c>
      <c r="L28" t="str">
        <f>FIXED(Tabla1[[#This Row],[TASA 0%]],0)</f>
        <v>0</v>
      </c>
      <c r="M28" t="str">
        <f>FIXED(Tabla1[[#This Row],[TASA EXE.]],0)</f>
        <v>0</v>
      </c>
      <c r="N28" t="str">
        <f>FIXED(Tabla1[[#This Row],[IVA]],0)</f>
        <v>0</v>
      </c>
      <c r="O28" t="str">
        <f>FIXED(Tabla1[[#This Row],[ISR RET]],0)</f>
        <v>0</v>
      </c>
      <c r="P28" t="str">
        <f>FIXED(Tabla1[[#This Row],[IVA RET]],0)</f>
        <v>0</v>
      </c>
      <c r="R28" s="35">
        <f>Tabla1[[#This Row],[TASA 16]]*16%</f>
        <v>0</v>
      </c>
    </row>
    <row r="29" spans="2:20" x14ac:dyDescent="0.25">
      <c r="B29" t="str">
        <f>'[1]210 Y RFC'!A29</f>
        <v>VAPO770918GQ2</v>
      </c>
      <c r="C29" t="str">
        <f>'[1]210 Y RFC'!B29</f>
        <v>210-0027</v>
      </c>
      <c r="D29" t="str">
        <f>'[1]210 Y RFC'!C29</f>
        <v>VAZQUEZ PLASCENCIA OSVALDO</v>
      </c>
      <c r="E29" s="28">
        <f>SUMIFS(Tabla16[TASA 16],Tabla16[NUM],Tabla1[[#This Row],[CODIGO]])</f>
        <v>0</v>
      </c>
      <c r="F29" s="28">
        <f>SUMIFS(Tabla16[TASA 0%],Tabla16[NUM],Tabla1[[#This Row],[CODIGO]])</f>
        <v>0</v>
      </c>
      <c r="G29" s="28">
        <f>SUMIFS(Tabla16[[EXENTO ]],Tabla16[NUM],Tabla1[[#This Row],[CODIGO]])</f>
        <v>0</v>
      </c>
      <c r="H29" s="28">
        <f>SUMIFS(Tabla16[IVA],Tabla16[NUM],Tabla1[[#This Row],[CODIGO]])</f>
        <v>0</v>
      </c>
      <c r="I29" s="28">
        <f>SUMIFS(Tabla16[ISR RET.],Tabla16[NUM],Tabla1[[#This Row],[CODIGO]])</f>
        <v>0</v>
      </c>
      <c r="J29" s="28">
        <f>SUMIFS(Tabla16[IVA RET.],Tabla16[NUM],Tabla1[[#This Row],[CODIGO]])</f>
        <v>0</v>
      </c>
      <c r="K29" t="str">
        <f>FIXED(Tabla1[[#This Row],[TASA 16%]],0)</f>
        <v>0</v>
      </c>
      <c r="L29" t="str">
        <f>FIXED(Tabla1[[#This Row],[TASA 0%]],0)</f>
        <v>0</v>
      </c>
      <c r="M29" t="str">
        <f>FIXED(Tabla1[[#This Row],[TASA EXE.]],0)</f>
        <v>0</v>
      </c>
      <c r="N29" t="str">
        <f>FIXED(Tabla1[[#This Row],[IVA]],0)</f>
        <v>0</v>
      </c>
      <c r="O29" t="str">
        <f>FIXED(Tabla1[[#This Row],[ISR RET]],0)</f>
        <v>0</v>
      </c>
      <c r="P29" t="str">
        <f>FIXED(Tabla1[[#This Row],[IVA RET]],0)</f>
        <v>0</v>
      </c>
      <c r="R29" s="35">
        <f>Tabla1[[#This Row],[TASA 16]]*16%</f>
        <v>0</v>
      </c>
    </row>
    <row r="30" spans="2:20" x14ac:dyDescent="0.25">
      <c r="B30" t="str">
        <f>'[1]210 Y RFC'!A30</f>
        <v>LOES8209246X5</v>
      </c>
      <c r="C30" t="str">
        <f>'[1]210 Y RFC'!B30</f>
        <v>210-0028</v>
      </c>
      <c r="D30" t="str">
        <f>'[1]210 Y RFC'!C30</f>
        <v>LOZANO ESPARZA SALVADOR</v>
      </c>
      <c r="E30" s="28">
        <f>SUMIFS(Tabla16[TASA 16],Tabla16[NUM],Tabla1[[#This Row],[CODIGO]])</f>
        <v>0</v>
      </c>
      <c r="F30" s="28">
        <f>SUMIFS(Tabla16[TASA 0%],Tabla16[NUM],Tabla1[[#This Row],[CODIGO]])</f>
        <v>0</v>
      </c>
      <c r="G30" s="28">
        <f>SUMIFS(Tabla16[[EXENTO ]],Tabla16[NUM],Tabla1[[#This Row],[CODIGO]])</f>
        <v>0</v>
      </c>
      <c r="H30" s="28">
        <f>SUMIFS(Tabla16[IVA],Tabla16[NUM],Tabla1[[#This Row],[CODIGO]])</f>
        <v>0</v>
      </c>
      <c r="I30" s="28">
        <f>SUMIFS(Tabla16[ISR RET.],Tabla16[NUM],Tabla1[[#This Row],[CODIGO]])</f>
        <v>0</v>
      </c>
      <c r="J30" s="28">
        <f>SUMIFS(Tabla16[IVA RET.],Tabla16[NUM],Tabla1[[#This Row],[CODIGO]])</f>
        <v>0</v>
      </c>
      <c r="K30" t="str">
        <f>FIXED(Tabla1[[#This Row],[TASA 16%]],0)</f>
        <v>0</v>
      </c>
      <c r="L30" t="str">
        <f>FIXED(Tabla1[[#This Row],[TASA 0%]],0)</f>
        <v>0</v>
      </c>
      <c r="M30" t="str">
        <f>FIXED(Tabla1[[#This Row],[TASA EXE.]],0)</f>
        <v>0</v>
      </c>
      <c r="N30" t="str">
        <f>FIXED(Tabla1[[#This Row],[IVA]],0)</f>
        <v>0</v>
      </c>
      <c r="O30" t="str">
        <f>FIXED(Tabla1[[#This Row],[ISR RET]],0)</f>
        <v>0</v>
      </c>
      <c r="P30" t="str">
        <f>FIXED(Tabla1[[#This Row],[IVA RET]],0)</f>
        <v>0</v>
      </c>
      <c r="R30" s="35">
        <f>Tabla1[[#This Row],[TASA 16]]*16%</f>
        <v>0</v>
      </c>
    </row>
    <row r="31" spans="2:20" x14ac:dyDescent="0.25">
      <c r="B31" t="str">
        <f>'[1]210 Y RFC'!A31</f>
        <v>PHA140318TC8</v>
      </c>
      <c r="C31" t="str">
        <f>'[1]210 Y RFC'!B31</f>
        <v>210-0029</v>
      </c>
      <c r="D31" t="str">
        <f>'[1]210 Y RFC'!C31</f>
        <v>PHARMADIOL S DE RL DE CV</v>
      </c>
      <c r="E31" s="28">
        <f>SUMIFS(Tabla16[TASA 16],Tabla16[NUM],Tabla1[[#This Row],[CODIGO]])</f>
        <v>0</v>
      </c>
      <c r="F31" s="28">
        <f>SUMIFS(Tabla16[TASA 0%],Tabla16[NUM],Tabla1[[#This Row],[CODIGO]])</f>
        <v>0</v>
      </c>
      <c r="G31" s="28">
        <f>SUMIFS(Tabla16[[EXENTO ]],Tabla16[NUM],Tabla1[[#This Row],[CODIGO]])</f>
        <v>0</v>
      </c>
      <c r="H31" s="28">
        <f>SUMIFS(Tabla16[IVA],Tabla16[NUM],Tabla1[[#This Row],[CODIGO]])</f>
        <v>0</v>
      </c>
      <c r="I31" s="28">
        <f>SUMIFS(Tabla16[ISR RET.],Tabla16[NUM],Tabla1[[#This Row],[CODIGO]])</f>
        <v>0</v>
      </c>
      <c r="J31" s="28">
        <f>SUMIFS(Tabla16[IVA RET.],Tabla16[NUM],Tabla1[[#This Row],[CODIGO]])</f>
        <v>0</v>
      </c>
      <c r="K31" t="str">
        <f>FIXED(Tabla1[[#This Row],[TASA 16%]],0)</f>
        <v>0</v>
      </c>
      <c r="L31" t="str">
        <f>FIXED(Tabla1[[#This Row],[TASA 0%]],0)</f>
        <v>0</v>
      </c>
      <c r="M31" t="str">
        <f>FIXED(Tabla1[[#This Row],[TASA EXE.]],0)</f>
        <v>0</v>
      </c>
      <c r="N31" t="str">
        <f>FIXED(Tabla1[[#This Row],[IVA]],0)</f>
        <v>0</v>
      </c>
      <c r="O31" t="str">
        <f>FIXED(Tabla1[[#This Row],[ISR RET]],0)</f>
        <v>0</v>
      </c>
      <c r="P31" t="str">
        <f>FIXED(Tabla1[[#This Row],[IVA RET]],0)</f>
        <v>0</v>
      </c>
      <c r="R31" s="35">
        <f>Tabla1[[#This Row],[TASA 16]]*16%</f>
        <v>0</v>
      </c>
    </row>
    <row r="32" spans="2:20" x14ac:dyDescent="0.25">
      <c r="B32" t="str">
        <f>'[1]210 Y RFC'!A32</f>
        <v>GOMI850319UP8</v>
      </c>
      <c r="C32" t="str">
        <f>'[1]210 Y RFC'!B32</f>
        <v>210-0030</v>
      </c>
      <c r="D32" t="str">
        <f>'[1]210 Y RFC'!C32</f>
        <v>GONZALEZ MARIZCAL JOSE IVAN</v>
      </c>
      <c r="E32" s="28">
        <f>SUMIFS(Tabla16[TASA 16],Tabla16[NUM],Tabla1[[#This Row],[CODIGO]])</f>
        <v>0</v>
      </c>
      <c r="F32" s="28">
        <f>SUMIFS(Tabla16[TASA 0%],Tabla16[NUM],Tabla1[[#This Row],[CODIGO]])</f>
        <v>0</v>
      </c>
      <c r="G32" s="28">
        <f>SUMIFS(Tabla16[[EXENTO ]],Tabla16[NUM],Tabla1[[#This Row],[CODIGO]])</f>
        <v>0</v>
      </c>
      <c r="H32" s="28">
        <f>SUMIFS(Tabla16[IVA],Tabla16[NUM],Tabla1[[#This Row],[CODIGO]])</f>
        <v>0</v>
      </c>
      <c r="I32" s="28">
        <f>SUMIFS(Tabla16[ISR RET.],Tabla16[NUM],Tabla1[[#This Row],[CODIGO]])</f>
        <v>0</v>
      </c>
      <c r="J32" s="28">
        <f>SUMIFS(Tabla16[IVA RET.],Tabla16[NUM],Tabla1[[#This Row],[CODIGO]])</f>
        <v>0</v>
      </c>
      <c r="K32" t="str">
        <f>FIXED(Tabla1[[#This Row],[TASA 16%]],0)</f>
        <v>0</v>
      </c>
      <c r="L32" t="str">
        <f>FIXED(Tabla1[[#This Row],[TASA 0%]],0)</f>
        <v>0</v>
      </c>
      <c r="M32" t="str">
        <f>FIXED(Tabla1[[#This Row],[TASA EXE.]],0)</f>
        <v>0</v>
      </c>
      <c r="N32" t="str">
        <f>FIXED(Tabla1[[#This Row],[IVA]],0)</f>
        <v>0</v>
      </c>
      <c r="O32" t="str">
        <f>FIXED(Tabla1[[#This Row],[ISR RET]],0)</f>
        <v>0</v>
      </c>
      <c r="P32" t="str">
        <f>FIXED(Tabla1[[#This Row],[IVA RET]],0)</f>
        <v>0</v>
      </c>
      <c r="R32" s="35">
        <f>Tabla1[[#This Row],[TASA 16]]*16%</f>
        <v>0</v>
      </c>
    </row>
    <row r="33" spans="2:20" x14ac:dyDescent="0.25">
      <c r="B33" t="str">
        <f>'[1]210 Y RFC'!A33</f>
        <v>DIF9310055W1</v>
      </c>
      <c r="C33" t="str">
        <f>'[1]210 Y RFC'!B33</f>
        <v>210-0031</v>
      </c>
      <c r="D33" t="str">
        <f>'[1]210 Y RFC'!C33</f>
        <v>DIFARMER SA DE CV</v>
      </c>
      <c r="E33" s="28">
        <f>SUMIFS(Tabla16[TASA 16],Tabla16[NUM],Tabla1[[#This Row],[CODIGO]])</f>
        <v>15251.875</v>
      </c>
      <c r="F33" s="28">
        <f>SUMIFS(Tabla16[TASA 0%],Tabla16[NUM],Tabla1[[#This Row],[CODIGO]])</f>
        <v>14468.965</v>
      </c>
      <c r="G33" s="28">
        <f>SUMIFS(Tabla16[[EXENTO ]],Tabla16[NUM],Tabla1[[#This Row],[CODIGO]])</f>
        <v>0</v>
      </c>
      <c r="H33" s="28">
        <f>SUMIFS(Tabla16[IVA],Tabla16[NUM],Tabla1[[#This Row],[CODIGO]])</f>
        <v>2440.3000000000002</v>
      </c>
      <c r="I33" s="28">
        <f>SUMIFS(Tabla16[ISR RET.],Tabla16[NUM],Tabla1[[#This Row],[CODIGO]])</f>
        <v>0</v>
      </c>
      <c r="J33" s="28">
        <f>SUMIFS(Tabla16[IVA RET.],Tabla16[NUM],Tabla1[[#This Row],[CODIGO]])</f>
        <v>0</v>
      </c>
      <c r="K33" t="str">
        <f>FIXED(Tabla1[[#This Row],[TASA 16%]],0)</f>
        <v>15,252</v>
      </c>
      <c r="L33" t="str">
        <f>FIXED(Tabla1[[#This Row],[TASA 0%]],0)</f>
        <v>14,469</v>
      </c>
      <c r="M33" t="str">
        <f>FIXED(Tabla1[[#This Row],[TASA EXE.]],0)</f>
        <v>0</v>
      </c>
      <c r="N33" t="str">
        <f>FIXED(Tabla1[[#This Row],[IVA]],0)</f>
        <v>2,440</v>
      </c>
      <c r="O33" t="str">
        <f>FIXED(Tabla1[[#This Row],[ISR RET]],0)</f>
        <v>0</v>
      </c>
      <c r="P33" t="str">
        <f>FIXED(Tabla1[[#This Row],[IVA RET]],0)</f>
        <v>0</v>
      </c>
      <c r="R33" s="35">
        <f>Tabla1[[#This Row],[TASA 16]]*16%</f>
        <v>2440.3200000000002</v>
      </c>
      <c r="T33" s="67"/>
    </row>
    <row r="34" spans="2:20" x14ac:dyDescent="0.25">
      <c r="B34">
        <f>'[1]210 Y RFC'!A34</f>
        <v>0</v>
      </c>
      <c r="C34" t="str">
        <f>'[1]210 Y RFC'!B34</f>
        <v>210-0032</v>
      </c>
      <c r="D34" t="str">
        <f>'[1]210 Y RFC'!C34</f>
        <v>GONZALEZ MARTINEZ JOSE</v>
      </c>
      <c r="E34" s="28">
        <f>SUMIFS(Tabla16[TASA 16],Tabla16[NUM],Tabla1[[#This Row],[CODIGO]])</f>
        <v>0</v>
      </c>
      <c r="F34" s="28">
        <f>SUMIFS(Tabla16[TASA 0%],Tabla16[NUM],Tabla1[[#This Row],[CODIGO]])</f>
        <v>0</v>
      </c>
      <c r="G34" s="28">
        <f>SUMIFS(Tabla16[[EXENTO ]],Tabla16[NUM],Tabla1[[#This Row],[CODIGO]])</f>
        <v>0</v>
      </c>
      <c r="H34" s="28">
        <f>SUMIFS(Tabla16[IVA],Tabla16[NUM],Tabla1[[#This Row],[CODIGO]])</f>
        <v>0</v>
      </c>
      <c r="I34" s="28">
        <f>SUMIFS(Tabla16[ISR RET.],Tabla16[NUM],Tabla1[[#This Row],[CODIGO]])</f>
        <v>0</v>
      </c>
      <c r="J34" s="28">
        <f>SUMIFS(Tabla16[IVA RET.],Tabla16[NUM],Tabla1[[#This Row],[CODIGO]])</f>
        <v>0</v>
      </c>
      <c r="K34" t="str">
        <f>FIXED(Tabla1[[#This Row],[TASA 16%]],0)</f>
        <v>0</v>
      </c>
      <c r="L34" t="str">
        <f>FIXED(Tabla1[[#This Row],[TASA 0%]],0)</f>
        <v>0</v>
      </c>
      <c r="M34" t="str">
        <f>FIXED(Tabla1[[#This Row],[TASA EXE.]],0)</f>
        <v>0</v>
      </c>
      <c r="N34" t="str">
        <f>FIXED(Tabla1[[#This Row],[IVA]],0)</f>
        <v>0</v>
      </c>
      <c r="O34" t="str">
        <f>FIXED(Tabla1[[#This Row],[ISR RET]],0)</f>
        <v>0</v>
      </c>
      <c r="P34" t="str">
        <f>FIXED(Tabla1[[#This Row],[IVA RET]],0)</f>
        <v>0</v>
      </c>
      <c r="R34" s="35">
        <f>Tabla1[[#This Row],[TASA 16]]*16%</f>
        <v>0</v>
      </c>
    </row>
    <row r="35" spans="2:20" x14ac:dyDescent="0.25">
      <c r="B35" t="str">
        <f>'[1]210 Y RFC'!A35</f>
        <v>DSE0603067K7</v>
      </c>
      <c r="C35" t="str">
        <f>'[1]210 Y RFC'!B35</f>
        <v>210-0033</v>
      </c>
      <c r="D35" t="str">
        <f>'[1]210 Y RFC'!C35</f>
        <v>DARA SERVICIOS SA DE CV</v>
      </c>
      <c r="E35" s="28">
        <f>SUMIFS(Tabla16[TASA 16],Tabla16[NUM],Tabla1[[#This Row],[CODIGO]])</f>
        <v>0</v>
      </c>
      <c r="F35" s="28">
        <f>SUMIFS(Tabla16[TASA 0%],Tabla16[NUM],Tabla1[[#This Row],[CODIGO]])</f>
        <v>0</v>
      </c>
      <c r="G35" s="28">
        <f>SUMIFS(Tabla16[[EXENTO ]],Tabla16[NUM],Tabla1[[#This Row],[CODIGO]])</f>
        <v>0</v>
      </c>
      <c r="H35" s="28">
        <f>SUMIFS(Tabla16[IVA],Tabla16[NUM],Tabla1[[#This Row],[CODIGO]])</f>
        <v>0</v>
      </c>
      <c r="I35" s="28">
        <f>SUMIFS(Tabla16[ISR RET.],Tabla16[NUM],Tabla1[[#This Row],[CODIGO]])</f>
        <v>0</v>
      </c>
      <c r="J35" s="28">
        <f>SUMIFS(Tabla16[IVA RET.],Tabla16[NUM],Tabla1[[#This Row],[CODIGO]])</f>
        <v>0</v>
      </c>
      <c r="K35" t="str">
        <f>FIXED(Tabla1[[#This Row],[TASA 16%]],0)</f>
        <v>0</v>
      </c>
      <c r="L35" t="str">
        <f>FIXED(Tabla1[[#This Row],[TASA 0%]],0)</f>
        <v>0</v>
      </c>
      <c r="M35" t="str">
        <f>FIXED(Tabla1[[#This Row],[TASA EXE.]],0)</f>
        <v>0</v>
      </c>
      <c r="N35" t="str">
        <f>FIXED(Tabla1[[#This Row],[IVA]],0)</f>
        <v>0</v>
      </c>
      <c r="O35" t="str">
        <f>FIXED(Tabla1[[#This Row],[ISR RET]],0)</f>
        <v>0</v>
      </c>
      <c r="P35" t="str">
        <f>FIXED(Tabla1[[#This Row],[IVA RET]],0)</f>
        <v>0</v>
      </c>
      <c r="R35" s="35">
        <f>Tabla1[[#This Row],[TASA 16]]*16%</f>
        <v>0</v>
      </c>
    </row>
    <row r="36" spans="2:20" x14ac:dyDescent="0.25">
      <c r="B36" t="str">
        <f>'[1]210 Y RFC'!A36</f>
        <v>GODB890204MSA</v>
      </c>
      <c r="C36" t="str">
        <f>'[1]210 Y RFC'!B36</f>
        <v>210-0034</v>
      </c>
      <c r="D36" t="str">
        <f>'[1]210 Y RFC'!C36</f>
        <v>GONZALEZ DURAN BRENDA EDITH</v>
      </c>
      <c r="E36" s="28">
        <f>SUMIFS(Tabla16[TASA 16],Tabla16[NUM],Tabla1[[#This Row],[CODIGO]])</f>
        <v>0</v>
      </c>
      <c r="F36" s="28">
        <f>SUMIFS(Tabla16[TASA 0%],Tabla16[NUM],Tabla1[[#This Row],[CODIGO]])</f>
        <v>0</v>
      </c>
      <c r="G36" s="28">
        <f>SUMIFS(Tabla16[[EXENTO ]],Tabla16[NUM],Tabla1[[#This Row],[CODIGO]])</f>
        <v>0</v>
      </c>
      <c r="H36" s="28">
        <f>SUMIFS(Tabla16[IVA],Tabla16[NUM],Tabla1[[#This Row],[CODIGO]])</f>
        <v>0</v>
      </c>
      <c r="I36" s="28">
        <f>SUMIFS(Tabla16[ISR RET.],Tabla16[NUM],Tabla1[[#This Row],[CODIGO]])</f>
        <v>0</v>
      </c>
      <c r="J36" s="28">
        <f>SUMIFS(Tabla16[IVA RET.],Tabla16[NUM],Tabla1[[#This Row],[CODIGO]])</f>
        <v>0</v>
      </c>
      <c r="K36" t="str">
        <f>FIXED(Tabla1[[#This Row],[TASA 16%]],0)</f>
        <v>0</v>
      </c>
      <c r="L36" t="str">
        <f>FIXED(Tabla1[[#This Row],[TASA 0%]],0)</f>
        <v>0</v>
      </c>
      <c r="M36" t="str">
        <f>FIXED(Tabla1[[#This Row],[TASA EXE.]],0)</f>
        <v>0</v>
      </c>
      <c r="N36" t="str">
        <f>FIXED(Tabla1[[#This Row],[IVA]],0)</f>
        <v>0</v>
      </c>
      <c r="O36" t="str">
        <f>FIXED(Tabla1[[#This Row],[ISR RET]],0)</f>
        <v>0</v>
      </c>
      <c r="P36" t="str">
        <f>FIXED(Tabla1[[#This Row],[IVA RET]],0)</f>
        <v>0</v>
      </c>
      <c r="R36" s="35">
        <f>Tabla1[[#This Row],[TASA 16]]*16%</f>
        <v>0</v>
      </c>
    </row>
    <row r="37" spans="2:20" x14ac:dyDescent="0.25">
      <c r="B37" t="str">
        <f>'[1]210 Y RFC'!A37</f>
        <v>BACD560130DF7</v>
      </c>
      <c r="C37" t="str">
        <f>'[1]210 Y RFC'!B37</f>
        <v>210-0035</v>
      </c>
      <c r="D37" t="str">
        <f>'[1]210 Y RFC'!C37</f>
        <v>BALDERAS CARRILLO DANIEL</v>
      </c>
      <c r="E37" s="28">
        <f>SUMIFS(Tabla16[TASA 16],Tabla16[NUM],Tabla1[[#This Row],[CODIGO]])</f>
        <v>0</v>
      </c>
      <c r="F37" s="28">
        <f>SUMIFS(Tabla16[TASA 0%],Tabla16[NUM],Tabla1[[#This Row],[CODIGO]])</f>
        <v>0</v>
      </c>
      <c r="G37" s="28">
        <f>SUMIFS(Tabla16[[EXENTO ]],Tabla16[NUM],Tabla1[[#This Row],[CODIGO]])</f>
        <v>0</v>
      </c>
      <c r="H37" s="28">
        <f>SUMIFS(Tabla16[IVA],Tabla16[NUM],Tabla1[[#This Row],[CODIGO]])</f>
        <v>0</v>
      </c>
      <c r="I37" s="28">
        <f>SUMIFS(Tabla16[ISR RET.],Tabla16[NUM],Tabla1[[#This Row],[CODIGO]])</f>
        <v>0</v>
      </c>
      <c r="J37" s="28">
        <f>SUMIFS(Tabla16[IVA RET.],Tabla16[NUM],Tabla1[[#This Row],[CODIGO]])</f>
        <v>0</v>
      </c>
      <c r="K37" t="str">
        <f>FIXED(Tabla1[[#This Row],[TASA 16%]],0)</f>
        <v>0</v>
      </c>
      <c r="L37" t="str">
        <f>FIXED(Tabla1[[#This Row],[TASA 0%]],0)</f>
        <v>0</v>
      </c>
      <c r="M37" t="str">
        <f>FIXED(Tabla1[[#This Row],[TASA EXE.]],0)</f>
        <v>0</v>
      </c>
      <c r="N37" t="str">
        <f>FIXED(Tabla1[[#This Row],[IVA]],0)</f>
        <v>0</v>
      </c>
      <c r="O37" t="str">
        <f>FIXED(Tabla1[[#This Row],[ISR RET]],0)</f>
        <v>0</v>
      </c>
      <c r="P37" t="str">
        <f>FIXED(Tabla1[[#This Row],[IVA RET]],0)</f>
        <v>0</v>
      </c>
      <c r="R37" s="35">
        <f>Tabla1[[#This Row],[TASA 16]]*16%</f>
        <v>0</v>
      </c>
    </row>
    <row r="38" spans="2:20" x14ac:dyDescent="0.25">
      <c r="B38" t="str">
        <f>'[1]210 Y RFC'!A38</f>
        <v>MARM7410245CA</v>
      </c>
      <c r="C38" t="str">
        <f>'[1]210 Y RFC'!B38</f>
        <v>210-0036</v>
      </c>
      <c r="D38" t="str">
        <f>'[1]210 Y RFC'!C38</f>
        <v>MARTIARENA ROJAS MAURICIO RAFAEL</v>
      </c>
      <c r="E38" s="28">
        <f>SUMIFS(Tabla16[TASA 16],Tabla16[NUM],Tabla1[[#This Row],[CODIGO]])</f>
        <v>20965</v>
      </c>
      <c r="F38" s="28">
        <f>SUMIFS(Tabla16[TASA 0%],Tabla16[NUM],Tabla1[[#This Row],[CODIGO]])</f>
        <v>0</v>
      </c>
      <c r="G38" s="28">
        <f>SUMIFS(Tabla16[[EXENTO ]],Tabla16[NUM],Tabla1[[#This Row],[CODIGO]])</f>
        <v>0</v>
      </c>
      <c r="H38" s="28">
        <f>SUMIFS(Tabla16[IVA],Tabla16[NUM],Tabla1[[#This Row],[CODIGO]])</f>
        <v>3354.4</v>
      </c>
      <c r="I38" s="28">
        <f>SUMIFS(Tabla16[ISR RET.],Tabla16[NUM],Tabla1[[#This Row],[CODIGO]])</f>
        <v>0</v>
      </c>
      <c r="J38" s="28">
        <f>SUMIFS(Tabla16[IVA RET.],Tabla16[NUM],Tabla1[[#This Row],[CODIGO]])</f>
        <v>0</v>
      </c>
      <c r="K38" t="str">
        <f>FIXED(Tabla1[[#This Row],[TASA 16%]],0)</f>
        <v>20,965</v>
      </c>
      <c r="L38" t="str">
        <f>FIXED(Tabla1[[#This Row],[TASA 0%]],0)</f>
        <v>0</v>
      </c>
      <c r="M38" t="str">
        <f>FIXED(Tabla1[[#This Row],[TASA EXE.]],0)</f>
        <v>0</v>
      </c>
      <c r="N38" t="str">
        <f>FIXED(Tabla1[[#This Row],[IVA]],0)</f>
        <v>3,354</v>
      </c>
      <c r="O38" t="str">
        <f>FIXED(Tabla1[[#This Row],[ISR RET]],0)</f>
        <v>0</v>
      </c>
      <c r="P38" t="str">
        <f>FIXED(Tabla1[[#This Row],[IVA RET]],0)</f>
        <v>0</v>
      </c>
      <c r="R38" s="35">
        <f>Tabla1[[#This Row],[TASA 16]]*16%</f>
        <v>3354.4</v>
      </c>
      <c r="T38" s="67"/>
    </row>
    <row r="39" spans="2:20" x14ac:dyDescent="0.25">
      <c r="B39" t="str">
        <f>'[1]210 Y RFC'!A39</f>
        <v>ISE841114F46</v>
      </c>
      <c r="C39" t="str">
        <f>'[1]210 Y RFC'!B39</f>
        <v>210-0037</v>
      </c>
      <c r="D39" t="str">
        <f>'[1]210 Y RFC'!C39</f>
        <v>INDUSTRIAS SELECTAS</v>
      </c>
      <c r="E39" s="28">
        <f>SUMIFS(Tabla16[TASA 16],Tabla16[NUM],Tabla1[[#This Row],[CODIGO]])</f>
        <v>0</v>
      </c>
      <c r="F39" s="28">
        <f>SUMIFS(Tabla16[TASA 0%],Tabla16[NUM],Tabla1[[#This Row],[CODIGO]])</f>
        <v>0</v>
      </c>
      <c r="G39" s="28">
        <f>SUMIFS(Tabla16[[EXENTO ]],Tabla16[NUM],Tabla1[[#This Row],[CODIGO]])</f>
        <v>0</v>
      </c>
      <c r="H39" s="28">
        <f>SUMIFS(Tabla16[IVA],Tabla16[NUM],Tabla1[[#This Row],[CODIGO]])</f>
        <v>0</v>
      </c>
      <c r="I39" s="28">
        <f>SUMIFS(Tabla16[ISR RET.],Tabla16[NUM],Tabla1[[#This Row],[CODIGO]])</f>
        <v>0</v>
      </c>
      <c r="J39" s="28">
        <f>SUMIFS(Tabla16[IVA RET.],Tabla16[NUM],Tabla1[[#This Row],[CODIGO]])</f>
        <v>0</v>
      </c>
      <c r="K39" t="str">
        <f>FIXED(Tabla1[[#This Row],[TASA 16%]],0)</f>
        <v>0</v>
      </c>
      <c r="L39" t="str">
        <f>FIXED(Tabla1[[#This Row],[TASA 0%]],0)</f>
        <v>0</v>
      </c>
      <c r="M39" t="str">
        <f>FIXED(Tabla1[[#This Row],[TASA EXE.]],0)</f>
        <v>0</v>
      </c>
      <c r="N39" t="str">
        <f>FIXED(Tabla1[[#This Row],[IVA]],0)</f>
        <v>0</v>
      </c>
      <c r="O39" t="str">
        <f>FIXED(Tabla1[[#This Row],[ISR RET]],0)</f>
        <v>0</v>
      </c>
      <c r="P39" t="str">
        <f>FIXED(Tabla1[[#This Row],[IVA RET]],0)</f>
        <v>0</v>
      </c>
      <c r="R39" s="35">
        <f>Tabla1[[#This Row],[TASA 16]]*16%</f>
        <v>0</v>
      </c>
    </row>
    <row r="40" spans="2:20" x14ac:dyDescent="0.25">
      <c r="B40" t="str">
        <f>'[1]210 Y RFC'!A40</f>
        <v>J&amp;J920909AV8</v>
      </c>
      <c r="C40" t="str">
        <f>'[1]210 Y RFC'!B40</f>
        <v>210-0038</v>
      </c>
      <c r="D40" t="str">
        <f>'[1]210 Y RFC'!C40</f>
        <v>JOHNSON &amp; JOHNSON SA DE CV</v>
      </c>
      <c r="E40" s="28">
        <f>SUMIFS(Tabla16[TASA 16],Tabla16[NUM],Tabla1[[#This Row],[CODIGO]])</f>
        <v>0</v>
      </c>
      <c r="F40" s="28">
        <f>SUMIFS(Tabla16[TASA 0%],Tabla16[NUM],Tabla1[[#This Row],[CODIGO]])</f>
        <v>0</v>
      </c>
      <c r="G40" s="28">
        <f>SUMIFS(Tabla16[[EXENTO ]],Tabla16[NUM],Tabla1[[#This Row],[CODIGO]])</f>
        <v>0</v>
      </c>
      <c r="H40" s="28">
        <f>SUMIFS(Tabla16[IVA],Tabla16[NUM],Tabla1[[#This Row],[CODIGO]])</f>
        <v>0</v>
      </c>
      <c r="I40" s="28">
        <f>SUMIFS(Tabla16[ISR RET.],Tabla16[NUM],Tabla1[[#This Row],[CODIGO]])</f>
        <v>0</v>
      </c>
      <c r="J40" s="28">
        <f>SUMIFS(Tabla16[IVA RET.],Tabla16[NUM],Tabla1[[#This Row],[CODIGO]])</f>
        <v>0</v>
      </c>
      <c r="K40" t="str">
        <f>FIXED(Tabla1[[#This Row],[TASA 16%]],0)</f>
        <v>0</v>
      </c>
      <c r="L40" t="str">
        <f>FIXED(Tabla1[[#This Row],[TASA 0%]],0)</f>
        <v>0</v>
      </c>
      <c r="M40" t="str">
        <f>FIXED(Tabla1[[#This Row],[TASA EXE.]],0)</f>
        <v>0</v>
      </c>
      <c r="N40" t="str">
        <f>FIXED(Tabla1[[#This Row],[IVA]],0)</f>
        <v>0</v>
      </c>
      <c r="O40" t="str">
        <f>FIXED(Tabla1[[#This Row],[ISR RET]],0)</f>
        <v>0</v>
      </c>
      <c r="P40" t="str">
        <f>FIXED(Tabla1[[#This Row],[IVA RET]],0)</f>
        <v>0</v>
      </c>
      <c r="R40" s="35">
        <f>Tabla1[[#This Row],[TASA 16]]*16%</f>
        <v>0</v>
      </c>
    </row>
    <row r="41" spans="2:20" x14ac:dyDescent="0.25">
      <c r="B41" t="str">
        <f>'[1]210 Y RFC'!A41</f>
        <v>LFE101104RJ1</v>
      </c>
      <c r="C41" t="str">
        <f>'[1]210 Y RFC'!B41</f>
        <v>210-0039</v>
      </c>
      <c r="D41" t="str">
        <f>'[1]210 Y RFC'!C41</f>
        <v>LABORATORIOS FEM S DE RL DE CV</v>
      </c>
      <c r="E41" s="28">
        <f>SUMIFS(Tabla16[TASA 16],Tabla16[NUM],Tabla1[[#This Row],[CODIGO]])</f>
        <v>0</v>
      </c>
      <c r="F41" s="28">
        <f>SUMIFS(Tabla16[TASA 0%],Tabla16[NUM],Tabla1[[#This Row],[CODIGO]])</f>
        <v>0</v>
      </c>
      <c r="G41" s="28">
        <f>SUMIFS(Tabla16[[EXENTO ]],Tabla16[NUM],Tabla1[[#This Row],[CODIGO]])</f>
        <v>0</v>
      </c>
      <c r="H41" s="28">
        <f>SUMIFS(Tabla16[IVA],Tabla16[NUM],Tabla1[[#This Row],[CODIGO]])</f>
        <v>0</v>
      </c>
      <c r="I41" s="28">
        <f>SUMIFS(Tabla16[ISR RET.],Tabla16[NUM],Tabla1[[#This Row],[CODIGO]])</f>
        <v>0</v>
      </c>
      <c r="J41" s="28">
        <f>SUMIFS(Tabla16[IVA RET.],Tabla16[NUM],Tabla1[[#This Row],[CODIGO]])</f>
        <v>0</v>
      </c>
      <c r="K41" t="str">
        <f>FIXED(Tabla1[[#This Row],[TASA 16%]],0)</f>
        <v>0</v>
      </c>
      <c r="L41" t="str">
        <f>FIXED(Tabla1[[#This Row],[TASA 0%]],0)</f>
        <v>0</v>
      </c>
      <c r="M41" t="str">
        <f>FIXED(Tabla1[[#This Row],[TASA EXE.]],0)</f>
        <v>0</v>
      </c>
      <c r="N41" t="str">
        <f>FIXED(Tabla1[[#This Row],[IVA]],0)</f>
        <v>0</v>
      </c>
      <c r="O41" t="str">
        <f>FIXED(Tabla1[[#This Row],[ISR RET]],0)</f>
        <v>0</v>
      </c>
      <c r="P41" t="str">
        <f>FIXED(Tabla1[[#This Row],[IVA RET]],0)</f>
        <v>0</v>
      </c>
      <c r="R41" s="35">
        <f>Tabla1[[#This Row],[TASA 16]]*16%</f>
        <v>0</v>
      </c>
    </row>
    <row r="42" spans="2:20" x14ac:dyDescent="0.25">
      <c r="B42">
        <f>'[1]210 Y RFC'!A42</f>
        <v>0</v>
      </c>
      <c r="C42" t="str">
        <f>'[1]210 Y RFC'!B42</f>
        <v>210-0040</v>
      </c>
      <c r="D42" t="str">
        <f>'[1]210 Y RFC'!C42</f>
        <v>COMERCIALIZADORA LUMA</v>
      </c>
      <c r="E42" s="28">
        <f>SUMIFS(Tabla16[TASA 16],Tabla16[NUM],Tabla1[[#This Row],[CODIGO]])</f>
        <v>0</v>
      </c>
      <c r="F42" s="28">
        <f>SUMIFS(Tabla16[TASA 0%],Tabla16[NUM],Tabla1[[#This Row],[CODIGO]])</f>
        <v>0</v>
      </c>
      <c r="G42" s="28">
        <f>SUMIFS(Tabla16[[EXENTO ]],Tabla16[NUM],Tabla1[[#This Row],[CODIGO]])</f>
        <v>0</v>
      </c>
      <c r="H42" s="28">
        <f>SUMIFS(Tabla16[IVA],Tabla16[NUM],Tabla1[[#This Row],[CODIGO]])</f>
        <v>0</v>
      </c>
      <c r="I42" s="28">
        <f>SUMIFS(Tabla16[ISR RET.],Tabla16[NUM],Tabla1[[#This Row],[CODIGO]])</f>
        <v>0</v>
      </c>
      <c r="J42" s="28">
        <f>SUMIFS(Tabla16[IVA RET.],Tabla16[NUM],Tabla1[[#This Row],[CODIGO]])</f>
        <v>0</v>
      </c>
      <c r="K42" t="str">
        <f>FIXED(Tabla1[[#This Row],[TASA 16%]],0)</f>
        <v>0</v>
      </c>
      <c r="L42" t="str">
        <f>FIXED(Tabla1[[#This Row],[TASA 0%]],0)</f>
        <v>0</v>
      </c>
      <c r="M42" t="str">
        <f>FIXED(Tabla1[[#This Row],[TASA EXE.]],0)</f>
        <v>0</v>
      </c>
      <c r="N42" t="str">
        <f>FIXED(Tabla1[[#This Row],[IVA]],0)</f>
        <v>0</v>
      </c>
      <c r="O42" t="str">
        <f>FIXED(Tabla1[[#This Row],[ISR RET]],0)</f>
        <v>0</v>
      </c>
      <c r="P42" t="str">
        <f>FIXED(Tabla1[[#This Row],[IVA RET]],0)</f>
        <v>0</v>
      </c>
      <c r="R42" s="35">
        <f>Tabla1[[#This Row],[TASA 16]]*16%</f>
        <v>0</v>
      </c>
    </row>
    <row r="43" spans="2:20" x14ac:dyDescent="0.25">
      <c r="B43" t="str">
        <f>'[1]210 Y RFC'!A43</f>
        <v>BACR550619JLA</v>
      </c>
      <c r="C43" t="str">
        <f>'[1]210 Y RFC'!B43</f>
        <v>210-0041</v>
      </c>
      <c r="D43" t="str">
        <f>'[1]210 Y RFC'!C43</f>
        <v>BRAMBILA CHAVEZ RICARDO</v>
      </c>
      <c r="E43" s="28">
        <f>SUMIFS(Tabla16[TASA 16],Tabla16[NUM],Tabla1[[#This Row],[CODIGO]])</f>
        <v>0</v>
      </c>
      <c r="F43" s="28">
        <f>SUMIFS(Tabla16[TASA 0%],Tabla16[NUM],Tabla1[[#This Row],[CODIGO]])</f>
        <v>0</v>
      </c>
      <c r="G43" s="28">
        <f>SUMIFS(Tabla16[[EXENTO ]],Tabla16[NUM],Tabla1[[#This Row],[CODIGO]])</f>
        <v>0</v>
      </c>
      <c r="H43" s="28">
        <f>SUMIFS(Tabla16[IVA],Tabla16[NUM],Tabla1[[#This Row],[CODIGO]])</f>
        <v>0</v>
      </c>
      <c r="I43" s="28">
        <f>SUMIFS(Tabla16[ISR RET.],Tabla16[NUM],Tabla1[[#This Row],[CODIGO]])</f>
        <v>0</v>
      </c>
      <c r="J43" s="28">
        <f>SUMIFS(Tabla16[IVA RET.],Tabla16[NUM],Tabla1[[#This Row],[CODIGO]])</f>
        <v>0</v>
      </c>
      <c r="K43" t="str">
        <f>FIXED(Tabla1[[#This Row],[TASA 16%]],0)</f>
        <v>0</v>
      </c>
      <c r="L43" t="str">
        <f>FIXED(Tabla1[[#This Row],[TASA 0%]],0)</f>
        <v>0</v>
      </c>
      <c r="M43" t="str">
        <f>FIXED(Tabla1[[#This Row],[TASA EXE.]],0)</f>
        <v>0</v>
      </c>
      <c r="N43" t="str">
        <f>FIXED(Tabla1[[#This Row],[IVA]],0)</f>
        <v>0</v>
      </c>
      <c r="O43" t="str">
        <f>FIXED(Tabla1[[#This Row],[ISR RET]],0)</f>
        <v>0</v>
      </c>
      <c r="P43" t="str">
        <f>FIXED(Tabla1[[#This Row],[IVA RET]],0)</f>
        <v>0</v>
      </c>
      <c r="R43" s="35">
        <f>Tabla1[[#This Row],[TASA 16]]*16%</f>
        <v>0</v>
      </c>
    </row>
    <row r="44" spans="2:20" x14ac:dyDescent="0.25">
      <c r="B44" t="str">
        <f>'[1]210 Y RFC'!A44</f>
        <v>CCO820507BV4</v>
      </c>
      <c r="C44" t="str">
        <f>'[1]210 Y RFC'!B44</f>
        <v>210-0042</v>
      </c>
      <c r="D44" t="str">
        <f>'[1]210 Y RFC'!C44</f>
        <v>CONSERVAS LA COSTEÑA SA DE CV</v>
      </c>
      <c r="E44" s="28">
        <f>SUMIFS(Tabla16[TASA 16],Tabla16[NUM],Tabla1[[#This Row],[CODIGO]])</f>
        <v>0</v>
      </c>
      <c r="F44" s="28">
        <f>SUMIFS(Tabla16[TASA 0%],Tabla16[NUM],Tabla1[[#This Row],[CODIGO]])</f>
        <v>0</v>
      </c>
      <c r="G44" s="28">
        <f>SUMIFS(Tabla16[[EXENTO ]],Tabla16[NUM],Tabla1[[#This Row],[CODIGO]])</f>
        <v>0</v>
      </c>
      <c r="H44" s="28">
        <f>SUMIFS(Tabla16[IVA],Tabla16[NUM],Tabla1[[#This Row],[CODIGO]])</f>
        <v>0</v>
      </c>
      <c r="I44" s="28">
        <f>SUMIFS(Tabla16[ISR RET.],Tabla16[NUM],Tabla1[[#This Row],[CODIGO]])</f>
        <v>0</v>
      </c>
      <c r="J44" s="28">
        <f>SUMIFS(Tabla16[IVA RET.],Tabla16[NUM],Tabla1[[#This Row],[CODIGO]])</f>
        <v>0</v>
      </c>
      <c r="K44" t="str">
        <f>FIXED(Tabla1[[#This Row],[TASA 16%]],0)</f>
        <v>0</v>
      </c>
      <c r="L44" t="str">
        <f>FIXED(Tabla1[[#This Row],[TASA 0%]],0)</f>
        <v>0</v>
      </c>
      <c r="M44" t="str">
        <f>FIXED(Tabla1[[#This Row],[TASA EXE.]],0)</f>
        <v>0</v>
      </c>
      <c r="N44" t="str">
        <f>FIXED(Tabla1[[#This Row],[IVA]],0)</f>
        <v>0</v>
      </c>
      <c r="O44" t="str">
        <f>FIXED(Tabla1[[#This Row],[ISR RET]],0)</f>
        <v>0</v>
      </c>
      <c r="P44" t="str">
        <f>FIXED(Tabla1[[#This Row],[IVA RET]],0)</f>
        <v>0</v>
      </c>
      <c r="R44" s="35">
        <f>Tabla1[[#This Row],[TASA 16]]*16%</f>
        <v>0</v>
      </c>
    </row>
    <row r="45" spans="2:20" x14ac:dyDescent="0.25">
      <c r="B45" t="str">
        <f>'[1]210 Y RFC'!A45</f>
        <v>CDI090715JQ1</v>
      </c>
      <c r="C45" t="str">
        <f>'[1]210 Y RFC'!B45</f>
        <v>210-0043</v>
      </c>
      <c r="D45" t="str">
        <f>'[1]210 Y RFC'!C45</f>
        <v>CUETARA DISTRIBUCION SA DE CV</v>
      </c>
      <c r="E45" s="28">
        <f>SUMIFS(Tabla16[TASA 16],Tabla16[NUM],Tabla1[[#This Row],[CODIGO]])</f>
        <v>9069.5625</v>
      </c>
      <c r="F45" s="28">
        <f>SUMIFS(Tabla16[TASA 0%],Tabla16[NUM],Tabla1[[#This Row],[CODIGO]])</f>
        <v>336212.34750000003</v>
      </c>
      <c r="G45" s="28">
        <f>SUMIFS(Tabla16[[EXENTO ]],Tabla16[NUM],Tabla1[[#This Row],[CODIGO]])</f>
        <v>23190.25</v>
      </c>
      <c r="H45" s="28">
        <f>SUMIFS(Tabla16[IVA],Tabla16[NUM],Tabla1[[#This Row],[CODIGO]])</f>
        <v>1451.13</v>
      </c>
      <c r="I45" s="28">
        <f>SUMIFS(Tabla16[ISR RET.],Tabla16[NUM],Tabla1[[#This Row],[CODIGO]])</f>
        <v>0</v>
      </c>
      <c r="J45" s="28">
        <f>SUMIFS(Tabla16[IVA RET.],Tabla16[NUM],Tabla1[[#This Row],[CODIGO]])</f>
        <v>0</v>
      </c>
      <c r="K45" t="str">
        <f>FIXED(Tabla1[[#This Row],[TASA 16%]],0)</f>
        <v>9,070</v>
      </c>
      <c r="L45" t="str">
        <f>FIXED(Tabla1[[#This Row],[TASA 0%]],0)</f>
        <v>336,212</v>
      </c>
      <c r="M45" t="str">
        <f>FIXED(Tabla1[[#This Row],[TASA EXE.]],0)</f>
        <v>23,190</v>
      </c>
      <c r="N45" t="str">
        <f>FIXED(Tabla1[[#This Row],[IVA]],0)</f>
        <v>1,451</v>
      </c>
      <c r="O45" t="str">
        <f>FIXED(Tabla1[[#This Row],[ISR RET]],0)</f>
        <v>0</v>
      </c>
      <c r="P45" t="str">
        <f>FIXED(Tabla1[[#This Row],[IVA RET]],0)</f>
        <v>0</v>
      </c>
      <c r="R45" s="35">
        <f>Tabla1[[#This Row],[TASA 16]]*16%</f>
        <v>1451.2</v>
      </c>
    </row>
    <row r="46" spans="2:20" x14ac:dyDescent="0.25">
      <c r="B46" t="str">
        <f>'[1]210 Y RFC'!A46</f>
        <v>MAGM900615AX3</v>
      </c>
      <c r="C46" t="str">
        <f>'[1]210 Y RFC'!B46</f>
        <v>210-0044</v>
      </c>
      <c r="D46" t="str">
        <f>'[1]210 Y RFC'!C46</f>
        <v>MARTINEZ GONZALEZ MIGUEL ALBERTO</v>
      </c>
      <c r="E46" s="28">
        <f>SUMIFS(Tabla16[TASA 16],Tabla16[NUM],Tabla1[[#This Row],[CODIGO]])</f>
        <v>0</v>
      </c>
      <c r="F46" s="28">
        <f>SUMIFS(Tabla16[TASA 0%],Tabla16[NUM],Tabla1[[#This Row],[CODIGO]])</f>
        <v>0</v>
      </c>
      <c r="G46" s="28">
        <f>SUMIFS(Tabla16[[EXENTO ]],Tabla16[NUM],Tabla1[[#This Row],[CODIGO]])</f>
        <v>0</v>
      </c>
      <c r="H46" s="28">
        <f>SUMIFS(Tabla16[IVA],Tabla16[NUM],Tabla1[[#This Row],[CODIGO]])</f>
        <v>0</v>
      </c>
      <c r="I46" s="28">
        <f>SUMIFS(Tabla16[ISR RET.],Tabla16[NUM],Tabla1[[#This Row],[CODIGO]])</f>
        <v>0</v>
      </c>
      <c r="J46" s="28">
        <f>SUMIFS(Tabla16[IVA RET.],Tabla16[NUM],Tabla1[[#This Row],[CODIGO]])</f>
        <v>0</v>
      </c>
      <c r="K46" t="str">
        <f>FIXED(Tabla1[[#This Row],[TASA 16%]],0)</f>
        <v>0</v>
      </c>
      <c r="L46" t="str">
        <f>FIXED(Tabla1[[#This Row],[TASA 0%]],0)</f>
        <v>0</v>
      </c>
      <c r="M46" t="str">
        <f>FIXED(Tabla1[[#This Row],[TASA EXE.]],0)</f>
        <v>0</v>
      </c>
      <c r="N46" t="str">
        <f>FIXED(Tabla1[[#This Row],[IVA]],0)</f>
        <v>0</v>
      </c>
      <c r="O46" t="str">
        <f>FIXED(Tabla1[[#This Row],[ISR RET]],0)</f>
        <v>0</v>
      </c>
      <c r="P46" t="str">
        <f>FIXED(Tabla1[[#This Row],[IVA RET]],0)</f>
        <v>0</v>
      </c>
      <c r="R46" s="35">
        <f>Tabla1[[#This Row],[TASA 16]]*16%</f>
        <v>0</v>
      </c>
    </row>
    <row r="47" spans="2:20" x14ac:dyDescent="0.25">
      <c r="B47">
        <f>'[1]210 Y RFC'!A47</f>
        <v>0</v>
      </c>
      <c r="C47" t="str">
        <f>'[1]210 Y RFC'!B47</f>
        <v>210-0045</v>
      </c>
      <c r="D47" t="str">
        <f>'[1]210 Y RFC'!C47</f>
        <v>DECO CERAMICA SA DE CV</v>
      </c>
      <c r="E47" s="28">
        <f>SUMIFS(Tabla16[TASA 16],Tabla16[NUM],Tabla1[[#This Row],[CODIGO]])</f>
        <v>0</v>
      </c>
      <c r="F47" s="28">
        <f>SUMIFS(Tabla16[TASA 0%],Tabla16[NUM],Tabla1[[#This Row],[CODIGO]])</f>
        <v>0</v>
      </c>
      <c r="G47" s="28">
        <f>SUMIFS(Tabla16[[EXENTO ]],Tabla16[NUM],Tabla1[[#This Row],[CODIGO]])</f>
        <v>0</v>
      </c>
      <c r="H47" s="28">
        <f>SUMIFS(Tabla16[IVA],Tabla16[NUM],Tabla1[[#This Row],[CODIGO]])</f>
        <v>0</v>
      </c>
      <c r="I47" s="28">
        <f>SUMIFS(Tabla16[ISR RET.],Tabla16[NUM],Tabla1[[#This Row],[CODIGO]])</f>
        <v>0</v>
      </c>
      <c r="J47" s="28">
        <f>SUMIFS(Tabla16[IVA RET.],Tabla16[NUM],Tabla1[[#This Row],[CODIGO]])</f>
        <v>0</v>
      </c>
      <c r="K47" t="str">
        <f>FIXED(Tabla1[[#This Row],[TASA 16%]],0)</f>
        <v>0</v>
      </c>
      <c r="L47" t="str">
        <f>FIXED(Tabla1[[#This Row],[TASA 0%]],0)</f>
        <v>0</v>
      </c>
      <c r="M47" t="str">
        <f>FIXED(Tabla1[[#This Row],[TASA EXE.]],0)</f>
        <v>0</v>
      </c>
      <c r="N47" t="str">
        <f>FIXED(Tabla1[[#This Row],[IVA]],0)</f>
        <v>0</v>
      </c>
      <c r="O47" t="str">
        <f>FIXED(Tabla1[[#This Row],[ISR RET]],0)</f>
        <v>0</v>
      </c>
      <c r="P47" t="str">
        <f>FIXED(Tabla1[[#This Row],[IVA RET]],0)</f>
        <v>0</v>
      </c>
      <c r="R47" s="35">
        <f>Tabla1[[#This Row],[TASA 16]]*16%</f>
        <v>0</v>
      </c>
    </row>
    <row r="48" spans="2:20" x14ac:dyDescent="0.25">
      <c r="B48">
        <f>'[1]210 Y RFC'!A48</f>
        <v>0</v>
      </c>
      <c r="C48" t="str">
        <f>'[1]210 Y RFC'!B48</f>
        <v>210-0046</v>
      </c>
      <c r="D48" t="str">
        <f>'[1]210 Y RFC'!C48</f>
        <v>SUPER MAYOREO NATURISTA SA DE CV</v>
      </c>
      <c r="E48" s="28">
        <f>SUMIFS(Tabla16[TASA 16],Tabla16[NUM],Tabla1[[#This Row],[CODIGO]])</f>
        <v>0</v>
      </c>
      <c r="F48" s="28">
        <f>SUMIFS(Tabla16[TASA 0%],Tabla16[NUM],Tabla1[[#This Row],[CODIGO]])</f>
        <v>0</v>
      </c>
      <c r="G48" s="28">
        <f>SUMIFS(Tabla16[[EXENTO ]],Tabla16[NUM],Tabla1[[#This Row],[CODIGO]])</f>
        <v>0</v>
      </c>
      <c r="H48" s="28">
        <f>SUMIFS(Tabla16[IVA],Tabla16[NUM],Tabla1[[#This Row],[CODIGO]])</f>
        <v>0</v>
      </c>
      <c r="I48" s="28">
        <f>SUMIFS(Tabla16[ISR RET.],Tabla16[NUM],Tabla1[[#This Row],[CODIGO]])</f>
        <v>0</v>
      </c>
      <c r="J48" s="28">
        <f>SUMIFS(Tabla16[IVA RET.],Tabla16[NUM],Tabla1[[#This Row],[CODIGO]])</f>
        <v>0</v>
      </c>
      <c r="K48" t="str">
        <f>FIXED(Tabla1[[#This Row],[TASA 16%]],0)</f>
        <v>0</v>
      </c>
      <c r="L48" t="str">
        <f>FIXED(Tabla1[[#This Row],[TASA 0%]],0)</f>
        <v>0</v>
      </c>
      <c r="M48" t="str">
        <f>FIXED(Tabla1[[#This Row],[TASA EXE.]],0)</f>
        <v>0</v>
      </c>
      <c r="N48" t="str">
        <f>FIXED(Tabla1[[#This Row],[IVA]],0)</f>
        <v>0</v>
      </c>
      <c r="O48" t="str">
        <f>FIXED(Tabla1[[#This Row],[ISR RET]],0)</f>
        <v>0</v>
      </c>
      <c r="P48" t="str">
        <f>FIXED(Tabla1[[#This Row],[IVA RET]],0)</f>
        <v>0</v>
      </c>
      <c r="R48" s="35">
        <f>Tabla1[[#This Row],[TASA 16]]*16%</f>
        <v>0</v>
      </c>
    </row>
    <row r="49" spans="2:20" x14ac:dyDescent="0.25">
      <c r="B49" t="str">
        <f>'[1]210 Y RFC'!A49</f>
        <v>REC120424QW7</v>
      </c>
      <c r="C49" t="str">
        <f>'[1]210 Y RFC'!B49</f>
        <v>210-0047</v>
      </c>
      <c r="D49" t="str">
        <f>'[1]210 Y RFC'!C49</f>
        <v>RECOMINTE SA DE CV</v>
      </c>
      <c r="E49" s="28">
        <f>SUMIFS(Tabla16[TASA 16],Tabla16[NUM],Tabla1[[#This Row],[CODIGO]])</f>
        <v>0</v>
      </c>
      <c r="F49" s="28">
        <f>SUMIFS(Tabla16[TASA 0%],Tabla16[NUM],Tabla1[[#This Row],[CODIGO]])</f>
        <v>0</v>
      </c>
      <c r="G49" s="28">
        <f>SUMIFS(Tabla16[[EXENTO ]],Tabla16[NUM],Tabla1[[#This Row],[CODIGO]])</f>
        <v>0</v>
      </c>
      <c r="H49" s="28">
        <f>SUMIFS(Tabla16[IVA],Tabla16[NUM],Tabla1[[#This Row],[CODIGO]])</f>
        <v>0</v>
      </c>
      <c r="I49" s="28">
        <f>SUMIFS(Tabla16[ISR RET.],Tabla16[NUM],Tabla1[[#This Row],[CODIGO]])</f>
        <v>0</v>
      </c>
      <c r="J49" s="28">
        <f>SUMIFS(Tabla16[IVA RET.],Tabla16[NUM],Tabla1[[#This Row],[CODIGO]])</f>
        <v>0</v>
      </c>
      <c r="K49" t="str">
        <f>FIXED(Tabla1[[#This Row],[TASA 16%]],0)</f>
        <v>0</v>
      </c>
      <c r="L49" t="str">
        <f>FIXED(Tabla1[[#This Row],[TASA 0%]],0)</f>
        <v>0</v>
      </c>
      <c r="M49" t="str">
        <f>FIXED(Tabla1[[#This Row],[TASA EXE.]],0)</f>
        <v>0</v>
      </c>
      <c r="N49" t="str">
        <f>FIXED(Tabla1[[#This Row],[IVA]],0)</f>
        <v>0</v>
      </c>
      <c r="O49" t="str">
        <f>FIXED(Tabla1[[#This Row],[ISR RET]],0)</f>
        <v>0</v>
      </c>
      <c r="P49" t="str">
        <f>FIXED(Tabla1[[#This Row],[IVA RET]],0)</f>
        <v>0</v>
      </c>
      <c r="R49" s="35">
        <f>Tabla1[[#This Row],[TASA 16]]*16%</f>
        <v>0</v>
      </c>
    </row>
    <row r="50" spans="2:20" x14ac:dyDescent="0.25">
      <c r="B50" t="str">
        <f>'[1]210 Y RFC'!A50</f>
        <v>FAL000718UV4</v>
      </c>
      <c r="C50" t="str">
        <f>'[1]210 Y RFC'!B50</f>
        <v>210-0048</v>
      </c>
      <c r="D50" t="str">
        <f>'[1]210 Y RFC'!C50</f>
        <v>FLOR DE ALOE S DE SS</v>
      </c>
      <c r="E50" s="28">
        <f>SUMIFS(Tabla16[TASA 16],Tabla16[NUM],Tabla1[[#This Row],[CODIGO]])</f>
        <v>0</v>
      </c>
      <c r="F50" s="28">
        <f>SUMIFS(Tabla16[TASA 0%],Tabla16[NUM],Tabla1[[#This Row],[CODIGO]])</f>
        <v>0</v>
      </c>
      <c r="G50" s="28">
        <f>SUMIFS(Tabla16[[EXENTO ]],Tabla16[NUM],Tabla1[[#This Row],[CODIGO]])</f>
        <v>0</v>
      </c>
      <c r="H50" s="28">
        <f>SUMIFS(Tabla16[IVA],Tabla16[NUM],Tabla1[[#This Row],[CODIGO]])</f>
        <v>0</v>
      </c>
      <c r="I50" s="28">
        <f>SUMIFS(Tabla16[ISR RET.],Tabla16[NUM],Tabla1[[#This Row],[CODIGO]])</f>
        <v>0</v>
      </c>
      <c r="J50" s="28">
        <f>SUMIFS(Tabla16[IVA RET.],Tabla16[NUM],Tabla1[[#This Row],[CODIGO]])</f>
        <v>0</v>
      </c>
      <c r="K50" t="str">
        <f>FIXED(Tabla1[[#This Row],[TASA 16%]],0)</f>
        <v>0</v>
      </c>
      <c r="L50" t="str">
        <f>FIXED(Tabla1[[#This Row],[TASA 0%]],0)</f>
        <v>0</v>
      </c>
      <c r="M50" t="str">
        <f>FIXED(Tabla1[[#This Row],[TASA EXE.]],0)</f>
        <v>0</v>
      </c>
      <c r="N50" t="str">
        <f>FIXED(Tabla1[[#This Row],[IVA]],0)</f>
        <v>0</v>
      </c>
      <c r="O50" t="str">
        <f>FIXED(Tabla1[[#This Row],[ISR RET]],0)</f>
        <v>0</v>
      </c>
      <c r="P50" t="str">
        <f>FIXED(Tabla1[[#This Row],[IVA RET]],0)</f>
        <v>0</v>
      </c>
      <c r="R50" s="35">
        <f>Tabla1[[#This Row],[TASA 16]]*16%</f>
        <v>0</v>
      </c>
    </row>
    <row r="51" spans="2:20" x14ac:dyDescent="0.25">
      <c r="B51" t="str">
        <f>'[1]210 Y RFC'!A51</f>
        <v>DME080411855</v>
      </c>
      <c r="C51" t="str">
        <f>'[1]210 Y RFC'!B51</f>
        <v>210-0049</v>
      </c>
      <c r="D51" t="str">
        <f>'[1]210 Y RFC'!C51</f>
        <v>DERMACEUTICAL MEXICO SA DE CV</v>
      </c>
      <c r="E51" s="28">
        <f>SUMIFS(Tabla16[TASA 16],Tabla16[NUM],Tabla1[[#This Row],[CODIGO]])</f>
        <v>0</v>
      </c>
      <c r="F51" s="28">
        <f>SUMIFS(Tabla16[TASA 0%],Tabla16[NUM],Tabla1[[#This Row],[CODIGO]])</f>
        <v>0</v>
      </c>
      <c r="G51" s="28">
        <f>SUMIFS(Tabla16[[EXENTO ]],Tabla16[NUM],Tabla1[[#This Row],[CODIGO]])</f>
        <v>0</v>
      </c>
      <c r="H51" s="28">
        <f>SUMIFS(Tabla16[IVA],Tabla16[NUM],Tabla1[[#This Row],[CODIGO]])</f>
        <v>0</v>
      </c>
      <c r="I51" s="28">
        <f>SUMIFS(Tabla16[ISR RET.],Tabla16[NUM],Tabla1[[#This Row],[CODIGO]])</f>
        <v>0</v>
      </c>
      <c r="J51" s="28">
        <f>SUMIFS(Tabla16[IVA RET.],Tabla16[NUM],Tabla1[[#This Row],[CODIGO]])</f>
        <v>0</v>
      </c>
      <c r="K51" t="str">
        <f>FIXED(Tabla1[[#This Row],[TASA 16%]],0)</f>
        <v>0</v>
      </c>
      <c r="L51" t="str">
        <f>FIXED(Tabla1[[#This Row],[TASA 0%]],0)</f>
        <v>0</v>
      </c>
      <c r="M51" t="str">
        <f>FIXED(Tabla1[[#This Row],[TASA EXE.]],0)</f>
        <v>0</v>
      </c>
      <c r="N51" t="str">
        <f>FIXED(Tabla1[[#This Row],[IVA]],0)</f>
        <v>0</v>
      </c>
      <c r="O51" t="str">
        <f>FIXED(Tabla1[[#This Row],[ISR RET]],0)</f>
        <v>0</v>
      </c>
      <c r="P51" t="str">
        <f>FIXED(Tabla1[[#This Row],[IVA RET]],0)</f>
        <v>0</v>
      </c>
      <c r="R51" s="35">
        <f>Tabla1[[#This Row],[TASA 16]]*16%</f>
        <v>0</v>
      </c>
    </row>
    <row r="52" spans="2:20" x14ac:dyDescent="0.25">
      <c r="B52" t="str">
        <f>'[1]210 Y RFC'!A52</f>
        <v>NAFR7201132W7</v>
      </c>
      <c r="C52" t="str">
        <f>'[1]210 Y RFC'!B52</f>
        <v>210-0050</v>
      </c>
      <c r="D52" t="str">
        <f>'[1]210 Y RFC'!C52</f>
        <v>NAVARRO FRANCO RAMIRO</v>
      </c>
      <c r="E52" s="28">
        <f>SUMIFS(Tabla16[TASA 16],Tabla16[NUM],Tabla1[[#This Row],[CODIGO]])</f>
        <v>0</v>
      </c>
      <c r="F52" s="28">
        <f>SUMIFS(Tabla16[TASA 0%],Tabla16[NUM],Tabla1[[#This Row],[CODIGO]])</f>
        <v>0</v>
      </c>
      <c r="G52" s="28">
        <f>SUMIFS(Tabla16[[EXENTO ]],Tabla16[NUM],Tabla1[[#This Row],[CODIGO]])</f>
        <v>0</v>
      </c>
      <c r="H52" s="28">
        <f>SUMIFS(Tabla16[IVA],Tabla16[NUM],Tabla1[[#This Row],[CODIGO]])</f>
        <v>0</v>
      </c>
      <c r="I52" s="28">
        <f>SUMIFS(Tabla16[ISR RET.],Tabla16[NUM],Tabla1[[#This Row],[CODIGO]])</f>
        <v>0</v>
      </c>
      <c r="J52" s="28">
        <f>SUMIFS(Tabla16[IVA RET.],Tabla16[NUM],Tabla1[[#This Row],[CODIGO]])</f>
        <v>0</v>
      </c>
      <c r="K52" t="str">
        <f>FIXED(Tabla1[[#This Row],[TASA 16%]],0)</f>
        <v>0</v>
      </c>
      <c r="L52" t="str">
        <f>FIXED(Tabla1[[#This Row],[TASA 0%]],0)</f>
        <v>0</v>
      </c>
      <c r="M52" t="str">
        <f>FIXED(Tabla1[[#This Row],[TASA EXE.]],0)</f>
        <v>0</v>
      </c>
      <c r="N52" t="str">
        <f>FIXED(Tabla1[[#This Row],[IVA]],0)</f>
        <v>0</v>
      </c>
      <c r="O52" t="str">
        <f>FIXED(Tabla1[[#This Row],[ISR RET]],0)</f>
        <v>0</v>
      </c>
      <c r="P52" t="str">
        <f>FIXED(Tabla1[[#This Row],[IVA RET]],0)</f>
        <v>0</v>
      </c>
      <c r="R52" s="35">
        <f>Tabla1[[#This Row],[TASA 16]]*16%</f>
        <v>0</v>
      </c>
    </row>
    <row r="53" spans="2:20" x14ac:dyDescent="0.25">
      <c r="B53" t="str">
        <f>'[1]210 Y RFC'!A53</f>
        <v>LOMK8707305R5</v>
      </c>
      <c r="C53" t="str">
        <f>'[1]210 Y RFC'!B53</f>
        <v>210-0051</v>
      </c>
      <c r="D53" t="str">
        <f>'[1]210 Y RFC'!C53</f>
        <v>LOPEZ MARTINEZ KARLA FERNANDA</v>
      </c>
      <c r="E53" s="28">
        <f>SUMIFS(Tabla16[TASA 16],Tabla16[NUM],Tabla1[[#This Row],[CODIGO]])</f>
        <v>0</v>
      </c>
      <c r="F53" s="28">
        <f>SUMIFS(Tabla16[TASA 0%],Tabla16[NUM],Tabla1[[#This Row],[CODIGO]])</f>
        <v>0</v>
      </c>
      <c r="G53" s="28">
        <f>SUMIFS(Tabla16[[EXENTO ]],Tabla16[NUM],Tabla1[[#This Row],[CODIGO]])</f>
        <v>0</v>
      </c>
      <c r="H53" s="28">
        <f>SUMIFS(Tabla16[IVA],Tabla16[NUM],Tabla1[[#This Row],[CODIGO]])</f>
        <v>0</v>
      </c>
      <c r="I53" s="28">
        <f>SUMIFS(Tabla16[ISR RET.],Tabla16[NUM],Tabla1[[#This Row],[CODIGO]])</f>
        <v>0</v>
      </c>
      <c r="J53" s="28">
        <f>SUMIFS(Tabla16[IVA RET.],Tabla16[NUM],Tabla1[[#This Row],[CODIGO]])</f>
        <v>0</v>
      </c>
      <c r="K53" t="str">
        <f>FIXED(Tabla1[[#This Row],[TASA 16%]],0)</f>
        <v>0</v>
      </c>
      <c r="L53" t="str">
        <f>FIXED(Tabla1[[#This Row],[TASA 0%]],0)</f>
        <v>0</v>
      </c>
      <c r="M53" t="str">
        <f>FIXED(Tabla1[[#This Row],[TASA EXE.]],0)</f>
        <v>0</v>
      </c>
      <c r="N53" t="str">
        <f>FIXED(Tabla1[[#This Row],[IVA]],0)</f>
        <v>0</v>
      </c>
      <c r="O53" t="str">
        <f>FIXED(Tabla1[[#This Row],[ISR RET]],0)</f>
        <v>0</v>
      </c>
      <c r="P53" t="str">
        <f>FIXED(Tabla1[[#This Row],[IVA RET]],0)</f>
        <v>0</v>
      </c>
      <c r="R53" s="35">
        <f>Tabla1[[#This Row],[TASA 16]]*16%</f>
        <v>0</v>
      </c>
    </row>
    <row r="54" spans="2:20" x14ac:dyDescent="0.25">
      <c r="B54" t="str">
        <f>'[1]210 Y RFC'!A54</f>
        <v>IME0308124V3</v>
      </c>
      <c r="C54" t="str">
        <f>'[1]210 Y RFC'!B54</f>
        <v>210-0052</v>
      </c>
      <c r="D54" t="str">
        <f>'[1]210 Y RFC'!C54</f>
        <v>INTERLIFT DE MEXICO SA DE CV</v>
      </c>
      <c r="E54" s="28">
        <f>SUMIFS(Tabla16[TASA 16],Tabla16[NUM],Tabla1[[#This Row],[CODIGO]])</f>
        <v>0</v>
      </c>
      <c r="F54" s="28">
        <f>SUMIFS(Tabla16[TASA 0%],Tabla16[NUM],Tabla1[[#This Row],[CODIGO]])</f>
        <v>0</v>
      </c>
      <c r="G54" s="28">
        <f>SUMIFS(Tabla16[[EXENTO ]],Tabla16[NUM],Tabla1[[#This Row],[CODIGO]])</f>
        <v>0</v>
      </c>
      <c r="H54" s="28">
        <f>SUMIFS(Tabla16[IVA],Tabla16[NUM],Tabla1[[#This Row],[CODIGO]])</f>
        <v>0</v>
      </c>
      <c r="I54" s="28">
        <f>SUMIFS(Tabla16[ISR RET.],Tabla16[NUM],Tabla1[[#This Row],[CODIGO]])</f>
        <v>0</v>
      </c>
      <c r="J54" s="28">
        <f>SUMIFS(Tabla16[IVA RET.],Tabla16[NUM],Tabla1[[#This Row],[CODIGO]])</f>
        <v>0</v>
      </c>
      <c r="K54" t="str">
        <f>FIXED(Tabla1[[#This Row],[TASA 16%]],0)</f>
        <v>0</v>
      </c>
      <c r="L54" t="str">
        <f>FIXED(Tabla1[[#This Row],[TASA 0%]],0)</f>
        <v>0</v>
      </c>
      <c r="M54" t="str">
        <f>FIXED(Tabla1[[#This Row],[TASA EXE.]],0)</f>
        <v>0</v>
      </c>
      <c r="N54" t="str">
        <f>FIXED(Tabla1[[#This Row],[IVA]],0)</f>
        <v>0</v>
      </c>
      <c r="O54" t="str">
        <f>FIXED(Tabla1[[#This Row],[ISR RET]],0)</f>
        <v>0</v>
      </c>
      <c r="P54" t="str">
        <f>FIXED(Tabla1[[#This Row],[IVA RET]],0)</f>
        <v>0</v>
      </c>
      <c r="R54" s="35">
        <f>Tabla1[[#This Row],[TASA 16]]*16%</f>
        <v>0</v>
      </c>
    </row>
    <row r="55" spans="2:20" x14ac:dyDescent="0.25">
      <c r="B55" t="str">
        <f>'[1]210 Y RFC'!A55</f>
        <v>DBI1001072F6</v>
      </c>
      <c r="C55" t="str">
        <f>'[1]210 Y RFC'!B55</f>
        <v>210-0053</v>
      </c>
      <c r="D55" t="str">
        <f>'[1]210 Y RFC'!C55</f>
        <v>DISTRIBUIDORA BIOLIFE SA DE CV</v>
      </c>
      <c r="E55" s="28">
        <f>SUMIFS(Tabla16[TASA 16],Tabla16[NUM],Tabla1[[#This Row],[CODIGO]])</f>
        <v>0</v>
      </c>
      <c r="F55" s="28">
        <f>SUMIFS(Tabla16[TASA 0%],Tabla16[NUM],Tabla1[[#This Row],[CODIGO]])</f>
        <v>0</v>
      </c>
      <c r="G55" s="28">
        <f>SUMIFS(Tabla16[[EXENTO ]],Tabla16[NUM],Tabla1[[#This Row],[CODIGO]])</f>
        <v>0</v>
      </c>
      <c r="H55" s="28">
        <f>SUMIFS(Tabla16[IVA],Tabla16[NUM],Tabla1[[#This Row],[CODIGO]])</f>
        <v>0</v>
      </c>
      <c r="I55" s="28">
        <f>SUMIFS(Tabla16[ISR RET.],Tabla16[NUM],Tabla1[[#This Row],[CODIGO]])</f>
        <v>0</v>
      </c>
      <c r="J55" s="28">
        <f>SUMIFS(Tabla16[IVA RET.],Tabla16[NUM],Tabla1[[#This Row],[CODIGO]])</f>
        <v>0</v>
      </c>
      <c r="K55" t="str">
        <f>FIXED(Tabla1[[#This Row],[TASA 16%]],0)</f>
        <v>0</v>
      </c>
      <c r="L55" t="str">
        <f>FIXED(Tabla1[[#This Row],[TASA 0%]],0)</f>
        <v>0</v>
      </c>
      <c r="M55" t="str">
        <f>FIXED(Tabla1[[#This Row],[TASA EXE.]],0)</f>
        <v>0</v>
      </c>
      <c r="N55" t="str">
        <f>FIXED(Tabla1[[#This Row],[IVA]],0)</f>
        <v>0</v>
      </c>
      <c r="O55" t="str">
        <f>FIXED(Tabla1[[#This Row],[ISR RET]],0)</f>
        <v>0</v>
      </c>
      <c r="P55" t="str">
        <f>FIXED(Tabla1[[#This Row],[IVA RET]],0)</f>
        <v>0</v>
      </c>
      <c r="R55" s="35">
        <f>Tabla1[[#This Row],[TASA 16]]*16%</f>
        <v>0</v>
      </c>
    </row>
    <row r="56" spans="2:20" x14ac:dyDescent="0.25">
      <c r="B56">
        <f>'[1]210 Y RFC'!A56</f>
        <v>0</v>
      </c>
      <c r="C56" t="str">
        <f>'[1]210 Y RFC'!B56</f>
        <v>210-0054</v>
      </c>
      <c r="D56" t="str">
        <f>'[1]210 Y RFC'!C56</f>
        <v>BODEGAS LA NEGRITA DE GUADALAJARA</v>
      </c>
      <c r="E56" s="28">
        <f>SUMIFS(Tabla16[TASA 16],Tabla16[NUM],Tabla1[[#This Row],[CODIGO]])</f>
        <v>0</v>
      </c>
      <c r="F56" s="28">
        <f>SUMIFS(Tabla16[TASA 0%],Tabla16[NUM],Tabla1[[#This Row],[CODIGO]])</f>
        <v>0</v>
      </c>
      <c r="G56" s="28">
        <f>SUMIFS(Tabla16[[EXENTO ]],Tabla16[NUM],Tabla1[[#This Row],[CODIGO]])</f>
        <v>0</v>
      </c>
      <c r="H56" s="28">
        <f>SUMIFS(Tabla16[IVA],Tabla16[NUM],Tabla1[[#This Row],[CODIGO]])</f>
        <v>0</v>
      </c>
      <c r="I56" s="28">
        <f>SUMIFS(Tabla16[ISR RET.],Tabla16[NUM],Tabla1[[#This Row],[CODIGO]])</f>
        <v>0</v>
      </c>
      <c r="J56" s="28">
        <f>SUMIFS(Tabla16[IVA RET.],Tabla16[NUM],Tabla1[[#This Row],[CODIGO]])</f>
        <v>0</v>
      </c>
      <c r="K56" t="str">
        <f>FIXED(Tabla1[[#This Row],[TASA 16%]],0)</f>
        <v>0</v>
      </c>
      <c r="L56" t="str">
        <f>FIXED(Tabla1[[#This Row],[TASA 0%]],0)</f>
        <v>0</v>
      </c>
      <c r="M56" t="str">
        <f>FIXED(Tabla1[[#This Row],[TASA EXE.]],0)</f>
        <v>0</v>
      </c>
      <c r="N56" t="str">
        <f>FIXED(Tabla1[[#This Row],[IVA]],0)</f>
        <v>0</v>
      </c>
      <c r="O56" t="str">
        <f>FIXED(Tabla1[[#This Row],[ISR RET]],0)</f>
        <v>0</v>
      </c>
      <c r="P56" t="str">
        <f>FIXED(Tabla1[[#This Row],[IVA RET]],0)</f>
        <v>0</v>
      </c>
      <c r="R56" s="35">
        <f>Tabla1[[#This Row],[TASA 16]]*16%</f>
        <v>0</v>
      </c>
    </row>
    <row r="57" spans="2:20" x14ac:dyDescent="0.25">
      <c r="B57" t="str">
        <f>'[1]210 Y RFC'!A57</f>
        <v>FAE960918JL2</v>
      </c>
      <c r="C57" t="str">
        <f>'[1]210 Y RFC'!B57</f>
        <v>210-0055</v>
      </c>
      <c r="D57" t="str">
        <f>'[1]210 Y RFC'!C57</f>
        <v>FIDEICOMISO PARA EL AHORRO DE ENERGIA ELECTRICA</v>
      </c>
      <c r="E57" s="28">
        <f>SUMIFS(Tabla16[TASA 16],Tabla16[NUM],Tabla1[[#This Row],[CODIGO]])</f>
        <v>0</v>
      </c>
      <c r="F57" s="28">
        <f>SUMIFS(Tabla16[TASA 0%],Tabla16[NUM],Tabla1[[#This Row],[CODIGO]])</f>
        <v>0</v>
      </c>
      <c r="G57" s="28">
        <f>SUMIFS(Tabla16[[EXENTO ]],Tabla16[NUM],Tabla1[[#This Row],[CODIGO]])</f>
        <v>0</v>
      </c>
      <c r="H57" s="28">
        <f>SUMIFS(Tabla16[IVA],Tabla16[NUM],Tabla1[[#This Row],[CODIGO]])</f>
        <v>0</v>
      </c>
      <c r="I57" s="28">
        <f>SUMIFS(Tabla16[ISR RET.],Tabla16[NUM],Tabla1[[#This Row],[CODIGO]])</f>
        <v>0</v>
      </c>
      <c r="J57" s="28">
        <f>SUMIFS(Tabla16[IVA RET.],Tabla16[NUM],Tabla1[[#This Row],[CODIGO]])</f>
        <v>0</v>
      </c>
      <c r="K57" t="str">
        <f>FIXED(Tabla1[[#This Row],[TASA 16%]],0)</f>
        <v>0</v>
      </c>
      <c r="L57" t="str">
        <f>FIXED(Tabla1[[#This Row],[TASA 0%]],0)</f>
        <v>0</v>
      </c>
      <c r="M57" t="str">
        <f>FIXED(Tabla1[[#This Row],[TASA EXE.]],0)</f>
        <v>0</v>
      </c>
      <c r="N57" t="str">
        <f>FIXED(Tabla1[[#This Row],[IVA]],0)</f>
        <v>0</v>
      </c>
      <c r="O57" t="str">
        <f>FIXED(Tabla1[[#This Row],[ISR RET]],0)</f>
        <v>0</v>
      </c>
      <c r="P57" t="str">
        <f>FIXED(Tabla1[[#This Row],[IVA RET]],0)</f>
        <v>0</v>
      </c>
      <c r="R57" s="35">
        <f>Tabla1[[#This Row],[TASA 16]]*16%</f>
        <v>0</v>
      </c>
    </row>
    <row r="58" spans="2:20" x14ac:dyDescent="0.25">
      <c r="B58" t="str">
        <f>'[1]210 Y RFC'!A58</f>
        <v>GHN571231C19</v>
      </c>
      <c r="C58" t="str">
        <f>'[1]210 Y RFC'!B58</f>
        <v>210-0056</v>
      </c>
      <c r="D58" t="str">
        <f>'[1]210 Y RFC'!C58</f>
        <v>GRISI HNOS SA DE CV</v>
      </c>
      <c r="E58" s="28">
        <f>SUMIFS(Tabla16[TASA 16],Tabla16[NUM],Tabla1[[#This Row],[CODIGO]])</f>
        <v>238935.5625</v>
      </c>
      <c r="F58" s="28">
        <f>SUMIFS(Tabla16[TASA 0%],Tabla16[NUM],Tabla1[[#This Row],[CODIGO]])</f>
        <v>10211.457500000019</v>
      </c>
      <c r="G58" s="28">
        <f>SUMIFS(Tabla16[[EXENTO ]],Tabla16[NUM],Tabla1[[#This Row],[CODIGO]])</f>
        <v>0</v>
      </c>
      <c r="H58" s="28">
        <f>SUMIFS(Tabla16[IVA],Tabla16[NUM],Tabla1[[#This Row],[CODIGO]])</f>
        <v>38229.69</v>
      </c>
      <c r="I58" s="28">
        <f>SUMIFS(Tabla16[ISR RET.],Tabla16[NUM],Tabla1[[#This Row],[CODIGO]])</f>
        <v>0</v>
      </c>
      <c r="J58" s="28">
        <f>SUMIFS(Tabla16[IVA RET.],Tabla16[NUM],Tabla1[[#This Row],[CODIGO]])</f>
        <v>0</v>
      </c>
      <c r="K58" t="str">
        <f>FIXED(Tabla1[[#This Row],[TASA 16%]],0)</f>
        <v>238,936</v>
      </c>
      <c r="L58" t="str">
        <f>FIXED(Tabla1[[#This Row],[TASA 0%]],0)</f>
        <v>10,211</v>
      </c>
      <c r="M58" t="str">
        <f>FIXED(Tabla1[[#This Row],[TASA EXE.]],0)</f>
        <v>0</v>
      </c>
      <c r="N58" t="str">
        <f>FIXED(Tabla1[[#This Row],[IVA]],0)</f>
        <v>38,230</v>
      </c>
      <c r="O58" t="str">
        <f>FIXED(Tabla1[[#This Row],[ISR RET]],0)</f>
        <v>0</v>
      </c>
      <c r="P58" t="str">
        <f>FIXED(Tabla1[[#This Row],[IVA RET]],0)</f>
        <v>0</v>
      </c>
      <c r="R58" s="35">
        <f>Tabla1[[#This Row],[TASA 16]]*16%</f>
        <v>38229.760000000002</v>
      </c>
      <c r="T58" s="67"/>
    </row>
    <row r="59" spans="2:20" x14ac:dyDescent="0.25">
      <c r="B59" t="str">
        <f>'[1]210 Y RFC'!A59</f>
        <v>DCL050125K82</v>
      </c>
      <c r="C59" t="str">
        <f>'[1]210 Y RFC'!B59</f>
        <v>210-0057</v>
      </c>
      <c r="D59" t="str">
        <f>'[1]210 Y RFC'!C59</f>
        <v>DISTRIBUIDORA Y COMERCIALIZADORA DE LACTEOS DEL NORTE SA DE CV</v>
      </c>
      <c r="E59" s="28">
        <f>SUMIFS(Tabla16[TASA 16],Tabla16[NUM],Tabla1[[#This Row],[CODIGO]])</f>
        <v>0</v>
      </c>
      <c r="F59" s="28">
        <f>SUMIFS(Tabla16[TASA 0%],Tabla16[NUM],Tabla1[[#This Row],[CODIGO]])</f>
        <v>0</v>
      </c>
      <c r="G59" s="28">
        <f>SUMIFS(Tabla16[[EXENTO ]],Tabla16[NUM],Tabla1[[#This Row],[CODIGO]])</f>
        <v>0</v>
      </c>
      <c r="H59" s="28">
        <f>SUMIFS(Tabla16[IVA],Tabla16[NUM],Tabla1[[#This Row],[CODIGO]])</f>
        <v>0</v>
      </c>
      <c r="I59" s="28">
        <f>SUMIFS(Tabla16[ISR RET.],Tabla16[NUM],Tabla1[[#This Row],[CODIGO]])</f>
        <v>0</v>
      </c>
      <c r="J59" s="28">
        <f>SUMIFS(Tabla16[IVA RET.],Tabla16[NUM],Tabla1[[#This Row],[CODIGO]])</f>
        <v>0</v>
      </c>
      <c r="K59" t="str">
        <f>FIXED(Tabla1[[#This Row],[TASA 16%]],0)</f>
        <v>0</v>
      </c>
      <c r="L59" t="str">
        <f>FIXED(Tabla1[[#This Row],[TASA 0%]],0)</f>
        <v>0</v>
      </c>
      <c r="M59" t="str">
        <f>FIXED(Tabla1[[#This Row],[TASA EXE.]],0)</f>
        <v>0</v>
      </c>
      <c r="N59" t="str">
        <f>FIXED(Tabla1[[#This Row],[IVA]],0)</f>
        <v>0</v>
      </c>
      <c r="O59" t="str">
        <f>FIXED(Tabla1[[#This Row],[ISR RET]],0)</f>
        <v>0</v>
      </c>
      <c r="P59" t="str">
        <f>FIXED(Tabla1[[#This Row],[IVA RET]],0)</f>
        <v>0</v>
      </c>
      <c r="R59" s="35">
        <f>Tabla1[[#This Row],[TASA 16]]*16%</f>
        <v>0</v>
      </c>
    </row>
    <row r="60" spans="2:20" x14ac:dyDescent="0.25">
      <c r="B60" t="str">
        <f>'[1]210 Y RFC'!A60</f>
        <v>VCC1401017N8</v>
      </c>
      <c r="C60" t="str">
        <f>'[1]210 Y RFC'!B60</f>
        <v>210-0058</v>
      </c>
      <c r="D60" t="str">
        <f>'[1]210 Y RFC'!C60</f>
        <v>VIAS DE COMUNICACIÓN DEL CENTRO Y PACIFICO SA DE CV</v>
      </c>
      <c r="E60" s="28">
        <f>SUMIFS(Tabla16[TASA 16],Tabla16[NUM],Tabla1[[#This Row],[CODIGO]])</f>
        <v>0</v>
      </c>
      <c r="F60" s="28">
        <f>SUMIFS(Tabla16[TASA 0%],Tabla16[NUM],Tabla1[[#This Row],[CODIGO]])</f>
        <v>0</v>
      </c>
      <c r="G60" s="28">
        <f>SUMIFS(Tabla16[[EXENTO ]],Tabla16[NUM],Tabla1[[#This Row],[CODIGO]])</f>
        <v>0</v>
      </c>
      <c r="H60" s="28">
        <f>SUMIFS(Tabla16[IVA],Tabla16[NUM],Tabla1[[#This Row],[CODIGO]])</f>
        <v>0</v>
      </c>
      <c r="I60" s="28">
        <f>SUMIFS(Tabla16[ISR RET.],Tabla16[NUM],Tabla1[[#This Row],[CODIGO]])</f>
        <v>0</v>
      </c>
      <c r="J60" s="28">
        <f>SUMIFS(Tabla16[IVA RET.],Tabla16[NUM],Tabla1[[#This Row],[CODIGO]])</f>
        <v>0</v>
      </c>
      <c r="K60" t="str">
        <f>FIXED(Tabla1[[#This Row],[TASA 16%]],0)</f>
        <v>0</v>
      </c>
      <c r="L60" t="str">
        <f>FIXED(Tabla1[[#This Row],[TASA 0%]],0)</f>
        <v>0</v>
      </c>
      <c r="M60" t="str">
        <f>FIXED(Tabla1[[#This Row],[TASA EXE.]],0)</f>
        <v>0</v>
      </c>
      <c r="N60" t="str">
        <f>FIXED(Tabla1[[#This Row],[IVA]],0)</f>
        <v>0</v>
      </c>
      <c r="O60" t="str">
        <f>FIXED(Tabla1[[#This Row],[ISR RET]],0)</f>
        <v>0</v>
      </c>
      <c r="P60" t="str">
        <f>FIXED(Tabla1[[#This Row],[IVA RET]],0)</f>
        <v>0</v>
      </c>
      <c r="R60" s="35">
        <f>Tabla1[[#This Row],[TASA 16]]*16%</f>
        <v>0</v>
      </c>
    </row>
    <row r="61" spans="2:20" x14ac:dyDescent="0.25">
      <c r="B61" t="str">
        <f>'[1]210 Y RFC'!A61</f>
        <v>CFH041102C74</v>
      </c>
      <c r="C61" t="str">
        <f>'[1]210 Y RFC'!B61</f>
        <v>210-0059</v>
      </c>
      <c r="D61" t="str">
        <f>'[1]210 Y RFC'!C61</f>
        <v>CONSULTORES FISCALES HVM SC</v>
      </c>
      <c r="E61" s="28">
        <f>SUMIFS(Tabla16[TASA 16],Tabla16[NUM],Tabla1[[#This Row],[CODIGO]])</f>
        <v>0</v>
      </c>
      <c r="F61" s="28">
        <f>SUMIFS(Tabla16[TASA 0%],Tabla16[NUM],Tabla1[[#This Row],[CODIGO]])</f>
        <v>0</v>
      </c>
      <c r="G61" s="28">
        <f>SUMIFS(Tabla16[[EXENTO ]],Tabla16[NUM],Tabla1[[#This Row],[CODIGO]])</f>
        <v>0</v>
      </c>
      <c r="H61" s="28">
        <f>SUMIFS(Tabla16[IVA],Tabla16[NUM],Tabla1[[#This Row],[CODIGO]])</f>
        <v>0</v>
      </c>
      <c r="I61" s="28">
        <f>SUMIFS(Tabla16[ISR RET.],Tabla16[NUM],Tabla1[[#This Row],[CODIGO]])</f>
        <v>0</v>
      </c>
      <c r="J61" s="28">
        <f>SUMIFS(Tabla16[IVA RET.],Tabla16[NUM],Tabla1[[#This Row],[CODIGO]])</f>
        <v>0</v>
      </c>
      <c r="K61" t="str">
        <f>FIXED(Tabla1[[#This Row],[TASA 16%]],0)</f>
        <v>0</v>
      </c>
      <c r="L61" t="str">
        <f>FIXED(Tabla1[[#This Row],[TASA 0%]],0)</f>
        <v>0</v>
      </c>
      <c r="M61" t="str">
        <f>FIXED(Tabla1[[#This Row],[TASA EXE.]],0)</f>
        <v>0</v>
      </c>
      <c r="N61" t="str">
        <f>FIXED(Tabla1[[#This Row],[IVA]],0)</f>
        <v>0</v>
      </c>
      <c r="O61" t="str">
        <f>FIXED(Tabla1[[#This Row],[ISR RET]],0)</f>
        <v>0</v>
      </c>
      <c r="P61" t="str">
        <f>FIXED(Tabla1[[#This Row],[IVA RET]],0)</f>
        <v>0</v>
      </c>
      <c r="R61" s="35">
        <f>Tabla1[[#This Row],[TASA 16]]*16%</f>
        <v>0</v>
      </c>
    </row>
    <row r="62" spans="2:20" x14ac:dyDescent="0.25">
      <c r="B62">
        <f>'[1]210 Y RFC'!A62</f>
        <v>0</v>
      </c>
      <c r="C62" t="str">
        <f>'[1]210 Y RFC'!B62</f>
        <v>210-0060</v>
      </c>
      <c r="D62" t="str">
        <f>'[1]210 Y RFC'!C62</f>
        <v>BANAMEX</v>
      </c>
      <c r="E62" s="28">
        <f>SUMIFS(Tabla16[TASA 16],Tabla16[NUM],Tabla1[[#This Row],[CODIGO]])</f>
        <v>0</v>
      </c>
      <c r="F62" s="28">
        <f>SUMIFS(Tabla16[TASA 0%],Tabla16[NUM],Tabla1[[#This Row],[CODIGO]])</f>
        <v>0</v>
      </c>
      <c r="G62" s="28">
        <f>SUMIFS(Tabla16[[EXENTO ]],Tabla16[NUM],Tabla1[[#This Row],[CODIGO]])</f>
        <v>0</v>
      </c>
      <c r="H62" s="28">
        <f>SUMIFS(Tabla16[IVA],Tabla16[NUM],Tabla1[[#This Row],[CODIGO]])</f>
        <v>0</v>
      </c>
      <c r="I62" s="28">
        <f>SUMIFS(Tabla16[ISR RET.],Tabla16[NUM],Tabla1[[#This Row],[CODIGO]])</f>
        <v>0</v>
      </c>
      <c r="J62" s="28">
        <f>SUMIFS(Tabla16[IVA RET.],Tabla16[NUM],Tabla1[[#This Row],[CODIGO]])</f>
        <v>0</v>
      </c>
      <c r="K62" t="str">
        <f>FIXED(Tabla1[[#This Row],[TASA 16%]],0)</f>
        <v>0</v>
      </c>
      <c r="L62" t="str">
        <f>FIXED(Tabla1[[#This Row],[TASA 0%]],0)</f>
        <v>0</v>
      </c>
      <c r="M62" t="str">
        <f>FIXED(Tabla1[[#This Row],[TASA EXE.]],0)</f>
        <v>0</v>
      </c>
      <c r="N62" t="str">
        <f>FIXED(Tabla1[[#This Row],[IVA]],0)</f>
        <v>0</v>
      </c>
      <c r="O62" t="str">
        <f>FIXED(Tabla1[[#This Row],[ISR RET]],0)</f>
        <v>0</v>
      </c>
      <c r="P62" t="str">
        <f>FIXED(Tabla1[[#This Row],[IVA RET]],0)</f>
        <v>0</v>
      </c>
      <c r="R62" s="35">
        <f>Tabla1[[#This Row],[TASA 16]]*16%</f>
        <v>0</v>
      </c>
    </row>
    <row r="63" spans="2:20" x14ac:dyDescent="0.25">
      <c r="B63" t="str">
        <f>'[1]210 Y RFC'!A63</f>
        <v>ACO140129KY4</v>
      </c>
      <c r="C63" t="str">
        <f>'[1]210 Y RFC'!B63</f>
        <v>210-0061</v>
      </c>
      <c r="D63" t="str">
        <f>'[1]210 Y RFC'!C63</f>
        <v>ABSORBENT COTTON SA DE CV</v>
      </c>
      <c r="E63" s="28">
        <f>SUMIFS(Tabla16[TASA 16],Tabla16[NUM],Tabla1[[#This Row],[CODIGO]])</f>
        <v>0</v>
      </c>
      <c r="F63" s="28">
        <f>SUMIFS(Tabla16[TASA 0%],Tabla16[NUM],Tabla1[[#This Row],[CODIGO]])</f>
        <v>0</v>
      </c>
      <c r="G63" s="28">
        <f>SUMIFS(Tabla16[[EXENTO ]],Tabla16[NUM],Tabla1[[#This Row],[CODIGO]])</f>
        <v>0</v>
      </c>
      <c r="H63" s="28">
        <f>SUMIFS(Tabla16[IVA],Tabla16[NUM],Tabla1[[#This Row],[CODIGO]])</f>
        <v>0</v>
      </c>
      <c r="I63" s="28">
        <f>SUMIFS(Tabla16[ISR RET.],Tabla16[NUM],Tabla1[[#This Row],[CODIGO]])</f>
        <v>0</v>
      </c>
      <c r="J63" s="28">
        <f>SUMIFS(Tabla16[IVA RET.],Tabla16[NUM],Tabla1[[#This Row],[CODIGO]])</f>
        <v>0</v>
      </c>
      <c r="K63" t="str">
        <f>FIXED(Tabla1[[#This Row],[TASA 16%]],0)</f>
        <v>0</v>
      </c>
      <c r="L63" t="str">
        <f>FIXED(Tabla1[[#This Row],[TASA 0%]],0)</f>
        <v>0</v>
      </c>
      <c r="M63" t="str">
        <f>FIXED(Tabla1[[#This Row],[TASA EXE.]],0)</f>
        <v>0</v>
      </c>
      <c r="N63" t="str">
        <f>FIXED(Tabla1[[#This Row],[IVA]],0)</f>
        <v>0</v>
      </c>
      <c r="O63" t="str">
        <f>FIXED(Tabla1[[#This Row],[ISR RET]],0)</f>
        <v>0</v>
      </c>
      <c r="P63" t="str">
        <f>FIXED(Tabla1[[#This Row],[IVA RET]],0)</f>
        <v>0</v>
      </c>
      <c r="R63" s="35">
        <f>Tabla1[[#This Row],[TASA 16]]*16%</f>
        <v>0</v>
      </c>
    </row>
    <row r="64" spans="2:20" x14ac:dyDescent="0.25">
      <c r="B64" t="str">
        <f>'[1]210 Y RFC'!A64</f>
        <v>MCO040318AH9</v>
      </c>
      <c r="C64" t="str">
        <f>'[1]210 Y RFC'!B64</f>
        <v>210-0062</v>
      </c>
      <c r="D64" t="str">
        <f>'[1]210 Y RFC'!C64</f>
        <v>MUEBLERIA LAS COLONIAS S DE RL DE CV</v>
      </c>
      <c r="E64" s="28">
        <f>SUMIFS(Tabla16[TASA 16],Tabla16[NUM],Tabla1[[#This Row],[CODIGO]])</f>
        <v>58866.375</v>
      </c>
      <c r="F64" s="28">
        <f>SUMIFS(Tabla16[TASA 0%],Tabla16[NUM],Tabla1[[#This Row],[CODIGO]])</f>
        <v>4.9999999999954525E-3</v>
      </c>
      <c r="G64" s="28">
        <f>SUMIFS(Tabla16[[EXENTO ]],Tabla16[NUM],Tabla1[[#This Row],[CODIGO]])</f>
        <v>0</v>
      </c>
      <c r="H64" s="28">
        <f>SUMIFS(Tabla16[IVA],Tabla16[NUM],Tabla1[[#This Row],[CODIGO]])</f>
        <v>9418.6200000000008</v>
      </c>
      <c r="I64" s="28">
        <f>SUMIFS(Tabla16[ISR RET.],Tabla16[NUM],Tabla1[[#This Row],[CODIGO]])</f>
        <v>0</v>
      </c>
      <c r="J64" s="28">
        <f>SUMIFS(Tabla16[IVA RET.],Tabla16[NUM],Tabla1[[#This Row],[CODIGO]])</f>
        <v>0</v>
      </c>
      <c r="K64" t="str">
        <f>FIXED(Tabla1[[#This Row],[TASA 16%]],0)</f>
        <v>58,866</v>
      </c>
      <c r="L64" t="str">
        <f>FIXED(Tabla1[[#This Row],[TASA 0%]],0)</f>
        <v>0</v>
      </c>
      <c r="M64" t="str">
        <f>FIXED(Tabla1[[#This Row],[TASA EXE.]],0)</f>
        <v>0</v>
      </c>
      <c r="N64" t="str">
        <f>FIXED(Tabla1[[#This Row],[IVA]],0)</f>
        <v>9,419</v>
      </c>
      <c r="O64" t="str">
        <f>FIXED(Tabla1[[#This Row],[ISR RET]],0)</f>
        <v>0</v>
      </c>
      <c r="P64" t="str">
        <f>FIXED(Tabla1[[#This Row],[IVA RET]],0)</f>
        <v>0</v>
      </c>
      <c r="R64" s="35">
        <f>Tabla1[[#This Row],[TASA 16]]*16%</f>
        <v>9418.56</v>
      </c>
      <c r="T64" s="67"/>
    </row>
    <row r="65" spans="2:18" x14ac:dyDescent="0.25">
      <c r="B65" t="str">
        <f>'[1]210 Y RFC'!A65</f>
        <v>LHO810914LU2</v>
      </c>
      <c r="C65" t="str">
        <f>'[1]210 Y RFC'!B65</f>
        <v>210-0063</v>
      </c>
      <c r="D65" t="str">
        <f>'[1]210 Y RFC'!C65</f>
        <v>LABORATORIOS HORMONA SA DE CV</v>
      </c>
      <c r="E65" s="28">
        <f>SUMIFS(Tabla16[TASA 16],Tabla16[NUM],Tabla1[[#This Row],[CODIGO]])</f>
        <v>0</v>
      </c>
      <c r="F65" s="28">
        <f>SUMIFS(Tabla16[TASA 0%],Tabla16[NUM],Tabla1[[#This Row],[CODIGO]])</f>
        <v>0</v>
      </c>
      <c r="G65" s="28">
        <f>SUMIFS(Tabla16[[EXENTO ]],Tabla16[NUM],Tabla1[[#This Row],[CODIGO]])</f>
        <v>0</v>
      </c>
      <c r="H65" s="28">
        <f>SUMIFS(Tabla16[IVA],Tabla16[NUM],Tabla1[[#This Row],[CODIGO]])</f>
        <v>0</v>
      </c>
      <c r="I65" s="28">
        <f>SUMIFS(Tabla16[ISR RET.],Tabla16[NUM],Tabla1[[#This Row],[CODIGO]])</f>
        <v>0</v>
      </c>
      <c r="J65" s="28">
        <f>SUMIFS(Tabla16[IVA RET.],Tabla16[NUM],Tabla1[[#This Row],[CODIGO]])</f>
        <v>0</v>
      </c>
      <c r="K65" t="str">
        <f>FIXED(Tabla1[[#This Row],[TASA 16%]],0)</f>
        <v>0</v>
      </c>
      <c r="L65" t="str">
        <f>FIXED(Tabla1[[#This Row],[TASA 0%]],0)</f>
        <v>0</v>
      </c>
      <c r="M65" t="str">
        <f>FIXED(Tabla1[[#This Row],[TASA EXE.]],0)</f>
        <v>0</v>
      </c>
      <c r="N65" t="str">
        <f>FIXED(Tabla1[[#This Row],[IVA]],0)</f>
        <v>0</v>
      </c>
      <c r="O65" t="str">
        <f>FIXED(Tabla1[[#This Row],[ISR RET]],0)</f>
        <v>0</v>
      </c>
      <c r="P65" t="str">
        <f>FIXED(Tabla1[[#This Row],[IVA RET]],0)</f>
        <v>0</v>
      </c>
      <c r="R65" s="35">
        <f>Tabla1[[#This Row],[TASA 16]]*16%</f>
        <v>0</v>
      </c>
    </row>
    <row r="66" spans="2:18" x14ac:dyDescent="0.25">
      <c r="B66" t="str">
        <f>'[1]210 Y RFC'!A66</f>
        <v>CPU130902N44</v>
      </c>
      <c r="C66" t="str">
        <f>'[1]210 Y RFC'!B66</f>
        <v>210-0064</v>
      </c>
      <c r="D66" t="str">
        <f>'[1]210 Y RFC'!C66</f>
        <v>CREACIONES PURIFICADAS SA DE CV</v>
      </c>
      <c r="E66" s="28">
        <f>SUMIFS(Tabla16[TASA 16],Tabla16[NUM],Tabla1[[#This Row],[CODIGO]])</f>
        <v>0</v>
      </c>
      <c r="F66" s="28">
        <f>SUMIFS(Tabla16[TASA 0%],Tabla16[NUM],Tabla1[[#This Row],[CODIGO]])</f>
        <v>0</v>
      </c>
      <c r="G66" s="28">
        <f>SUMIFS(Tabla16[[EXENTO ]],Tabla16[NUM],Tabla1[[#This Row],[CODIGO]])</f>
        <v>0</v>
      </c>
      <c r="H66" s="28">
        <f>SUMIFS(Tabla16[IVA],Tabla16[NUM],Tabla1[[#This Row],[CODIGO]])</f>
        <v>0</v>
      </c>
      <c r="I66" s="28">
        <f>SUMIFS(Tabla16[ISR RET.],Tabla16[NUM],Tabla1[[#This Row],[CODIGO]])</f>
        <v>0</v>
      </c>
      <c r="J66" s="28">
        <f>SUMIFS(Tabla16[IVA RET.],Tabla16[NUM],Tabla1[[#This Row],[CODIGO]])</f>
        <v>0</v>
      </c>
      <c r="K66" t="str">
        <f>FIXED(Tabla1[[#This Row],[TASA 16%]],0)</f>
        <v>0</v>
      </c>
      <c r="L66" t="str">
        <f>FIXED(Tabla1[[#This Row],[TASA 0%]],0)</f>
        <v>0</v>
      </c>
      <c r="M66" t="str">
        <f>FIXED(Tabla1[[#This Row],[TASA EXE.]],0)</f>
        <v>0</v>
      </c>
      <c r="N66" t="str">
        <f>FIXED(Tabla1[[#This Row],[IVA]],0)</f>
        <v>0</v>
      </c>
      <c r="O66" t="str">
        <f>FIXED(Tabla1[[#This Row],[ISR RET]],0)</f>
        <v>0</v>
      </c>
      <c r="P66" t="str">
        <f>FIXED(Tabla1[[#This Row],[IVA RET]],0)</f>
        <v>0</v>
      </c>
      <c r="R66" s="35">
        <f>Tabla1[[#This Row],[TASA 16]]*16%</f>
        <v>0</v>
      </c>
    </row>
    <row r="67" spans="2:18" x14ac:dyDescent="0.25">
      <c r="B67" t="str">
        <f>'[1]210 Y RFC'!A67</f>
        <v>CAAJ821019NF3</v>
      </c>
      <c r="C67" t="str">
        <f>'[1]210 Y RFC'!B67</f>
        <v>210-0065</v>
      </c>
      <c r="D67" t="str">
        <f>'[1]210 Y RFC'!C67</f>
        <v>CALDERON ANGUIANO JULIETA</v>
      </c>
      <c r="E67" s="28">
        <f>SUMIFS(Tabla16[TASA 16],Tabla16[NUM],Tabla1[[#This Row],[CODIGO]])</f>
        <v>1948.2500000000002</v>
      </c>
      <c r="F67" s="28">
        <f>SUMIFS(Tabla16[TASA 0%],Tabla16[NUM],Tabla1[[#This Row],[CODIGO]])</f>
        <v>2.9999999999745341E-2</v>
      </c>
      <c r="G67" s="28">
        <f>SUMIFS(Tabla16[[EXENTO ]],Tabla16[NUM],Tabla1[[#This Row],[CODIGO]])</f>
        <v>0</v>
      </c>
      <c r="H67" s="28">
        <f>SUMIFS(Tabla16[IVA],Tabla16[NUM],Tabla1[[#This Row],[CODIGO]])</f>
        <v>311.72000000000003</v>
      </c>
      <c r="I67" s="28">
        <f>SUMIFS(Tabla16[ISR RET.],Tabla16[NUM],Tabla1[[#This Row],[CODIGO]])</f>
        <v>0</v>
      </c>
      <c r="J67" s="28">
        <f>SUMIFS(Tabla16[IVA RET.],Tabla16[NUM],Tabla1[[#This Row],[CODIGO]])</f>
        <v>0</v>
      </c>
      <c r="K67" t="str">
        <f>FIXED(Tabla1[[#This Row],[TASA 16%]],0)</f>
        <v>1,948</v>
      </c>
      <c r="L67" t="str">
        <f>FIXED(Tabla1[[#This Row],[TASA 0%]],0)</f>
        <v>0</v>
      </c>
      <c r="M67" t="str">
        <f>FIXED(Tabla1[[#This Row],[TASA EXE.]],0)</f>
        <v>0</v>
      </c>
      <c r="N67" t="str">
        <f>FIXED(Tabla1[[#This Row],[IVA]],0)</f>
        <v>312</v>
      </c>
      <c r="O67" t="str">
        <f>FIXED(Tabla1[[#This Row],[ISR RET]],0)</f>
        <v>0</v>
      </c>
      <c r="P67" t="str">
        <f>FIXED(Tabla1[[#This Row],[IVA RET]],0)</f>
        <v>0</v>
      </c>
      <c r="R67" s="35">
        <f>Tabla1[[#This Row],[TASA 16]]*16%</f>
        <v>311.68</v>
      </c>
    </row>
    <row r="68" spans="2:18" x14ac:dyDescent="0.25">
      <c r="B68" t="str">
        <f>'[1]210 Y RFC'!A68</f>
        <v>AELO630627V4A</v>
      </c>
      <c r="C68" t="str">
        <f>'[1]210 Y RFC'!B68</f>
        <v>210-0066</v>
      </c>
      <c r="D68" t="str">
        <f>'[1]210 Y RFC'!C68</f>
        <v>ASCENCIO LOPEZ OLGA</v>
      </c>
      <c r="E68" s="28">
        <f>SUMIFS(Tabla16[TASA 16],Tabla16[NUM],Tabla1[[#This Row],[CODIGO]])</f>
        <v>0</v>
      </c>
      <c r="F68" s="28">
        <f>SUMIFS(Tabla16[TASA 0%],Tabla16[NUM],Tabla1[[#This Row],[CODIGO]])</f>
        <v>0</v>
      </c>
      <c r="G68" s="28">
        <f>SUMIFS(Tabla16[[EXENTO ]],Tabla16[NUM],Tabla1[[#This Row],[CODIGO]])</f>
        <v>0</v>
      </c>
      <c r="H68" s="28">
        <f>SUMIFS(Tabla16[IVA],Tabla16[NUM],Tabla1[[#This Row],[CODIGO]])</f>
        <v>0</v>
      </c>
      <c r="I68" s="28">
        <f>SUMIFS(Tabla16[ISR RET.],Tabla16[NUM],Tabla1[[#This Row],[CODIGO]])</f>
        <v>0</v>
      </c>
      <c r="J68" s="28">
        <f>SUMIFS(Tabla16[IVA RET.],Tabla16[NUM],Tabla1[[#This Row],[CODIGO]])</f>
        <v>0</v>
      </c>
      <c r="K68" t="str">
        <f>FIXED(Tabla1[[#This Row],[TASA 16%]],0)</f>
        <v>0</v>
      </c>
      <c r="L68" t="str">
        <f>FIXED(Tabla1[[#This Row],[TASA 0%]],0)</f>
        <v>0</v>
      </c>
      <c r="M68" t="str">
        <f>FIXED(Tabla1[[#This Row],[TASA EXE.]],0)</f>
        <v>0</v>
      </c>
      <c r="N68" t="str">
        <f>FIXED(Tabla1[[#This Row],[IVA]],0)</f>
        <v>0</v>
      </c>
      <c r="O68" t="str">
        <f>FIXED(Tabla1[[#This Row],[ISR RET]],0)</f>
        <v>0</v>
      </c>
      <c r="P68" t="str">
        <f>FIXED(Tabla1[[#This Row],[IVA RET]],0)</f>
        <v>0</v>
      </c>
      <c r="R68" s="35">
        <f>Tabla1[[#This Row],[TASA 16]]*16%</f>
        <v>0</v>
      </c>
    </row>
    <row r="69" spans="2:18" x14ac:dyDescent="0.25">
      <c r="B69" t="str">
        <f>'[1]210 Y RFC'!A69</f>
        <v>ROCM800421AU3</v>
      </c>
      <c r="C69" t="str">
        <f>'[1]210 Y RFC'!B69</f>
        <v>210-0067</v>
      </c>
      <c r="D69" t="str">
        <f>'[1]210 Y RFC'!C69</f>
        <v>RODRIGUEZ CASTELLANOS MARTHA MERCEDES</v>
      </c>
      <c r="E69" s="28">
        <f>SUMIFS(Tabla16[TASA 16],Tabla16[NUM],Tabla1[[#This Row],[CODIGO]])</f>
        <v>0</v>
      </c>
      <c r="F69" s="28">
        <f>SUMIFS(Tabla16[TASA 0%],Tabla16[NUM],Tabla1[[#This Row],[CODIGO]])</f>
        <v>0</v>
      </c>
      <c r="G69" s="28">
        <f>SUMIFS(Tabla16[[EXENTO ]],Tabla16[NUM],Tabla1[[#This Row],[CODIGO]])</f>
        <v>0</v>
      </c>
      <c r="H69" s="28">
        <f>SUMIFS(Tabla16[IVA],Tabla16[NUM],Tabla1[[#This Row],[CODIGO]])</f>
        <v>0</v>
      </c>
      <c r="I69" s="28">
        <f>SUMIFS(Tabla16[ISR RET.],Tabla16[NUM],Tabla1[[#This Row],[CODIGO]])</f>
        <v>0</v>
      </c>
      <c r="J69" s="28">
        <f>SUMIFS(Tabla16[IVA RET.],Tabla16[NUM],Tabla1[[#This Row],[CODIGO]])</f>
        <v>0</v>
      </c>
      <c r="K69" t="str">
        <f>FIXED(Tabla1[[#This Row],[TASA 16%]],0)</f>
        <v>0</v>
      </c>
      <c r="L69" t="str">
        <f>FIXED(Tabla1[[#This Row],[TASA 0%]],0)</f>
        <v>0</v>
      </c>
      <c r="M69" t="str">
        <f>FIXED(Tabla1[[#This Row],[TASA EXE.]],0)</f>
        <v>0</v>
      </c>
      <c r="N69" t="str">
        <f>FIXED(Tabla1[[#This Row],[IVA]],0)</f>
        <v>0</v>
      </c>
      <c r="O69" t="str">
        <f>FIXED(Tabla1[[#This Row],[ISR RET]],0)</f>
        <v>0</v>
      </c>
      <c r="P69" t="str">
        <f>FIXED(Tabla1[[#This Row],[IVA RET]],0)</f>
        <v>0</v>
      </c>
      <c r="R69" s="35">
        <f>Tabla1[[#This Row],[TASA 16]]*16%</f>
        <v>0</v>
      </c>
    </row>
    <row r="70" spans="2:18" x14ac:dyDescent="0.25">
      <c r="B70" t="str">
        <f>'[1]210 Y RFC'!A70</f>
        <v>PAGS670714M97</v>
      </c>
      <c r="C70" t="str">
        <f>'[1]210 Y RFC'!B70</f>
        <v>210-0068</v>
      </c>
      <c r="D70" t="str">
        <f>'[1]210 Y RFC'!C70</f>
        <v>PLASCENCIA GOMEZ SILVIA</v>
      </c>
      <c r="E70" s="28">
        <f>SUMIFS(Tabla16[TASA 16],Tabla16[NUM],Tabla1[[#This Row],[CODIGO]])</f>
        <v>0</v>
      </c>
      <c r="F70" s="28">
        <f>SUMIFS(Tabla16[TASA 0%],Tabla16[NUM],Tabla1[[#This Row],[CODIGO]])</f>
        <v>0</v>
      </c>
      <c r="G70" s="28">
        <f>SUMIFS(Tabla16[[EXENTO ]],Tabla16[NUM],Tabla1[[#This Row],[CODIGO]])</f>
        <v>0</v>
      </c>
      <c r="H70" s="28">
        <f>SUMIFS(Tabla16[IVA],Tabla16[NUM],Tabla1[[#This Row],[CODIGO]])</f>
        <v>0</v>
      </c>
      <c r="I70" s="28">
        <f>SUMIFS(Tabla16[ISR RET.],Tabla16[NUM],Tabla1[[#This Row],[CODIGO]])</f>
        <v>0</v>
      </c>
      <c r="J70" s="28">
        <f>SUMIFS(Tabla16[IVA RET.],Tabla16[NUM],Tabla1[[#This Row],[CODIGO]])</f>
        <v>0</v>
      </c>
      <c r="K70" t="str">
        <f>FIXED(Tabla1[[#This Row],[TASA 16%]],0)</f>
        <v>0</v>
      </c>
      <c r="L70" t="str">
        <f>FIXED(Tabla1[[#This Row],[TASA 0%]],0)</f>
        <v>0</v>
      </c>
      <c r="M70" t="str">
        <f>FIXED(Tabla1[[#This Row],[TASA EXE.]],0)</f>
        <v>0</v>
      </c>
      <c r="N70" t="str">
        <f>FIXED(Tabla1[[#This Row],[IVA]],0)</f>
        <v>0</v>
      </c>
      <c r="O70" t="str">
        <f>FIXED(Tabla1[[#This Row],[ISR RET]],0)</f>
        <v>0</v>
      </c>
      <c r="P70" t="str">
        <f>FIXED(Tabla1[[#This Row],[IVA RET]],0)</f>
        <v>0</v>
      </c>
      <c r="R70" s="35">
        <f>Tabla1[[#This Row],[TASA 16]]*16%</f>
        <v>0</v>
      </c>
    </row>
    <row r="71" spans="2:18" x14ac:dyDescent="0.25">
      <c r="B71" t="str">
        <f>'[1]210 Y RFC'!A71</f>
        <v>AUVR6907197HA</v>
      </c>
      <c r="C71" t="str">
        <f>'[1]210 Y RFC'!B71</f>
        <v>210-0069</v>
      </c>
      <c r="D71" t="str">
        <f>'[1]210 Y RFC'!C71</f>
        <v>ACUÑA VALENZUELA RAFAEL</v>
      </c>
      <c r="E71" s="28">
        <f>SUMIFS(Tabla16[TASA 16],Tabla16[NUM],Tabla1[[#This Row],[CODIGO]])</f>
        <v>0</v>
      </c>
      <c r="F71" s="28">
        <f>SUMIFS(Tabla16[TASA 0%],Tabla16[NUM],Tabla1[[#This Row],[CODIGO]])</f>
        <v>0</v>
      </c>
      <c r="G71" s="28">
        <f>SUMIFS(Tabla16[[EXENTO ]],Tabla16[NUM],Tabla1[[#This Row],[CODIGO]])</f>
        <v>0</v>
      </c>
      <c r="H71" s="28">
        <f>SUMIFS(Tabla16[IVA],Tabla16[NUM],Tabla1[[#This Row],[CODIGO]])</f>
        <v>0</v>
      </c>
      <c r="I71" s="28">
        <f>SUMIFS(Tabla16[ISR RET.],Tabla16[NUM],Tabla1[[#This Row],[CODIGO]])</f>
        <v>0</v>
      </c>
      <c r="J71" s="28">
        <f>SUMIFS(Tabla16[IVA RET.],Tabla16[NUM],Tabla1[[#This Row],[CODIGO]])</f>
        <v>0</v>
      </c>
      <c r="K71" t="str">
        <f>FIXED(Tabla1[[#This Row],[TASA 16%]],0)</f>
        <v>0</v>
      </c>
      <c r="L71" t="str">
        <f>FIXED(Tabla1[[#This Row],[TASA 0%]],0)</f>
        <v>0</v>
      </c>
      <c r="M71" t="str">
        <f>FIXED(Tabla1[[#This Row],[TASA EXE.]],0)</f>
        <v>0</v>
      </c>
      <c r="N71" t="str">
        <f>FIXED(Tabla1[[#This Row],[IVA]],0)</f>
        <v>0</v>
      </c>
      <c r="O71" t="str">
        <f>FIXED(Tabla1[[#This Row],[ISR RET]],0)</f>
        <v>0</v>
      </c>
      <c r="P71" t="str">
        <f>FIXED(Tabla1[[#This Row],[IVA RET]],0)</f>
        <v>0</v>
      </c>
      <c r="R71" s="35">
        <f>Tabla1[[#This Row],[TASA 16]]*16%</f>
        <v>0</v>
      </c>
    </row>
    <row r="72" spans="2:18" x14ac:dyDescent="0.25">
      <c r="B72" t="str">
        <f>'[1]210 Y RFC'!A72</f>
        <v>PIT9101093WA</v>
      </c>
      <c r="C72" t="str">
        <f>'[1]210 Y RFC'!B72</f>
        <v>210-0070</v>
      </c>
      <c r="D72" t="str">
        <f>'[1]210 Y RFC'!C72</f>
        <v>PRODUCTOS INDUSTRIALIZADOS TECOMAN SA DE CV</v>
      </c>
      <c r="E72" s="28">
        <f>SUMIFS(Tabla16[TASA 16],Tabla16[NUM],Tabla1[[#This Row],[CODIGO]])</f>
        <v>0</v>
      </c>
      <c r="F72" s="28">
        <f>SUMIFS(Tabla16[TASA 0%],Tabla16[NUM],Tabla1[[#This Row],[CODIGO]])</f>
        <v>0</v>
      </c>
      <c r="G72" s="28">
        <f>SUMIFS(Tabla16[[EXENTO ]],Tabla16[NUM],Tabla1[[#This Row],[CODIGO]])</f>
        <v>0</v>
      </c>
      <c r="H72" s="28">
        <f>SUMIFS(Tabla16[IVA],Tabla16[NUM],Tabla1[[#This Row],[CODIGO]])</f>
        <v>0</v>
      </c>
      <c r="I72" s="28">
        <f>SUMIFS(Tabla16[ISR RET.],Tabla16[NUM],Tabla1[[#This Row],[CODIGO]])</f>
        <v>0</v>
      </c>
      <c r="J72" s="28">
        <f>SUMIFS(Tabla16[IVA RET.],Tabla16[NUM],Tabla1[[#This Row],[CODIGO]])</f>
        <v>0</v>
      </c>
      <c r="K72" t="str">
        <f>FIXED(Tabla1[[#This Row],[TASA 16%]],0)</f>
        <v>0</v>
      </c>
      <c r="L72" t="str">
        <f>FIXED(Tabla1[[#This Row],[TASA 0%]],0)</f>
        <v>0</v>
      </c>
      <c r="M72" t="str">
        <f>FIXED(Tabla1[[#This Row],[TASA EXE.]],0)</f>
        <v>0</v>
      </c>
      <c r="N72" t="str">
        <f>FIXED(Tabla1[[#This Row],[IVA]],0)</f>
        <v>0</v>
      </c>
      <c r="O72" t="str">
        <f>FIXED(Tabla1[[#This Row],[ISR RET]],0)</f>
        <v>0</v>
      </c>
      <c r="P72" t="str">
        <f>FIXED(Tabla1[[#This Row],[IVA RET]],0)</f>
        <v>0</v>
      </c>
      <c r="R72" s="35">
        <f>Tabla1[[#This Row],[TASA 16]]*16%</f>
        <v>0</v>
      </c>
    </row>
    <row r="73" spans="2:18" x14ac:dyDescent="0.25">
      <c r="B73" t="str">
        <f>'[1]210 Y RFC'!A73</f>
        <v>DPM060629CV2</v>
      </c>
      <c r="C73" t="str">
        <f>'[1]210 Y RFC'!B73</f>
        <v>210-0071</v>
      </c>
      <c r="D73" t="str">
        <f>'[1]210 Y RFC'!C73</f>
        <v>DISTRIBUCIONES DE PRODUCTOS MEDICINALES SA DE CV</v>
      </c>
      <c r="E73" s="28">
        <f>SUMIFS(Tabla16[TASA 16],Tabla16[NUM],Tabla1[[#This Row],[CODIGO]])</f>
        <v>0</v>
      </c>
      <c r="F73" s="28">
        <f>SUMIFS(Tabla16[TASA 0%],Tabla16[NUM],Tabla1[[#This Row],[CODIGO]])</f>
        <v>0</v>
      </c>
      <c r="G73" s="28">
        <f>SUMIFS(Tabla16[[EXENTO ]],Tabla16[NUM],Tabla1[[#This Row],[CODIGO]])</f>
        <v>0</v>
      </c>
      <c r="H73" s="28">
        <f>SUMIFS(Tabla16[IVA],Tabla16[NUM],Tabla1[[#This Row],[CODIGO]])</f>
        <v>0</v>
      </c>
      <c r="I73" s="28">
        <f>SUMIFS(Tabla16[ISR RET.],Tabla16[NUM],Tabla1[[#This Row],[CODIGO]])</f>
        <v>0</v>
      </c>
      <c r="J73" s="28">
        <f>SUMIFS(Tabla16[IVA RET.],Tabla16[NUM],Tabla1[[#This Row],[CODIGO]])</f>
        <v>0</v>
      </c>
      <c r="K73" t="str">
        <f>FIXED(Tabla1[[#This Row],[TASA 16%]],0)</f>
        <v>0</v>
      </c>
      <c r="L73" t="str">
        <f>FIXED(Tabla1[[#This Row],[TASA 0%]],0)</f>
        <v>0</v>
      </c>
      <c r="M73" t="str">
        <f>FIXED(Tabla1[[#This Row],[TASA EXE.]],0)</f>
        <v>0</v>
      </c>
      <c r="N73" t="str">
        <f>FIXED(Tabla1[[#This Row],[IVA]],0)</f>
        <v>0</v>
      </c>
      <c r="O73" t="str">
        <f>FIXED(Tabla1[[#This Row],[ISR RET]],0)</f>
        <v>0</v>
      </c>
      <c r="P73" t="str">
        <f>FIXED(Tabla1[[#This Row],[IVA RET]],0)</f>
        <v>0</v>
      </c>
      <c r="R73" s="35">
        <f>Tabla1[[#This Row],[TASA 16]]*16%</f>
        <v>0</v>
      </c>
    </row>
    <row r="74" spans="2:18" x14ac:dyDescent="0.25">
      <c r="B74" t="str">
        <f>'[1]210 Y RFC'!A74</f>
        <v>MECB751002IK5</v>
      </c>
      <c r="C74" t="str">
        <f>'[1]210 Y RFC'!B74</f>
        <v>210-0072</v>
      </c>
      <c r="D74" t="str">
        <f>'[1]210 Y RFC'!C74</f>
        <v>MEDINA CORTES BERENICE</v>
      </c>
      <c r="E74" s="28">
        <f>SUMIFS(Tabla16[TASA 16],Tabla16[NUM],Tabla1[[#This Row],[CODIGO]])</f>
        <v>0</v>
      </c>
      <c r="F74" s="28">
        <f>SUMIFS(Tabla16[TASA 0%],Tabla16[NUM],Tabla1[[#This Row],[CODIGO]])</f>
        <v>0</v>
      </c>
      <c r="G74" s="28">
        <f>SUMIFS(Tabla16[[EXENTO ]],Tabla16[NUM],Tabla1[[#This Row],[CODIGO]])</f>
        <v>0</v>
      </c>
      <c r="H74" s="28">
        <f>SUMIFS(Tabla16[IVA],Tabla16[NUM],Tabla1[[#This Row],[CODIGO]])</f>
        <v>0</v>
      </c>
      <c r="I74" s="28">
        <f>SUMIFS(Tabla16[ISR RET.],Tabla16[NUM],Tabla1[[#This Row],[CODIGO]])</f>
        <v>0</v>
      </c>
      <c r="J74" s="28">
        <f>SUMIFS(Tabla16[IVA RET.],Tabla16[NUM],Tabla1[[#This Row],[CODIGO]])</f>
        <v>0</v>
      </c>
      <c r="K74" t="str">
        <f>FIXED(Tabla1[[#This Row],[TASA 16%]],0)</f>
        <v>0</v>
      </c>
      <c r="L74" t="str">
        <f>FIXED(Tabla1[[#This Row],[TASA 0%]],0)</f>
        <v>0</v>
      </c>
      <c r="M74" t="str">
        <f>FIXED(Tabla1[[#This Row],[TASA EXE.]],0)</f>
        <v>0</v>
      </c>
      <c r="N74" t="str">
        <f>FIXED(Tabla1[[#This Row],[IVA]],0)</f>
        <v>0</v>
      </c>
      <c r="O74" t="str">
        <f>FIXED(Tabla1[[#This Row],[ISR RET]],0)</f>
        <v>0</v>
      </c>
      <c r="P74" t="str">
        <f>FIXED(Tabla1[[#This Row],[IVA RET]],0)</f>
        <v>0</v>
      </c>
      <c r="R74" s="35">
        <f>Tabla1[[#This Row],[TASA 16]]*16%</f>
        <v>0</v>
      </c>
    </row>
    <row r="75" spans="2:18" x14ac:dyDescent="0.25">
      <c r="B75" t="str">
        <f>'[1]210 Y RFC'!A75</f>
        <v>MORM5607225A1</v>
      </c>
      <c r="C75" t="str">
        <f>'[1]210 Y RFC'!B75</f>
        <v>210-0073</v>
      </c>
      <c r="D75" t="str">
        <f>'[1]210 Y RFC'!C75</f>
        <v>MONTAÑEZ RUIZ MANUEL</v>
      </c>
      <c r="E75" s="28">
        <f>SUMIFS(Tabla16[TASA 16],Tabla16[NUM],Tabla1[[#This Row],[CODIGO]])</f>
        <v>0</v>
      </c>
      <c r="F75" s="28">
        <f>SUMIFS(Tabla16[TASA 0%],Tabla16[NUM],Tabla1[[#This Row],[CODIGO]])</f>
        <v>0</v>
      </c>
      <c r="G75" s="28">
        <f>SUMIFS(Tabla16[[EXENTO ]],Tabla16[NUM],Tabla1[[#This Row],[CODIGO]])</f>
        <v>0</v>
      </c>
      <c r="H75" s="28">
        <f>SUMIFS(Tabla16[IVA],Tabla16[NUM],Tabla1[[#This Row],[CODIGO]])</f>
        <v>0</v>
      </c>
      <c r="I75" s="28">
        <f>SUMIFS(Tabla16[ISR RET.],Tabla16[NUM],Tabla1[[#This Row],[CODIGO]])</f>
        <v>0</v>
      </c>
      <c r="J75" s="28">
        <f>SUMIFS(Tabla16[IVA RET.],Tabla16[NUM],Tabla1[[#This Row],[CODIGO]])</f>
        <v>0</v>
      </c>
      <c r="K75" t="str">
        <f>FIXED(Tabla1[[#This Row],[TASA 16%]],0)</f>
        <v>0</v>
      </c>
      <c r="L75" t="str">
        <f>FIXED(Tabla1[[#This Row],[TASA 0%]],0)</f>
        <v>0</v>
      </c>
      <c r="M75" t="str">
        <f>FIXED(Tabla1[[#This Row],[TASA EXE.]],0)</f>
        <v>0</v>
      </c>
      <c r="N75" t="str">
        <f>FIXED(Tabla1[[#This Row],[IVA]],0)</f>
        <v>0</v>
      </c>
      <c r="O75" t="str">
        <f>FIXED(Tabla1[[#This Row],[ISR RET]],0)</f>
        <v>0</v>
      </c>
      <c r="P75" t="str">
        <f>FIXED(Tabla1[[#This Row],[IVA RET]],0)</f>
        <v>0</v>
      </c>
      <c r="R75" s="35">
        <f>Tabla1[[#This Row],[TASA 16]]*16%</f>
        <v>0</v>
      </c>
    </row>
    <row r="76" spans="2:18" x14ac:dyDescent="0.25">
      <c r="B76" t="str">
        <f>'[1]210 Y RFC'!A76</f>
        <v>COS8707068D7</v>
      </c>
      <c r="C76" t="str">
        <f>'[1]210 Y RFC'!B76</f>
        <v>210-0074</v>
      </c>
      <c r="D76" t="str">
        <f>'[1]210 Y RFC'!C76</f>
        <v>COSQUIM SA DE CV</v>
      </c>
      <c r="E76" s="28">
        <f>SUMIFS(Tabla16[TASA 16],Tabla16[NUM],Tabla1[[#This Row],[CODIGO]])</f>
        <v>0</v>
      </c>
      <c r="F76" s="28">
        <f>SUMIFS(Tabla16[TASA 0%],Tabla16[NUM],Tabla1[[#This Row],[CODIGO]])</f>
        <v>0</v>
      </c>
      <c r="G76" s="28">
        <f>SUMIFS(Tabla16[[EXENTO ]],Tabla16[NUM],Tabla1[[#This Row],[CODIGO]])</f>
        <v>0</v>
      </c>
      <c r="H76" s="28">
        <f>SUMIFS(Tabla16[IVA],Tabla16[NUM],Tabla1[[#This Row],[CODIGO]])</f>
        <v>0</v>
      </c>
      <c r="I76" s="28">
        <f>SUMIFS(Tabla16[ISR RET.],Tabla16[NUM],Tabla1[[#This Row],[CODIGO]])</f>
        <v>0</v>
      </c>
      <c r="J76" s="28">
        <f>SUMIFS(Tabla16[IVA RET.],Tabla16[NUM],Tabla1[[#This Row],[CODIGO]])</f>
        <v>0</v>
      </c>
      <c r="K76" t="str">
        <f>FIXED(Tabla1[[#This Row],[TASA 16%]],0)</f>
        <v>0</v>
      </c>
      <c r="L76" t="str">
        <f>FIXED(Tabla1[[#This Row],[TASA 0%]],0)</f>
        <v>0</v>
      </c>
      <c r="M76" t="str">
        <f>FIXED(Tabla1[[#This Row],[TASA EXE.]],0)</f>
        <v>0</v>
      </c>
      <c r="N76" t="str">
        <f>FIXED(Tabla1[[#This Row],[IVA]],0)</f>
        <v>0</v>
      </c>
      <c r="O76" t="str">
        <f>FIXED(Tabla1[[#This Row],[ISR RET]],0)</f>
        <v>0</v>
      </c>
      <c r="P76" t="str">
        <f>FIXED(Tabla1[[#This Row],[IVA RET]],0)</f>
        <v>0</v>
      </c>
      <c r="R76" s="35">
        <f>Tabla1[[#This Row],[TASA 16]]*16%</f>
        <v>0</v>
      </c>
    </row>
    <row r="77" spans="2:18" x14ac:dyDescent="0.25">
      <c r="B77">
        <f>'[1]210 Y RFC'!A77</f>
        <v>0</v>
      </c>
      <c r="C77" t="str">
        <f>'[1]210 Y RFC'!B77</f>
        <v>210-0075</v>
      </c>
      <c r="D77" t="str">
        <f>'[1]210 Y RFC'!C77</f>
        <v>PRESTADORA DE SERVICIOS TECNICOS Y PROFECIONALES S</v>
      </c>
      <c r="E77" s="28">
        <f>SUMIFS(Tabla16[TASA 16],Tabla16[NUM],Tabla1[[#This Row],[CODIGO]])</f>
        <v>0</v>
      </c>
      <c r="F77" s="28">
        <f>SUMIFS(Tabla16[TASA 0%],Tabla16[NUM],Tabla1[[#This Row],[CODIGO]])</f>
        <v>0</v>
      </c>
      <c r="G77" s="28">
        <f>SUMIFS(Tabla16[[EXENTO ]],Tabla16[NUM],Tabla1[[#This Row],[CODIGO]])</f>
        <v>0</v>
      </c>
      <c r="H77" s="28">
        <f>SUMIFS(Tabla16[IVA],Tabla16[NUM],Tabla1[[#This Row],[CODIGO]])</f>
        <v>0</v>
      </c>
      <c r="I77" s="28">
        <f>SUMIFS(Tabla16[ISR RET.],Tabla16[NUM],Tabla1[[#This Row],[CODIGO]])</f>
        <v>0</v>
      </c>
      <c r="J77" s="28">
        <f>SUMIFS(Tabla16[IVA RET.],Tabla16[NUM],Tabla1[[#This Row],[CODIGO]])</f>
        <v>0</v>
      </c>
      <c r="K77" t="str">
        <f>FIXED(Tabla1[[#This Row],[TASA 16%]],0)</f>
        <v>0</v>
      </c>
      <c r="L77" t="str">
        <f>FIXED(Tabla1[[#This Row],[TASA 0%]],0)</f>
        <v>0</v>
      </c>
      <c r="M77" t="str">
        <f>FIXED(Tabla1[[#This Row],[TASA EXE.]],0)</f>
        <v>0</v>
      </c>
      <c r="N77" t="str">
        <f>FIXED(Tabla1[[#This Row],[IVA]],0)</f>
        <v>0</v>
      </c>
      <c r="O77" t="str">
        <f>FIXED(Tabla1[[#This Row],[ISR RET]],0)</f>
        <v>0</v>
      </c>
      <c r="P77" t="str">
        <f>FIXED(Tabla1[[#This Row],[IVA RET]],0)</f>
        <v>0</v>
      </c>
      <c r="R77" s="35">
        <f>Tabla1[[#This Row],[TASA 16]]*16%</f>
        <v>0</v>
      </c>
    </row>
    <row r="78" spans="2:18" x14ac:dyDescent="0.25">
      <c r="B78" t="str">
        <f>'[1]210 Y RFC'!A78</f>
        <v>ROCJ700320V8A</v>
      </c>
      <c r="C78" t="str">
        <f>'[1]210 Y RFC'!B78</f>
        <v>210-0076</v>
      </c>
      <c r="D78" t="str">
        <f>'[1]210 Y RFC'!C78</f>
        <v>RODRIGUEZ CUADROS JULIA DOLORES</v>
      </c>
      <c r="E78" s="28">
        <f>SUMIFS(Tabla16[TASA 16],Tabla16[NUM],Tabla1[[#This Row],[CODIGO]])</f>
        <v>0</v>
      </c>
      <c r="F78" s="28">
        <f>SUMIFS(Tabla16[TASA 0%],Tabla16[NUM],Tabla1[[#This Row],[CODIGO]])</f>
        <v>0</v>
      </c>
      <c r="G78" s="28">
        <f>SUMIFS(Tabla16[[EXENTO ]],Tabla16[NUM],Tabla1[[#This Row],[CODIGO]])</f>
        <v>0</v>
      </c>
      <c r="H78" s="28">
        <f>SUMIFS(Tabla16[IVA],Tabla16[NUM],Tabla1[[#This Row],[CODIGO]])</f>
        <v>0</v>
      </c>
      <c r="I78" s="28">
        <f>SUMIFS(Tabla16[ISR RET.],Tabla16[NUM],Tabla1[[#This Row],[CODIGO]])</f>
        <v>0</v>
      </c>
      <c r="J78" s="28">
        <f>SUMIFS(Tabla16[IVA RET.],Tabla16[NUM],Tabla1[[#This Row],[CODIGO]])</f>
        <v>0</v>
      </c>
      <c r="K78" t="str">
        <f>FIXED(Tabla1[[#This Row],[TASA 16%]],0)</f>
        <v>0</v>
      </c>
      <c r="L78" t="str">
        <f>FIXED(Tabla1[[#This Row],[TASA 0%]],0)</f>
        <v>0</v>
      </c>
      <c r="M78" t="str">
        <f>FIXED(Tabla1[[#This Row],[TASA EXE.]],0)</f>
        <v>0</v>
      </c>
      <c r="N78" t="str">
        <f>FIXED(Tabla1[[#This Row],[IVA]],0)</f>
        <v>0</v>
      </c>
      <c r="O78" t="str">
        <f>FIXED(Tabla1[[#This Row],[ISR RET]],0)</f>
        <v>0</v>
      </c>
      <c r="P78" t="str">
        <f>FIXED(Tabla1[[#This Row],[IVA RET]],0)</f>
        <v>0</v>
      </c>
      <c r="R78" s="35">
        <f>Tabla1[[#This Row],[TASA 16]]*16%</f>
        <v>0</v>
      </c>
    </row>
    <row r="79" spans="2:18" x14ac:dyDescent="0.25">
      <c r="B79">
        <f>'[1]210 Y RFC'!A79</f>
        <v>0</v>
      </c>
      <c r="C79" t="str">
        <f>'[1]210 Y RFC'!B79</f>
        <v>210-0077</v>
      </c>
      <c r="D79" t="str">
        <f>'[1]210 Y RFC'!C79</f>
        <v>ALCALA ACEVES JOSE MARIA</v>
      </c>
      <c r="E79" s="28">
        <f>SUMIFS(Tabla16[TASA 16],Tabla16[NUM],Tabla1[[#This Row],[CODIGO]])</f>
        <v>0</v>
      </c>
      <c r="F79" s="28">
        <f>SUMIFS(Tabla16[TASA 0%],Tabla16[NUM],Tabla1[[#This Row],[CODIGO]])</f>
        <v>0</v>
      </c>
      <c r="G79" s="28">
        <f>SUMIFS(Tabla16[[EXENTO ]],Tabla16[NUM],Tabla1[[#This Row],[CODIGO]])</f>
        <v>0</v>
      </c>
      <c r="H79" s="28">
        <f>SUMIFS(Tabla16[IVA],Tabla16[NUM],Tabla1[[#This Row],[CODIGO]])</f>
        <v>0</v>
      </c>
      <c r="I79" s="28">
        <f>SUMIFS(Tabla16[ISR RET.],Tabla16[NUM],Tabla1[[#This Row],[CODIGO]])</f>
        <v>0</v>
      </c>
      <c r="J79" s="28">
        <f>SUMIFS(Tabla16[IVA RET.],Tabla16[NUM],Tabla1[[#This Row],[CODIGO]])</f>
        <v>0</v>
      </c>
      <c r="K79" t="str">
        <f>FIXED(Tabla1[[#This Row],[TASA 16%]],0)</f>
        <v>0</v>
      </c>
      <c r="L79" t="str">
        <f>FIXED(Tabla1[[#This Row],[TASA 0%]],0)</f>
        <v>0</v>
      </c>
      <c r="M79" t="str">
        <f>FIXED(Tabla1[[#This Row],[TASA EXE.]],0)</f>
        <v>0</v>
      </c>
      <c r="N79" t="str">
        <f>FIXED(Tabla1[[#This Row],[IVA]],0)</f>
        <v>0</v>
      </c>
      <c r="O79" t="str">
        <f>FIXED(Tabla1[[#This Row],[ISR RET]],0)</f>
        <v>0</v>
      </c>
      <c r="P79" t="str">
        <f>FIXED(Tabla1[[#This Row],[IVA RET]],0)</f>
        <v>0</v>
      </c>
      <c r="R79" s="35">
        <f>Tabla1[[#This Row],[TASA 16]]*16%</f>
        <v>0</v>
      </c>
    </row>
    <row r="80" spans="2:18" x14ac:dyDescent="0.25">
      <c r="B80" t="str">
        <f>'[1]210 Y RFC'!A80</f>
        <v>GVT830131146</v>
      </c>
      <c r="C80" t="str">
        <f>'[1]210 Y RFC'!B80</f>
        <v>210-0078</v>
      </c>
      <c r="D80" t="str">
        <f>'[1]210 Y RFC'!C80</f>
        <v>GRUAS VILLALOBOS DE TEPATITLAN SA DE CV</v>
      </c>
      <c r="E80" s="28">
        <f>SUMIFS(Tabla16[TASA 16],Tabla16[NUM],Tabla1[[#This Row],[CODIGO]])</f>
        <v>0</v>
      </c>
      <c r="F80" s="28">
        <f>SUMIFS(Tabla16[TASA 0%],Tabla16[NUM],Tabla1[[#This Row],[CODIGO]])</f>
        <v>0</v>
      </c>
      <c r="G80" s="28">
        <f>SUMIFS(Tabla16[[EXENTO ]],Tabla16[NUM],Tabla1[[#This Row],[CODIGO]])</f>
        <v>0</v>
      </c>
      <c r="H80" s="28">
        <f>SUMIFS(Tabla16[IVA],Tabla16[NUM],Tabla1[[#This Row],[CODIGO]])</f>
        <v>0</v>
      </c>
      <c r="I80" s="28">
        <f>SUMIFS(Tabla16[ISR RET.],Tabla16[NUM],Tabla1[[#This Row],[CODIGO]])</f>
        <v>0</v>
      </c>
      <c r="J80" s="28">
        <f>SUMIFS(Tabla16[IVA RET.],Tabla16[NUM],Tabla1[[#This Row],[CODIGO]])</f>
        <v>0</v>
      </c>
      <c r="K80" t="str">
        <f>FIXED(Tabla1[[#This Row],[TASA 16%]],0)</f>
        <v>0</v>
      </c>
      <c r="L80" t="str">
        <f>FIXED(Tabla1[[#This Row],[TASA 0%]],0)</f>
        <v>0</v>
      </c>
      <c r="M80" t="str">
        <f>FIXED(Tabla1[[#This Row],[TASA EXE.]],0)</f>
        <v>0</v>
      </c>
      <c r="N80" t="str">
        <f>FIXED(Tabla1[[#This Row],[IVA]],0)</f>
        <v>0</v>
      </c>
      <c r="O80" t="str">
        <f>FIXED(Tabla1[[#This Row],[ISR RET]],0)</f>
        <v>0</v>
      </c>
      <c r="P80" t="str">
        <f>FIXED(Tabla1[[#This Row],[IVA RET]],0)</f>
        <v>0</v>
      </c>
      <c r="R80" s="35">
        <f>Tabla1[[#This Row],[TASA 16]]*16%</f>
        <v>0</v>
      </c>
    </row>
    <row r="81" spans="2:20" x14ac:dyDescent="0.25">
      <c r="B81" t="str">
        <f>'[1]210 Y RFC'!A81</f>
        <v>OIGL690407DW0</v>
      </c>
      <c r="C81" t="str">
        <f>'[1]210 Y RFC'!B81</f>
        <v>210-0079</v>
      </c>
      <c r="D81" t="str">
        <f>'[1]210 Y RFC'!C81</f>
        <v>ORTIZ GOMEZ JOSE LUIS</v>
      </c>
      <c r="E81" s="28">
        <f>SUMIFS(Tabla16[TASA 16],Tabla16[NUM],Tabla1[[#This Row],[CODIGO]])</f>
        <v>0</v>
      </c>
      <c r="F81" s="28">
        <f>SUMIFS(Tabla16[TASA 0%],Tabla16[NUM],Tabla1[[#This Row],[CODIGO]])</f>
        <v>0</v>
      </c>
      <c r="G81" s="28">
        <f>SUMIFS(Tabla16[[EXENTO ]],Tabla16[NUM],Tabla1[[#This Row],[CODIGO]])</f>
        <v>0</v>
      </c>
      <c r="H81" s="28">
        <f>SUMIFS(Tabla16[IVA],Tabla16[NUM],Tabla1[[#This Row],[CODIGO]])</f>
        <v>0</v>
      </c>
      <c r="I81" s="28">
        <f>SUMIFS(Tabla16[ISR RET.],Tabla16[NUM],Tabla1[[#This Row],[CODIGO]])</f>
        <v>0</v>
      </c>
      <c r="J81" s="28">
        <f>SUMIFS(Tabla16[IVA RET.],Tabla16[NUM],Tabla1[[#This Row],[CODIGO]])</f>
        <v>0</v>
      </c>
      <c r="K81" t="str">
        <f>FIXED(Tabla1[[#This Row],[TASA 16%]],0)</f>
        <v>0</v>
      </c>
      <c r="L81" t="str">
        <f>FIXED(Tabla1[[#This Row],[TASA 0%]],0)</f>
        <v>0</v>
      </c>
      <c r="M81" t="str">
        <f>FIXED(Tabla1[[#This Row],[TASA EXE.]],0)</f>
        <v>0</v>
      </c>
      <c r="N81" t="str">
        <f>FIXED(Tabla1[[#This Row],[IVA]],0)</f>
        <v>0</v>
      </c>
      <c r="O81" t="str">
        <f>FIXED(Tabla1[[#This Row],[ISR RET]],0)</f>
        <v>0</v>
      </c>
      <c r="P81" t="str">
        <f>FIXED(Tabla1[[#This Row],[IVA RET]],0)</f>
        <v>0</v>
      </c>
      <c r="R81" s="35">
        <f>Tabla1[[#This Row],[TASA 16]]*16%</f>
        <v>0</v>
      </c>
    </row>
    <row r="82" spans="2:20" x14ac:dyDescent="0.25">
      <c r="B82" t="str">
        <f>'[1]210 Y RFC'!A82</f>
        <v>CEC040730CV1</v>
      </c>
      <c r="C82" t="str">
        <f>'[1]210 Y RFC'!B82</f>
        <v>210-0080</v>
      </c>
      <c r="D82" t="str">
        <f>'[1]210 Y RFC'!C82</f>
        <v>CENTRO EMPRESARIAL DE COMUNICACIÓN CELULAR SA DE CV</v>
      </c>
      <c r="E82" s="28">
        <f>SUMIFS(Tabla16[TASA 16],Tabla16[NUM],Tabla1[[#This Row],[CODIGO]])</f>
        <v>0</v>
      </c>
      <c r="F82" s="28">
        <f>SUMIFS(Tabla16[TASA 0%],Tabla16[NUM],Tabla1[[#This Row],[CODIGO]])</f>
        <v>0</v>
      </c>
      <c r="G82" s="28">
        <f>SUMIFS(Tabla16[[EXENTO ]],Tabla16[NUM],Tabla1[[#This Row],[CODIGO]])</f>
        <v>0</v>
      </c>
      <c r="H82" s="28">
        <f>SUMIFS(Tabla16[IVA],Tabla16[NUM],Tabla1[[#This Row],[CODIGO]])</f>
        <v>0</v>
      </c>
      <c r="I82" s="28">
        <f>SUMIFS(Tabla16[ISR RET.],Tabla16[NUM],Tabla1[[#This Row],[CODIGO]])</f>
        <v>0</v>
      </c>
      <c r="J82" s="28">
        <f>SUMIFS(Tabla16[IVA RET.],Tabla16[NUM],Tabla1[[#This Row],[CODIGO]])</f>
        <v>0</v>
      </c>
      <c r="K82" t="str">
        <f>FIXED(Tabla1[[#This Row],[TASA 16%]],0)</f>
        <v>0</v>
      </c>
      <c r="L82" t="str">
        <f>FIXED(Tabla1[[#This Row],[TASA 0%]],0)</f>
        <v>0</v>
      </c>
      <c r="M82" t="str">
        <f>FIXED(Tabla1[[#This Row],[TASA EXE.]],0)</f>
        <v>0</v>
      </c>
      <c r="N82" t="str">
        <f>FIXED(Tabla1[[#This Row],[IVA]],0)</f>
        <v>0</v>
      </c>
      <c r="O82" t="str">
        <f>FIXED(Tabla1[[#This Row],[ISR RET]],0)</f>
        <v>0</v>
      </c>
      <c r="P82" t="str">
        <f>FIXED(Tabla1[[#This Row],[IVA RET]],0)</f>
        <v>0</v>
      </c>
      <c r="R82" s="35">
        <f>Tabla1[[#This Row],[TASA 16]]*16%</f>
        <v>0</v>
      </c>
    </row>
    <row r="83" spans="2:20" x14ac:dyDescent="0.25">
      <c r="B83" t="str">
        <f>'[1]210 Y RFC'!A83</f>
        <v>ACB150128693</v>
      </c>
      <c r="C83" t="str">
        <f>'[1]210 Y RFC'!B83</f>
        <v>210-0081</v>
      </c>
      <c r="D83" t="str">
        <f>'[1]210 Y RFC'!C83</f>
        <v>ALIMENTOS CBZ SA DE CV</v>
      </c>
      <c r="E83" s="28">
        <f>SUMIFS(Tabla16[TASA 16],Tabla16[NUM],Tabla1[[#This Row],[CODIGO]])</f>
        <v>0</v>
      </c>
      <c r="F83" s="28">
        <f>SUMIFS(Tabla16[TASA 0%],Tabla16[NUM],Tabla1[[#This Row],[CODIGO]])</f>
        <v>0</v>
      </c>
      <c r="G83" s="28">
        <f>SUMIFS(Tabla16[[EXENTO ]],Tabla16[NUM],Tabla1[[#This Row],[CODIGO]])</f>
        <v>0</v>
      </c>
      <c r="H83" s="28">
        <f>SUMIFS(Tabla16[IVA],Tabla16[NUM],Tabla1[[#This Row],[CODIGO]])</f>
        <v>0</v>
      </c>
      <c r="I83" s="28">
        <f>SUMIFS(Tabla16[ISR RET.],Tabla16[NUM],Tabla1[[#This Row],[CODIGO]])</f>
        <v>0</v>
      </c>
      <c r="J83" s="28">
        <f>SUMIFS(Tabla16[IVA RET.],Tabla16[NUM],Tabla1[[#This Row],[CODIGO]])</f>
        <v>0</v>
      </c>
      <c r="K83" t="str">
        <f>FIXED(Tabla1[[#This Row],[TASA 16%]],0)</f>
        <v>0</v>
      </c>
      <c r="L83" t="str">
        <f>FIXED(Tabla1[[#This Row],[TASA 0%]],0)</f>
        <v>0</v>
      </c>
      <c r="M83" t="str">
        <f>FIXED(Tabla1[[#This Row],[TASA EXE.]],0)</f>
        <v>0</v>
      </c>
      <c r="N83" t="str">
        <f>FIXED(Tabla1[[#This Row],[IVA]],0)</f>
        <v>0</v>
      </c>
      <c r="O83" t="str">
        <f>FIXED(Tabla1[[#This Row],[ISR RET]],0)</f>
        <v>0</v>
      </c>
      <c r="P83" t="str">
        <f>FIXED(Tabla1[[#This Row],[IVA RET]],0)</f>
        <v>0</v>
      </c>
      <c r="R83" s="35">
        <f>Tabla1[[#This Row],[TASA 16]]*16%</f>
        <v>0</v>
      </c>
    </row>
    <row r="84" spans="2:20" x14ac:dyDescent="0.25">
      <c r="B84" t="str">
        <f>'[1]210 Y RFC'!A84</f>
        <v>CHE041201L59</v>
      </c>
      <c r="C84" t="str">
        <f>'[1]210 Y RFC'!B84</f>
        <v>210-0082</v>
      </c>
      <c r="D84" t="str">
        <f>'[1]210 Y RFC'!C84</f>
        <v>COMPAÑIA COMERCIAL HERDEZ SA DE CV</v>
      </c>
      <c r="E84" s="28">
        <f>SUMIFS(Tabla16[TASA 16],Tabla16[NUM],Tabla1[[#This Row],[CODIGO]])</f>
        <v>0</v>
      </c>
      <c r="F84" s="28">
        <f>SUMIFS(Tabla16[TASA 0%],Tabla16[NUM],Tabla1[[#This Row],[CODIGO]])</f>
        <v>0</v>
      </c>
      <c r="G84" s="28">
        <f>SUMIFS(Tabla16[[EXENTO ]],Tabla16[NUM],Tabla1[[#This Row],[CODIGO]])</f>
        <v>0</v>
      </c>
      <c r="H84" s="28">
        <f>SUMIFS(Tabla16[IVA],Tabla16[NUM],Tabla1[[#This Row],[CODIGO]])</f>
        <v>0</v>
      </c>
      <c r="I84" s="28">
        <f>SUMIFS(Tabla16[ISR RET.],Tabla16[NUM],Tabla1[[#This Row],[CODIGO]])</f>
        <v>0</v>
      </c>
      <c r="J84" s="28">
        <f>SUMIFS(Tabla16[IVA RET.],Tabla16[NUM],Tabla1[[#This Row],[CODIGO]])</f>
        <v>0</v>
      </c>
      <c r="K84" t="str">
        <f>FIXED(Tabla1[[#This Row],[TASA 16%]],0)</f>
        <v>0</v>
      </c>
      <c r="L84" t="str">
        <f>FIXED(Tabla1[[#This Row],[TASA 0%]],0)</f>
        <v>0</v>
      </c>
      <c r="M84" t="str">
        <f>FIXED(Tabla1[[#This Row],[TASA EXE.]],0)</f>
        <v>0</v>
      </c>
      <c r="N84" t="str">
        <f>FIXED(Tabla1[[#This Row],[IVA]],0)</f>
        <v>0</v>
      </c>
      <c r="O84" t="str">
        <f>FIXED(Tabla1[[#This Row],[ISR RET]],0)</f>
        <v>0</v>
      </c>
      <c r="P84" t="str">
        <f>FIXED(Tabla1[[#This Row],[IVA RET]],0)</f>
        <v>0</v>
      </c>
      <c r="R84" s="35">
        <f>Tabla1[[#This Row],[TASA 16]]*16%</f>
        <v>0</v>
      </c>
    </row>
    <row r="85" spans="2:20" x14ac:dyDescent="0.25">
      <c r="B85" t="str">
        <f>'[1]210 Y RFC'!A85</f>
        <v>HEVM670120G33</v>
      </c>
      <c r="C85" t="str">
        <f>'[1]210 Y RFC'!B85</f>
        <v>210-0083</v>
      </c>
      <c r="D85" t="str">
        <f>'[1]210 Y RFC'!C85</f>
        <v>HERNANDEZ VERA MIGUEL ANGEL</v>
      </c>
      <c r="E85" s="28">
        <f>SUMIFS(Tabla16[TASA 16],Tabla16[NUM],Tabla1[[#This Row],[CODIGO]])</f>
        <v>0</v>
      </c>
      <c r="F85" s="28">
        <f>SUMIFS(Tabla16[TASA 0%],Tabla16[NUM],Tabla1[[#This Row],[CODIGO]])</f>
        <v>0</v>
      </c>
      <c r="G85" s="28">
        <f>SUMIFS(Tabla16[[EXENTO ]],Tabla16[NUM],Tabla1[[#This Row],[CODIGO]])</f>
        <v>0</v>
      </c>
      <c r="H85" s="28">
        <f>SUMIFS(Tabla16[IVA],Tabla16[NUM],Tabla1[[#This Row],[CODIGO]])</f>
        <v>0</v>
      </c>
      <c r="I85" s="28">
        <f>SUMIFS(Tabla16[ISR RET.],Tabla16[NUM],Tabla1[[#This Row],[CODIGO]])</f>
        <v>0</v>
      </c>
      <c r="J85" s="28">
        <f>SUMIFS(Tabla16[IVA RET.],Tabla16[NUM],Tabla1[[#This Row],[CODIGO]])</f>
        <v>0</v>
      </c>
      <c r="K85" t="str">
        <f>FIXED(Tabla1[[#This Row],[TASA 16%]],0)</f>
        <v>0</v>
      </c>
      <c r="L85" t="str">
        <f>FIXED(Tabla1[[#This Row],[TASA 0%]],0)</f>
        <v>0</v>
      </c>
      <c r="M85" t="str">
        <f>FIXED(Tabla1[[#This Row],[TASA EXE.]],0)</f>
        <v>0</v>
      </c>
      <c r="N85" t="str">
        <f>FIXED(Tabla1[[#This Row],[IVA]],0)</f>
        <v>0</v>
      </c>
      <c r="O85" t="str">
        <f>FIXED(Tabla1[[#This Row],[ISR RET]],0)</f>
        <v>0</v>
      </c>
      <c r="P85" t="str">
        <f>FIXED(Tabla1[[#This Row],[IVA RET]],0)</f>
        <v>0</v>
      </c>
      <c r="R85" s="35">
        <f>Tabla1[[#This Row],[TASA 16]]*16%</f>
        <v>0</v>
      </c>
    </row>
    <row r="86" spans="2:20" x14ac:dyDescent="0.25">
      <c r="B86" t="str">
        <f>'[1]210 Y RFC'!A86</f>
        <v>IFA8311252B4</v>
      </c>
      <c r="C86" t="str">
        <f>'[1]210 Y RFC'!B86</f>
        <v>210-0084</v>
      </c>
      <c r="D86" t="str">
        <f>'[1]210 Y RFC'!C86</f>
        <v>INDUSTRIAL LA FAMA SA DE CV</v>
      </c>
      <c r="E86" s="28">
        <f>SUMIFS(Tabla16[TASA 16],Tabla16[NUM],Tabla1[[#This Row],[CODIGO]])</f>
        <v>0</v>
      </c>
      <c r="F86" s="28">
        <f>SUMIFS(Tabla16[TASA 0%],Tabla16[NUM],Tabla1[[#This Row],[CODIGO]])</f>
        <v>0</v>
      </c>
      <c r="G86" s="28">
        <f>SUMIFS(Tabla16[[EXENTO ]],Tabla16[NUM],Tabla1[[#This Row],[CODIGO]])</f>
        <v>0</v>
      </c>
      <c r="H86" s="28">
        <f>SUMIFS(Tabla16[IVA],Tabla16[NUM],Tabla1[[#This Row],[CODIGO]])</f>
        <v>0</v>
      </c>
      <c r="I86" s="28">
        <f>SUMIFS(Tabla16[ISR RET.],Tabla16[NUM],Tabla1[[#This Row],[CODIGO]])</f>
        <v>0</v>
      </c>
      <c r="J86" s="28">
        <f>SUMIFS(Tabla16[IVA RET.],Tabla16[NUM],Tabla1[[#This Row],[CODIGO]])</f>
        <v>0</v>
      </c>
      <c r="K86" t="str">
        <f>FIXED(Tabla1[[#This Row],[TASA 16%]],0)</f>
        <v>0</v>
      </c>
      <c r="L86" t="str">
        <f>FIXED(Tabla1[[#This Row],[TASA 0%]],0)</f>
        <v>0</v>
      </c>
      <c r="M86" t="str">
        <f>FIXED(Tabla1[[#This Row],[TASA EXE.]],0)</f>
        <v>0</v>
      </c>
      <c r="N86" t="str">
        <f>FIXED(Tabla1[[#This Row],[IVA]],0)</f>
        <v>0</v>
      </c>
      <c r="O86" t="str">
        <f>FIXED(Tabla1[[#This Row],[ISR RET]],0)</f>
        <v>0</v>
      </c>
      <c r="P86" t="str">
        <f>FIXED(Tabla1[[#This Row],[IVA RET]],0)</f>
        <v>0</v>
      </c>
      <c r="R86" s="35">
        <f>Tabla1[[#This Row],[TASA 16]]*16%</f>
        <v>0</v>
      </c>
    </row>
    <row r="87" spans="2:20" x14ac:dyDescent="0.25">
      <c r="B87" t="str">
        <f>'[1]210 Y RFC'!A87</f>
        <v>LOIR600430S87</v>
      </c>
      <c r="C87" t="str">
        <f>'[1]210 Y RFC'!B87</f>
        <v>210-0085</v>
      </c>
      <c r="D87" t="str">
        <f>'[1]210 Y RFC'!C87</f>
        <v>LOZA IBARRA RAFAEL</v>
      </c>
      <c r="E87" s="28">
        <f>SUMIFS(Tabla16[TASA 16],Tabla16[NUM],Tabla1[[#This Row],[CODIGO]])</f>
        <v>0</v>
      </c>
      <c r="F87" s="28">
        <f>SUMIFS(Tabla16[TASA 0%],Tabla16[NUM],Tabla1[[#This Row],[CODIGO]])</f>
        <v>0</v>
      </c>
      <c r="G87" s="28">
        <f>SUMIFS(Tabla16[[EXENTO ]],Tabla16[NUM],Tabla1[[#This Row],[CODIGO]])</f>
        <v>0</v>
      </c>
      <c r="H87" s="28">
        <f>SUMIFS(Tabla16[IVA],Tabla16[NUM],Tabla1[[#This Row],[CODIGO]])</f>
        <v>0</v>
      </c>
      <c r="I87" s="28">
        <f>SUMIFS(Tabla16[ISR RET.],Tabla16[NUM],Tabla1[[#This Row],[CODIGO]])</f>
        <v>0</v>
      </c>
      <c r="J87" s="28">
        <f>SUMIFS(Tabla16[IVA RET.],Tabla16[NUM],Tabla1[[#This Row],[CODIGO]])</f>
        <v>0</v>
      </c>
      <c r="K87" t="str">
        <f>FIXED(Tabla1[[#This Row],[TASA 16%]],0)</f>
        <v>0</v>
      </c>
      <c r="L87" t="str">
        <f>FIXED(Tabla1[[#This Row],[TASA 0%]],0)</f>
        <v>0</v>
      </c>
      <c r="M87" t="str">
        <f>FIXED(Tabla1[[#This Row],[TASA EXE.]],0)</f>
        <v>0</v>
      </c>
      <c r="N87" t="str">
        <f>FIXED(Tabla1[[#This Row],[IVA]],0)</f>
        <v>0</v>
      </c>
      <c r="O87" t="str">
        <f>FIXED(Tabla1[[#This Row],[ISR RET]],0)</f>
        <v>0</v>
      </c>
      <c r="P87" t="str">
        <f>FIXED(Tabla1[[#This Row],[IVA RET]],0)</f>
        <v>0</v>
      </c>
      <c r="R87" s="35">
        <f>Tabla1[[#This Row],[TASA 16]]*16%</f>
        <v>0</v>
      </c>
    </row>
    <row r="88" spans="2:20" x14ac:dyDescent="0.25">
      <c r="B88" t="str">
        <f>'[1]210 Y RFC'!A88</f>
        <v>CAP041216NV2</v>
      </c>
      <c r="C88" t="str">
        <f>'[1]210 Y RFC'!B88</f>
        <v>210-0086</v>
      </c>
      <c r="D88" t="str">
        <f>'[1]210 Y RFC'!C88</f>
        <v>COMERCIALIZADORA DE ABARROTES POPULARES SA DE CV</v>
      </c>
      <c r="E88" s="28">
        <f>SUMIFS(Tabla16[TASA 16],Tabla16[NUM],Tabla1[[#This Row],[CODIGO]])</f>
        <v>0</v>
      </c>
      <c r="F88" s="28">
        <f>SUMIFS(Tabla16[TASA 0%],Tabla16[NUM],Tabla1[[#This Row],[CODIGO]])</f>
        <v>0</v>
      </c>
      <c r="G88" s="28">
        <f>SUMIFS(Tabla16[[EXENTO ]],Tabla16[NUM],Tabla1[[#This Row],[CODIGO]])</f>
        <v>0</v>
      </c>
      <c r="H88" s="28">
        <f>SUMIFS(Tabla16[IVA],Tabla16[NUM],Tabla1[[#This Row],[CODIGO]])</f>
        <v>0</v>
      </c>
      <c r="I88" s="28">
        <f>SUMIFS(Tabla16[ISR RET.],Tabla16[NUM],Tabla1[[#This Row],[CODIGO]])</f>
        <v>0</v>
      </c>
      <c r="J88" s="28">
        <f>SUMIFS(Tabla16[IVA RET.],Tabla16[NUM],Tabla1[[#This Row],[CODIGO]])</f>
        <v>0</v>
      </c>
      <c r="K88" t="str">
        <f>FIXED(Tabla1[[#This Row],[TASA 16%]],0)</f>
        <v>0</v>
      </c>
      <c r="L88" t="str">
        <f>FIXED(Tabla1[[#This Row],[TASA 0%]],0)</f>
        <v>0</v>
      </c>
      <c r="M88" t="str">
        <f>FIXED(Tabla1[[#This Row],[TASA EXE.]],0)</f>
        <v>0</v>
      </c>
      <c r="N88" t="str">
        <f>FIXED(Tabla1[[#This Row],[IVA]],0)</f>
        <v>0</v>
      </c>
      <c r="O88" t="str">
        <f>FIXED(Tabla1[[#This Row],[ISR RET]],0)</f>
        <v>0</v>
      </c>
      <c r="P88" t="str">
        <f>FIXED(Tabla1[[#This Row],[IVA RET]],0)</f>
        <v>0</v>
      </c>
      <c r="R88" s="35">
        <f>Tabla1[[#This Row],[TASA 16]]*16%</f>
        <v>0</v>
      </c>
    </row>
    <row r="89" spans="2:20" x14ac:dyDescent="0.25">
      <c r="B89" t="str">
        <f>'[1]210 Y RFC'!A89</f>
        <v>OOM960429832</v>
      </c>
      <c r="C89" t="str">
        <f>'[1]210 Y RFC'!B89</f>
        <v>210-0087</v>
      </c>
      <c r="D89" t="str">
        <f>'[1]210 Y RFC'!C89</f>
        <v>OPERADORA OMX SA DE CV</v>
      </c>
      <c r="E89" s="28">
        <f>SUMIFS(Tabla16[TASA 16],Tabla16[NUM],Tabla1[[#This Row],[CODIGO]])</f>
        <v>0</v>
      </c>
      <c r="F89" s="28">
        <f>SUMIFS(Tabla16[TASA 0%],Tabla16[NUM],Tabla1[[#This Row],[CODIGO]])</f>
        <v>0</v>
      </c>
      <c r="G89" s="28">
        <f>SUMIFS(Tabla16[[EXENTO ]],Tabla16[NUM],Tabla1[[#This Row],[CODIGO]])</f>
        <v>0</v>
      </c>
      <c r="H89" s="28">
        <f>SUMIFS(Tabla16[IVA],Tabla16[NUM],Tabla1[[#This Row],[CODIGO]])</f>
        <v>0</v>
      </c>
      <c r="I89" s="28">
        <f>SUMIFS(Tabla16[ISR RET.],Tabla16[NUM],Tabla1[[#This Row],[CODIGO]])</f>
        <v>0</v>
      </c>
      <c r="J89" s="28">
        <f>SUMIFS(Tabla16[IVA RET.],Tabla16[NUM],Tabla1[[#This Row],[CODIGO]])</f>
        <v>0</v>
      </c>
      <c r="K89" t="str">
        <f>FIXED(Tabla1[[#This Row],[TASA 16%]],0)</f>
        <v>0</v>
      </c>
      <c r="L89" t="str">
        <f>FIXED(Tabla1[[#This Row],[TASA 0%]],0)</f>
        <v>0</v>
      </c>
      <c r="M89" t="str">
        <f>FIXED(Tabla1[[#This Row],[TASA EXE.]],0)</f>
        <v>0</v>
      </c>
      <c r="N89" t="str">
        <f>FIXED(Tabla1[[#This Row],[IVA]],0)</f>
        <v>0</v>
      </c>
      <c r="O89" t="str">
        <f>FIXED(Tabla1[[#This Row],[ISR RET]],0)</f>
        <v>0</v>
      </c>
      <c r="P89" t="str">
        <f>FIXED(Tabla1[[#This Row],[IVA RET]],0)</f>
        <v>0</v>
      </c>
      <c r="R89" s="35">
        <f>Tabla1[[#This Row],[TASA 16]]*16%</f>
        <v>0</v>
      </c>
    </row>
    <row r="90" spans="2:20" x14ac:dyDescent="0.25">
      <c r="B90" t="str">
        <f>'[1]210 Y RFC'!A90</f>
        <v>PAMA680919DR3</v>
      </c>
      <c r="C90" t="str">
        <f>'[1]210 Y RFC'!B90</f>
        <v>210-0088</v>
      </c>
      <c r="D90" t="str">
        <f>'[1]210 Y RFC'!C90</f>
        <v>PADILLA MARTIN ARMANDO</v>
      </c>
      <c r="E90" s="28">
        <f>SUMIFS(Tabla16[TASA 16],Tabla16[NUM],Tabla1[[#This Row],[CODIGO]])</f>
        <v>0</v>
      </c>
      <c r="F90" s="28">
        <f>SUMIFS(Tabla16[TASA 0%],Tabla16[NUM],Tabla1[[#This Row],[CODIGO]])</f>
        <v>0</v>
      </c>
      <c r="G90" s="28">
        <f>SUMIFS(Tabla16[[EXENTO ]],Tabla16[NUM],Tabla1[[#This Row],[CODIGO]])</f>
        <v>0</v>
      </c>
      <c r="H90" s="28">
        <f>SUMIFS(Tabla16[IVA],Tabla16[NUM],Tabla1[[#This Row],[CODIGO]])</f>
        <v>0</v>
      </c>
      <c r="I90" s="28">
        <f>SUMIFS(Tabla16[ISR RET.],Tabla16[NUM],Tabla1[[#This Row],[CODIGO]])</f>
        <v>0</v>
      </c>
      <c r="J90" s="28">
        <f>SUMIFS(Tabla16[IVA RET.],Tabla16[NUM],Tabla1[[#This Row],[CODIGO]])</f>
        <v>0</v>
      </c>
      <c r="K90" t="str">
        <f>FIXED(Tabla1[[#This Row],[TASA 16%]],0)</f>
        <v>0</v>
      </c>
      <c r="L90" t="str">
        <f>FIXED(Tabla1[[#This Row],[TASA 0%]],0)</f>
        <v>0</v>
      </c>
      <c r="M90" t="str">
        <f>FIXED(Tabla1[[#This Row],[TASA EXE.]],0)</f>
        <v>0</v>
      </c>
      <c r="N90" t="str">
        <f>FIXED(Tabla1[[#This Row],[IVA]],0)</f>
        <v>0</v>
      </c>
      <c r="O90" t="str">
        <f>FIXED(Tabla1[[#This Row],[ISR RET]],0)</f>
        <v>0</v>
      </c>
      <c r="P90" t="str">
        <f>FIXED(Tabla1[[#This Row],[IVA RET]],0)</f>
        <v>0</v>
      </c>
      <c r="R90" s="35">
        <f>Tabla1[[#This Row],[TASA 16]]*16%</f>
        <v>0</v>
      </c>
      <c r="T90" s="67"/>
    </row>
    <row r="91" spans="2:20" x14ac:dyDescent="0.25">
      <c r="B91" t="str">
        <f>'[1]210 Y RFC'!A91</f>
        <v>COH040928RY1</v>
      </c>
      <c r="C91" t="str">
        <f>'[1]210 Y RFC'!B91</f>
        <v>210-0089</v>
      </c>
      <c r="D91" t="str">
        <f>'[1]210 Y RFC'!C91</f>
        <v>COHMEDIC SA DE CV</v>
      </c>
      <c r="E91" s="28">
        <f>SUMIFS(Tabla16[TASA 16],Tabla16[NUM],Tabla1[[#This Row],[CODIGO]])</f>
        <v>0</v>
      </c>
      <c r="F91" s="28">
        <f>SUMIFS(Tabla16[TASA 0%],Tabla16[NUM],Tabla1[[#This Row],[CODIGO]])</f>
        <v>0</v>
      </c>
      <c r="G91" s="28">
        <f>SUMIFS(Tabla16[[EXENTO ]],Tabla16[NUM],Tabla1[[#This Row],[CODIGO]])</f>
        <v>0</v>
      </c>
      <c r="H91" s="28">
        <f>SUMIFS(Tabla16[IVA],Tabla16[NUM],Tabla1[[#This Row],[CODIGO]])</f>
        <v>0</v>
      </c>
      <c r="I91" s="28">
        <f>SUMIFS(Tabla16[ISR RET.],Tabla16[NUM],Tabla1[[#This Row],[CODIGO]])</f>
        <v>0</v>
      </c>
      <c r="J91" s="28">
        <f>SUMIFS(Tabla16[IVA RET.],Tabla16[NUM],Tabla1[[#This Row],[CODIGO]])</f>
        <v>0</v>
      </c>
      <c r="K91" t="str">
        <f>FIXED(Tabla1[[#This Row],[TASA 16%]],0)</f>
        <v>0</v>
      </c>
      <c r="L91" t="str">
        <f>FIXED(Tabla1[[#This Row],[TASA 0%]],0)</f>
        <v>0</v>
      </c>
      <c r="M91" t="str">
        <f>FIXED(Tabla1[[#This Row],[TASA EXE.]],0)</f>
        <v>0</v>
      </c>
      <c r="N91" t="str">
        <f>FIXED(Tabla1[[#This Row],[IVA]],0)</f>
        <v>0</v>
      </c>
      <c r="O91" t="str">
        <f>FIXED(Tabla1[[#This Row],[ISR RET]],0)</f>
        <v>0</v>
      </c>
      <c r="P91" t="str">
        <f>FIXED(Tabla1[[#This Row],[IVA RET]],0)</f>
        <v>0</v>
      </c>
      <c r="R91" s="35">
        <f>Tabla1[[#This Row],[TASA 16]]*16%</f>
        <v>0</v>
      </c>
    </row>
    <row r="92" spans="2:20" x14ac:dyDescent="0.25">
      <c r="B92" t="str">
        <f>'[1]210 Y RFC'!A92</f>
        <v>ANT980512S60</v>
      </c>
      <c r="C92" t="str">
        <f>'[1]210 Y RFC'!B92</f>
        <v>210-0090</v>
      </c>
      <c r="D92" t="str">
        <f>'[1]210 Y RFC'!C92</f>
        <v>ALIMENTACION Y NUTRICION TOTAL SA DE CV</v>
      </c>
      <c r="E92" s="28">
        <f>SUMIFS(Tabla16[TASA 16],Tabla16[NUM],Tabla1[[#This Row],[CODIGO]])</f>
        <v>0</v>
      </c>
      <c r="F92" s="28">
        <f>SUMIFS(Tabla16[TASA 0%],Tabla16[NUM],Tabla1[[#This Row],[CODIGO]])</f>
        <v>0</v>
      </c>
      <c r="G92" s="28">
        <f>SUMIFS(Tabla16[[EXENTO ]],Tabla16[NUM],Tabla1[[#This Row],[CODIGO]])</f>
        <v>0</v>
      </c>
      <c r="H92" s="28">
        <f>SUMIFS(Tabla16[IVA],Tabla16[NUM],Tabla1[[#This Row],[CODIGO]])</f>
        <v>0</v>
      </c>
      <c r="I92" s="28">
        <f>SUMIFS(Tabla16[ISR RET.],Tabla16[NUM],Tabla1[[#This Row],[CODIGO]])</f>
        <v>0</v>
      </c>
      <c r="J92" s="28">
        <f>SUMIFS(Tabla16[IVA RET.],Tabla16[NUM],Tabla1[[#This Row],[CODIGO]])</f>
        <v>0</v>
      </c>
      <c r="K92" t="str">
        <f>FIXED(Tabla1[[#This Row],[TASA 16%]],0)</f>
        <v>0</v>
      </c>
      <c r="L92" t="str">
        <f>FIXED(Tabla1[[#This Row],[TASA 0%]],0)</f>
        <v>0</v>
      </c>
      <c r="M92" t="str">
        <f>FIXED(Tabla1[[#This Row],[TASA EXE.]],0)</f>
        <v>0</v>
      </c>
      <c r="N92" t="str">
        <f>FIXED(Tabla1[[#This Row],[IVA]],0)</f>
        <v>0</v>
      </c>
      <c r="O92" t="str">
        <f>FIXED(Tabla1[[#This Row],[ISR RET]],0)</f>
        <v>0</v>
      </c>
      <c r="P92" t="str">
        <f>FIXED(Tabla1[[#This Row],[IVA RET]],0)</f>
        <v>0</v>
      </c>
      <c r="R92" s="35">
        <f>Tabla1[[#This Row],[TASA 16]]*16%</f>
        <v>0</v>
      </c>
    </row>
    <row r="93" spans="2:20" x14ac:dyDescent="0.25">
      <c r="B93" t="str">
        <f>'[1]210 Y RFC'!A93</f>
        <v>MDM950704T33</v>
      </c>
      <c r="C93" t="str">
        <f>'[1]210 Y RFC'!B93</f>
        <v>210-0091</v>
      </c>
      <c r="D93" t="str">
        <f>'[1]210 Y RFC'!C93</f>
        <v>MULTISERVICIOS 2001 SA DE CV</v>
      </c>
      <c r="E93" s="28">
        <f>SUMIFS(Tabla16[TASA 16],Tabla16[NUM],Tabla1[[#This Row],[CODIGO]])</f>
        <v>96567.625</v>
      </c>
      <c r="F93" s="28">
        <f>SUMIFS(Tabla16[TASA 0%],Tabla16[NUM],Tabla1[[#This Row],[CODIGO]])</f>
        <v>-1.5000000006693881E-2</v>
      </c>
      <c r="G93" s="28">
        <f>SUMIFS(Tabla16[[EXENTO ]],Tabla16[NUM],Tabla1[[#This Row],[CODIGO]])</f>
        <v>0</v>
      </c>
      <c r="H93" s="28">
        <f>SUMIFS(Tabla16[IVA],Tabla16[NUM],Tabla1[[#This Row],[CODIGO]])</f>
        <v>15450.82</v>
      </c>
      <c r="I93" s="28">
        <f>SUMIFS(Tabla16[ISR RET.],Tabla16[NUM],Tabla1[[#This Row],[CODIGO]])</f>
        <v>0</v>
      </c>
      <c r="J93" s="28">
        <f>SUMIFS(Tabla16[IVA RET.],Tabla16[NUM],Tabla1[[#This Row],[CODIGO]])</f>
        <v>0</v>
      </c>
      <c r="K93" t="str">
        <f>FIXED(Tabla1[[#This Row],[TASA 16%]],0)</f>
        <v>96,568</v>
      </c>
      <c r="L93" t="str">
        <f>FIXED(Tabla1[[#This Row],[TASA 0%]],0)</f>
        <v>0</v>
      </c>
      <c r="M93" t="str">
        <f>FIXED(Tabla1[[#This Row],[TASA EXE.]],0)</f>
        <v>0</v>
      </c>
      <c r="N93" t="str">
        <f>FIXED(Tabla1[[#This Row],[IVA]],0)</f>
        <v>15,451</v>
      </c>
      <c r="O93" t="str">
        <f>FIXED(Tabla1[[#This Row],[ISR RET]],0)</f>
        <v>0</v>
      </c>
      <c r="P93" t="str">
        <f>FIXED(Tabla1[[#This Row],[IVA RET]],0)</f>
        <v>0</v>
      </c>
      <c r="R93" s="35">
        <f>Tabla1[[#This Row],[TASA 16]]*16%</f>
        <v>15450.880000000001</v>
      </c>
      <c r="T93" s="67"/>
    </row>
    <row r="94" spans="2:20" x14ac:dyDescent="0.25">
      <c r="B94" t="str">
        <f>'[1]210 Y RFC'!A94</f>
        <v>VLA730123EB0</v>
      </c>
      <c r="C94" t="str">
        <f>'[1]210 Y RFC'!B94</f>
        <v>210-0092</v>
      </c>
      <c r="D94" t="str">
        <f>'[1]210 Y RFC'!C94</f>
        <v>VITAE LABORATORIOS SA DE CV</v>
      </c>
      <c r="E94" s="28">
        <f>SUMIFS(Tabla16[TASA 16],Tabla16[NUM],Tabla1[[#This Row],[CODIGO]])</f>
        <v>0</v>
      </c>
      <c r="F94" s="28">
        <f>SUMIFS(Tabla16[TASA 0%],Tabla16[NUM],Tabla1[[#This Row],[CODIGO]])</f>
        <v>0</v>
      </c>
      <c r="G94" s="28">
        <f>SUMIFS(Tabla16[[EXENTO ]],Tabla16[NUM],Tabla1[[#This Row],[CODIGO]])</f>
        <v>0</v>
      </c>
      <c r="H94" s="28">
        <f>SUMIFS(Tabla16[IVA],Tabla16[NUM],Tabla1[[#This Row],[CODIGO]])</f>
        <v>0</v>
      </c>
      <c r="I94" s="28">
        <f>SUMIFS(Tabla16[ISR RET.],Tabla16[NUM],Tabla1[[#This Row],[CODIGO]])</f>
        <v>0</v>
      </c>
      <c r="J94" s="28">
        <f>SUMIFS(Tabla16[IVA RET.],Tabla16[NUM],Tabla1[[#This Row],[CODIGO]])</f>
        <v>0</v>
      </c>
      <c r="K94" t="str">
        <f>FIXED(Tabla1[[#This Row],[TASA 16%]],0)</f>
        <v>0</v>
      </c>
      <c r="L94" t="str">
        <f>FIXED(Tabla1[[#This Row],[TASA 0%]],0)</f>
        <v>0</v>
      </c>
      <c r="M94" t="str">
        <f>FIXED(Tabla1[[#This Row],[TASA EXE.]],0)</f>
        <v>0</v>
      </c>
      <c r="N94" t="str">
        <f>FIXED(Tabla1[[#This Row],[IVA]],0)</f>
        <v>0</v>
      </c>
      <c r="O94" t="str">
        <f>FIXED(Tabla1[[#This Row],[ISR RET]],0)</f>
        <v>0</v>
      </c>
      <c r="P94" t="str">
        <f>FIXED(Tabla1[[#This Row],[IVA RET]],0)</f>
        <v>0</v>
      </c>
      <c r="R94" s="35">
        <f>Tabla1[[#This Row],[TASA 16]]*16%</f>
        <v>0</v>
      </c>
    </row>
    <row r="95" spans="2:20" x14ac:dyDescent="0.25">
      <c r="B95" t="str">
        <f>'[1]210 Y RFC'!A95</f>
        <v>RAVS6807156A4</v>
      </c>
      <c r="C95" t="str">
        <f>'[1]210 Y RFC'!B95</f>
        <v>210-0093</v>
      </c>
      <c r="D95" t="str">
        <f>'[1]210 Y RFC'!C95</f>
        <v>RAMIREZ VARGAS SAUL</v>
      </c>
      <c r="E95" s="28">
        <f>SUMIFS(Tabla16[TASA 16],Tabla16[NUM],Tabla1[[#This Row],[CODIGO]])</f>
        <v>0</v>
      </c>
      <c r="F95" s="28">
        <f>SUMIFS(Tabla16[TASA 0%],Tabla16[NUM],Tabla1[[#This Row],[CODIGO]])</f>
        <v>0</v>
      </c>
      <c r="G95" s="28">
        <f>SUMIFS(Tabla16[[EXENTO ]],Tabla16[NUM],Tabla1[[#This Row],[CODIGO]])</f>
        <v>0</v>
      </c>
      <c r="H95" s="28">
        <f>SUMIFS(Tabla16[IVA],Tabla16[NUM],Tabla1[[#This Row],[CODIGO]])</f>
        <v>0</v>
      </c>
      <c r="I95" s="28">
        <f>SUMIFS(Tabla16[ISR RET.],Tabla16[NUM],Tabla1[[#This Row],[CODIGO]])</f>
        <v>0</v>
      </c>
      <c r="J95" s="28">
        <f>SUMIFS(Tabla16[IVA RET.],Tabla16[NUM],Tabla1[[#This Row],[CODIGO]])</f>
        <v>0</v>
      </c>
      <c r="K95" t="str">
        <f>FIXED(Tabla1[[#This Row],[TASA 16%]],0)</f>
        <v>0</v>
      </c>
      <c r="L95" t="str">
        <f>FIXED(Tabla1[[#This Row],[TASA 0%]],0)</f>
        <v>0</v>
      </c>
      <c r="M95" t="str">
        <f>FIXED(Tabla1[[#This Row],[TASA EXE.]],0)</f>
        <v>0</v>
      </c>
      <c r="N95" t="str">
        <f>FIXED(Tabla1[[#This Row],[IVA]],0)</f>
        <v>0</v>
      </c>
      <c r="O95" t="str">
        <f>FIXED(Tabla1[[#This Row],[ISR RET]],0)</f>
        <v>0</v>
      </c>
      <c r="P95" t="str">
        <f>FIXED(Tabla1[[#This Row],[IVA RET]],0)</f>
        <v>0</v>
      </c>
      <c r="R95" s="35">
        <f>Tabla1[[#This Row],[TASA 16]]*16%</f>
        <v>0</v>
      </c>
    </row>
    <row r="96" spans="2:20" x14ac:dyDescent="0.25">
      <c r="B96" t="str">
        <f>'[1]210 Y RFC'!A96</f>
        <v>VME861206521</v>
      </c>
      <c r="C96" t="str">
        <f>'[1]210 Y RFC'!B96</f>
        <v>210-0094</v>
      </c>
      <c r="D96" t="str">
        <f>'[1]210 Y RFC'!C96</f>
        <v>VELADORA MEXICO SA DE CV</v>
      </c>
      <c r="E96" s="28">
        <f>SUMIFS(Tabla16[TASA 16],Tabla16[NUM],Tabla1[[#This Row],[CODIGO]])</f>
        <v>120856.25</v>
      </c>
      <c r="F96" s="28">
        <f>SUMIFS(Tabla16[TASA 0%],Tabla16[NUM],Tabla1[[#This Row],[CODIGO]])</f>
        <v>-8.0000000002655725E-2</v>
      </c>
      <c r="G96" s="28">
        <f>SUMIFS(Tabla16[[EXENTO ]],Tabla16[NUM],Tabla1[[#This Row],[CODIGO]])</f>
        <v>0</v>
      </c>
      <c r="H96" s="28">
        <f>SUMIFS(Tabla16[IVA],Tabla16[NUM],Tabla1[[#This Row],[CODIGO]])</f>
        <v>19337</v>
      </c>
      <c r="I96" s="28">
        <f>SUMIFS(Tabla16[ISR RET.],Tabla16[NUM],Tabla1[[#This Row],[CODIGO]])</f>
        <v>0</v>
      </c>
      <c r="J96" s="28">
        <f>SUMIFS(Tabla16[IVA RET.],Tabla16[NUM],Tabla1[[#This Row],[CODIGO]])</f>
        <v>0</v>
      </c>
      <c r="K96" t="str">
        <f>FIXED(Tabla1[[#This Row],[TASA 16%]],0)</f>
        <v>120,856</v>
      </c>
      <c r="L96" t="str">
        <f>FIXED(Tabla1[[#This Row],[TASA 0%]],0)</f>
        <v>0</v>
      </c>
      <c r="M96" t="str">
        <f>FIXED(Tabla1[[#This Row],[TASA EXE.]],0)</f>
        <v>0</v>
      </c>
      <c r="N96" t="str">
        <f>FIXED(Tabla1[[#This Row],[IVA]],0)</f>
        <v>19,337</v>
      </c>
      <c r="O96" t="str">
        <f>FIXED(Tabla1[[#This Row],[ISR RET]],0)</f>
        <v>0</v>
      </c>
      <c r="P96" t="str">
        <f>FIXED(Tabla1[[#This Row],[IVA RET]],0)</f>
        <v>0</v>
      </c>
      <c r="R96" s="35">
        <f>Tabla1[[#This Row],[TASA 16]]*16%</f>
        <v>19336.96</v>
      </c>
      <c r="T96" s="67"/>
    </row>
    <row r="97" spans="2:20" x14ac:dyDescent="0.25">
      <c r="B97" t="str">
        <f>'[1]210 Y RFC'!A97</f>
        <v>HME970102CF3</v>
      </c>
      <c r="C97" t="str">
        <f>'[1]210 Y RFC'!B97</f>
        <v>210-0095</v>
      </c>
      <c r="D97" t="str">
        <f>'[1]210 Y RFC'!C97</f>
        <v>HUHTAMAKI MEXICANA SA DE CV</v>
      </c>
      <c r="E97" s="28">
        <f>SUMIFS(Tabla16[TASA 16],Tabla16[NUM],Tabla1[[#This Row],[CODIGO]])</f>
        <v>0</v>
      </c>
      <c r="F97" s="28">
        <f>SUMIFS(Tabla16[TASA 0%],Tabla16[NUM],Tabla1[[#This Row],[CODIGO]])</f>
        <v>0</v>
      </c>
      <c r="G97" s="28">
        <f>SUMIFS(Tabla16[[EXENTO ]],Tabla16[NUM],Tabla1[[#This Row],[CODIGO]])</f>
        <v>0</v>
      </c>
      <c r="H97" s="28">
        <f>SUMIFS(Tabla16[IVA],Tabla16[NUM],Tabla1[[#This Row],[CODIGO]])</f>
        <v>0</v>
      </c>
      <c r="I97" s="28">
        <f>SUMIFS(Tabla16[ISR RET.],Tabla16[NUM],Tabla1[[#This Row],[CODIGO]])</f>
        <v>0</v>
      </c>
      <c r="J97" s="28">
        <f>SUMIFS(Tabla16[IVA RET.],Tabla16[NUM],Tabla1[[#This Row],[CODIGO]])</f>
        <v>0</v>
      </c>
      <c r="K97" t="str">
        <f>FIXED(Tabla1[[#This Row],[TASA 16%]],0)</f>
        <v>0</v>
      </c>
      <c r="L97" t="str">
        <f>FIXED(Tabla1[[#This Row],[TASA 0%]],0)</f>
        <v>0</v>
      </c>
      <c r="M97" t="str">
        <f>FIXED(Tabla1[[#This Row],[TASA EXE.]],0)</f>
        <v>0</v>
      </c>
      <c r="N97" t="str">
        <f>FIXED(Tabla1[[#This Row],[IVA]],0)</f>
        <v>0</v>
      </c>
      <c r="O97" t="str">
        <f>FIXED(Tabla1[[#This Row],[ISR RET]],0)</f>
        <v>0</v>
      </c>
      <c r="P97" t="str">
        <f>FIXED(Tabla1[[#This Row],[IVA RET]],0)</f>
        <v>0</v>
      </c>
      <c r="R97" s="35">
        <f>Tabla1[[#This Row],[TASA 16]]*16%</f>
        <v>0</v>
      </c>
    </row>
    <row r="98" spans="2:20" x14ac:dyDescent="0.25">
      <c r="B98" t="str">
        <f>'[1]210 Y RFC'!A98</f>
        <v>GME150313G28</v>
      </c>
      <c r="C98" t="str">
        <f>'[1]210 Y RFC'!B98</f>
        <v>210-0096</v>
      </c>
      <c r="D98" t="str">
        <f>'[1]210 Y RFC'!C98</f>
        <v>GOVA MEDIC S DE RL DE CV</v>
      </c>
      <c r="E98" s="28">
        <f>SUMIFS(Tabla16[TASA 16],Tabla16[NUM],Tabla1[[#This Row],[CODIGO]])</f>
        <v>0</v>
      </c>
      <c r="F98" s="28">
        <f>SUMIFS(Tabla16[TASA 0%],Tabla16[NUM],Tabla1[[#This Row],[CODIGO]])</f>
        <v>0</v>
      </c>
      <c r="G98" s="28">
        <f>SUMIFS(Tabla16[[EXENTO ]],Tabla16[NUM],Tabla1[[#This Row],[CODIGO]])</f>
        <v>0</v>
      </c>
      <c r="H98" s="28">
        <f>SUMIFS(Tabla16[IVA],Tabla16[NUM],Tabla1[[#This Row],[CODIGO]])</f>
        <v>0</v>
      </c>
      <c r="I98" s="28">
        <f>SUMIFS(Tabla16[ISR RET.],Tabla16[NUM],Tabla1[[#This Row],[CODIGO]])</f>
        <v>0</v>
      </c>
      <c r="J98" s="28">
        <f>SUMIFS(Tabla16[IVA RET.],Tabla16[NUM],Tabla1[[#This Row],[CODIGO]])</f>
        <v>0</v>
      </c>
      <c r="K98" t="str">
        <f>FIXED(Tabla1[[#This Row],[TASA 16%]],0)</f>
        <v>0</v>
      </c>
      <c r="L98" t="str">
        <f>FIXED(Tabla1[[#This Row],[TASA 0%]],0)</f>
        <v>0</v>
      </c>
      <c r="M98" t="str">
        <f>FIXED(Tabla1[[#This Row],[TASA EXE.]],0)</f>
        <v>0</v>
      </c>
      <c r="N98" t="str">
        <f>FIXED(Tabla1[[#This Row],[IVA]],0)</f>
        <v>0</v>
      </c>
      <c r="O98" t="str">
        <f>FIXED(Tabla1[[#This Row],[ISR RET]],0)</f>
        <v>0</v>
      </c>
      <c r="P98" t="str">
        <f>FIXED(Tabla1[[#This Row],[IVA RET]],0)</f>
        <v>0</v>
      </c>
      <c r="R98" s="35">
        <f>Tabla1[[#This Row],[TASA 16]]*16%</f>
        <v>0</v>
      </c>
    </row>
    <row r="99" spans="2:20" x14ac:dyDescent="0.25">
      <c r="B99" t="str">
        <f>'[1]210 Y RFC'!A99</f>
        <v>CACC37080645A</v>
      </c>
      <c r="C99" t="str">
        <f>'[1]210 Y RFC'!B99</f>
        <v>210-0097</v>
      </c>
      <c r="D99" t="str">
        <f>'[1]210 Y RFC'!C99</f>
        <v>CASILLAS Y CASILLAS CAYETANO</v>
      </c>
      <c r="E99" s="28">
        <f>SUMIFS(Tabla16[TASA 16],Tabla16[NUM],Tabla1[[#This Row],[CODIGO]])</f>
        <v>0</v>
      </c>
      <c r="F99" s="28">
        <f>SUMIFS(Tabla16[TASA 0%],Tabla16[NUM],Tabla1[[#This Row],[CODIGO]])</f>
        <v>0</v>
      </c>
      <c r="G99" s="28">
        <f>SUMIFS(Tabla16[[EXENTO ]],Tabla16[NUM],Tabla1[[#This Row],[CODIGO]])</f>
        <v>0</v>
      </c>
      <c r="H99" s="28">
        <f>SUMIFS(Tabla16[IVA],Tabla16[NUM],Tabla1[[#This Row],[CODIGO]])</f>
        <v>0</v>
      </c>
      <c r="I99" s="28">
        <f>SUMIFS(Tabla16[ISR RET.],Tabla16[NUM],Tabla1[[#This Row],[CODIGO]])</f>
        <v>0</v>
      </c>
      <c r="J99" s="28">
        <f>SUMIFS(Tabla16[IVA RET.],Tabla16[NUM],Tabla1[[#This Row],[CODIGO]])</f>
        <v>0</v>
      </c>
      <c r="K99" t="str">
        <f>FIXED(Tabla1[[#This Row],[TASA 16%]],0)</f>
        <v>0</v>
      </c>
      <c r="L99" t="str">
        <f>FIXED(Tabla1[[#This Row],[TASA 0%]],0)</f>
        <v>0</v>
      </c>
      <c r="M99" t="str">
        <f>FIXED(Tabla1[[#This Row],[TASA EXE.]],0)</f>
        <v>0</v>
      </c>
      <c r="N99" t="str">
        <f>FIXED(Tabla1[[#This Row],[IVA]],0)</f>
        <v>0</v>
      </c>
      <c r="O99" t="str">
        <f>FIXED(Tabla1[[#This Row],[ISR RET]],0)</f>
        <v>0</v>
      </c>
      <c r="P99" t="str">
        <f>FIXED(Tabla1[[#This Row],[IVA RET]],0)</f>
        <v>0</v>
      </c>
      <c r="R99" s="35">
        <f>Tabla1[[#This Row],[TASA 16]]*16%</f>
        <v>0</v>
      </c>
    </row>
    <row r="100" spans="2:20" x14ac:dyDescent="0.25">
      <c r="B100">
        <f>'[1]210 Y RFC'!A100</f>
        <v>0</v>
      </c>
      <c r="C100" t="str">
        <f>'[1]210 Y RFC'!B100</f>
        <v>210-0098</v>
      </c>
      <c r="D100" t="str">
        <f>'[1]210 Y RFC'!C100</f>
        <v>ENVASES VALLEJO SA DE CV</v>
      </c>
      <c r="E100" s="28">
        <f>SUMIFS(Tabla16[TASA 16],Tabla16[NUM],Tabla1[[#This Row],[CODIGO]])</f>
        <v>0</v>
      </c>
      <c r="F100" s="28">
        <f>SUMIFS(Tabla16[TASA 0%],Tabla16[NUM],Tabla1[[#This Row],[CODIGO]])</f>
        <v>0</v>
      </c>
      <c r="G100" s="28">
        <f>SUMIFS(Tabla16[[EXENTO ]],Tabla16[NUM],Tabla1[[#This Row],[CODIGO]])</f>
        <v>0</v>
      </c>
      <c r="H100" s="28">
        <f>SUMIFS(Tabla16[IVA],Tabla16[NUM],Tabla1[[#This Row],[CODIGO]])</f>
        <v>0</v>
      </c>
      <c r="I100" s="28">
        <f>SUMIFS(Tabla16[ISR RET.],Tabla16[NUM],Tabla1[[#This Row],[CODIGO]])</f>
        <v>0</v>
      </c>
      <c r="J100" s="28">
        <f>SUMIFS(Tabla16[IVA RET.],Tabla16[NUM],Tabla1[[#This Row],[CODIGO]])</f>
        <v>0</v>
      </c>
      <c r="K100" t="str">
        <f>FIXED(Tabla1[[#This Row],[TASA 16%]],0)</f>
        <v>0</v>
      </c>
      <c r="L100" t="str">
        <f>FIXED(Tabla1[[#This Row],[TASA 0%]],0)</f>
        <v>0</v>
      </c>
      <c r="M100" t="str">
        <f>FIXED(Tabla1[[#This Row],[TASA EXE.]],0)</f>
        <v>0</v>
      </c>
      <c r="N100" t="str">
        <f>FIXED(Tabla1[[#This Row],[IVA]],0)</f>
        <v>0</v>
      </c>
      <c r="O100" t="str">
        <f>FIXED(Tabla1[[#This Row],[ISR RET]],0)</f>
        <v>0</v>
      </c>
      <c r="P100" t="str">
        <f>FIXED(Tabla1[[#This Row],[IVA RET]],0)</f>
        <v>0</v>
      </c>
      <c r="R100" s="35">
        <f>Tabla1[[#This Row],[TASA 16]]*16%</f>
        <v>0</v>
      </c>
    </row>
    <row r="101" spans="2:20" x14ac:dyDescent="0.25">
      <c r="B101" t="str">
        <f>'[1]210 Y RFC'!A101</f>
        <v>CAL041109J81</v>
      </c>
      <c r="C101" t="str">
        <f>'[1]210 Y RFC'!B101</f>
        <v>210-0099</v>
      </c>
      <c r="D101" t="str">
        <f>'[1]210 Y RFC'!C101</f>
        <v>COMA DE LOS ALTOS SA DE CV</v>
      </c>
      <c r="E101" s="28">
        <f>SUMIFS(Tabla16[TASA 16],Tabla16[NUM],Tabla1[[#This Row],[CODIGO]])</f>
        <v>0</v>
      </c>
      <c r="F101" s="28">
        <f>SUMIFS(Tabla16[TASA 0%],Tabla16[NUM],Tabla1[[#This Row],[CODIGO]])</f>
        <v>0</v>
      </c>
      <c r="G101" s="28">
        <f>SUMIFS(Tabla16[[EXENTO ]],Tabla16[NUM],Tabla1[[#This Row],[CODIGO]])</f>
        <v>0</v>
      </c>
      <c r="H101" s="28">
        <f>SUMIFS(Tabla16[IVA],Tabla16[NUM],Tabla1[[#This Row],[CODIGO]])</f>
        <v>0</v>
      </c>
      <c r="I101" s="28">
        <f>SUMIFS(Tabla16[ISR RET.],Tabla16[NUM],Tabla1[[#This Row],[CODIGO]])</f>
        <v>0</v>
      </c>
      <c r="J101" s="28">
        <f>SUMIFS(Tabla16[IVA RET.],Tabla16[NUM],Tabla1[[#This Row],[CODIGO]])</f>
        <v>0</v>
      </c>
      <c r="K101" t="str">
        <f>FIXED(Tabla1[[#This Row],[TASA 16%]],0)</f>
        <v>0</v>
      </c>
      <c r="L101" t="str">
        <f>FIXED(Tabla1[[#This Row],[TASA 0%]],0)</f>
        <v>0</v>
      </c>
      <c r="M101" t="str">
        <f>FIXED(Tabla1[[#This Row],[TASA EXE.]],0)</f>
        <v>0</v>
      </c>
      <c r="N101" t="str">
        <f>FIXED(Tabla1[[#This Row],[IVA]],0)</f>
        <v>0</v>
      </c>
      <c r="O101" t="str">
        <f>FIXED(Tabla1[[#This Row],[ISR RET]],0)</f>
        <v>0</v>
      </c>
      <c r="P101" t="str">
        <f>FIXED(Tabla1[[#This Row],[IVA RET]],0)</f>
        <v>0</v>
      </c>
      <c r="R101" s="35">
        <f>Tabla1[[#This Row],[TASA 16]]*16%</f>
        <v>0</v>
      </c>
    </row>
    <row r="102" spans="2:20" x14ac:dyDescent="0.25">
      <c r="B102" t="str">
        <f>'[1]210 Y RFC'!A102</f>
        <v>LRO710928P8A</v>
      </c>
      <c r="C102" t="str">
        <f>'[1]210 Y RFC'!B102</f>
        <v>210-0100</v>
      </c>
      <c r="D102" t="str">
        <f>'[1]210 Y RFC'!C102</f>
        <v xml:space="preserve">LABORATORIOS ROCHER SA </v>
      </c>
      <c r="E102" s="28">
        <f>SUMIFS(Tabla16[TASA 16],Tabla16[NUM],Tabla1[[#This Row],[CODIGO]])</f>
        <v>0</v>
      </c>
      <c r="F102" s="28">
        <f>SUMIFS(Tabla16[TASA 0%],Tabla16[NUM],Tabla1[[#This Row],[CODIGO]])</f>
        <v>0</v>
      </c>
      <c r="G102" s="28">
        <f>SUMIFS(Tabla16[[EXENTO ]],Tabla16[NUM],Tabla1[[#This Row],[CODIGO]])</f>
        <v>0</v>
      </c>
      <c r="H102" s="28">
        <f>SUMIFS(Tabla16[IVA],Tabla16[NUM],Tabla1[[#This Row],[CODIGO]])</f>
        <v>0</v>
      </c>
      <c r="I102" s="28">
        <f>SUMIFS(Tabla16[ISR RET.],Tabla16[NUM],Tabla1[[#This Row],[CODIGO]])</f>
        <v>0</v>
      </c>
      <c r="J102" s="28">
        <f>SUMIFS(Tabla16[IVA RET.],Tabla16[NUM],Tabla1[[#This Row],[CODIGO]])</f>
        <v>0</v>
      </c>
      <c r="K102" t="str">
        <f>FIXED(Tabla1[[#This Row],[TASA 16%]],0)</f>
        <v>0</v>
      </c>
      <c r="L102" t="str">
        <f>FIXED(Tabla1[[#This Row],[TASA 0%]],0)</f>
        <v>0</v>
      </c>
      <c r="M102" t="str">
        <f>FIXED(Tabla1[[#This Row],[TASA EXE.]],0)</f>
        <v>0</v>
      </c>
      <c r="N102" t="str">
        <f>FIXED(Tabla1[[#This Row],[IVA]],0)</f>
        <v>0</v>
      </c>
      <c r="O102" t="str">
        <f>FIXED(Tabla1[[#This Row],[ISR RET]],0)</f>
        <v>0</v>
      </c>
      <c r="P102" t="str">
        <f>FIXED(Tabla1[[#This Row],[IVA RET]],0)</f>
        <v>0</v>
      </c>
      <c r="R102" s="35">
        <f>Tabla1[[#This Row],[TASA 16]]*16%</f>
        <v>0</v>
      </c>
    </row>
    <row r="103" spans="2:20" x14ac:dyDescent="0.25">
      <c r="B103" t="str">
        <f>'[1]210 Y RFC'!A103</f>
        <v>TES801204HZ3</v>
      </c>
      <c r="C103" t="str">
        <f>'[1]210 Y RFC'!B103</f>
        <v>210-0101</v>
      </c>
      <c r="D103" t="str">
        <f>'[1]210 Y RFC'!C103</f>
        <v>TRAPICHE LA ESPERANZA SA</v>
      </c>
      <c r="E103" s="28">
        <f>SUMIFS(Tabla16[TASA 16],Tabla16[NUM],Tabla1[[#This Row],[CODIGO]])</f>
        <v>0</v>
      </c>
      <c r="F103" s="28">
        <f>SUMIFS(Tabla16[TASA 0%],Tabla16[NUM],Tabla1[[#This Row],[CODIGO]])</f>
        <v>0</v>
      </c>
      <c r="G103" s="28">
        <f>SUMIFS(Tabla16[[EXENTO ]],Tabla16[NUM],Tabla1[[#This Row],[CODIGO]])</f>
        <v>0</v>
      </c>
      <c r="H103" s="28">
        <f>SUMIFS(Tabla16[IVA],Tabla16[NUM],Tabla1[[#This Row],[CODIGO]])</f>
        <v>0</v>
      </c>
      <c r="I103" s="28">
        <f>SUMIFS(Tabla16[ISR RET.],Tabla16[NUM],Tabla1[[#This Row],[CODIGO]])</f>
        <v>0</v>
      </c>
      <c r="J103" s="28">
        <f>SUMIFS(Tabla16[IVA RET.],Tabla16[NUM],Tabla1[[#This Row],[CODIGO]])</f>
        <v>0</v>
      </c>
      <c r="K103" t="str">
        <f>FIXED(Tabla1[[#This Row],[TASA 16%]],0)</f>
        <v>0</v>
      </c>
      <c r="L103" t="str">
        <f>FIXED(Tabla1[[#This Row],[TASA 0%]],0)</f>
        <v>0</v>
      </c>
      <c r="M103" t="str">
        <f>FIXED(Tabla1[[#This Row],[TASA EXE.]],0)</f>
        <v>0</v>
      </c>
      <c r="N103" t="str">
        <f>FIXED(Tabla1[[#This Row],[IVA]],0)</f>
        <v>0</v>
      </c>
      <c r="O103" t="str">
        <f>FIXED(Tabla1[[#This Row],[ISR RET]],0)</f>
        <v>0</v>
      </c>
      <c r="P103" t="str">
        <f>FIXED(Tabla1[[#This Row],[IVA RET]],0)</f>
        <v>0</v>
      </c>
      <c r="R103" s="35">
        <f>Tabla1[[#This Row],[TASA 16]]*16%</f>
        <v>0</v>
      </c>
    </row>
    <row r="104" spans="2:20" x14ac:dyDescent="0.25">
      <c r="B104" t="str">
        <f>'[1]210 Y RFC'!A104</f>
        <v>DCA930316BY9</v>
      </c>
      <c r="C104" t="str">
        <f>'[1]210 Y RFC'!B104</f>
        <v>210-0102</v>
      </c>
      <c r="D104" t="str">
        <f>'[1]210 Y RFC'!C104</f>
        <v>DESARROLLO COMERCIAL ABARROTERO SA DE CV</v>
      </c>
      <c r="E104" s="28">
        <f>SUMIFS(Tabla16[TASA 16],Tabla16[NUM],Tabla1[[#This Row],[CODIGO]])</f>
        <v>5971031.8125</v>
      </c>
      <c r="F104" s="28">
        <f>SUMIFS(Tabla16[TASA 0%],Tabla16[NUM],Tabla1[[#This Row],[CODIGO]])</f>
        <v>4110976.227500001</v>
      </c>
      <c r="G104" s="28">
        <f>SUMIFS(Tabla16[[EXENTO ]],Tabla16[NUM],Tabla1[[#This Row],[CODIGO]])</f>
        <v>63797.819999999992</v>
      </c>
      <c r="H104" s="28">
        <f>SUMIFS(Tabla16[IVA],Tabla16[NUM],Tabla1[[#This Row],[CODIGO]])</f>
        <v>955365.09</v>
      </c>
      <c r="I104" s="28">
        <f>SUMIFS(Tabla16[ISR RET.],Tabla16[NUM],Tabla1[[#This Row],[CODIGO]])</f>
        <v>0</v>
      </c>
      <c r="J104" s="28">
        <f>SUMIFS(Tabla16[IVA RET.],Tabla16[NUM],Tabla1[[#This Row],[CODIGO]])</f>
        <v>0</v>
      </c>
      <c r="K104" t="str">
        <f>FIXED(Tabla1[[#This Row],[TASA 16%]],0)</f>
        <v>5,971,032</v>
      </c>
      <c r="L104" t="str">
        <f>FIXED(Tabla1[[#This Row],[TASA 0%]],0)</f>
        <v>4,110,976</v>
      </c>
      <c r="M104" t="str">
        <f>FIXED(Tabla1[[#This Row],[TASA EXE.]],0)</f>
        <v>63,798</v>
      </c>
      <c r="N104" t="str">
        <f>FIXED(Tabla1[[#This Row],[IVA]],0)</f>
        <v>955,365</v>
      </c>
      <c r="O104" t="str">
        <f>FIXED(Tabla1[[#This Row],[ISR RET]],0)</f>
        <v>0</v>
      </c>
      <c r="P104" t="str">
        <f>FIXED(Tabla1[[#This Row],[IVA RET]],0)</f>
        <v>0</v>
      </c>
      <c r="R104" s="35">
        <f>Tabla1[[#This Row],[TASA 16]]*16%</f>
        <v>955365.12</v>
      </c>
      <c r="T104" s="67"/>
    </row>
    <row r="105" spans="2:20" x14ac:dyDescent="0.25">
      <c r="B105" t="str">
        <f>'[1]210 Y RFC'!A105</f>
        <v>OIBA420802U13</v>
      </c>
      <c r="C105" t="str">
        <f>'[1]210 Y RFC'!B105</f>
        <v>210-0103</v>
      </c>
      <c r="D105" t="str">
        <f>'[1]210 Y RFC'!C105</f>
        <v>ORTIZ BOYSO ABIGAIL</v>
      </c>
      <c r="E105" s="28">
        <f>SUMIFS(Tabla16[TASA 16],Tabla16[NUM],Tabla1[[#This Row],[CODIGO]])</f>
        <v>0</v>
      </c>
      <c r="F105" s="28">
        <f>SUMIFS(Tabla16[TASA 0%],Tabla16[NUM],Tabla1[[#This Row],[CODIGO]])</f>
        <v>0</v>
      </c>
      <c r="G105" s="28">
        <f>SUMIFS(Tabla16[[EXENTO ]],Tabla16[NUM],Tabla1[[#This Row],[CODIGO]])</f>
        <v>0</v>
      </c>
      <c r="H105" s="28">
        <f>SUMIFS(Tabla16[IVA],Tabla16[NUM],Tabla1[[#This Row],[CODIGO]])</f>
        <v>0</v>
      </c>
      <c r="I105" s="28">
        <f>SUMIFS(Tabla16[ISR RET.],Tabla16[NUM],Tabla1[[#This Row],[CODIGO]])</f>
        <v>0</v>
      </c>
      <c r="J105" s="28">
        <f>SUMIFS(Tabla16[IVA RET.],Tabla16[NUM],Tabla1[[#This Row],[CODIGO]])</f>
        <v>0</v>
      </c>
      <c r="K105" t="str">
        <f>FIXED(Tabla1[[#This Row],[TASA 16%]],0)</f>
        <v>0</v>
      </c>
      <c r="L105" t="str">
        <f>FIXED(Tabla1[[#This Row],[TASA 0%]],0)</f>
        <v>0</v>
      </c>
      <c r="M105" t="str">
        <f>FIXED(Tabla1[[#This Row],[TASA EXE.]],0)</f>
        <v>0</v>
      </c>
      <c r="N105" t="str">
        <f>FIXED(Tabla1[[#This Row],[IVA]],0)</f>
        <v>0</v>
      </c>
      <c r="O105" t="str">
        <f>FIXED(Tabla1[[#This Row],[ISR RET]],0)</f>
        <v>0</v>
      </c>
      <c r="P105" t="str">
        <f>FIXED(Tabla1[[#This Row],[IVA RET]],0)</f>
        <v>0</v>
      </c>
      <c r="R105" s="35">
        <f>Tabla1[[#This Row],[TASA 16]]*16%</f>
        <v>0</v>
      </c>
    </row>
    <row r="106" spans="2:20" x14ac:dyDescent="0.25">
      <c r="B106" t="str">
        <f>'[1]210 Y RFC'!A106</f>
        <v>ASM140509AR9</v>
      </c>
      <c r="C106" t="str">
        <f>'[1]210 Y RFC'!B106</f>
        <v>210-0104</v>
      </c>
      <c r="D106" t="str">
        <f>'[1]210 Y RFC'!C106</f>
        <v>ABASTECEDORA DE SERVICIOS MEDICOS DE MEXICO SA DE CV</v>
      </c>
      <c r="E106" s="28">
        <f>SUMIFS(Tabla16[TASA 16],Tabla16[NUM],Tabla1[[#This Row],[CODIGO]])</f>
        <v>0</v>
      </c>
      <c r="F106" s="28">
        <f>SUMIFS(Tabla16[TASA 0%],Tabla16[NUM],Tabla1[[#This Row],[CODIGO]])</f>
        <v>0</v>
      </c>
      <c r="G106" s="28">
        <f>SUMIFS(Tabla16[[EXENTO ]],Tabla16[NUM],Tabla1[[#This Row],[CODIGO]])</f>
        <v>0</v>
      </c>
      <c r="H106" s="28">
        <f>SUMIFS(Tabla16[IVA],Tabla16[NUM],Tabla1[[#This Row],[CODIGO]])</f>
        <v>0</v>
      </c>
      <c r="I106" s="28">
        <f>SUMIFS(Tabla16[ISR RET.],Tabla16[NUM],Tabla1[[#This Row],[CODIGO]])</f>
        <v>0</v>
      </c>
      <c r="J106" s="28">
        <f>SUMIFS(Tabla16[IVA RET.],Tabla16[NUM],Tabla1[[#This Row],[CODIGO]])</f>
        <v>0</v>
      </c>
      <c r="K106" t="str">
        <f>FIXED(Tabla1[[#This Row],[TASA 16%]],0)</f>
        <v>0</v>
      </c>
      <c r="L106" t="str">
        <f>FIXED(Tabla1[[#This Row],[TASA 0%]],0)</f>
        <v>0</v>
      </c>
      <c r="M106" t="str">
        <f>FIXED(Tabla1[[#This Row],[TASA EXE.]],0)</f>
        <v>0</v>
      </c>
      <c r="N106" t="str">
        <f>FIXED(Tabla1[[#This Row],[IVA]],0)</f>
        <v>0</v>
      </c>
      <c r="O106" t="str">
        <f>FIXED(Tabla1[[#This Row],[ISR RET]],0)</f>
        <v>0</v>
      </c>
      <c r="P106" t="str">
        <f>FIXED(Tabla1[[#This Row],[IVA RET]],0)</f>
        <v>0</v>
      </c>
      <c r="R106" s="35">
        <f>Tabla1[[#This Row],[TASA 16]]*16%</f>
        <v>0</v>
      </c>
    </row>
    <row r="107" spans="2:20" x14ac:dyDescent="0.25">
      <c r="B107" t="str">
        <f>'[1]210 Y RFC'!A107</f>
        <v>DDE010329NM6</v>
      </c>
      <c r="C107" t="str">
        <f>'[1]210 Y RFC'!B107</f>
        <v>210-0105</v>
      </c>
      <c r="D107" t="str">
        <f>'[1]210 Y RFC'!C107</f>
        <v>DULCES LAS DELICIAS SA DE CV</v>
      </c>
      <c r="E107" s="28">
        <f>SUMIFS(Tabla16[TASA 16],Tabla16[NUM],Tabla1[[#This Row],[CODIGO]])</f>
        <v>0</v>
      </c>
      <c r="F107" s="28">
        <f>SUMIFS(Tabla16[TASA 0%],Tabla16[NUM],Tabla1[[#This Row],[CODIGO]])</f>
        <v>0</v>
      </c>
      <c r="G107" s="28">
        <f>SUMIFS(Tabla16[[EXENTO ]],Tabla16[NUM],Tabla1[[#This Row],[CODIGO]])</f>
        <v>0</v>
      </c>
      <c r="H107" s="28">
        <f>SUMIFS(Tabla16[IVA],Tabla16[NUM],Tabla1[[#This Row],[CODIGO]])</f>
        <v>0</v>
      </c>
      <c r="I107" s="28">
        <f>SUMIFS(Tabla16[ISR RET.],Tabla16[NUM],Tabla1[[#This Row],[CODIGO]])</f>
        <v>0</v>
      </c>
      <c r="J107" s="28">
        <f>SUMIFS(Tabla16[IVA RET.],Tabla16[NUM],Tabla1[[#This Row],[CODIGO]])</f>
        <v>0</v>
      </c>
      <c r="K107" t="str">
        <f>FIXED(Tabla1[[#This Row],[TASA 16%]],0)</f>
        <v>0</v>
      </c>
      <c r="L107" t="str">
        <f>FIXED(Tabla1[[#This Row],[TASA 0%]],0)</f>
        <v>0</v>
      </c>
      <c r="M107" t="str">
        <f>FIXED(Tabla1[[#This Row],[TASA EXE.]],0)</f>
        <v>0</v>
      </c>
      <c r="N107" t="str">
        <f>FIXED(Tabla1[[#This Row],[IVA]],0)</f>
        <v>0</v>
      </c>
      <c r="O107" t="str">
        <f>FIXED(Tabla1[[#This Row],[ISR RET]],0)</f>
        <v>0</v>
      </c>
      <c r="P107" t="str">
        <f>FIXED(Tabla1[[#This Row],[IVA RET]],0)</f>
        <v>0</v>
      </c>
      <c r="R107" s="35">
        <f>Tabla1[[#This Row],[TASA 16]]*16%</f>
        <v>0</v>
      </c>
    </row>
    <row r="108" spans="2:20" x14ac:dyDescent="0.25">
      <c r="B108" t="str">
        <f>'[1]210 Y RFC'!A108</f>
        <v>MDH0501285H4</v>
      </c>
      <c r="C108" t="str">
        <f>'[1]210 Y RFC'!B108</f>
        <v>210-0106</v>
      </c>
      <c r="D108" t="str">
        <f>'[1]210 Y RFC'!C108</f>
        <v>MEGA DISTRIBUCIONES DE HOGAR SA DE CV</v>
      </c>
      <c r="E108" s="28">
        <f>SUMIFS(Tabla16[TASA 16],Tabla16[NUM],Tabla1[[#This Row],[CODIGO]])</f>
        <v>0</v>
      </c>
      <c r="F108" s="28">
        <f>SUMIFS(Tabla16[TASA 0%],Tabla16[NUM],Tabla1[[#This Row],[CODIGO]])</f>
        <v>0</v>
      </c>
      <c r="G108" s="28">
        <f>SUMIFS(Tabla16[[EXENTO ]],Tabla16[NUM],Tabla1[[#This Row],[CODIGO]])</f>
        <v>0</v>
      </c>
      <c r="H108" s="28">
        <f>SUMIFS(Tabla16[IVA],Tabla16[NUM],Tabla1[[#This Row],[CODIGO]])</f>
        <v>0</v>
      </c>
      <c r="I108" s="28">
        <f>SUMIFS(Tabla16[ISR RET.],Tabla16[NUM],Tabla1[[#This Row],[CODIGO]])</f>
        <v>0</v>
      </c>
      <c r="J108" s="28">
        <f>SUMIFS(Tabla16[IVA RET.],Tabla16[NUM],Tabla1[[#This Row],[CODIGO]])</f>
        <v>0</v>
      </c>
      <c r="K108" t="str">
        <f>FIXED(Tabla1[[#This Row],[TASA 16%]],0)</f>
        <v>0</v>
      </c>
      <c r="L108" t="str">
        <f>FIXED(Tabla1[[#This Row],[TASA 0%]],0)</f>
        <v>0</v>
      </c>
      <c r="M108" t="str">
        <f>FIXED(Tabla1[[#This Row],[TASA EXE.]],0)</f>
        <v>0</v>
      </c>
      <c r="N108" t="str">
        <f>FIXED(Tabla1[[#This Row],[IVA]],0)</f>
        <v>0</v>
      </c>
      <c r="O108" t="str">
        <f>FIXED(Tabla1[[#This Row],[ISR RET]],0)</f>
        <v>0</v>
      </c>
      <c r="P108" t="str">
        <f>FIXED(Tabla1[[#This Row],[IVA RET]],0)</f>
        <v>0</v>
      </c>
      <c r="R108" s="35">
        <f>Tabla1[[#This Row],[TASA 16]]*16%</f>
        <v>0</v>
      </c>
    </row>
    <row r="109" spans="2:20" x14ac:dyDescent="0.25">
      <c r="B109" t="str">
        <f>'[1]210 Y RFC'!A109</f>
        <v>MOCA7911307E4</v>
      </c>
      <c r="C109" t="str">
        <f>'[1]210 Y RFC'!B109</f>
        <v>210-0107</v>
      </c>
      <c r="D109" t="str">
        <f>'[1]210 Y RFC'!C109</f>
        <v>MORA CRUZ ALFREDO</v>
      </c>
      <c r="E109" s="28">
        <f>SUMIFS(Tabla16[TASA 16],Tabla16[NUM],Tabla1[[#This Row],[CODIGO]])</f>
        <v>0</v>
      </c>
      <c r="F109" s="28">
        <f>SUMIFS(Tabla16[TASA 0%],Tabla16[NUM],Tabla1[[#This Row],[CODIGO]])</f>
        <v>0</v>
      </c>
      <c r="G109" s="28">
        <f>SUMIFS(Tabla16[[EXENTO ]],Tabla16[NUM],Tabla1[[#This Row],[CODIGO]])</f>
        <v>0</v>
      </c>
      <c r="H109" s="28">
        <f>SUMIFS(Tabla16[IVA],Tabla16[NUM],Tabla1[[#This Row],[CODIGO]])</f>
        <v>0</v>
      </c>
      <c r="I109" s="28">
        <f>SUMIFS(Tabla16[ISR RET.],Tabla16[NUM],Tabla1[[#This Row],[CODIGO]])</f>
        <v>0</v>
      </c>
      <c r="J109" s="28">
        <f>SUMIFS(Tabla16[IVA RET.],Tabla16[NUM],Tabla1[[#This Row],[CODIGO]])</f>
        <v>0</v>
      </c>
      <c r="K109" t="str">
        <f>FIXED(Tabla1[[#This Row],[TASA 16%]],0)</f>
        <v>0</v>
      </c>
      <c r="L109" t="str">
        <f>FIXED(Tabla1[[#This Row],[TASA 0%]],0)</f>
        <v>0</v>
      </c>
      <c r="M109" t="str">
        <f>FIXED(Tabla1[[#This Row],[TASA EXE.]],0)</f>
        <v>0</v>
      </c>
      <c r="N109" t="str">
        <f>FIXED(Tabla1[[#This Row],[IVA]],0)</f>
        <v>0</v>
      </c>
      <c r="O109" t="str">
        <f>FIXED(Tabla1[[#This Row],[ISR RET]],0)</f>
        <v>0</v>
      </c>
      <c r="P109" t="str">
        <f>FIXED(Tabla1[[#This Row],[IVA RET]],0)</f>
        <v>0</v>
      </c>
      <c r="R109" s="35">
        <f>Tabla1[[#This Row],[TASA 16]]*16%</f>
        <v>0</v>
      </c>
    </row>
    <row r="110" spans="2:20" x14ac:dyDescent="0.25">
      <c r="B110" t="str">
        <f>'[1]210 Y RFC'!A110</f>
        <v>GOAC7609173T7</v>
      </c>
      <c r="C110" t="str">
        <f>'[1]210 Y RFC'!B110</f>
        <v>210-0108</v>
      </c>
      <c r="D110" t="str">
        <f>'[1]210 Y RFC'!C110</f>
        <v>GONZALEZ ACEVES CESAR CRISTOBAL</v>
      </c>
      <c r="E110" s="28">
        <f>SUMIFS(Tabla16[TASA 16],Tabla16[NUM],Tabla1[[#This Row],[CODIGO]])</f>
        <v>0</v>
      </c>
      <c r="F110" s="28">
        <f>SUMIFS(Tabla16[TASA 0%],Tabla16[NUM],Tabla1[[#This Row],[CODIGO]])</f>
        <v>0</v>
      </c>
      <c r="G110" s="28">
        <f>SUMIFS(Tabla16[[EXENTO ]],Tabla16[NUM],Tabla1[[#This Row],[CODIGO]])</f>
        <v>0</v>
      </c>
      <c r="H110" s="28">
        <f>SUMIFS(Tabla16[IVA],Tabla16[NUM],Tabla1[[#This Row],[CODIGO]])</f>
        <v>0</v>
      </c>
      <c r="I110" s="28">
        <f>SUMIFS(Tabla16[ISR RET.],Tabla16[NUM],Tabla1[[#This Row],[CODIGO]])</f>
        <v>0</v>
      </c>
      <c r="J110" s="28">
        <f>SUMIFS(Tabla16[IVA RET.],Tabla16[NUM],Tabla1[[#This Row],[CODIGO]])</f>
        <v>0</v>
      </c>
      <c r="K110" t="str">
        <f>FIXED(Tabla1[[#This Row],[TASA 16%]],0)</f>
        <v>0</v>
      </c>
      <c r="L110" t="str">
        <f>FIXED(Tabla1[[#This Row],[TASA 0%]],0)</f>
        <v>0</v>
      </c>
      <c r="M110" t="str">
        <f>FIXED(Tabla1[[#This Row],[TASA EXE.]],0)</f>
        <v>0</v>
      </c>
      <c r="N110" t="str">
        <f>FIXED(Tabla1[[#This Row],[IVA]],0)</f>
        <v>0</v>
      </c>
      <c r="O110" t="str">
        <f>FIXED(Tabla1[[#This Row],[ISR RET]],0)</f>
        <v>0</v>
      </c>
      <c r="P110" t="str">
        <f>FIXED(Tabla1[[#This Row],[IVA RET]],0)</f>
        <v>0</v>
      </c>
      <c r="R110" s="35">
        <f>Tabla1[[#This Row],[TASA 16]]*16%</f>
        <v>0</v>
      </c>
      <c r="T110" s="67"/>
    </row>
    <row r="111" spans="2:20" x14ac:dyDescent="0.25">
      <c r="B111" t="str">
        <f>'[1]210 Y RFC'!A111</f>
        <v>AARH860828GY0</v>
      </c>
      <c r="C111" t="str">
        <f>'[1]210 Y RFC'!B111</f>
        <v>210-0109</v>
      </c>
      <c r="D111" t="str">
        <f>'[1]210 Y RFC'!C111</f>
        <v>ALCALA ROMERO HORACIO</v>
      </c>
      <c r="E111" s="28">
        <f>SUMIFS(Tabla16[TASA 16],Tabla16[NUM],Tabla1[[#This Row],[CODIGO]])</f>
        <v>0</v>
      </c>
      <c r="F111" s="28">
        <f>SUMIFS(Tabla16[TASA 0%],Tabla16[NUM],Tabla1[[#This Row],[CODIGO]])</f>
        <v>0</v>
      </c>
      <c r="G111" s="28">
        <f>SUMIFS(Tabla16[[EXENTO ]],Tabla16[NUM],Tabla1[[#This Row],[CODIGO]])</f>
        <v>0</v>
      </c>
      <c r="H111" s="28">
        <f>SUMIFS(Tabla16[IVA],Tabla16[NUM],Tabla1[[#This Row],[CODIGO]])</f>
        <v>0</v>
      </c>
      <c r="I111" s="28">
        <f>SUMIFS(Tabla16[ISR RET.],Tabla16[NUM],Tabla1[[#This Row],[CODIGO]])</f>
        <v>0</v>
      </c>
      <c r="J111" s="28">
        <f>SUMIFS(Tabla16[IVA RET.],Tabla16[NUM],Tabla1[[#This Row],[CODIGO]])</f>
        <v>0</v>
      </c>
      <c r="K111" t="str">
        <f>FIXED(Tabla1[[#This Row],[TASA 16%]],0)</f>
        <v>0</v>
      </c>
      <c r="L111" t="str">
        <f>FIXED(Tabla1[[#This Row],[TASA 0%]],0)</f>
        <v>0</v>
      </c>
      <c r="M111" t="str">
        <f>FIXED(Tabla1[[#This Row],[TASA EXE.]],0)</f>
        <v>0</v>
      </c>
      <c r="N111" t="str">
        <f>FIXED(Tabla1[[#This Row],[IVA]],0)</f>
        <v>0</v>
      </c>
      <c r="O111" t="str">
        <f>FIXED(Tabla1[[#This Row],[ISR RET]],0)</f>
        <v>0</v>
      </c>
      <c r="P111" t="str">
        <f>FIXED(Tabla1[[#This Row],[IVA RET]],0)</f>
        <v>0</v>
      </c>
      <c r="R111" s="35">
        <f>Tabla1[[#This Row],[TASA 16]]*16%</f>
        <v>0</v>
      </c>
    </row>
    <row r="112" spans="2:20" x14ac:dyDescent="0.25">
      <c r="B112" t="str">
        <f>'[1]210 Y RFC'!A112</f>
        <v>RRO791121AX4</v>
      </c>
      <c r="C112" t="str">
        <f>'[1]210 Y RFC'!B112</f>
        <v>210-0110</v>
      </c>
      <c r="D112" t="str">
        <f>'[1]210 Y RFC'!C112</f>
        <v>REFACCIONARIA ROGELIO SA DE CV</v>
      </c>
      <c r="E112" s="28">
        <f>SUMIFS(Tabla16[TASA 16],Tabla16[NUM],Tabla1[[#This Row],[CODIGO]])</f>
        <v>0</v>
      </c>
      <c r="F112" s="28">
        <f>SUMIFS(Tabla16[TASA 0%],Tabla16[NUM],Tabla1[[#This Row],[CODIGO]])</f>
        <v>0</v>
      </c>
      <c r="G112" s="28">
        <f>SUMIFS(Tabla16[[EXENTO ]],Tabla16[NUM],Tabla1[[#This Row],[CODIGO]])</f>
        <v>0</v>
      </c>
      <c r="H112" s="28">
        <f>SUMIFS(Tabla16[IVA],Tabla16[NUM],Tabla1[[#This Row],[CODIGO]])</f>
        <v>0</v>
      </c>
      <c r="I112" s="28">
        <f>SUMIFS(Tabla16[ISR RET.],Tabla16[NUM],Tabla1[[#This Row],[CODIGO]])</f>
        <v>0</v>
      </c>
      <c r="J112" s="28">
        <f>SUMIFS(Tabla16[IVA RET.],Tabla16[NUM],Tabla1[[#This Row],[CODIGO]])</f>
        <v>0</v>
      </c>
      <c r="K112" t="str">
        <f>FIXED(Tabla1[[#This Row],[TASA 16%]],0)</f>
        <v>0</v>
      </c>
      <c r="L112" t="str">
        <f>FIXED(Tabla1[[#This Row],[TASA 0%]],0)</f>
        <v>0</v>
      </c>
      <c r="M112" t="str">
        <f>FIXED(Tabla1[[#This Row],[TASA EXE.]],0)</f>
        <v>0</v>
      </c>
      <c r="N112" t="str">
        <f>FIXED(Tabla1[[#This Row],[IVA]],0)</f>
        <v>0</v>
      </c>
      <c r="O112" t="str">
        <f>FIXED(Tabla1[[#This Row],[ISR RET]],0)</f>
        <v>0</v>
      </c>
      <c r="P112" t="str">
        <f>FIXED(Tabla1[[#This Row],[IVA RET]],0)</f>
        <v>0</v>
      </c>
      <c r="R112" s="35">
        <f>Tabla1[[#This Row],[TASA 16]]*16%</f>
        <v>0</v>
      </c>
    </row>
    <row r="113" spans="2:20" x14ac:dyDescent="0.25">
      <c r="B113" t="str">
        <f>'[1]210 Y RFC'!A113</f>
        <v>DHU980904DL0</v>
      </c>
      <c r="C113" t="str">
        <f>'[1]210 Y RFC'!B113</f>
        <v>210-0111</v>
      </c>
      <c r="D113" t="str">
        <f>'[1]210 Y RFC'!C113</f>
        <v>DISTRIBUIDORA HUGO'S SA DE CV</v>
      </c>
      <c r="E113" s="28">
        <f>SUMIFS(Tabla16[TASA 16],Tabla16[NUM],Tabla1[[#This Row],[CODIGO]])</f>
        <v>676072.1875</v>
      </c>
      <c r="F113" s="28">
        <f>SUMIFS(Tabla16[TASA 0%],Tabla16[NUM],Tabla1[[#This Row],[CODIGO]])</f>
        <v>91150.882499999963</v>
      </c>
      <c r="G113" s="28">
        <f>SUMIFS(Tabla16[[EXENTO ]],Tabla16[NUM],Tabla1[[#This Row],[CODIGO]])</f>
        <v>714.22</v>
      </c>
      <c r="H113" s="28">
        <f>SUMIFS(Tabla16[IVA],Tabla16[NUM],Tabla1[[#This Row],[CODIGO]])</f>
        <v>108171.55</v>
      </c>
      <c r="I113" s="28">
        <f>SUMIFS(Tabla16[ISR RET.],Tabla16[NUM],Tabla1[[#This Row],[CODIGO]])</f>
        <v>0</v>
      </c>
      <c r="J113" s="28">
        <f>SUMIFS(Tabla16[IVA RET.],Tabla16[NUM],Tabla1[[#This Row],[CODIGO]])</f>
        <v>0</v>
      </c>
      <c r="K113" t="str">
        <f>FIXED(Tabla1[[#This Row],[TASA 16%]],0)</f>
        <v>676,072</v>
      </c>
      <c r="L113" t="str">
        <f>FIXED(Tabla1[[#This Row],[TASA 0%]],0)</f>
        <v>91,151</v>
      </c>
      <c r="M113" t="str">
        <f>FIXED(Tabla1[[#This Row],[TASA EXE.]],0)</f>
        <v>714</v>
      </c>
      <c r="N113" t="str">
        <f>FIXED(Tabla1[[#This Row],[IVA]],0)</f>
        <v>108,172</v>
      </c>
      <c r="O113" t="str">
        <f>FIXED(Tabla1[[#This Row],[ISR RET]],0)</f>
        <v>0</v>
      </c>
      <c r="P113" t="str">
        <f>FIXED(Tabla1[[#This Row],[IVA RET]],0)</f>
        <v>0</v>
      </c>
      <c r="R113" s="35">
        <f>Tabla1[[#This Row],[TASA 16]]*16%</f>
        <v>108171.52</v>
      </c>
      <c r="T113" s="67"/>
    </row>
    <row r="114" spans="2:20" x14ac:dyDescent="0.25">
      <c r="B114" t="str">
        <f>'[1]210 Y RFC'!A114</f>
        <v>ASI010807SZA</v>
      </c>
      <c r="C114" t="str">
        <f>'[1]210 Y RFC'!B114</f>
        <v>210-0112</v>
      </c>
      <c r="D114" t="str">
        <f>'[1]210 Y RFC'!C114</f>
        <v>ABARROTES SAN IGNACIO SA DE CV</v>
      </c>
      <c r="E114" s="28">
        <f>SUMIFS(Tabla16[TASA 16],Tabla16[NUM],Tabla1[[#This Row],[CODIGO]])</f>
        <v>0</v>
      </c>
      <c r="F114" s="28">
        <f>SUMIFS(Tabla16[TASA 0%],Tabla16[NUM],Tabla1[[#This Row],[CODIGO]])</f>
        <v>0</v>
      </c>
      <c r="G114" s="28">
        <f>SUMIFS(Tabla16[[EXENTO ]],Tabla16[NUM],Tabla1[[#This Row],[CODIGO]])</f>
        <v>0</v>
      </c>
      <c r="H114" s="28">
        <f>SUMIFS(Tabla16[IVA],Tabla16[NUM],Tabla1[[#This Row],[CODIGO]])</f>
        <v>0</v>
      </c>
      <c r="I114" s="28">
        <f>SUMIFS(Tabla16[ISR RET.],Tabla16[NUM],Tabla1[[#This Row],[CODIGO]])</f>
        <v>0</v>
      </c>
      <c r="J114" s="28">
        <f>SUMIFS(Tabla16[IVA RET.],Tabla16[NUM],Tabla1[[#This Row],[CODIGO]])</f>
        <v>0</v>
      </c>
      <c r="K114" t="str">
        <f>FIXED(Tabla1[[#This Row],[TASA 16%]],0)</f>
        <v>0</v>
      </c>
      <c r="L114" t="str">
        <f>FIXED(Tabla1[[#This Row],[TASA 0%]],0)</f>
        <v>0</v>
      </c>
      <c r="M114" t="str">
        <f>FIXED(Tabla1[[#This Row],[TASA EXE.]],0)</f>
        <v>0</v>
      </c>
      <c r="N114" t="str">
        <f>FIXED(Tabla1[[#This Row],[IVA]],0)</f>
        <v>0</v>
      </c>
      <c r="O114" t="str">
        <f>FIXED(Tabla1[[#This Row],[ISR RET]],0)</f>
        <v>0</v>
      </c>
      <c r="P114" t="str">
        <f>FIXED(Tabla1[[#This Row],[IVA RET]],0)</f>
        <v>0</v>
      </c>
      <c r="R114" s="35">
        <f>Tabla1[[#This Row],[TASA 16]]*16%</f>
        <v>0</v>
      </c>
    </row>
    <row r="115" spans="2:20" x14ac:dyDescent="0.25">
      <c r="B115" t="str">
        <f>'[1]210 Y RFC'!A115</f>
        <v>OEJ8005145Z7</v>
      </c>
      <c r="C115" t="str">
        <f>'[1]210 Y RFC'!B115</f>
        <v>210-0113</v>
      </c>
      <c r="D115" t="str">
        <f>'[1]210 Y RFC'!C115</f>
        <v>OXIGENO Y ELECTRODOS DE JALISCO SA</v>
      </c>
      <c r="E115" s="28">
        <f>SUMIFS(Tabla16[TASA 16],Tabla16[NUM],Tabla1[[#This Row],[CODIGO]])</f>
        <v>0</v>
      </c>
      <c r="F115" s="28">
        <f>SUMIFS(Tabla16[TASA 0%],Tabla16[NUM],Tabla1[[#This Row],[CODIGO]])</f>
        <v>0</v>
      </c>
      <c r="G115" s="28">
        <f>SUMIFS(Tabla16[[EXENTO ]],Tabla16[NUM],Tabla1[[#This Row],[CODIGO]])</f>
        <v>0</v>
      </c>
      <c r="H115" s="28">
        <f>SUMIFS(Tabla16[IVA],Tabla16[NUM],Tabla1[[#This Row],[CODIGO]])</f>
        <v>0</v>
      </c>
      <c r="I115" s="28">
        <f>SUMIFS(Tabla16[ISR RET.],Tabla16[NUM],Tabla1[[#This Row],[CODIGO]])</f>
        <v>0</v>
      </c>
      <c r="J115" s="28">
        <f>SUMIFS(Tabla16[IVA RET.],Tabla16[NUM],Tabla1[[#This Row],[CODIGO]])</f>
        <v>0</v>
      </c>
      <c r="K115" t="str">
        <f>FIXED(Tabla1[[#This Row],[TASA 16%]],0)</f>
        <v>0</v>
      </c>
      <c r="L115" t="str">
        <f>FIXED(Tabla1[[#This Row],[TASA 0%]],0)</f>
        <v>0</v>
      </c>
      <c r="M115" t="str">
        <f>FIXED(Tabla1[[#This Row],[TASA EXE.]],0)</f>
        <v>0</v>
      </c>
      <c r="N115" t="str">
        <f>FIXED(Tabla1[[#This Row],[IVA]],0)</f>
        <v>0</v>
      </c>
      <c r="O115" t="str">
        <f>FIXED(Tabla1[[#This Row],[ISR RET]],0)</f>
        <v>0</v>
      </c>
      <c r="P115" t="str">
        <f>FIXED(Tabla1[[#This Row],[IVA RET]],0)</f>
        <v>0</v>
      </c>
      <c r="R115" s="35">
        <f>Tabla1[[#This Row],[TASA 16]]*16%</f>
        <v>0</v>
      </c>
    </row>
    <row r="116" spans="2:20" x14ac:dyDescent="0.25">
      <c r="B116" t="str">
        <f>'[1]210 Y RFC'!A116</f>
        <v>PENL6904127E7</v>
      </c>
      <c r="C116" t="str">
        <f>'[1]210 Y RFC'!B116</f>
        <v>210-0114</v>
      </c>
      <c r="D116" t="str">
        <f>'[1]210 Y RFC'!C116</f>
        <v>DE LA PEÑA NIEVES LUIS ALEJANDRO</v>
      </c>
      <c r="E116" s="28">
        <f>SUMIFS(Tabla16[TASA 16],Tabla16[NUM],Tabla1[[#This Row],[CODIGO]])</f>
        <v>0</v>
      </c>
      <c r="F116" s="28">
        <f>SUMIFS(Tabla16[TASA 0%],Tabla16[NUM],Tabla1[[#This Row],[CODIGO]])</f>
        <v>0</v>
      </c>
      <c r="G116" s="28">
        <f>SUMIFS(Tabla16[[EXENTO ]],Tabla16[NUM],Tabla1[[#This Row],[CODIGO]])</f>
        <v>0</v>
      </c>
      <c r="H116" s="28">
        <f>SUMIFS(Tabla16[IVA],Tabla16[NUM],Tabla1[[#This Row],[CODIGO]])</f>
        <v>0</v>
      </c>
      <c r="I116" s="28">
        <f>SUMIFS(Tabla16[ISR RET.],Tabla16[NUM],Tabla1[[#This Row],[CODIGO]])</f>
        <v>0</v>
      </c>
      <c r="J116" s="28">
        <f>SUMIFS(Tabla16[IVA RET.],Tabla16[NUM],Tabla1[[#This Row],[CODIGO]])</f>
        <v>0</v>
      </c>
      <c r="K116" t="str">
        <f>FIXED(Tabla1[[#This Row],[TASA 16%]],0)</f>
        <v>0</v>
      </c>
      <c r="L116" t="str">
        <f>FIXED(Tabla1[[#This Row],[TASA 0%]],0)</f>
        <v>0</v>
      </c>
      <c r="M116" t="str">
        <f>FIXED(Tabla1[[#This Row],[TASA EXE.]],0)</f>
        <v>0</v>
      </c>
      <c r="N116" t="str">
        <f>FIXED(Tabla1[[#This Row],[IVA]],0)</f>
        <v>0</v>
      </c>
      <c r="O116" t="str">
        <f>FIXED(Tabla1[[#This Row],[ISR RET]],0)</f>
        <v>0</v>
      </c>
      <c r="P116" t="str">
        <f>FIXED(Tabla1[[#This Row],[IVA RET]],0)</f>
        <v>0</v>
      </c>
      <c r="R116" s="35">
        <f>Tabla1[[#This Row],[TASA 16]]*16%</f>
        <v>0</v>
      </c>
    </row>
    <row r="117" spans="2:20" x14ac:dyDescent="0.25">
      <c r="B117" t="str">
        <f>'[1]210 Y RFC'!A117</f>
        <v>ZAMG640428QH8</v>
      </c>
      <c r="C117" t="str">
        <f>'[1]210 Y RFC'!B117</f>
        <v>210-0115</v>
      </c>
      <c r="D117" t="str">
        <f>'[1]210 Y RFC'!C117</f>
        <v>ZAMORA MORENO GABRIEL</v>
      </c>
      <c r="E117" s="28">
        <f>SUMIFS(Tabla16[TASA 16],Tabla16[NUM],Tabla1[[#This Row],[CODIGO]])</f>
        <v>0</v>
      </c>
      <c r="F117" s="28">
        <f>SUMIFS(Tabla16[TASA 0%],Tabla16[NUM],Tabla1[[#This Row],[CODIGO]])</f>
        <v>0</v>
      </c>
      <c r="G117" s="28">
        <f>SUMIFS(Tabla16[[EXENTO ]],Tabla16[NUM],Tabla1[[#This Row],[CODIGO]])</f>
        <v>0</v>
      </c>
      <c r="H117" s="28">
        <f>SUMIFS(Tabla16[IVA],Tabla16[NUM],Tabla1[[#This Row],[CODIGO]])</f>
        <v>0</v>
      </c>
      <c r="I117" s="28">
        <f>SUMIFS(Tabla16[ISR RET.],Tabla16[NUM],Tabla1[[#This Row],[CODIGO]])</f>
        <v>0</v>
      </c>
      <c r="J117" s="28">
        <f>SUMIFS(Tabla16[IVA RET.],Tabla16[NUM],Tabla1[[#This Row],[CODIGO]])</f>
        <v>0</v>
      </c>
      <c r="K117" t="str">
        <f>FIXED(Tabla1[[#This Row],[TASA 16%]],0)</f>
        <v>0</v>
      </c>
      <c r="L117" t="str">
        <f>FIXED(Tabla1[[#This Row],[TASA 0%]],0)</f>
        <v>0</v>
      </c>
      <c r="M117" t="str">
        <f>FIXED(Tabla1[[#This Row],[TASA EXE.]],0)</f>
        <v>0</v>
      </c>
      <c r="N117" t="str">
        <f>FIXED(Tabla1[[#This Row],[IVA]],0)</f>
        <v>0</v>
      </c>
      <c r="O117" t="str">
        <f>FIXED(Tabla1[[#This Row],[ISR RET]],0)</f>
        <v>0</v>
      </c>
      <c r="P117" t="str">
        <f>FIXED(Tabla1[[#This Row],[IVA RET]],0)</f>
        <v>0</v>
      </c>
      <c r="R117" s="35">
        <f>Tabla1[[#This Row],[TASA 16]]*16%</f>
        <v>0</v>
      </c>
    </row>
    <row r="118" spans="2:20" x14ac:dyDescent="0.25">
      <c r="B118" t="str">
        <f>'[1]210 Y RFC'!A118</f>
        <v>DIOS661030RD4</v>
      </c>
      <c r="C118" t="str">
        <f>'[1]210 Y RFC'!B118</f>
        <v>210-0116</v>
      </c>
      <c r="D118" t="str">
        <f>'[1]210 Y RFC'!C118</f>
        <v>DIAZ OROZCO SERGIO</v>
      </c>
      <c r="E118" s="28">
        <f>SUMIFS(Tabla16[TASA 16],Tabla16[NUM],Tabla1[[#This Row],[CODIGO]])</f>
        <v>0</v>
      </c>
      <c r="F118" s="28">
        <f>SUMIFS(Tabla16[TASA 0%],Tabla16[NUM],Tabla1[[#This Row],[CODIGO]])</f>
        <v>0</v>
      </c>
      <c r="G118" s="28">
        <f>SUMIFS(Tabla16[[EXENTO ]],Tabla16[NUM],Tabla1[[#This Row],[CODIGO]])</f>
        <v>0</v>
      </c>
      <c r="H118" s="28">
        <f>SUMIFS(Tabla16[IVA],Tabla16[NUM],Tabla1[[#This Row],[CODIGO]])</f>
        <v>0</v>
      </c>
      <c r="I118" s="28">
        <f>SUMIFS(Tabla16[ISR RET.],Tabla16[NUM],Tabla1[[#This Row],[CODIGO]])</f>
        <v>0</v>
      </c>
      <c r="J118" s="28">
        <f>SUMIFS(Tabla16[IVA RET.],Tabla16[NUM],Tabla1[[#This Row],[CODIGO]])</f>
        <v>0</v>
      </c>
      <c r="K118" t="str">
        <f>FIXED(Tabla1[[#This Row],[TASA 16%]],0)</f>
        <v>0</v>
      </c>
      <c r="L118" t="str">
        <f>FIXED(Tabla1[[#This Row],[TASA 0%]],0)</f>
        <v>0</v>
      </c>
      <c r="M118" t="str">
        <f>FIXED(Tabla1[[#This Row],[TASA EXE.]],0)</f>
        <v>0</v>
      </c>
      <c r="N118" t="str">
        <f>FIXED(Tabla1[[#This Row],[IVA]],0)</f>
        <v>0</v>
      </c>
      <c r="O118" t="str">
        <f>FIXED(Tabla1[[#This Row],[ISR RET]],0)</f>
        <v>0</v>
      </c>
      <c r="P118" t="str">
        <f>FIXED(Tabla1[[#This Row],[IVA RET]],0)</f>
        <v>0</v>
      </c>
      <c r="R118" s="35">
        <f>Tabla1[[#This Row],[TASA 16]]*16%</f>
        <v>0</v>
      </c>
    </row>
    <row r="119" spans="2:20" x14ac:dyDescent="0.25">
      <c r="B119" t="str">
        <f>'[1]210 Y RFC'!A119</f>
        <v>TRI870807SG9</v>
      </c>
      <c r="C119" t="str">
        <f>'[1]210 Y RFC'!B119</f>
        <v>210-0117</v>
      </c>
      <c r="D119" t="str">
        <f>'[1]210 Y RFC'!C119</f>
        <v>TECNICOS RIMAG SA DE CV</v>
      </c>
      <c r="E119" s="28">
        <f>SUMIFS(Tabla16[TASA 16],Tabla16[NUM],Tabla1[[#This Row],[CODIGO]])</f>
        <v>0</v>
      </c>
      <c r="F119" s="28">
        <f>SUMIFS(Tabla16[TASA 0%],Tabla16[NUM],Tabla1[[#This Row],[CODIGO]])</f>
        <v>0</v>
      </c>
      <c r="G119" s="28">
        <f>SUMIFS(Tabla16[[EXENTO ]],Tabla16[NUM],Tabla1[[#This Row],[CODIGO]])</f>
        <v>0</v>
      </c>
      <c r="H119" s="28">
        <f>SUMIFS(Tabla16[IVA],Tabla16[NUM],Tabla1[[#This Row],[CODIGO]])</f>
        <v>0</v>
      </c>
      <c r="I119" s="28">
        <f>SUMIFS(Tabla16[ISR RET.],Tabla16[NUM],Tabla1[[#This Row],[CODIGO]])</f>
        <v>0</v>
      </c>
      <c r="J119" s="28">
        <f>SUMIFS(Tabla16[IVA RET.],Tabla16[NUM],Tabla1[[#This Row],[CODIGO]])</f>
        <v>0</v>
      </c>
      <c r="K119" t="str">
        <f>FIXED(Tabla1[[#This Row],[TASA 16%]],0)</f>
        <v>0</v>
      </c>
      <c r="L119" t="str">
        <f>FIXED(Tabla1[[#This Row],[TASA 0%]],0)</f>
        <v>0</v>
      </c>
      <c r="M119" t="str">
        <f>FIXED(Tabla1[[#This Row],[TASA EXE.]],0)</f>
        <v>0</v>
      </c>
      <c r="N119" t="str">
        <f>FIXED(Tabla1[[#This Row],[IVA]],0)</f>
        <v>0</v>
      </c>
      <c r="O119" t="str">
        <f>FIXED(Tabla1[[#This Row],[ISR RET]],0)</f>
        <v>0</v>
      </c>
      <c r="P119" t="str">
        <f>FIXED(Tabla1[[#This Row],[IVA RET]],0)</f>
        <v>0</v>
      </c>
      <c r="R119" s="35">
        <f>Tabla1[[#This Row],[TASA 16]]*16%</f>
        <v>0</v>
      </c>
    </row>
    <row r="120" spans="2:20" x14ac:dyDescent="0.25">
      <c r="B120" t="str">
        <f>'[1]210 Y RFC'!A120</f>
        <v>LLR8305119Y9</v>
      </c>
      <c r="C120" t="str">
        <f>'[1]210 Y RFC'!B120</f>
        <v>210-0118</v>
      </c>
      <c r="D120" t="str">
        <f>'[1]210 Y RFC'!C120</f>
        <v>LABORATORIOS LE ROY SA DE CV</v>
      </c>
      <c r="E120" s="28">
        <f>SUMIFS(Tabla16[TASA 16],Tabla16[NUM],Tabla1[[#This Row],[CODIGO]])</f>
        <v>0</v>
      </c>
      <c r="F120" s="28">
        <f>SUMIFS(Tabla16[TASA 0%],Tabla16[NUM],Tabla1[[#This Row],[CODIGO]])</f>
        <v>0</v>
      </c>
      <c r="G120" s="28">
        <f>SUMIFS(Tabla16[[EXENTO ]],Tabla16[NUM],Tabla1[[#This Row],[CODIGO]])</f>
        <v>0</v>
      </c>
      <c r="H120" s="28">
        <f>SUMIFS(Tabla16[IVA],Tabla16[NUM],Tabla1[[#This Row],[CODIGO]])</f>
        <v>0</v>
      </c>
      <c r="I120" s="28">
        <f>SUMIFS(Tabla16[ISR RET.],Tabla16[NUM],Tabla1[[#This Row],[CODIGO]])</f>
        <v>0</v>
      </c>
      <c r="J120" s="28">
        <f>SUMIFS(Tabla16[IVA RET.],Tabla16[NUM],Tabla1[[#This Row],[CODIGO]])</f>
        <v>0</v>
      </c>
      <c r="K120" t="str">
        <f>FIXED(Tabla1[[#This Row],[TASA 16%]],0)</f>
        <v>0</v>
      </c>
      <c r="L120" t="str">
        <f>FIXED(Tabla1[[#This Row],[TASA 0%]],0)</f>
        <v>0</v>
      </c>
      <c r="M120" t="str">
        <f>FIXED(Tabla1[[#This Row],[TASA EXE.]],0)</f>
        <v>0</v>
      </c>
      <c r="N120" t="str">
        <f>FIXED(Tabla1[[#This Row],[IVA]],0)</f>
        <v>0</v>
      </c>
      <c r="O120" t="str">
        <f>FIXED(Tabla1[[#This Row],[ISR RET]],0)</f>
        <v>0</v>
      </c>
      <c r="P120" t="str">
        <f>FIXED(Tabla1[[#This Row],[IVA RET]],0)</f>
        <v>0</v>
      </c>
      <c r="R120" s="35">
        <f>Tabla1[[#This Row],[TASA 16]]*16%</f>
        <v>0</v>
      </c>
      <c r="T120" s="67"/>
    </row>
    <row r="121" spans="2:20" x14ac:dyDescent="0.25">
      <c r="B121" t="str">
        <f>'[1]210 Y RFC'!A121</f>
        <v>COC801230RY7</v>
      </c>
      <c r="C121" t="str">
        <f>'[1]210 Y RFC'!B121</f>
        <v>210-0119</v>
      </c>
      <c r="D121" t="str">
        <f>'[1]210 Y RFC'!C121</f>
        <v>COMERCIALIZADORA DE OCCIDENTE SA DE CV</v>
      </c>
      <c r="E121" s="28">
        <f>SUMIFS(Tabla16[TASA 16],Tabla16[NUM],Tabla1[[#This Row],[CODIGO]])</f>
        <v>0</v>
      </c>
      <c r="F121" s="28">
        <f>SUMIFS(Tabla16[TASA 0%],Tabla16[NUM],Tabla1[[#This Row],[CODIGO]])</f>
        <v>0</v>
      </c>
      <c r="G121" s="28">
        <f>SUMIFS(Tabla16[[EXENTO ]],Tabla16[NUM],Tabla1[[#This Row],[CODIGO]])</f>
        <v>0</v>
      </c>
      <c r="H121" s="28">
        <f>SUMIFS(Tabla16[IVA],Tabla16[NUM],Tabla1[[#This Row],[CODIGO]])</f>
        <v>0</v>
      </c>
      <c r="I121" s="28">
        <f>SUMIFS(Tabla16[ISR RET.],Tabla16[NUM],Tabla1[[#This Row],[CODIGO]])</f>
        <v>0</v>
      </c>
      <c r="J121" s="28">
        <f>SUMIFS(Tabla16[IVA RET.],Tabla16[NUM],Tabla1[[#This Row],[CODIGO]])</f>
        <v>0</v>
      </c>
      <c r="K121" t="str">
        <f>FIXED(Tabla1[[#This Row],[TASA 16%]],0)</f>
        <v>0</v>
      </c>
      <c r="L121" t="str">
        <f>FIXED(Tabla1[[#This Row],[TASA 0%]],0)</f>
        <v>0</v>
      </c>
      <c r="M121" t="str">
        <f>FIXED(Tabla1[[#This Row],[TASA EXE.]],0)</f>
        <v>0</v>
      </c>
      <c r="N121" t="str">
        <f>FIXED(Tabla1[[#This Row],[IVA]],0)</f>
        <v>0</v>
      </c>
      <c r="O121" t="str">
        <f>FIXED(Tabla1[[#This Row],[ISR RET]],0)</f>
        <v>0</v>
      </c>
      <c r="P121" t="str">
        <f>FIXED(Tabla1[[#This Row],[IVA RET]],0)</f>
        <v>0</v>
      </c>
      <c r="R121" s="35">
        <f>Tabla1[[#This Row],[TASA 16]]*16%</f>
        <v>0</v>
      </c>
    </row>
    <row r="122" spans="2:20" x14ac:dyDescent="0.25">
      <c r="B122" t="str">
        <f>'[1]210 Y RFC'!A122</f>
        <v>FOGG391212CR2</v>
      </c>
      <c r="C122" t="str">
        <f>'[1]210 Y RFC'!B122</f>
        <v>210-0120</v>
      </c>
      <c r="D122" t="str">
        <f>'[1]210 Y RFC'!C122</f>
        <v>FLORES GARCIA MARIA GUADALUPE</v>
      </c>
      <c r="E122" s="28">
        <f>SUMIFS(Tabla16[TASA 16],Tabla16[NUM],Tabla1[[#This Row],[CODIGO]])</f>
        <v>0</v>
      </c>
      <c r="F122" s="28">
        <f>SUMIFS(Tabla16[TASA 0%],Tabla16[NUM],Tabla1[[#This Row],[CODIGO]])</f>
        <v>0</v>
      </c>
      <c r="G122" s="28">
        <f>SUMIFS(Tabla16[[EXENTO ]],Tabla16[NUM],Tabla1[[#This Row],[CODIGO]])</f>
        <v>0</v>
      </c>
      <c r="H122" s="28">
        <f>SUMIFS(Tabla16[IVA],Tabla16[NUM],Tabla1[[#This Row],[CODIGO]])</f>
        <v>0</v>
      </c>
      <c r="I122" s="28">
        <f>SUMIFS(Tabla16[ISR RET.],Tabla16[NUM],Tabla1[[#This Row],[CODIGO]])</f>
        <v>0</v>
      </c>
      <c r="J122" s="28">
        <f>SUMIFS(Tabla16[IVA RET.],Tabla16[NUM],Tabla1[[#This Row],[CODIGO]])</f>
        <v>0</v>
      </c>
      <c r="K122" t="str">
        <f>FIXED(Tabla1[[#This Row],[TASA 16%]],0)</f>
        <v>0</v>
      </c>
      <c r="L122" t="str">
        <f>FIXED(Tabla1[[#This Row],[TASA 0%]],0)</f>
        <v>0</v>
      </c>
      <c r="M122" t="str">
        <f>FIXED(Tabla1[[#This Row],[TASA EXE.]],0)</f>
        <v>0</v>
      </c>
      <c r="N122" t="str">
        <f>FIXED(Tabla1[[#This Row],[IVA]],0)</f>
        <v>0</v>
      </c>
      <c r="O122" t="str">
        <f>FIXED(Tabla1[[#This Row],[ISR RET]],0)</f>
        <v>0</v>
      </c>
      <c r="P122" t="str">
        <f>FIXED(Tabla1[[#This Row],[IVA RET]],0)</f>
        <v>0</v>
      </c>
      <c r="R122" s="35">
        <f>Tabla1[[#This Row],[TASA 16]]*16%</f>
        <v>0</v>
      </c>
    </row>
    <row r="123" spans="2:20" x14ac:dyDescent="0.25">
      <c r="B123" t="str">
        <f>'[1]210 Y RFC'!A123</f>
        <v>UPR831028LZ6</v>
      </c>
      <c r="C123" t="str">
        <f>'[1]210 Y RFC'!B123</f>
        <v>210-0121</v>
      </c>
      <c r="D123" t="str">
        <f>'[1]210 Y RFC'!C123</f>
        <v>UNIVERSAL PRODUCTORA S DE RL DE CV</v>
      </c>
      <c r="E123" s="28">
        <f>SUMIFS(Tabla16[TASA 16],Tabla16[NUM],Tabla1[[#This Row],[CODIGO]])</f>
        <v>0</v>
      </c>
      <c r="F123" s="28">
        <f>SUMIFS(Tabla16[TASA 0%],Tabla16[NUM],Tabla1[[#This Row],[CODIGO]])</f>
        <v>0</v>
      </c>
      <c r="G123" s="28">
        <f>SUMIFS(Tabla16[[EXENTO ]],Tabla16[NUM],Tabla1[[#This Row],[CODIGO]])</f>
        <v>0</v>
      </c>
      <c r="H123" s="28">
        <f>SUMIFS(Tabla16[IVA],Tabla16[NUM],Tabla1[[#This Row],[CODIGO]])</f>
        <v>0</v>
      </c>
      <c r="I123" s="28">
        <f>SUMIFS(Tabla16[ISR RET.],Tabla16[NUM],Tabla1[[#This Row],[CODIGO]])</f>
        <v>0</v>
      </c>
      <c r="J123" s="28">
        <f>SUMIFS(Tabla16[IVA RET.],Tabla16[NUM],Tabla1[[#This Row],[CODIGO]])</f>
        <v>0</v>
      </c>
      <c r="K123" t="str">
        <f>FIXED(Tabla1[[#This Row],[TASA 16%]],0)</f>
        <v>0</v>
      </c>
      <c r="L123" t="str">
        <f>FIXED(Tabla1[[#This Row],[TASA 0%]],0)</f>
        <v>0</v>
      </c>
      <c r="M123" t="str">
        <f>FIXED(Tabla1[[#This Row],[TASA EXE.]],0)</f>
        <v>0</v>
      </c>
      <c r="N123" t="str">
        <f>FIXED(Tabla1[[#This Row],[IVA]],0)</f>
        <v>0</v>
      </c>
      <c r="O123" t="str">
        <f>FIXED(Tabla1[[#This Row],[ISR RET]],0)</f>
        <v>0</v>
      </c>
      <c r="P123" t="str">
        <f>FIXED(Tabla1[[#This Row],[IVA RET]],0)</f>
        <v>0</v>
      </c>
      <c r="R123" s="35">
        <f>Tabla1[[#This Row],[TASA 16]]*16%</f>
        <v>0</v>
      </c>
    </row>
    <row r="124" spans="2:20" x14ac:dyDescent="0.25">
      <c r="B124" t="str">
        <f>'[1]210 Y RFC'!A124</f>
        <v>CAL1502287U2</v>
      </c>
      <c r="C124" t="str">
        <f>'[1]210 Y RFC'!B124</f>
        <v>210-0122</v>
      </c>
      <c r="D124" t="str">
        <f>'[1]210 Y RFC'!C124</f>
        <v>COMERCIALIZADORA ALIVSA S DE RL DE CV</v>
      </c>
      <c r="E124" s="28">
        <f>SUMIFS(Tabla16[TASA 16],Tabla16[NUM],Tabla1[[#This Row],[CODIGO]])</f>
        <v>0</v>
      </c>
      <c r="F124" s="28">
        <f>SUMIFS(Tabla16[TASA 0%],Tabla16[NUM],Tabla1[[#This Row],[CODIGO]])</f>
        <v>0</v>
      </c>
      <c r="G124" s="28">
        <f>SUMIFS(Tabla16[[EXENTO ]],Tabla16[NUM],Tabla1[[#This Row],[CODIGO]])</f>
        <v>0</v>
      </c>
      <c r="H124" s="28">
        <f>SUMIFS(Tabla16[IVA],Tabla16[NUM],Tabla1[[#This Row],[CODIGO]])</f>
        <v>0</v>
      </c>
      <c r="I124" s="28">
        <f>SUMIFS(Tabla16[ISR RET.],Tabla16[NUM],Tabla1[[#This Row],[CODIGO]])</f>
        <v>0</v>
      </c>
      <c r="J124" s="28">
        <f>SUMIFS(Tabla16[IVA RET.],Tabla16[NUM],Tabla1[[#This Row],[CODIGO]])</f>
        <v>0</v>
      </c>
      <c r="K124" t="str">
        <f>FIXED(Tabla1[[#This Row],[TASA 16%]],0)</f>
        <v>0</v>
      </c>
      <c r="L124" t="str">
        <f>FIXED(Tabla1[[#This Row],[TASA 0%]],0)</f>
        <v>0</v>
      </c>
      <c r="M124" t="str">
        <f>FIXED(Tabla1[[#This Row],[TASA EXE.]],0)</f>
        <v>0</v>
      </c>
      <c r="N124" t="str">
        <f>FIXED(Tabla1[[#This Row],[IVA]],0)</f>
        <v>0</v>
      </c>
      <c r="O124" t="str">
        <f>FIXED(Tabla1[[#This Row],[ISR RET]],0)</f>
        <v>0</v>
      </c>
      <c r="P124" t="str">
        <f>FIXED(Tabla1[[#This Row],[IVA RET]],0)</f>
        <v>0</v>
      </c>
      <c r="R124" s="35">
        <f>Tabla1[[#This Row],[TASA 16]]*16%</f>
        <v>0</v>
      </c>
    </row>
    <row r="125" spans="2:20" x14ac:dyDescent="0.25">
      <c r="B125" t="str">
        <f>'[1]210 Y RFC'!A125</f>
        <v>DCM140430IJ5</v>
      </c>
      <c r="C125" t="str">
        <f>'[1]210 Y RFC'!B125</f>
        <v>210-0123</v>
      </c>
      <c r="D125" t="str">
        <f>'[1]210 Y RFC'!C125</f>
        <v>DISTRIBUCION Y COMERCIALIZACION MIMVELHA SA DE CV</v>
      </c>
      <c r="E125" s="28">
        <f>SUMIFS(Tabla16[TASA 16],Tabla16[NUM],Tabla1[[#This Row],[CODIGO]])</f>
        <v>0</v>
      </c>
      <c r="F125" s="28">
        <f>SUMIFS(Tabla16[TASA 0%],Tabla16[NUM],Tabla1[[#This Row],[CODIGO]])</f>
        <v>0</v>
      </c>
      <c r="G125" s="28">
        <f>SUMIFS(Tabla16[[EXENTO ]],Tabla16[NUM],Tabla1[[#This Row],[CODIGO]])</f>
        <v>0</v>
      </c>
      <c r="H125" s="28">
        <f>SUMIFS(Tabla16[IVA],Tabla16[NUM],Tabla1[[#This Row],[CODIGO]])</f>
        <v>0</v>
      </c>
      <c r="I125" s="28">
        <f>SUMIFS(Tabla16[ISR RET.],Tabla16[NUM],Tabla1[[#This Row],[CODIGO]])</f>
        <v>0</v>
      </c>
      <c r="J125" s="28">
        <f>SUMIFS(Tabla16[IVA RET.],Tabla16[NUM],Tabla1[[#This Row],[CODIGO]])</f>
        <v>0</v>
      </c>
      <c r="K125" t="str">
        <f>FIXED(Tabla1[[#This Row],[TASA 16%]],0)</f>
        <v>0</v>
      </c>
      <c r="L125" t="str">
        <f>FIXED(Tabla1[[#This Row],[TASA 0%]],0)</f>
        <v>0</v>
      </c>
      <c r="M125" t="str">
        <f>FIXED(Tabla1[[#This Row],[TASA EXE.]],0)</f>
        <v>0</v>
      </c>
      <c r="N125" t="str">
        <f>FIXED(Tabla1[[#This Row],[IVA]],0)</f>
        <v>0</v>
      </c>
      <c r="O125" t="str">
        <f>FIXED(Tabla1[[#This Row],[ISR RET]],0)</f>
        <v>0</v>
      </c>
      <c r="P125" t="str">
        <f>FIXED(Tabla1[[#This Row],[IVA RET]],0)</f>
        <v>0</v>
      </c>
      <c r="R125" s="35">
        <f>Tabla1[[#This Row],[TASA 16]]*16%</f>
        <v>0</v>
      </c>
    </row>
    <row r="126" spans="2:20" x14ac:dyDescent="0.25">
      <c r="B126" t="str">
        <f>'[1]210 Y RFC'!A126</f>
        <v>CNM980114PI2</v>
      </c>
      <c r="C126" t="str">
        <f>'[1]210 Y RFC'!B126</f>
        <v>210-0124</v>
      </c>
      <c r="D126" t="str">
        <f>'[1]210 Y RFC'!C126</f>
        <v>COMUNICACIONES NEXTEL DE MEXICO SA DE CV</v>
      </c>
      <c r="E126" s="28">
        <f>SUMIFS(Tabla16[TASA 16],Tabla16[NUM],Tabla1[[#This Row],[CODIGO]])</f>
        <v>0</v>
      </c>
      <c r="F126" s="28">
        <f>SUMIFS(Tabla16[TASA 0%],Tabla16[NUM],Tabla1[[#This Row],[CODIGO]])</f>
        <v>0</v>
      </c>
      <c r="G126" s="28">
        <f>SUMIFS(Tabla16[[EXENTO ]],Tabla16[NUM],Tabla1[[#This Row],[CODIGO]])</f>
        <v>0</v>
      </c>
      <c r="H126" s="28">
        <f>SUMIFS(Tabla16[IVA],Tabla16[NUM],Tabla1[[#This Row],[CODIGO]])</f>
        <v>0</v>
      </c>
      <c r="I126" s="28">
        <f>SUMIFS(Tabla16[ISR RET.],Tabla16[NUM],Tabla1[[#This Row],[CODIGO]])</f>
        <v>0</v>
      </c>
      <c r="J126" s="28">
        <f>SUMIFS(Tabla16[IVA RET.],Tabla16[NUM],Tabla1[[#This Row],[CODIGO]])</f>
        <v>0</v>
      </c>
      <c r="K126" t="str">
        <f>FIXED(Tabla1[[#This Row],[TASA 16%]],0)</f>
        <v>0</v>
      </c>
      <c r="L126" t="str">
        <f>FIXED(Tabla1[[#This Row],[TASA 0%]],0)</f>
        <v>0</v>
      </c>
      <c r="M126" t="str">
        <f>FIXED(Tabla1[[#This Row],[TASA EXE.]],0)</f>
        <v>0</v>
      </c>
      <c r="N126" t="str">
        <f>FIXED(Tabla1[[#This Row],[IVA]],0)</f>
        <v>0</v>
      </c>
      <c r="O126" t="str">
        <f>FIXED(Tabla1[[#This Row],[ISR RET]],0)</f>
        <v>0</v>
      </c>
      <c r="P126" t="str">
        <f>FIXED(Tabla1[[#This Row],[IVA RET]],0)</f>
        <v>0</v>
      </c>
      <c r="R126" s="35">
        <f>Tabla1[[#This Row],[TASA 16]]*16%</f>
        <v>0</v>
      </c>
    </row>
    <row r="127" spans="2:20" x14ac:dyDescent="0.25">
      <c r="B127" t="str">
        <f>'[1]210 Y RFC'!A127</f>
        <v>SAB730510K44</v>
      </c>
      <c r="C127" t="str">
        <f>'[1]210 Y RFC'!B127</f>
        <v>210-0125</v>
      </c>
      <c r="D127" t="str">
        <f>'[1]210 Y RFC'!C127</f>
        <v>SABRITAS S DE RL DE CV</v>
      </c>
      <c r="E127" s="28">
        <f>SUMIFS(Tabla16[TASA 16],Tabla16[NUM],Tabla1[[#This Row],[CODIGO]])</f>
        <v>0</v>
      </c>
      <c r="F127" s="28">
        <f>SUMIFS(Tabla16[TASA 0%],Tabla16[NUM],Tabla1[[#This Row],[CODIGO]])</f>
        <v>0</v>
      </c>
      <c r="G127" s="28">
        <f>SUMIFS(Tabla16[[EXENTO ]],Tabla16[NUM],Tabla1[[#This Row],[CODIGO]])</f>
        <v>0</v>
      </c>
      <c r="H127" s="28">
        <f>SUMIFS(Tabla16[IVA],Tabla16[NUM],Tabla1[[#This Row],[CODIGO]])</f>
        <v>0</v>
      </c>
      <c r="I127" s="28">
        <f>SUMIFS(Tabla16[ISR RET.],Tabla16[NUM],Tabla1[[#This Row],[CODIGO]])</f>
        <v>0</v>
      </c>
      <c r="J127" s="28">
        <f>SUMIFS(Tabla16[IVA RET.],Tabla16[NUM],Tabla1[[#This Row],[CODIGO]])</f>
        <v>0</v>
      </c>
      <c r="K127" t="str">
        <f>FIXED(Tabla1[[#This Row],[TASA 16%]],0)</f>
        <v>0</v>
      </c>
      <c r="L127" t="str">
        <f>FIXED(Tabla1[[#This Row],[TASA 0%]],0)</f>
        <v>0</v>
      </c>
      <c r="M127" t="str">
        <f>FIXED(Tabla1[[#This Row],[TASA EXE.]],0)</f>
        <v>0</v>
      </c>
      <c r="N127" t="str">
        <f>FIXED(Tabla1[[#This Row],[IVA]],0)</f>
        <v>0</v>
      </c>
      <c r="O127" t="str">
        <f>FIXED(Tabla1[[#This Row],[ISR RET]],0)</f>
        <v>0</v>
      </c>
      <c r="P127" t="str">
        <f>FIXED(Tabla1[[#This Row],[IVA RET]],0)</f>
        <v>0</v>
      </c>
      <c r="R127" s="35">
        <f>Tabla1[[#This Row],[TASA 16]]*16%</f>
        <v>0</v>
      </c>
    </row>
    <row r="128" spans="2:20" x14ac:dyDescent="0.25">
      <c r="B128" t="str">
        <f>'[1]210 Y RFC'!A128</f>
        <v>AMA901114UTA</v>
      </c>
      <c r="C128" t="str">
        <f>'[1]210 Y RFC'!B128</f>
        <v>210-0126</v>
      </c>
      <c r="D128" t="str">
        <f>'[1]210 Y RFC'!C128</f>
        <v>ABARROTERA MARIA ANTONIETA SA DE CV</v>
      </c>
      <c r="E128" s="28">
        <f>SUMIFS(Tabla16[TASA 16],Tabla16[NUM],Tabla1[[#This Row],[CODIGO]])</f>
        <v>0</v>
      </c>
      <c r="F128" s="28">
        <f>SUMIFS(Tabla16[TASA 0%],Tabla16[NUM],Tabla1[[#This Row],[CODIGO]])</f>
        <v>0</v>
      </c>
      <c r="G128" s="28">
        <f>SUMIFS(Tabla16[[EXENTO ]],Tabla16[NUM],Tabla1[[#This Row],[CODIGO]])</f>
        <v>0</v>
      </c>
      <c r="H128" s="28">
        <f>SUMIFS(Tabla16[IVA],Tabla16[NUM],Tabla1[[#This Row],[CODIGO]])</f>
        <v>0</v>
      </c>
      <c r="I128" s="28">
        <f>SUMIFS(Tabla16[ISR RET.],Tabla16[NUM],Tabla1[[#This Row],[CODIGO]])</f>
        <v>0</v>
      </c>
      <c r="J128" s="28">
        <f>SUMIFS(Tabla16[IVA RET.],Tabla16[NUM],Tabla1[[#This Row],[CODIGO]])</f>
        <v>0</v>
      </c>
      <c r="K128" t="str">
        <f>FIXED(Tabla1[[#This Row],[TASA 16%]],0)</f>
        <v>0</v>
      </c>
      <c r="L128" t="str">
        <f>FIXED(Tabla1[[#This Row],[TASA 0%]],0)</f>
        <v>0</v>
      </c>
      <c r="M128" t="str">
        <f>FIXED(Tabla1[[#This Row],[TASA EXE.]],0)</f>
        <v>0</v>
      </c>
      <c r="N128" t="str">
        <f>FIXED(Tabla1[[#This Row],[IVA]],0)</f>
        <v>0</v>
      </c>
      <c r="O128" t="str">
        <f>FIXED(Tabla1[[#This Row],[ISR RET]],0)</f>
        <v>0</v>
      </c>
      <c r="P128" t="str">
        <f>FIXED(Tabla1[[#This Row],[IVA RET]],0)</f>
        <v>0</v>
      </c>
      <c r="R128" s="35">
        <f>Tabla1[[#This Row],[TASA 16]]*16%</f>
        <v>0</v>
      </c>
    </row>
    <row r="129" spans="2:20" x14ac:dyDescent="0.25">
      <c r="B129" t="str">
        <f>'[1]210 Y RFC'!A129</f>
        <v>OOSJ591222UN3</v>
      </c>
      <c r="C129" t="str">
        <f>'[1]210 Y RFC'!B129</f>
        <v>210-0127</v>
      </c>
      <c r="D129" t="str">
        <f>'[1]210 Y RFC'!C129</f>
        <v>OROZCO SANCHEZ JAVIER</v>
      </c>
      <c r="E129" s="28">
        <f>SUMIFS(Tabla16[TASA 16],Tabla16[NUM],Tabla1[[#This Row],[CODIGO]])</f>
        <v>1120</v>
      </c>
      <c r="F129" s="28">
        <f>SUMIFS(Tabla16[TASA 0%],Tabla16[NUM],Tabla1[[#This Row],[CODIGO]])</f>
        <v>5225</v>
      </c>
      <c r="G129" s="28">
        <f>SUMIFS(Tabla16[[EXENTO ]],Tabla16[NUM],Tabla1[[#This Row],[CODIGO]])</f>
        <v>0</v>
      </c>
      <c r="H129" s="28">
        <f>SUMIFS(Tabla16[IVA],Tabla16[NUM],Tabla1[[#This Row],[CODIGO]])</f>
        <v>179.2</v>
      </c>
      <c r="I129" s="28">
        <f>SUMIFS(Tabla16[ISR RET.],Tabla16[NUM],Tabla1[[#This Row],[CODIGO]])</f>
        <v>0</v>
      </c>
      <c r="J129" s="28">
        <f>SUMIFS(Tabla16[IVA RET.],Tabla16[NUM],Tabla1[[#This Row],[CODIGO]])</f>
        <v>0</v>
      </c>
      <c r="K129" t="str">
        <f>FIXED(Tabla1[[#This Row],[TASA 16%]],0)</f>
        <v>1,120</v>
      </c>
      <c r="L129" t="str">
        <f>FIXED(Tabla1[[#This Row],[TASA 0%]],0)</f>
        <v>5,225</v>
      </c>
      <c r="M129" t="str">
        <f>FIXED(Tabla1[[#This Row],[TASA EXE.]],0)</f>
        <v>0</v>
      </c>
      <c r="N129" t="str">
        <f>FIXED(Tabla1[[#This Row],[IVA]],0)</f>
        <v>179</v>
      </c>
      <c r="O129" t="str">
        <f>FIXED(Tabla1[[#This Row],[ISR RET]],0)</f>
        <v>0</v>
      </c>
      <c r="P129" t="str">
        <f>FIXED(Tabla1[[#This Row],[IVA RET]],0)</f>
        <v>0</v>
      </c>
      <c r="R129" s="35">
        <f>Tabla1[[#This Row],[TASA 16]]*16%</f>
        <v>179.20000000000002</v>
      </c>
    </row>
    <row r="130" spans="2:20" x14ac:dyDescent="0.25">
      <c r="B130" t="str">
        <f>'[1]210 Y RFC'!A130</f>
        <v>BINI540731M48</v>
      </c>
      <c r="C130" t="str">
        <f>'[1]210 Y RFC'!B130</f>
        <v>210-0128</v>
      </c>
      <c r="D130" t="str">
        <f>'[1]210 Y RFC'!C130</f>
        <v>BRIONES NERI IGNACIO</v>
      </c>
      <c r="E130" s="28">
        <f>SUMIFS(Tabla16[TASA 16],Tabla16[NUM],Tabla1[[#This Row],[CODIGO]])</f>
        <v>0</v>
      </c>
      <c r="F130" s="28">
        <f>SUMIFS(Tabla16[TASA 0%],Tabla16[NUM],Tabla1[[#This Row],[CODIGO]])</f>
        <v>0</v>
      </c>
      <c r="G130" s="28">
        <f>SUMIFS(Tabla16[[EXENTO ]],Tabla16[NUM],Tabla1[[#This Row],[CODIGO]])</f>
        <v>0</v>
      </c>
      <c r="H130" s="28">
        <f>SUMIFS(Tabla16[IVA],Tabla16[NUM],Tabla1[[#This Row],[CODIGO]])</f>
        <v>0</v>
      </c>
      <c r="I130" s="28">
        <f>SUMIFS(Tabla16[ISR RET.],Tabla16[NUM],Tabla1[[#This Row],[CODIGO]])</f>
        <v>0</v>
      </c>
      <c r="J130" s="28">
        <f>SUMIFS(Tabla16[IVA RET.],Tabla16[NUM],Tabla1[[#This Row],[CODIGO]])</f>
        <v>0</v>
      </c>
      <c r="K130" t="str">
        <f>FIXED(Tabla1[[#This Row],[TASA 16%]],0)</f>
        <v>0</v>
      </c>
      <c r="L130" t="str">
        <f>FIXED(Tabla1[[#This Row],[TASA 0%]],0)</f>
        <v>0</v>
      </c>
      <c r="M130" t="str">
        <f>FIXED(Tabla1[[#This Row],[TASA EXE.]],0)</f>
        <v>0</v>
      </c>
      <c r="N130" t="str">
        <f>FIXED(Tabla1[[#This Row],[IVA]],0)</f>
        <v>0</v>
      </c>
      <c r="O130" t="str">
        <f>FIXED(Tabla1[[#This Row],[ISR RET]],0)</f>
        <v>0</v>
      </c>
      <c r="P130" t="str">
        <f>FIXED(Tabla1[[#This Row],[IVA RET]],0)</f>
        <v>0</v>
      </c>
      <c r="R130" s="35">
        <f>Tabla1[[#This Row],[TASA 16]]*16%</f>
        <v>0</v>
      </c>
    </row>
    <row r="131" spans="2:20" x14ac:dyDescent="0.25">
      <c r="B131" t="str">
        <f>'[1]210 Y RFC'!A131</f>
        <v>HERJ8806091W2</v>
      </c>
      <c r="C131" t="str">
        <f>'[1]210 Y RFC'!B131</f>
        <v>210-0129</v>
      </c>
      <c r="D131" t="str">
        <f>'[1]210 Y RFC'!C131</f>
        <v>HERMOSILLO JESUS EMMANUEL</v>
      </c>
      <c r="E131" s="28">
        <f>SUMIFS(Tabla16[TASA 16],Tabla16[NUM],Tabla1[[#This Row],[CODIGO]])</f>
        <v>0</v>
      </c>
      <c r="F131" s="28">
        <f>SUMIFS(Tabla16[TASA 0%],Tabla16[NUM],Tabla1[[#This Row],[CODIGO]])</f>
        <v>0</v>
      </c>
      <c r="G131" s="28">
        <f>SUMIFS(Tabla16[[EXENTO ]],Tabla16[NUM],Tabla1[[#This Row],[CODIGO]])</f>
        <v>0</v>
      </c>
      <c r="H131" s="28">
        <f>SUMIFS(Tabla16[IVA],Tabla16[NUM],Tabla1[[#This Row],[CODIGO]])</f>
        <v>0</v>
      </c>
      <c r="I131" s="28">
        <f>SUMIFS(Tabla16[ISR RET.],Tabla16[NUM],Tabla1[[#This Row],[CODIGO]])</f>
        <v>0</v>
      </c>
      <c r="J131" s="28">
        <f>SUMIFS(Tabla16[IVA RET.],Tabla16[NUM],Tabla1[[#This Row],[CODIGO]])</f>
        <v>0</v>
      </c>
      <c r="K131" t="str">
        <f>FIXED(Tabla1[[#This Row],[TASA 16%]],0)</f>
        <v>0</v>
      </c>
      <c r="L131" t="str">
        <f>FIXED(Tabla1[[#This Row],[TASA 0%]],0)</f>
        <v>0</v>
      </c>
      <c r="M131" t="str">
        <f>FIXED(Tabla1[[#This Row],[TASA EXE.]],0)</f>
        <v>0</v>
      </c>
      <c r="N131" t="str">
        <f>FIXED(Tabla1[[#This Row],[IVA]],0)</f>
        <v>0</v>
      </c>
      <c r="O131" t="str">
        <f>FIXED(Tabla1[[#This Row],[ISR RET]],0)</f>
        <v>0</v>
      </c>
      <c r="P131" t="str">
        <f>FIXED(Tabla1[[#This Row],[IVA RET]],0)</f>
        <v>0</v>
      </c>
      <c r="R131" s="35">
        <f>Tabla1[[#This Row],[TASA 16]]*16%</f>
        <v>0</v>
      </c>
    </row>
    <row r="132" spans="2:20" x14ac:dyDescent="0.25">
      <c r="B132" t="str">
        <f>'[1]210 Y RFC'!A132</f>
        <v>RJM920206B4A</v>
      </c>
      <c r="C132" t="str">
        <f>'[1]210 Y RFC'!B132</f>
        <v>210-0130</v>
      </c>
      <c r="D132" t="str">
        <f>'[1]210 Y RFC'!C132</f>
        <v>REPRESENTACIONES JMP SA DE CV</v>
      </c>
      <c r="E132" s="28">
        <f>SUMIFS(Tabla16[TASA 16],Tabla16[NUM],Tabla1[[#This Row],[CODIGO]])</f>
        <v>1963714.75</v>
      </c>
      <c r="F132" s="28">
        <f>SUMIFS(Tabla16[TASA 0%],Tabla16[NUM],Tabla1[[#This Row],[CODIGO]])</f>
        <v>892770.63</v>
      </c>
      <c r="G132" s="28">
        <f>SUMIFS(Tabla16[[EXENTO ]],Tabla16[NUM],Tabla1[[#This Row],[CODIGO]])</f>
        <v>0</v>
      </c>
      <c r="H132" s="28">
        <f>SUMIFS(Tabla16[IVA],Tabla16[NUM],Tabla1[[#This Row],[CODIGO]])</f>
        <v>314194.36000000004</v>
      </c>
      <c r="I132" s="28">
        <f>SUMIFS(Tabla16[ISR RET.],Tabla16[NUM],Tabla1[[#This Row],[CODIGO]])</f>
        <v>0</v>
      </c>
      <c r="J132" s="28">
        <f>SUMIFS(Tabla16[IVA RET.],Tabla16[NUM],Tabla1[[#This Row],[CODIGO]])</f>
        <v>0</v>
      </c>
      <c r="K132" t="str">
        <f>FIXED(Tabla1[[#This Row],[TASA 16%]],0)</f>
        <v>1,963,715</v>
      </c>
      <c r="L132" t="str">
        <f>FIXED(Tabla1[[#This Row],[TASA 0%]],0)</f>
        <v>892,771</v>
      </c>
      <c r="M132" t="str">
        <f>FIXED(Tabla1[[#This Row],[TASA EXE.]],0)</f>
        <v>0</v>
      </c>
      <c r="N132" t="str">
        <f>FIXED(Tabla1[[#This Row],[IVA]],0)</f>
        <v>314,194</v>
      </c>
      <c r="O132" t="str">
        <f>FIXED(Tabla1[[#This Row],[ISR RET]],0)</f>
        <v>0</v>
      </c>
      <c r="P132" t="str">
        <f>FIXED(Tabla1[[#This Row],[IVA RET]],0)</f>
        <v>0</v>
      </c>
      <c r="R132" s="35">
        <f>Tabla1[[#This Row],[TASA 16]]*16%</f>
        <v>314194.40000000002</v>
      </c>
      <c r="T132" s="67"/>
    </row>
    <row r="133" spans="2:20" x14ac:dyDescent="0.25">
      <c r="B133" t="str">
        <f>'[1]210 Y RFC'!A133</f>
        <v>***</v>
      </c>
      <c r="C133" t="str">
        <f>'[1]210 Y RFC'!B133</f>
        <v>210-0131</v>
      </c>
      <c r="D133" t="str">
        <f>'[1]210 Y RFC'!C133</f>
        <v>TONY VERDURAS ***</v>
      </c>
      <c r="E133" s="28">
        <f>SUMIFS(Tabla16[TASA 16],Tabla16[NUM],Tabla1[[#This Row],[CODIGO]])</f>
        <v>0</v>
      </c>
      <c r="F133" s="28">
        <f>SUMIFS(Tabla16[TASA 0%],Tabla16[NUM],Tabla1[[#This Row],[CODIGO]])</f>
        <v>0</v>
      </c>
      <c r="G133" s="28">
        <f>SUMIFS(Tabla16[[EXENTO ]],Tabla16[NUM],Tabla1[[#This Row],[CODIGO]])</f>
        <v>0</v>
      </c>
      <c r="H133" s="28">
        <f>SUMIFS(Tabla16[IVA],Tabla16[NUM],Tabla1[[#This Row],[CODIGO]])</f>
        <v>0</v>
      </c>
      <c r="I133" s="28">
        <f>SUMIFS(Tabla16[ISR RET.],Tabla16[NUM],Tabla1[[#This Row],[CODIGO]])</f>
        <v>0</v>
      </c>
      <c r="J133" s="28">
        <f>SUMIFS(Tabla16[IVA RET.],Tabla16[NUM],Tabla1[[#This Row],[CODIGO]])</f>
        <v>0</v>
      </c>
      <c r="K133" t="str">
        <f>FIXED(Tabla1[[#This Row],[TASA 16%]],0)</f>
        <v>0</v>
      </c>
      <c r="L133" t="str">
        <f>FIXED(Tabla1[[#This Row],[TASA 0%]],0)</f>
        <v>0</v>
      </c>
      <c r="M133" t="str">
        <f>FIXED(Tabla1[[#This Row],[TASA EXE.]],0)</f>
        <v>0</v>
      </c>
      <c r="N133" t="str">
        <f>FIXED(Tabla1[[#This Row],[IVA]],0)</f>
        <v>0</v>
      </c>
      <c r="O133" t="str">
        <f>FIXED(Tabla1[[#This Row],[ISR RET]],0)</f>
        <v>0</v>
      </c>
      <c r="P133" t="str">
        <f>FIXED(Tabla1[[#This Row],[IVA RET]],0)</f>
        <v>0</v>
      </c>
      <c r="R133" s="35">
        <f>Tabla1[[#This Row],[TASA 16]]*16%</f>
        <v>0</v>
      </c>
    </row>
    <row r="134" spans="2:20" x14ac:dyDescent="0.25">
      <c r="B134" t="str">
        <f>'[1]210 Y RFC'!A134</f>
        <v>ECP0006303N8</v>
      </c>
      <c r="C134" t="str">
        <f>'[1]210 Y RFC'!B134</f>
        <v>210-0132</v>
      </c>
      <c r="D134" t="str">
        <f>'[1]210 Y RFC'!C134</f>
        <v>EMPACADORA Y COMERCIALIZADORA DE PRODUCTOS BASICOS MEXICO SAPI DE CV</v>
      </c>
      <c r="E134" s="28">
        <f>SUMIFS(Tabla16[TASA 16],Tabla16[NUM],Tabla1[[#This Row],[CODIGO]])</f>
        <v>0</v>
      </c>
      <c r="F134" s="28">
        <f>SUMIFS(Tabla16[TASA 0%],Tabla16[NUM],Tabla1[[#This Row],[CODIGO]])</f>
        <v>24825.360000000001</v>
      </c>
      <c r="G134" s="28">
        <f>SUMIFS(Tabla16[[EXENTO ]],Tabla16[NUM],Tabla1[[#This Row],[CODIGO]])</f>
        <v>0</v>
      </c>
      <c r="H134" s="28">
        <f>SUMIFS(Tabla16[IVA],Tabla16[NUM],Tabla1[[#This Row],[CODIGO]])</f>
        <v>0</v>
      </c>
      <c r="I134" s="28">
        <f>SUMIFS(Tabla16[ISR RET.],Tabla16[NUM],Tabla1[[#This Row],[CODIGO]])</f>
        <v>0</v>
      </c>
      <c r="J134" s="28">
        <f>SUMIFS(Tabla16[IVA RET.],Tabla16[NUM],Tabla1[[#This Row],[CODIGO]])</f>
        <v>0</v>
      </c>
      <c r="K134" t="str">
        <f>FIXED(Tabla1[[#This Row],[TASA 16%]],0)</f>
        <v>0</v>
      </c>
      <c r="L134" t="str">
        <f>FIXED(Tabla1[[#This Row],[TASA 0%]],0)</f>
        <v>24,825</v>
      </c>
      <c r="M134" t="str">
        <f>FIXED(Tabla1[[#This Row],[TASA EXE.]],0)</f>
        <v>0</v>
      </c>
      <c r="N134" t="str">
        <f>FIXED(Tabla1[[#This Row],[IVA]],0)</f>
        <v>0</v>
      </c>
      <c r="O134" t="str">
        <f>FIXED(Tabla1[[#This Row],[ISR RET]],0)</f>
        <v>0</v>
      </c>
      <c r="P134" t="str">
        <f>FIXED(Tabla1[[#This Row],[IVA RET]],0)</f>
        <v>0</v>
      </c>
      <c r="R134" s="35">
        <f>Tabla1[[#This Row],[TASA 16]]*16%</f>
        <v>0</v>
      </c>
    </row>
    <row r="135" spans="2:20" x14ac:dyDescent="0.25">
      <c r="B135" t="str">
        <f>'[1]210 Y RFC'!A135</f>
        <v>GUOL710501LX8</v>
      </c>
      <c r="C135" t="str">
        <f>'[1]210 Y RFC'!B135</f>
        <v>210-0133</v>
      </c>
      <c r="D135" t="str">
        <f>'[1]210 Y RFC'!C135</f>
        <v>GUDIÑO OVIEDO JOSE LUIS</v>
      </c>
      <c r="E135" s="28">
        <f>SUMIFS(Tabla16[TASA 16],Tabla16[NUM],Tabla1[[#This Row],[CODIGO]])</f>
        <v>0</v>
      </c>
      <c r="F135" s="28">
        <f>SUMIFS(Tabla16[TASA 0%],Tabla16[NUM],Tabla1[[#This Row],[CODIGO]])</f>
        <v>0</v>
      </c>
      <c r="G135" s="28">
        <f>SUMIFS(Tabla16[[EXENTO ]],Tabla16[NUM],Tabla1[[#This Row],[CODIGO]])</f>
        <v>0</v>
      </c>
      <c r="H135" s="28">
        <f>SUMIFS(Tabla16[IVA],Tabla16[NUM],Tabla1[[#This Row],[CODIGO]])</f>
        <v>0</v>
      </c>
      <c r="I135" s="28">
        <f>SUMIFS(Tabla16[ISR RET.],Tabla16[NUM],Tabla1[[#This Row],[CODIGO]])</f>
        <v>0</v>
      </c>
      <c r="J135" s="28">
        <f>SUMIFS(Tabla16[IVA RET.],Tabla16[NUM],Tabla1[[#This Row],[CODIGO]])</f>
        <v>0</v>
      </c>
      <c r="K135" t="str">
        <f>FIXED(Tabla1[[#This Row],[TASA 16%]],0)</f>
        <v>0</v>
      </c>
      <c r="L135" t="str">
        <f>FIXED(Tabla1[[#This Row],[TASA 0%]],0)</f>
        <v>0</v>
      </c>
      <c r="M135" t="str">
        <f>FIXED(Tabla1[[#This Row],[TASA EXE.]],0)</f>
        <v>0</v>
      </c>
      <c r="N135" t="str">
        <f>FIXED(Tabla1[[#This Row],[IVA]],0)</f>
        <v>0</v>
      </c>
      <c r="O135" t="str">
        <f>FIXED(Tabla1[[#This Row],[ISR RET]],0)</f>
        <v>0</v>
      </c>
      <c r="P135" t="str">
        <f>FIXED(Tabla1[[#This Row],[IVA RET]],0)</f>
        <v>0</v>
      </c>
      <c r="R135" s="35">
        <f>Tabla1[[#This Row],[TASA 16]]*16%</f>
        <v>0</v>
      </c>
    </row>
    <row r="136" spans="2:20" x14ac:dyDescent="0.25">
      <c r="B136" t="str">
        <f>'[1]210 Y RFC'!A136</f>
        <v>EOC8401087S0</v>
      </c>
      <c r="C136" t="str">
        <f>'[1]210 Y RFC'!B136</f>
        <v>210-0134</v>
      </c>
      <c r="D136" t="str">
        <f>'[1]210 Y RFC'!C136</f>
        <v>EMBOTELLADORA DE OCCIDENTE SA DE CV</v>
      </c>
      <c r="E136" s="28">
        <f>SUMIFS(Tabla16[TASA 16],Tabla16[NUM],Tabla1[[#This Row],[CODIGO]])</f>
        <v>0</v>
      </c>
      <c r="F136" s="28">
        <f>SUMIFS(Tabla16[TASA 0%],Tabla16[NUM],Tabla1[[#This Row],[CODIGO]])</f>
        <v>0</v>
      </c>
      <c r="G136" s="28">
        <f>SUMIFS(Tabla16[[EXENTO ]],Tabla16[NUM],Tabla1[[#This Row],[CODIGO]])</f>
        <v>0</v>
      </c>
      <c r="H136" s="28">
        <f>SUMIFS(Tabla16[IVA],Tabla16[NUM],Tabla1[[#This Row],[CODIGO]])</f>
        <v>0</v>
      </c>
      <c r="I136" s="28">
        <f>SUMIFS(Tabla16[ISR RET.],Tabla16[NUM],Tabla1[[#This Row],[CODIGO]])</f>
        <v>0</v>
      </c>
      <c r="J136" s="28">
        <f>SUMIFS(Tabla16[IVA RET.],Tabla16[NUM],Tabla1[[#This Row],[CODIGO]])</f>
        <v>0</v>
      </c>
      <c r="K136" t="str">
        <f>FIXED(Tabla1[[#This Row],[TASA 16%]],0)</f>
        <v>0</v>
      </c>
      <c r="L136" t="str">
        <f>FIXED(Tabla1[[#This Row],[TASA 0%]],0)</f>
        <v>0</v>
      </c>
      <c r="M136" t="str">
        <f>FIXED(Tabla1[[#This Row],[TASA EXE.]],0)</f>
        <v>0</v>
      </c>
      <c r="N136" t="str">
        <f>FIXED(Tabla1[[#This Row],[IVA]],0)</f>
        <v>0</v>
      </c>
      <c r="O136" t="str">
        <f>FIXED(Tabla1[[#This Row],[ISR RET]],0)</f>
        <v>0</v>
      </c>
      <c r="P136" t="str">
        <f>FIXED(Tabla1[[#This Row],[IVA RET]],0)</f>
        <v>0</v>
      </c>
      <c r="R136" s="35">
        <f>Tabla1[[#This Row],[TASA 16]]*16%</f>
        <v>0</v>
      </c>
    </row>
    <row r="137" spans="2:20" x14ac:dyDescent="0.25">
      <c r="B137" t="str">
        <f>'[1]210 Y RFC'!A137</f>
        <v>LSA840101TC6</v>
      </c>
      <c r="C137" t="str">
        <f>'[1]210 Y RFC'!B137</f>
        <v>210-0135</v>
      </c>
      <c r="D137" t="str">
        <f>'[1]210 Y RFC'!C137</f>
        <v>LABORATORIOS SANFER SA DE CV</v>
      </c>
      <c r="E137" s="28">
        <f>SUMIFS(Tabla16[TASA 16],Tabla16[NUM],Tabla1[[#This Row],[CODIGO]])</f>
        <v>0</v>
      </c>
      <c r="F137" s="28">
        <f>SUMIFS(Tabla16[TASA 0%],Tabla16[NUM],Tabla1[[#This Row],[CODIGO]])</f>
        <v>0</v>
      </c>
      <c r="G137" s="28">
        <f>SUMIFS(Tabla16[[EXENTO ]],Tabla16[NUM],Tabla1[[#This Row],[CODIGO]])</f>
        <v>0</v>
      </c>
      <c r="H137" s="28">
        <f>SUMIFS(Tabla16[IVA],Tabla16[NUM],Tabla1[[#This Row],[CODIGO]])</f>
        <v>0</v>
      </c>
      <c r="I137" s="28">
        <f>SUMIFS(Tabla16[ISR RET.],Tabla16[NUM],Tabla1[[#This Row],[CODIGO]])</f>
        <v>0</v>
      </c>
      <c r="J137" s="28">
        <f>SUMIFS(Tabla16[IVA RET.],Tabla16[NUM],Tabla1[[#This Row],[CODIGO]])</f>
        <v>0</v>
      </c>
      <c r="K137" t="str">
        <f>FIXED(Tabla1[[#This Row],[TASA 16%]],0)</f>
        <v>0</v>
      </c>
      <c r="L137" t="str">
        <f>FIXED(Tabla1[[#This Row],[TASA 0%]],0)</f>
        <v>0</v>
      </c>
      <c r="M137" t="str">
        <f>FIXED(Tabla1[[#This Row],[TASA EXE.]],0)</f>
        <v>0</v>
      </c>
      <c r="N137" t="str">
        <f>FIXED(Tabla1[[#This Row],[IVA]],0)</f>
        <v>0</v>
      </c>
      <c r="O137" t="str">
        <f>FIXED(Tabla1[[#This Row],[ISR RET]],0)</f>
        <v>0</v>
      </c>
      <c r="P137" t="str">
        <f>FIXED(Tabla1[[#This Row],[IVA RET]],0)</f>
        <v>0</v>
      </c>
      <c r="R137" s="35">
        <f>Tabla1[[#This Row],[TASA 16]]*16%</f>
        <v>0</v>
      </c>
    </row>
    <row r="138" spans="2:20" x14ac:dyDescent="0.25">
      <c r="B138" t="str">
        <f>'[1]210 Y RFC'!A138</f>
        <v>PSR141113RP7</v>
      </c>
      <c r="C138" t="str">
        <f>'[1]210 Y RFC'!B138</f>
        <v>210-0136</v>
      </c>
      <c r="D138" t="str">
        <f>'[1]210 Y RFC'!C138</f>
        <v>PARAFINA SANTA RITA SA DE CV</v>
      </c>
      <c r="E138" s="28">
        <f>SUMIFS(Tabla16[TASA 16],Tabla16[NUM],Tabla1[[#This Row],[CODIGO]])</f>
        <v>0</v>
      </c>
      <c r="F138" s="28">
        <f>SUMIFS(Tabla16[TASA 0%],Tabla16[NUM],Tabla1[[#This Row],[CODIGO]])</f>
        <v>0</v>
      </c>
      <c r="G138" s="28">
        <f>SUMIFS(Tabla16[[EXENTO ]],Tabla16[NUM],Tabla1[[#This Row],[CODIGO]])</f>
        <v>0</v>
      </c>
      <c r="H138" s="28">
        <f>SUMIFS(Tabla16[IVA],Tabla16[NUM],Tabla1[[#This Row],[CODIGO]])</f>
        <v>0</v>
      </c>
      <c r="I138" s="28">
        <f>SUMIFS(Tabla16[ISR RET.],Tabla16[NUM],Tabla1[[#This Row],[CODIGO]])</f>
        <v>0</v>
      </c>
      <c r="J138" s="28">
        <f>SUMIFS(Tabla16[IVA RET.],Tabla16[NUM],Tabla1[[#This Row],[CODIGO]])</f>
        <v>0</v>
      </c>
      <c r="K138" t="str">
        <f>FIXED(Tabla1[[#This Row],[TASA 16%]],0)</f>
        <v>0</v>
      </c>
      <c r="L138" t="str">
        <f>FIXED(Tabla1[[#This Row],[TASA 0%]],0)</f>
        <v>0</v>
      </c>
      <c r="M138" t="str">
        <f>FIXED(Tabla1[[#This Row],[TASA EXE.]],0)</f>
        <v>0</v>
      </c>
      <c r="N138" t="str">
        <f>FIXED(Tabla1[[#This Row],[IVA]],0)</f>
        <v>0</v>
      </c>
      <c r="O138" t="str">
        <f>FIXED(Tabla1[[#This Row],[ISR RET]],0)</f>
        <v>0</v>
      </c>
      <c r="P138" t="str">
        <f>FIXED(Tabla1[[#This Row],[IVA RET]],0)</f>
        <v>0</v>
      </c>
      <c r="R138" s="35">
        <f>Tabla1[[#This Row],[TASA 16]]*16%</f>
        <v>0</v>
      </c>
    </row>
    <row r="139" spans="2:20" x14ac:dyDescent="0.25">
      <c r="B139" t="str">
        <f>'[1]210 Y RFC'!A139</f>
        <v>GAL1011032B1</v>
      </c>
      <c r="C139" t="str">
        <f>'[1]210 Y RFC'!B139</f>
        <v>210-0137</v>
      </c>
      <c r="D139" t="str">
        <f>'[1]210 Y RFC'!C139</f>
        <v>GRUPO ALINNOVA SA DE CV</v>
      </c>
      <c r="E139" s="28">
        <f>SUMIFS(Tabla16[TASA 16],Tabla16[NUM],Tabla1[[#This Row],[CODIGO]])</f>
        <v>0</v>
      </c>
      <c r="F139" s="28">
        <f>SUMIFS(Tabla16[TASA 0%],Tabla16[NUM],Tabla1[[#This Row],[CODIGO]])</f>
        <v>0</v>
      </c>
      <c r="G139" s="28">
        <f>SUMIFS(Tabla16[[EXENTO ]],Tabla16[NUM],Tabla1[[#This Row],[CODIGO]])</f>
        <v>0</v>
      </c>
      <c r="H139" s="28">
        <f>SUMIFS(Tabla16[IVA],Tabla16[NUM],Tabla1[[#This Row],[CODIGO]])</f>
        <v>0</v>
      </c>
      <c r="I139" s="28">
        <f>SUMIFS(Tabla16[ISR RET.],Tabla16[NUM],Tabla1[[#This Row],[CODIGO]])</f>
        <v>0</v>
      </c>
      <c r="J139" s="28">
        <f>SUMIFS(Tabla16[IVA RET.],Tabla16[NUM],Tabla1[[#This Row],[CODIGO]])</f>
        <v>0</v>
      </c>
      <c r="K139" t="str">
        <f>FIXED(Tabla1[[#This Row],[TASA 16%]],0)</f>
        <v>0</v>
      </c>
      <c r="L139" t="str">
        <f>FIXED(Tabla1[[#This Row],[TASA 0%]],0)</f>
        <v>0</v>
      </c>
      <c r="M139" t="str">
        <f>FIXED(Tabla1[[#This Row],[TASA EXE.]],0)</f>
        <v>0</v>
      </c>
      <c r="N139" t="str">
        <f>FIXED(Tabla1[[#This Row],[IVA]],0)</f>
        <v>0</v>
      </c>
      <c r="O139" t="str">
        <f>FIXED(Tabla1[[#This Row],[ISR RET]],0)</f>
        <v>0</v>
      </c>
      <c r="P139" t="str">
        <f>FIXED(Tabla1[[#This Row],[IVA RET]],0)</f>
        <v>0</v>
      </c>
      <c r="R139" s="35">
        <f>Tabla1[[#This Row],[TASA 16]]*16%</f>
        <v>0</v>
      </c>
    </row>
    <row r="140" spans="2:20" x14ac:dyDescent="0.25">
      <c r="B140" t="str">
        <f>'[1]210 Y RFC'!A140</f>
        <v>AME970109GW0</v>
      </c>
      <c r="C140" t="str">
        <f>'[1]210 Y RFC'!B140</f>
        <v>210-0138</v>
      </c>
      <c r="D140" t="str">
        <f>'[1]210 Y RFC'!C140</f>
        <v>AUTOZONE DE MEXICO S DE RL DE CV</v>
      </c>
      <c r="E140" s="28">
        <f>SUMIFS(Tabla16[TASA 16],Tabla16[NUM],Tabla1[[#This Row],[CODIGO]])</f>
        <v>93.9375</v>
      </c>
      <c r="F140" s="28">
        <f>SUMIFS(Tabla16[TASA 0%],Tabla16[NUM],Tabla1[[#This Row],[CODIGO]])</f>
        <v>3.2500000000000639E-2</v>
      </c>
      <c r="G140" s="28">
        <f>SUMIFS(Tabla16[[EXENTO ]],Tabla16[NUM],Tabla1[[#This Row],[CODIGO]])</f>
        <v>0</v>
      </c>
      <c r="H140" s="28">
        <f>SUMIFS(Tabla16[IVA],Tabla16[NUM],Tabla1[[#This Row],[CODIGO]])</f>
        <v>15.03</v>
      </c>
      <c r="I140" s="28">
        <f>SUMIFS(Tabla16[ISR RET.],Tabla16[NUM],Tabla1[[#This Row],[CODIGO]])</f>
        <v>0</v>
      </c>
      <c r="J140" s="28">
        <f>SUMIFS(Tabla16[IVA RET.],Tabla16[NUM],Tabla1[[#This Row],[CODIGO]])</f>
        <v>0</v>
      </c>
      <c r="K140" t="str">
        <f>FIXED(Tabla1[[#This Row],[TASA 16%]],0)</f>
        <v>94</v>
      </c>
      <c r="L140" t="str">
        <f>FIXED(Tabla1[[#This Row],[TASA 0%]],0)</f>
        <v>0</v>
      </c>
      <c r="M140" t="str">
        <f>FIXED(Tabla1[[#This Row],[TASA EXE.]],0)</f>
        <v>0</v>
      </c>
      <c r="N140" t="str">
        <f>FIXED(Tabla1[[#This Row],[IVA]],0)</f>
        <v>15</v>
      </c>
      <c r="O140" t="str">
        <f>FIXED(Tabla1[[#This Row],[ISR RET]],0)</f>
        <v>0</v>
      </c>
      <c r="P140" t="str">
        <f>FIXED(Tabla1[[#This Row],[IVA RET]],0)</f>
        <v>0</v>
      </c>
      <c r="R140" s="35">
        <f>Tabla1[[#This Row],[TASA 16]]*16%</f>
        <v>15.040000000000001</v>
      </c>
    </row>
    <row r="141" spans="2:20" x14ac:dyDescent="0.25">
      <c r="B141" t="str">
        <f>'[1]210 Y RFC'!A141</f>
        <v>ZAHJ4811087W2</v>
      </c>
      <c r="C141" t="str">
        <f>'[1]210 Y RFC'!B141</f>
        <v>210-0139</v>
      </c>
      <c r="D141" t="str">
        <f>'[1]210 Y RFC'!C141</f>
        <v>ZAMORA HUERTA JUAN CARLOS</v>
      </c>
      <c r="E141" s="28">
        <f>SUMIFS(Tabla16[TASA 16],Tabla16[NUM],Tabla1[[#This Row],[CODIGO]])</f>
        <v>0</v>
      </c>
      <c r="F141" s="28">
        <f>SUMIFS(Tabla16[TASA 0%],Tabla16[NUM],Tabla1[[#This Row],[CODIGO]])</f>
        <v>0</v>
      </c>
      <c r="G141" s="28">
        <f>SUMIFS(Tabla16[[EXENTO ]],Tabla16[NUM],Tabla1[[#This Row],[CODIGO]])</f>
        <v>0</v>
      </c>
      <c r="H141" s="28">
        <f>SUMIFS(Tabla16[IVA],Tabla16[NUM],Tabla1[[#This Row],[CODIGO]])</f>
        <v>0</v>
      </c>
      <c r="I141" s="28">
        <f>SUMIFS(Tabla16[ISR RET.],Tabla16[NUM],Tabla1[[#This Row],[CODIGO]])</f>
        <v>0</v>
      </c>
      <c r="J141" s="28">
        <f>SUMIFS(Tabla16[IVA RET.],Tabla16[NUM],Tabla1[[#This Row],[CODIGO]])</f>
        <v>0</v>
      </c>
      <c r="K141" t="str">
        <f>FIXED(Tabla1[[#This Row],[TASA 16%]],0)</f>
        <v>0</v>
      </c>
      <c r="L141" t="str">
        <f>FIXED(Tabla1[[#This Row],[TASA 0%]],0)</f>
        <v>0</v>
      </c>
      <c r="M141" t="str">
        <f>FIXED(Tabla1[[#This Row],[TASA EXE.]],0)</f>
        <v>0</v>
      </c>
      <c r="N141" t="str">
        <f>FIXED(Tabla1[[#This Row],[IVA]],0)</f>
        <v>0</v>
      </c>
      <c r="O141" t="str">
        <f>FIXED(Tabla1[[#This Row],[ISR RET]],0)</f>
        <v>0</v>
      </c>
      <c r="P141" t="str">
        <f>FIXED(Tabla1[[#This Row],[IVA RET]],0)</f>
        <v>0</v>
      </c>
      <c r="R141" s="35">
        <f>Tabla1[[#This Row],[TASA 16]]*16%</f>
        <v>0</v>
      </c>
    </row>
    <row r="142" spans="2:20" x14ac:dyDescent="0.25">
      <c r="B142" t="str">
        <f>'[1]210 Y RFC'!A142</f>
        <v>OOSP730115J66</v>
      </c>
      <c r="C142" t="str">
        <f>'[1]210 Y RFC'!B142</f>
        <v>210-0140</v>
      </c>
      <c r="D142" t="str">
        <f>'[1]210 Y RFC'!C142</f>
        <v>OROZCO SANCHEZ PATRICIA ANGELINA</v>
      </c>
      <c r="E142" s="28">
        <f>SUMIFS(Tabla16[TASA 16],Tabla16[NUM],Tabla1[[#This Row],[CODIGO]])</f>
        <v>0</v>
      </c>
      <c r="F142" s="28">
        <f>SUMIFS(Tabla16[TASA 0%],Tabla16[NUM],Tabla1[[#This Row],[CODIGO]])</f>
        <v>0</v>
      </c>
      <c r="G142" s="28">
        <f>SUMIFS(Tabla16[[EXENTO ]],Tabla16[NUM],Tabla1[[#This Row],[CODIGO]])</f>
        <v>0</v>
      </c>
      <c r="H142" s="28">
        <f>SUMIFS(Tabla16[IVA],Tabla16[NUM],Tabla1[[#This Row],[CODIGO]])</f>
        <v>0</v>
      </c>
      <c r="I142" s="28">
        <f>SUMIFS(Tabla16[ISR RET.],Tabla16[NUM],Tabla1[[#This Row],[CODIGO]])</f>
        <v>0</v>
      </c>
      <c r="J142" s="28">
        <f>SUMIFS(Tabla16[IVA RET.],Tabla16[NUM],Tabla1[[#This Row],[CODIGO]])</f>
        <v>0</v>
      </c>
      <c r="K142" t="str">
        <f>FIXED(Tabla1[[#This Row],[TASA 16%]],0)</f>
        <v>0</v>
      </c>
      <c r="L142" t="str">
        <f>FIXED(Tabla1[[#This Row],[TASA 0%]],0)</f>
        <v>0</v>
      </c>
      <c r="M142" t="str">
        <f>FIXED(Tabla1[[#This Row],[TASA EXE.]],0)</f>
        <v>0</v>
      </c>
      <c r="N142" t="str">
        <f>FIXED(Tabla1[[#This Row],[IVA]],0)</f>
        <v>0</v>
      </c>
      <c r="O142" t="str">
        <f>FIXED(Tabla1[[#This Row],[ISR RET]],0)</f>
        <v>0</v>
      </c>
      <c r="P142" t="str">
        <f>FIXED(Tabla1[[#This Row],[IVA RET]],0)</f>
        <v>0</v>
      </c>
      <c r="R142" s="35">
        <f>Tabla1[[#This Row],[TASA 16]]*16%</f>
        <v>0</v>
      </c>
    </row>
    <row r="143" spans="2:20" x14ac:dyDescent="0.25">
      <c r="B143" t="str">
        <f>'[1]210 Y RFC'!A143</f>
        <v>SRH941004ERA</v>
      </c>
      <c r="C143" t="str">
        <f>'[1]210 Y RFC'!B143</f>
        <v>210-0141</v>
      </c>
      <c r="D143" t="str">
        <f>'[1]210 Y RFC'!C143</f>
        <v>SIEGFRIED RHEIN SA DE CV</v>
      </c>
      <c r="E143" s="28">
        <f>SUMIFS(Tabla16[TASA 16],Tabla16[NUM],Tabla1[[#This Row],[CODIGO]])</f>
        <v>0</v>
      </c>
      <c r="F143" s="28">
        <f>SUMIFS(Tabla16[TASA 0%],Tabla16[NUM],Tabla1[[#This Row],[CODIGO]])</f>
        <v>0</v>
      </c>
      <c r="G143" s="28">
        <f>SUMIFS(Tabla16[[EXENTO ]],Tabla16[NUM],Tabla1[[#This Row],[CODIGO]])</f>
        <v>0</v>
      </c>
      <c r="H143" s="28">
        <f>SUMIFS(Tabla16[IVA],Tabla16[NUM],Tabla1[[#This Row],[CODIGO]])</f>
        <v>0</v>
      </c>
      <c r="I143" s="28">
        <f>SUMIFS(Tabla16[ISR RET.],Tabla16[NUM],Tabla1[[#This Row],[CODIGO]])</f>
        <v>0</v>
      </c>
      <c r="J143" s="28">
        <f>SUMIFS(Tabla16[IVA RET.],Tabla16[NUM],Tabla1[[#This Row],[CODIGO]])</f>
        <v>0</v>
      </c>
      <c r="K143" t="str">
        <f>FIXED(Tabla1[[#This Row],[TASA 16%]],0)</f>
        <v>0</v>
      </c>
      <c r="L143" t="str">
        <f>FIXED(Tabla1[[#This Row],[TASA 0%]],0)</f>
        <v>0</v>
      </c>
      <c r="M143" t="str">
        <f>FIXED(Tabla1[[#This Row],[TASA EXE.]],0)</f>
        <v>0</v>
      </c>
      <c r="N143" t="str">
        <f>FIXED(Tabla1[[#This Row],[IVA]],0)</f>
        <v>0</v>
      </c>
      <c r="O143" t="str">
        <f>FIXED(Tabla1[[#This Row],[ISR RET]],0)</f>
        <v>0</v>
      </c>
      <c r="P143" t="str">
        <f>FIXED(Tabla1[[#This Row],[IVA RET]],0)</f>
        <v>0</v>
      </c>
      <c r="R143" s="35">
        <f>Tabla1[[#This Row],[TASA 16]]*16%</f>
        <v>0</v>
      </c>
    </row>
    <row r="144" spans="2:20" x14ac:dyDescent="0.25">
      <c r="B144" t="str">
        <f>'[1]210 Y RFC'!A144</f>
        <v>GAVG630608KX8</v>
      </c>
      <c r="C144" t="str">
        <f>'[1]210 Y RFC'!B144</f>
        <v>210-0142</v>
      </c>
      <c r="D144" t="str">
        <f>'[1]210 Y RFC'!C144</f>
        <v>GARCIA VEGA MARIA GUADALUPE</v>
      </c>
      <c r="E144" s="28">
        <f>SUMIFS(Tabla16[TASA 16],Tabla16[NUM],Tabla1[[#This Row],[CODIGO]])</f>
        <v>0</v>
      </c>
      <c r="F144" s="28">
        <f>SUMIFS(Tabla16[TASA 0%],Tabla16[NUM],Tabla1[[#This Row],[CODIGO]])</f>
        <v>0</v>
      </c>
      <c r="G144" s="28">
        <f>SUMIFS(Tabla16[[EXENTO ]],Tabla16[NUM],Tabla1[[#This Row],[CODIGO]])</f>
        <v>0</v>
      </c>
      <c r="H144" s="28">
        <f>SUMIFS(Tabla16[IVA],Tabla16[NUM],Tabla1[[#This Row],[CODIGO]])</f>
        <v>0</v>
      </c>
      <c r="I144" s="28">
        <f>SUMIFS(Tabla16[ISR RET.],Tabla16[NUM],Tabla1[[#This Row],[CODIGO]])</f>
        <v>0</v>
      </c>
      <c r="J144" s="28">
        <f>SUMIFS(Tabla16[IVA RET.],Tabla16[NUM],Tabla1[[#This Row],[CODIGO]])</f>
        <v>0</v>
      </c>
      <c r="K144" t="str">
        <f>FIXED(Tabla1[[#This Row],[TASA 16%]],0)</f>
        <v>0</v>
      </c>
      <c r="L144" t="str">
        <f>FIXED(Tabla1[[#This Row],[TASA 0%]],0)</f>
        <v>0</v>
      </c>
      <c r="M144" t="str">
        <f>FIXED(Tabla1[[#This Row],[TASA EXE.]],0)</f>
        <v>0</v>
      </c>
      <c r="N144" t="str">
        <f>FIXED(Tabla1[[#This Row],[IVA]],0)</f>
        <v>0</v>
      </c>
      <c r="O144" t="str">
        <f>FIXED(Tabla1[[#This Row],[ISR RET]],0)</f>
        <v>0</v>
      </c>
      <c r="P144" t="str">
        <f>FIXED(Tabla1[[#This Row],[IVA RET]],0)</f>
        <v>0</v>
      </c>
      <c r="R144" s="35">
        <f>Tabla1[[#This Row],[TASA 16]]*16%</f>
        <v>0</v>
      </c>
    </row>
    <row r="145" spans="2:20" x14ac:dyDescent="0.25">
      <c r="B145" t="str">
        <f>'[1]210 Y RFC'!A145</f>
        <v>DIM140522SM1</v>
      </c>
      <c r="C145" t="str">
        <f>'[1]210 Y RFC'!B145</f>
        <v>210-0143</v>
      </c>
      <c r="D145" t="str">
        <f>'[1]210 Y RFC'!C145</f>
        <v>DIMEJAL SA DE CV</v>
      </c>
      <c r="E145" s="28">
        <f>SUMIFS(Tabla16[TASA 16],Tabla16[NUM],Tabla1[[#This Row],[CODIGO]])</f>
        <v>0</v>
      </c>
      <c r="F145" s="28">
        <f>SUMIFS(Tabla16[TASA 0%],Tabla16[NUM],Tabla1[[#This Row],[CODIGO]])</f>
        <v>0</v>
      </c>
      <c r="G145" s="28">
        <f>SUMIFS(Tabla16[[EXENTO ]],Tabla16[NUM],Tabla1[[#This Row],[CODIGO]])</f>
        <v>0</v>
      </c>
      <c r="H145" s="28">
        <f>SUMIFS(Tabla16[IVA],Tabla16[NUM],Tabla1[[#This Row],[CODIGO]])</f>
        <v>0</v>
      </c>
      <c r="I145" s="28">
        <f>SUMIFS(Tabla16[ISR RET.],Tabla16[NUM],Tabla1[[#This Row],[CODIGO]])</f>
        <v>0</v>
      </c>
      <c r="J145" s="28">
        <f>SUMIFS(Tabla16[IVA RET.],Tabla16[NUM],Tabla1[[#This Row],[CODIGO]])</f>
        <v>0</v>
      </c>
      <c r="K145" t="str">
        <f>FIXED(Tabla1[[#This Row],[TASA 16%]],0)</f>
        <v>0</v>
      </c>
      <c r="L145" t="str">
        <f>FIXED(Tabla1[[#This Row],[TASA 0%]],0)</f>
        <v>0</v>
      </c>
      <c r="M145" t="str">
        <f>FIXED(Tabla1[[#This Row],[TASA EXE.]],0)</f>
        <v>0</v>
      </c>
      <c r="N145" t="str">
        <f>FIXED(Tabla1[[#This Row],[IVA]],0)</f>
        <v>0</v>
      </c>
      <c r="O145" t="str">
        <f>FIXED(Tabla1[[#This Row],[ISR RET]],0)</f>
        <v>0</v>
      </c>
      <c r="P145" t="str">
        <f>FIXED(Tabla1[[#This Row],[IVA RET]],0)</f>
        <v>0</v>
      </c>
      <c r="R145" s="35">
        <f>Tabla1[[#This Row],[TASA 16]]*16%</f>
        <v>0</v>
      </c>
    </row>
    <row r="146" spans="2:20" x14ac:dyDescent="0.25">
      <c r="B146" t="str">
        <f>'[1]210 Y RFC'!A146</f>
        <v>PRA100204HX7</v>
      </c>
      <c r="C146" t="str">
        <f>'[1]210 Y RFC'!B146</f>
        <v>210-0144</v>
      </c>
      <c r="D146" t="str">
        <f>'[1]210 Y RFC'!C146</f>
        <v>PRODUCTOS RAYMEX SA DE CV</v>
      </c>
      <c r="E146" s="28">
        <f>SUMIFS(Tabla16[TASA 16],Tabla16[NUM],Tabla1[[#This Row],[CODIGO]])</f>
        <v>0</v>
      </c>
      <c r="F146" s="28">
        <f>SUMIFS(Tabla16[TASA 0%],Tabla16[NUM],Tabla1[[#This Row],[CODIGO]])</f>
        <v>0</v>
      </c>
      <c r="G146" s="28">
        <f>SUMIFS(Tabla16[[EXENTO ]],Tabla16[NUM],Tabla1[[#This Row],[CODIGO]])</f>
        <v>0</v>
      </c>
      <c r="H146" s="28">
        <f>SUMIFS(Tabla16[IVA],Tabla16[NUM],Tabla1[[#This Row],[CODIGO]])</f>
        <v>0</v>
      </c>
      <c r="I146" s="28">
        <f>SUMIFS(Tabla16[ISR RET.],Tabla16[NUM],Tabla1[[#This Row],[CODIGO]])</f>
        <v>0</v>
      </c>
      <c r="J146" s="28">
        <f>SUMIFS(Tabla16[IVA RET.],Tabla16[NUM],Tabla1[[#This Row],[CODIGO]])</f>
        <v>0</v>
      </c>
      <c r="K146" t="str">
        <f>FIXED(Tabla1[[#This Row],[TASA 16%]],0)</f>
        <v>0</v>
      </c>
      <c r="L146" t="str">
        <f>FIXED(Tabla1[[#This Row],[TASA 0%]],0)</f>
        <v>0</v>
      </c>
      <c r="M146" t="str">
        <f>FIXED(Tabla1[[#This Row],[TASA EXE.]],0)</f>
        <v>0</v>
      </c>
      <c r="N146" t="str">
        <f>FIXED(Tabla1[[#This Row],[IVA]],0)</f>
        <v>0</v>
      </c>
      <c r="O146" t="str">
        <f>FIXED(Tabla1[[#This Row],[ISR RET]],0)</f>
        <v>0</v>
      </c>
      <c r="P146" t="str">
        <f>FIXED(Tabla1[[#This Row],[IVA RET]],0)</f>
        <v>0</v>
      </c>
      <c r="R146" s="35">
        <f>Tabla1[[#This Row],[TASA 16]]*16%</f>
        <v>0</v>
      </c>
    </row>
    <row r="147" spans="2:20" x14ac:dyDescent="0.25">
      <c r="B147" t="str">
        <f>'[1]210 Y RFC'!A147</f>
        <v>VFA1503177J9</v>
      </c>
      <c r="C147" t="str">
        <f>'[1]210 Y RFC'!B147</f>
        <v>210-0145</v>
      </c>
      <c r="D147" t="str">
        <f>'[1]210 Y RFC'!C147</f>
        <v>VISORA FARMA S DE RL DE CV</v>
      </c>
      <c r="E147" s="28">
        <f>SUMIFS(Tabla16[TASA 16],Tabla16[NUM],Tabla1[[#This Row],[CODIGO]])</f>
        <v>0</v>
      </c>
      <c r="F147" s="28">
        <f>SUMIFS(Tabla16[TASA 0%],Tabla16[NUM],Tabla1[[#This Row],[CODIGO]])</f>
        <v>0</v>
      </c>
      <c r="G147" s="28">
        <f>SUMIFS(Tabla16[[EXENTO ]],Tabla16[NUM],Tabla1[[#This Row],[CODIGO]])</f>
        <v>0</v>
      </c>
      <c r="H147" s="28">
        <f>SUMIFS(Tabla16[IVA],Tabla16[NUM],Tabla1[[#This Row],[CODIGO]])</f>
        <v>0</v>
      </c>
      <c r="I147" s="28">
        <f>SUMIFS(Tabla16[ISR RET.],Tabla16[NUM],Tabla1[[#This Row],[CODIGO]])</f>
        <v>0</v>
      </c>
      <c r="J147" s="28">
        <f>SUMIFS(Tabla16[IVA RET.],Tabla16[NUM],Tabla1[[#This Row],[CODIGO]])</f>
        <v>0</v>
      </c>
      <c r="K147" t="str">
        <f>FIXED(Tabla1[[#This Row],[TASA 16%]],0)</f>
        <v>0</v>
      </c>
      <c r="L147" t="str">
        <f>FIXED(Tabla1[[#This Row],[TASA 0%]],0)</f>
        <v>0</v>
      </c>
      <c r="M147" t="str">
        <f>FIXED(Tabla1[[#This Row],[TASA EXE.]],0)</f>
        <v>0</v>
      </c>
      <c r="N147" t="str">
        <f>FIXED(Tabla1[[#This Row],[IVA]],0)</f>
        <v>0</v>
      </c>
      <c r="O147" t="str">
        <f>FIXED(Tabla1[[#This Row],[ISR RET]],0)</f>
        <v>0</v>
      </c>
      <c r="P147" t="str">
        <f>FIXED(Tabla1[[#This Row],[IVA RET]],0)</f>
        <v>0</v>
      </c>
      <c r="R147" s="35">
        <f>Tabla1[[#This Row],[TASA 16]]*16%</f>
        <v>0</v>
      </c>
    </row>
    <row r="148" spans="2:20" x14ac:dyDescent="0.25">
      <c r="B148" t="str">
        <f>'[1]210 Y RFC'!A148</f>
        <v>CID9903222M7</v>
      </c>
      <c r="C148" t="str">
        <f>'[1]210 Y RFC'!B148</f>
        <v>210-0146</v>
      </c>
      <c r="D148" t="str">
        <f>'[1]210 Y RFC'!C148</f>
        <v>COMERCIALIZADORA E IMPORTADORA DUSA SA DE CV</v>
      </c>
      <c r="E148" s="28">
        <f>SUMIFS(Tabla16[TASA 16],Tabla16[NUM],Tabla1[[#This Row],[CODIGO]])</f>
        <v>0</v>
      </c>
      <c r="F148" s="28">
        <f>SUMIFS(Tabla16[TASA 0%],Tabla16[NUM],Tabla1[[#This Row],[CODIGO]])</f>
        <v>0</v>
      </c>
      <c r="G148" s="28">
        <f>SUMIFS(Tabla16[[EXENTO ]],Tabla16[NUM],Tabla1[[#This Row],[CODIGO]])</f>
        <v>0</v>
      </c>
      <c r="H148" s="28">
        <f>SUMIFS(Tabla16[IVA],Tabla16[NUM],Tabla1[[#This Row],[CODIGO]])</f>
        <v>0</v>
      </c>
      <c r="I148" s="28">
        <f>SUMIFS(Tabla16[ISR RET.],Tabla16[NUM],Tabla1[[#This Row],[CODIGO]])</f>
        <v>0</v>
      </c>
      <c r="J148" s="28">
        <f>SUMIFS(Tabla16[IVA RET.],Tabla16[NUM],Tabla1[[#This Row],[CODIGO]])</f>
        <v>0</v>
      </c>
      <c r="K148" t="str">
        <f>FIXED(Tabla1[[#This Row],[TASA 16%]],0)</f>
        <v>0</v>
      </c>
      <c r="L148" t="str">
        <f>FIXED(Tabla1[[#This Row],[TASA 0%]],0)</f>
        <v>0</v>
      </c>
      <c r="M148" t="str">
        <f>FIXED(Tabla1[[#This Row],[TASA EXE.]],0)</f>
        <v>0</v>
      </c>
      <c r="N148" t="str">
        <f>FIXED(Tabla1[[#This Row],[IVA]],0)</f>
        <v>0</v>
      </c>
      <c r="O148" t="str">
        <f>FIXED(Tabla1[[#This Row],[ISR RET]],0)</f>
        <v>0</v>
      </c>
      <c r="P148" t="str">
        <f>FIXED(Tabla1[[#This Row],[IVA RET]],0)</f>
        <v>0</v>
      </c>
      <c r="R148" s="35">
        <f>Tabla1[[#This Row],[TASA 16]]*16%</f>
        <v>0</v>
      </c>
    </row>
    <row r="149" spans="2:20" x14ac:dyDescent="0.25">
      <c r="B149" t="str">
        <f>'[1]210 Y RFC'!A149</f>
        <v>OOSJ860907EH7</v>
      </c>
      <c r="C149" t="str">
        <f>'[1]210 Y RFC'!B149</f>
        <v>210-0147</v>
      </c>
      <c r="D149" t="str">
        <f>'[1]210 Y RFC'!C149</f>
        <v>OROZCO SANCHEZ JUDAN</v>
      </c>
      <c r="E149" s="28">
        <f>SUMIFS(Tabla16[TASA 16],Tabla16[NUM],Tabla1[[#This Row],[CODIGO]])</f>
        <v>0</v>
      </c>
      <c r="F149" s="28">
        <f>SUMIFS(Tabla16[TASA 0%],Tabla16[NUM],Tabla1[[#This Row],[CODIGO]])</f>
        <v>0</v>
      </c>
      <c r="G149" s="28">
        <f>SUMIFS(Tabla16[[EXENTO ]],Tabla16[NUM],Tabla1[[#This Row],[CODIGO]])</f>
        <v>0</v>
      </c>
      <c r="H149" s="28">
        <f>SUMIFS(Tabla16[IVA],Tabla16[NUM],Tabla1[[#This Row],[CODIGO]])</f>
        <v>0</v>
      </c>
      <c r="I149" s="28">
        <f>SUMIFS(Tabla16[ISR RET.],Tabla16[NUM],Tabla1[[#This Row],[CODIGO]])</f>
        <v>0</v>
      </c>
      <c r="J149" s="28">
        <f>SUMIFS(Tabla16[IVA RET.],Tabla16[NUM],Tabla1[[#This Row],[CODIGO]])</f>
        <v>0</v>
      </c>
      <c r="K149" t="str">
        <f>FIXED(Tabla1[[#This Row],[TASA 16%]],0)</f>
        <v>0</v>
      </c>
      <c r="L149" t="str">
        <f>FIXED(Tabla1[[#This Row],[TASA 0%]],0)</f>
        <v>0</v>
      </c>
      <c r="M149" t="str">
        <f>FIXED(Tabla1[[#This Row],[TASA EXE.]],0)</f>
        <v>0</v>
      </c>
      <c r="N149" t="str">
        <f>FIXED(Tabla1[[#This Row],[IVA]],0)</f>
        <v>0</v>
      </c>
      <c r="O149" t="str">
        <f>FIXED(Tabla1[[#This Row],[ISR RET]],0)</f>
        <v>0</v>
      </c>
      <c r="P149" t="str">
        <f>FIXED(Tabla1[[#This Row],[IVA RET]],0)</f>
        <v>0</v>
      </c>
      <c r="R149" s="35">
        <f>Tabla1[[#This Row],[TASA 16]]*16%</f>
        <v>0</v>
      </c>
    </row>
    <row r="150" spans="2:20" x14ac:dyDescent="0.25">
      <c r="B150" t="str">
        <f>'[1]210 Y RFC'!A150</f>
        <v>GES8101015I7</v>
      </c>
      <c r="C150" t="str">
        <f>'[1]210 Y RFC'!B150</f>
        <v>210-0148</v>
      </c>
      <c r="D150" t="str">
        <f>'[1]210 Y RFC'!C150</f>
        <v>GOBIERNO DEL ESTADO DE SINALOA</v>
      </c>
      <c r="E150" s="28">
        <f>SUMIFS(Tabla16[TASA 16],Tabla16[NUM],Tabla1[[#This Row],[CODIGO]])</f>
        <v>0</v>
      </c>
      <c r="F150" s="28">
        <f>SUMIFS(Tabla16[TASA 0%],Tabla16[NUM],Tabla1[[#This Row],[CODIGO]])</f>
        <v>0</v>
      </c>
      <c r="G150" s="28">
        <f>SUMIFS(Tabla16[[EXENTO ]],Tabla16[NUM],Tabla1[[#This Row],[CODIGO]])</f>
        <v>0</v>
      </c>
      <c r="H150" s="28">
        <f>SUMIFS(Tabla16[IVA],Tabla16[NUM],Tabla1[[#This Row],[CODIGO]])</f>
        <v>0</v>
      </c>
      <c r="I150" s="28">
        <f>SUMIFS(Tabla16[ISR RET.],Tabla16[NUM],Tabla1[[#This Row],[CODIGO]])</f>
        <v>0</v>
      </c>
      <c r="J150" s="28">
        <f>SUMIFS(Tabla16[IVA RET.],Tabla16[NUM],Tabla1[[#This Row],[CODIGO]])</f>
        <v>0</v>
      </c>
      <c r="K150" t="str">
        <f>FIXED(Tabla1[[#This Row],[TASA 16%]],0)</f>
        <v>0</v>
      </c>
      <c r="L150" t="str">
        <f>FIXED(Tabla1[[#This Row],[TASA 0%]],0)</f>
        <v>0</v>
      </c>
      <c r="M150" t="str">
        <f>FIXED(Tabla1[[#This Row],[TASA EXE.]],0)</f>
        <v>0</v>
      </c>
      <c r="N150" t="str">
        <f>FIXED(Tabla1[[#This Row],[IVA]],0)</f>
        <v>0</v>
      </c>
      <c r="O150" t="str">
        <f>FIXED(Tabla1[[#This Row],[ISR RET]],0)</f>
        <v>0</v>
      </c>
      <c r="P150" t="str">
        <f>FIXED(Tabla1[[#This Row],[IVA RET]],0)</f>
        <v>0</v>
      </c>
      <c r="R150" s="35">
        <f>Tabla1[[#This Row],[TASA 16]]*16%</f>
        <v>0</v>
      </c>
    </row>
    <row r="151" spans="2:20" x14ac:dyDescent="0.25">
      <c r="B151" t="str">
        <f>'[1]210 Y RFC'!A151</f>
        <v>COCM6410262U9</v>
      </c>
      <c r="C151" t="str">
        <f>'[1]210 Y RFC'!B151</f>
        <v>210-0149</v>
      </c>
      <c r="D151" t="str">
        <f>'[1]210 Y RFC'!C151</f>
        <v>CORONA CURIEL MIRIAM JOSEFINA</v>
      </c>
      <c r="E151" s="28">
        <f>SUMIFS(Tabla16[TASA 16],Tabla16[NUM],Tabla1[[#This Row],[CODIGO]])</f>
        <v>0</v>
      </c>
      <c r="F151" s="28">
        <f>SUMIFS(Tabla16[TASA 0%],Tabla16[NUM],Tabla1[[#This Row],[CODIGO]])</f>
        <v>0</v>
      </c>
      <c r="G151" s="28">
        <f>SUMIFS(Tabla16[[EXENTO ]],Tabla16[NUM],Tabla1[[#This Row],[CODIGO]])</f>
        <v>0</v>
      </c>
      <c r="H151" s="28">
        <f>SUMIFS(Tabla16[IVA],Tabla16[NUM],Tabla1[[#This Row],[CODIGO]])</f>
        <v>0</v>
      </c>
      <c r="I151" s="28">
        <f>SUMIFS(Tabla16[ISR RET.],Tabla16[NUM],Tabla1[[#This Row],[CODIGO]])</f>
        <v>0</v>
      </c>
      <c r="J151" s="28">
        <f>SUMIFS(Tabla16[IVA RET.],Tabla16[NUM],Tabla1[[#This Row],[CODIGO]])</f>
        <v>0</v>
      </c>
      <c r="K151" t="str">
        <f>FIXED(Tabla1[[#This Row],[TASA 16%]],0)</f>
        <v>0</v>
      </c>
      <c r="L151" t="str">
        <f>FIXED(Tabla1[[#This Row],[TASA 0%]],0)</f>
        <v>0</v>
      </c>
      <c r="M151" t="str">
        <f>FIXED(Tabla1[[#This Row],[TASA EXE.]],0)</f>
        <v>0</v>
      </c>
      <c r="N151" t="str">
        <f>FIXED(Tabla1[[#This Row],[IVA]],0)</f>
        <v>0</v>
      </c>
      <c r="O151" t="str">
        <f>FIXED(Tabla1[[#This Row],[ISR RET]],0)</f>
        <v>0</v>
      </c>
      <c r="P151" t="str">
        <f>FIXED(Tabla1[[#This Row],[IVA RET]],0)</f>
        <v>0</v>
      </c>
      <c r="R151" s="35">
        <f>Tabla1[[#This Row],[TASA 16]]*16%</f>
        <v>0</v>
      </c>
    </row>
    <row r="152" spans="2:20" x14ac:dyDescent="0.25">
      <c r="B152">
        <f>'[1]210 Y RFC'!A152</f>
        <v>0</v>
      </c>
      <c r="C152" t="str">
        <f>'[1]210 Y RFC'!B152</f>
        <v>210-0150</v>
      </c>
      <c r="D152" t="str">
        <f>'[1]210 Y RFC'!C152</f>
        <v>DISTRIBUCION CASARO</v>
      </c>
      <c r="E152" s="28">
        <f>SUMIFS(Tabla16[TASA 16],Tabla16[NUM],Tabla1[[#This Row],[CODIGO]])</f>
        <v>0</v>
      </c>
      <c r="F152" s="28">
        <f>SUMIFS(Tabla16[TASA 0%],Tabla16[NUM],Tabla1[[#This Row],[CODIGO]])</f>
        <v>0</v>
      </c>
      <c r="G152" s="28">
        <f>SUMIFS(Tabla16[[EXENTO ]],Tabla16[NUM],Tabla1[[#This Row],[CODIGO]])</f>
        <v>0</v>
      </c>
      <c r="H152" s="28">
        <f>SUMIFS(Tabla16[IVA],Tabla16[NUM],Tabla1[[#This Row],[CODIGO]])</f>
        <v>0</v>
      </c>
      <c r="I152" s="28">
        <f>SUMIFS(Tabla16[ISR RET.],Tabla16[NUM],Tabla1[[#This Row],[CODIGO]])</f>
        <v>0</v>
      </c>
      <c r="J152" s="28">
        <f>SUMIFS(Tabla16[IVA RET.],Tabla16[NUM],Tabla1[[#This Row],[CODIGO]])</f>
        <v>0</v>
      </c>
      <c r="K152" t="str">
        <f>FIXED(Tabla1[[#This Row],[TASA 16%]],0)</f>
        <v>0</v>
      </c>
      <c r="L152" t="str">
        <f>FIXED(Tabla1[[#This Row],[TASA 0%]],0)</f>
        <v>0</v>
      </c>
      <c r="M152" t="str">
        <f>FIXED(Tabla1[[#This Row],[TASA EXE.]],0)</f>
        <v>0</v>
      </c>
      <c r="N152" t="str">
        <f>FIXED(Tabla1[[#This Row],[IVA]],0)</f>
        <v>0</v>
      </c>
      <c r="O152" t="str">
        <f>FIXED(Tabla1[[#This Row],[ISR RET]],0)</f>
        <v>0</v>
      </c>
      <c r="P152" t="str">
        <f>FIXED(Tabla1[[#This Row],[IVA RET]],0)</f>
        <v>0</v>
      </c>
      <c r="R152" s="35">
        <f>Tabla1[[#This Row],[TASA 16]]*16%</f>
        <v>0</v>
      </c>
    </row>
    <row r="153" spans="2:20" x14ac:dyDescent="0.25">
      <c r="B153" t="str">
        <f>'[1]210 Y RFC'!A153</f>
        <v>NOVM661217CS0</v>
      </c>
      <c r="C153" t="str">
        <f>'[1]210 Y RFC'!B153</f>
        <v>210-0151</v>
      </c>
      <c r="D153" t="str">
        <f>'[1]210 Y RFC'!C153</f>
        <v>NOLASCO VARGAS MONICA DOLORES</v>
      </c>
      <c r="E153" s="28">
        <f>SUMIFS(Tabla16[TASA 16],Tabla16[NUM],Tabla1[[#This Row],[CODIGO]])</f>
        <v>0</v>
      </c>
      <c r="F153" s="28">
        <f>SUMIFS(Tabla16[TASA 0%],Tabla16[NUM],Tabla1[[#This Row],[CODIGO]])</f>
        <v>0</v>
      </c>
      <c r="G153" s="28">
        <f>SUMIFS(Tabla16[[EXENTO ]],Tabla16[NUM],Tabla1[[#This Row],[CODIGO]])</f>
        <v>0</v>
      </c>
      <c r="H153" s="28">
        <f>SUMIFS(Tabla16[IVA],Tabla16[NUM],Tabla1[[#This Row],[CODIGO]])</f>
        <v>0</v>
      </c>
      <c r="I153" s="28">
        <f>SUMIFS(Tabla16[ISR RET.],Tabla16[NUM],Tabla1[[#This Row],[CODIGO]])</f>
        <v>0</v>
      </c>
      <c r="J153" s="28">
        <f>SUMIFS(Tabla16[IVA RET.],Tabla16[NUM],Tabla1[[#This Row],[CODIGO]])</f>
        <v>0</v>
      </c>
      <c r="K153" t="str">
        <f>FIXED(Tabla1[[#This Row],[TASA 16%]],0)</f>
        <v>0</v>
      </c>
      <c r="L153" t="str">
        <f>FIXED(Tabla1[[#This Row],[TASA 0%]],0)</f>
        <v>0</v>
      </c>
      <c r="M153" t="str">
        <f>FIXED(Tabla1[[#This Row],[TASA EXE.]],0)</f>
        <v>0</v>
      </c>
      <c r="N153" t="str">
        <f>FIXED(Tabla1[[#This Row],[IVA]],0)</f>
        <v>0</v>
      </c>
      <c r="O153" t="str">
        <f>FIXED(Tabla1[[#This Row],[ISR RET]],0)</f>
        <v>0</v>
      </c>
      <c r="P153" t="str">
        <f>FIXED(Tabla1[[#This Row],[IVA RET]],0)</f>
        <v>0</v>
      </c>
      <c r="R153" s="35">
        <f>Tabla1[[#This Row],[TASA 16]]*16%</f>
        <v>0</v>
      </c>
    </row>
    <row r="154" spans="2:20" x14ac:dyDescent="0.25">
      <c r="B154" t="str">
        <f>'[1]210 Y RFC'!A154</f>
        <v>ROGT530313BU3</v>
      </c>
      <c r="C154" t="str">
        <f>'[1]210 Y RFC'!B154</f>
        <v>210-0152</v>
      </c>
      <c r="D154" t="str">
        <f>'[1]210 Y RFC'!C154</f>
        <v>ROMERO GARCIA MARIA TERESA</v>
      </c>
      <c r="E154" s="28">
        <f>SUMIFS(Tabla16[TASA 16],Tabla16[NUM],Tabla1[[#This Row],[CODIGO]])</f>
        <v>0</v>
      </c>
      <c r="F154" s="28">
        <f>SUMIFS(Tabla16[TASA 0%],Tabla16[NUM],Tabla1[[#This Row],[CODIGO]])</f>
        <v>0</v>
      </c>
      <c r="G154" s="28">
        <f>SUMIFS(Tabla16[[EXENTO ]],Tabla16[NUM],Tabla1[[#This Row],[CODIGO]])</f>
        <v>0</v>
      </c>
      <c r="H154" s="28">
        <f>SUMIFS(Tabla16[IVA],Tabla16[NUM],Tabla1[[#This Row],[CODIGO]])</f>
        <v>0</v>
      </c>
      <c r="I154" s="28">
        <f>SUMIFS(Tabla16[ISR RET.],Tabla16[NUM],Tabla1[[#This Row],[CODIGO]])</f>
        <v>0</v>
      </c>
      <c r="J154" s="28">
        <f>SUMIFS(Tabla16[IVA RET.],Tabla16[NUM],Tabla1[[#This Row],[CODIGO]])</f>
        <v>0</v>
      </c>
      <c r="K154" t="str">
        <f>FIXED(Tabla1[[#This Row],[TASA 16%]],0)</f>
        <v>0</v>
      </c>
      <c r="L154" t="str">
        <f>FIXED(Tabla1[[#This Row],[TASA 0%]],0)</f>
        <v>0</v>
      </c>
      <c r="M154" t="str">
        <f>FIXED(Tabla1[[#This Row],[TASA EXE.]],0)</f>
        <v>0</v>
      </c>
      <c r="N154" t="str">
        <f>FIXED(Tabla1[[#This Row],[IVA]],0)</f>
        <v>0</v>
      </c>
      <c r="O154" t="str">
        <f>FIXED(Tabla1[[#This Row],[ISR RET]],0)</f>
        <v>0</v>
      </c>
      <c r="P154" t="str">
        <f>FIXED(Tabla1[[#This Row],[IVA RET]],0)</f>
        <v>0</v>
      </c>
      <c r="R154" s="35">
        <f>Tabla1[[#This Row],[TASA 16]]*16%</f>
        <v>0</v>
      </c>
    </row>
    <row r="155" spans="2:20" x14ac:dyDescent="0.25">
      <c r="B155" t="str">
        <f>'[1]210 Y RFC'!A155</f>
        <v>CAOJ580906PUA</v>
      </c>
      <c r="C155" t="str">
        <f>'[1]210 Y RFC'!B155</f>
        <v>210-0153</v>
      </c>
      <c r="D155" t="str">
        <f>'[1]210 Y RFC'!C155</f>
        <v>CASTELLANOS OROZCO JESUS HUMBERTO</v>
      </c>
      <c r="E155" s="28">
        <f>SUMIFS(Tabla16[TASA 16],Tabla16[NUM],Tabla1[[#This Row],[CODIGO]])</f>
        <v>165409.9375</v>
      </c>
      <c r="F155" s="28">
        <f>SUMIFS(Tabla16[TASA 0%],Tabla16[NUM],Tabla1[[#This Row],[CODIGO]])</f>
        <v>6413.8625000000047</v>
      </c>
      <c r="G155" s="28">
        <f>SUMIFS(Tabla16[[EXENTO ]],Tabla16[NUM],Tabla1[[#This Row],[CODIGO]])</f>
        <v>0</v>
      </c>
      <c r="H155" s="28">
        <f>SUMIFS(Tabla16[IVA],Tabla16[NUM],Tabla1[[#This Row],[CODIGO]])</f>
        <v>26465.59</v>
      </c>
      <c r="I155" s="28">
        <f>SUMIFS(Tabla16[ISR RET.],Tabla16[NUM],Tabla1[[#This Row],[CODIGO]])</f>
        <v>0</v>
      </c>
      <c r="J155" s="28">
        <f>SUMIFS(Tabla16[IVA RET.],Tabla16[NUM],Tabla1[[#This Row],[CODIGO]])</f>
        <v>0</v>
      </c>
      <c r="K155" t="str">
        <f>FIXED(Tabla1[[#This Row],[TASA 16%]],0)</f>
        <v>165,410</v>
      </c>
      <c r="L155" t="str">
        <f>FIXED(Tabla1[[#This Row],[TASA 0%]],0)</f>
        <v>6,414</v>
      </c>
      <c r="M155" t="str">
        <f>FIXED(Tabla1[[#This Row],[TASA EXE.]],0)</f>
        <v>0</v>
      </c>
      <c r="N155" t="str">
        <f>FIXED(Tabla1[[#This Row],[IVA]],0)</f>
        <v>26,466</v>
      </c>
      <c r="O155" t="str">
        <f>FIXED(Tabla1[[#This Row],[ISR RET]],0)</f>
        <v>0</v>
      </c>
      <c r="P155" t="str">
        <f>FIXED(Tabla1[[#This Row],[IVA RET]],0)</f>
        <v>0</v>
      </c>
      <c r="R155" s="35">
        <f>Tabla1[[#This Row],[TASA 16]]*16%</f>
        <v>26465.600000000002</v>
      </c>
      <c r="T155" s="67"/>
    </row>
    <row r="156" spans="2:20" x14ac:dyDescent="0.25">
      <c r="B156" t="str">
        <f>'[1]210 Y RFC'!A156</f>
        <v>DDG121221KR8</v>
      </c>
      <c r="C156" t="str">
        <f>'[1]210 Y RFC'!B156</f>
        <v>210-0154</v>
      </c>
      <c r="D156" t="str">
        <f>'[1]210 Y RFC'!C156</f>
        <v>DISTRIBUIDORA DON GUSTAVO SA DE CV</v>
      </c>
      <c r="E156" s="28">
        <f>SUMIFS(Tabla16[TASA 16],Tabla16[NUM],Tabla1[[#This Row],[CODIGO]])</f>
        <v>0</v>
      </c>
      <c r="F156" s="28">
        <f>SUMIFS(Tabla16[TASA 0%],Tabla16[NUM],Tabla1[[#This Row],[CODIGO]])</f>
        <v>0</v>
      </c>
      <c r="G156" s="28">
        <f>SUMIFS(Tabla16[[EXENTO ]],Tabla16[NUM],Tabla1[[#This Row],[CODIGO]])</f>
        <v>0</v>
      </c>
      <c r="H156" s="28">
        <f>SUMIFS(Tabla16[IVA],Tabla16[NUM],Tabla1[[#This Row],[CODIGO]])</f>
        <v>0</v>
      </c>
      <c r="I156" s="28">
        <f>SUMIFS(Tabla16[ISR RET.],Tabla16[NUM],Tabla1[[#This Row],[CODIGO]])</f>
        <v>0</v>
      </c>
      <c r="J156" s="28">
        <f>SUMIFS(Tabla16[IVA RET.],Tabla16[NUM],Tabla1[[#This Row],[CODIGO]])</f>
        <v>0</v>
      </c>
      <c r="K156" t="str">
        <f>FIXED(Tabla1[[#This Row],[TASA 16%]],0)</f>
        <v>0</v>
      </c>
      <c r="L156" t="str">
        <f>FIXED(Tabla1[[#This Row],[TASA 0%]],0)</f>
        <v>0</v>
      </c>
      <c r="M156" t="str">
        <f>FIXED(Tabla1[[#This Row],[TASA EXE.]],0)</f>
        <v>0</v>
      </c>
      <c r="N156" t="str">
        <f>FIXED(Tabla1[[#This Row],[IVA]],0)</f>
        <v>0</v>
      </c>
      <c r="O156" t="str">
        <f>FIXED(Tabla1[[#This Row],[ISR RET]],0)</f>
        <v>0</v>
      </c>
      <c r="P156" t="str">
        <f>FIXED(Tabla1[[#This Row],[IVA RET]],0)</f>
        <v>0</v>
      </c>
      <c r="R156" s="35">
        <f>Tabla1[[#This Row],[TASA 16]]*16%</f>
        <v>0</v>
      </c>
    </row>
    <row r="157" spans="2:20" x14ac:dyDescent="0.25">
      <c r="B157" t="str">
        <f>'[1]210 Y RFC'!A157</f>
        <v>AAAB5712044QA</v>
      </c>
      <c r="C157" t="str">
        <f>'[1]210 Y RFC'!B157</f>
        <v>210-0155</v>
      </c>
      <c r="D157" t="str">
        <f>'[1]210 Y RFC'!C157</f>
        <v>ALVARADO ALVARADO BELISARIO VIRGILIO</v>
      </c>
      <c r="E157" s="28">
        <f>SUMIFS(Tabla16[TASA 16],Tabla16[NUM],Tabla1[[#This Row],[CODIGO]])</f>
        <v>8000</v>
      </c>
      <c r="F157" s="28">
        <f>SUMIFS(Tabla16[TASA 0%],Tabla16[NUM],Tabla1[[#This Row],[CODIGO]])</f>
        <v>0</v>
      </c>
      <c r="G157" s="28">
        <f>SUMIFS(Tabla16[[EXENTO ]],Tabla16[NUM],Tabla1[[#This Row],[CODIGO]])</f>
        <v>0</v>
      </c>
      <c r="H157" s="28">
        <f>SUMIFS(Tabla16[IVA],Tabla16[NUM],Tabla1[[#This Row],[CODIGO]])</f>
        <v>1280</v>
      </c>
      <c r="I157" s="28">
        <f>SUMIFS(Tabla16[ISR RET.],Tabla16[NUM],Tabla1[[#This Row],[CODIGO]])</f>
        <v>0</v>
      </c>
      <c r="J157" s="28">
        <f>SUMIFS(Tabla16[IVA RET.],Tabla16[NUM],Tabla1[[#This Row],[CODIGO]])</f>
        <v>0</v>
      </c>
      <c r="K157" t="str">
        <f>FIXED(Tabla1[[#This Row],[TASA 16%]],0)</f>
        <v>8,000</v>
      </c>
      <c r="L157" t="str">
        <f>FIXED(Tabla1[[#This Row],[TASA 0%]],0)</f>
        <v>0</v>
      </c>
      <c r="M157" t="str">
        <f>FIXED(Tabla1[[#This Row],[TASA EXE.]],0)</f>
        <v>0</v>
      </c>
      <c r="N157" t="str">
        <f>FIXED(Tabla1[[#This Row],[IVA]],0)</f>
        <v>1,280</v>
      </c>
      <c r="O157" t="str">
        <f>FIXED(Tabla1[[#This Row],[ISR RET]],0)</f>
        <v>0</v>
      </c>
      <c r="P157" t="str">
        <f>FIXED(Tabla1[[#This Row],[IVA RET]],0)</f>
        <v>0</v>
      </c>
      <c r="R157" s="35">
        <f>Tabla1[[#This Row],[TASA 16]]*16%</f>
        <v>1280</v>
      </c>
    </row>
    <row r="158" spans="2:20" x14ac:dyDescent="0.25">
      <c r="B158" t="str">
        <f>'[1]210 Y RFC'!A158</f>
        <v>PMA760331UU3</v>
      </c>
      <c r="C158" t="str">
        <f>'[1]210 Y RFC'!B158</f>
        <v>210-0156</v>
      </c>
      <c r="D158" t="str">
        <f>'[1]210 Y RFC'!C158</f>
        <v>PAILERIA Y MAQUINARIA SA DE CV</v>
      </c>
      <c r="E158" s="28">
        <f>SUMIFS(Tabla16[TASA 16],Tabla16[NUM],Tabla1[[#This Row],[CODIGO]])</f>
        <v>0</v>
      </c>
      <c r="F158" s="28">
        <f>SUMIFS(Tabla16[TASA 0%],Tabla16[NUM],Tabla1[[#This Row],[CODIGO]])</f>
        <v>0</v>
      </c>
      <c r="G158" s="28">
        <f>SUMIFS(Tabla16[[EXENTO ]],Tabla16[NUM],Tabla1[[#This Row],[CODIGO]])</f>
        <v>0</v>
      </c>
      <c r="H158" s="28">
        <f>SUMIFS(Tabla16[IVA],Tabla16[NUM],Tabla1[[#This Row],[CODIGO]])</f>
        <v>0</v>
      </c>
      <c r="I158" s="28">
        <f>SUMIFS(Tabla16[ISR RET.],Tabla16[NUM],Tabla1[[#This Row],[CODIGO]])</f>
        <v>0</v>
      </c>
      <c r="J158" s="28">
        <f>SUMIFS(Tabla16[IVA RET.],Tabla16[NUM],Tabla1[[#This Row],[CODIGO]])</f>
        <v>0</v>
      </c>
      <c r="K158" t="str">
        <f>FIXED(Tabla1[[#This Row],[TASA 16%]],0)</f>
        <v>0</v>
      </c>
      <c r="L158" t="str">
        <f>FIXED(Tabla1[[#This Row],[TASA 0%]],0)</f>
        <v>0</v>
      </c>
      <c r="M158" t="str">
        <f>FIXED(Tabla1[[#This Row],[TASA EXE.]],0)</f>
        <v>0</v>
      </c>
      <c r="N158" t="str">
        <f>FIXED(Tabla1[[#This Row],[IVA]],0)</f>
        <v>0</v>
      </c>
      <c r="O158" t="str">
        <f>FIXED(Tabla1[[#This Row],[ISR RET]],0)</f>
        <v>0</v>
      </c>
      <c r="P158" t="str">
        <f>FIXED(Tabla1[[#This Row],[IVA RET]],0)</f>
        <v>0</v>
      </c>
      <c r="R158" s="35">
        <f>Tabla1[[#This Row],[TASA 16]]*16%</f>
        <v>0</v>
      </c>
    </row>
    <row r="159" spans="2:20" x14ac:dyDescent="0.25">
      <c r="B159" t="str">
        <f>'[1]210 Y RFC'!A159</f>
        <v>AUAF650524DV8</v>
      </c>
      <c r="C159" t="str">
        <f>'[1]210 Y RFC'!B159</f>
        <v>210-0157</v>
      </c>
      <c r="D159" t="str">
        <f>'[1]210 Y RFC'!C159</f>
        <v>AGUIÑAGA AGUIRRE FRANCISCO</v>
      </c>
      <c r="E159" s="28">
        <f>SUMIFS(Tabla16[TASA 16],Tabla16[NUM],Tabla1[[#This Row],[CODIGO]])</f>
        <v>0</v>
      </c>
      <c r="F159" s="28">
        <f>SUMIFS(Tabla16[TASA 0%],Tabla16[NUM],Tabla1[[#This Row],[CODIGO]])</f>
        <v>0</v>
      </c>
      <c r="G159" s="28">
        <f>SUMIFS(Tabla16[[EXENTO ]],Tabla16[NUM],Tabla1[[#This Row],[CODIGO]])</f>
        <v>0</v>
      </c>
      <c r="H159" s="28">
        <f>SUMIFS(Tabla16[IVA],Tabla16[NUM],Tabla1[[#This Row],[CODIGO]])</f>
        <v>0</v>
      </c>
      <c r="I159" s="28">
        <f>SUMIFS(Tabla16[ISR RET.],Tabla16[NUM],Tabla1[[#This Row],[CODIGO]])</f>
        <v>0</v>
      </c>
      <c r="J159" s="28">
        <f>SUMIFS(Tabla16[IVA RET.],Tabla16[NUM],Tabla1[[#This Row],[CODIGO]])</f>
        <v>0</v>
      </c>
      <c r="K159" t="str">
        <f>FIXED(Tabla1[[#This Row],[TASA 16%]],0)</f>
        <v>0</v>
      </c>
      <c r="L159" t="str">
        <f>FIXED(Tabla1[[#This Row],[TASA 0%]],0)</f>
        <v>0</v>
      </c>
      <c r="M159" t="str">
        <f>FIXED(Tabla1[[#This Row],[TASA EXE.]],0)</f>
        <v>0</v>
      </c>
      <c r="N159" t="str">
        <f>FIXED(Tabla1[[#This Row],[IVA]],0)</f>
        <v>0</v>
      </c>
      <c r="O159" t="str">
        <f>FIXED(Tabla1[[#This Row],[ISR RET]],0)</f>
        <v>0</v>
      </c>
      <c r="P159" t="str">
        <f>FIXED(Tabla1[[#This Row],[IVA RET]],0)</f>
        <v>0</v>
      </c>
      <c r="R159" s="35">
        <f>Tabla1[[#This Row],[TASA 16]]*16%</f>
        <v>0</v>
      </c>
    </row>
    <row r="160" spans="2:20" x14ac:dyDescent="0.25">
      <c r="B160" t="str">
        <f>'[1]210 Y RFC'!A160</f>
        <v>PSG790724654</v>
      </c>
      <c r="C160" t="str">
        <f>'[1]210 Y RFC'!B160</f>
        <v>210-0158</v>
      </c>
      <c r="D160" t="str">
        <f>'[1]210 Y RFC'!C160</f>
        <v>CIA PERIODISTICA DEL SOL DE GUADALAJARA SA DE CV</v>
      </c>
      <c r="E160" s="28">
        <f>SUMIFS(Tabla16[TASA 16],Tabla16[NUM],Tabla1[[#This Row],[CODIGO]])</f>
        <v>0</v>
      </c>
      <c r="F160" s="28">
        <f>SUMIFS(Tabla16[TASA 0%],Tabla16[NUM],Tabla1[[#This Row],[CODIGO]])</f>
        <v>0</v>
      </c>
      <c r="G160" s="28">
        <f>SUMIFS(Tabla16[[EXENTO ]],Tabla16[NUM],Tabla1[[#This Row],[CODIGO]])</f>
        <v>0</v>
      </c>
      <c r="H160" s="28">
        <f>SUMIFS(Tabla16[IVA],Tabla16[NUM],Tabla1[[#This Row],[CODIGO]])</f>
        <v>0</v>
      </c>
      <c r="I160" s="28">
        <f>SUMIFS(Tabla16[ISR RET.],Tabla16[NUM],Tabla1[[#This Row],[CODIGO]])</f>
        <v>0</v>
      </c>
      <c r="J160" s="28">
        <f>SUMIFS(Tabla16[IVA RET.],Tabla16[NUM],Tabla1[[#This Row],[CODIGO]])</f>
        <v>0</v>
      </c>
      <c r="K160" t="str">
        <f>FIXED(Tabla1[[#This Row],[TASA 16%]],0)</f>
        <v>0</v>
      </c>
      <c r="L160" t="str">
        <f>FIXED(Tabla1[[#This Row],[TASA 0%]],0)</f>
        <v>0</v>
      </c>
      <c r="M160" t="str">
        <f>FIXED(Tabla1[[#This Row],[TASA EXE.]],0)</f>
        <v>0</v>
      </c>
      <c r="N160" t="str">
        <f>FIXED(Tabla1[[#This Row],[IVA]],0)</f>
        <v>0</v>
      </c>
      <c r="O160" t="str">
        <f>FIXED(Tabla1[[#This Row],[ISR RET]],0)</f>
        <v>0</v>
      </c>
      <c r="P160" t="str">
        <f>FIXED(Tabla1[[#This Row],[IVA RET]],0)</f>
        <v>0</v>
      </c>
      <c r="R160" s="35">
        <f>Tabla1[[#This Row],[TASA 16]]*16%</f>
        <v>0</v>
      </c>
    </row>
    <row r="161" spans="2:18" x14ac:dyDescent="0.25">
      <c r="B161" t="str">
        <f>'[1]210 Y RFC'!A161</f>
        <v>MAAA730207OD8</v>
      </c>
      <c r="C161" t="str">
        <f>'[1]210 Y RFC'!B161</f>
        <v>210-0159</v>
      </c>
      <c r="D161" t="str">
        <f>'[1]210 Y RFC'!C161</f>
        <v>MARTIN ARRIAGA ALFONSO</v>
      </c>
      <c r="E161" s="28">
        <f>SUMIFS(Tabla16[TASA 16],Tabla16[NUM],Tabla1[[#This Row],[CODIGO]])</f>
        <v>0</v>
      </c>
      <c r="F161" s="28">
        <f>SUMIFS(Tabla16[TASA 0%],Tabla16[NUM],Tabla1[[#This Row],[CODIGO]])</f>
        <v>0</v>
      </c>
      <c r="G161" s="28">
        <f>SUMIFS(Tabla16[[EXENTO ]],Tabla16[NUM],Tabla1[[#This Row],[CODIGO]])</f>
        <v>0</v>
      </c>
      <c r="H161" s="28">
        <f>SUMIFS(Tabla16[IVA],Tabla16[NUM],Tabla1[[#This Row],[CODIGO]])</f>
        <v>0</v>
      </c>
      <c r="I161" s="28">
        <f>SUMIFS(Tabla16[ISR RET.],Tabla16[NUM],Tabla1[[#This Row],[CODIGO]])</f>
        <v>0</v>
      </c>
      <c r="J161" s="28">
        <f>SUMIFS(Tabla16[IVA RET.],Tabla16[NUM],Tabla1[[#This Row],[CODIGO]])</f>
        <v>0</v>
      </c>
      <c r="K161" t="str">
        <f>FIXED(Tabla1[[#This Row],[TASA 16%]],0)</f>
        <v>0</v>
      </c>
      <c r="L161" t="str">
        <f>FIXED(Tabla1[[#This Row],[TASA 0%]],0)</f>
        <v>0</v>
      </c>
      <c r="M161" t="str">
        <f>FIXED(Tabla1[[#This Row],[TASA EXE.]],0)</f>
        <v>0</v>
      </c>
      <c r="N161" t="str">
        <f>FIXED(Tabla1[[#This Row],[IVA]],0)</f>
        <v>0</v>
      </c>
      <c r="O161" t="str">
        <f>FIXED(Tabla1[[#This Row],[ISR RET]],0)</f>
        <v>0</v>
      </c>
      <c r="P161" t="str">
        <f>FIXED(Tabla1[[#This Row],[IVA RET]],0)</f>
        <v>0</v>
      </c>
      <c r="R161" s="35">
        <f>Tabla1[[#This Row],[TASA 16]]*16%</f>
        <v>0</v>
      </c>
    </row>
    <row r="162" spans="2:18" x14ac:dyDescent="0.25">
      <c r="B162" t="str">
        <f>'[1]210 Y RFC'!A162</f>
        <v>CCO830927NJ7</v>
      </c>
      <c r="C162" t="str">
        <f>'[1]210 Y RFC'!B162</f>
        <v>210-0160</v>
      </c>
      <c r="D162" t="str">
        <f>'[1]210 Y RFC'!C162</f>
        <v>CORPORATIVO COMERCIAL SA DE CV</v>
      </c>
      <c r="E162" s="28">
        <f>SUMIFS(Tabla16[TASA 16],Tabla16[NUM],Tabla1[[#This Row],[CODIGO]])</f>
        <v>0</v>
      </c>
      <c r="F162" s="28">
        <f>SUMIFS(Tabla16[TASA 0%],Tabla16[NUM],Tabla1[[#This Row],[CODIGO]])</f>
        <v>0</v>
      </c>
      <c r="G162" s="28">
        <f>SUMIFS(Tabla16[[EXENTO ]],Tabla16[NUM],Tabla1[[#This Row],[CODIGO]])</f>
        <v>0</v>
      </c>
      <c r="H162" s="28">
        <f>SUMIFS(Tabla16[IVA],Tabla16[NUM],Tabla1[[#This Row],[CODIGO]])</f>
        <v>0</v>
      </c>
      <c r="I162" s="28">
        <f>SUMIFS(Tabla16[ISR RET.],Tabla16[NUM],Tabla1[[#This Row],[CODIGO]])</f>
        <v>0</v>
      </c>
      <c r="J162" s="28">
        <f>SUMIFS(Tabla16[IVA RET.],Tabla16[NUM],Tabla1[[#This Row],[CODIGO]])</f>
        <v>0</v>
      </c>
      <c r="K162" t="str">
        <f>FIXED(Tabla1[[#This Row],[TASA 16%]],0)</f>
        <v>0</v>
      </c>
      <c r="L162" t="str">
        <f>FIXED(Tabla1[[#This Row],[TASA 0%]],0)</f>
        <v>0</v>
      </c>
      <c r="M162" t="str">
        <f>FIXED(Tabla1[[#This Row],[TASA EXE.]],0)</f>
        <v>0</v>
      </c>
      <c r="N162" t="str">
        <f>FIXED(Tabla1[[#This Row],[IVA]],0)</f>
        <v>0</v>
      </c>
      <c r="O162" t="str">
        <f>FIXED(Tabla1[[#This Row],[ISR RET]],0)</f>
        <v>0</v>
      </c>
      <c r="P162" t="str">
        <f>FIXED(Tabla1[[#This Row],[IVA RET]],0)</f>
        <v>0</v>
      </c>
      <c r="R162" s="35">
        <f>Tabla1[[#This Row],[TASA 16]]*16%</f>
        <v>0</v>
      </c>
    </row>
    <row r="163" spans="2:18" x14ac:dyDescent="0.25">
      <c r="B163" t="str">
        <f>'[1]210 Y RFC'!A163</f>
        <v>PCG051215JB6</v>
      </c>
      <c r="C163" t="str">
        <f>'[1]210 Y RFC'!B163</f>
        <v>210-0161</v>
      </c>
      <c r="D163" t="str">
        <f>'[1]210 Y RFC'!C163</f>
        <v>PLASENCIA CAMIONES DE GUADALAJARA SA DE CV</v>
      </c>
      <c r="E163" s="28">
        <f>SUMIFS(Tabla16[TASA 16],Tabla16[NUM],Tabla1[[#This Row],[CODIGO]])</f>
        <v>0</v>
      </c>
      <c r="F163" s="28">
        <f>SUMIFS(Tabla16[TASA 0%],Tabla16[NUM],Tabla1[[#This Row],[CODIGO]])</f>
        <v>0</v>
      </c>
      <c r="G163" s="28">
        <f>SUMIFS(Tabla16[[EXENTO ]],Tabla16[NUM],Tabla1[[#This Row],[CODIGO]])</f>
        <v>0</v>
      </c>
      <c r="H163" s="28">
        <f>SUMIFS(Tabla16[IVA],Tabla16[NUM],Tabla1[[#This Row],[CODIGO]])</f>
        <v>0</v>
      </c>
      <c r="I163" s="28">
        <f>SUMIFS(Tabla16[ISR RET.],Tabla16[NUM],Tabla1[[#This Row],[CODIGO]])</f>
        <v>0</v>
      </c>
      <c r="J163" s="28">
        <f>SUMIFS(Tabla16[IVA RET.],Tabla16[NUM],Tabla1[[#This Row],[CODIGO]])</f>
        <v>0</v>
      </c>
      <c r="K163" t="str">
        <f>FIXED(Tabla1[[#This Row],[TASA 16%]],0)</f>
        <v>0</v>
      </c>
      <c r="L163" t="str">
        <f>FIXED(Tabla1[[#This Row],[TASA 0%]],0)</f>
        <v>0</v>
      </c>
      <c r="M163" t="str">
        <f>FIXED(Tabla1[[#This Row],[TASA EXE.]],0)</f>
        <v>0</v>
      </c>
      <c r="N163" t="str">
        <f>FIXED(Tabla1[[#This Row],[IVA]],0)</f>
        <v>0</v>
      </c>
      <c r="O163" t="str">
        <f>FIXED(Tabla1[[#This Row],[ISR RET]],0)</f>
        <v>0</v>
      </c>
      <c r="P163" t="str">
        <f>FIXED(Tabla1[[#This Row],[IVA RET]],0)</f>
        <v>0</v>
      </c>
      <c r="R163" s="35">
        <f>Tabla1[[#This Row],[TASA 16]]*16%</f>
        <v>0</v>
      </c>
    </row>
    <row r="164" spans="2:18" x14ac:dyDescent="0.25">
      <c r="B164" t="str">
        <f>'[1]210 Y RFC'!A164</f>
        <v>ATR041013V1A</v>
      </c>
      <c r="C164" t="str">
        <f>'[1]210 Y RFC'!B164</f>
        <v>210-0162</v>
      </c>
      <c r="D164" t="str">
        <f>'[1]210 Y RFC'!C164</f>
        <v>ATRADIX SA DE CV</v>
      </c>
      <c r="E164" s="28">
        <f>SUMIFS(Tabla16[TASA 16],Tabla16[NUM],Tabla1[[#This Row],[CODIGO]])</f>
        <v>0</v>
      </c>
      <c r="F164" s="28">
        <f>SUMIFS(Tabla16[TASA 0%],Tabla16[NUM],Tabla1[[#This Row],[CODIGO]])</f>
        <v>0</v>
      </c>
      <c r="G164" s="28">
        <f>SUMIFS(Tabla16[[EXENTO ]],Tabla16[NUM],Tabla1[[#This Row],[CODIGO]])</f>
        <v>0</v>
      </c>
      <c r="H164" s="28">
        <f>SUMIFS(Tabla16[IVA],Tabla16[NUM],Tabla1[[#This Row],[CODIGO]])</f>
        <v>0</v>
      </c>
      <c r="I164" s="28">
        <f>SUMIFS(Tabla16[ISR RET.],Tabla16[NUM],Tabla1[[#This Row],[CODIGO]])</f>
        <v>0</v>
      </c>
      <c r="J164" s="28">
        <f>SUMIFS(Tabla16[IVA RET.],Tabla16[NUM],Tabla1[[#This Row],[CODIGO]])</f>
        <v>0</v>
      </c>
      <c r="K164" t="str">
        <f>FIXED(Tabla1[[#This Row],[TASA 16%]],0)</f>
        <v>0</v>
      </c>
      <c r="L164" t="str">
        <f>FIXED(Tabla1[[#This Row],[TASA 0%]],0)</f>
        <v>0</v>
      </c>
      <c r="M164" t="str">
        <f>FIXED(Tabla1[[#This Row],[TASA EXE.]],0)</f>
        <v>0</v>
      </c>
      <c r="N164" t="str">
        <f>FIXED(Tabla1[[#This Row],[IVA]],0)</f>
        <v>0</v>
      </c>
      <c r="O164" t="str">
        <f>FIXED(Tabla1[[#This Row],[ISR RET]],0)</f>
        <v>0</v>
      </c>
      <c r="P164" t="str">
        <f>FIXED(Tabla1[[#This Row],[IVA RET]],0)</f>
        <v>0</v>
      </c>
      <c r="R164" s="35">
        <f>Tabla1[[#This Row],[TASA 16]]*16%</f>
        <v>0</v>
      </c>
    </row>
    <row r="165" spans="2:18" x14ac:dyDescent="0.25">
      <c r="B165" t="str">
        <f>'[1]210 Y RFC'!A165</f>
        <v>RASM731003I99</v>
      </c>
      <c r="C165" t="str">
        <f>'[1]210 Y RFC'!B165</f>
        <v>210-0163</v>
      </c>
      <c r="D165" t="str">
        <f>'[1]210 Y RFC'!C165</f>
        <v>RAMIREZ SEPULVEDA MARCO ANTONIO</v>
      </c>
      <c r="E165" s="28">
        <f>SUMIFS(Tabla16[TASA 16],Tabla16[NUM],Tabla1[[#This Row],[CODIGO]])</f>
        <v>0</v>
      </c>
      <c r="F165" s="28">
        <f>SUMIFS(Tabla16[TASA 0%],Tabla16[NUM],Tabla1[[#This Row],[CODIGO]])</f>
        <v>0</v>
      </c>
      <c r="G165" s="28">
        <f>SUMIFS(Tabla16[[EXENTO ]],Tabla16[NUM],Tabla1[[#This Row],[CODIGO]])</f>
        <v>0</v>
      </c>
      <c r="H165" s="28">
        <f>SUMIFS(Tabla16[IVA],Tabla16[NUM],Tabla1[[#This Row],[CODIGO]])</f>
        <v>0</v>
      </c>
      <c r="I165" s="28">
        <f>SUMIFS(Tabla16[ISR RET.],Tabla16[NUM],Tabla1[[#This Row],[CODIGO]])</f>
        <v>0</v>
      </c>
      <c r="J165" s="28">
        <f>SUMIFS(Tabla16[IVA RET.],Tabla16[NUM],Tabla1[[#This Row],[CODIGO]])</f>
        <v>0</v>
      </c>
      <c r="K165" t="str">
        <f>FIXED(Tabla1[[#This Row],[TASA 16%]],0)</f>
        <v>0</v>
      </c>
      <c r="L165" t="str">
        <f>FIXED(Tabla1[[#This Row],[TASA 0%]],0)</f>
        <v>0</v>
      </c>
      <c r="M165" t="str">
        <f>FIXED(Tabla1[[#This Row],[TASA EXE.]],0)</f>
        <v>0</v>
      </c>
      <c r="N165" t="str">
        <f>FIXED(Tabla1[[#This Row],[IVA]],0)</f>
        <v>0</v>
      </c>
      <c r="O165" t="str">
        <f>FIXED(Tabla1[[#This Row],[ISR RET]],0)</f>
        <v>0</v>
      </c>
      <c r="P165" t="str">
        <f>FIXED(Tabla1[[#This Row],[IVA RET]],0)</f>
        <v>0</v>
      </c>
      <c r="R165" s="35">
        <f>Tabla1[[#This Row],[TASA 16]]*16%</f>
        <v>0</v>
      </c>
    </row>
    <row r="166" spans="2:18" x14ac:dyDescent="0.25">
      <c r="B166" t="str">
        <f>'[1]210 Y RFC'!A166</f>
        <v>GOIA801027UG8</v>
      </c>
      <c r="C166" t="str">
        <f>'[1]210 Y RFC'!B166</f>
        <v>210-0164</v>
      </c>
      <c r="D166" t="str">
        <f>'[1]210 Y RFC'!C166</f>
        <v>GONZALEZ IÑIGUEZ ALVARO</v>
      </c>
      <c r="E166" s="28">
        <f>SUMIFS(Tabla16[TASA 16],Tabla16[NUM],Tabla1[[#This Row],[CODIGO]])</f>
        <v>0</v>
      </c>
      <c r="F166" s="28">
        <f>SUMIFS(Tabla16[TASA 0%],Tabla16[NUM],Tabla1[[#This Row],[CODIGO]])</f>
        <v>0</v>
      </c>
      <c r="G166" s="28">
        <f>SUMIFS(Tabla16[[EXENTO ]],Tabla16[NUM],Tabla1[[#This Row],[CODIGO]])</f>
        <v>0</v>
      </c>
      <c r="H166" s="28">
        <f>SUMIFS(Tabla16[IVA],Tabla16[NUM],Tabla1[[#This Row],[CODIGO]])</f>
        <v>0</v>
      </c>
      <c r="I166" s="28">
        <f>SUMIFS(Tabla16[ISR RET.],Tabla16[NUM],Tabla1[[#This Row],[CODIGO]])</f>
        <v>0</v>
      </c>
      <c r="J166" s="28">
        <f>SUMIFS(Tabla16[IVA RET.],Tabla16[NUM],Tabla1[[#This Row],[CODIGO]])</f>
        <v>0</v>
      </c>
      <c r="K166" t="str">
        <f>FIXED(Tabla1[[#This Row],[TASA 16%]],0)</f>
        <v>0</v>
      </c>
      <c r="L166" t="str">
        <f>FIXED(Tabla1[[#This Row],[TASA 0%]],0)</f>
        <v>0</v>
      </c>
      <c r="M166" t="str">
        <f>FIXED(Tabla1[[#This Row],[TASA EXE.]],0)</f>
        <v>0</v>
      </c>
      <c r="N166" t="str">
        <f>FIXED(Tabla1[[#This Row],[IVA]],0)</f>
        <v>0</v>
      </c>
      <c r="O166" t="str">
        <f>FIXED(Tabla1[[#This Row],[ISR RET]],0)</f>
        <v>0</v>
      </c>
      <c r="P166" t="str">
        <f>FIXED(Tabla1[[#This Row],[IVA RET]],0)</f>
        <v>0</v>
      </c>
      <c r="R166" s="35">
        <f>Tabla1[[#This Row],[TASA 16]]*16%</f>
        <v>0</v>
      </c>
    </row>
    <row r="167" spans="2:18" x14ac:dyDescent="0.25">
      <c r="B167" t="str">
        <f>'[1]210 Y RFC'!A167</f>
        <v>BAR011108CC6</v>
      </c>
      <c r="C167" t="str">
        <f>'[1]210 Y RFC'!B167</f>
        <v>210-0165</v>
      </c>
      <c r="D167" t="str">
        <f>'[1]210 Y RFC'!C167</f>
        <v>BARCEL SA DE CV</v>
      </c>
      <c r="E167" s="28">
        <f>SUMIFS(Tabla16[TASA 16],Tabla16[NUM],Tabla1[[#This Row],[CODIGO]])</f>
        <v>0</v>
      </c>
      <c r="F167" s="28">
        <f>SUMIFS(Tabla16[TASA 0%],Tabla16[NUM],Tabla1[[#This Row],[CODIGO]])</f>
        <v>67957</v>
      </c>
      <c r="G167" s="28">
        <f>SUMIFS(Tabla16[[EXENTO ]],Tabla16[NUM],Tabla1[[#This Row],[CODIGO]])</f>
        <v>5414.23</v>
      </c>
      <c r="H167" s="28">
        <f>SUMIFS(Tabla16[IVA],Tabla16[NUM],Tabla1[[#This Row],[CODIGO]])</f>
        <v>0</v>
      </c>
      <c r="I167" s="28">
        <f>SUMIFS(Tabla16[ISR RET.],Tabla16[NUM],Tabla1[[#This Row],[CODIGO]])</f>
        <v>0</v>
      </c>
      <c r="J167" s="28">
        <f>SUMIFS(Tabla16[IVA RET.],Tabla16[NUM],Tabla1[[#This Row],[CODIGO]])</f>
        <v>0</v>
      </c>
      <c r="K167" t="str">
        <f>FIXED(Tabla1[[#This Row],[TASA 16%]],0)</f>
        <v>0</v>
      </c>
      <c r="L167" t="str">
        <f>FIXED(Tabla1[[#This Row],[TASA 0%]],0)</f>
        <v>67,957</v>
      </c>
      <c r="M167" t="str">
        <f>FIXED(Tabla1[[#This Row],[TASA EXE.]],0)</f>
        <v>5,414</v>
      </c>
      <c r="N167" t="str">
        <f>FIXED(Tabla1[[#This Row],[IVA]],0)</f>
        <v>0</v>
      </c>
      <c r="O167" t="str">
        <f>FIXED(Tabla1[[#This Row],[ISR RET]],0)</f>
        <v>0</v>
      </c>
      <c r="P167" t="str">
        <f>FIXED(Tabla1[[#This Row],[IVA RET]],0)</f>
        <v>0</v>
      </c>
      <c r="R167" s="35">
        <f>Tabla1[[#This Row],[TASA 16]]*16%</f>
        <v>0</v>
      </c>
    </row>
    <row r="168" spans="2:18" x14ac:dyDescent="0.25">
      <c r="B168" t="str">
        <f>'[1]210 Y RFC'!A168</f>
        <v>BIM011108DJ5</v>
      </c>
      <c r="C168" t="str">
        <f>'[1]210 Y RFC'!B168</f>
        <v>210-0166</v>
      </c>
      <c r="D168" t="str">
        <f>'[1]210 Y RFC'!C168</f>
        <v>BIMBO SA DE CV</v>
      </c>
      <c r="E168" s="28">
        <f>SUMIFS(Tabla16[TASA 16],Tabla16[NUM],Tabla1[[#This Row],[CODIGO]])</f>
        <v>0</v>
      </c>
      <c r="F168" s="28">
        <f>SUMIFS(Tabla16[TASA 0%],Tabla16[NUM],Tabla1[[#This Row],[CODIGO]])</f>
        <v>1598554.45</v>
      </c>
      <c r="G168" s="28">
        <f>SUMIFS(Tabla16[[EXENTO ]],Tabla16[NUM],Tabla1[[#This Row],[CODIGO]])</f>
        <v>30875.270000000004</v>
      </c>
      <c r="H168" s="28">
        <f>SUMIFS(Tabla16[IVA],Tabla16[NUM],Tabla1[[#This Row],[CODIGO]])</f>
        <v>0</v>
      </c>
      <c r="I168" s="28">
        <f>SUMIFS(Tabla16[ISR RET.],Tabla16[NUM],Tabla1[[#This Row],[CODIGO]])</f>
        <v>0</v>
      </c>
      <c r="J168" s="28">
        <f>SUMIFS(Tabla16[IVA RET.],Tabla16[NUM],Tabla1[[#This Row],[CODIGO]])</f>
        <v>0</v>
      </c>
      <c r="K168" t="str">
        <f>FIXED(Tabla1[[#This Row],[TASA 16%]],0)</f>
        <v>0</v>
      </c>
      <c r="L168" t="str">
        <f>FIXED(Tabla1[[#This Row],[TASA 0%]],0)</f>
        <v>1,598,554</v>
      </c>
      <c r="M168" t="str">
        <f>FIXED(Tabla1[[#This Row],[TASA EXE.]],0)</f>
        <v>30,875</v>
      </c>
      <c r="N168" t="str">
        <f>FIXED(Tabla1[[#This Row],[IVA]],0)</f>
        <v>0</v>
      </c>
      <c r="O168" t="str">
        <f>FIXED(Tabla1[[#This Row],[ISR RET]],0)</f>
        <v>0</v>
      </c>
      <c r="P168" t="str">
        <f>FIXED(Tabla1[[#This Row],[IVA RET]],0)</f>
        <v>0</v>
      </c>
      <c r="R168" s="35">
        <f>Tabla1[[#This Row],[TASA 16]]*16%</f>
        <v>0</v>
      </c>
    </row>
    <row r="169" spans="2:18" x14ac:dyDescent="0.25">
      <c r="B169" t="str">
        <f>'[1]210 Y RFC'!A169</f>
        <v>EAL800430FU1</v>
      </c>
      <c r="C169" t="str">
        <f>'[1]210 Y RFC'!B169</f>
        <v>210-0167</v>
      </c>
      <c r="D169" t="str">
        <f>'[1]210 Y RFC'!C169</f>
        <v>EMBOTELLADORA LOS ALTOS SA DE CV</v>
      </c>
      <c r="E169" s="28">
        <f>SUMIFS(Tabla16[TASA 16],Tabla16[NUM],Tabla1[[#This Row],[CODIGO]])</f>
        <v>0</v>
      </c>
      <c r="F169" s="28">
        <f>SUMIFS(Tabla16[TASA 0%],Tabla16[NUM],Tabla1[[#This Row],[CODIGO]])</f>
        <v>0</v>
      </c>
      <c r="G169" s="28">
        <f>SUMIFS(Tabla16[[EXENTO ]],Tabla16[NUM],Tabla1[[#This Row],[CODIGO]])</f>
        <v>0</v>
      </c>
      <c r="H169" s="28">
        <f>SUMIFS(Tabla16[IVA],Tabla16[NUM],Tabla1[[#This Row],[CODIGO]])</f>
        <v>0</v>
      </c>
      <c r="I169" s="28">
        <f>SUMIFS(Tabla16[ISR RET.],Tabla16[NUM],Tabla1[[#This Row],[CODIGO]])</f>
        <v>0</v>
      </c>
      <c r="J169" s="28">
        <f>SUMIFS(Tabla16[IVA RET.],Tabla16[NUM],Tabla1[[#This Row],[CODIGO]])</f>
        <v>0</v>
      </c>
      <c r="K169" t="str">
        <f>FIXED(Tabla1[[#This Row],[TASA 16%]],0)</f>
        <v>0</v>
      </c>
      <c r="L169" t="str">
        <f>FIXED(Tabla1[[#This Row],[TASA 0%]],0)</f>
        <v>0</v>
      </c>
      <c r="M169" t="str">
        <f>FIXED(Tabla1[[#This Row],[TASA EXE.]],0)</f>
        <v>0</v>
      </c>
      <c r="N169" t="str">
        <f>FIXED(Tabla1[[#This Row],[IVA]],0)</f>
        <v>0</v>
      </c>
      <c r="O169" t="str">
        <f>FIXED(Tabla1[[#This Row],[ISR RET]],0)</f>
        <v>0</v>
      </c>
      <c r="P169" t="str">
        <f>FIXED(Tabla1[[#This Row],[IVA RET]],0)</f>
        <v>0</v>
      </c>
      <c r="R169" s="35">
        <f>Tabla1[[#This Row],[TASA 16]]*16%</f>
        <v>0</v>
      </c>
    </row>
    <row r="170" spans="2:18" x14ac:dyDescent="0.25">
      <c r="B170" t="str">
        <f>'[1]210 Y RFC'!A170</f>
        <v>GOO140428446</v>
      </c>
      <c r="C170" t="str">
        <f>'[1]210 Y RFC'!B170</f>
        <v>210-0168</v>
      </c>
      <c r="D170" t="str">
        <f>'[1]210 Y RFC'!C170</f>
        <v>GOOD FIBERS SA DE CV</v>
      </c>
      <c r="E170" s="28">
        <f>SUMIFS(Tabla16[TASA 16],Tabla16[NUM],Tabla1[[#This Row],[CODIGO]])</f>
        <v>0</v>
      </c>
      <c r="F170" s="28">
        <f>SUMIFS(Tabla16[TASA 0%],Tabla16[NUM],Tabla1[[#This Row],[CODIGO]])</f>
        <v>0</v>
      </c>
      <c r="G170" s="28">
        <f>SUMIFS(Tabla16[[EXENTO ]],Tabla16[NUM],Tabla1[[#This Row],[CODIGO]])</f>
        <v>0</v>
      </c>
      <c r="H170" s="28">
        <f>SUMIFS(Tabla16[IVA],Tabla16[NUM],Tabla1[[#This Row],[CODIGO]])</f>
        <v>0</v>
      </c>
      <c r="I170" s="28">
        <f>SUMIFS(Tabla16[ISR RET.],Tabla16[NUM],Tabla1[[#This Row],[CODIGO]])</f>
        <v>0</v>
      </c>
      <c r="J170" s="28">
        <f>SUMIFS(Tabla16[IVA RET.],Tabla16[NUM],Tabla1[[#This Row],[CODIGO]])</f>
        <v>0</v>
      </c>
      <c r="K170" t="str">
        <f>FIXED(Tabla1[[#This Row],[TASA 16%]],0)</f>
        <v>0</v>
      </c>
      <c r="L170" t="str">
        <f>FIXED(Tabla1[[#This Row],[TASA 0%]],0)</f>
        <v>0</v>
      </c>
      <c r="M170" t="str">
        <f>FIXED(Tabla1[[#This Row],[TASA EXE.]],0)</f>
        <v>0</v>
      </c>
      <c r="N170" t="str">
        <f>FIXED(Tabla1[[#This Row],[IVA]],0)</f>
        <v>0</v>
      </c>
      <c r="O170" t="str">
        <f>FIXED(Tabla1[[#This Row],[ISR RET]],0)</f>
        <v>0</v>
      </c>
      <c r="P170" t="str">
        <f>FIXED(Tabla1[[#This Row],[IVA RET]],0)</f>
        <v>0</v>
      </c>
      <c r="R170" s="35">
        <f>Tabla1[[#This Row],[TASA 16]]*16%</f>
        <v>0</v>
      </c>
    </row>
    <row r="171" spans="2:18" x14ac:dyDescent="0.25">
      <c r="B171" t="str">
        <f>'[1]210 Y RFC'!A171</f>
        <v>HME041126IC8</v>
      </c>
      <c r="C171" t="str">
        <f>'[1]210 Y RFC'!B171</f>
        <v>210-0169</v>
      </c>
      <c r="D171" t="str">
        <f>'[1]210 Y RFC'!C171</f>
        <v>HIDRATON DE MEXICO SA DE CV</v>
      </c>
      <c r="E171" s="28">
        <f>SUMIFS(Tabla16[TASA 16],Tabla16[NUM],Tabla1[[#This Row],[CODIGO]])</f>
        <v>0</v>
      </c>
      <c r="F171" s="28">
        <f>SUMIFS(Tabla16[TASA 0%],Tabla16[NUM],Tabla1[[#This Row],[CODIGO]])</f>
        <v>0</v>
      </c>
      <c r="G171" s="28">
        <f>SUMIFS(Tabla16[[EXENTO ]],Tabla16[NUM],Tabla1[[#This Row],[CODIGO]])</f>
        <v>0</v>
      </c>
      <c r="H171" s="28">
        <f>SUMIFS(Tabla16[IVA],Tabla16[NUM],Tabla1[[#This Row],[CODIGO]])</f>
        <v>0</v>
      </c>
      <c r="I171" s="28">
        <f>SUMIFS(Tabla16[ISR RET.],Tabla16[NUM],Tabla1[[#This Row],[CODIGO]])</f>
        <v>0</v>
      </c>
      <c r="J171" s="28">
        <f>SUMIFS(Tabla16[IVA RET.],Tabla16[NUM],Tabla1[[#This Row],[CODIGO]])</f>
        <v>0</v>
      </c>
      <c r="K171" t="str">
        <f>FIXED(Tabla1[[#This Row],[TASA 16%]],0)</f>
        <v>0</v>
      </c>
      <c r="L171" t="str">
        <f>FIXED(Tabla1[[#This Row],[TASA 0%]],0)</f>
        <v>0</v>
      </c>
      <c r="M171" t="str">
        <f>FIXED(Tabla1[[#This Row],[TASA EXE.]],0)</f>
        <v>0</v>
      </c>
      <c r="N171" t="str">
        <f>FIXED(Tabla1[[#This Row],[IVA]],0)</f>
        <v>0</v>
      </c>
      <c r="O171" t="str">
        <f>FIXED(Tabla1[[#This Row],[ISR RET]],0)</f>
        <v>0</v>
      </c>
      <c r="P171" t="str">
        <f>FIXED(Tabla1[[#This Row],[IVA RET]],0)</f>
        <v>0</v>
      </c>
      <c r="R171" s="35">
        <f>Tabla1[[#This Row],[TASA 16]]*16%</f>
        <v>0</v>
      </c>
    </row>
    <row r="172" spans="2:18" x14ac:dyDescent="0.25">
      <c r="B172" t="str">
        <f>'[1]210 Y RFC'!A172</f>
        <v>WP&amp;131107C56</v>
      </c>
      <c r="C172" t="str">
        <f>'[1]210 Y RFC'!B172</f>
        <v>210-0170</v>
      </c>
      <c r="D172" t="str">
        <f>'[1]210 Y RFC'!C172</f>
        <v>WARDEN P&amp;C SA DE CV</v>
      </c>
      <c r="E172" s="28">
        <f>SUMIFS(Tabla16[TASA 16],Tabla16[NUM],Tabla1[[#This Row],[CODIGO]])</f>
        <v>0</v>
      </c>
      <c r="F172" s="28">
        <f>SUMIFS(Tabla16[TASA 0%],Tabla16[NUM],Tabla1[[#This Row],[CODIGO]])</f>
        <v>0</v>
      </c>
      <c r="G172" s="28">
        <f>SUMIFS(Tabla16[[EXENTO ]],Tabla16[NUM],Tabla1[[#This Row],[CODIGO]])</f>
        <v>0</v>
      </c>
      <c r="H172" s="28">
        <f>SUMIFS(Tabla16[IVA],Tabla16[NUM],Tabla1[[#This Row],[CODIGO]])</f>
        <v>0</v>
      </c>
      <c r="I172" s="28">
        <f>SUMIFS(Tabla16[ISR RET.],Tabla16[NUM],Tabla1[[#This Row],[CODIGO]])</f>
        <v>0</v>
      </c>
      <c r="J172" s="28">
        <f>SUMIFS(Tabla16[IVA RET.],Tabla16[NUM],Tabla1[[#This Row],[CODIGO]])</f>
        <v>0</v>
      </c>
      <c r="K172" t="str">
        <f>FIXED(Tabla1[[#This Row],[TASA 16%]],0)</f>
        <v>0</v>
      </c>
      <c r="L172" t="str">
        <f>FIXED(Tabla1[[#This Row],[TASA 0%]],0)</f>
        <v>0</v>
      </c>
      <c r="M172" t="str">
        <f>FIXED(Tabla1[[#This Row],[TASA EXE.]],0)</f>
        <v>0</v>
      </c>
      <c r="N172" t="str">
        <f>FIXED(Tabla1[[#This Row],[IVA]],0)</f>
        <v>0</v>
      </c>
      <c r="O172" t="str">
        <f>FIXED(Tabla1[[#This Row],[ISR RET]],0)</f>
        <v>0</v>
      </c>
      <c r="P172" t="str">
        <f>FIXED(Tabla1[[#This Row],[IVA RET]],0)</f>
        <v>0</v>
      </c>
      <c r="R172" s="35">
        <f>Tabla1[[#This Row],[TASA 16]]*16%</f>
        <v>0</v>
      </c>
    </row>
    <row r="173" spans="2:18" x14ac:dyDescent="0.25">
      <c r="B173" t="str">
        <f>'[1]210 Y RFC'!A173</f>
        <v>BAGJ351209NW5</v>
      </c>
      <c r="C173" t="str">
        <f>'[1]210 Y RFC'!B173</f>
        <v>210-0171</v>
      </c>
      <c r="D173" t="str">
        <f>'[1]210 Y RFC'!C173</f>
        <v>BARBA GUTIERREZ J JESUS</v>
      </c>
      <c r="E173" s="28">
        <f>SUMIFS(Tabla16[TASA 16],Tabla16[NUM],Tabla1[[#This Row],[CODIGO]])</f>
        <v>0</v>
      </c>
      <c r="F173" s="28">
        <f>SUMIFS(Tabla16[TASA 0%],Tabla16[NUM],Tabla1[[#This Row],[CODIGO]])</f>
        <v>0</v>
      </c>
      <c r="G173" s="28">
        <f>SUMIFS(Tabla16[[EXENTO ]],Tabla16[NUM],Tabla1[[#This Row],[CODIGO]])</f>
        <v>0</v>
      </c>
      <c r="H173" s="28">
        <f>SUMIFS(Tabla16[IVA],Tabla16[NUM],Tabla1[[#This Row],[CODIGO]])</f>
        <v>0</v>
      </c>
      <c r="I173" s="28">
        <f>SUMIFS(Tabla16[ISR RET.],Tabla16[NUM],Tabla1[[#This Row],[CODIGO]])</f>
        <v>0</v>
      </c>
      <c r="J173" s="28">
        <f>SUMIFS(Tabla16[IVA RET.],Tabla16[NUM],Tabla1[[#This Row],[CODIGO]])</f>
        <v>0</v>
      </c>
      <c r="K173" t="str">
        <f>FIXED(Tabla1[[#This Row],[TASA 16%]],0)</f>
        <v>0</v>
      </c>
      <c r="L173" t="str">
        <f>FIXED(Tabla1[[#This Row],[TASA 0%]],0)</f>
        <v>0</v>
      </c>
      <c r="M173" t="str">
        <f>FIXED(Tabla1[[#This Row],[TASA EXE.]],0)</f>
        <v>0</v>
      </c>
      <c r="N173" t="str">
        <f>FIXED(Tabla1[[#This Row],[IVA]],0)</f>
        <v>0</v>
      </c>
      <c r="O173" t="str">
        <f>FIXED(Tabla1[[#This Row],[ISR RET]],0)</f>
        <v>0</v>
      </c>
      <c r="P173" t="str">
        <f>FIXED(Tabla1[[#This Row],[IVA RET]],0)</f>
        <v>0</v>
      </c>
      <c r="R173" s="35">
        <f>Tabla1[[#This Row],[TASA 16]]*16%</f>
        <v>0</v>
      </c>
    </row>
    <row r="174" spans="2:18" x14ac:dyDescent="0.25">
      <c r="B174" t="str">
        <f>'[1]210 Y RFC'!A174</f>
        <v>LDI760915PN5</v>
      </c>
      <c r="C174" t="str">
        <f>'[1]210 Y RFC'!B174</f>
        <v>210-0172</v>
      </c>
      <c r="D174" t="str">
        <f>'[1]210 Y RFC'!C174</f>
        <v>LABORATORIOS DIBA SA</v>
      </c>
      <c r="E174" s="28">
        <f>SUMIFS(Tabla16[TASA 16],Tabla16[NUM],Tabla1[[#This Row],[CODIGO]])</f>
        <v>0</v>
      </c>
      <c r="F174" s="28">
        <f>SUMIFS(Tabla16[TASA 0%],Tabla16[NUM],Tabla1[[#This Row],[CODIGO]])</f>
        <v>0</v>
      </c>
      <c r="G174" s="28">
        <f>SUMIFS(Tabla16[[EXENTO ]],Tabla16[NUM],Tabla1[[#This Row],[CODIGO]])</f>
        <v>0</v>
      </c>
      <c r="H174" s="28">
        <f>SUMIFS(Tabla16[IVA],Tabla16[NUM],Tabla1[[#This Row],[CODIGO]])</f>
        <v>0</v>
      </c>
      <c r="I174" s="28">
        <f>SUMIFS(Tabla16[ISR RET.],Tabla16[NUM],Tabla1[[#This Row],[CODIGO]])</f>
        <v>0</v>
      </c>
      <c r="J174" s="28">
        <f>SUMIFS(Tabla16[IVA RET.],Tabla16[NUM],Tabla1[[#This Row],[CODIGO]])</f>
        <v>0</v>
      </c>
      <c r="K174" t="str">
        <f>FIXED(Tabla1[[#This Row],[TASA 16%]],0)</f>
        <v>0</v>
      </c>
      <c r="L174" t="str">
        <f>FIXED(Tabla1[[#This Row],[TASA 0%]],0)</f>
        <v>0</v>
      </c>
      <c r="M174" t="str">
        <f>FIXED(Tabla1[[#This Row],[TASA EXE.]],0)</f>
        <v>0</v>
      </c>
      <c r="N174" t="str">
        <f>FIXED(Tabla1[[#This Row],[IVA]],0)</f>
        <v>0</v>
      </c>
      <c r="O174" t="str">
        <f>FIXED(Tabla1[[#This Row],[ISR RET]],0)</f>
        <v>0</v>
      </c>
      <c r="P174" t="str">
        <f>FIXED(Tabla1[[#This Row],[IVA RET]],0)</f>
        <v>0</v>
      </c>
      <c r="R174" s="35">
        <f>Tabla1[[#This Row],[TASA 16]]*16%</f>
        <v>0</v>
      </c>
    </row>
    <row r="175" spans="2:18" x14ac:dyDescent="0.25">
      <c r="B175" t="str">
        <f>'[1]210 Y RFC'!A175</f>
        <v>IAAR460115TVA</v>
      </c>
      <c r="C175" t="str">
        <f>'[1]210 Y RFC'!B175</f>
        <v>210-0173</v>
      </c>
      <c r="D175" t="str">
        <f>'[1]210 Y RFC'!C175</f>
        <v>ISAAC ALCALA RAMON</v>
      </c>
      <c r="E175" s="28">
        <f>SUMIFS(Tabla16[TASA 16],Tabla16[NUM],Tabla1[[#This Row],[CODIGO]])</f>
        <v>0</v>
      </c>
      <c r="F175" s="28">
        <f>SUMIFS(Tabla16[TASA 0%],Tabla16[NUM],Tabla1[[#This Row],[CODIGO]])</f>
        <v>0</v>
      </c>
      <c r="G175" s="28">
        <f>SUMIFS(Tabla16[[EXENTO ]],Tabla16[NUM],Tabla1[[#This Row],[CODIGO]])</f>
        <v>0</v>
      </c>
      <c r="H175" s="28">
        <f>SUMIFS(Tabla16[IVA],Tabla16[NUM],Tabla1[[#This Row],[CODIGO]])</f>
        <v>0</v>
      </c>
      <c r="I175" s="28">
        <f>SUMIFS(Tabla16[ISR RET.],Tabla16[NUM],Tabla1[[#This Row],[CODIGO]])</f>
        <v>0</v>
      </c>
      <c r="J175" s="28">
        <f>SUMIFS(Tabla16[IVA RET.],Tabla16[NUM],Tabla1[[#This Row],[CODIGO]])</f>
        <v>0</v>
      </c>
      <c r="K175" t="str">
        <f>FIXED(Tabla1[[#This Row],[TASA 16%]],0)</f>
        <v>0</v>
      </c>
      <c r="L175" t="str">
        <f>FIXED(Tabla1[[#This Row],[TASA 0%]],0)</f>
        <v>0</v>
      </c>
      <c r="M175" t="str">
        <f>FIXED(Tabla1[[#This Row],[TASA EXE.]],0)</f>
        <v>0</v>
      </c>
      <c r="N175" t="str">
        <f>FIXED(Tabla1[[#This Row],[IVA]],0)</f>
        <v>0</v>
      </c>
      <c r="O175" t="str">
        <f>FIXED(Tabla1[[#This Row],[ISR RET]],0)</f>
        <v>0</v>
      </c>
      <c r="P175" t="str">
        <f>FIXED(Tabla1[[#This Row],[IVA RET]],0)</f>
        <v>0</v>
      </c>
      <c r="R175" s="35">
        <f>Tabla1[[#This Row],[TASA 16]]*16%</f>
        <v>0</v>
      </c>
    </row>
    <row r="176" spans="2:18" x14ac:dyDescent="0.25">
      <c r="B176" t="str">
        <f>'[1]210 Y RFC'!A176</f>
        <v>AVA960918DZ2</v>
      </c>
      <c r="C176" t="str">
        <f>'[1]210 Y RFC'!B176</f>
        <v>210-0174</v>
      </c>
      <c r="D176" t="str">
        <f>'[1]210 Y RFC'!C176</f>
        <v>ABASTECEDORA VALLADOLID SA DE CV</v>
      </c>
      <c r="E176" s="28">
        <f>SUMIFS(Tabla16[TASA 16],Tabla16[NUM],Tabla1[[#This Row],[CODIGO]])</f>
        <v>0</v>
      </c>
      <c r="F176" s="28">
        <f>SUMIFS(Tabla16[TASA 0%],Tabla16[NUM],Tabla1[[#This Row],[CODIGO]])</f>
        <v>0</v>
      </c>
      <c r="G176" s="28">
        <f>SUMIFS(Tabla16[[EXENTO ]],Tabla16[NUM],Tabla1[[#This Row],[CODIGO]])</f>
        <v>0</v>
      </c>
      <c r="H176" s="28">
        <f>SUMIFS(Tabla16[IVA],Tabla16[NUM],Tabla1[[#This Row],[CODIGO]])</f>
        <v>0</v>
      </c>
      <c r="I176" s="28">
        <f>SUMIFS(Tabla16[ISR RET.],Tabla16[NUM],Tabla1[[#This Row],[CODIGO]])</f>
        <v>0</v>
      </c>
      <c r="J176" s="28">
        <f>SUMIFS(Tabla16[IVA RET.],Tabla16[NUM],Tabla1[[#This Row],[CODIGO]])</f>
        <v>0</v>
      </c>
      <c r="K176" t="str">
        <f>FIXED(Tabla1[[#This Row],[TASA 16%]],0)</f>
        <v>0</v>
      </c>
      <c r="L176" t="str">
        <f>FIXED(Tabla1[[#This Row],[TASA 0%]],0)</f>
        <v>0</v>
      </c>
      <c r="M176" t="str">
        <f>FIXED(Tabla1[[#This Row],[TASA EXE.]],0)</f>
        <v>0</v>
      </c>
      <c r="N176" t="str">
        <f>FIXED(Tabla1[[#This Row],[IVA]],0)</f>
        <v>0</v>
      </c>
      <c r="O176" t="str">
        <f>FIXED(Tabla1[[#This Row],[ISR RET]],0)</f>
        <v>0</v>
      </c>
      <c r="P176" t="str">
        <f>FIXED(Tabla1[[#This Row],[IVA RET]],0)</f>
        <v>0</v>
      </c>
      <c r="R176" s="35">
        <f>Tabla1[[#This Row],[TASA 16]]*16%</f>
        <v>0</v>
      </c>
    </row>
    <row r="177" spans="2:20" x14ac:dyDescent="0.25">
      <c r="B177" t="str">
        <f>'[1]210 Y RFC'!A177</f>
        <v>NOP1403256Y5</v>
      </c>
      <c r="C177" t="str">
        <f>'[1]210 Y RFC'!B177</f>
        <v>210-0175</v>
      </c>
      <c r="D177" t="str">
        <f>'[1]210 Y RFC'!C177</f>
        <v>NUTRICION OPORTUNA SA DE CV</v>
      </c>
      <c r="E177" s="28">
        <f>SUMIFS(Tabla16[TASA 16],Tabla16[NUM],Tabla1[[#This Row],[CODIGO]])</f>
        <v>0</v>
      </c>
      <c r="F177" s="28">
        <f>SUMIFS(Tabla16[TASA 0%],Tabla16[NUM],Tabla1[[#This Row],[CODIGO]])</f>
        <v>0</v>
      </c>
      <c r="G177" s="28">
        <f>SUMIFS(Tabla16[[EXENTO ]],Tabla16[NUM],Tabla1[[#This Row],[CODIGO]])</f>
        <v>0</v>
      </c>
      <c r="H177" s="28">
        <f>SUMIFS(Tabla16[IVA],Tabla16[NUM],Tabla1[[#This Row],[CODIGO]])</f>
        <v>0</v>
      </c>
      <c r="I177" s="28">
        <f>SUMIFS(Tabla16[ISR RET.],Tabla16[NUM],Tabla1[[#This Row],[CODIGO]])</f>
        <v>0</v>
      </c>
      <c r="J177" s="28">
        <f>SUMIFS(Tabla16[IVA RET.],Tabla16[NUM],Tabla1[[#This Row],[CODIGO]])</f>
        <v>0</v>
      </c>
      <c r="K177" t="str">
        <f>FIXED(Tabla1[[#This Row],[TASA 16%]],0)</f>
        <v>0</v>
      </c>
      <c r="L177" t="str">
        <f>FIXED(Tabla1[[#This Row],[TASA 0%]],0)</f>
        <v>0</v>
      </c>
      <c r="M177" t="str">
        <f>FIXED(Tabla1[[#This Row],[TASA EXE.]],0)</f>
        <v>0</v>
      </c>
      <c r="N177" t="str">
        <f>FIXED(Tabla1[[#This Row],[IVA]],0)</f>
        <v>0</v>
      </c>
      <c r="O177" t="str">
        <f>FIXED(Tabla1[[#This Row],[ISR RET]],0)</f>
        <v>0</v>
      </c>
      <c r="P177" t="str">
        <f>FIXED(Tabla1[[#This Row],[IVA RET]],0)</f>
        <v>0</v>
      </c>
      <c r="R177" s="35">
        <f>Tabla1[[#This Row],[TASA 16]]*16%</f>
        <v>0</v>
      </c>
    </row>
    <row r="178" spans="2:20" x14ac:dyDescent="0.25">
      <c r="B178" t="str">
        <f>'[1]210 Y RFC'!A178</f>
        <v>CFC110121742</v>
      </c>
      <c r="C178" t="str">
        <f>'[1]210 Y RFC'!B178</f>
        <v>210-0176</v>
      </c>
      <c r="D178" t="str">
        <f>'[1]210 Y RFC'!C178</f>
        <v>COMERCIALIZADORA FARMACEUTICA DE CHIAPAS</v>
      </c>
      <c r="E178" s="28">
        <f>SUMIFS(Tabla16[TASA 16],Tabla16[NUM],Tabla1[[#This Row],[CODIGO]])</f>
        <v>0</v>
      </c>
      <c r="F178" s="28">
        <f>SUMIFS(Tabla16[TASA 0%],Tabla16[NUM],Tabla1[[#This Row],[CODIGO]])</f>
        <v>0</v>
      </c>
      <c r="G178" s="28">
        <f>SUMIFS(Tabla16[[EXENTO ]],Tabla16[NUM],Tabla1[[#This Row],[CODIGO]])</f>
        <v>0</v>
      </c>
      <c r="H178" s="28">
        <f>SUMIFS(Tabla16[IVA],Tabla16[NUM],Tabla1[[#This Row],[CODIGO]])</f>
        <v>0</v>
      </c>
      <c r="I178" s="28">
        <f>SUMIFS(Tabla16[ISR RET.],Tabla16[NUM],Tabla1[[#This Row],[CODIGO]])</f>
        <v>0</v>
      </c>
      <c r="J178" s="28">
        <f>SUMIFS(Tabla16[IVA RET.],Tabla16[NUM],Tabla1[[#This Row],[CODIGO]])</f>
        <v>0</v>
      </c>
      <c r="K178" t="str">
        <f>FIXED(Tabla1[[#This Row],[TASA 16%]],0)</f>
        <v>0</v>
      </c>
      <c r="L178" t="str">
        <f>FIXED(Tabla1[[#This Row],[TASA 0%]],0)</f>
        <v>0</v>
      </c>
      <c r="M178" t="str">
        <f>FIXED(Tabla1[[#This Row],[TASA EXE.]],0)</f>
        <v>0</v>
      </c>
      <c r="N178" t="str">
        <f>FIXED(Tabla1[[#This Row],[IVA]],0)</f>
        <v>0</v>
      </c>
      <c r="O178" t="str">
        <f>FIXED(Tabla1[[#This Row],[ISR RET]],0)</f>
        <v>0</v>
      </c>
      <c r="P178" t="str">
        <f>FIXED(Tabla1[[#This Row],[IVA RET]],0)</f>
        <v>0</v>
      </c>
      <c r="R178" s="35">
        <f>Tabla1[[#This Row],[TASA 16]]*16%</f>
        <v>0</v>
      </c>
    </row>
    <row r="179" spans="2:20" x14ac:dyDescent="0.25">
      <c r="B179" t="str">
        <f>'[1]210 Y RFC'!A179</f>
        <v>HELJ680516B97</v>
      </c>
      <c r="C179" t="str">
        <f>'[1]210 Y RFC'!B179</f>
        <v>210-0177</v>
      </c>
      <c r="D179" t="str">
        <f>'[1]210 Y RFC'!C179</f>
        <v>HERNANDEZ LOZA JUAN CARLOS</v>
      </c>
      <c r="E179" s="28">
        <f>SUMIFS(Tabla16[TASA 16],Tabla16[NUM],Tabla1[[#This Row],[CODIGO]])</f>
        <v>251972.4375</v>
      </c>
      <c r="F179" s="28">
        <f>SUMIFS(Tabla16[TASA 0%],Tabla16[NUM],Tabla1[[#This Row],[CODIGO]])</f>
        <v>-3.749999999490683E-2</v>
      </c>
      <c r="G179" s="28">
        <f>SUMIFS(Tabla16[[EXENTO ]],Tabla16[NUM],Tabla1[[#This Row],[CODIGO]])</f>
        <v>0</v>
      </c>
      <c r="H179" s="28">
        <f>SUMIFS(Tabla16[IVA],Tabla16[NUM],Tabla1[[#This Row],[CODIGO]])</f>
        <v>40315.589999999997</v>
      </c>
      <c r="I179" s="28">
        <f>SUMIFS(Tabla16[ISR RET.],Tabla16[NUM],Tabla1[[#This Row],[CODIGO]])</f>
        <v>0</v>
      </c>
      <c r="J179" s="28">
        <f>SUMIFS(Tabla16[IVA RET.],Tabla16[NUM],Tabla1[[#This Row],[CODIGO]])</f>
        <v>0</v>
      </c>
      <c r="K179" t="str">
        <f>FIXED(Tabla1[[#This Row],[TASA 16%]],0)</f>
        <v>251,972</v>
      </c>
      <c r="L179" t="str">
        <f>FIXED(Tabla1[[#This Row],[TASA 0%]],0)</f>
        <v>0</v>
      </c>
      <c r="M179" t="str">
        <f>FIXED(Tabla1[[#This Row],[TASA EXE.]],0)</f>
        <v>0</v>
      </c>
      <c r="N179" t="str">
        <f>FIXED(Tabla1[[#This Row],[IVA]],0)</f>
        <v>40,316</v>
      </c>
      <c r="O179" t="str">
        <f>FIXED(Tabla1[[#This Row],[ISR RET]],0)</f>
        <v>0</v>
      </c>
      <c r="P179" t="str">
        <f>FIXED(Tabla1[[#This Row],[IVA RET]],0)</f>
        <v>0</v>
      </c>
      <c r="R179" s="35">
        <f>Tabla1[[#This Row],[TASA 16]]*16%</f>
        <v>40315.520000000004</v>
      </c>
      <c r="T179" s="67"/>
    </row>
    <row r="180" spans="2:20" x14ac:dyDescent="0.25">
      <c r="B180" t="str">
        <f>'[1]210 Y RFC'!A180</f>
        <v>NLA820723FL4</v>
      </c>
      <c r="C180" t="str">
        <f>'[1]210 Y RFC'!B180</f>
        <v>210-0178</v>
      </c>
      <c r="D180" t="str">
        <f>'[1]210 Y RFC'!C180</f>
        <v>NATTURA LABORATORIOS SA DE CV</v>
      </c>
      <c r="E180" s="28">
        <f>SUMIFS(Tabla16[TASA 16],Tabla16[NUM],Tabla1[[#This Row],[CODIGO]])</f>
        <v>0</v>
      </c>
      <c r="F180" s="28">
        <f>SUMIFS(Tabla16[TASA 0%],Tabla16[NUM],Tabla1[[#This Row],[CODIGO]])</f>
        <v>0</v>
      </c>
      <c r="G180" s="28">
        <f>SUMIFS(Tabla16[[EXENTO ]],Tabla16[NUM],Tabla1[[#This Row],[CODIGO]])</f>
        <v>0</v>
      </c>
      <c r="H180" s="28">
        <f>SUMIFS(Tabla16[IVA],Tabla16[NUM],Tabla1[[#This Row],[CODIGO]])</f>
        <v>0</v>
      </c>
      <c r="I180" s="28">
        <f>SUMIFS(Tabla16[ISR RET.],Tabla16[NUM],Tabla1[[#This Row],[CODIGO]])</f>
        <v>0</v>
      </c>
      <c r="J180" s="28">
        <f>SUMIFS(Tabla16[IVA RET.],Tabla16[NUM],Tabla1[[#This Row],[CODIGO]])</f>
        <v>0</v>
      </c>
      <c r="K180" t="str">
        <f>FIXED(Tabla1[[#This Row],[TASA 16%]],0)</f>
        <v>0</v>
      </c>
      <c r="L180" t="str">
        <f>FIXED(Tabla1[[#This Row],[TASA 0%]],0)</f>
        <v>0</v>
      </c>
      <c r="M180" t="str">
        <f>FIXED(Tabla1[[#This Row],[TASA EXE.]],0)</f>
        <v>0</v>
      </c>
      <c r="N180" t="str">
        <f>FIXED(Tabla1[[#This Row],[IVA]],0)</f>
        <v>0</v>
      </c>
      <c r="O180" t="str">
        <f>FIXED(Tabla1[[#This Row],[ISR RET]],0)</f>
        <v>0</v>
      </c>
      <c r="P180" t="str">
        <f>FIXED(Tabla1[[#This Row],[IVA RET]],0)</f>
        <v>0</v>
      </c>
      <c r="R180" s="35">
        <f>Tabla1[[#This Row],[TASA 16]]*16%</f>
        <v>0</v>
      </c>
    </row>
    <row r="181" spans="2:20" x14ac:dyDescent="0.25">
      <c r="B181" t="str">
        <f>'[1]210 Y RFC'!A181</f>
        <v>SIGM7503101D0</v>
      </c>
      <c r="C181" t="str">
        <f>'[1]210 Y RFC'!B181</f>
        <v>210-0179</v>
      </c>
      <c r="D181" t="str">
        <f>'[1]210 Y RFC'!C181</f>
        <v>SILVA GARCIA MARCO ANTONIO</v>
      </c>
      <c r="E181" s="28">
        <f>SUMIFS(Tabla16[TASA 16],Tabla16[NUM],Tabla1[[#This Row],[CODIGO]])</f>
        <v>21181.8125</v>
      </c>
      <c r="F181" s="28">
        <f>SUMIFS(Tabla16[TASA 0%],Tabla16[NUM],Tabla1[[#This Row],[CODIGO]])</f>
        <v>7979.9275000000016</v>
      </c>
      <c r="G181" s="28">
        <f>SUMIFS(Tabla16[[EXENTO ]],Tabla16[NUM],Tabla1[[#This Row],[CODIGO]])</f>
        <v>0</v>
      </c>
      <c r="H181" s="28">
        <f>SUMIFS(Tabla16[IVA],Tabla16[NUM],Tabla1[[#This Row],[CODIGO]])</f>
        <v>3389.09</v>
      </c>
      <c r="I181" s="28">
        <f>SUMIFS(Tabla16[ISR RET.],Tabla16[NUM],Tabla1[[#This Row],[CODIGO]])</f>
        <v>0</v>
      </c>
      <c r="J181" s="28">
        <f>SUMIFS(Tabla16[IVA RET.],Tabla16[NUM],Tabla1[[#This Row],[CODIGO]])</f>
        <v>0</v>
      </c>
      <c r="K181" t="str">
        <f>FIXED(Tabla1[[#This Row],[TASA 16%]],0)</f>
        <v>21,182</v>
      </c>
      <c r="L181" t="str">
        <f>FIXED(Tabla1[[#This Row],[TASA 0%]],0)</f>
        <v>7,980</v>
      </c>
      <c r="M181" t="str">
        <f>FIXED(Tabla1[[#This Row],[TASA EXE.]],0)</f>
        <v>0</v>
      </c>
      <c r="N181" t="str">
        <f>FIXED(Tabla1[[#This Row],[IVA]],0)</f>
        <v>3,389</v>
      </c>
      <c r="O181" t="str">
        <f>FIXED(Tabla1[[#This Row],[ISR RET]],0)</f>
        <v>0</v>
      </c>
      <c r="P181" t="str">
        <f>FIXED(Tabla1[[#This Row],[IVA RET]],0)</f>
        <v>0</v>
      </c>
      <c r="R181" s="35">
        <f>Tabla1[[#This Row],[TASA 16]]*16%</f>
        <v>3389.12</v>
      </c>
      <c r="T181" s="67"/>
    </row>
    <row r="182" spans="2:20" x14ac:dyDescent="0.25">
      <c r="B182" t="str">
        <f>'[1]210 Y RFC'!A182</f>
        <v>GOLA880525SV2</v>
      </c>
      <c r="C182" t="str">
        <f>'[1]210 Y RFC'!B182</f>
        <v>210-0180</v>
      </c>
      <c r="D182" t="str">
        <f>'[1]210 Y RFC'!C182</f>
        <v>GONZALEZ LOMELI ADOLFO</v>
      </c>
      <c r="E182" s="28">
        <f>SUMIFS(Tabla16[TASA 16],Tabla16[NUM],Tabla1[[#This Row],[CODIGO]])</f>
        <v>0</v>
      </c>
      <c r="F182" s="28">
        <f>SUMIFS(Tabla16[TASA 0%],Tabla16[NUM],Tabla1[[#This Row],[CODIGO]])</f>
        <v>0</v>
      </c>
      <c r="G182" s="28">
        <f>SUMIFS(Tabla16[[EXENTO ]],Tabla16[NUM],Tabla1[[#This Row],[CODIGO]])</f>
        <v>0</v>
      </c>
      <c r="H182" s="28">
        <f>SUMIFS(Tabla16[IVA],Tabla16[NUM],Tabla1[[#This Row],[CODIGO]])</f>
        <v>0</v>
      </c>
      <c r="I182" s="28">
        <f>SUMIFS(Tabla16[ISR RET.],Tabla16[NUM],Tabla1[[#This Row],[CODIGO]])</f>
        <v>0</v>
      </c>
      <c r="J182" s="28">
        <f>SUMIFS(Tabla16[IVA RET.],Tabla16[NUM],Tabla1[[#This Row],[CODIGO]])</f>
        <v>0</v>
      </c>
      <c r="K182" t="str">
        <f>FIXED(Tabla1[[#This Row],[TASA 16%]],0)</f>
        <v>0</v>
      </c>
      <c r="L182" t="str">
        <f>FIXED(Tabla1[[#This Row],[TASA 0%]],0)</f>
        <v>0</v>
      </c>
      <c r="M182" t="str">
        <f>FIXED(Tabla1[[#This Row],[TASA EXE.]],0)</f>
        <v>0</v>
      </c>
      <c r="N182" t="str">
        <f>FIXED(Tabla1[[#This Row],[IVA]],0)</f>
        <v>0</v>
      </c>
      <c r="O182" t="str">
        <f>FIXED(Tabla1[[#This Row],[ISR RET]],0)</f>
        <v>0</v>
      </c>
      <c r="P182" t="str">
        <f>FIXED(Tabla1[[#This Row],[IVA RET]],0)</f>
        <v>0</v>
      </c>
      <c r="R182" s="35">
        <f>Tabla1[[#This Row],[TASA 16]]*16%</f>
        <v>0</v>
      </c>
    </row>
    <row r="183" spans="2:20" x14ac:dyDescent="0.25">
      <c r="B183" t="str">
        <f>'[1]210 Y RFC'!A183</f>
        <v>CAEA560730JT6</v>
      </c>
      <c r="C183" t="str">
        <f>'[1]210 Y RFC'!B183</f>
        <v>210-0181</v>
      </c>
      <c r="D183" t="str">
        <f>'[1]210 Y RFC'!C183</f>
        <v>CASTELLANOS ESQUIVIAS ARMANDO</v>
      </c>
      <c r="E183" s="28">
        <f>SUMIFS(Tabla16[TASA 16],Tabla16[NUM],Tabla1[[#This Row],[CODIGO]])</f>
        <v>0</v>
      </c>
      <c r="F183" s="28">
        <f>SUMIFS(Tabla16[TASA 0%],Tabla16[NUM],Tabla1[[#This Row],[CODIGO]])</f>
        <v>0</v>
      </c>
      <c r="G183" s="28">
        <f>SUMIFS(Tabla16[[EXENTO ]],Tabla16[NUM],Tabla1[[#This Row],[CODIGO]])</f>
        <v>0</v>
      </c>
      <c r="H183" s="28">
        <f>SUMIFS(Tabla16[IVA],Tabla16[NUM],Tabla1[[#This Row],[CODIGO]])</f>
        <v>0</v>
      </c>
      <c r="I183" s="28">
        <f>SUMIFS(Tabla16[ISR RET.],Tabla16[NUM],Tabla1[[#This Row],[CODIGO]])</f>
        <v>0</v>
      </c>
      <c r="J183" s="28">
        <f>SUMIFS(Tabla16[IVA RET.],Tabla16[NUM],Tabla1[[#This Row],[CODIGO]])</f>
        <v>0</v>
      </c>
      <c r="K183" t="str">
        <f>FIXED(Tabla1[[#This Row],[TASA 16%]],0)</f>
        <v>0</v>
      </c>
      <c r="L183" t="str">
        <f>FIXED(Tabla1[[#This Row],[TASA 0%]],0)</f>
        <v>0</v>
      </c>
      <c r="M183" t="str">
        <f>FIXED(Tabla1[[#This Row],[TASA EXE.]],0)</f>
        <v>0</v>
      </c>
      <c r="N183" t="str">
        <f>FIXED(Tabla1[[#This Row],[IVA]],0)</f>
        <v>0</v>
      </c>
      <c r="O183" t="str">
        <f>FIXED(Tabla1[[#This Row],[ISR RET]],0)</f>
        <v>0</v>
      </c>
      <c r="P183" t="str">
        <f>FIXED(Tabla1[[#This Row],[IVA RET]],0)</f>
        <v>0</v>
      </c>
      <c r="R183" s="35">
        <f>Tabla1[[#This Row],[TASA 16]]*16%</f>
        <v>0</v>
      </c>
    </row>
    <row r="184" spans="2:20" x14ac:dyDescent="0.25">
      <c r="B184" t="str">
        <f>'[1]210 Y RFC'!A184</f>
        <v>CAGE6808064H8</v>
      </c>
      <c r="C184" t="str">
        <f>'[1]210 Y RFC'!B184</f>
        <v>210-0182</v>
      </c>
      <c r="D184" t="str">
        <f>'[1]210 Y RFC'!C184</f>
        <v>CASTELLANOS GONZALEZ ESAUL</v>
      </c>
      <c r="E184" s="28">
        <f>SUMIFS(Tabla16[TASA 16],Tabla16[NUM],Tabla1[[#This Row],[CODIGO]])</f>
        <v>0</v>
      </c>
      <c r="F184" s="28">
        <f>SUMIFS(Tabla16[TASA 0%],Tabla16[NUM],Tabla1[[#This Row],[CODIGO]])</f>
        <v>0</v>
      </c>
      <c r="G184" s="28">
        <f>SUMIFS(Tabla16[[EXENTO ]],Tabla16[NUM],Tabla1[[#This Row],[CODIGO]])</f>
        <v>0</v>
      </c>
      <c r="H184" s="28">
        <f>SUMIFS(Tabla16[IVA],Tabla16[NUM],Tabla1[[#This Row],[CODIGO]])</f>
        <v>0</v>
      </c>
      <c r="I184" s="28">
        <f>SUMIFS(Tabla16[ISR RET.],Tabla16[NUM],Tabla1[[#This Row],[CODIGO]])</f>
        <v>0</v>
      </c>
      <c r="J184" s="28">
        <f>SUMIFS(Tabla16[IVA RET.],Tabla16[NUM],Tabla1[[#This Row],[CODIGO]])</f>
        <v>0</v>
      </c>
      <c r="K184" t="str">
        <f>FIXED(Tabla1[[#This Row],[TASA 16%]],0)</f>
        <v>0</v>
      </c>
      <c r="L184" t="str">
        <f>FIXED(Tabla1[[#This Row],[TASA 0%]],0)</f>
        <v>0</v>
      </c>
      <c r="M184" t="str">
        <f>FIXED(Tabla1[[#This Row],[TASA EXE.]],0)</f>
        <v>0</v>
      </c>
      <c r="N184" t="str">
        <f>FIXED(Tabla1[[#This Row],[IVA]],0)</f>
        <v>0</v>
      </c>
      <c r="O184" t="str">
        <f>FIXED(Tabla1[[#This Row],[ISR RET]],0)</f>
        <v>0</v>
      </c>
      <c r="P184" t="str">
        <f>FIXED(Tabla1[[#This Row],[IVA RET]],0)</f>
        <v>0</v>
      </c>
      <c r="R184" s="35">
        <f>Tabla1[[#This Row],[TASA 16]]*16%</f>
        <v>0</v>
      </c>
    </row>
    <row r="185" spans="2:20" x14ac:dyDescent="0.25">
      <c r="B185" t="str">
        <f>'[1]210 Y RFC'!A185</f>
        <v>CME880929JL0</v>
      </c>
      <c r="C185" t="str">
        <f>'[1]210 Y RFC'!B185</f>
        <v>210-0183</v>
      </c>
      <c r="D185" t="str">
        <f>'[1]210 Y RFC'!C185</f>
        <v>COMBE DE MEXICO S DE RL DE CV</v>
      </c>
      <c r="E185" s="28">
        <f>SUMIFS(Tabla16[TASA 16],Tabla16[NUM],Tabla1[[#This Row],[CODIGO]])</f>
        <v>57238.125</v>
      </c>
      <c r="F185" s="28">
        <f>SUMIFS(Tabla16[TASA 0%],Tabla16[NUM],Tabla1[[#This Row],[CODIGO]])</f>
        <v>-4.9999999991996447E-3</v>
      </c>
      <c r="G185" s="28">
        <f>SUMIFS(Tabla16[[EXENTO ]],Tabla16[NUM],Tabla1[[#This Row],[CODIGO]])</f>
        <v>0</v>
      </c>
      <c r="H185" s="28">
        <f>SUMIFS(Tabla16[IVA],Tabla16[NUM],Tabla1[[#This Row],[CODIGO]])</f>
        <v>9158.1</v>
      </c>
      <c r="I185" s="28">
        <f>SUMIFS(Tabla16[ISR RET.],Tabla16[NUM],Tabla1[[#This Row],[CODIGO]])</f>
        <v>0</v>
      </c>
      <c r="J185" s="28">
        <f>SUMIFS(Tabla16[IVA RET.],Tabla16[NUM],Tabla1[[#This Row],[CODIGO]])</f>
        <v>0</v>
      </c>
      <c r="K185" t="str">
        <f>FIXED(Tabla1[[#This Row],[TASA 16%]],0)</f>
        <v>57,238</v>
      </c>
      <c r="L185" t="str">
        <f>FIXED(Tabla1[[#This Row],[TASA 0%]],0)</f>
        <v>0</v>
      </c>
      <c r="M185" t="str">
        <f>FIXED(Tabla1[[#This Row],[TASA EXE.]],0)</f>
        <v>0</v>
      </c>
      <c r="N185" t="str">
        <f>FIXED(Tabla1[[#This Row],[IVA]],0)</f>
        <v>9,158</v>
      </c>
      <c r="O185" t="str">
        <f>FIXED(Tabla1[[#This Row],[ISR RET]],0)</f>
        <v>0</v>
      </c>
      <c r="P185" t="str">
        <f>FIXED(Tabla1[[#This Row],[IVA RET]],0)</f>
        <v>0</v>
      </c>
      <c r="R185" s="35">
        <f>Tabla1[[#This Row],[TASA 16]]*16%</f>
        <v>9158.08</v>
      </c>
      <c r="T185" s="67"/>
    </row>
    <row r="186" spans="2:20" x14ac:dyDescent="0.25">
      <c r="B186" t="str">
        <f>'[1]210 Y RFC'!A186</f>
        <v>CAL920124BL6</v>
      </c>
      <c r="C186" t="str">
        <f>'[1]210 Y RFC'!B186</f>
        <v>210-0184</v>
      </c>
      <c r="D186" t="str">
        <f>'[1]210 Y RFC'!C186</f>
        <v>CORONA ALTEÑA SA DE CV</v>
      </c>
      <c r="E186" s="28">
        <f>SUMIFS(Tabla16[TASA 16],Tabla16[NUM],Tabla1[[#This Row],[CODIGO]])</f>
        <v>91748.25</v>
      </c>
      <c r="F186" s="28">
        <f>SUMIFS(Tabla16[TASA 0%],Tabla16[NUM],Tabla1[[#This Row],[CODIGO]])</f>
        <v>3.0000000000654836E-2</v>
      </c>
      <c r="G186" s="28">
        <f>SUMIFS(Tabla16[[EXENTO ]],Tabla16[NUM],Tabla1[[#This Row],[CODIGO]])</f>
        <v>0</v>
      </c>
      <c r="H186" s="28">
        <f>SUMIFS(Tabla16[IVA],Tabla16[NUM],Tabla1[[#This Row],[CODIGO]])</f>
        <v>14679.72</v>
      </c>
      <c r="I186" s="28">
        <f>SUMIFS(Tabla16[ISR RET.],Tabla16[NUM],Tabla1[[#This Row],[CODIGO]])</f>
        <v>0</v>
      </c>
      <c r="J186" s="28">
        <f>SUMIFS(Tabla16[IVA RET.],Tabla16[NUM],Tabla1[[#This Row],[CODIGO]])</f>
        <v>0</v>
      </c>
      <c r="K186" t="str">
        <f>FIXED(Tabla1[[#This Row],[TASA 16%]],0)</f>
        <v>91,748</v>
      </c>
      <c r="L186" t="str">
        <f>FIXED(Tabla1[[#This Row],[TASA 0%]],0)</f>
        <v>0</v>
      </c>
      <c r="M186" t="str">
        <f>FIXED(Tabla1[[#This Row],[TASA EXE.]],0)</f>
        <v>0</v>
      </c>
      <c r="N186" t="str">
        <f>FIXED(Tabla1[[#This Row],[IVA]],0)</f>
        <v>14,680</v>
      </c>
      <c r="O186" t="str">
        <f>FIXED(Tabla1[[#This Row],[ISR RET]],0)</f>
        <v>0</v>
      </c>
      <c r="P186" t="str">
        <f>FIXED(Tabla1[[#This Row],[IVA RET]],0)</f>
        <v>0</v>
      </c>
      <c r="R186" s="35">
        <f>Tabla1[[#This Row],[TASA 16]]*16%</f>
        <v>14679.68</v>
      </c>
    </row>
    <row r="187" spans="2:20" x14ac:dyDescent="0.25">
      <c r="B187" t="str">
        <f>'[1]210 Y RFC'!A187</f>
        <v>ADP8306306C6</v>
      </c>
      <c r="C187" t="str">
        <f>'[1]210 Y RFC'!B187</f>
        <v>210-0185</v>
      </c>
      <c r="D187" t="str">
        <f>'[1]210 Y RFC'!C187</f>
        <v>ALMACEN DE DROGAS LA PAZ SA DE CV</v>
      </c>
      <c r="E187" s="28">
        <f>SUMIFS(Tabla16[TASA 16],Tabla16[NUM],Tabla1[[#This Row],[CODIGO]])</f>
        <v>0</v>
      </c>
      <c r="F187" s="28">
        <f>SUMIFS(Tabla16[TASA 0%],Tabla16[NUM],Tabla1[[#This Row],[CODIGO]])</f>
        <v>1600</v>
      </c>
      <c r="G187" s="28">
        <f>SUMIFS(Tabla16[[EXENTO ]],Tabla16[NUM],Tabla1[[#This Row],[CODIGO]])</f>
        <v>0</v>
      </c>
      <c r="H187" s="28">
        <f>SUMIFS(Tabla16[IVA],Tabla16[NUM],Tabla1[[#This Row],[CODIGO]])</f>
        <v>0</v>
      </c>
      <c r="I187" s="28">
        <f>SUMIFS(Tabla16[ISR RET.],Tabla16[NUM],Tabla1[[#This Row],[CODIGO]])</f>
        <v>0</v>
      </c>
      <c r="J187" s="28">
        <f>SUMIFS(Tabla16[IVA RET.],Tabla16[NUM],Tabla1[[#This Row],[CODIGO]])</f>
        <v>0</v>
      </c>
      <c r="K187" t="str">
        <f>FIXED(Tabla1[[#This Row],[TASA 16%]],0)</f>
        <v>0</v>
      </c>
      <c r="L187" t="str">
        <f>FIXED(Tabla1[[#This Row],[TASA 0%]],0)</f>
        <v>1,600</v>
      </c>
      <c r="M187" t="str">
        <f>FIXED(Tabla1[[#This Row],[TASA EXE.]],0)</f>
        <v>0</v>
      </c>
      <c r="N187" t="str">
        <f>FIXED(Tabla1[[#This Row],[IVA]],0)</f>
        <v>0</v>
      </c>
      <c r="O187" t="str">
        <f>FIXED(Tabla1[[#This Row],[ISR RET]],0)</f>
        <v>0</v>
      </c>
      <c r="P187" t="str">
        <f>FIXED(Tabla1[[#This Row],[IVA RET]],0)</f>
        <v>0</v>
      </c>
      <c r="R187" s="35">
        <f>Tabla1[[#This Row],[TASA 16]]*16%</f>
        <v>0</v>
      </c>
    </row>
    <row r="188" spans="2:20" x14ac:dyDescent="0.25">
      <c r="B188" t="str">
        <f>'[1]210 Y RFC'!A188</f>
        <v>QUA0402022D1</v>
      </c>
      <c r="C188" t="str">
        <f>'[1]210 Y RFC'!B188</f>
        <v>210-0186</v>
      </c>
      <c r="D188" t="str">
        <f>'[1]210 Y RFC'!C188</f>
        <v>QUALAMEX SA DE CV</v>
      </c>
      <c r="E188" s="28">
        <f>SUMIFS(Tabla16[TASA 16],Tabla16[NUM],Tabla1[[#This Row],[CODIGO]])</f>
        <v>0</v>
      </c>
      <c r="F188" s="28">
        <f>SUMIFS(Tabla16[TASA 0%],Tabla16[NUM],Tabla1[[#This Row],[CODIGO]])</f>
        <v>0</v>
      </c>
      <c r="G188" s="28">
        <f>SUMIFS(Tabla16[[EXENTO ]],Tabla16[NUM],Tabla1[[#This Row],[CODIGO]])</f>
        <v>0</v>
      </c>
      <c r="H188" s="28">
        <f>SUMIFS(Tabla16[IVA],Tabla16[NUM],Tabla1[[#This Row],[CODIGO]])</f>
        <v>0</v>
      </c>
      <c r="I188" s="28">
        <f>SUMIFS(Tabla16[ISR RET.],Tabla16[NUM],Tabla1[[#This Row],[CODIGO]])</f>
        <v>0</v>
      </c>
      <c r="J188" s="28">
        <f>SUMIFS(Tabla16[IVA RET.],Tabla16[NUM],Tabla1[[#This Row],[CODIGO]])</f>
        <v>0</v>
      </c>
      <c r="K188" t="str">
        <f>FIXED(Tabla1[[#This Row],[TASA 16%]],0)</f>
        <v>0</v>
      </c>
      <c r="L188" t="str">
        <f>FIXED(Tabla1[[#This Row],[TASA 0%]],0)</f>
        <v>0</v>
      </c>
      <c r="M188" t="str">
        <f>FIXED(Tabla1[[#This Row],[TASA EXE.]],0)</f>
        <v>0</v>
      </c>
      <c r="N188" t="str">
        <f>FIXED(Tabla1[[#This Row],[IVA]],0)</f>
        <v>0</v>
      </c>
      <c r="O188" t="str">
        <f>FIXED(Tabla1[[#This Row],[ISR RET]],0)</f>
        <v>0</v>
      </c>
      <c r="P188" t="str">
        <f>FIXED(Tabla1[[#This Row],[IVA RET]],0)</f>
        <v>0</v>
      </c>
      <c r="R188" s="35">
        <f>Tabla1[[#This Row],[TASA 16]]*16%</f>
        <v>0</v>
      </c>
    </row>
    <row r="189" spans="2:20" x14ac:dyDescent="0.25">
      <c r="B189" t="str">
        <f>'[1]210 Y RFC'!A189</f>
        <v>GUDG751028239</v>
      </c>
      <c r="C189" t="str">
        <f>'[1]210 Y RFC'!B189</f>
        <v>210-0187</v>
      </c>
      <c r="D189" t="str">
        <f>'[1]210 Y RFC'!C189</f>
        <v>GUEVARA DUEÑAS GUILLERMO ESTEBAN</v>
      </c>
      <c r="E189" s="28">
        <f>SUMIFS(Tabla16[TASA 16],Tabla16[NUM],Tabla1[[#This Row],[CODIGO]])</f>
        <v>0</v>
      </c>
      <c r="F189" s="28">
        <f>SUMIFS(Tabla16[TASA 0%],Tabla16[NUM],Tabla1[[#This Row],[CODIGO]])</f>
        <v>0</v>
      </c>
      <c r="G189" s="28">
        <f>SUMIFS(Tabla16[[EXENTO ]],Tabla16[NUM],Tabla1[[#This Row],[CODIGO]])</f>
        <v>0</v>
      </c>
      <c r="H189" s="28">
        <f>SUMIFS(Tabla16[IVA],Tabla16[NUM],Tabla1[[#This Row],[CODIGO]])</f>
        <v>0</v>
      </c>
      <c r="I189" s="28">
        <f>SUMIFS(Tabla16[ISR RET.],Tabla16[NUM],Tabla1[[#This Row],[CODIGO]])</f>
        <v>0</v>
      </c>
      <c r="J189" s="28">
        <f>SUMIFS(Tabla16[IVA RET.],Tabla16[NUM],Tabla1[[#This Row],[CODIGO]])</f>
        <v>0</v>
      </c>
      <c r="K189" t="str">
        <f>FIXED(Tabla1[[#This Row],[TASA 16%]],0)</f>
        <v>0</v>
      </c>
      <c r="L189" t="str">
        <f>FIXED(Tabla1[[#This Row],[TASA 0%]],0)</f>
        <v>0</v>
      </c>
      <c r="M189" t="str">
        <f>FIXED(Tabla1[[#This Row],[TASA EXE.]],0)</f>
        <v>0</v>
      </c>
      <c r="N189" t="str">
        <f>FIXED(Tabla1[[#This Row],[IVA]],0)</f>
        <v>0</v>
      </c>
      <c r="O189" t="str">
        <f>FIXED(Tabla1[[#This Row],[ISR RET]],0)</f>
        <v>0</v>
      </c>
      <c r="P189" t="str">
        <f>FIXED(Tabla1[[#This Row],[IVA RET]],0)</f>
        <v>0</v>
      </c>
      <c r="R189" s="35">
        <f>Tabla1[[#This Row],[TASA 16]]*16%</f>
        <v>0</v>
      </c>
      <c r="T189" s="67"/>
    </row>
    <row r="190" spans="2:20" x14ac:dyDescent="0.25">
      <c r="B190" t="str">
        <f>'[1]210 Y RFC'!A190</f>
        <v>NECR5906282E3</v>
      </c>
      <c r="C190" t="str">
        <f>'[1]210 Y RFC'!B190</f>
        <v>210-0188</v>
      </c>
      <c r="D190" t="str">
        <f>'[1]210 Y RFC'!C190</f>
        <v>NEGRETE CHAVEZ JOSE RAMON</v>
      </c>
      <c r="E190" s="28">
        <f>SUMIFS(Tabla16[TASA 16],Tabla16[NUM],Tabla1[[#This Row],[CODIGO]])</f>
        <v>0</v>
      </c>
      <c r="F190" s="28">
        <f>SUMIFS(Tabla16[TASA 0%],Tabla16[NUM],Tabla1[[#This Row],[CODIGO]])</f>
        <v>0</v>
      </c>
      <c r="G190" s="28">
        <f>SUMIFS(Tabla16[[EXENTO ]],Tabla16[NUM],Tabla1[[#This Row],[CODIGO]])</f>
        <v>0</v>
      </c>
      <c r="H190" s="28">
        <f>SUMIFS(Tabla16[IVA],Tabla16[NUM],Tabla1[[#This Row],[CODIGO]])</f>
        <v>0</v>
      </c>
      <c r="I190" s="28">
        <f>SUMIFS(Tabla16[ISR RET.],Tabla16[NUM],Tabla1[[#This Row],[CODIGO]])</f>
        <v>0</v>
      </c>
      <c r="J190" s="28">
        <f>SUMIFS(Tabla16[IVA RET.],Tabla16[NUM],Tabla1[[#This Row],[CODIGO]])</f>
        <v>0</v>
      </c>
      <c r="K190" t="str">
        <f>FIXED(Tabla1[[#This Row],[TASA 16%]],0)</f>
        <v>0</v>
      </c>
      <c r="L190" t="str">
        <f>FIXED(Tabla1[[#This Row],[TASA 0%]],0)</f>
        <v>0</v>
      </c>
      <c r="M190" t="str">
        <f>FIXED(Tabla1[[#This Row],[TASA EXE.]],0)</f>
        <v>0</v>
      </c>
      <c r="N190" t="str">
        <f>FIXED(Tabla1[[#This Row],[IVA]],0)</f>
        <v>0</v>
      </c>
      <c r="O190" t="str">
        <f>FIXED(Tabla1[[#This Row],[ISR RET]],0)</f>
        <v>0</v>
      </c>
      <c r="P190" t="str">
        <f>FIXED(Tabla1[[#This Row],[IVA RET]],0)</f>
        <v>0</v>
      </c>
      <c r="R190" s="35">
        <f>Tabla1[[#This Row],[TASA 16]]*16%</f>
        <v>0</v>
      </c>
    </row>
    <row r="191" spans="2:20" x14ac:dyDescent="0.25">
      <c r="B191" t="str">
        <f>'[1]210 Y RFC'!A191</f>
        <v>GCA121218DB9</v>
      </c>
      <c r="C191" t="str">
        <f>'[1]210 Y RFC'!B191</f>
        <v>210-0189</v>
      </c>
      <c r="D191" t="str">
        <f>'[1]210 Y RFC'!C191</f>
        <v>GRUPO CASRU SA DE CV</v>
      </c>
      <c r="E191" s="28">
        <f>SUMIFS(Tabla16[TASA 16],Tabla16[NUM],Tabla1[[#This Row],[CODIGO]])</f>
        <v>0</v>
      </c>
      <c r="F191" s="28">
        <f>SUMIFS(Tabla16[TASA 0%],Tabla16[NUM],Tabla1[[#This Row],[CODIGO]])</f>
        <v>0</v>
      </c>
      <c r="G191" s="28">
        <f>SUMIFS(Tabla16[[EXENTO ]],Tabla16[NUM],Tabla1[[#This Row],[CODIGO]])</f>
        <v>0</v>
      </c>
      <c r="H191" s="28">
        <f>SUMIFS(Tabla16[IVA],Tabla16[NUM],Tabla1[[#This Row],[CODIGO]])</f>
        <v>0</v>
      </c>
      <c r="I191" s="28">
        <f>SUMIFS(Tabla16[ISR RET.],Tabla16[NUM],Tabla1[[#This Row],[CODIGO]])</f>
        <v>0</v>
      </c>
      <c r="J191" s="28">
        <f>SUMIFS(Tabla16[IVA RET.],Tabla16[NUM],Tabla1[[#This Row],[CODIGO]])</f>
        <v>0</v>
      </c>
      <c r="K191" t="str">
        <f>FIXED(Tabla1[[#This Row],[TASA 16%]],0)</f>
        <v>0</v>
      </c>
      <c r="L191" t="str">
        <f>FIXED(Tabla1[[#This Row],[TASA 0%]],0)</f>
        <v>0</v>
      </c>
      <c r="M191" t="str">
        <f>FIXED(Tabla1[[#This Row],[TASA EXE.]],0)</f>
        <v>0</v>
      </c>
      <c r="N191" t="str">
        <f>FIXED(Tabla1[[#This Row],[IVA]],0)</f>
        <v>0</v>
      </c>
      <c r="O191" t="str">
        <f>FIXED(Tabla1[[#This Row],[ISR RET]],0)</f>
        <v>0</v>
      </c>
      <c r="P191" t="str">
        <f>FIXED(Tabla1[[#This Row],[IVA RET]],0)</f>
        <v>0</v>
      </c>
      <c r="R191" s="35">
        <f>Tabla1[[#This Row],[TASA 16]]*16%</f>
        <v>0</v>
      </c>
    </row>
    <row r="192" spans="2:20" x14ac:dyDescent="0.25">
      <c r="B192">
        <f>'[1]210 Y RFC'!A192</f>
        <v>0</v>
      </c>
      <c r="C192" t="str">
        <f>'[1]210 Y RFC'!B192</f>
        <v>210-0190</v>
      </c>
      <c r="D192" t="str">
        <f>'[1]210 Y RFC'!C192</f>
        <v>GRUPO NATURISTA SAWEYA SA DE CV</v>
      </c>
      <c r="E192" s="28">
        <f>SUMIFS(Tabla16[TASA 16],Tabla16[NUM],Tabla1[[#This Row],[CODIGO]])</f>
        <v>0</v>
      </c>
      <c r="F192" s="28">
        <f>SUMIFS(Tabla16[TASA 0%],Tabla16[NUM],Tabla1[[#This Row],[CODIGO]])</f>
        <v>0</v>
      </c>
      <c r="G192" s="28">
        <f>SUMIFS(Tabla16[[EXENTO ]],Tabla16[NUM],Tabla1[[#This Row],[CODIGO]])</f>
        <v>0</v>
      </c>
      <c r="H192" s="28">
        <f>SUMIFS(Tabla16[IVA],Tabla16[NUM],Tabla1[[#This Row],[CODIGO]])</f>
        <v>0</v>
      </c>
      <c r="I192" s="28">
        <f>SUMIFS(Tabla16[ISR RET.],Tabla16[NUM],Tabla1[[#This Row],[CODIGO]])</f>
        <v>0</v>
      </c>
      <c r="J192" s="28">
        <f>SUMIFS(Tabla16[IVA RET.],Tabla16[NUM],Tabla1[[#This Row],[CODIGO]])</f>
        <v>0</v>
      </c>
      <c r="K192" t="str">
        <f>FIXED(Tabla1[[#This Row],[TASA 16%]],0)</f>
        <v>0</v>
      </c>
      <c r="L192" t="str">
        <f>FIXED(Tabla1[[#This Row],[TASA 0%]],0)</f>
        <v>0</v>
      </c>
      <c r="M192" t="str">
        <f>FIXED(Tabla1[[#This Row],[TASA EXE.]],0)</f>
        <v>0</v>
      </c>
      <c r="N192" t="str">
        <f>FIXED(Tabla1[[#This Row],[IVA]],0)</f>
        <v>0</v>
      </c>
      <c r="O192" t="str">
        <f>FIXED(Tabla1[[#This Row],[ISR RET]],0)</f>
        <v>0</v>
      </c>
      <c r="P192" t="str">
        <f>FIXED(Tabla1[[#This Row],[IVA RET]],0)</f>
        <v>0</v>
      </c>
      <c r="R192" s="35">
        <f>Tabla1[[#This Row],[TASA 16]]*16%</f>
        <v>0</v>
      </c>
    </row>
    <row r="193" spans="2:18" x14ac:dyDescent="0.25">
      <c r="B193" t="str">
        <f>'[1]210 Y RFC'!A193</f>
        <v>HTE011011MK2</v>
      </c>
      <c r="C193" t="str">
        <f>'[1]210 Y RFC'!B193</f>
        <v>210-0191</v>
      </c>
      <c r="D193" t="str">
        <f>'[1]210 Y RFC'!C193</f>
        <v>HSIN TEN ENTERPRISE MEXICO SA DE CV</v>
      </c>
      <c r="E193" s="28">
        <f>SUMIFS(Tabla16[TASA 16],Tabla16[NUM],Tabla1[[#This Row],[CODIGO]])</f>
        <v>0</v>
      </c>
      <c r="F193" s="28">
        <f>SUMIFS(Tabla16[TASA 0%],Tabla16[NUM],Tabla1[[#This Row],[CODIGO]])</f>
        <v>0</v>
      </c>
      <c r="G193" s="28">
        <f>SUMIFS(Tabla16[[EXENTO ]],Tabla16[NUM],Tabla1[[#This Row],[CODIGO]])</f>
        <v>0</v>
      </c>
      <c r="H193" s="28">
        <f>SUMIFS(Tabla16[IVA],Tabla16[NUM],Tabla1[[#This Row],[CODIGO]])</f>
        <v>0</v>
      </c>
      <c r="I193" s="28">
        <f>SUMIFS(Tabla16[ISR RET.],Tabla16[NUM],Tabla1[[#This Row],[CODIGO]])</f>
        <v>0</v>
      </c>
      <c r="J193" s="28">
        <f>SUMIFS(Tabla16[IVA RET.],Tabla16[NUM],Tabla1[[#This Row],[CODIGO]])</f>
        <v>0</v>
      </c>
      <c r="K193" t="str">
        <f>FIXED(Tabla1[[#This Row],[TASA 16%]],0)</f>
        <v>0</v>
      </c>
      <c r="L193" t="str">
        <f>FIXED(Tabla1[[#This Row],[TASA 0%]],0)</f>
        <v>0</v>
      </c>
      <c r="M193" t="str">
        <f>FIXED(Tabla1[[#This Row],[TASA EXE.]],0)</f>
        <v>0</v>
      </c>
      <c r="N193" t="str">
        <f>FIXED(Tabla1[[#This Row],[IVA]],0)</f>
        <v>0</v>
      </c>
      <c r="O193" t="str">
        <f>FIXED(Tabla1[[#This Row],[ISR RET]],0)</f>
        <v>0</v>
      </c>
      <c r="P193" t="str">
        <f>FIXED(Tabla1[[#This Row],[IVA RET]],0)</f>
        <v>0</v>
      </c>
      <c r="R193" s="35">
        <f>Tabla1[[#This Row],[TASA 16]]*16%</f>
        <v>0</v>
      </c>
    </row>
    <row r="194" spans="2:18" x14ac:dyDescent="0.25">
      <c r="B194" t="str">
        <f>'[1]210 Y RFC'!A194</f>
        <v>SPC130227L99</v>
      </c>
      <c r="C194" t="str">
        <f>'[1]210 Y RFC'!B194</f>
        <v>210-0192</v>
      </c>
      <c r="D194" t="str">
        <f>'[1]210 Y RFC'!C194</f>
        <v>SECRETARIA DE PLANEACION ADMINISTRACION Y FINANZAS</v>
      </c>
      <c r="E194" s="28">
        <f>SUMIFS(Tabla16[TASA 16],Tabla16[NUM],Tabla1[[#This Row],[CODIGO]])</f>
        <v>0</v>
      </c>
      <c r="F194" s="28">
        <f>SUMIFS(Tabla16[TASA 0%],Tabla16[NUM],Tabla1[[#This Row],[CODIGO]])</f>
        <v>196824</v>
      </c>
      <c r="G194" s="28">
        <f>SUMIFS(Tabla16[[EXENTO ]],Tabla16[NUM],Tabla1[[#This Row],[CODIGO]])</f>
        <v>0</v>
      </c>
      <c r="H194" s="28">
        <f>SUMIFS(Tabla16[IVA],Tabla16[NUM],Tabla1[[#This Row],[CODIGO]])</f>
        <v>0</v>
      </c>
      <c r="I194" s="28">
        <f>SUMIFS(Tabla16[ISR RET.],Tabla16[NUM],Tabla1[[#This Row],[CODIGO]])</f>
        <v>0</v>
      </c>
      <c r="J194" s="28">
        <f>SUMIFS(Tabla16[IVA RET.],Tabla16[NUM],Tabla1[[#This Row],[CODIGO]])</f>
        <v>0</v>
      </c>
      <c r="K194" t="str">
        <f>FIXED(Tabla1[[#This Row],[TASA 16%]],0)</f>
        <v>0</v>
      </c>
      <c r="L194" t="str">
        <f>FIXED(Tabla1[[#This Row],[TASA 0%]],0)</f>
        <v>196,824</v>
      </c>
      <c r="M194" t="str">
        <f>FIXED(Tabla1[[#This Row],[TASA EXE.]],0)</f>
        <v>0</v>
      </c>
      <c r="N194" t="str">
        <f>FIXED(Tabla1[[#This Row],[IVA]],0)</f>
        <v>0</v>
      </c>
      <c r="O194" t="str">
        <f>FIXED(Tabla1[[#This Row],[ISR RET]],0)</f>
        <v>0</v>
      </c>
      <c r="P194" t="str">
        <f>FIXED(Tabla1[[#This Row],[IVA RET]],0)</f>
        <v>0</v>
      </c>
      <c r="R194" s="35">
        <f>Tabla1[[#This Row],[TASA 16]]*16%</f>
        <v>0</v>
      </c>
    </row>
    <row r="195" spans="2:18" x14ac:dyDescent="0.25">
      <c r="B195" t="str">
        <f>'[1]210 Y RFC'!A195</f>
        <v>SAB9407014V3</v>
      </c>
      <c r="C195" t="str">
        <f>'[1]210 Y RFC'!B195</f>
        <v>210-0193</v>
      </c>
      <c r="D195" t="str">
        <f>'[1]210 Y RFC'!C195</f>
        <v>SABORMEX SAPI DE CV</v>
      </c>
      <c r="E195" s="28">
        <f>SUMIFS(Tabla16[TASA 16],Tabla16[NUM],Tabla1[[#This Row],[CODIGO]])</f>
        <v>8176.125</v>
      </c>
      <c r="F195" s="28">
        <f>SUMIFS(Tabla16[TASA 0%],Tabla16[NUM],Tabla1[[#This Row],[CODIGO]])</f>
        <v>817352.60499999998</v>
      </c>
      <c r="G195" s="28">
        <f>SUMIFS(Tabla16[[EXENTO ]],Tabla16[NUM],Tabla1[[#This Row],[CODIGO]])</f>
        <v>0</v>
      </c>
      <c r="H195" s="28">
        <f>SUMIFS(Tabla16[IVA],Tabla16[NUM],Tabla1[[#This Row],[CODIGO]])</f>
        <v>1308.18</v>
      </c>
      <c r="I195" s="28">
        <f>SUMIFS(Tabla16[ISR RET.],Tabla16[NUM],Tabla1[[#This Row],[CODIGO]])</f>
        <v>0</v>
      </c>
      <c r="J195" s="28">
        <f>SUMIFS(Tabla16[IVA RET.],Tabla16[NUM],Tabla1[[#This Row],[CODIGO]])</f>
        <v>0</v>
      </c>
      <c r="K195" t="str">
        <f>FIXED(Tabla1[[#This Row],[TASA 16%]],0)</f>
        <v>8,176</v>
      </c>
      <c r="L195" t="str">
        <f>FIXED(Tabla1[[#This Row],[TASA 0%]],0)</f>
        <v>817,353</v>
      </c>
      <c r="M195" t="str">
        <f>FIXED(Tabla1[[#This Row],[TASA EXE.]],0)</f>
        <v>0</v>
      </c>
      <c r="N195" t="str">
        <f>FIXED(Tabla1[[#This Row],[IVA]],0)</f>
        <v>1,308</v>
      </c>
      <c r="O195" t="str">
        <f>FIXED(Tabla1[[#This Row],[ISR RET]],0)</f>
        <v>0</v>
      </c>
      <c r="P195" t="str">
        <f>FIXED(Tabla1[[#This Row],[IVA RET]],0)</f>
        <v>0</v>
      </c>
      <c r="R195" s="35">
        <f>Tabla1[[#This Row],[TASA 16]]*16%</f>
        <v>1308.1600000000001</v>
      </c>
    </row>
    <row r="196" spans="2:18" x14ac:dyDescent="0.25">
      <c r="B196" t="str">
        <f>'[1]210 Y RFC'!A196</f>
        <v>ISS050304FZA</v>
      </c>
      <c r="C196" t="str">
        <f>'[1]210 Y RFC'!B196</f>
        <v>210-0194</v>
      </c>
      <c r="D196" t="str">
        <f>'[1]210 Y RFC'!C196</f>
        <v>INTERNET Y SERVICIOS SATELITALES SA DE CV</v>
      </c>
      <c r="E196" s="28">
        <f>SUMIFS(Tabla16[TASA 16],Tabla16[NUM],Tabla1[[#This Row],[CODIGO]])</f>
        <v>0</v>
      </c>
      <c r="F196" s="28">
        <f>SUMIFS(Tabla16[TASA 0%],Tabla16[NUM],Tabla1[[#This Row],[CODIGO]])</f>
        <v>0</v>
      </c>
      <c r="G196" s="28">
        <f>SUMIFS(Tabla16[[EXENTO ]],Tabla16[NUM],Tabla1[[#This Row],[CODIGO]])</f>
        <v>0</v>
      </c>
      <c r="H196" s="28">
        <f>SUMIFS(Tabla16[IVA],Tabla16[NUM],Tabla1[[#This Row],[CODIGO]])</f>
        <v>0</v>
      </c>
      <c r="I196" s="28">
        <f>SUMIFS(Tabla16[ISR RET.],Tabla16[NUM],Tabla1[[#This Row],[CODIGO]])</f>
        <v>0</v>
      </c>
      <c r="J196" s="28">
        <f>SUMIFS(Tabla16[IVA RET.],Tabla16[NUM],Tabla1[[#This Row],[CODIGO]])</f>
        <v>0</v>
      </c>
      <c r="K196" t="str">
        <f>FIXED(Tabla1[[#This Row],[TASA 16%]],0)</f>
        <v>0</v>
      </c>
      <c r="L196" t="str">
        <f>FIXED(Tabla1[[#This Row],[TASA 0%]],0)</f>
        <v>0</v>
      </c>
      <c r="M196" t="str">
        <f>FIXED(Tabla1[[#This Row],[TASA EXE.]],0)</f>
        <v>0</v>
      </c>
      <c r="N196" t="str">
        <f>FIXED(Tabla1[[#This Row],[IVA]],0)</f>
        <v>0</v>
      </c>
      <c r="O196" t="str">
        <f>FIXED(Tabla1[[#This Row],[ISR RET]],0)</f>
        <v>0</v>
      </c>
      <c r="P196" t="str">
        <f>FIXED(Tabla1[[#This Row],[IVA RET]],0)</f>
        <v>0</v>
      </c>
      <c r="R196" s="35">
        <f>Tabla1[[#This Row],[TASA 16]]*16%</f>
        <v>0</v>
      </c>
    </row>
    <row r="197" spans="2:18" x14ac:dyDescent="0.25">
      <c r="B197" t="str">
        <f>'[1]210 Y RFC'!A197</f>
        <v>TSC040203F64</v>
      </c>
      <c r="C197" t="str">
        <f>'[1]210 Y RFC'!B197</f>
        <v>210-0195</v>
      </c>
      <c r="D197" t="str">
        <f>'[1]210 Y RFC'!C197</f>
        <v>TEQUILA SCANDALO S DE RL</v>
      </c>
      <c r="E197" s="28">
        <f>SUMIFS(Tabla16[TASA 16],Tabla16[NUM],Tabla1[[#This Row],[CODIGO]])</f>
        <v>0</v>
      </c>
      <c r="F197" s="28">
        <f>SUMIFS(Tabla16[TASA 0%],Tabla16[NUM],Tabla1[[#This Row],[CODIGO]])</f>
        <v>0</v>
      </c>
      <c r="G197" s="28">
        <f>SUMIFS(Tabla16[[EXENTO ]],Tabla16[NUM],Tabla1[[#This Row],[CODIGO]])</f>
        <v>0</v>
      </c>
      <c r="H197" s="28">
        <f>SUMIFS(Tabla16[IVA],Tabla16[NUM],Tabla1[[#This Row],[CODIGO]])</f>
        <v>0</v>
      </c>
      <c r="I197" s="28">
        <f>SUMIFS(Tabla16[ISR RET.],Tabla16[NUM],Tabla1[[#This Row],[CODIGO]])</f>
        <v>0</v>
      </c>
      <c r="J197" s="28">
        <f>SUMIFS(Tabla16[IVA RET.],Tabla16[NUM],Tabla1[[#This Row],[CODIGO]])</f>
        <v>0</v>
      </c>
      <c r="K197" t="str">
        <f>FIXED(Tabla1[[#This Row],[TASA 16%]],0)</f>
        <v>0</v>
      </c>
      <c r="L197" t="str">
        <f>FIXED(Tabla1[[#This Row],[TASA 0%]],0)</f>
        <v>0</v>
      </c>
      <c r="M197" t="str">
        <f>FIXED(Tabla1[[#This Row],[TASA EXE.]],0)</f>
        <v>0</v>
      </c>
      <c r="N197" t="str">
        <f>FIXED(Tabla1[[#This Row],[IVA]],0)</f>
        <v>0</v>
      </c>
      <c r="O197" t="str">
        <f>FIXED(Tabla1[[#This Row],[ISR RET]],0)</f>
        <v>0</v>
      </c>
      <c r="P197" t="str">
        <f>FIXED(Tabla1[[#This Row],[IVA RET]],0)</f>
        <v>0</v>
      </c>
      <c r="R197" s="35">
        <f>Tabla1[[#This Row],[TASA 16]]*16%</f>
        <v>0</v>
      </c>
    </row>
    <row r="198" spans="2:18" x14ac:dyDescent="0.25">
      <c r="B198" t="str">
        <f>'[1]210 Y RFC'!A198</f>
        <v>LAN890912232</v>
      </c>
      <c r="C198" t="str">
        <f>'[1]210 Y RFC'!B198</f>
        <v>210-0196</v>
      </c>
      <c r="D198" t="str">
        <f>'[1]210 Y RFC'!C198</f>
        <v>LABORATORIOS ANTEII SA DE CV</v>
      </c>
      <c r="E198" s="28">
        <f>SUMIFS(Tabla16[TASA 16],Tabla16[NUM],Tabla1[[#This Row],[CODIGO]])</f>
        <v>0</v>
      </c>
      <c r="F198" s="28">
        <f>SUMIFS(Tabla16[TASA 0%],Tabla16[NUM],Tabla1[[#This Row],[CODIGO]])</f>
        <v>0</v>
      </c>
      <c r="G198" s="28">
        <f>SUMIFS(Tabla16[[EXENTO ]],Tabla16[NUM],Tabla1[[#This Row],[CODIGO]])</f>
        <v>0</v>
      </c>
      <c r="H198" s="28">
        <f>SUMIFS(Tabla16[IVA],Tabla16[NUM],Tabla1[[#This Row],[CODIGO]])</f>
        <v>0</v>
      </c>
      <c r="I198" s="28">
        <f>SUMIFS(Tabla16[ISR RET.],Tabla16[NUM],Tabla1[[#This Row],[CODIGO]])</f>
        <v>0</v>
      </c>
      <c r="J198" s="28">
        <f>SUMIFS(Tabla16[IVA RET.],Tabla16[NUM],Tabla1[[#This Row],[CODIGO]])</f>
        <v>0</v>
      </c>
      <c r="K198" t="str">
        <f>FIXED(Tabla1[[#This Row],[TASA 16%]],0)</f>
        <v>0</v>
      </c>
      <c r="L198" t="str">
        <f>FIXED(Tabla1[[#This Row],[TASA 0%]],0)</f>
        <v>0</v>
      </c>
      <c r="M198" t="str">
        <f>FIXED(Tabla1[[#This Row],[TASA EXE.]],0)</f>
        <v>0</v>
      </c>
      <c r="N198" t="str">
        <f>FIXED(Tabla1[[#This Row],[IVA]],0)</f>
        <v>0</v>
      </c>
      <c r="O198" t="str">
        <f>FIXED(Tabla1[[#This Row],[ISR RET]],0)</f>
        <v>0</v>
      </c>
      <c r="P198" t="str">
        <f>FIXED(Tabla1[[#This Row],[IVA RET]],0)</f>
        <v>0</v>
      </c>
      <c r="R198" s="35">
        <f>Tabla1[[#This Row],[TASA 16]]*16%</f>
        <v>0</v>
      </c>
    </row>
    <row r="199" spans="2:18" x14ac:dyDescent="0.25">
      <c r="B199" t="str">
        <f>'[1]210 Y RFC'!A199</f>
        <v>FATH630309QZ0</v>
      </c>
      <c r="C199" t="str">
        <f>'[1]210 Y RFC'!B199</f>
        <v>210-0197</v>
      </c>
      <c r="D199" t="str">
        <f>'[1]210 Y RFC'!C199</f>
        <v>FRANCO DE LA TORRE HECTOR</v>
      </c>
      <c r="E199" s="28">
        <f>SUMIFS(Tabla16[TASA 16],Tabla16[NUM],Tabla1[[#This Row],[CODIGO]])</f>
        <v>0</v>
      </c>
      <c r="F199" s="28">
        <f>SUMIFS(Tabla16[TASA 0%],Tabla16[NUM],Tabla1[[#This Row],[CODIGO]])</f>
        <v>0</v>
      </c>
      <c r="G199" s="28">
        <f>SUMIFS(Tabla16[[EXENTO ]],Tabla16[NUM],Tabla1[[#This Row],[CODIGO]])</f>
        <v>0</v>
      </c>
      <c r="H199" s="28">
        <f>SUMIFS(Tabla16[IVA],Tabla16[NUM],Tabla1[[#This Row],[CODIGO]])</f>
        <v>0</v>
      </c>
      <c r="I199" s="28">
        <f>SUMIFS(Tabla16[ISR RET.],Tabla16[NUM],Tabla1[[#This Row],[CODIGO]])</f>
        <v>0</v>
      </c>
      <c r="J199" s="28">
        <f>SUMIFS(Tabla16[IVA RET.],Tabla16[NUM],Tabla1[[#This Row],[CODIGO]])</f>
        <v>0</v>
      </c>
      <c r="K199" t="str">
        <f>FIXED(Tabla1[[#This Row],[TASA 16%]],0)</f>
        <v>0</v>
      </c>
      <c r="L199" t="str">
        <f>FIXED(Tabla1[[#This Row],[TASA 0%]],0)</f>
        <v>0</v>
      </c>
      <c r="M199" t="str">
        <f>FIXED(Tabla1[[#This Row],[TASA EXE.]],0)</f>
        <v>0</v>
      </c>
      <c r="N199" t="str">
        <f>FIXED(Tabla1[[#This Row],[IVA]],0)</f>
        <v>0</v>
      </c>
      <c r="O199" t="str">
        <f>FIXED(Tabla1[[#This Row],[ISR RET]],0)</f>
        <v>0</v>
      </c>
      <c r="P199" t="str">
        <f>FIXED(Tabla1[[#This Row],[IVA RET]],0)</f>
        <v>0</v>
      </c>
      <c r="R199" s="35">
        <f>Tabla1[[#This Row],[TASA 16]]*16%</f>
        <v>0</v>
      </c>
    </row>
    <row r="200" spans="2:18" x14ac:dyDescent="0.25">
      <c r="B200" t="str">
        <f>'[1]210 Y RFC'!A200</f>
        <v>QCS931209G49</v>
      </c>
      <c r="C200" t="str">
        <f>'[1]210 Y RFC'!B200</f>
        <v>210-0198</v>
      </c>
      <c r="D200" t="str">
        <f>'[1]210 Y RFC'!C200</f>
        <v>QUALITAS COMPAÑIA DE SEGUROS SA DE CV</v>
      </c>
      <c r="E200" s="28">
        <f>SUMIFS(Tabla16[TASA 16],Tabla16[NUM],Tabla1[[#This Row],[CODIGO]])</f>
        <v>0</v>
      </c>
      <c r="F200" s="28">
        <f>SUMIFS(Tabla16[TASA 0%],Tabla16[NUM],Tabla1[[#This Row],[CODIGO]])</f>
        <v>0</v>
      </c>
      <c r="G200" s="28">
        <f>SUMIFS(Tabla16[[EXENTO ]],Tabla16[NUM],Tabla1[[#This Row],[CODIGO]])</f>
        <v>0</v>
      </c>
      <c r="H200" s="28">
        <f>SUMIFS(Tabla16[IVA],Tabla16[NUM],Tabla1[[#This Row],[CODIGO]])</f>
        <v>0</v>
      </c>
      <c r="I200" s="28">
        <f>SUMIFS(Tabla16[ISR RET.],Tabla16[NUM],Tabla1[[#This Row],[CODIGO]])</f>
        <v>0</v>
      </c>
      <c r="J200" s="28">
        <f>SUMIFS(Tabla16[IVA RET.],Tabla16[NUM],Tabla1[[#This Row],[CODIGO]])</f>
        <v>0</v>
      </c>
      <c r="K200" t="str">
        <f>FIXED(Tabla1[[#This Row],[TASA 16%]],0)</f>
        <v>0</v>
      </c>
      <c r="L200" t="str">
        <f>FIXED(Tabla1[[#This Row],[TASA 0%]],0)</f>
        <v>0</v>
      </c>
      <c r="M200" t="str">
        <f>FIXED(Tabla1[[#This Row],[TASA EXE.]],0)</f>
        <v>0</v>
      </c>
      <c r="N200" t="str">
        <f>FIXED(Tabla1[[#This Row],[IVA]],0)</f>
        <v>0</v>
      </c>
      <c r="O200" t="str">
        <f>FIXED(Tabla1[[#This Row],[ISR RET]],0)</f>
        <v>0</v>
      </c>
      <c r="P200" t="str">
        <f>FIXED(Tabla1[[#This Row],[IVA RET]],0)</f>
        <v>0</v>
      </c>
      <c r="R200" s="35">
        <f>Tabla1[[#This Row],[TASA 16]]*16%</f>
        <v>0</v>
      </c>
    </row>
    <row r="201" spans="2:18" x14ac:dyDescent="0.25">
      <c r="B201" t="str">
        <f>'[1]210 Y RFC'!A201</f>
        <v>USS000718PA0</v>
      </c>
      <c r="C201" t="str">
        <f>'[1]210 Y RFC'!B201</f>
        <v>210-0199</v>
      </c>
      <c r="D201" t="str">
        <f>'[1]210 Y RFC'!C201</f>
        <v>ULINE SHIPPING SUPPLIES S DE RL DE CV</v>
      </c>
      <c r="E201" s="28">
        <f>SUMIFS(Tabla16[TASA 16],Tabla16[NUM],Tabla1[[#This Row],[CODIGO]])</f>
        <v>0</v>
      </c>
      <c r="F201" s="28">
        <f>SUMIFS(Tabla16[TASA 0%],Tabla16[NUM],Tabla1[[#This Row],[CODIGO]])</f>
        <v>0</v>
      </c>
      <c r="G201" s="28">
        <f>SUMIFS(Tabla16[[EXENTO ]],Tabla16[NUM],Tabla1[[#This Row],[CODIGO]])</f>
        <v>0</v>
      </c>
      <c r="H201" s="28">
        <f>SUMIFS(Tabla16[IVA],Tabla16[NUM],Tabla1[[#This Row],[CODIGO]])</f>
        <v>0</v>
      </c>
      <c r="I201" s="28">
        <f>SUMIFS(Tabla16[ISR RET.],Tabla16[NUM],Tabla1[[#This Row],[CODIGO]])</f>
        <v>0</v>
      </c>
      <c r="J201" s="28">
        <f>SUMIFS(Tabla16[IVA RET.],Tabla16[NUM],Tabla1[[#This Row],[CODIGO]])</f>
        <v>0</v>
      </c>
      <c r="K201" t="str">
        <f>FIXED(Tabla1[[#This Row],[TASA 16%]],0)</f>
        <v>0</v>
      </c>
      <c r="L201" t="str">
        <f>FIXED(Tabla1[[#This Row],[TASA 0%]],0)</f>
        <v>0</v>
      </c>
      <c r="M201" t="str">
        <f>FIXED(Tabla1[[#This Row],[TASA EXE.]],0)</f>
        <v>0</v>
      </c>
      <c r="N201" t="str">
        <f>FIXED(Tabla1[[#This Row],[IVA]],0)</f>
        <v>0</v>
      </c>
      <c r="O201" t="str">
        <f>FIXED(Tabla1[[#This Row],[ISR RET]],0)</f>
        <v>0</v>
      </c>
      <c r="P201" t="str">
        <f>FIXED(Tabla1[[#This Row],[IVA RET]],0)</f>
        <v>0</v>
      </c>
      <c r="R201" s="35">
        <f>Tabla1[[#This Row],[TASA 16]]*16%</f>
        <v>0</v>
      </c>
    </row>
    <row r="202" spans="2:18" x14ac:dyDescent="0.25">
      <c r="B202" t="str">
        <f>'[1]210 Y RFC'!A202</f>
        <v>LOSJ661031NJ3</v>
      </c>
      <c r="C202" t="str">
        <f>'[1]210 Y RFC'!B202</f>
        <v>210-0200</v>
      </c>
      <c r="D202" t="str">
        <f>'[1]210 Y RFC'!C202</f>
        <v>LOPEZ SOSA JORGE</v>
      </c>
      <c r="E202" s="28">
        <f>SUMIFS(Tabla16[TASA 16],Tabla16[NUM],Tabla1[[#This Row],[CODIGO]])</f>
        <v>0</v>
      </c>
      <c r="F202" s="28">
        <f>SUMIFS(Tabla16[TASA 0%],Tabla16[NUM],Tabla1[[#This Row],[CODIGO]])</f>
        <v>7020</v>
      </c>
      <c r="G202" s="28">
        <f>SUMIFS(Tabla16[[EXENTO ]],Tabla16[NUM],Tabla1[[#This Row],[CODIGO]])</f>
        <v>561.6</v>
      </c>
      <c r="H202" s="28">
        <f>SUMIFS(Tabla16[IVA],Tabla16[NUM],Tabla1[[#This Row],[CODIGO]])</f>
        <v>0</v>
      </c>
      <c r="I202" s="28">
        <f>SUMIFS(Tabla16[ISR RET.],Tabla16[NUM],Tabla1[[#This Row],[CODIGO]])</f>
        <v>0</v>
      </c>
      <c r="J202" s="28">
        <f>SUMIFS(Tabla16[IVA RET.],Tabla16[NUM],Tabla1[[#This Row],[CODIGO]])</f>
        <v>0</v>
      </c>
      <c r="K202" t="str">
        <f>FIXED(Tabla1[[#This Row],[TASA 16%]],0)</f>
        <v>0</v>
      </c>
      <c r="L202" t="str">
        <f>FIXED(Tabla1[[#This Row],[TASA 0%]],0)</f>
        <v>7,020</v>
      </c>
      <c r="M202" t="str">
        <f>FIXED(Tabla1[[#This Row],[TASA EXE.]],0)</f>
        <v>562</v>
      </c>
      <c r="N202" t="str">
        <f>FIXED(Tabla1[[#This Row],[IVA]],0)</f>
        <v>0</v>
      </c>
      <c r="O202" t="str">
        <f>FIXED(Tabla1[[#This Row],[ISR RET]],0)</f>
        <v>0</v>
      </c>
      <c r="P202" t="str">
        <f>FIXED(Tabla1[[#This Row],[IVA RET]],0)</f>
        <v>0</v>
      </c>
      <c r="R202" s="35">
        <f>Tabla1[[#This Row],[TASA 16]]*16%</f>
        <v>0</v>
      </c>
    </row>
    <row r="203" spans="2:18" x14ac:dyDescent="0.25">
      <c r="B203" t="str">
        <f>'[1]210 Y RFC'!A203</f>
        <v>NAOM5310136T4</v>
      </c>
      <c r="C203" t="str">
        <f>'[1]210 Y RFC'!B203</f>
        <v>210-0201</v>
      </c>
      <c r="D203" t="str">
        <f>'[1]210 Y RFC'!C203</f>
        <v>NAVARRO OROZCO MANUEL</v>
      </c>
      <c r="E203" s="28">
        <f>SUMIFS(Tabla16[TASA 16],Tabla16[NUM],Tabla1[[#This Row],[CODIGO]])</f>
        <v>0</v>
      </c>
      <c r="F203" s="28">
        <f>SUMIFS(Tabla16[TASA 0%],Tabla16[NUM],Tabla1[[#This Row],[CODIGO]])</f>
        <v>1.3642420526593924E-12</v>
      </c>
      <c r="G203" s="28">
        <f>SUMIFS(Tabla16[[EXENTO ]],Tabla16[NUM],Tabla1[[#This Row],[CODIGO]])</f>
        <v>24444.44</v>
      </c>
      <c r="H203" s="28">
        <f>SUMIFS(Tabla16[IVA],Tabla16[NUM],Tabla1[[#This Row],[CODIGO]])</f>
        <v>0</v>
      </c>
      <c r="I203" s="28">
        <f>SUMIFS(Tabla16[ISR RET.],Tabla16[NUM],Tabla1[[#This Row],[CODIGO]])</f>
        <v>-2444.44</v>
      </c>
      <c r="J203" s="28">
        <f>SUMIFS(Tabla16[IVA RET.],Tabla16[NUM],Tabla1[[#This Row],[CODIGO]])</f>
        <v>0</v>
      </c>
      <c r="K203" t="str">
        <f>FIXED(Tabla1[[#This Row],[TASA 16%]],0)</f>
        <v>0</v>
      </c>
      <c r="L203" t="str">
        <f>FIXED(Tabla1[[#This Row],[TASA 0%]],0)</f>
        <v>0</v>
      </c>
      <c r="M203" t="str">
        <f>FIXED(Tabla1[[#This Row],[TASA EXE.]],0)</f>
        <v>24,444</v>
      </c>
      <c r="N203" t="str">
        <f>FIXED(Tabla1[[#This Row],[IVA]],0)</f>
        <v>0</v>
      </c>
      <c r="O203" t="str">
        <f>FIXED(Tabla1[[#This Row],[ISR RET]],0)</f>
        <v>-2,444</v>
      </c>
      <c r="P203" t="str">
        <f>FIXED(Tabla1[[#This Row],[IVA RET]],0)</f>
        <v>0</v>
      </c>
      <c r="R203" s="35">
        <f>Tabla1[[#This Row],[TASA 16]]*16%</f>
        <v>0</v>
      </c>
    </row>
    <row r="204" spans="2:18" x14ac:dyDescent="0.25">
      <c r="B204" t="str">
        <f>'[1]210 Y RFC'!A204</f>
        <v>CACX4901314A0</v>
      </c>
      <c r="C204" t="str">
        <f>'[1]210 Y RFC'!B204</f>
        <v>210-0202</v>
      </c>
      <c r="D204" t="str">
        <f>'[1]210 Y RFC'!C204</f>
        <v>CHAVEZ CARDENAS OFELIA</v>
      </c>
      <c r="E204" s="28">
        <f>SUMIFS(Tabla16[TASA 16],Tabla16[NUM],Tabla1[[#This Row],[CODIGO]])</f>
        <v>0</v>
      </c>
      <c r="F204" s="28">
        <f>SUMIFS(Tabla16[TASA 0%],Tabla16[NUM],Tabla1[[#This Row],[CODIGO]])</f>
        <v>0</v>
      </c>
      <c r="G204" s="28">
        <f>SUMIFS(Tabla16[[EXENTO ]],Tabla16[NUM],Tabla1[[#This Row],[CODIGO]])</f>
        <v>0</v>
      </c>
      <c r="H204" s="28">
        <f>SUMIFS(Tabla16[IVA],Tabla16[NUM],Tabla1[[#This Row],[CODIGO]])</f>
        <v>0</v>
      </c>
      <c r="I204" s="28">
        <f>SUMIFS(Tabla16[ISR RET.],Tabla16[NUM],Tabla1[[#This Row],[CODIGO]])</f>
        <v>0</v>
      </c>
      <c r="J204" s="28">
        <f>SUMIFS(Tabla16[IVA RET.],Tabla16[NUM],Tabla1[[#This Row],[CODIGO]])</f>
        <v>0</v>
      </c>
      <c r="K204" t="str">
        <f>FIXED(Tabla1[[#This Row],[TASA 16%]],0)</f>
        <v>0</v>
      </c>
      <c r="L204" t="str">
        <f>FIXED(Tabla1[[#This Row],[TASA 0%]],0)</f>
        <v>0</v>
      </c>
      <c r="M204" t="str">
        <f>FIXED(Tabla1[[#This Row],[TASA EXE.]],0)</f>
        <v>0</v>
      </c>
      <c r="N204" t="str">
        <f>FIXED(Tabla1[[#This Row],[IVA]],0)</f>
        <v>0</v>
      </c>
      <c r="O204" t="str">
        <f>FIXED(Tabla1[[#This Row],[ISR RET]],0)</f>
        <v>0</v>
      </c>
      <c r="P204" t="str">
        <f>FIXED(Tabla1[[#This Row],[IVA RET]],0)</f>
        <v>0</v>
      </c>
      <c r="R204" s="35">
        <f>Tabla1[[#This Row],[TASA 16]]*16%</f>
        <v>0</v>
      </c>
    </row>
    <row r="205" spans="2:18" x14ac:dyDescent="0.25">
      <c r="B205" t="str">
        <f>'[1]210 Y RFC'!A205</f>
        <v>GUCG5205014HA</v>
      </c>
      <c r="C205" t="str">
        <f>'[1]210 Y RFC'!B205</f>
        <v>210-0203</v>
      </c>
      <c r="D205" t="str">
        <f>'[1]210 Y RFC'!C205</f>
        <v>GUEVARA CARRILLO GUILLERMO</v>
      </c>
      <c r="E205" s="28">
        <f>SUMIFS(Tabla16[TASA 16],Tabla16[NUM],Tabla1[[#This Row],[CODIGO]])</f>
        <v>0</v>
      </c>
      <c r="F205" s="28">
        <f>SUMIFS(Tabla16[TASA 0%],Tabla16[NUM],Tabla1[[#This Row],[CODIGO]])</f>
        <v>0</v>
      </c>
      <c r="G205" s="28">
        <f>SUMIFS(Tabla16[[EXENTO ]],Tabla16[NUM],Tabla1[[#This Row],[CODIGO]])</f>
        <v>0</v>
      </c>
      <c r="H205" s="28">
        <f>SUMIFS(Tabla16[IVA],Tabla16[NUM],Tabla1[[#This Row],[CODIGO]])</f>
        <v>0</v>
      </c>
      <c r="I205" s="28">
        <f>SUMIFS(Tabla16[ISR RET.],Tabla16[NUM],Tabla1[[#This Row],[CODIGO]])</f>
        <v>0</v>
      </c>
      <c r="J205" s="28">
        <f>SUMIFS(Tabla16[IVA RET.],Tabla16[NUM],Tabla1[[#This Row],[CODIGO]])</f>
        <v>0</v>
      </c>
      <c r="K205" t="str">
        <f>FIXED(Tabla1[[#This Row],[TASA 16%]],0)</f>
        <v>0</v>
      </c>
      <c r="L205" t="str">
        <f>FIXED(Tabla1[[#This Row],[TASA 0%]],0)</f>
        <v>0</v>
      </c>
      <c r="M205" t="str">
        <f>FIXED(Tabla1[[#This Row],[TASA EXE.]],0)</f>
        <v>0</v>
      </c>
      <c r="N205" t="str">
        <f>FIXED(Tabla1[[#This Row],[IVA]],0)</f>
        <v>0</v>
      </c>
      <c r="O205" t="str">
        <f>FIXED(Tabla1[[#This Row],[ISR RET]],0)</f>
        <v>0</v>
      </c>
      <c r="P205" t="str">
        <f>FIXED(Tabla1[[#This Row],[IVA RET]],0)</f>
        <v>0</v>
      </c>
      <c r="R205" s="35">
        <f>Tabla1[[#This Row],[TASA 16]]*16%</f>
        <v>0</v>
      </c>
    </row>
    <row r="206" spans="2:18" x14ac:dyDescent="0.25">
      <c r="B206" t="str">
        <f>'[1]210 Y RFC'!A206</f>
        <v>MEGJ821008CN5</v>
      </c>
      <c r="C206" t="str">
        <f>'[1]210 Y RFC'!B206</f>
        <v>210-0204</v>
      </c>
      <c r="D206" t="str">
        <f>'[1]210 Y RFC'!C206</f>
        <v>MENDOZA GALVAN JESUS ANTONIO</v>
      </c>
      <c r="E206" s="28">
        <f>SUMIFS(Tabla16[TASA 16],Tabla16[NUM],Tabla1[[#This Row],[CODIGO]])</f>
        <v>6780</v>
      </c>
      <c r="F206" s="28">
        <f>SUMIFS(Tabla16[TASA 0%],Tabla16[NUM],Tabla1[[#This Row],[CODIGO]])</f>
        <v>0</v>
      </c>
      <c r="G206" s="28">
        <f>SUMIFS(Tabla16[[EXENTO ]],Tabla16[NUM],Tabla1[[#This Row],[CODIGO]])</f>
        <v>0</v>
      </c>
      <c r="H206" s="28">
        <f>SUMIFS(Tabla16[IVA],Tabla16[NUM],Tabla1[[#This Row],[CODIGO]])</f>
        <v>1084.8</v>
      </c>
      <c r="I206" s="28">
        <f>SUMIFS(Tabla16[ISR RET.],Tabla16[NUM],Tabla1[[#This Row],[CODIGO]])</f>
        <v>0</v>
      </c>
      <c r="J206" s="28">
        <f>SUMIFS(Tabla16[IVA RET.],Tabla16[NUM],Tabla1[[#This Row],[CODIGO]])</f>
        <v>0</v>
      </c>
      <c r="K206" t="str">
        <f>FIXED(Tabla1[[#This Row],[TASA 16%]],0)</f>
        <v>6,780</v>
      </c>
      <c r="L206" t="str">
        <f>FIXED(Tabla1[[#This Row],[TASA 0%]],0)</f>
        <v>0</v>
      </c>
      <c r="M206" t="str">
        <f>FIXED(Tabla1[[#This Row],[TASA EXE.]],0)</f>
        <v>0</v>
      </c>
      <c r="N206" t="str">
        <f>FIXED(Tabla1[[#This Row],[IVA]],0)</f>
        <v>1,085</v>
      </c>
      <c r="O206" t="str">
        <f>FIXED(Tabla1[[#This Row],[ISR RET]],0)</f>
        <v>0</v>
      </c>
      <c r="P206" t="str">
        <f>FIXED(Tabla1[[#This Row],[IVA RET]],0)</f>
        <v>0</v>
      </c>
      <c r="R206" s="35">
        <f>Tabla1[[#This Row],[TASA 16]]*16%</f>
        <v>1084.8</v>
      </c>
    </row>
    <row r="207" spans="2:18" x14ac:dyDescent="0.25">
      <c r="B207" t="str">
        <f>'[1]210 Y RFC'!A207</f>
        <v>CEL131209RL7</v>
      </c>
      <c r="C207" t="str">
        <f>'[1]210 Y RFC'!B207</f>
        <v>210-0205</v>
      </c>
      <c r="D207" t="str">
        <f>'[1]210 Y RFC'!C207</f>
        <v>CEN ELECTRICAL SA DE CV</v>
      </c>
      <c r="E207" s="28">
        <f>SUMIFS(Tabla16[TASA 16],Tabla16[NUM],Tabla1[[#This Row],[CODIGO]])</f>
        <v>0</v>
      </c>
      <c r="F207" s="28">
        <f>SUMIFS(Tabla16[TASA 0%],Tabla16[NUM],Tabla1[[#This Row],[CODIGO]])</f>
        <v>0</v>
      </c>
      <c r="G207" s="28">
        <f>SUMIFS(Tabla16[[EXENTO ]],Tabla16[NUM],Tabla1[[#This Row],[CODIGO]])</f>
        <v>0</v>
      </c>
      <c r="H207" s="28">
        <f>SUMIFS(Tabla16[IVA],Tabla16[NUM],Tabla1[[#This Row],[CODIGO]])</f>
        <v>0</v>
      </c>
      <c r="I207" s="28">
        <f>SUMIFS(Tabla16[ISR RET.],Tabla16[NUM],Tabla1[[#This Row],[CODIGO]])</f>
        <v>0</v>
      </c>
      <c r="J207" s="28">
        <f>SUMIFS(Tabla16[IVA RET.],Tabla16[NUM],Tabla1[[#This Row],[CODIGO]])</f>
        <v>0</v>
      </c>
      <c r="K207" t="str">
        <f>FIXED(Tabla1[[#This Row],[TASA 16%]],0)</f>
        <v>0</v>
      </c>
      <c r="L207" t="str">
        <f>FIXED(Tabla1[[#This Row],[TASA 0%]],0)</f>
        <v>0</v>
      </c>
      <c r="M207" t="str">
        <f>FIXED(Tabla1[[#This Row],[TASA EXE.]],0)</f>
        <v>0</v>
      </c>
      <c r="N207" t="str">
        <f>FIXED(Tabla1[[#This Row],[IVA]],0)</f>
        <v>0</v>
      </c>
      <c r="O207" t="str">
        <f>FIXED(Tabla1[[#This Row],[ISR RET]],0)</f>
        <v>0</v>
      </c>
      <c r="P207" t="str">
        <f>FIXED(Tabla1[[#This Row],[IVA RET]],0)</f>
        <v>0</v>
      </c>
      <c r="R207" s="35">
        <f>Tabla1[[#This Row],[TASA 16]]*16%</f>
        <v>0</v>
      </c>
    </row>
    <row r="208" spans="2:18" x14ac:dyDescent="0.25">
      <c r="B208" t="str">
        <f>'[1]210 Y RFC'!A208</f>
        <v>AEBL6910035M3</v>
      </c>
      <c r="C208" t="str">
        <f>'[1]210 Y RFC'!B208</f>
        <v>210-0206</v>
      </c>
      <c r="D208" t="str">
        <f>'[1]210 Y RFC'!C208</f>
        <v>ALDRETE BARBA JOSE LUIS ALFONSO</v>
      </c>
      <c r="E208" s="28">
        <f>SUMIFS(Tabla16[TASA 16],Tabla16[NUM],Tabla1[[#This Row],[CODIGO]])</f>
        <v>0</v>
      </c>
      <c r="F208" s="28">
        <f>SUMIFS(Tabla16[TASA 0%],Tabla16[NUM],Tabla1[[#This Row],[CODIGO]])</f>
        <v>0</v>
      </c>
      <c r="G208" s="28">
        <f>SUMIFS(Tabla16[[EXENTO ]],Tabla16[NUM],Tabla1[[#This Row],[CODIGO]])</f>
        <v>0</v>
      </c>
      <c r="H208" s="28">
        <f>SUMIFS(Tabla16[IVA],Tabla16[NUM],Tabla1[[#This Row],[CODIGO]])</f>
        <v>0</v>
      </c>
      <c r="I208" s="28">
        <f>SUMIFS(Tabla16[ISR RET.],Tabla16[NUM],Tabla1[[#This Row],[CODIGO]])</f>
        <v>0</v>
      </c>
      <c r="J208" s="28">
        <f>SUMIFS(Tabla16[IVA RET.],Tabla16[NUM],Tabla1[[#This Row],[CODIGO]])</f>
        <v>0</v>
      </c>
      <c r="K208" t="str">
        <f>FIXED(Tabla1[[#This Row],[TASA 16%]],0)</f>
        <v>0</v>
      </c>
      <c r="L208" t="str">
        <f>FIXED(Tabla1[[#This Row],[TASA 0%]],0)</f>
        <v>0</v>
      </c>
      <c r="M208" t="str">
        <f>FIXED(Tabla1[[#This Row],[TASA EXE.]],0)</f>
        <v>0</v>
      </c>
      <c r="N208" t="str">
        <f>FIXED(Tabla1[[#This Row],[IVA]],0)</f>
        <v>0</v>
      </c>
      <c r="O208" t="str">
        <f>FIXED(Tabla1[[#This Row],[ISR RET]],0)</f>
        <v>0</v>
      </c>
      <c r="P208" t="str">
        <f>FIXED(Tabla1[[#This Row],[IVA RET]],0)</f>
        <v>0</v>
      </c>
      <c r="R208" s="35">
        <f>Tabla1[[#This Row],[TASA 16]]*16%</f>
        <v>0</v>
      </c>
    </row>
    <row r="209" spans="2:20" x14ac:dyDescent="0.25">
      <c r="B209" t="str">
        <f>'[1]210 Y RFC'!A209</f>
        <v>DVO870401495</v>
      </c>
      <c r="C209" t="str">
        <f>'[1]210 Y RFC'!B209</f>
        <v>210-0207</v>
      </c>
      <c r="D209" t="str">
        <f>'[1]210 Y RFC'!C209</f>
        <v>DISTRIBUIDORA V DE OCCIDENTE SA DE CV</v>
      </c>
      <c r="E209" s="28">
        <f>SUMIFS(Tabla16[TASA 16],Tabla16[NUM],Tabla1[[#This Row],[CODIGO]])</f>
        <v>0</v>
      </c>
      <c r="F209" s="28">
        <f>SUMIFS(Tabla16[TASA 0%],Tabla16[NUM],Tabla1[[#This Row],[CODIGO]])</f>
        <v>0</v>
      </c>
      <c r="G209" s="28">
        <f>SUMIFS(Tabla16[[EXENTO ]],Tabla16[NUM],Tabla1[[#This Row],[CODIGO]])</f>
        <v>0</v>
      </c>
      <c r="H209" s="28">
        <f>SUMIFS(Tabla16[IVA],Tabla16[NUM],Tabla1[[#This Row],[CODIGO]])</f>
        <v>0</v>
      </c>
      <c r="I209" s="28">
        <f>SUMIFS(Tabla16[ISR RET.],Tabla16[NUM],Tabla1[[#This Row],[CODIGO]])</f>
        <v>0</v>
      </c>
      <c r="J209" s="28">
        <f>SUMIFS(Tabla16[IVA RET.],Tabla16[NUM],Tabla1[[#This Row],[CODIGO]])</f>
        <v>0</v>
      </c>
      <c r="K209" t="str">
        <f>FIXED(Tabla1[[#This Row],[TASA 16%]],0)</f>
        <v>0</v>
      </c>
      <c r="L209" t="str">
        <f>FIXED(Tabla1[[#This Row],[TASA 0%]],0)</f>
        <v>0</v>
      </c>
      <c r="M209" t="str">
        <f>FIXED(Tabla1[[#This Row],[TASA EXE.]],0)</f>
        <v>0</v>
      </c>
      <c r="N209" t="str">
        <f>FIXED(Tabla1[[#This Row],[IVA]],0)</f>
        <v>0</v>
      </c>
      <c r="O209" t="str">
        <f>FIXED(Tabla1[[#This Row],[ISR RET]],0)</f>
        <v>0</v>
      </c>
      <c r="P209" t="str">
        <f>FIXED(Tabla1[[#This Row],[IVA RET]],0)</f>
        <v>0</v>
      </c>
      <c r="R209" s="35">
        <f>Tabla1[[#This Row],[TASA 16]]*16%</f>
        <v>0</v>
      </c>
    </row>
    <row r="210" spans="2:20" x14ac:dyDescent="0.25">
      <c r="B210" t="str">
        <f>'[1]210 Y RFC'!A210</f>
        <v>VEMS830212RY6</v>
      </c>
      <c r="C210" t="str">
        <f>'[1]210 Y RFC'!B210</f>
        <v>210-0208</v>
      </c>
      <c r="D210" t="str">
        <f>'[1]210 Y RFC'!C210</f>
        <v>VELAZQUEZ DE LA MORA SAUL</v>
      </c>
      <c r="E210" s="28">
        <f>SUMIFS(Tabla16[TASA 16],Tabla16[NUM],Tabla1[[#This Row],[CODIGO]])</f>
        <v>0</v>
      </c>
      <c r="F210" s="28">
        <f>SUMIFS(Tabla16[TASA 0%],Tabla16[NUM],Tabla1[[#This Row],[CODIGO]])</f>
        <v>0</v>
      </c>
      <c r="G210" s="28">
        <f>SUMIFS(Tabla16[[EXENTO ]],Tabla16[NUM],Tabla1[[#This Row],[CODIGO]])</f>
        <v>0</v>
      </c>
      <c r="H210" s="28">
        <f>SUMIFS(Tabla16[IVA],Tabla16[NUM],Tabla1[[#This Row],[CODIGO]])</f>
        <v>0</v>
      </c>
      <c r="I210" s="28">
        <f>SUMIFS(Tabla16[ISR RET.],Tabla16[NUM],Tabla1[[#This Row],[CODIGO]])</f>
        <v>0</v>
      </c>
      <c r="J210" s="28">
        <f>SUMIFS(Tabla16[IVA RET.],Tabla16[NUM],Tabla1[[#This Row],[CODIGO]])</f>
        <v>0</v>
      </c>
      <c r="K210" t="str">
        <f>FIXED(Tabla1[[#This Row],[TASA 16%]],0)</f>
        <v>0</v>
      </c>
      <c r="L210" t="str">
        <f>FIXED(Tabla1[[#This Row],[TASA 0%]],0)</f>
        <v>0</v>
      </c>
      <c r="M210" t="str">
        <f>FIXED(Tabla1[[#This Row],[TASA EXE.]],0)</f>
        <v>0</v>
      </c>
      <c r="N210" t="str">
        <f>FIXED(Tabla1[[#This Row],[IVA]],0)</f>
        <v>0</v>
      </c>
      <c r="O210" t="str">
        <f>FIXED(Tabla1[[#This Row],[ISR RET]],0)</f>
        <v>0</v>
      </c>
      <c r="P210" t="str">
        <f>FIXED(Tabla1[[#This Row],[IVA RET]],0)</f>
        <v>0</v>
      </c>
      <c r="R210" s="35">
        <f>Tabla1[[#This Row],[TASA 16]]*16%</f>
        <v>0</v>
      </c>
    </row>
    <row r="211" spans="2:20" x14ac:dyDescent="0.25">
      <c r="B211" t="str">
        <f>'[1]210 Y RFC'!A211</f>
        <v>RAA850815ET6</v>
      </c>
      <c r="C211" t="str">
        <f>'[1]210 Y RFC'!B211</f>
        <v>210-0209</v>
      </c>
      <c r="D211" t="str">
        <f>'[1]210 Y RFC'!C211</f>
        <v>RAMOS ARIAS Y ASOCIADOS SC</v>
      </c>
      <c r="E211" s="28">
        <f>SUMIFS(Tabla16[TASA 16],Tabla16[NUM],Tabla1[[#This Row],[CODIGO]])</f>
        <v>0</v>
      </c>
      <c r="F211" s="28">
        <f>SUMIFS(Tabla16[TASA 0%],Tabla16[NUM],Tabla1[[#This Row],[CODIGO]])</f>
        <v>0</v>
      </c>
      <c r="G211" s="28">
        <f>SUMIFS(Tabla16[[EXENTO ]],Tabla16[NUM],Tabla1[[#This Row],[CODIGO]])</f>
        <v>0</v>
      </c>
      <c r="H211" s="28">
        <f>SUMIFS(Tabla16[IVA],Tabla16[NUM],Tabla1[[#This Row],[CODIGO]])</f>
        <v>0</v>
      </c>
      <c r="I211" s="28">
        <f>SUMIFS(Tabla16[ISR RET.],Tabla16[NUM],Tabla1[[#This Row],[CODIGO]])</f>
        <v>0</v>
      </c>
      <c r="J211" s="28">
        <f>SUMIFS(Tabla16[IVA RET.],Tabla16[NUM],Tabla1[[#This Row],[CODIGO]])</f>
        <v>0</v>
      </c>
      <c r="K211" t="str">
        <f>FIXED(Tabla1[[#This Row],[TASA 16%]],0)</f>
        <v>0</v>
      </c>
      <c r="L211" t="str">
        <f>FIXED(Tabla1[[#This Row],[TASA 0%]],0)</f>
        <v>0</v>
      </c>
      <c r="M211" t="str">
        <f>FIXED(Tabla1[[#This Row],[TASA EXE.]],0)</f>
        <v>0</v>
      </c>
      <c r="N211" t="str">
        <f>FIXED(Tabla1[[#This Row],[IVA]],0)</f>
        <v>0</v>
      </c>
      <c r="O211" t="str">
        <f>FIXED(Tabla1[[#This Row],[ISR RET]],0)</f>
        <v>0</v>
      </c>
      <c r="P211" t="str">
        <f>FIXED(Tabla1[[#This Row],[IVA RET]],0)</f>
        <v>0</v>
      </c>
      <c r="R211" s="35">
        <f>Tabla1[[#This Row],[TASA 16]]*16%</f>
        <v>0</v>
      </c>
    </row>
    <row r="212" spans="2:20" x14ac:dyDescent="0.25">
      <c r="B212" t="str">
        <f>'[1]210 Y RFC'!A212</f>
        <v>VELJ770512UR4</v>
      </c>
      <c r="C212" t="str">
        <f>'[1]210 Y RFC'!B212</f>
        <v>210-0210</v>
      </c>
      <c r="D212" t="str">
        <f>'[1]210 Y RFC'!C212</f>
        <v>VEGA DE LEON JOSE</v>
      </c>
      <c r="E212" s="28">
        <f>SUMIFS(Tabla16[TASA 16],Tabla16[NUM],Tabla1[[#This Row],[CODIGO]])</f>
        <v>52300.375</v>
      </c>
      <c r="F212" s="28">
        <f>SUMIFS(Tabla16[TASA 0%],Tabla16[NUM],Tabla1[[#This Row],[CODIGO]])</f>
        <v>2.4999999997817213E-2</v>
      </c>
      <c r="G212" s="28">
        <f>SUMIFS(Tabla16[[EXENTO ]],Tabla16[NUM],Tabla1[[#This Row],[CODIGO]])</f>
        <v>0</v>
      </c>
      <c r="H212" s="28">
        <f>SUMIFS(Tabla16[IVA],Tabla16[NUM],Tabla1[[#This Row],[CODIGO]])</f>
        <v>8368.06</v>
      </c>
      <c r="I212" s="28">
        <f>SUMIFS(Tabla16[ISR RET.],Tabla16[NUM],Tabla1[[#This Row],[CODIGO]])</f>
        <v>0</v>
      </c>
      <c r="J212" s="28">
        <f>SUMIFS(Tabla16[IVA RET.],Tabla16[NUM],Tabla1[[#This Row],[CODIGO]])</f>
        <v>0</v>
      </c>
      <c r="K212" t="str">
        <f>FIXED(Tabla1[[#This Row],[TASA 16%]],0)</f>
        <v>52,300</v>
      </c>
      <c r="L212" t="str">
        <f>FIXED(Tabla1[[#This Row],[TASA 0%]],0)</f>
        <v>0</v>
      </c>
      <c r="M212" t="str">
        <f>FIXED(Tabla1[[#This Row],[TASA EXE.]],0)</f>
        <v>0</v>
      </c>
      <c r="N212" t="str">
        <f>FIXED(Tabla1[[#This Row],[IVA]],0)</f>
        <v>8,368</v>
      </c>
      <c r="O212" t="str">
        <f>FIXED(Tabla1[[#This Row],[ISR RET]],0)</f>
        <v>0</v>
      </c>
      <c r="P212" t="str">
        <f>FIXED(Tabla1[[#This Row],[IVA RET]],0)</f>
        <v>0</v>
      </c>
      <c r="R212" s="35">
        <f>Tabla1[[#This Row],[TASA 16]]*16%</f>
        <v>8368</v>
      </c>
      <c r="T212" s="67"/>
    </row>
    <row r="213" spans="2:20" x14ac:dyDescent="0.25">
      <c r="B213" t="str">
        <f>'[1]210 Y RFC'!A213</f>
        <v>MASG830827TC7</v>
      </c>
      <c r="C213" t="str">
        <f>'[1]210 Y RFC'!B213</f>
        <v>210-0211</v>
      </c>
      <c r="D213" t="str">
        <f>'[1]210 Y RFC'!C213</f>
        <v>MARROQUIN SANCHEZ GABRIEL ARMANDO</v>
      </c>
      <c r="E213" s="28">
        <f>SUMIFS(Tabla16[TASA 16],Tabla16[NUM],Tabla1[[#This Row],[CODIGO]])</f>
        <v>0</v>
      </c>
      <c r="F213" s="28">
        <f>SUMIFS(Tabla16[TASA 0%],Tabla16[NUM],Tabla1[[#This Row],[CODIGO]])</f>
        <v>0</v>
      </c>
      <c r="G213" s="28">
        <f>SUMIFS(Tabla16[[EXENTO ]],Tabla16[NUM],Tabla1[[#This Row],[CODIGO]])</f>
        <v>0</v>
      </c>
      <c r="H213" s="28">
        <f>SUMIFS(Tabla16[IVA],Tabla16[NUM],Tabla1[[#This Row],[CODIGO]])</f>
        <v>0</v>
      </c>
      <c r="I213" s="28">
        <f>SUMIFS(Tabla16[ISR RET.],Tabla16[NUM],Tabla1[[#This Row],[CODIGO]])</f>
        <v>0</v>
      </c>
      <c r="J213" s="28">
        <f>SUMIFS(Tabla16[IVA RET.],Tabla16[NUM],Tabla1[[#This Row],[CODIGO]])</f>
        <v>0</v>
      </c>
      <c r="K213" t="str">
        <f>FIXED(Tabla1[[#This Row],[TASA 16%]],0)</f>
        <v>0</v>
      </c>
      <c r="L213" t="str">
        <f>FIXED(Tabla1[[#This Row],[TASA 0%]],0)</f>
        <v>0</v>
      </c>
      <c r="M213" t="str">
        <f>FIXED(Tabla1[[#This Row],[TASA EXE.]],0)</f>
        <v>0</v>
      </c>
      <c r="N213" t="str">
        <f>FIXED(Tabla1[[#This Row],[IVA]],0)</f>
        <v>0</v>
      </c>
      <c r="O213" t="str">
        <f>FIXED(Tabla1[[#This Row],[ISR RET]],0)</f>
        <v>0</v>
      </c>
      <c r="P213" t="str">
        <f>FIXED(Tabla1[[#This Row],[IVA RET]],0)</f>
        <v>0</v>
      </c>
      <c r="R213" s="35">
        <f>Tabla1[[#This Row],[TASA 16]]*16%</f>
        <v>0</v>
      </c>
    </row>
    <row r="214" spans="2:20" x14ac:dyDescent="0.25">
      <c r="B214" t="str">
        <f>'[1]210 Y RFC'!A214</f>
        <v>CPA7503043P1</v>
      </c>
      <c r="C214" t="str">
        <f>'[1]210 Y RFC'!B214</f>
        <v>210-0212</v>
      </c>
      <c r="D214" t="str">
        <f>'[1]210 Y RFC'!C214</f>
        <v>COLGATE PALMOLIVE SA DE CV</v>
      </c>
      <c r="E214" s="28">
        <f>SUMIFS(Tabla16[TASA 16],Tabla16[NUM],Tabla1[[#This Row],[CODIGO]])</f>
        <v>0</v>
      </c>
      <c r="F214" s="28">
        <f>SUMIFS(Tabla16[TASA 0%],Tabla16[NUM],Tabla1[[#This Row],[CODIGO]])</f>
        <v>0</v>
      </c>
      <c r="G214" s="28">
        <f>SUMIFS(Tabla16[[EXENTO ]],Tabla16[NUM],Tabla1[[#This Row],[CODIGO]])</f>
        <v>0</v>
      </c>
      <c r="H214" s="28">
        <f>SUMIFS(Tabla16[IVA],Tabla16[NUM],Tabla1[[#This Row],[CODIGO]])</f>
        <v>0</v>
      </c>
      <c r="I214" s="28">
        <f>SUMIFS(Tabla16[ISR RET.],Tabla16[NUM],Tabla1[[#This Row],[CODIGO]])</f>
        <v>0</v>
      </c>
      <c r="J214" s="28">
        <f>SUMIFS(Tabla16[IVA RET.],Tabla16[NUM],Tabla1[[#This Row],[CODIGO]])</f>
        <v>0</v>
      </c>
      <c r="K214" t="str">
        <f>FIXED(Tabla1[[#This Row],[TASA 16%]],0)</f>
        <v>0</v>
      </c>
      <c r="L214" t="str">
        <f>FIXED(Tabla1[[#This Row],[TASA 0%]],0)</f>
        <v>0</v>
      </c>
      <c r="M214" t="str">
        <f>FIXED(Tabla1[[#This Row],[TASA EXE.]],0)</f>
        <v>0</v>
      </c>
      <c r="N214" t="str">
        <f>FIXED(Tabla1[[#This Row],[IVA]],0)</f>
        <v>0</v>
      </c>
      <c r="O214" t="str">
        <f>FIXED(Tabla1[[#This Row],[ISR RET]],0)</f>
        <v>0</v>
      </c>
      <c r="P214" t="str">
        <f>FIXED(Tabla1[[#This Row],[IVA RET]],0)</f>
        <v>0</v>
      </c>
      <c r="R214" s="35">
        <f>Tabla1[[#This Row],[TASA 16]]*16%</f>
        <v>0</v>
      </c>
    </row>
    <row r="215" spans="2:20" x14ac:dyDescent="0.25">
      <c r="B215" t="str">
        <f>'[1]210 Y RFC'!A215</f>
        <v>OAVA8212026F7</v>
      </c>
      <c r="C215" t="str">
        <f>'[1]210 Y RFC'!B215</f>
        <v>210-0213</v>
      </c>
      <c r="D215" t="str">
        <f>'[1]210 Y RFC'!C215</f>
        <v>ORTA VERDIN AMADOR</v>
      </c>
      <c r="E215" s="28">
        <f>SUMIFS(Tabla16[TASA 16],Tabla16[NUM],Tabla1[[#This Row],[CODIGO]])</f>
        <v>0</v>
      </c>
      <c r="F215" s="28">
        <f>SUMIFS(Tabla16[TASA 0%],Tabla16[NUM],Tabla1[[#This Row],[CODIGO]])</f>
        <v>0</v>
      </c>
      <c r="G215" s="28">
        <f>SUMIFS(Tabla16[[EXENTO ]],Tabla16[NUM],Tabla1[[#This Row],[CODIGO]])</f>
        <v>0</v>
      </c>
      <c r="H215" s="28">
        <f>SUMIFS(Tabla16[IVA],Tabla16[NUM],Tabla1[[#This Row],[CODIGO]])</f>
        <v>0</v>
      </c>
      <c r="I215" s="28">
        <f>SUMIFS(Tabla16[ISR RET.],Tabla16[NUM],Tabla1[[#This Row],[CODIGO]])</f>
        <v>0</v>
      </c>
      <c r="J215" s="28">
        <f>SUMIFS(Tabla16[IVA RET.],Tabla16[NUM],Tabla1[[#This Row],[CODIGO]])</f>
        <v>0</v>
      </c>
      <c r="K215" t="str">
        <f>FIXED(Tabla1[[#This Row],[TASA 16%]],0)</f>
        <v>0</v>
      </c>
      <c r="L215" t="str">
        <f>FIXED(Tabla1[[#This Row],[TASA 0%]],0)</f>
        <v>0</v>
      </c>
      <c r="M215" t="str">
        <f>FIXED(Tabla1[[#This Row],[TASA EXE.]],0)</f>
        <v>0</v>
      </c>
      <c r="N215" t="str">
        <f>FIXED(Tabla1[[#This Row],[IVA]],0)</f>
        <v>0</v>
      </c>
      <c r="O215" t="str">
        <f>FIXED(Tabla1[[#This Row],[ISR RET]],0)</f>
        <v>0</v>
      </c>
      <c r="P215" t="str">
        <f>FIXED(Tabla1[[#This Row],[IVA RET]],0)</f>
        <v>0</v>
      </c>
      <c r="R215" s="35">
        <f>Tabla1[[#This Row],[TASA 16]]*16%</f>
        <v>0</v>
      </c>
    </row>
    <row r="216" spans="2:20" x14ac:dyDescent="0.25">
      <c r="B216" t="str">
        <f>'[1]210 Y RFC'!A216</f>
        <v>PDG950613A25</v>
      </c>
      <c r="C216" t="str">
        <f>'[1]210 Y RFC'!B216</f>
        <v>210-0214</v>
      </c>
      <c r="D216" t="str">
        <f>'[1]210 Y RFC'!C216</f>
        <v>PLASTICOS Y DESECHABLES GEMINIS SA DE CV</v>
      </c>
      <c r="E216" s="28">
        <f>SUMIFS(Tabla16[TASA 16],Tabla16[NUM],Tabla1[[#This Row],[CODIGO]])</f>
        <v>0</v>
      </c>
      <c r="F216" s="28">
        <f>SUMIFS(Tabla16[TASA 0%],Tabla16[NUM],Tabla1[[#This Row],[CODIGO]])</f>
        <v>0</v>
      </c>
      <c r="G216" s="28">
        <f>SUMIFS(Tabla16[[EXENTO ]],Tabla16[NUM],Tabla1[[#This Row],[CODIGO]])</f>
        <v>0</v>
      </c>
      <c r="H216" s="28">
        <f>SUMIFS(Tabla16[IVA],Tabla16[NUM],Tabla1[[#This Row],[CODIGO]])</f>
        <v>0</v>
      </c>
      <c r="I216" s="28">
        <f>SUMIFS(Tabla16[ISR RET.],Tabla16[NUM],Tabla1[[#This Row],[CODIGO]])</f>
        <v>0</v>
      </c>
      <c r="J216" s="28">
        <f>SUMIFS(Tabla16[IVA RET.],Tabla16[NUM],Tabla1[[#This Row],[CODIGO]])</f>
        <v>0</v>
      </c>
      <c r="K216" t="str">
        <f>FIXED(Tabla1[[#This Row],[TASA 16%]],0)</f>
        <v>0</v>
      </c>
      <c r="L216" t="str">
        <f>FIXED(Tabla1[[#This Row],[TASA 0%]],0)</f>
        <v>0</v>
      </c>
      <c r="M216" t="str">
        <f>FIXED(Tabla1[[#This Row],[TASA EXE.]],0)</f>
        <v>0</v>
      </c>
      <c r="N216" t="str">
        <f>FIXED(Tabla1[[#This Row],[IVA]],0)</f>
        <v>0</v>
      </c>
      <c r="O216" t="str">
        <f>FIXED(Tabla1[[#This Row],[ISR RET]],0)</f>
        <v>0</v>
      </c>
      <c r="P216" t="str">
        <f>FIXED(Tabla1[[#This Row],[IVA RET]],0)</f>
        <v>0</v>
      </c>
      <c r="R216" s="35">
        <f>Tabla1[[#This Row],[TASA 16]]*16%</f>
        <v>0</v>
      </c>
    </row>
    <row r="217" spans="2:20" x14ac:dyDescent="0.25">
      <c r="B217" t="str">
        <f>'[1]210 Y RFC'!A217</f>
        <v>PFC0005103C9</v>
      </c>
      <c r="C217" t="str">
        <f>'[1]210 Y RFC'!B217</f>
        <v>210-0215</v>
      </c>
      <c r="D217" t="str">
        <f>'[1]210 Y RFC'!C217</f>
        <v>PROVEEDORA FARMACEUTICA CRUZ SA DE CV</v>
      </c>
      <c r="E217" s="28">
        <f>SUMIFS(Tabla16[TASA 16],Tabla16[NUM],Tabla1[[#This Row],[CODIGO]])</f>
        <v>0</v>
      </c>
      <c r="F217" s="28">
        <f>SUMIFS(Tabla16[TASA 0%],Tabla16[NUM],Tabla1[[#This Row],[CODIGO]])</f>
        <v>0</v>
      </c>
      <c r="G217" s="28">
        <f>SUMIFS(Tabla16[[EXENTO ]],Tabla16[NUM],Tabla1[[#This Row],[CODIGO]])</f>
        <v>0</v>
      </c>
      <c r="H217" s="28">
        <f>SUMIFS(Tabla16[IVA],Tabla16[NUM],Tabla1[[#This Row],[CODIGO]])</f>
        <v>0</v>
      </c>
      <c r="I217" s="28">
        <f>SUMIFS(Tabla16[ISR RET.],Tabla16[NUM],Tabla1[[#This Row],[CODIGO]])</f>
        <v>0</v>
      </c>
      <c r="J217" s="28">
        <f>SUMIFS(Tabla16[IVA RET.],Tabla16[NUM],Tabla1[[#This Row],[CODIGO]])</f>
        <v>0</v>
      </c>
      <c r="K217" t="str">
        <f>FIXED(Tabla1[[#This Row],[TASA 16%]],0)</f>
        <v>0</v>
      </c>
      <c r="L217" t="str">
        <f>FIXED(Tabla1[[#This Row],[TASA 0%]],0)</f>
        <v>0</v>
      </c>
      <c r="M217" t="str">
        <f>FIXED(Tabla1[[#This Row],[TASA EXE.]],0)</f>
        <v>0</v>
      </c>
      <c r="N217" t="str">
        <f>FIXED(Tabla1[[#This Row],[IVA]],0)</f>
        <v>0</v>
      </c>
      <c r="O217" t="str">
        <f>FIXED(Tabla1[[#This Row],[ISR RET]],0)</f>
        <v>0</v>
      </c>
      <c r="P217" t="str">
        <f>FIXED(Tabla1[[#This Row],[IVA RET]],0)</f>
        <v>0</v>
      </c>
      <c r="R217" s="35">
        <f>Tabla1[[#This Row],[TASA 16]]*16%</f>
        <v>0</v>
      </c>
    </row>
    <row r="218" spans="2:20" x14ac:dyDescent="0.25">
      <c r="B218" t="str">
        <f>'[1]210 Y RFC'!A218</f>
        <v>SAO140326V75</v>
      </c>
      <c r="C218" t="str">
        <f>'[1]210 Y RFC'!B218</f>
        <v>210-0216</v>
      </c>
      <c r="D218" t="str">
        <f>'[1]210 Y RFC'!C218</f>
        <v>SUPER ABARROTERA OSGAR SA DE CV</v>
      </c>
      <c r="E218" s="28">
        <f>SUMIFS(Tabla16[TASA 16],Tabla16[NUM],Tabla1[[#This Row],[CODIGO]])</f>
        <v>0</v>
      </c>
      <c r="F218" s="28">
        <f>SUMIFS(Tabla16[TASA 0%],Tabla16[NUM],Tabla1[[#This Row],[CODIGO]])</f>
        <v>0</v>
      </c>
      <c r="G218" s="28">
        <f>SUMIFS(Tabla16[[EXENTO ]],Tabla16[NUM],Tabla1[[#This Row],[CODIGO]])</f>
        <v>0</v>
      </c>
      <c r="H218" s="28">
        <f>SUMIFS(Tabla16[IVA],Tabla16[NUM],Tabla1[[#This Row],[CODIGO]])</f>
        <v>0</v>
      </c>
      <c r="I218" s="28">
        <f>SUMIFS(Tabla16[ISR RET.],Tabla16[NUM],Tabla1[[#This Row],[CODIGO]])</f>
        <v>0</v>
      </c>
      <c r="J218" s="28">
        <f>SUMIFS(Tabla16[IVA RET.],Tabla16[NUM],Tabla1[[#This Row],[CODIGO]])</f>
        <v>0</v>
      </c>
      <c r="K218" t="str">
        <f>FIXED(Tabla1[[#This Row],[TASA 16%]],0)</f>
        <v>0</v>
      </c>
      <c r="L218" t="str">
        <f>FIXED(Tabla1[[#This Row],[TASA 0%]],0)</f>
        <v>0</v>
      </c>
      <c r="M218" t="str">
        <f>FIXED(Tabla1[[#This Row],[TASA EXE.]],0)</f>
        <v>0</v>
      </c>
      <c r="N218" t="str">
        <f>FIXED(Tabla1[[#This Row],[IVA]],0)</f>
        <v>0</v>
      </c>
      <c r="O218" t="str">
        <f>FIXED(Tabla1[[#This Row],[ISR RET]],0)</f>
        <v>0</v>
      </c>
      <c r="P218" t="str">
        <f>FIXED(Tabla1[[#This Row],[IVA RET]],0)</f>
        <v>0</v>
      </c>
      <c r="R218" s="35">
        <f>Tabla1[[#This Row],[TASA 16]]*16%</f>
        <v>0</v>
      </c>
    </row>
    <row r="219" spans="2:20" x14ac:dyDescent="0.25">
      <c r="B219" t="str">
        <f>'[1]210 Y RFC'!A219</f>
        <v>VESA850414R5A</v>
      </c>
      <c r="C219" t="str">
        <f>'[1]210 Y RFC'!B219</f>
        <v>210-0217</v>
      </c>
      <c r="D219" t="str">
        <f>'[1]210 Y RFC'!C219</f>
        <v>VELAZQUEZ SILVA ALEJANDRA DEL ROCIO</v>
      </c>
      <c r="E219" s="28">
        <f>SUMIFS(Tabla16[TASA 16],Tabla16[NUM],Tabla1[[#This Row],[CODIGO]])</f>
        <v>0</v>
      </c>
      <c r="F219" s="28">
        <f>SUMIFS(Tabla16[TASA 0%],Tabla16[NUM],Tabla1[[#This Row],[CODIGO]])</f>
        <v>0</v>
      </c>
      <c r="G219" s="28">
        <f>SUMIFS(Tabla16[[EXENTO ]],Tabla16[NUM],Tabla1[[#This Row],[CODIGO]])</f>
        <v>0</v>
      </c>
      <c r="H219" s="28">
        <f>SUMIFS(Tabla16[IVA],Tabla16[NUM],Tabla1[[#This Row],[CODIGO]])</f>
        <v>0</v>
      </c>
      <c r="I219" s="28">
        <f>SUMIFS(Tabla16[ISR RET.],Tabla16[NUM],Tabla1[[#This Row],[CODIGO]])</f>
        <v>0</v>
      </c>
      <c r="J219" s="28">
        <f>SUMIFS(Tabla16[IVA RET.],Tabla16[NUM],Tabla1[[#This Row],[CODIGO]])</f>
        <v>0</v>
      </c>
      <c r="K219" t="str">
        <f>FIXED(Tabla1[[#This Row],[TASA 16%]],0)</f>
        <v>0</v>
      </c>
      <c r="L219" t="str">
        <f>FIXED(Tabla1[[#This Row],[TASA 0%]],0)</f>
        <v>0</v>
      </c>
      <c r="M219" t="str">
        <f>FIXED(Tabla1[[#This Row],[TASA EXE.]],0)</f>
        <v>0</v>
      </c>
      <c r="N219" t="str">
        <f>FIXED(Tabla1[[#This Row],[IVA]],0)</f>
        <v>0</v>
      </c>
      <c r="O219" t="str">
        <f>FIXED(Tabla1[[#This Row],[ISR RET]],0)</f>
        <v>0</v>
      </c>
      <c r="P219" t="str">
        <f>FIXED(Tabla1[[#This Row],[IVA RET]],0)</f>
        <v>0</v>
      </c>
      <c r="R219" s="35">
        <f>Tabla1[[#This Row],[TASA 16]]*16%</f>
        <v>0</v>
      </c>
    </row>
    <row r="220" spans="2:20" x14ac:dyDescent="0.25">
      <c r="B220" t="str">
        <f>'[1]210 Y RFC'!A220</f>
        <v>SSN9808139K6</v>
      </c>
      <c r="C220" t="str">
        <f>'[1]210 Y RFC'!B220</f>
        <v>210-0218</v>
      </c>
      <c r="D220" t="str">
        <f>'[1]210 Y RFC'!C220</f>
        <v>SON´S NATURAL SA DE CV</v>
      </c>
      <c r="E220" s="28">
        <f>SUMIFS(Tabla16[TASA 16],Tabla16[NUM],Tabla1[[#This Row],[CODIGO]])</f>
        <v>0</v>
      </c>
      <c r="F220" s="28">
        <f>SUMIFS(Tabla16[TASA 0%],Tabla16[NUM],Tabla1[[#This Row],[CODIGO]])</f>
        <v>0</v>
      </c>
      <c r="G220" s="28">
        <f>SUMIFS(Tabla16[[EXENTO ]],Tabla16[NUM],Tabla1[[#This Row],[CODIGO]])</f>
        <v>0</v>
      </c>
      <c r="H220" s="28">
        <f>SUMIFS(Tabla16[IVA],Tabla16[NUM],Tabla1[[#This Row],[CODIGO]])</f>
        <v>0</v>
      </c>
      <c r="I220" s="28">
        <f>SUMIFS(Tabla16[ISR RET.],Tabla16[NUM],Tabla1[[#This Row],[CODIGO]])</f>
        <v>0</v>
      </c>
      <c r="J220" s="28">
        <f>SUMIFS(Tabla16[IVA RET.],Tabla16[NUM],Tabla1[[#This Row],[CODIGO]])</f>
        <v>0</v>
      </c>
      <c r="K220" t="str">
        <f>FIXED(Tabla1[[#This Row],[TASA 16%]],0)</f>
        <v>0</v>
      </c>
      <c r="L220" t="str">
        <f>FIXED(Tabla1[[#This Row],[TASA 0%]],0)</f>
        <v>0</v>
      </c>
      <c r="M220" t="str">
        <f>FIXED(Tabla1[[#This Row],[TASA EXE.]],0)</f>
        <v>0</v>
      </c>
      <c r="N220" t="str">
        <f>FIXED(Tabla1[[#This Row],[IVA]],0)</f>
        <v>0</v>
      </c>
      <c r="O220" t="str">
        <f>FIXED(Tabla1[[#This Row],[ISR RET]],0)</f>
        <v>0</v>
      </c>
      <c r="P220" t="str">
        <f>FIXED(Tabla1[[#This Row],[IVA RET]],0)</f>
        <v>0</v>
      </c>
      <c r="R220" s="35">
        <f>Tabla1[[#This Row],[TASA 16]]*16%</f>
        <v>0</v>
      </c>
    </row>
    <row r="221" spans="2:20" x14ac:dyDescent="0.25">
      <c r="B221" t="str">
        <f>'[1]210 Y RFC'!A221</f>
        <v>AALG5605264L6</v>
      </c>
      <c r="C221" t="str">
        <f>'[1]210 Y RFC'!B221</f>
        <v>210-0219</v>
      </c>
      <c r="D221" t="str">
        <f>'[1]210 Y RFC'!C221</f>
        <v>ALCANTAR LUPERCIO GUILLERMINA</v>
      </c>
      <c r="E221" s="28">
        <f>SUMIFS(Tabla16[TASA 16],Tabla16[NUM],Tabla1[[#This Row],[CODIGO]])</f>
        <v>0</v>
      </c>
      <c r="F221" s="28">
        <f>SUMIFS(Tabla16[TASA 0%],Tabla16[NUM],Tabla1[[#This Row],[CODIGO]])</f>
        <v>0</v>
      </c>
      <c r="G221" s="28">
        <f>SUMIFS(Tabla16[[EXENTO ]],Tabla16[NUM],Tabla1[[#This Row],[CODIGO]])</f>
        <v>0</v>
      </c>
      <c r="H221" s="28">
        <f>SUMIFS(Tabla16[IVA],Tabla16[NUM],Tabla1[[#This Row],[CODIGO]])</f>
        <v>0</v>
      </c>
      <c r="I221" s="28">
        <f>SUMIFS(Tabla16[ISR RET.],Tabla16[NUM],Tabla1[[#This Row],[CODIGO]])</f>
        <v>0</v>
      </c>
      <c r="J221" s="28">
        <f>SUMIFS(Tabla16[IVA RET.],Tabla16[NUM],Tabla1[[#This Row],[CODIGO]])</f>
        <v>0</v>
      </c>
      <c r="K221" t="str">
        <f>FIXED(Tabla1[[#This Row],[TASA 16%]],0)</f>
        <v>0</v>
      </c>
      <c r="L221" t="str">
        <f>FIXED(Tabla1[[#This Row],[TASA 0%]],0)</f>
        <v>0</v>
      </c>
      <c r="M221" t="str">
        <f>FIXED(Tabla1[[#This Row],[TASA EXE.]],0)</f>
        <v>0</v>
      </c>
      <c r="N221" t="str">
        <f>FIXED(Tabla1[[#This Row],[IVA]],0)</f>
        <v>0</v>
      </c>
      <c r="O221" t="str">
        <f>FIXED(Tabla1[[#This Row],[ISR RET]],0)</f>
        <v>0</v>
      </c>
      <c r="P221" t="str">
        <f>FIXED(Tabla1[[#This Row],[IVA RET]],0)</f>
        <v>0</v>
      </c>
      <c r="R221" s="35">
        <f>Tabla1[[#This Row],[TASA 16]]*16%</f>
        <v>0</v>
      </c>
    </row>
    <row r="222" spans="2:20" x14ac:dyDescent="0.25">
      <c r="B222" t="str">
        <f>'[1]210 Y RFC'!A222</f>
        <v>SGC090330I38</v>
      </c>
      <c r="C222" t="str">
        <f>'[1]210 Y RFC'!B222</f>
        <v>210-0220</v>
      </c>
      <c r="D222" t="str">
        <f>'[1]210 Y RFC'!C222</f>
        <v>SALUDEESBELT GOLDEN CLASS INTERNACIONAL SA</v>
      </c>
      <c r="E222" s="28">
        <f>SUMIFS(Tabla16[TASA 16],Tabla16[NUM],Tabla1[[#This Row],[CODIGO]])</f>
        <v>0</v>
      </c>
      <c r="F222" s="28">
        <f>SUMIFS(Tabla16[TASA 0%],Tabla16[NUM],Tabla1[[#This Row],[CODIGO]])</f>
        <v>0</v>
      </c>
      <c r="G222" s="28">
        <f>SUMIFS(Tabla16[[EXENTO ]],Tabla16[NUM],Tabla1[[#This Row],[CODIGO]])</f>
        <v>0</v>
      </c>
      <c r="H222" s="28">
        <f>SUMIFS(Tabla16[IVA],Tabla16[NUM],Tabla1[[#This Row],[CODIGO]])</f>
        <v>0</v>
      </c>
      <c r="I222" s="28">
        <f>SUMIFS(Tabla16[ISR RET.],Tabla16[NUM],Tabla1[[#This Row],[CODIGO]])</f>
        <v>0</v>
      </c>
      <c r="J222" s="28">
        <f>SUMIFS(Tabla16[IVA RET.],Tabla16[NUM],Tabla1[[#This Row],[CODIGO]])</f>
        <v>0</v>
      </c>
      <c r="K222" t="str">
        <f>FIXED(Tabla1[[#This Row],[TASA 16%]],0)</f>
        <v>0</v>
      </c>
      <c r="L222" t="str">
        <f>FIXED(Tabla1[[#This Row],[TASA 0%]],0)</f>
        <v>0</v>
      </c>
      <c r="M222" t="str">
        <f>FIXED(Tabla1[[#This Row],[TASA EXE.]],0)</f>
        <v>0</v>
      </c>
      <c r="N222" t="str">
        <f>FIXED(Tabla1[[#This Row],[IVA]],0)</f>
        <v>0</v>
      </c>
      <c r="O222" t="str">
        <f>FIXED(Tabla1[[#This Row],[ISR RET]],0)</f>
        <v>0</v>
      </c>
      <c r="P222" t="str">
        <f>FIXED(Tabla1[[#This Row],[IVA RET]],0)</f>
        <v>0</v>
      </c>
      <c r="R222" s="35">
        <f>Tabla1[[#This Row],[TASA 16]]*16%</f>
        <v>0</v>
      </c>
    </row>
    <row r="223" spans="2:20" x14ac:dyDescent="0.25">
      <c r="B223" t="str">
        <f>'[1]210 Y RFC'!A223</f>
        <v>FTH030723RK4</v>
      </c>
      <c r="C223" t="str">
        <f>'[1]210 Y RFC'!B223</f>
        <v>210-0221</v>
      </c>
      <c r="D223" t="str">
        <f>'[1]210 Y RFC'!C223</f>
        <v>FERRER THERAPEUTICS SA DE CV</v>
      </c>
      <c r="E223" s="28">
        <f>SUMIFS(Tabla16[TASA 16],Tabla16[NUM],Tabla1[[#This Row],[CODIGO]])</f>
        <v>0</v>
      </c>
      <c r="F223" s="28">
        <f>SUMIFS(Tabla16[TASA 0%],Tabla16[NUM],Tabla1[[#This Row],[CODIGO]])</f>
        <v>0</v>
      </c>
      <c r="G223" s="28">
        <f>SUMIFS(Tabla16[[EXENTO ]],Tabla16[NUM],Tabla1[[#This Row],[CODIGO]])</f>
        <v>0</v>
      </c>
      <c r="H223" s="28">
        <f>SUMIFS(Tabla16[IVA],Tabla16[NUM],Tabla1[[#This Row],[CODIGO]])</f>
        <v>0</v>
      </c>
      <c r="I223" s="28">
        <f>SUMIFS(Tabla16[ISR RET.],Tabla16[NUM],Tabla1[[#This Row],[CODIGO]])</f>
        <v>0</v>
      </c>
      <c r="J223" s="28">
        <f>SUMIFS(Tabla16[IVA RET.],Tabla16[NUM],Tabla1[[#This Row],[CODIGO]])</f>
        <v>0</v>
      </c>
      <c r="K223" t="str">
        <f>FIXED(Tabla1[[#This Row],[TASA 16%]],0)</f>
        <v>0</v>
      </c>
      <c r="L223" t="str">
        <f>FIXED(Tabla1[[#This Row],[TASA 0%]],0)</f>
        <v>0</v>
      </c>
      <c r="M223" t="str">
        <f>FIXED(Tabla1[[#This Row],[TASA EXE.]],0)</f>
        <v>0</v>
      </c>
      <c r="N223" t="str">
        <f>FIXED(Tabla1[[#This Row],[IVA]],0)</f>
        <v>0</v>
      </c>
      <c r="O223" t="str">
        <f>FIXED(Tabla1[[#This Row],[ISR RET]],0)</f>
        <v>0</v>
      </c>
      <c r="P223" t="str">
        <f>FIXED(Tabla1[[#This Row],[IVA RET]],0)</f>
        <v>0</v>
      </c>
      <c r="R223" s="35">
        <f>Tabla1[[#This Row],[TASA 16]]*16%</f>
        <v>0</v>
      </c>
    </row>
    <row r="224" spans="2:20" x14ac:dyDescent="0.25">
      <c r="B224" t="str">
        <f>'[1]210 Y RFC'!A224</f>
        <v>CMA040910KF7</v>
      </c>
      <c r="C224" t="str">
        <f>'[1]210 Y RFC'!B224</f>
        <v>210-0222</v>
      </c>
      <c r="D224" t="str">
        <f>'[1]210 Y RFC'!C224</f>
        <v>CEMENTO MATERIALES Y ACCESORIOS DE JALISCO SA DE CV</v>
      </c>
      <c r="E224" s="28">
        <f>SUMIFS(Tabla16[TASA 16],Tabla16[NUM],Tabla1[[#This Row],[CODIGO]])</f>
        <v>0</v>
      </c>
      <c r="F224" s="28">
        <f>SUMIFS(Tabla16[TASA 0%],Tabla16[NUM],Tabla1[[#This Row],[CODIGO]])</f>
        <v>0</v>
      </c>
      <c r="G224" s="28">
        <f>SUMIFS(Tabla16[[EXENTO ]],Tabla16[NUM],Tabla1[[#This Row],[CODIGO]])</f>
        <v>0</v>
      </c>
      <c r="H224" s="28">
        <f>SUMIFS(Tabla16[IVA],Tabla16[NUM],Tabla1[[#This Row],[CODIGO]])</f>
        <v>0</v>
      </c>
      <c r="I224" s="28">
        <f>SUMIFS(Tabla16[ISR RET.],Tabla16[NUM],Tabla1[[#This Row],[CODIGO]])</f>
        <v>0</v>
      </c>
      <c r="J224" s="28">
        <f>SUMIFS(Tabla16[IVA RET.],Tabla16[NUM],Tabla1[[#This Row],[CODIGO]])</f>
        <v>0</v>
      </c>
      <c r="K224" t="str">
        <f>FIXED(Tabla1[[#This Row],[TASA 16%]],0)</f>
        <v>0</v>
      </c>
      <c r="L224" t="str">
        <f>FIXED(Tabla1[[#This Row],[TASA 0%]],0)</f>
        <v>0</v>
      </c>
      <c r="M224" t="str">
        <f>FIXED(Tabla1[[#This Row],[TASA EXE.]],0)</f>
        <v>0</v>
      </c>
      <c r="N224" t="str">
        <f>FIXED(Tabla1[[#This Row],[IVA]],0)</f>
        <v>0</v>
      </c>
      <c r="O224" t="str">
        <f>FIXED(Tabla1[[#This Row],[ISR RET]],0)</f>
        <v>0</v>
      </c>
      <c r="P224" t="str">
        <f>FIXED(Tabla1[[#This Row],[IVA RET]],0)</f>
        <v>0</v>
      </c>
      <c r="R224" s="35">
        <f>Tabla1[[#This Row],[TASA 16]]*16%</f>
        <v>0</v>
      </c>
    </row>
    <row r="225" spans="2:18" x14ac:dyDescent="0.25">
      <c r="B225" t="str">
        <f>'[1]210 Y RFC'!A225</f>
        <v>GOFJ770308II0</v>
      </c>
      <c r="C225" t="str">
        <f>'[1]210 Y RFC'!B225</f>
        <v>210-0223</v>
      </c>
      <c r="D225" t="str">
        <f>'[1]210 Y RFC'!C225</f>
        <v>GOMEZ FRANCO JUAN MANUEL</v>
      </c>
      <c r="E225" s="28">
        <f>SUMIFS(Tabla16[TASA 16],Tabla16[NUM],Tabla1[[#This Row],[CODIGO]])</f>
        <v>0</v>
      </c>
      <c r="F225" s="28">
        <f>SUMIFS(Tabla16[TASA 0%],Tabla16[NUM],Tabla1[[#This Row],[CODIGO]])</f>
        <v>0</v>
      </c>
      <c r="G225" s="28">
        <f>SUMIFS(Tabla16[[EXENTO ]],Tabla16[NUM],Tabla1[[#This Row],[CODIGO]])</f>
        <v>0</v>
      </c>
      <c r="H225" s="28">
        <f>SUMIFS(Tabla16[IVA],Tabla16[NUM],Tabla1[[#This Row],[CODIGO]])</f>
        <v>0</v>
      </c>
      <c r="I225" s="28">
        <f>SUMIFS(Tabla16[ISR RET.],Tabla16[NUM],Tabla1[[#This Row],[CODIGO]])</f>
        <v>0</v>
      </c>
      <c r="J225" s="28">
        <f>SUMIFS(Tabla16[IVA RET.],Tabla16[NUM],Tabla1[[#This Row],[CODIGO]])</f>
        <v>0</v>
      </c>
      <c r="K225" t="str">
        <f>FIXED(Tabla1[[#This Row],[TASA 16%]],0)</f>
        <v>0</v>
      </c>
      <c r="L225" t="str">
        <f>FIXED(Tabla1[[#This Row],[TASA 0%]],0)</f>
        <v>0</v>
      </c>
      <c r="M225" t="str">
        <f>FIXED(Tabla1[[#This Row],[TASA EXE.]],0)</f>
        <v>0</v>
      </c>
      <c r="N225" t="str">
        <f>FIXED(Tabla1[[#This Row],[IVA]],0)</f>
        <v>0</v>
      </c>
      <c r="O225" t="str">
        <f>FIXED(Tabla1[[#This Row],[ISR RET]],0)</f>
        <v>0</v>
      </c>
      <c r="P225" t="str">
        <f>FIXED(Tabla1[[#This Row],[IVA RET]],0)</f>
        <v>0</v>
      </c>
      <c r="R225" s="35">
        <f>Tabla1[[#This Row],[TASA 16]]*16%</f>
        <v>0</v>
      </c>
    </row>
    <row r="226" spans="2:18" x14ac:dyDescent="0.25">
      <c r="B226">
        <f>'[1]210 Y RFC'!A226</f>
        <v>0</v>
      </c>
      <c r="C226" t="str">
        <f>'[1]210 Y RFC'!B226</f>
        <v>210-0224</v>
      </c>
      <c r="D226" t="str">
        <f>'[1]210 Y RFC'!C226</f>
        <v>LECHERA ARANDAS SA DE CV</v>
      </c>
      <c r="E226" s="28">
        <f>SUMIFS(Tabla16[TASA 16],Tabla16[NUM],Tabla1[[#This Row],[CODIGO]])</f>
        <v>0</v>
      </c>
      <c r="F226" s="28">
        <f>SUMIFS(Tabla16[TASA 0%],Tabla16[NUM],Tabla1[[#This Row],[CODIGO]])</f>
        <v>0</v>
      </c>
      <c r="G226" s="28">
        <f>SUMIFS(Tabla16[[EXENTO ]],Tabla16[NUM],Tabla1[[#This Row],[CODIGO]])</f>
        <v>0</v>
      </c>
      <c r="H226" s="28">
        <f>SUMIFS(Tabla16[IVA],Tabla16[NUM],Tabla1[[#This Row],[CODIGO]])</f>
        <v>0</v>
      </c>
      <c r="I226" s="28">
        <f>SUMIFS(Tabla16[ISR RET.],Tabla16[NUM],Tabla1[[#This Row],[CODIGO]])</f>
        <v>0</v>
      </c>
      <c r="J226" s="28">
        <f>SUMIFS(Tabla16[IVA RET.],Tabla16[NUM],Tabla1[[#This Row],[CODIGO]])</f>
        <v>0</v>
      </c>
      <c r="K226" t="str">
        <f>FIXED(Tabla1[[#This Row],[TASA 16%]],0)</f>
        <v>0</v>
      </c>
      <c r="L226" t="str">
        <f>FIXED(Tabla1[[#This Row],[TASA 0%]],0)</f>
        <v>0</v>
      </c>
      <c r="M226" t="str">
        <f>FIXED(Tabla1[[#This Row],[TASA EXE.]],0)</f>
        <v>0</v>
      </c>
      <c r="N226" t="str">
        <f>FIXED(Tabla1[[#This Row],[IVA]],0)</f>
        <v>0</v>
      </c>
      <c r="O226" t="str">
        <f>FIXED(Tabla1[[#This Row],[ISR RET]],0)</f>
        <v>0</v>
      </c>
      <c r="P226" t="str">
        <f>FIXED(Tabla1[[#This Row],[IVA RET]],0)</f>
        <v>0</v>
      </c>
      <c r="R226" s="35">
        <f>Tabla1[[#This Row],[TASA 16]]*16%</f>
        <v>0</v>
      </c>
    </row>
    <row r="227" spans="2:18" x14ac:dyDescent="0.25">
      <c r="B227" t="str">
        <f>'[1]210 Y RFC'!A227</f>
        <v>AZE841112TH6</v>
      </c>
      <c r="C227" t="str">
        <f>'[1]210 Y RFC'!B227</f>
        <v>210-0225</v>
      </c>
      <c r="D227" t="str">
        <f>'[1]210 Y RFC'!C227</f>
        <v>AUTOMOTRIZ ZERTUCHE SA DE CV</v>
      </c>
      <c r="E227" s="28">
        <f>SUMIFS(Tabla16[TASA 16],Tabla16[NUM],Tabla1[[#This Row],[CODIGO]])</f>
        <v>0</v>
      </c>
      <c r="F227" s="28">
        <f>SUMIFS(Tabla16[TASA 0%],Tabla16[NUM],Tabla1[[#This Row],[CODIGO]])</f>
        <v>0</v>
      </c>
      <c r="G227" s="28">
        <f>SUMIFS(Tabla16[[EXENTO ]],Tabla16[NUM],Tabla1[[#This Row],[CODIGO]])</f>
        <v>0</v>
      </c>
      <c r="H227" s="28">
        <f>SUMIFS(Tabla16[IVA],Tabla16[NUM],Tabla1[[#This Row],[CODIGO]])</f>
        <v>0</v>
      </c>
      <c r="I227" s="28">
        <f>SUMIFS(Tabla16[ISR RET.],Tabla16[NUM],Tabla1[[#This Row],[CODIGO]])</f>
        <v>0</v>
      </c>
      <c r="J227" s="28">
        <f>SUMIFS(Tabla16[IVA RET.],Tabla16[NUM],Tabla1[[#This Row],[CODIGO]])</f>
        <v>0</v>
      </c>
      <c r="K227" t="str">
        <f>FIXED(Tabla1[[#This Row],[TASA 16%]],0)</f>
        <v>0</v>
      </c>
      <c r="L227" t="str">
        <f>FIXED(Tabla1[[#This Row],[TASA 0%]],0)</f>
        <v>0</v>
      </c>
      <c r="M227" t="str">
        <f>FIXED(Tabla1[[#This Row],[TASA EXE.]],0)</f>
        <v>0</v>
      </c>
      <c r="N227" t="str">
        <f>FIXED(Tabla1[[#This Row],[IVA]],0)</f>
        <v>0</v>
      </c>
      <c r="O227" t="str">
        <f>FIXED(Tabla1[[#This Row],[ISR RET]],0)</f>
        <v>0</v>
      </c>
      <c r="P227" t="str">
        <f>FIXED(Tabla1[[#This Row],[IVA RET]],0)</f>
        <v>0</v>
      </c>
      <c r="R227" s="35">
        <f>Tabla1[[#This Row],[TASA 16]]*16%</f>
        <v>0</v>
      </c>
    </row>
    <row r="228" spans="2:18" x14ac:dyDescent="0.25">
      <c r="B228" t="str">
        <f>'[1]210 Y RFC'!A228</f>
        <v>VAMD841010GL8</v>
      </c>
      <c r="C228" t="str">
        <f>'[1]210 Y RFC'!B228</f>
        <v>210-0226</v>
      </c>
      <c r="D228" t="str">
        <f>'[1]210 Y RFC'!C228</f>
        <v>VAZQUEZ MARTINEZ DAVID ABRAHAM</v>
      </c>
      <c r="E228" s="28">
        <f>SUMIFS(Tabla16[TASA 16],Tabla16[NUM],Tabla1[[#This Row],[CODIGO]])</f>
        <v>0</v>
      </c>
      <c r="F228" s="28">
        <f>SUMIFS(Tabla16[TASA 0%],Tabla16[NUM],Tabla1[[#This Row],[CODIGO]])</f>
        <v>0</v>
      </c>
      <c r="G228" s="28">
        <f>SUMIFS(Tabla16[[EXENTO ]],Tabla16[NUM],Tabla1[[#This Row],[CODIGO]])</f>
        <v>0</v>
      </c>
      <c r="H228" s="28">
        <f>SUMIFS(Tabla16[IVA],Tabla16[NUM],Tabla1[[#This Row],[CODIGO]])</f>
        <v>0</v>
      </c>
      <c r="I228" s="28">
        <f>SUMIFS(Tabla16[ISR RET.],Tabla16[NUM],Tabla1[[#This Row],[CODIGO]])</f>
        <v>0</v>
      </c>
      <c r="J228" s="28">
        <f>SUMIFS(Tabla16[IVA RET.],Tabla16[NUM],Tabla1[[#This Row],[CODIGO]])</f>
        <v>0</v>
      </c>
      <c r="K228" t="str">
        <f>FIXED(Tabla1[[#This Row],[TASA 16%]],0)</f>
        <v>0</v>
      </c>
      <c r="L228" t="str">
        <f>FIXED(Tabla1[[#This Row],[TASA 0%]],0)</f>
        <v>0</v>
      </c>
      <c r="M228" t="str">
        <f>FIXED(Tabla1[[#This Row],[TASA EXE.]],0)</f>
        <v>0</v>
      </c>
      <c r="N228" t="str">
        <f>FIXED(Tabla1[[#This Row],[IVA]],0)</f>
        <v>0</v>
      </c>
      <c r="O228" t="str">
        <f>FIXED(Tabla1[[#This Row],[ISR RET]],0)</f>
        <v>0</v>
      </c>
      <c r="P228" t="str">
        <f>FIXED(Tabla1[[#This Row],[IVA RET]],0)</f>
        <v>0</v>
      </c>
      <c r="R228" s="35">
        <f>Tabla1[[#This Row],[TASA 16]]*16%</f>
        <v>0</v>
      </c>
    </row>
    <row r="229" spans="2:18" x14ac:dyDescent="0.25">
      <c r="B229" t="str">
        <f>'[1]210 Y RFC'!A229</f>
        <v>EIRD700210D88</v>
      </c>
      <c r="C229" t="str">
        <f>'[1]210 Y RFC'!B229</f>
        <v>210-0227</v>
      </c>
      <c r="D229" t="str">
        <f>'[1]210 Y RFC'!C229</f>
        <v>ESPINOZA ROMERO DORA</v>
      </c>
      <c r="E229" s="28">
        <f>SUMIFS(Tabla16[TASA 16],Tabla16[NUM],Tabla1[[#This Row],[CODIGO]])</f>
        <v>0</v>
      </c>
      <c r="F229" s="28">
        <f>SUMIFS(Tabla16[TASA 0%],Tabla16[NUM],Tabla1[[#This Row],[CODIGO]])</f>
        <v>0</v>
      </c>
      <c r="G229" s="28">
        <f>SUMIFS(Tabla16[[EXENTO ]],Tabla16[NUM],Tabla1[[#This Row],[CODIGO]])</f>
        <v>0</v>
      </c>
      <c r="H229" s="28">
        <f>SUMIFS(Tabla16[IVA],Tabla16[NUM],Tabla1[[#This Row],[CODIGO]])</f>
        <v>0</v>
      </c>
      <c r="I229" s="28">
        <f>SUMIFS(Tabla16[ISR RET.],Tabla16[NUM],Tabla1[[#This Row],[CODIGO]])</f>
        <v>0</v>
      </c>
      <c r="J229" s="28">
        <f>SUMIFS(Tabla16[IVA RET.],Tabla16[NUM],Tabla1[[#This Row],[CODIGO]])</f>
        <v>0</v>
      </c>
      <c r="K229" t="str">
        <f>FIXED(Tabla1[[#This Row],[TASA 16%]],0)</f>
        <v>0</v>
      </c>
      <c r="L229" t="str">
        <f>FIXED(Tabla1[[#This Row],[TASA 0%]],0)</f>
        <v>0</v>
      </c>
      <c r="M229" t="str">
        <f>FIXED(Tabla1[[#This Row],[TASA EXE.]],0)</f>
        <v>0</v>
      </c>
      <c r="N229" t="str">
        <f>FIXED(Tabla1[[#This Row],[IVA]],0)</f>
        <v>0</v>
      </c>
      <c r="O229" t="str">
        <f>FIXED(Tabla1[[#This Row],[ISR RET]],0)</f>
        <v>0</v>
      </c>
      <c r="P229" t="str">
        <f>FIXED(Tabla1[[#This Row],[IVA RET]],0)</f>
        <v>0</v>
      </c>
      <c r="R229" s="35">
        <f>Tabla1[[#This Row],[TASA 16]]*16%</f>
        <v>0</v>
      </c>
    </row>
    <row r="230" spans="2:18" x14ac:dyDescent="0.25">
      <c r="B230" t="str">
        <f>'[1]210 Y RFC'!A230</f>
        <v>HER8301121X4</v>
      </c>
      <c r="C230" t="str">
        <f>'[1]210 Y RFC'!B230</f>
        <v>210-0228</v>
      </c>
      <c r="D230" t="str">
        <f>'[1]210 Y RFC'!C230</f>
        <v>HERDEZ SA DE CV</v>
      </c>
      <c r="E230" s="28">
        <f>SUMIFS(Tabla16[TASA 16],Tabla16[NUM],Tabla1[[#This Row],[CODIGO]])</f>
        <v>0</v>
      </c>
      <c r="F230" s="28">
        <f>SUMIFS(Tabla16[TASA 0%],Tabla16[NUM],Tabla1[[#This Row],[CODIGO]])</f>
        <v>0</v>
      </c>
      <c r="G230" s="28">
        <f>SUMIFS(Tabla16[[EXENTO ]],Tabla16[NUM],Tabla1[[#This Row],[CODIGO]])</f>
        <v>0</v>
      </c>
      <c r="H230" s="28">
        <f>SUMIFS(Tabla16[IVA],Tabla16[NUM],Tabla1[[#This Row],[CODIGO]])</f>
        <v>0</v>
      </c>
      <c r="I230" s="28">
        <f>SUMIFS(Tabla16[ISR RET.],Tabla16[NUM],Tabla1[[#This Row],[CODIGO]])</f>
        <v>0</v>
      </c>
      <c r="J230" s="28">
        <f>SUMIFS(Tabla16[IVA RET.],Tabla16[NUM],Tabla1[[#This Row],[CODIGO]])</f>
        <v>0</v>
      </c>
      <c r="K230" t="str">
        <f>FIXED(Tabla1[[#This Row],[TASA 16%]],0)</f>
        <v>0</v>
      </c>
      <c r="L230" t="str">
        <f>FIXED(Tabla1[[#This Row],[TASA 0%]],0)</f>
        <v>0</v>
      </c>
      <c r="M230" t="str">
        <f>FIXED(Tabla1[[#This Row],[TASA EXE.]],0)</f>
        <v>0</v>
      </c>
      <c r="N230" t="str">
        <f>FIXED(Tabla1[[#This Row],[IVA]],0)</f>
        <v>0</v>
      </c>
      <c r="O230" t="str">
        <f>FIXED(Tabla1[[#This Row],[ISR RET]],0)</f>
        <v>0</v>
      </c>
      <c r="P230" t="str">
        <f>FIXED(Tabla1[[#This Row],[IVA RET]],0)</f>
        <v>0</v>
      </c>
      <c r="R230" s="35">
        <f>Tabla1[[#This Row],[TASA 16]]*16%</f>
        <v>0</v>
      </c>
    </row>
    <row r="231" spans="2:18" x14ac:dyDescent="0.25">
      <c r="B231" t="str">
        <f>'[1]210 Y RFC'!A231</f>
        <v>MOMI6403136D4</v>
      </c>
      <c r="C231" t="str">
        <f>'[1]210 Y RFC'!B231</f>
        <v>210-0229</v>
      </c>
      <c r="D231" t="str">
        <f>'[1]210 Y RFC'!C231</f>
        <v>MONTES MULGADO IRMA</v>
      </c>
      <c r="E231" s="28">
        <f>SUMIFS(Tabla16[TASA 16],Tabla16[NUM],Tabla1[[#This Row],[CODIGO]])</f>
        <v>0</v>
      </c>
      <c r="F231" s="28">
        <f>SUMIFS(Tabla16[TASA 0%],Tabla16[NUM],Tabla1[[#This Row],[CODIGO]])</f>
        <v>0</v>
      </c>
      <c r="G231" s="28">
        <f>SUMIFS(Tabla16[[EXENTO ]],Tabla16[NUM],Tabla1[[#This Row],[CODIGO]])</f>
        <v>0</v>
      </c>
      <c r="H231" s="28">
        <f>SUMIFS(Tabla16[IVA],Tabla16[NUM],Tabla1[[#This Row],[CODIGO]])</f>
        <v>0</v>
      </c>
      <c r="I231" s="28">
        <f>SUMIFS(Tabla16[ISR RET.],Tabla16[NUM],Tabla1[[#This Row],[CODIGO]])</f>
        <v>0</v>
      </c>
      <c r="J231" s="28">
        <f>SUMIFS(Tabla16[IVA RET.],Tabla16[NUM],Tabla1[[#This Row],[CODIGO]])</f>
        <v>0</v>
      </c>
      <c r="K231" t="str">
        <f>FIXED(Tabla1[[#This Row],[TASA 16%]],0)</f>
        <v>0</v>
      </c>
      <c r="L231" t="str">
        <f>FIXED(Tabla1[[#This Row],[TASA 0%]],0)</f>
        <v>0</v>
      </c>
      <c r="M231" t="str">
        <f>FIXED(Tabla1[[#This Row],[TASA EXE.]],0)</f>
        <v>0</v>
      </c>
      <c r="N231" t="str">
        <f>FIXED(Tabla1[[#This Row],[IVA]],0)</f>
        <v>0</v>
      </c>
      <c r="O231" t="str">
        <f>FIXED(Tabla1[[#This Row],[ISR RET]],0)</f>
        <v>0</v>
      </c>
      <c r="P231" t="str">
        <f>FIXED(Tabla1[[#This Row],[IVA RET]],0)</f>
        <v>0</v>
      </c>
      <c r="R231" s="35">
        <f>Tabla1[[#This Row],[TASA 16]]*16%</f>
        <v>0</v>
      </c>
    </row>
    <row r="232" spans="2:18" x14ac:dyDescent="0.25">
      <c r="B232" t="str">
        <f>'[1]210 Y RFC'!A232</f>
        <v>PLU1203077B4</v>
      </c>
      <c r="C232" t="str">
        <f>'[1]210 Y RFC'!B232</f>
        <v>210-0230</v>
      </c>
      <c r="D232" t="str">
        <f>'[1]210 Y RFC'!C232</f>
        <v>COOPERATIVA DE PRODUCTORES DE LECHE UNIDOS DE JALISCO SC DE RL DE CV</v>
      </c>
      <c r="E232" s="28">
        <f>SUMIFS(Tabla16[TASA 16],Tabla16[NUM],Tabla1[[#This Row],[CODIGO]])</f>
        <v>0</v>
      </c>
      <c r="F232" s="28">
        <f>SUMIFS(Tabla16[TASA 0%],Tabla16[NUM],Tabla1[[#This Row],[CODIGO]])</f>
        <v>0</v>
      </c>
      <c r="G232" s="28">
        <f>SUMIFS(Tabla16[[EXENTO ]],Tabla16[NUM],Tabla1[[#This Row],[CODIGO]])</f>
        <v>0</v>
      </c>
      <c r="H232" s="28">
        <f>SUMIFS(Tabla16[IVA],Tabla16[NUM],Tabla1[[#This Row],[CODIGO]])</f>
        <v>0</v>
      </c>
      <c r="I232" s="28">
        <f>SUMIFS(Tabla16[ISR RET.],Tabla16[NUM],Tabla1[[#This Row],[CODIGO]])</f>
        <v>0</v>
      </c>
      <c r="J232" s="28">
        <f>SUMIFS(Tabla16[IVA RET.],Tabla16[NUM],Tabla1[[#This Row],[CODIGO]])</f>
        <v>0</v>
      </c>
      <c r="K232" t="str">
        <f>FIXED(Tabla1[[#This Row],[TASA 16%]],0)</f>
        <v>0</v>
      </c>
      <c r="L232" t="str">
        <f>FIXED(Tabla1[[#This Row],[TASA 0%]],0)</f>
        <v>0</v>
      </c>
      <c r="M232" t="str">
        <f>FIXED(Tabla1[[#This Row],[TASA EXE.]],0)</f>
        <v>0</v>
      </c>
      <c r="N232" t="str">
        <f>FIXED(Tabla1[[#This Row],[IVA]],0)</f>
        <v>0</v>
      </c>
      <c r="O232" t="str">
        <f>FIXED(Tabla1[[#This Row],[ISR RET]],0)</f>
        <v>0</v>
      </c>
      <c r="P232" t="str">
        <f>FIXED(Tabla1[[#This Row],[IVA RET]],0)</f>
        <v>0</v>
      </c>
      <c r="R232" s="35">
        <f>Tabla1[[#This Row],[TASA 16]]*16%</f>
        <v>0</v>
      </c>
    </row>
    <row r="233" spans="2:18" x14ac:dyDescent="0.25">
      <c r="B233" t="str">
        <f>'[1]210 Y RFC'!A233</f>
        <v>GAMG690819M52</v>
      </c>
      <c r="C233" t="str">
        <f>'[1]210 Y RFC'!B233</f>
        <v>210-0231</v>
      </c>
      <c r="D233" t="str">
        <f>'[1]210 Y RFC'!C233</f>
        <v>GARCIA MEDEL GABRIELA</v>
      </c>
      <c r="E233" s="28">
        <f>SUMIFS(Tabla16[TASA 16],Tabla16[NUM],Tabla1[[#This Row],[CODIGO]])</f>
        <v>0</v>
      </c>
      <c r="F233" s="28">
        <f>SUMIFS(Tabla16[TASA 0%],Tabla16[NUM],Tabla1[[#This Row],[CODIGO]])</f>
        <v>0</v>
      </c>
      <c r="G233" s="28">
        <f>SUMIFS(Tabla16[[EXENTO ]],Tabla16[NUM],Tabla1[[#This Row],[CODIGO]])</f>
        <v>0</v>
      </c>
      <c r="H233" s="28">
        <f>SUMIFS(Tabla16[IVA],Tabla16[NUM],Tabla1[[#This Row],[CODIGO]])</f>
        <v>0</v>
      </c>
      <c r="I233" s="28">
        <f>SUMIFS(Tabla16[ISR RET.],Tabla16[NUM],Tabla1[[#This Row],[CODIGO]])</f>
        <v>0</v>
      </c>
      <c r="J233" s="28">
        <f>SUMIFS(Tabla16[IVA RET.],Tabla16[NUM],Tabla1[[#This Row],[CODIGO]])</f>
        <v>0</v>
      </c>
      <c r="K233" t="str">
        <f>FIXED(Tabla1[[#This Row],[TASA 16%]],0)</f>
        <v>0</v>
      </c>
      <c r="L233" t="str">
        <f>FIXED(Tabla1[[#This Row],[TASA 0%]],0)</f>
        <v>0</v>
      </c>
      <c r="M233" t="str">
        <f>FIXED(Tabla1[[#This Row],[TASA EXE.]],0)</f>
        <v>0</v>
      </c>
      <c r="N233" t="str">
        <f>FIXED(Tabla1[[#This Row],[IVA]],0)</f>
        <v>0</v>
      </c>
      <c r="O233" t="str">
        <f>FIXED(Tabla1[[#This Row],[ISR RET]],0)</f>
        <v>0</v>
      </c>
      <c r="P233" t="str">
        <f>FIXED(Tabla1[[#This Row],[IVA RET]],0)</f>
        <v>0</v>
      </c>
      <c r="R233" s="35">
        <f>Tabla1[[#This Row],[TASA 16]]*16%</f>
        <v>0</v>
      </c>
    </row>
    <row r="234" spans="2:18" x14ac:dyDescent="0.25">
      <c r="B234" t="str">
        <f>'[1]210 Y RFC'!A234</f>
        <v>ROSL820918B38</v>
      </c>
      <c r="C234" t="str">
        <f>'[1]210 Y RFC'!B234</f>
        <v>210-0232</v>
      </c>
      <c r="D234" t="str">
        <f>'[1]210 Y RFC'!C234</f>
        <v>ROMO SAINZ LAURA PATRICIA</v>
      </c>
      <c r="E234" s="28">
        <f>SUMIFS(Tabla16[TASA 16],Tabla16[NUM],Tabla1[[#This Row],[CODIGO]])</f>
        <v>0</v>
      </c>
      <c r="F234" s="28">
        <f>SUMIFS(Tabla16[TASA 0%],Tabla16[NUM],Tabla1[[#This Row],[CODIGO]])</f>
        <v>0</v>
      </c>
      <c r="G234" s="28">
        <f>SUMIFS(Tabla16[[EXENTO ]],Tabla16[NUM],Tabla1[[#This Row],[CODIGO]])</f>
        <v>0</v>
      </c>
      <c r="H234" s="28">
        <f>SUMIFS(Tabla16[IVA],Tabla16[NUM],Tabla1[[#This Row],[CODIGO]])</f>
        <v>0</v>
      </c>
      <c r="I234" s="28">
        <f>SUMIFS(Tabla16[ISR RET.],Tabla16[NUM],Tabla1[[#This Row],[CODIGO]])</f>
        <v>0</v>
      </c>
      <c r="J234" s="28">
        <f>SUMIFS(Tabla16[IVA RET.],Tabla16[NUM],Tabla1[[#This Row],[CODIGO]])</f>
        <v>0</v>
      </c>
      <c r="K234" t="str">
        <f>FIXED(Tabla1[[#This Row],[TASA 16%]],0)</f>
        <v>0</v>
      </c>
      <c r="L234" t="str">
        <f>FIXED(Tabla1[[#This Row],[TASA 0%]],0)</f>
        <v>0</v>
      </c>
      <c r="M234" t="str">
        <f>FIXED(Tabla1[[#This Row],[TASA EXE.]],0)</f>
        <v>0</v>
      </c>
      <c r="N234" t="str">
        <f>FIXED(Tabla1[[#This Row],[IVA]],0)</f>
        <v>0</v>
      </c>
      <c r="O234" t="str">
        <f>FIXED(Tabla1[[#This Row],[ISR RET]],0)</f>
        <v>0</v>
      </c>
      <c r="P234" t="str">
        <f>FIXED(Tabla1[[#This Row],[IVA RET]],0)</f>
        <v>0</v>
      </c>
      <c r="R234" s="35">
        <f>Tabla1[[#This Row],[TASA 16]]*16%</f>
        <v>0</v>
      </c>
    </row>
    <row r="235" spans="2:18" x14ac:dyDescent="0.25">
      <c r="B235" t="str">
        <f>'[1]210 Y RFC'!A235</f>
        <v>LSO741128J68</v>
      </c>
      <c r="C235" t="str">
        <f>'[1]210 Y RFC'!B235</f>
        <v>210-0233</v>
      </c>
      <c r="D235" t="str">
        <f>'[1]210 Y RFC'!C235</f>
        <v>LABORATORIOS SOLFRAN SA</v>
      </c>
      <c r="E235" s="28">
        <f>SUMIFS(Tabla16[TASA 16],Tabla16[NUM],Tabla1[[#This Row],[CODIGO]])</f>
        <v>0</v>
      </c>
      <c r="F235" s="28">
        <f>SUMIFS(Tabla16[TASA 0%],Tabla16[NUM],Tabla1[[#This Row],[CODIGO]])</f>
        <v>0</v>
      </c>
      <c r="G235" s="28">
        <f>SUMIFS(Tabla16[[EXENTO ]],Tabla16[NUM],Tabla1[[#This Row],[CODIGO]])</f>
        <v>0</v>
      </c>
      <c r="H235" s="28">
        <f>SUMIFS(Tabla16[IVA],Tabla16[NUM],Tabla1[[#This Row],[CODIGO]])</f>
        <v>0</v>
      </c>
      <c r="I235" s="28">
        <f>SUMIFS(Tabla16[ISR RET.],Tabla16[NUM],Tabla1[[#This Row],[CODIGO]])</f>
        <v>0</v>
      </c>
      <c r="J235" s="28">
        <f>SUMIFS(Tabla16[IVA RET.],Tabla16[NUM],Tabla1[[#This Row],[CODIGO]])</f>
        <v>0</v>
      </c>
      <c r="K235" t="str">
        <f>FIXED(Tabla1[[#This Row],[TASA 16%]],0)</f>
        <v>0</v>
      </c>
      <c r="L235" t="str">
        <f>FIXED(Tabla1[[#This Row],[TASA 0%]],0)</f>
        <v>0</v>
      </c>
      <c r="M235" t="str">
        <f>FIXED(Tabla1[[#This Row],[TASA EXE.]],0)</f>
        <v>0</v>
      </c>
      <c r="N235" t="str">
        <f>FIXED(Tabla1[[#This Row],[IVA]],0)</f>
        <v>0</v>
      </c>
      <c r="O235" t="str">
        <f>FIXED(Tabla1[[#This Row],[ISR RET]],0)</f>
        <v>0</v>
      </c>
      <c r="P235" t="str">
        <f>FIXED(Tabla1[[#This Row],[IVA RET]],0)</f>
        <v>0</v>
      </c>
      <c r="R235" s="35">
        <f>Tabla1[[#This Row],[TASA 16]]*16%</f>
        <v>0</v>
      </c>
    </row>
    <row r="236" spans="2:18" x14ac:dyDescent="0.25">
      <c r="B236" t="str">
        <f>'[1]210 Y RFC'!A236</f>
        <v>DEM100526JG4</v>
      </c>
      <c r="C236" t="str">
        <f>'[1]210 Y RFC'!B236</f>
        <v>210-0234</v>
      </c>
      <c r="D236" t="str">
        <f>'[1]210 Y RFC'!C236</f>
        <v>DIST ESPECIALIZADA EN MEDICAMENTOS PARA ABARROTES SA DE CV</v>
      </c>
      <c r="E236" s="28">
        <f>SUMIFS(Tabla16[TASA 16],Tabla16[NUM],Tabla1[[#This Row],[CODIGO]])</f>
        <v>0</v>
      </c>
      <c r="F236" s="28">
        <f>SUMIFS(Tabla16[TASA 0%],Tabla16[NUM],Tabla1[[#This Row],[CODIGO]])</f>
        <v>0</v>
      </c>
      <c r="G236" s="28">
        <f>SUMIFS(Tabla16[[EXENTO ]],Tabla16[NUM],Tabla1[[#This Row],[CODIGO]])</f>
        <v>0</v>
      </c>
      <c r="H236" s="28">
        <f>SUMIFS(Tabla16[IVA],Tabla16[NUM],Tabla1[[#This Row],[CODIGO]])</f>
        <v>0</v>
      </c>
      <c r="I236" s="28">
        <f>SUMIFS(Tabla16[ISR RET.],Tabla16[NUM],Tabla1[[#This Row],[CODIGO]])</f>
        <v>0</v>
      </c>
      <c r="J236" s="28">
        <f>SUMIFS(Tabla16[IVA RET.],Tabla16[NUM],Tabla1[[#This Row],[CODIGO]])</f>
        <v>0</v>
      </c>
      <c r="K236" t="str">
        <f>FIXED(Tabla1[[#This Row],[TASA 16%]],0)</f>
        <v>0</v>
      </c>
      <c r="L236" t="str">
        <f>FIXED(Tabla1[[#This Row],[TASA 0%]],0)</f>
        <v>0</v>
      </c>
      <c r="M236" t="str">
        <f>FIXED(Tabla1[[#This Row],[TASA EXE.]],0)</f>
        <v>0</v>
      </c>
      <c r="N236" t="str">
        <f>FIXED(Tabla1[[#This Row],[IVA]],0)</f>
        <v>0</v>
      </c>
      <c r="O236" t="str">
        <f>FIXED(Tabla1[[#This Row],[ISR RET]],0)</f>
        <v>0</v>
      </c>
      <c r="P236" t="str">
        <f>FIXED(Tabla1[[#This Row],[IVA RET]],0)</f>
        <v>0</v>
      </c>
      <c r="R236" s="35">
        <f>Tabla1[[#This Row],[TASA 16]]*16%</f>
        <v>0</v>
      </c>
    </row>
    <row r="237" spans="2:18" x14ac:dyDescent="0.25">
      <c r="B237" t="str">
        <f>'[1]210 Y RFC'!A237</f>
        <v>GOGP600914JC1</v>
      </c>
      <c r="C237" t="str">
        <f>'[1]210 Y RFC'!B237</f>
        <v>210-0235</v>
      </c>
      <c r="D237" t="str">
        <f>'[1]210 Y RFC'!C237</f>
        <v>GONZALEZ GONZALEZ PABLO</v>
      </c>
      <c r="E237" s="28">
        <f>SUMIFS(Tabla16[TASA 16],Tabla16[NUM],Tabla1[[#This Row],[CODIGO]])</f>
        <v>0</v>
      </c>
      <c r="F237" s="28">
        <f>SUMIFS(Tabla16[TASA 0%],Tabla16[NUM],Tabla1[[#This Row],[CODIGO]])</f>
        <v>0</v>
      </c>
      <c r="G237" s="28">
        <f>SUMIFS(Tabla16[[EXENTO ]],Tabla16[NUM],Tabla1[[#This Row],[CODIGO]])</f>
        <v>0</v>
      </c>
      <c r="H237" s="28">
        <f>SUMIFS(Tabla16[IVA],Tabla16[NUM],Tabla1[[#This Row],[CODIGO]])</f>
        <v>0</v>
      </c>
      <c r="I237" s="28">
        <f>SUMIFS(Tabla16[ISR RET.],Tabla16[NUM],Tabla1[[#This Row],[CODIGO]])</f>
        <v>0</v>
      </c>
      <c r="J237" s="28">
        <f>SUMIFS(Tabla16[IVA RET.],Tabla16[NUM],Tabla1[[#This Row],[CODIGO]])</f>
        <v>0</v>
      </c>
      <c r="K237" t="str">
        <f>FIXED(Tabla1[[#This Row],[TASA 16%]],0)</f>
        <v>0</v>
      </c>
      <c r="L237" t="str">
        <f>FIXED(Tabla1[[#This Row],[TASA 0%]],0)</f>
        <v>0</v>
      </c>
      <c r="M237" t="str">
        <f>FIXED(Tabla1[[#This Row],[TASA EXE.]],0)</f>
        <v>0</v>
      </c>
      <c r="N237" t="str">
        <f>FIXED(Tabla1[[#This Row],[IVA]],0)</f>
        <v>0</v>
      </c>
      <c r="O237" t="str">
        <f>FIXED(Tabla1[[#This Row],[ISR RET]],0)</f>
        <v>0</v>
      </c>
      <c r="P237" t="str">
        <f>FIXED(Tabla1[[#This Row],[IVA RET]],0)</f>
        <v>0</v>
      </c>
      <c r="R237" s="35">
        <f>Tabla1[[#This Row],[TASA 16]]*16%</f>
        <v>0</v>
      </c>
    </row>
    <row r="238" spans="2:18" x14ac:dyDescent="0.25">
      <c r="B238" t="str">
        <f>'[1]210 Y RFC'!A238</f>
        <v>BAMC8907023VA</v>
      </c>
      <c r="C238" t="str">
        <f>'[1]210 Y RFC'!B238</f>
        <v>210-0236</v>
      </c>
      <c r="D238" t="str">
        <f>'[1]210 Y RFC'!C238</f>
        <v>BARAJAS MARTIN CRISTIAM JALIL</v>
      </c>
      <c r="E238" s="28">
        <f>SUMIFS(Tabla16[TASA 16],Tabla16[NUM],Tabla1[[#This Row],[CODIGO]])</f>
        <v>0</v>
      </c>
      <c r="F238" s="28">
        <f>SUMIFS(Tabla16[TASA 0%],Tabla16[NUM],Tabla1[[#This Row],[CODIGO]])</f>
        <v>0</v>
      </c>
      <c r="G238" s="28">
        <f>SUMIFS(Tabla16[[EXENTO ]],Tabla16[NUM],Tabla1[[#This Row],[CODIGO]])</f>
        <v>0</v>
      </c>
      <c r="H238" s="28">
        <f>SUMIFS(Tabla16[IVA],Tabla16[NUM],Tabla1[[#This Row],[CODIGO]])</f>
        <v>0</v>
      </c>
      <c r="I238" s="28">
        <f>SUMIFS(Tabla16[ISR RET.],Tabla16[NUM],Tabla1[[#This Row],[CODIGO]])</f>
        <v>0</v>
      </c>
      <c r="J238" s="28">
        <f>SUMIFS(Tabla16[IVA RET.],Tabla16[NUM],Tabla1[[#This Row],[CODIGO]])</f>
        <v>0</v>
      </c>
      <c r="K238" t="str">
        <f>FIXED(Tabla1[[#This Row],[TASA 16%]],0)</f>
        <v>0</v>
      </c>
      <c r="L238" t="str">
        <f>FIXED(Tabla1[[#This Row],[TASA 0%]],0)</f>
        <v>0</v>
      </c>
      <c r="M238" t="str">
        <f>FIXED(Tabla1[[#This Row],[TASA EXE.]],0)</f>
        <v>0</v>
      </c>
      <c r="N238" t="str">
        <f>FIXED(Tabla1[[#This Row],[IVA]],0)</f>
        <v>0</v>
      </c>
      <c r="O238" t="str">
        <f>FIXED(Tabla1[[#This Row],[ISR RET]],0)</f>
        <v>0</v>
      </c>
      <c r="P238" t="str">
        <f>FIXED(Tabla1[[#This Row],[IVA RET]],0)</f>
        <v>0</v>
      </c>
      <c r="R238" s="35">
        <f>Tabla1[[#This Row],[TASA 16]]*16%</f>
        <v>0</v>
      </c>
    </row>
    <row r="239" spans="2:18" x14ac:dyDescent="0.25">
      <c r="B239" t="str">
        <f>'[1]210 Y RFC'!A239</f>
        <v>CAGG740121CI4</v>
      </c>
      <c r="C239" t="str">
        <f>'[1]210 Y RFC'!B239</f>
        <v>210-0237</v>
      </c>
      <c r="D239" t="str">
        <f>'[1]210 Y RFC'!C239</f>
        <v>CAMARENA GONZALEZ GERARDO</v>
      </c>
      <c r="E239" s="28">
        <f>SUMIFS(Tabla16[TASA 16],Tabla16[NUM],Tabla1[[#This Row],[CODIGO]])</f>
        <v>8925</v>
      </c>
      <c r="F239" s="28">
        <f>SUMIFS(Tabla16[TASA 0%],Tabla16[NUM],Tabla1[[#This Row],[CODIGO]])</f>
        <v>0</v>
      </c>
      <c r="G239" s="28">
        <f>SUMIFS(Tabla16[[EXENTO ]],Tabla16[NUM],Tabla1[[#This Row],[CODIGO]])</f>
        <v>0</v>
      </c>
      <c r="H239" s="28">
        <f>SUMIFS(Tabla16[IVA],Tabla16[NUM],Tabla1[[#This Row],[CODIGO]])</f>
        <v>1428</v>
      </c>
      <c r="I239" s="28">
        <f>SUMIFS(Tabla16[ISR RET.],Tabla16[NUM],Tabla1[[#This Row],[CODIGO]])</f>
        <v>0</v>
      </c>
      <c r="J239" s="28">
        <f>SUMIFS(Tabla16[IVA RET.],Tabla16[NUM],Tabla1[[#This Row],[CODIGO]])</f>
        <v>0</v>
      </c>
      <c r="K239" t="str">
        <f>FIXED(Tabla1[[#This Row],[TASA 16%]],0)</f>
        <v>8,925</v>
      </c>
      <c r="L239" t="str">
        <f>FIXED(Tabla1[[#This Row],[TASA 0%]],0)</f>
        <v>0</v>
      </c>
      <c r="M239" t="str">
        <f>FIXED(Tabla1[[#This Row],[TASA EXE.]],0)</f>
        <v>0</v>
      </c>
      <c r="N239" t="str">
        <f>FIXED(Tabla1[[#This Row],[IVA]],0)</f>
        <v>1,428</v>
      </c>
      <c r="O239" t="str">
        <f>FIXED(Tabla1[[#This Row],[ISR RET]],0)</f>
        <v>0</v>
      </c>
      <c r="P239" t="str">
        <f>FIXED(Tabla1[[#This Row],[IVA RET]],0)</f>
        <v>0</v>
      </c>
      <c r="R239" s="35">
        <f>Tabla1[[#This Row],[TASA 16]]*16%</f>
        <v>1428</v>
      </c>
    </row>
    <row r="240" spans="2:18" x14ac:dyDescent="0.25">
      <c r="B240" t="str">
        <f>'[1]210 Y RFC'!A240</f>
        <v>TFA070827P80</v>
      </c>
      <c r="C240" t="str">
        <f>'[1]210 Y RFC'!B240</f>
        <v>210-0238</v>
      </c>
      <c r="D240" t="str">
        <f>'[1]210 Y RFC'!C240</f>
        <v>TECNYFARMA AMERICA SA DE CV</v>
      </c>
      <c r="E240" s="28">
        <f>SUMIFS(Tabla16[TASA 16],Tabla16[NUM],Tabla1[[#This Row],[CODIGO]])</f>
        <v>0</v>
      </c>
      <c r="F240" s="28">
        <f>SUMIFS(Tabla16[TASA 0%],Tabla16[NUM],Tabla1[[#This Row],[CODIGO]])</f>
        <v>0</v>
      </c>
      <c r="G240" s="28">
        <f>SUMIFS(Tabla16[[EXENTO ]],Tabla16[NUM],Tabla1[[#This Row],[CODIGO]])</f>
        <v>0</v>
      </c>
      <c r="H240" s="28">
        <f>SUMIFS(Tabla16[IVA],Tabla16[NUM],Tabla1[[#This Row],[CODIGO]])</f>
        <v>0</v>
      </c>
      <c r="I240" s="28">
        <f>SUMIFS(Tabla16[ISR RET.],Tabla16[NUM],Tabla1[[#This Row],[CODIGO]])</f>
        <v>0</v>
      </c>
      <c r="J240" s="28">
        <f>SUMIFS(Tabla16[IVA RET.],Tabla16[NUM],Tabla1[[#This Row],[CODIGO]])</f>
        <v>0</v>
      </c>
      <c r="K240" t="str">
        <f>FIXED(Tabla1[[#This Row],[TASA 16%]],0)</f>
        <v>0</v>
      </c>
      <c r="L240" t="str">
        <f>FIXED(Tabla1[[#This Row],[TASA 0%]],0)</f>
        <v>0</v>
      </c>
      <c r="M240" t="str">
        <f>FIXED(Tabla1[[#This Row],[TASA EXE.]],0)</f>
        <v>0</v>
      </c>
      <c r="N240" t="str">
        <f>FIXED(Tabla1[[#This Row],[IVA]],0)</f>
        <v>0</v>
      </c>
      <c r="O240" t="str">
        <f>FIXED(Tabla1[[#This Row],[ISR RET]],0)</f>
        <v>0</v>
      </c>
      <c r="P240" t="str">
        <f>FIXED(Tabla1[[#This Row],[IVA RET]],0)</f>
        <v>0</v>
      </c>
      <c r="R240" s="35">
        <f>Tabla1[[#This Row],[TASA 16]]*16%</f>
        <v>0</v>
      </c>
    </row>
    <row r="241" spans="2:18" x14ac:dyDescent="0.25">
      <c r="B241" t="str">
        <f>'[1]210 Y RFC'!A241</f>
        <v>AGU940217KX2</v>
      </c>
      <c r="C241" t="str">
        <f>'[1]210 Y RFC'!B241</f>
        <v>210-0239</v>
      </c>
      <c r="D241" t="str">
        <f>'[1]210 Y RFC'!C241</f>
        <v>AGROINDUSTRIA GUADALAJARA SA DE CV</v>
      </c>
      <c r="E241" s="28">
        <f>SUMIFS(Tabla16[TASA 16],Tabla16[NUM],Tabla1[[#This Row],[CODIGO]])</f>
        <v>0</v>
      </c>
      <c r="F241" s="28">
        <f>SUMIFS(Tabla16[TASA 0%],Tabla16[NUM],Tabla1[[#This Row],[CODIGO]])</f>
        <v>0</v>
      </c>
      <c r="G241" s="28">
        <f>SUMIFS(Tabla16[[EXENTO ]],Tabla16[NUM],Tabla1[[#This Row],[CODIGO]])</f>
        <v>0</v>
      </c>
      <c r="H241" s="28">
        <f>SUMIFS(Tabla16[IVA],Tabla16[NUM],Tabla1[[#This Row],[CODIGO]])</f>
        <v>0</v>
      </c>
      <c r="I241" s="28">
        <f>SUMIFS(Tabla16[ISR RET.],Tabla16[NUM],Tabla1[[#This Row],[CODIGO]])</f>
        <v>0</v>
      </c>
      <c r="J241" s="28">
        <f>SUMIFS(Tabla16[IVA RET.],Tabla16[NUM],Tabla1[[#This Row],[CODIGO]])</f>
        <v>0</v>
      </c>
      <c r="K241" t="str">
        <f>FIXED(Tabla1[[#This Row],[TASA 16%]],0)</f>
        <v>0</v>
      </c>
      <c r="L241" t="str">
        <f>FIXED(Tabla1[[#This Row],[TASA 0%]],0)</f>
        <v>0</v>
      </c>
      <c r="M241" t="str">
        <f>FIXED(Tabla1[[#This Row],[TASA EXE.]],0)</f>
        <v>0</v>
      </c>
      <c r="N241" t="str">
        <f>FIXED(Tabla1[[#This Row],[IVA]],0)</f>
        <v>0</v>
      </c>
      <c r="O241" t="str">
        <f>FIXED(Tabla1[[#This Row],[ISR RET]],0)</f>
        <v>0</v>
      </c>
      <c r="P241" t="str">
        <f>FIXED(Tabla1[[#This Row],[IVA RET]],0)</f>
        <v>0</v>
      </c>
      <c r="R241" s="35">
        <f>Tabla1[[#This Row],[TASA 16]]*16%</f>
        <v>0</v>
      </c>
    </row>
    <row r="242" spans="2:18" x14ac:dyDescent="0.25">
      <c r="B242" t="str">
        <f>'[1]210 Y RFC'!A242</f>
        <v>LPA8612018R0</v>
      </c>
      <c r="C242" t="str">
        <f>'[1]210 Y RFC'!B242</f>
        <v>210-0240</v>
      </c>
      <c r="D242" t="str">
        <f>'[1]210 Y RFC'!C242</f>
        <v>LABORATORIOS PATRICE SA DE CV</v>
      </c>
      <c r="E242" s="28">
        <f>SUMIFS(Tabla16[TASA 16],Tabla16[NUM],Tabla1[[#This Row],[CODIGO]])</f>
        <v>0</v>
      </c>
      <c r="F242" s="28">
        <f>SUMIFS(Tabla16[TASA 0%],Tabla16[NUM],Tabla1[[#This Row],[CODIGO]])</f>
        <v>0</v>
      </c>
      <c r="G242" s="28">
        <f>SUMIFS(Tabla16[[EXENTO ]],Tabla16[NUM],Tabla1[[#This Row],[CODIGO]])</f>
        <v>0</v>
      </c>
      <c r="H242" s="28">
        <f>SUMIFS(Tabla16[IVA],Tabla16[NUM],Tabla1[[#This Row],[CODIGO]])</f>
        <v>0</v>
      </c>
      <c r="I242" s="28">
        <f>SUMIFS(Tabla16[ISR RET.],Tabla16[NUM],Tabla1[[#This Row],[CODIGO]])</f>
        <v>0</v>
      </c>
      <c r="J242" s="28">
        <f>SUMIFS(Tabla16[IVA RET.],Tabla16[NUM],Tabla1[[#This Row],[CODIGO]])</f>
        <v>0</v>
      </c>
      <c r="K242" t="str">
        <f>FIXED(Tabla1[[#This Row],[TASA 16%]],0)</f>
        <v>0</v>
      </c>
      <c r="L242" t="str">
        <f>FIXED(Tabla1[[#This Row],[TASA 0%]],0)</f>
        <v>0</v>
      </c>
      <c r="M242" t="str">
        <f>FIXED(Tabla1[[#This Row],[TASA EXE.]],0)</f>
        <v>0</v>
      </c>
      <c r="N242" t="str">
        <f>FIXED(Tabla1[[#This Row],[IVA]],0)</f>
        <v>0</v>
      </c>
      <c r="O242" t="str">
        <f>FIXED(Tabla1[[#This Row],[ISR RET]],0)</f>
        <v>0</v>
      </c>
      <c r="P242" t="str">
        <f>FIXED(Tabla1[[#This Row],[IVA RET]],0)</f>
        <v>0</v>
      </c>
      <c r="R242" s="35">
        <f>Tabla1[[#This Row],[TASA 16]]*16%</f>
        <v>0</v>
      </c>
    </row>
    <row r="243" spans="2:18" x14ac:dyDescent="0.25">
      <c r="B243" t="str">
        <f>'[1]210 Y RFC'!A243</f>
        <v>GEM040204HC6</v>
      </c>
      <c r="C243" t="str">
        <f>'[1]210 Y RFC'!B243</f>
        <v>210-0241</v>
      </c>
      <c r="D243" t="str">
        <f>'[1]210 Y RFC'!C243</f>
        <v>GRUPO EMEQUR SA DE CV</v>
      </c>
      <c r="E243" s="28">
        <f>SUMIFS(Tabla16[TASA 16],Tabla16[NUM],Tabla1[[#This Row],[CODIGO]])</f>
        <v>0</v>
      </c>
      <c r="F243" s="28">
        <f>SUMIFS(Tabla16[TASA 0%],Tabla16[NUM],Tabla1[[#This Row],[CODIGO]])</f>
        <v>0</v>
      </c>
      <c r="G243" s="28">
        <f>SUMIFS(Tabla16[[EXENTO ]],Tabla16[NUM],Tabla1[[#This Row],[CODIGO]])</f>
        <v>0</v>
      </c>
      <c r="H243" s="28">
        <f>SUMIFS(Tabla16[IVA],Tabla16[NUM],Tabla1[[#This Row],[CODIGO]])</f>
        <v>0</v>
      </c>
      <c r="I243" s="28">
        <f>SUMIFS(Tabla16[ISR RET.],Tabla16[NUM],Tabla1[[#This Row],[CODIGO]])</f>
        <v>0</v>
      </c>
      <c r="J243" s="28">
        <f>SUMIFS(Tabla16[IVA RET.],Tabla16[NUM],Tabla1[[#This Row],[CODIGO]])</f>
        <v>0</v>
      </c>
      <c r="K243" t="str">
        <f>FIXED(Tabla1[[#This Row],[TASA 16%]],0)</f>
        <v>0</v>
      </c>
      <c r="L243" t="str">
        <f>FIXED(Tabla1[[#This Row],[TASA 0%]],0)</f>
        <v>0</v>
      </c>
      <c r="M243" t="str">
        <f>FIXED(Tabla1[[#This Row],[TASA EXE.]],0)</f>
        <v>0</v>
      </c>
      <c r="N243" t="str">
        <f>FIXED(Tabla1[[#This Row],[IVA]],0)</f>
        <v>0</v>
      </c>
      <c r="O243" t="str">
        <f>FIXED(Tabla1[[#This Row],[ISR RET]],0)</f>
        <v>0</v>
      </c>
      <c r="P243" t="str">
        <f>FIXED(Tabla1[[#This Row],[IVA RET]],0)</f>
        <v>0</v>
      </c>
      <c r="R243" s="35">
        <f>Tabla1[[#This Row],[TASA 16]]*16%</f>
        <v>0</v>
      </c>
    </row>
    <row r="244" spans="2:18" x14ac:dyDescent="0.25">
      <c r="B244" t="str">
        <f>'[1]210 Y RFC'!A244</f>
        <v>CAOF770606DZA</v>
      </c>
      <c r="C244" t="str">
        <f>'[1]210 Y RFC'!B244</f>
        <v>210-0242</v>
      </c>
      <c r="D244" t="str">
        <f>'[1]210 Y RFC'!C244</f>
        <v>CASTRO OROZCO FRANCISCO</v>
      </c>
      <c r="E244" s="28">
        <f>SUMIFS(Tabla16[TASA 16],Tabla16[NUM],Tabla1[[#This Row],[CODIGO]])</f>
        <v>0</v>
      </c>
      <c r="F244" s="28">
        <f>SUMIFS(Tabla16[TASA 0%],Tabla16[NUM],Tabla1[[#This Row],[CODIGO]])</f>
        <v>0</v>
      </c>
      <c r="G244" s="28">
        <f>SUMIFS(Tabla16[[EXENTO ]],Tabla16[NUM],Tabla1[[#This Row],[CODIGO]])</f>
        <v>0</v>
      </c>
      <c r="H244" s="28">
        <f>SUMIFS(Tabla16[IVA],Tabla16[NUM],Tabla1[[#This Row],[CODIGO]])</f>
        <v>0</v>
      </c>
      <c r="I244" s="28">
        <f>SUMIFS(Tabla16[ISR RET.],Tabla16[NUM],Tabla1[[#This Row],[CODIGO]])</f>
        <v>0</v>
      </c>
      <c r="J244" s="28">
        <f>SUMIFS(Tabla16[IVA RET.],Tabla16[NUM],Tabla1[[#This Row],[CODIGO]])</f>
        <v>0</v>
      </c>
      <c r="K244" t="str">
        <f>FIXED(Tabla1[[#This Row],[TASA 16%]],0)</f>
        <v>0</v>
      </c>
      <c r="L244" t="str">
        <f>FIXED(Tabla1[[#This Row],[TASA 0%]],0)</f>
        <v>0</v>
      </c>
      <c r="M244" t="str">
        <f>FIXED(Tabla1[[#This Row],[TASA EXE.]],0)</f>
        <v>0</v>
      </c>
      <c r="N244" t="str">
        <f>FIXED(Tabla1[[#This Row],[IVA]],0)</f>
        <v>0</v>
      </c>
      <c r="O244" t="str">
        <f>FIXED(Tabla1[[#This Row],[ISR RET]],0)</f>
        <v>0</v>
      </c>
      <c r="P244" t="str">
        <f>FIXED(Tabla1[[#This Row],[IVA RET]],0)</f>
        <v>0</v>
      </c>
      <c r="R244" s="35">
        <f>Tabla1[[#This Row],[TASA 16]]*16%</f>
        <v>0</v>
      </c>
    </row>
    <row r="245" spans="2:18" x14ac:dyDescent="0.25">
      <c r="B245" t="str">
        <f>'[1]210 Y RFC'!A245</f>
        <v>VACR460705E40</v>
      </c>
      <c r="C245" t="str">
        <f>'[1]210 Y RFC'!B245</f>
        <v>210-0243</v>
      </c>
      <c r="D245" t="str">
        <f>'[1]210 Y RFC'!C245</f>
        <v>VAZQUEZ CASTAÑEDA ROBERTO</v>
      </c>
      <c r="E245" s="28">
        <f>SUMIFS(Tabla16[TASA 16],Tabla16[NUM],Tabla1[[#This Row],[CODIGO]])</f>
        <v>0</v>
      </c>
      <c r="F245" s="28">
        <f>SUMIFS(Tabla16[TASA 0%],Tabla16[NUM],Tabla1[[#This Row],[CODIGO]])</f>
        <v>0</v>
      </c>
      <c r="G245" s="28">
        <f>SUMIFS(Tabla16[[EXENTO ]],Tabla16[NUM],Tabla1[[#This Row],[CODIGO]])</f>
        <v>0</v>
      </c>
      <c r="H245" s="28">
        <f>SUMIFS(Tabla16[IVA],Tabla16[NUM],Tabla1[[#This Row],[CODIGO]])</f>
        <v>0</v>
      </c>
      <c r="I245" s="28">
        <f>SUMIFS(Tabla16[ISR RET.],Tabla16[NUM],Tabla1[[#This Row],[CODIGO]])</f>
        <v>0</v>
      </c>
      <c r="J245" s="28">
        <f>SUMIFS(Tabla16[IVA RET.],Tabla16[NUM],Tabla1[[#This Row],[CODIGO]])</f>
        <v>0</v>
      </c>
      <c r="K245" t="str">
        <f>FIXED(Tabla1[[#This Row],[TASA 16%]],0)</f>
        <v>0</v>
      </c>
      <c r="L245" t="str">
        <f>FIXED(Tabla1[[#This Row],[TASA 0%]],0)</f>
        <v>0</v>
      </c>
      <c r="M245" t="str">
        <f>FIXED(Tabla1[[#This Row],[TASA EXE.]],0)</f>
        <v>0</v>
      </c>
      <c r="N245" t="str">
        <f>FIXED(Tabla1[[#This Row],[IVA]],0)</f>
        <v>0</v>
      </c>
      <c r="O245" t="str">
        <f>FIXED(Tabla1[[#This Row],[ISR RET]],0)</f>
        <v>0</v>
      </c>
      <c r="P245" t="str">
        <f>FIXED(Tabla1[[#This Row],[IVA RET]],0)</f>
        <v>0</v>
      </c>
      <c r="R245" s="35">
        <f>Tabla1[[#This Row],[TASA 16]]*16%</f>
        <v>0</v>
      </c>
    </row>
    <row r="246" spans="2:18" x14ac:dyDescent="0.25">
      <c r="B246" t="str">
        <f>'[1]210 Y RFC'!A246</f>
        <v>TOGJ640411TE5</v>
      </c>
      <c r="C246" t="str">
        <f>'[1]210 Y RFC'!B246</f>
        <v>210-0244</v>
      </c>
      <c r="D246" t="str">
        <f>'[1]210 Y RFC'!C246</f>
        <v>DE LA TORRE GODINEZ JAIME</v>
      </c>
      <c r="E246" s="28">
        <f>SUMIFS(Tabla16[TASA 16],Tabla16[NUM],Tabla1[[#This Row],[CODIGO]])</f>
        <v>0</v>
      </c>
      <c r="F246" s="28">
        <f>SUMIFS(Tabla16[TASA 0%],Tabla16[NUM],Tabla1[[#This Row],[CODIGO]])</f>
        <v>0</v>
      </c>
      <c r="G246" s="28">
        <f>SUMIFS(Tabla16[[EXENTO ]],Tabla16[NUM],Tabla1[[#This Row],[CODIGO]])</f>
        <v>0</v>
      </c>
      <c r="H246" s="28">
        <f>SUMIFS(Tabla16[IVA],Tabla16[NUM],Tabla1[[#This Row],[CODIGO]])</f>
        <v>0</v>
      </c>
      <c r="I246" s="28">
        <f>SUMIFS(Tabla16[ISR RET.],Tabla16[NUM],Tabla1[[#This Row],[CODIGO]])</f>
        <v>0</v>
      </c>
      <c r="J246" s="28">
        <f>SUMIFS(Tabla16[IVA RET.],Tabla16[NUM],Tabla1[[#This Row],[CODIGO]])</f>
        <v>0</v>
      </c>
      <c r="K246" t="str">
        <f>FIXED(Tabla1[[#This Row],[TASA 16%]],0)</f>
        <v>0</v>
      </c>
      <c r="L246" t="str">
        <f>FIXED(Tabla1[[#This Row],[TASA 0%]],0)</f>
        <v>0</v>
      </c>
      <c r="M246" t="str">
        <f>FIXED(Tabla1[[#This Row],[TASA EXE.]],0)</f>
        <v>0</v>
      </c>
      <c r="N246" t="str">
        <f>FIXED(Tabla1[[#This Row],[IVA]],0)</f>
        <v>0</v>
      </c>
      <c r="O246" t="str">
        <f>FIXED(Tabla1[[#This Row],[ISR RET]],0)</f>
        <v>0</v>
      </c>
      <c r="P246" t="str">
        <f>FIXED(Tabla1[[#This Row],[IVA RET]],0)</f>
        <v>0</v>
      </c>
      <c r="R246" s="35">
        <f>Tabla1[[#This Row],[TASA 16]]*16%</f>
        <v>0</v>
      </c>
    </row>
    <row r="247" spans="2:18" x14ac:dyDescent="0.25">
      <c r="B247" t="str">
        <f>'[1]210 Y RFC'!A247</f>
        <v>GUPC780325A59</v>
      </c>
      <c r="C247" t="str">
        <f>'[1]210 Y RFC'!B247</f>
        <v>210-0245</v>
      </c>
      <c r="D247" t="str">
        <f>'[1]210 Y RFC'!C247</f>
        <v>GUZMAN PERUSQUIA CINTHYA ABIGAIL</v>
      </c>
      <c r="E247" s="28">
        <f>SUMIFS(Tabla16[TASA 16],Tabla16[NUM],Tabla1[[#This Row],[CODIGO]])</f>
        <v>0</v>
      </c>
      <c r="F247" s="28">
        <f>SUMIFS(Tabla16[TASA 0%],Tabla16[NUM],Tabla1[[#This Row],[CODIGO]])</f>
        <v>0</v>
      </c>
      <c r="G247" s="28">
        <f>SUMIFS(Tabla16[[EXENTO ]],Tabla16[NUM],Tabla1[[#This Row],[CODIGO]])</f>
        <v>0</v>
      </c>
      <c r="H247" s="28">
        <f>SUMIFS(Tabla16[IVA],Tabla16[NUM],Tabla1[[#This Row],[CODIGO]])</f>
        <v>0</v>
      </c>
      <c r="I247" s="28">
        <f>SUMIFS(Tabla16[ISR RET.],Tabla16[NUM],Tabla1[[#This Row],[CODIGO]])</f>
        <v>0</v>
      </c>
      <c r="J247" s="28">
        <f>SUMIFS(Tabla16[IVA RET.],Tabla16[NUM],Tabla1[[#This Row],[CODIGO]])</f>
        <v>0</v>
      </c>
      <c r="K247" t="str">
        <f>FIXED(Tabla1[[#This Row],[TASA 16%]],0)</f>
        <v>0</v>
      </c>
      <c r="L247" t="str">
        <f>FIXED(Tabla1[[#This Row],[TASA 0%]],0)</f>
        <v>0</v>
      </c>
      <c r="M247" t="str">
        <f>FIXED(Tabla1[[#This Row],[TASA EXE.]],0)</f>
        <v>0</v>
      </c>
      <c r="N247" t="str">
        <f>FIXED(Tabla1[[#This Row],[IVA]],0)</f>
        <v>0</v>
      </c>
      <c r="O247" t="str">
        <f>FIXED(Tabla1[[#This Row],[ISR RET]],0)</f>
        <v>0</v>
      </c>
      <c r="P247" t="str">
        <f>FIXED(Tabla1[[#This Row],[IVA RET]],0)</f>
        <v>0</v>
      </c>
      <c r="R247" s="35">
        <f>Tabla1[[#This Row],[TASA 16]]*16%</f>
        <v>0</v>
      </c>
    </row>
    <row r="248" spans="2:18" x14ac:dyDescent="0.25">
      <c r="B248" t="str">
        <f>'[1]210 Y RFC'!A248</f>
        <v>MEMR411003AW9</v>
      </c>
      <c r="C248" t="str">
        <f>'[1]210 Y RFC'!B248</f>
        <v>210-0246</v>
      </c>
      <c r="D248" t="str">
        <f>'[1]210 Y RFC'!C248</f>
        <v>MEJIA MARTINEZ ROBERTO</v>
      </c>
      <c r="E248" s="28">
        <f>SUMIFS(Tabla16[TASA 16],Tabla16[NUM],Tabla1[[#This Row],[CODIGO]])</f>
        <v>0</v>
      </c>
      <c r="F248" s="28">
        <f>SUMIFS(Tabla16[TASA 0%],Tabla16[NUM],Tabla1[[#This Row],[CODIGO]])</f>
        <v>0</v>
      </c>
      <c r="G248" s="28">
        <f>SUMIFS(Tabla16[[EXENTO ]],Tabla16[NUM],Tabla1[[#This Row],[CODIGO]])</f>
        <v>0</v>
      </c>
      <c r="H248" s="28">
        <f>SUMIFS(Tabla16[IVA],Tabla16[NUM],Tabla1[[#This Row],[CODIGO]])</f>
        <v>0</v>
      </c>
      <c r="I248" s="28">
        <f>SUMIFS(Tabla16[ISR RET.],Tabla16[NUM],Tabla1[[#This Row],[CODIGO]])</f>
        <v>0</v>
      </c>
      <c r="J248" s="28">
        <f>SUMIFS(Tabla16[IVA RET.],Tabla16[NUM],Tabla1[[#This Row],[CODIGO]])</f>
        <v>0</v>
      </c>
      <c r="K248" t="str">
        <f>FIXED(Tabla1[[#This Row],[TASA 16%]],0)</f>
        <v>0</v>
      </c>
      <c r="L248" t="str">
        <f>FIXED(Tabla1[[#This Row],[TASA 0%]],0)</f>
        <v>0</v>
      </c>
      <c r="M248" t="str">
        <f>FIXED(Tabla1[[#This Row],[TASA EXE.]],0)</f>
        <v>0</v>
      </c>
      <c r="N248" t="str">
        <f>FIXED(Tabla1[[#This Row],[IVA]],0)</f>
        <v>0</v>
      </c>
      <c r="O248" t="str">
        <f>FIXED(Tabla1[[#This Row],[ISR RET]],0)</f>
        <v>0</v>
      </c>
      <c r="P248" t="str">
        <f>FIXED(Tabla1[[#This Row],[IVA RET]],0)</f>
        <v>0</v>
      </c>
      <c r="R248" s="35">
        <f>Tabla1[[#This Row],[TASA 16]]*16%</f>
        <v>0</v>
      </c>
    </row>
    <row r="249" spans="2:18" x14ac:dyDescent="0.25">
      <c r="B249" t="str">
        <f>'[1]210 Y RFC'!A249</f>
        <v>SOAJ840630BZ6</v>
      </c>
      <c r="C249" t="str">
        <f>'[1]210 Y RFC'!B249</f>
        <v>210-0247</v>
      </c>
      <c r="D249" t="str">
        <f>'[1]210 Y RFC'!C249</f>
        <v>SOLANO ALVAREZ JUAN SAULO</v>
      </c>
      <c r="E249" s="28">
        <f>SUMIFS(Tabla16[TASA 16],Tabla16[NUM],Tabla1[[#This Row],[CODIGO]])</f>
        <v>0</v>
      </c>
      <c r="F249" s="28">
        <f>SUMIFS(Tabla16[TASA 0%],Tabla16[NUM],Tabla1[[#This Row],[CODIGO]])</f>
        <v>0</v>
      </c>
      <c r="G249" s="28">
        <f>SUMIFS(Tabla16[[EXENTO ]],Tabla16[NUM],Tabla1[[#This Row],[CODIGO]])</f>
        <v>0</v>
      </c>
      <c r="H249" s="28">
        <f>SUMIFS(Tabla16[IVA],Tabla16[NUM],Tabla1[[#This Row],[CODIGO]])</f>
        <v>0</v>
      </c>
      <c r="I249" s="28">
        <f>SUMIFS(Tabla16[ISR RET.],Tabla16[NUM],Tabla1[[#This Row],[CODIGO]])</f>
        <v>0</v>
      </c>
      <c r="J249" s="28">
        <f>SUMIFS(Tabla16[IVA RET.],Tabla16[NUM],Tabla1[[#This Row],[CODIGO]])</f>
        <v>0</v>
      </c>
      <c r="K249" t="str">
        <f>FIXED(Tabla1[[#This Row],[TASA 16%]],0)</f>
        <v>0</v>
      </c>
      <c r="L249" t="str">
        <f>FIXED(Tabla1[[#This Row],[TASA 0%]],0)</f>
        <v>0</v>
      </c>
      <c r="M249" t="str">
        <f>FIXED(Tabla1[[#This Row],[TASA EXE.]],0)</f>
        <v>0</v>
      </c>
      <c r="N249" t="str">
        <f>FIXED(Tabla1[[#This Row],[IVA]],0)</f>
        <v>0</v>
      </c>
      <c r="O249" t="str">
        <f>FIXED(Tabla1[[#This Row],[ISR RET]],0)</f>
        <v>0</v>
      </c>
      <c r="P249" t="str">
        <f>FIXED(Tabla1[[#This Row],[IVA RET]],0)</f>
        <v>0</v>
      </c>
      <c r="R249" s="35">
        <f>Tabla1[[#This Row],[TASA 16]]*16%</f>
        <v>0</v>
      </c>
    </row>
    <row r="250" spans="2:18" x14ac:dyDescent="0.25">
      <c r="B250" t="str">
        <f>'[1]210 Y RFC'!A250</f>
        <v>HELR521216GWA</v>
      </c>
      <c r="C250" t="str">
        <f>'[1]210 Y RFC'!B250</f>
        <v>210-0248</v>
      </c>
      <c r="D250" t="str">
        <f>'[1]210 Y RFC'!C250</f>
        <v>HERNANDEZ LEGY ROBERTO</v>
      </c>
      <c r="E250" s="28">
        <f>SUMIFS(Tabla16[TASA 16],Tabla16[NUM],Tabla1[[#This Row],[CODIGO]])</f>
        <v>0</v>
      </c>
      <c r="F250" s="28">
        <f>SUMIFS(Tabla16[TASA 0%],Tabla16[NUM],Tabla1[[#This Row],[CODIGO]])</f>
        <v>0</v>
      </c>
      <c r="G250" s="28">
        <f>SUMIFS(Tabla16[[EXENTO ]],Tabla16[NUM],Tabla1[[#This Row],[CODIGO]])</f>
        <v>0</v>
      </c>
      <c r="H250" s="28">
        <f>SUMIFS(Tabla16[IVA],Tabla16[NUM],Tabla1[[#This Row],[CODIGO]])</f>
        <v>0</v>
      </c>
      <c r="I250" s="28">
        <f>SUMIFS(Tabla16[ISR RET.],Tabla16[NUM],Tabla1[[#This Row],[CODIGO]])</f>
        <v>0</v>
      </c>
      <c r="J250" s="28">
        <f>SUMIFS(Tabla16[IVA RET.],Tabla16[NUM],Tabla1[[#This Row],[CODIGO]])</f>
        <v>0</v>
      </c>
      <c r="K250" t="str">
        <f>FIXED(Tabla1[[#This Row],[TASA 16%]],0)</f>
        <v>0</v>
      </c>
      <c r="L250" t="str">
        <f>FIXED(Tabla1[[#This Row],[TASA 0%]],0)</f>
        <v>0</v>
      </c>
      <c r="M250" t="str">
        <f>FIXED(Tabla1[[#This Row],[TASA EXE.]],0)</f>
        <v>0</v>
      </c>
      <c r="N250" t="str">
        <f>FIXED(Tabla1[[#This Row],[IVA]],0)</f>
        <v>0</v>
      </c>
      <c r="O250" t="str">
        <f>FIXED(Tabla1[[#This Row],[ISR RET]],0)</f>
        <v>0</v>
      </c>
      <c r="P250" t="str">
        <f>FIXED(Tabla1[[#This Row],[IVA RET]],0)</f>
        <v>0</v>
      </c>
      <c r="R250" s="35">
        <f>Tabla1[[#This Row],[TASA 16]]*16%</f>
        <v>0</v>
      </c>
    </row>
    <row r="251" spans="2:18" x14ac:dyDescent="0.25">
      <c r="B251" t="str">
        <f>'[1]210 Y RFC'!A251</f>
        <v>FUN150610P24</v>
      </c>
      <c r="C251" t="str">
        <f>'[1]210 Y RFC'!B251</f>
        <v>210-0249</v>
      </c>
      <c r="D251" t="str">
        <f>'[1]210 Y RFC'!C251</f>
        <v>FUNGIEXTRACTS S DE RL DE CV</v>
      </c>
      <c r="E251" s="28">
        <f>SUMIFS(Tabla16[TASA 16],Tabla16[NUM],Tabla1[[#This Row],[CODIGO]])</f>
        <v>0</v>
      </c>
      <c r="F251" s="28">
        <f>SUMIFS(Tabla16[TASA 0%],Tabla16[NUM],Tabla1[[#This Row],[CODIGO]])</f>
        <v>0</v>
      </c>
      <c r="G251" s="28">
        <f>SUMIFS(Tabla16[[EXENTO ]],Tabla16[NUM],Tabla1[[#This Row],[CODIGO]])</f>
        <v>0</v>
      </c>
      <c r="H251" s="28">
        <f>SUMIFS(Tabla16[IVA],Tabla16[NUM],Tabla1[[#This Row],[CODIGO]])</f>
        <v>0</v>
      </c>
      <c r="I251" s="28">
        <f>SUMIFS(Tabla16[ISR RET.],Tabla16[NUM],Tabla1[[#This Row],[CODIGO]])</f>
        <v>0</v>
      </c>
      <c r="J251" s="28">
        <f>SUMIFS(Tabla16[IVA RET.],Tabla16[NUM],Tabla1[[#This Row],[CODIGO]])</f>
        <v>0</v>
      </c>
      <c r="K251" t="str">
        <f>FIXED(Tabla1[[#This Row],[TASA 16%]],0)</f>
        <v>0</v>
      </c>
      <c r="L251" t="str">
        <f>FIXED(Tabla1[[#This Row],[TASA 0%]],0)</f>
        <v>0</v>
      </c>
      <c r="M251" t="str">
        <f>FIXED(Tabla1[[#This Row],[TASA EXE.]],0)</f>
        <v>0</v>
      </c>
      <c r="N251" t="str">
        <f>FIXED(Tabla1[[#This Row],[IVA]],0)</f>
        <v>0</v>
      </c>
      <c r="O251" t="str">
        <f>FIXED(Tabla1[[#This Row],[ISR RET]],0)</f>
        <v>0</v>
      </c>
      <c r="P251" t="str">
        <f>FIXED(Tabla1[[#This Row],[IVA RET]],0)</f>
        <v>0</v>
      </c>
      <c r="R251" s="35">
        <f>Tabla1[[#This Row],[TASA 16]]*16%</f>
        <v>0</v>
      </c>
    </row>
    <row r="252" spans="2:18" x14ac:dyDescent="0.25">
      <c r="B252" t="str">
        <f>'[1]210 Y RFC'!A252</f>
        <v>PEGG610423J21</v>
      </c>
      <c r="C252" t="str">
        <f>'[1]210 Y RFC'!B252</f>
        <v>210-0250</v>
      </c>
      <c r="D252" t="str">
        <f>'[1]210 Y RFC'!C252</f>
        <v>PENILLA GONZALEZ GERARDO</v>
      </c>
      <c r="E252" s="28">
        <f>SUMIFS(Tabla16[TASA 16],Tabla16[NUM],Tabla1[[#This Row],[CODIGO]])</f>
        <v>0</v>
      </c>
      <c r="F252" s="28">
        <f>SUMIFS(Tabla16[TASA 0%],Tabla16[NUM],Tabla1[[#This Row],[CODIGO]])</f>
        <v>0</v>
      </c>
      <c r="G252" s="28">
        <f>SUMIFS(Tabla16[[EXENTO ]],Tabla16[NUM],Tabla1[[#This Row],[CODIGO]])</f>
        <v>0</v>
      </c>
      <c r="H252" s="28">
        <f>SUMIFS(Tabla16[IVA],Tabla16[NUM],Tabla1[[#This Row],[CODIGO]])</f>
        <v>0</v>
      </c>
      <c r="I252" s="28">
        <f>SUMIFS(Tabla16[ISR RET.],Tabla16[NUM],Tabla1[[#This Row],[CODIGO]])</f>
        <v>0</v>
      </c>
      <c r="J252" s="28">
        <f>SUMIFS(Tabla16[IVA RET.],Tabla16[NUM],Tabla1[[#This Row],[CODIGO]])</f>
        <v>0</v>
      </c>
      <c r="K252" t="str">
        <f>FIXED(Tabla1[[#This Row],[TASA 16%]],0)</f>
        <v>0</v>
      </c>
      <c r="L252" t="str">
        <f>FIXED(Tabla1[[#This Row],[TASA 0%]],0)</f>
        <v>0</v>
      </c>
      <c r="M252" t="str">
        <f>FIXED(Tabla1[[#This Row],[TASA EXE.]],0)</f>
        <v>0</v>
      </c>
      <c r="N252" t="str">
        <f>FIXED(Tabla1[[#This Row],[IVA]],0)</f>
        <v>0</v>
      </c>
      <c r="O252" t="str">
        <f>FIXED(Tabla1[[#This Row],[ISR RET]],0)</f>
        <v>0</v>
      </c>
      <c r="P252" t="str">
        <f>FIXED(Tabla1[[#This Row],[IVA RET]],0)</f>
        <v>0</v>
      </c>
      <c r="R252" s="35">
        <f>Tabla1[[#This Row],[TASA 16]]*16%</f>
        <v>0</v>
      </c>
    </row>
    <row r="253" spans="2:18" x14ac:dyDescent="0.25">
      <c r="B253" t="str">
        <f>'[1]210 Y RFC'!A253</f>
        <v>HUMT771008PM4</v>
      </c>
      <c r="C253" t="str">
        <f>'[1]210 Y RFC'!B253</f>
        <v>210-0251</v>
      </c>
      <c r="D253" t="str">
        <f>'[1]210 Y RFC'!C253</f>
        <v>HUERTA MARTIN JOSE TRINIDAD</v>
      </c>
      <c r="E253" s="28">
        <f>SUMIFS(Tabla16[TASA 16],Tabla16[NUM],Tabla1[[#This Row],[CODIGO]])</f>
        <v>0</v>
      </c>
      <c r="F253" s="28">
        <f>SUMIFS(Tabla16[TASA 0%],Tabla16[NUM],Tabla1[[#This Row],[CODIGO]])</f>
        <v>0</v>
      </c>
      <c r="G253" s="28">
        <f>SUMIFS(Tabla16[[EXENTO ]],Tabla16[NUM],Tabla1[[#This Row],[CODIGO]])</f>
        <v>0</v>
      </c>
      <c r="H253" s="28">
        <f>SUMIFS(Tabla16[IVA],Tabla16[NUM],Tabla1[[#This Row],[CODIGO]])</f>
        <v>0</v>
      </c>
      <c r="I253" s="28">
        <f>SUMIFS(Tabla16[ISR RET.],Tabla16[NUM],Tabla1[[#This Row],[CODIGO]])</f>
        <v>0</v>
      </c>
      <c r="J253" s="28">
        <f>SUMIFS(Tabla16[IVA RET.],Tabla16[NUM],Tabla1[[#This Row],[CODIGO]])</f>
        <v>0</v>
      </c>
      <c r="K253" t="str">
        <f>FIXED(Tabla1[[#This Row],[TASA 16%]],0)</f>
        <v>0</v>
      </c>
      <c r="L253" t="str">
        <f>FIXED(Tabla1[[#This Row],[TASA 0%]],0)</f>
        <v>0</v>
      </c>
      <c r="M253" t="str">
        <f>FIXED(Tabla1[[#This Row],[TASA EXE.]],0)</f>
        <v>0</v>
      </c>
      <c r="N253" t="str">
        <f>FIXED(Tabla1[[#This Row],[IVA]],0)</f>
        <v>0</v>
      </c>
      <c r="O253" t="str">
        <f>FIXED(Tabla1[[#This Row],[ISR RET]],0)</f>
        <v>0</v>
      </c>
      <c r="P253" t="str">
        <f>FIXED(Tabla1[[#This Row],[IVA RET]],0)</f>
        <v>0</v>
      </c>
      <c r="R253" s="35">
        <f>Tabla1[[#This Row],[TASA 16]]*16%</f>
        <v>0</v>
      </c>
    </row>
    <row r="254" spans="2:18" x14ac:dyDescent="0.25">
      <c r="B254" t="str">
        <f>'[1]210 Y RFC'!A254</f>
        <v>LUGL8903196A4</v>
      </c>
      <c r="C254" t="str">
        <f>'[1]210 Y RFC'!B254</f>
        <v>210-0252</v>
      </c>
      <c r="D254" t="str">
        <f>'[1]210 Y RFC'!C254</f>
        <v>LUNA GASGA LETICIA</v>
      </c>
      <c r="E254" s="28">
        <f>SUMIFS(Tabla16[TASA 16],Tabla16[NUM],Tabla1[[#This Row],[CODIGO]])</f>
        <v>0</v>
      </c>
      <c r="F254" s="28">
        <f>SUMIFS(Tabla16[TASA 0%],Tabla16[NUM],Tabla1[[#This Row],[CODIGO]])</f>
        <v>0</v>
      </c>
      <c r="G254" s="28">
        <f>SUMIFS(Tabla16[[EXENTO ]],Tabla16[NUM],Tabla1[[#This Row],[CODIGO]])</f>
        <v>0</v>
      </c>
      <c r="H254" s="28">
        <f>SUMIFS(Tabla16[IVA],Tabla16[NUM],Tabla1[[#This Row],[CODIGO]])</f>
        <v>0</v>
      </c>
      <c r="I254" s="28">
        <f>SUMIFS(Tabla16[ISR RET.],Tabla16[NUM],Tabla1[[#This Row],[CODIGO]])</f>
        <v>0</v>
      </c>
      <c r="J254" s="28">
        <f>SUMIFS(Tabla16[IVA RET.],Tabla16[NUM],Tabla1[[#This Row],[CODIGO]])</f>
        <v>0</v>
      </c>
      <c r="K254" t="str">
        <f>FIXED(Tabla1[[#This Row],[TASA 16%]],0)</f>
        <v>0</v>
      </c>
      <c r="L254" t="str">
        <f>FIXED(Tabla1[[#This Row],[TASA 0%]],0)</f>
        <v>0</v>
      </c>
      <c r="M254" t="str">
        <f>FIXED(Tabla1[[#This Row],[TASA EXE.]],0)</f>
        <v>0</v>
      </c>
      <c r="N254" t="str">
        <f>FIXED(Tabla1[[#This Row],[IVA]],0)</f>
        <v>0</v>
      </c>
      <c r="O254" t="str">
        <f>FIXED(Tabla1[[#This Row],[ISR RET]],0)</f>
        <v>0</v>
      </c>
      <c r="P254" t="str">
        <f>FIXED(Tabla1[[#This Row],[IVA RET]],0)</f>
        <v>0</v>
      </c>
      <c r="R254" s="35">
        <f>Tabla1[[#This Row],[TASA 16]]*16%</f>
        <v>0</v>
      </c>
    </row>
    <row r="255" spans="2:18" x14ac:dyDescent="0.25">
      <c r="B255" t="str">
        <f>'[1]210 Y RFC'!A255</f>
        <v>PENM840702S52</v>
      </c>
      <c r="C255" t="str">
        <f>'[1]210 Y RFC'!B255</f>
        <v>210-0253</v>
      </c>
      <c r="D255" t="str">
        <f>'[1]210 Y RFC'!C255</f>
        <v>PEÑA NIETO MARTIN</v>
      </c>
      <c r="E255" s="28">
        <f>SUMIFS(Tabla16[TASA 16],Tabla16[NUM],Tabla1[[#This Row],[CODIGO]])</f>
        <v>0</v>
      </c>
      <c r="F255" s="28">
        <f>SUMIFS(Tabla16[TASA 0%],Tabla16[NUM],Tabla1[[#This Row],[CODIGO]])</f>
        <v>0</v>
      </c>
      <c r="G255" s="28">
        <f>SUMIFS(Tabla16[[EXENTO ]],Tabla16[NUM],Tabla1[[#This Row],[CODIGO]])</f>
        <v>0</v>
      </c>
      <c r="H255" s="28">
        <f>SUMIFS(Tabla16[IVA],Tabla16[NUM],Tabla1[[#This Row],[CODIGO]])</f>
        <v>0</v>
      </c>
      <c r="I255" s="28">
        <f>SUMIFS(Tabla16[ISR RET.],Tabla16[NUM],Tabla1[[#This Row],[CODIGO]])</f>
        <v>0</v>
      </c>
      <c r="J255" s="28">
        <f>SUMIFS(Tabla16[IVA RET.],Tabla16[NUM],Tabla1[[#This Row],[CODIGO]])</f>
        <v>0</v>
      </c>
      <c r="K255" t="str">
        <f>FIXED(Tabla1[[#This Row],[TASA 16%]],0)</f>
        <v>0</v>
      </c>
      <c r="L255" t="str">
        <f>FIXED(Tabla1[[#This Row],[TASA 0%]],0)</f>
        <v>0</v>
      </c>
      <c r="M255" t="str">
        <f>FIXED(Tabla1[[#This Row],[TASA EXE.]],0)</f>
        <v>0</v>
      </c>
      <c r="N255" t="str">
        <f>FIXED(Tabla1[[#This Row],[IVA]],0)</f>
        <v>0</v>
      </c>
      <c r="O255" t="str">
        <f>FIXED(Tabla1[[#This Row],[ISR RET]],0)</f>
        <v>0</v>
      </c>
      <c r="P255" t="str">
        <f>FIXED(Tabla1[[#This Row],[IVA RET]],0)</f>
        <v>0</v>
      </c>
      <c r="R255" s="35">
        <f>Tabla1[[#This Row],[TASA 16]]*16%</f>
        <v>0</v>
      </c>
    </row>
    <row r="256" spans="2:18" x14ac:dyDescent="0.25">
      <c r="B256" t="str">
        <f>'[1]210 Y RFC'!A256</f>
        <v>LUFJ730327CT4</v>
      </c>
      <c r="C256" t="str">
        <f>'[1]210 Y RFC'!B256</f>
        <v>210-0254</v>
      </c>
      <c r="D256" t="str">
        <f>'[1]210 Y RFC'!C256</f>
        <v>LUJANO FRANCO JOEL</v>
      </c>
      <c r="E256" s="28">
        <f>SUMIFS(Tabla16[TASA 16],Tabla16[NUM],Tabla1[[#This Row],[CODIGO]])</f>
        <v>0</v>
      </c>
      <c r="F256" s="28">
        <f>SUMIFS(Tabla16[TASA 0%],Tabla16[NUM],Tabla1[[#This Row],[CODIGO]])</f>
        <v>0</v>
      </c>
      <c r="G256" s="28">
        <f>SUMIFS(Tabla16[[EXENTO ]],Tabla16[NUM],Tabla1[[#This Row],[CODIGO]])</f>
        <v>0</v>
      </c>
      <c r="H256" s="28">
        <f>SUMIFS(Tabla16[IVA],Tabla16[NUM],Tabla1[[#This Row],[CODIGO]])</f>
        <v>0</v>
      </c>
      <c r="I256" s="28">
        <f>SUMIFS(Tabla16[ISR RET.],Tabla16[NUM],Tabla1[[#This Row],[CODIGO]])</f>
        <v>0</v>
      </c>
      <c r="J256" s="28">
        <f>SUMIFS(Tabla16[IVA RET.],Tabla16[NUM],Tabla1[[#This Row],[CODIGO]])</f>
        <v>0</v>
      </c>
      <c r="K256" t="str">
        <f>FIXED(Tabla1[[#This Row],[TASA 16%]],0)</f>
        <v>0</v>
      </c>
      <c r="L256" t="str">
        <f>FIXED(Tabla1[[#This Row],[TASA 0%]],0)</f>
        <v>0</v>
      </c>
      <c r="M256" t="str">
        <f>FIXED(Tabla1[[#This Row],[TASA EXE.]],0)</f>
        <v>0</v>
      </c>
      <c r="N256" t="str">
        <f>FIXED(Tabla1[[#This Row],[IVA]],0)</f>
        <v>0</v>
      </c>
      <c r="O256" t="str">
        <f>FIXED(Tabla1[[#This Row],[ISR RET]],0)</f>
        <v>0</v>
      </c>
      <c r="P256" t="str">
        <f>FIXED(Tabla1[[#This Row],[IVA RET]],0)</f>
        <v>0</v>
      </c>
      <c r="R256" s="35">
        <f>Tabla1[[#This Row],[TASA 16]]*16%</f>
        <v>0</v>
      </c>
    </row>
    <row r="257" spans="2:20" x14ac:dyDescent="0.25">
      <c r="B257" t="str">
        <f>'[1]210 Y RFC'!A257</f>
        <v>DMO150313342</v>
      </c>
      <c r="C257" t="str">
        <f>'[1]210 Y RFC'!B257</f>
        <v>210-0255</v>
      </c>
      <c r="D257" t="str">
        <f>'[1]210 Y RFC'!C257</f>
        <v>DISTRIBUCIONES MONARK SA DE CV</v>
      </c>
      <c r="E257" s="28">
        <f>SUMIFS(Tabla16[TASA 16],Tabla16[NUM],Tabla1[[#This Row],[CODIGO]])</f>
        <v>0</v>
      </c>
      <c r="F257" s="28">
        <f>SUMIFS(Tabla16[TASA 0%],Tabla16[NUM],Tabla1[[#This Row],[CODIGO]])</f>
        <v>0</v>
      </c>
      <c r="G257" s="28">
        <f>SUMIFS(Tabla16[[EXENTO ]],Tabla16[NUM],Tabla1[[#This Row],[CODIGO]])</f>
        <v>0</v>
      </c>
      <c r="H257" s="28">
        <f>SUMIFS(Tabla16[IVA],Tabla16[NUM],Tabla1[[#This Row],[CODIGO]])</f>
        <v>0</v>
      </c>
      <c r="I257" s="28">
        <f>SUMIFS(Tabla16[ISR RET.],Tabla16[NUM],Tabla1[[#This Row],[CODIGO]])</f>
        <v>0</v>
      </c>
      <c r="J257" s="28">
        <f>SUMIFS(Tabla16[IVA RET.],Tabla16[NUM],Tabla1[[#This Row],[CODIGO]])</f>
        <v>0</v>
      </c>
      <c r="K257" t="str">
        <f>FIXED(Tabla1[[#This Row],[TASA 16%]],0)</f>
        <v>0</v>
      </c>
      <c r="L257" t="str">
        <f>FIXED(Tabla1[[#This Row],[TASA 0%]],0)</f>
        <v>0</v>
      </c>
      <c r="M257" t="str">
        <f>FIXED(Tabla1[[#This Row],[TASA EXE.]],0)</f>
        <v>0</v>
      </c>
      <c r="N257" t="str">
        <f>FIXED(Tabla1[[#This Row],[IVA]],0)</f>
        <v>0</v>
      </c>
      <c r="O257" t="str">
        <f>FIXED(Tabla1[[#This Row],[ISR RET]],0)</f>
        <v>0</v>
      </c>
      <c r="P257" t="str">
        <f>FIXED(Tabla1[[#This Row],[IVA RET]],0)</f>
        <v>0</v>
      </c>
      <c r="R257" s="35">
        <f>Tabla1[[#This Row],[TASA 16]]*16%</f>
        <v>0</v>
      </c>
      <c r="T257" s="67"/>
    </row>
    <row r="258" spans="2:20" x14ac:dyDescent="0.25">
      <c r="B258" t="str">
        <f>'[1]210 Y RFC'!A258</f>
        <v>GOAP680629K71</v>
      </c>
      <c r="C258" t="str">
        <f>'[1]210 Y RFC'!B258</f>
        <v>210-0256</v>
      </c>
      <c r="D258" t="str">
        <f>'[1]210 Y RFC'!C258</f>
        <v>GOMEZ ARIAS PABLO</v>
      </c>
      <c r="E258" s="28">
        <f>SUMIFS(Tabla16[TASA 16],Tabla16[NUM],Tabla1[[#This Row],[CODIGO]])</f>
        <v>0</v>
      </c>
      <c r="F258" s="28">
        <f>SUMIFS(Tabla16[TASA 0%],Tabla16[NUM],Tabla1[[#This Row],[CODIGO]])</f>
        <v>0</v>
      </c>
      <c r="G258" s="28">
        <f>SUMIFS(Tabla16[[EXENTO ]],Tabla16[NUM],Tabla1[[#This Row],[CODIGO]])</f>
        <v>0</v>
      </c>
      <c r="H258" s="28">
        <f>SUMIFS(Tabla16[IVA],Tabla16[NUM],Tabla1[[#This Row],[CODIGO]])</f>
        <v>0</v>
      </c>
      <c r="I258" s="28">
        <f>SUMIFS(Tabla16[ISR RET.],Tabla16[NUM],Tabla1[[#This Row],[CODIGO]])</f>
        <v>0</v>
      </c>
      <c r="J258" s="28">
        <f>SUMIFS(Tabla16[IVA RET.],Tabla16[NUM],Tabla1[[#This Row],[CODIGO]])</f>
        <v>0</v>
      </c>
      <c r="K258" t="str">
        <f>FIXED(Tabla1[[#This Row],[TASA 16%]],0)</f>
        <v>0</v>
      </c>
      <c r="L258" t="str">
        <f>FIXED(Tabla1[[#This Row],[TASA 0%]],0)</f>
        <v>0</v>
      </c>
      <c r="M258" t="str">
        <f>FIXED(Tabla1[[#This Row],[TASA EXE.]],0)</f>
        <v>0</v>
      </c>
      <c r="N258" t="str">
        <f>FIXED(Tabla1[[#This Row],[IVA]],0)</f>
        <v>0</v>
      </c>
      <c r="O258" t="str">
        <f>FIXED(Tabla1[[#This Row],[ISR RET]],0)</f>
        <v>0</v>
      </c>
      <c r="P258" t="str">
        <f>FIXED(Tabla1[[#This Row],[IVA RET]],0)</f>
        <v>0</v>
      </c>
      <c r="R258" s="35">
        <f>Tabla1[[#This Row],[TASA 16]]*16%</f>
        <v>0</v>
      </c>
    </row>
    <row r="259" spans="2:20" x14ac:dyDescent="0.25">
      <c r="B259" t="str">
        <f>'[1]210 Y RFC'!A259</f>
        <v>LAV850627H67</v>
      </c>
      <c r="C259" t="str">
        <f>'[1]210 Y RFC'!B259</f>
        <v>210-0257</v>
      </c>
      <c r="D259" t="str">
        <f>'[1]210 Y RFC'!C259</f>
        <v>LABORATORIOS AVANT SA DE CV</v>
      </c>
      <c r="E259" s="28">
        <f>SUMIFS(Tabla16[TASA 16],Tabla16[NUM],Tabla1[[#This Row],[CODIGO]])</f>
        <v>0</v>
      </c>
      <c r="F259" s="28">
        <f>SUMIFS(Tabla16[TASA 0%],Tabla16[NUM],Tabla1[[#This Row],[CODIGO]])</f>
        <v>0</v>
      </c>
      <c r="G259" s="28">
        <f>SUMIFS(Tabla16[[EXENTO ]],Tabla16[NUM],Tabla1[[#This Row],[CODIGO]])</f>
        <v>0</v>
      </c>
      <c r="H259" s="28">
        <f>SUMIFS(Tabla16[IVA],Tabla16[NUM],Tabla1[[#This Row],[CODIGO]])</f>
        <v>0</v>
      </c>
      <c r="I259" s="28">
        <f>SUMIFS(Tabla16[ISR RET.],Tabla16[NUM],Tabla1[[#This Row],[CODIGO]])</f>
        <v>0</v>
      </c>
      <c r="J259" s="28">
        <f>SUMIFS(Tabla16[IVA RET.],Tabla16[NUM],Tabla1[[#This Row],[CODIGO]])</f>
        <v>0</v>
      </c>
      <c r="K259" t="str">
        <f>FIXED(Tabla1[[#This Row],[TASA 16%]],0)</f>
        <v>0</v>
      </c>
      <c r="L259" t="str">
        <f>FIXED(Tabla1[[#This Row],[TASA 0%]],0)</f>
        <v>0</v>
      </c>
      <c r="M259" t="str">
        <f>FIXED(Tabla1[[#This Row],[TASA EXE.]],0)</f>
        <v>0</v>
      </c>
      <c r="N259" t="str">
        <f>FIXED(Tabla1[[#This Row],[IVA]],0)</f>
        <v>0</v>
      </c>
      <c r="O259" t="str">
        <f>FIXED(Tabla1[[#This Row],[ISR RET]],0)</f>
        <v>0</v>
      </c>
      <c r="P259" t="str">
        <f>FIXED(Tabla1[[#This Row],[IVA RET]],0)</f>
        <v>0</v>
      </c>
      <c r="R259" s="35">
        <f>Tabla1[[#This Row],[TASA 16]]*16%</f>
        <v>0</v>
      </c>
    </row>
    <row r="260" spans="2:20" x14ac:dyDescent="0.25">
      <c r="B260" t="str">
        <f>'[1]210 Y RFC'!A260</f>
        <v>DEMA650810II8</v>
      </c>
      <c r="C260" t="str">
        <f>'[1]210 Y RFC'!B260</f>
        <v>210-0258</v>
      </c>
      <c r="D260" t="str">
        <f>'[1]210 Y RFC'!C260</f>
        <v>DELGADO MOLINA ALEJANDRO IGNACIO</v>
      </c>
      <c r="E260" s="28">
        <f>SUMIFS(Tabla16[TASA 16],Tabla16[NUM],Tabla1[[#This Row],[CODIGO]])</f>
        <v>0</v>
      </c>
      <c r="F260" s="28">
        <f>SUMIFS(Tabla16[TASA 0%],Tabla16[NUM],Tabla1[[#This Row],[CODIGO]])</f>
        <v>0</v>
      </c>
      <c r="G260" s="28">
        <f>SUMIFS(Tabla16[[EXENTO ]],Tabla16[NUM],Tabla1[[#This Row],[CODIGO]])</f>
        <v>0</v>
      </c>
      <c r="H260" s="28">
        <f>SUMIFS(Tabla16[IVA],Tabla16[NUM],Tabla1[[#This Row],[CODIGO]])</f>
        <v>0</v>
      </c>
      <c r="I260" s="28">
        <f>SUMIFS(Tabla16[ISR RET.],Tabla16[NUM],Tabla1[[#This Row],[CODIGO]])</f>
        <v>0</v>
      </c>
      <c r="J260" s="28">
        <f>SUMIFS(Tabla16[IVA RET.],Tabla16[NUM],Tabla1[[#This Row],[CODIGO]])</f>
        <v>0</v>
      </c>
      <c r="K260" t="str">
        <f>FIXED(Tabla1[[#This Row],[TASA 16%]],0)</f>
        <v>0</v>
      </c>
      <c r="L260" t="str">
        <f>FIXED(Tabla1[[#This Row],[TASA 0%]],0)</f>
        <v>0</v>
      </c>
      <c r="M260" t="str">
        <f>FIXED(Tabla1[[#This Row],[TASA EXE.]],0)</f>
        <v>0</v>
      </c>
      <c r="N260" t="str">
        <f>FIXED(Tabla1[[#This Row],[IVA]],0)</f>
        <v>0</v>
      </c>
      <c r="O260" t="str">
        <f>FIXED(Tabla1[[#This Row],[ISR RET]],0)</f>
        <v>0</v>
      </c>
      <c r="P260" t="str">
        <f>FIXED(Tabla1[[#This Row],[IVA RET]],0)</f>
        <v>0</v>
      </c>
      <c r="R260" s="35">
        <f>Tabla1[[#This Row],[TASA 16]]*16%</f>
        <v>0</v>
      </c>
    </row>
    <row r="261" spans="2:20" x14ac:dyDescent="0.25">
      <c r="B261" t="str">
        <f>'[1]210 Y RFC'!A261</f>
        <v>LELM550727PJ4</v>
      </c>
      <c r="C261" t="str">
        <f>'[1]210 Y RFC'!B261</f>
        <v>210-0259</v>
      </c>
      <c r="D261" t="str">
        <f>'[1]210 Y RFC'!C261</f>
        <v>LEO LORETO MARIO</v>
      </c>
      <c r="E261" s="28">
        <f>SUMIFS(Tabla16[TASA 16],Tabla16[NUM],Tabla1[[#This Row],[CODIGO]])</f>
        <v>0</v>
      </c>
      <c r="F261" s="28">
        <f>SUMIFS(Tabla16[TASA 0%],Tabla16[NUM],Tabla1[[#This Row],[CODIGO]])</f>
        <v>0</v>
      </c>
      <c r="G261" s="28">
        <f>SUMIFS(Tabla16[[EXENTO ]],Tabla16[NUM],Tabla1[[#This Row],[CODIGO]])</f>
        <v>0</v>
      </c>
      <c r="H261" s="28">
        <f>SUMIFS(Tabla16[IVA],Tabla16[NUM],Tabla1[[#This Row],[CODIGO]])</f>
        <v>0</v>
      </c>
      <c r="I261" s="28">
        <f>SUMIFS(Tabla16[ISR RET.],Tabla16[NUM],Tabla1[[#This Row],[CODIGO]])</f>
        <v>0</v>
      </c>
      <c r="J261" s="28">
        <f>SUMIFS(Tabla16[IVA RET.],Tabla16[NUM],Tabla1[[#This Row],[CODIGO]])</f>
        <v>0</v>
      </c>
      <c r="K261" t="str">
        <f>FIXED(Tabla1[[#This Row],[TASA 16%]],0)</f>
        <v>0</v>
      </c>
      <c r="L261" t="str">
        <f>FIXED(Tabla1[[#This Row],[TASA 0%]],0)</f>
        <v>0</v>
      </c>
      <c r="M261" t="str">
        <f>FIXED(Tabla1[[#This Row],[TASA EXE.]],0)</f>
        <v>0</v>
      </c>
      <c r="N261" t="str">
        <f>FIXED(Tabla1[[#This Row],[IVA]],0)</f>
        <v>0</v>
      </c>
      <c r="O261" t="str">
        <f>FIXED(Tabla1[[#This Row],[ISR RET]],0)</f>
        <v>0</v>
      </c>
      <c r="P261" t="str">
        <f>FIXED(Tabla1[[#This Row],[IVA RET]],0)</f>
        <v>0</v>
      </c>
      <c r="R261" s="35">
        <f>Tabla1[[#This Row],[TASA 16]]*16%</f>
        <v>0</v>
      </c>
    </row>
    <row r="262" spans="2:20" x14ac:dyDescent="0.25">
      <c r="B262" t="str">
        <f>'[1]210 Y RFC'!A262</f>
        <v>GAC131220HK0</v>
      </c>
      <c r="C262" t="str">
        <f>'[1]210 Y RFC'!B262</f>
        <v>210-0260</v>
      </c>
      <c r="D262" t="str">
        <f>'[1]210 Y RFC'!C262</f>
        <v>GRUPO ALCANCE COMERCIAL SA DE CV</v>
      </c>
      <c r="E262" s="28">
        <f>SUMIFS(Tabla16[TASA 16],Tabla16[NUM],Tabla1[[#This Row],[CODIGO]])</f>
        <v>0</v>
      </c>
      <c r="F262" s="28">
        <f>SUMIFS(Tabla16[TASA 0%],Tabla16[NUM],Tabla1[[#This Row],[CODIGO]])</f>
        <v>0</v>
      </c>
      <c r="G262" s="28">
        <f>SUMIFS(Tabla16[[EXENTO ]],Tabla16[NUM],Tabla1[[#This Row],[CODIGO]])</f>
        <v>0</v>
      </c>
      <c r="H262" s="28">
        <f>SUMIFS(Tabla16[IVA],Tabla16[NUM],Tabla1[[#This Row],[CODIGO]])</f>
        <v>0</v>
      </c>
      <c r="I262" s="28">
        <f>SUMIFS(Tabla16[ISR RET.],Tabla16[NUM],Tabla1[[#This Row],[CODIGO]])</f>
        <v>0</v>
      </c>
      <c r="J262" s="28">
        <f>SUMIFS(Tabla16[IVA RET.],Tabla16[NUM],Tabla1[[#This Row],[CODIGO]])</f>
        <v>0</v>
      </c>
      <c r="K262" t="str">
        <f>FIXED(Tabla1[[#This Row],[TASA 16%]],0)</f>
        <v>0</v>
      </c>
      <c r="L262" t="str">
        <f>FIXED(Tabla1[[#This Row],[TASA 0%]],0)</f>
        <v>0</v>
      </c>
      <c r="M262" t="str">
        <f>FIXED(Tabla1[[#This Row],[TASA EXE.]],0)</f>
        <v>0</v>
      </c>
      <c r="N262" t="str">
        <f>FIXED(Tabla1[[#This Row],[IVA]],0)</f>
        <v>0</v>
      </c>
      <c r="O262" t="str">
        <f>FIXED(Tabla1[[#This Row],[ISR RET]],0)</f>
        <v>0</v>
      </c>
      <c r="P262" t="str">
        <f>FIXED(Tabla1[[#This Row],[IVA RET]],0)</f>
        <v>0</v>
      </c>
      <c r="R262" s="35">
        <f>Tabla1[[#This Row],[TASA 16]]*16%</f>
        <v>0</v>
      </c>
    </row>
    <row r="263" spans="2:20" x14ac:dyDescent="0.25">
      <c r="B263" t="str">
        <f>'[1]210 Y RFC'!A263</f>
        <v>CSM140509E58</v>
      </c>
      <c r="C263" t="str">
        <f>'[1]210 Y RFC'!B263</f>
        <v>210-0261</v>
      </c>
      <c r="D263" t="str">
        <f>'[1]210 Y RFC'!C263</f>
        <v>COMERCIALIZADORA DE SERVICIOS MEDICOS SIPE SA DE CV</v>
      </c>
      <c r="E263" s="28">
        <f>SUMIFS(Tabla16[TASA 16],Tabla16[NUM],Tabla1[[#This Row],[CODIGO]])</f>
        <v>0</v>
      </c>
      <c r="F263" s="28">
        <f>SUMIFS(Tabla16[TASA 0%],Tabla16[NUM],Tabla1[[#This Row],[CODIGO]])</f>
        <v>0</v>
      </c>
      <c r="G263" s="28">
        <f>SUMIFS(Tabla16[[EXENTO ]],Tabla16[NUM],Tabla1[[#This Row],[CODIGO]])</f>
        <v>0</v>
      </c>
      <c r="H263" s="28">
        <f>SUMIFS(Tabla16[IVA],Tabla16[NUM],Tabla1[[#This Row],[CODIGO]])</f>
        <v>0</v>
      </c>
      <c r="I263" s="28">
        <f>SUMIFS(Tabla16[ISR RET.],Tabla16[NUM],Tabla1[[#This Row],[CODIGO]])</f>
        <v>0</v>
      </c>
      <c r="J263" s="28">
        <f>SUMIFS(Tabla16[IVA RET.],Tabla16[NUM],Tabla1[[#This Row],[CODIGO]])</f>
        <v>0</v>
      </c>
      <c r="K263" t="str">
        <f>FIXED(Tabla1[[#This Row],[TASA 16%]],0)</f>
        <v>0</v>
      </c>
      <c r="L263" t="str">
        <f>FIXED(Tabla1[[#This Row],[TASA 0%]],0)</f>
        <v>0</v>
      </c>
      <c r="M263" t="str">
        <f>FIXED(Tabla1[[#This Row],[TASA EXE.]],0)</f>
        <v>0</v>
      </c>
      <c r="N263" t="str">
        <f>FIXED(Tabla1[[#This Row],[IVA]],0)</f>
        <v>0</v>
      </c>
      <c r="O263" t="str">
        <f>FIXED(Tabla1[[#This Row],[ISR RET]],0)</f>
        <v>0</v>
      </c>
      <c r="P263" t="str">
        <f>FIXED(Tabla1[[#This Row],[IVA RET]],0)</f>
        <v>0</v>
      </c>
      <c r="R263" s="35">
        <f>Tabla1[[#This Row],[TASA 16]]*16%</f>
        <v>0</v>
      </c>
    </row>
    <row r="264" spans="2:20" x14ac:dyDescent="0.25">
      <c r="B264" t="str">
        <f>'[1]210 Y RFC'!A264</f>
        <v>ZAJR6705151Y5</v>
      </c>
      <c r="C264" t="str">
        <f>'[1]210 Y RFC'!B264</f>
        <v>210-0262</v>
      </c>
      <c r="D264" t="str">
        <f>'[1]210 Y RFC'!C264</f>
        <v>ZAVALA JIMENEZ ROSA MARIA</v>
      </c>
      <c r="E264" s="28">
        <f>SUMIFS(Tabla16[TASA 16],Tabla16[NUM],Tabla1[[#This Row],[CODIGO]])</f>
        <v>0</v>
      </c>
      <c r="F264" s="28">
        <f>SUMIFS(Tabla16[TASA 0%],Tabla16[NUM],Tabla1[[#This Row],[CODIGO]])</f>
        <v>0</v>
      </c>
      <c r="G264" s="28">
        <f>SUMIFS(Tabla16[[EXENTO ]],Tabla16[NUM],Tabla1[[#This Row],[CODIGO]])</f>
        <v>0</v>
      </c>
      <c r="H264" s="28">
        <f>SUMIFS(Tabla16[IVA],Tabla16[NUM],Tabla1[[#This Row],[CODIGO]])</f>
        <v>0</v>
      </c>
      <c r="I264" s="28">
        <f>SUMIFS(Tabla16[ISR RET.],Tabla16[NUM],Tabla1[[#This Row],[CODIGO]])</f>
        <v>0</v>
      </c>
      <c r="J264" s="28">
        <f>SUMIFS(Tabla16[IVA RET.],Tabla16[NUM],Tabla1[[#This Row],[CODIGO]])</f>
        <v>0</v>
      </c>
      <c r="K264" t="str">
        <f>FIXED(Tabla1[[#This Row],[TASA 16%]],0)</f>
        <v>0</v>
      </c>
      <c r="L264" t="str">
        <f>FIXED(Tabla1[[#This Row],[TASA 0%]],0)</f>
        <v>0</v>
      </c>
      <c r="M264" t="str">
        <f>FIXED(Tabla1[[#This Row],[TASA EXE.]],0)</f>
        <v>0</v>
      </c>
      <c r="N264" t="str">
        <f>FIXED(Tabla1[[#This Row],[IVA]],0)</f>
        <v>0</v>
      </c>
      <c r="O264" t="str">
        <f>FIXED(Tabla1[[#This Row],[ISR RET]],0)</f>
        <v>0</v>
      </c>
      <c r="P264" t="str">
        <f>FIXED(Tabla1[[#This Row],[IVA RET]],0)</f>
        <v>0</v>
      </c>
      <c r="R264" s="35">
        <f>Tabla1[[#This Row],[TASA 16]]*16%</f>
        <v>0</v>
      </c>
    </row>
    <row r="265" spans="2:20" x14ac:dyDescent="0.25">
      <c r="B265" t="str">
        <f>'[1]210 Y RFC'!A265</f>
        <v>GNI110920AU8</v>
      </c>
      <c r="C265" t="str">
        <f>'[1]210 Y RFC'!B265</f>
        <v>210-0263</v>
      </c>
      <c r="D265" t="str">
        <f>'[1]210 Y RFC'!C265</f>
        <v>GRUPO NIABBALS S DE RL DE CV</v>
      </c>
      <c r="E265" s="28">
        <f>SUMIFS(Tabla16[TASA 16],Tabla16[NUM],Tabla1[[#This Row],[CODIGO]])</f>
        <v>0</v>
      </c>
      <c r="F265" s="28">
        <f>SUMIFS(Tabla16[TASA 0%],Tabla16[NUM],Tabla1[[#This Row],[CODIGO]])</f>
        <v>0</v>
      </c>
      <c r="G265" s="28">
        <f>SUMIFS(Tabla16[[EXENTO ]],Tabla16[NUM],Tabla1[[#This Row],[CODIGO]])</f>
        <v>0</v>
      </c>
      <c r="H265" s="28">
        <f>SUMIFS(Tabla16[IVA],Tabla16[NUM],Tabla1[[#This Row],[CODIGO]])</f>
        <v>0</v>
      </c>
      <c r="I265" s="28">
        <f>SUMIFS(Tabla16[ISR RET.],Tabla16[NUM],Tabla1[[#This Row],[CODIGO]])</f>
        <v>0</v>
      </c>
      <c r="J265" s="28">
        <f>SUMIFS(Tabla16[IVA RET.],Tabla16[NUM],Tabla1[[#This Row],[CODIGO]])</f>
        <v>0</v>
      </c>
      <c r="K265" t="str">
        <f>FIXED(Tabla1[[#This Row],[TASA 16%]],0)</f>
        <v>0</v>
      </c>
      <c r="L265" t="str">
        <f>FIXED(Tabla1[[#This Row],[TASA 0%]],0)</f>
        <v>0</v>
      </c>
      <c r="M265" t="str">
        <f>FIXED(Tabla1[[#This Row],[TASA EXE.]],0)</f>
        <v>0</v>
      </c>
      <c r="N265" t="str">
        <f>FIXED(Tabla1[[#This Row],[IVA]],0)</f>
        <v>0</v>
      </c>
      <c r="O265" t="str">
        <f>FIXED(Tabla1[[#This Row],[ISR RET]],0)</f>
        <v>0</v>
      </c>
      <c r="P265" t="str">
        <f>FIXED(Tabla1[[#This Row],[IVA RET]],0)</f>
        <v>0</v>
      </c>
      <c r="R265" s="35">
        <f>Tabla1[[#This Row],[TASA 16]]*16%</f>
        <v>0</v>
      </c>
    </row>
    <row r="266" spans="2:20" x14ac:dyDescent="0.25">
      <c r="B266" t="str">
        <f>'[1]210 Y RFC'!A266</f>
        <v>TEGM580624KR2</v>
      </c>
      <c r="C266" t="str">
        <f>'[1]210 Y RFC'!B266</f>
        <v>210-0264</v>
      </c>
      <c r="D266" t="str">
        <f>'[1]210 Y RFC'!C266</f>
        <v>TEJEDA GARCIA MIGUEL</v>
      </c>
      <c r="E266" s="28">
        <f>SUMIFS(Tabla16[TASA 16],Tabla16[NUM],Tabla1[[#This Row],[CODIGO]])</f>
        <v>0</v>
      </c>
      <c r="F266" s="28">
        <f>SUMIFS(Tabla16[TASA 0%],Tabla16[NUM],Tabla1[[#This Row],[CODIGO]])</f>
        <v>0</v>
      </c>
      <c r="G266" s="28">
        <f>SUMIFS(Tabla16[[EXENTO ]],Tabla16[NUM],Tabla1[[#This Row],[CODIGO]])</f>
        <v>0</v>
      </c>
      <c r="H266" s="28">
        <f>SUMIFS(Tabla16[IVA],Tabla16[NUM],Tabla1[[#This Row],[CODIGO]])</f>
        <v>0</v>
      </c>
      <c r="I266" s="28">
        <f>SUMIFS(Tabla16[ISR RET.],Tabla16[NUM],Tabla1[[#This Row],[CODIGO]])</f>
        <v>0</v>
      </c>
      <c r="J266" s="28">
        <f>SUMIFS(Tabla16[IVA RET.],Tabla16[NUM],Tabla1[[#This Row],[CODIGO]])</f>
        <v>0</v>
      </c>
      <c r="K266" t="str">
        <f>FIXED(Tabla1[[#This Row],[TASA 16%]],0)</f>
        <v>0</v>
      </c>
      <c r="L266" t="str">
        <f>FIXED(Tabla1[[#This Row],[TASA 0%]],0)</f>
        <v>0</v>
      </c>
      <c r="M266" t="str">
        <f>FIXED(Tabla1[[#This Row],[TASA EXE.]],0)</f>
        <v>0</v>
      </c>
      <c r="N266" t="str">
        <f>FIXED(Tabla1[[#This Row],[IVA]],0)</f>
        <v>0</v>
      </c>
      <c r="O266" t="str">
        <f>FIXED(Tabla1[[#This Row],[ISR RET]],0)</f>
        <v>0</v>
      </c>
      <c r="P266" t="str">
        <f>FIXED(Tabla1[[#This Row],[IVA RET]],0)</f>
        <v>0</v>
      </c>
      <c r="R266" s="35">
        <f>Tabla1[[#This Row],[TASA 16]]*16%</f>
        <v>0</v>
      </c>
    </row>
    <row r="267" spans="2:20" x14ac:dyDescent="0.25">
      <c r="B267" t="str">
        <f>'[1]210 Y RFC'!A267</f>
        <v>MEGG910729LTA</v>
      </c>
      <c r="C267" t="str">
        <f>'[1]210 Y RFC'!B267</f>
        <v>210-0265</v>
      </c>
      <c r="D267" t="str">
        <f>'[1]210 Y RFC'!C267</f>
        <v>MENDOZA GARCIA GUSTAVO</v>
      </c>
      <c r="E267" s="28">
        <f>SUMIFS(Tabla16[TASA 16],Tabla16[NUM],Tabla1[[#This Row],[CODIGO]])</f>
        <v>0</v>
      </c>
      <c r="F267" s="28">
        <f>SUMIFS(Tabla16[TASA 0%],Tabla16[NUM],Tabla1[[#This Row],[CODIGO]])</f>
        <v>0</v>
      </c>
      <c r="G267" s="28">
        <f>SUMIFS(Tabla16[[EXENTO ]],Tabla16[NUM],Tabla1[[#This Row],[CODIGO]])</f>
        <v>0</v>
      </c>
      <c r="H267" s="28">
        <f>SUMIFS(Tabla16[IVA],Tabla16[NUM],Tabla1[[#This Row],[CODIGO]])</f>
        <v>0</v>
      </c>
      <c r="I267" s="28">
        <f>SUMIFS(Tabla16[ISR RET.],Tabla16[NUM],Tabla1[[#This Row],[CODIGO]])</f>
        <v>0</v>
      </c>
      <c r="J267" s="28">
        <f>SUMIFS(Tabla16[IVA RET.],Tabla16[NUM],Tabla1[[#This Row],[CODIGO]])</f>
        <v>0</v>
      </c>
      <c r="K267" t="str">
        <f>FIXED(Tabla1[[#This Row],[TASA 16%]],0)</f>
        <v>0</v>
      </c>
      <c r="L267" t="str">
        <f>FIXED(Tabla1[[#This Row],[TASA 0%]],0)</f>
        <v>0</v>
      </c>
      <c r="M267" t="str">
        <f>FIXED(Tabla1[[#This Row],[TASA EXE.]],0)</f>
        <v>0</v>
      </c>
      <c r="N267" t="str">
        <f>FIXED(Tabla1[[#This Row],[IVA]],0)</f>
        <v>0</v>
      </c>
      <c r="O267" t="str">
        <f>FIXED(Tabla1[[#This Row],[ISR RET]],0)</f>
        <v>0</v>
      </c>
      <c r="P267" t="str">
        <f>FIXED(Tabla1[[#This Row],[IVA RET]],0)</f>
        <v>0</v>
      </c>
      <c r="R267" s="35">
        <f>Tabla1[[#This Row],[TASA 16]]*16%</f>
        <v>0</v>
      </c>
    </row>
    <row r="268" spans="2:20" x14ac:dyDescent="0.25">
      <c r="B268" t="str">
        <f>'[1]210 Y RFC'!A268</f>
        <v>CATJ6503041Z2</v>
      </c>
      <c r="C268" t="str">
        <f>'[1]210 Y RFC'!B268</f>
        <v>210-0266</v>
      </c>
      <c r="D268" t="str">
        <f>'[1]210 Y RFC'!C268</f>
        <v>CASTILLO TOBIAS JUDITH</v>
      </c>
      <c r="E268" s="28">
        <f>SUMIFS(Tabla16[TASA 16],Tabla16[NUM],Tabla1[[#This Row],[CODIGO]])</f>
        <v>0</v>
      </c>
      <c r="F268" s="28">
        <f>SUMIFS(Tabla16[TASA 0%],Tabla16[NUM],Tabla1[[#This Row],[CODIGO]])</f>
        <v>0</v>
      </c>
      <c r="G268" s="28">
        <f>SUMIFS(Tabla16[[EXENTO ]],Tabla16[NUM],Tabla1[[#This Row],[CODIGO]])</f>
        <v>0</v>
      </c>
      <c r="H268" s="28">
        <f>SUMIFS(Tabla16[IVA],Tabla16[NUM],Tabla1[[#This Row],[CODIGO]])</f>
        <v>0</v>
      </c>
      <c r="I268" s="28">
        <f>SUMIFS(Tabla16[ISR RET.],Tabla16[NUM],Tabla1[[#This Row],[CODIGO]])</f>
        <v>0</v>
      </c>
      <c r="J268" s="28">
        <f>SUMIFS(Tabla16[IVA RET.],Tabla16[NUM],Tabla1[[#This Row],[CODIGO]])</f>
        <v>0</v>
      </c>
      <c r="K268" t="str">
        <f>FIXED(Tabla1[[#This Row],[TASA 16%]],0)</f>
        <v>0</v>
      </c>
      <c r="L268" t="str">
        <f>FIXED(Tabla1[[#This Row],[TASA 0%]],0)</f>
        <v>0</v>
      </c>
      <c r="M268" t="str">
        <f>FIXED(Tabla1[[#This Row],[TASA EXE.]],0)</f>
        <v>0</v>
      </c>
      <c r="N268" t="str">
        <f>FIXED(Tabla1[[#This Row],[IVA]],0)</f>
        <v>0</v>
      </c>
      <c r="O268" t="str">
        <f>FIXED(Tabla1[[#This Row],[ISR RET]],0)</f>
        <v>0</v>
      </c>
      <c r="P268" t="str">
        <f>FIXED(Tabla1[[#This Row],[IVA RET]],0)</f>
        <v>0</v>
      </c>
      <c r="R268" s="35">
        <f>Tabla1[[#This Row],[TASA 16]]*16%</f>
        <v>0</v>
      </c>
    </row>
    <row r="269" spans="2:20" x14ac:dyDescent="0.25">
      <c r="B269" t="str">
        <f>'[1]210 Y RFC'!A269</f>
        <v>IEI9701234Y9</v>
      </c>
      <c r="C269" t="str">
        <f>'[1]210 Y RFC'!B269</f>
        <v>210-0267</v>
      </c>
      <c r="D269" t="str">
        <f>'[1]210 Y RFC'!C269</f>
        <v>INGENIERIA ENERGETICA INTEGRAL SA DE CV</v>
      </c>
      <c r="E269" s="28">
        <f>SUMIFS(Tabla16[TASA 16],Tabla16[NUM],Tabla1[[#This Row],[CODIGO]])</f>
        <v>0</v>
      </c>
      <c r="F269" s="28">
        <f>SUMIFS(Tabla16[TASA 0%],Tabla16[NUM],Tabla1[[#This Row],[CODIGO]])</f>
        <v>0</v>
      </c>
      <c r="G269" s="28">
        <f>SUMIFS(Tabla16[[EXENTO ]],Tabla16[NUM],Tabla1[[#This Row],[CODIGO]])</f>
        <v>0</v>
      </c>
      <c r="H269" s="28">
        <f>SUMIFS(Tabla16[IVA],Tabla16[NUM],Tabla1[[#This Row],[CODIGO]])</f>
        <v>0</v>
      </c>
      <c r="I269" s="28">
        <f>SUMIFS(Tabla16[ISR RET.],Tabla16[NUM],Tabla1[[#This Row],[CODIGO]])</f>
        <v>0</v>
      </c>
      <c r="J269" s="28">
        <f>SUMIFS(Tabla16[IVA RET.],Tabla16[NUM],Tabla1[[#This Row],[CODIGO]])</f>
        <v>0</v>
      </c>
      <c r="K269" t="str">
        <f>FIXED(Tabla1[[#This Row],[TASA 16%]],0)</f>
        <v>0</v>
      </c>
      <c r="L269" t="str">
        <f>FIXED(Tabla1[[#This Row],[TASA 0%]],0)</f>
        <v>0</v>
      </c>
      <c r="M269" t="str">
        <f>FIXED(Tabla1[[#This Row],[TASA EXE.]],0)</f>
        <v>0</v>
      </c>
      <c r="N269" t="str">
        <f>FIXED(Tabla1[[#This Row],[IVA]],0)</f>
        <v>0</v>
      </c>
      <c r="O269" t="str">
        <f>FIXED(Tabla1[[#This Row],[ISR RET]],0)</f>
        <v>0</v>
      </c>
      <c r="P269" t="str">
        <f>FIXED(Tabla1[[#This Row],[IVA RET]],0)</f>
        <v>0</v>
      </c>
      <c r="R269" s="35">
        <f>Tabla1[[#This Row],[TASA 16]]*16%</f>
        <v>0</v>
      </c>
    </row>
    <row r="270" spans="2:20" x14ac:dyDescent="0.25">
      <c r="B270" t="str">
        <f>'[1]210 Y RFC'!A270</f>
        <v>MAO910729528</v>
      </c>
      <c r="C270" t="str">
        <f>'[1]210 Y RFC'!B270</f>
        <v>210-0268</v>
      </c>
      <c r="D270" t="str">
        <f>'[1]210 Y RFC'!C270</f>
        <v>MERCANTIL ABARROTERA ORSA SA DE CV</v>
      </c>
      <c r="E270" s="28">
        <f>SUMIFS(Tabla16[TASA 16],Tabla16[NUM],Tabla1[[#This Row],[CODIGO]])</f>
        <v>0</v>
      </c>
      <c r="F270" s="28">
        <f>SUMIFS(Tabla16[TASA 0%],Tabla16[NUM],Tabla1[[#This Row],[CODIGO]])</f>
        <v>0</v>
      </c>
      <c r="G270" s="28">
        <f>SUMIFS(Tabla16[[EXENTO ]],Tabla16[NUM],Tabla1[[#This Row],[CODIGO]])</f>
        <v>0</v>
      </c>
      <c r="H270" s="28">
        <f>SUMIFS(Tabla16[IVA],Tabla16[NUM],Tabla1[[#This Row],[CODIGO]])</f>
        <v>0</v>
      </c>
      <c r="I270" s="28">
        <f>SUMIFS(Tabla16[ISR RET.],Tabla16[NUM],Tabla1[[#This Row],[CODIGO]])</f>
        <v>0</v>
      </c>
      <c r="J270" s="28">
        <f>SUMIFS(Tabla16[IVA RET.],Tabla16[NUM],Tabla1[[#This Row],[CODIGO]])</f>
        <v>0</v>
      </c>
      <c r="K270" t="str">
        <f>FIXED(Tabla1[[#This Row],[TASA 16%]],0)</f>
        <v>0</v>
      </c>
      <c r="L270" t="str">
        <f>FIXED(Tabla1[[#This Row],[TASA 0%]],0)</f>
        <v>0</v>
      </c>
      <c r="M270" t="str">
        <f>FIXED(Tabla1[[#This Row],[TASA EXE.]],0)</f>
        <v>0</v>
      </c>
      <c r="N270" t="str">
        <f>FIXED(Tabla1[[#This Row],[IVA]],0)</f>
        <v>0</v>
      </c>
      <c r="O270" t="str">
        <f>FIXED(Tabla1[[#This Row],[ISR RET]],0)</f>
        <v>0</v>
      </c>
      <c r="P270" t="str">
        <f>FIXED(Tabla1[[#This Row],[IVA RET]],0)</f>
        <v>0</v>
      </c>
      <c r="R270" s="35">
        <f>Tabla1[[#This Row],[TASA 16]]*16%</f>
        <v>0</v>
      </c>
    </row>
    <row r="271" spans="2:20" x14ac:dyDescent="0.25">
      <c r="B271" t="str">
        <f>'[1]210 Y RFC'!A271</f>
        <v>CON890718MD7</v>
      </c>
      <c r="C271" t="str">
        <f>'[1]210 Y RFC'!B271</f>
        <v>210-0269</v>
      </c>
      <c r="D271" t="str">
        <f>'[1]210 Y RFC'!C271</f>
        <v>CONSUPHARMA SA DE CV</v>
      </c>
      <c r="E271" s="28">
        <f>SUMIFS(Tabla16[TASA 16],Tabla16[NUM],Tabla1[[#This Row],[CODIGO]])</f>
        <v>0</v>
      </c>
      <c r="F271" s="28">
        <f>SUMIFS(Tabla16[TASA 0%],Tabla16[NUM],Tabla1[[#This Row],[CODIGO]])</f>
        <v>0</v>
      </c>
      <c r="G271" s="28">
        <f>SUMIFS(Tabla16[[EXENTO ]],Tabla16[NUM],Tabla1[[#This Row],[CODIGO]])</f>
        <v>0</v>
      </c>
      <c r="H271" s="28">
        <f>SUMIFS(Tabla16[IVA],Tabla16[NUM],Tabla1[[#This Row],[CODIGO]])</f>
        <v>0</v>
      </c>
      <c r="I271" s="28">
        <f>SUMIFS(Tabla16[ISR RET.],Tabla16[NUM],Tabla1[[#This Row],[CODIGO]])</f>
        <v>0</v>
      </c>
      <c r="J271" s="28">
        <f>SUMIFS(Tabla16[IVA RET.],Tabla16[NUM],Tabla1[[#This Row],[CODIGO]])</f>
        <v>0</v>
      </c>
      <c r="K271" t="str">
        <f>FIXED(Tabla1[[#This Row],[TASA 16%]],0)</f>
        <v>0</v>
      </c>
      <c r="L271" t="str">
        <f>FIXED(Tabla1[[#This Row],[TASA 0%]],0)</f>
        <v>0</v>
      </c>
      <c r="M271" t="str">
        <f>FIXED(Tabla1[[#This Row],[TASA EXE.]],0)</f>
        <v>0</v>
      </c>
      <c r="N271" t="str">
        <f>FIXED(Tabla1[[#This Row],[IVA]],0)</f>
        <v>0</v>
      </c>
      <c r="O271" t="str">
        <f>FIXED(Tabla1[[#This Row],[ISR RET]],0)</f>
        <v>0</v>
      </c>
      <c r="P271" t="str">
        <f>FIXED(Tabla1[[#This Row],[IVA RET]],0)</f>
        <v>0</v>
      </c>
      <c r="R271" s="35">
        <f>Tabla1[[#This Row],[TASA 16]]*16%</f>
        <v>0</v>
      </c>
    </row>
    <row r="272" spans="2:20" x14ac:dyDescent="0.25">
      <c r="B272" t="str">
        <f>'[1]210 Y RFC'!A272</f>
        <v>AFB941116FK8</v>
      </c>
      <c r="C272" t="str">
        <f>'[1]210 Y RFC'!B272</f>
        <v>210-0270</v>
      </c>
      <c r="D272" t="str">
        <f>'[1]210 Y RFC'!C272</f>
        <v>ARRENDADORA Y FACTOR BANORTE SA DE CV SOFOM E R GRUPO FINANCIERO BANORTE</v>
      </c>
      <c r="E272" s="28">
        <f>SUMIFS(Tabla16[TASA 16],Tabla16[NUM],Tabla1[[#This Row],[CODIGO]])</f>
        <v>0</v>
      </c>
      <c r="F272" s="28">
        <f>SUMIFS(Tabla16[TASA 0%],Tabla16[NUM],Tabla1[[#This Row],[CODIGO]])</f>
        <v>0</v>
      </c>
      <c r="G272" s="28">
        <f>SUMIFS(Tabla16[[EXENTO ]],Tabla16[NUM],Tabla1[[#This Row],[CODIGO]])</f>
        <v>0</v>
      </c>
      <c r="H272" s="28">
        <f>SUMIFS(Tabla16[IVA],Tabla16[NUM],Tabla1[[#This Row],[CODIGO]])</f>
        <v>0</v>
      </c>
      <c r="I272" s="28">
        <f>SUMIFS(Tabla16[ISR RET.],Tabla16[NUM],Tabla1[[#This Row],[CODIGO]])</f>
        <v>0</v>
      </c>
      <c r="J272" s="28">
        <f>SUMIFS(Tabla16[IVA RET.],Tabla16[NUM],Tabla1[[#This Row],[CODIGO]])</f>
        <v>0</v>
      </c>
      <c r="K272" t="str">
        <f>FIXED(Tabla1[[#This Row],[TASA 16%]],0)</f>
        <v>0</v>
      </c>
      <c r="L272" t="str">
        <f>FIXED(Tabla1[[#This Row],[TASA 0%]],0)</f>
        <v>0</v>
      </c>
      <c r="M272" t="str">
        <f>FIXED(Tabla1[[#This Row],[TASA EXE.]],0)</f>
        <v>0</v>
      </c>
      <c r="N272" t="str">
        <f>FIXED(Tabla1[[#This Row],[IVA]],0)</f>
        <v>0</v>
      </c>
      <c r="O272" t="str">
        <f>FIXED(Tabla1[[#This Row],[ISR RET]],0)</f>
        <v>0</v>
      </c>
      <c r="P272" t="str">
        <f>FIXED(Tabla1[[#This Row],[IVA RET]],0)</f>
        <v>0</v>
      </c>
      <c r="R272" s="35">
        <f>Tabla1[[#This Row],[TASA 16]]*16%</f>
        <v>0</v>
      </c>
    </row>
    <row r="273" spans="2:18" x14ac:dyDescent="0.25">
      <c r="B273" t="str">
        <f>'[1]210 Y RFC'!A273</f>
        <v>LAB951030FX1</v>
      </c>
      <c r="C273" t="str">
        <f>'[1]210 Y RFC'!B273</f>
        <v>210-0271</v>
      </c>
      <c r="D273" t="str">
        <f>'[1]210 Y RFC'!C273</f>
        <v>LIZ ABARROTERA SA DE CV</v>
      </c>
      <c r="E273" s="28">
        <f>SUMIFS(Tabla16[TASA 16],Tabla16[NUM],Tabla1[[#This Row],[CODIGO]])</f>
        <v>0</v>
      </c>
      <c r="F273" s="28">
        <f>SUMIFS(Tabla16[TASA 0%],Tabla16[NUM],Tabla1[[#This Row],[CODIGO]])</f>
        <v>0</v>
      </c>
      <c r="G273" s="28">
        <f>SUMIFS(Tabla16[[EXENTO ]],Tabla16[NUM],Tabla1[[#This Row],[CODIGO]])</f>
        <v>0</v>
      </c>
      <c r="H273" s="28">
        <f>SUMIFS(Tabla16[IVA],Tabla16[NUM],Tabla1[[#This Row],[CODIGO]])</f>
        <v>0</v>
      </c>
      <c r="I273" s="28">
        <f>SUMIFS(Tabla16[ISR RET.],Tabla16[NUM],Tabla1[[#This Row],[CODIGO]])</f>
        <v>0</v>
      </c>
      <c r="J273" s="28">
        <f>SUMIFS(Tabla16[IVA RET.],Tabla16[NUM],Tabla1[[#This Row],[CODIGO]])</f>
        <v>0</v>
      </c>
      <c r="K273" t="str">
        <f>FIXED(Tabla1[[#This Row],[TASA 16%]],0)</f>
        <v>0</v>
      </c>
      <c r="L273" t="str">
        <f>FIXED(Tabla1[[#This Row],[TASA 0%]],0)</f>
        <v>0</v>
      </c>
      <c r="M273" t="str">
        <f>FIXED(Tabla1[[#This Row],[TASA EXE.]],0)</f>
        <v>0</v>
      </c>
      <c r="N273" t="str">
        <f>FIXED(Tabla1[[#This Row],[IVA]],0)</f>
        <v>0</v>
      </c>
      <c r="O273" t="str">
        <f>FIXED(Tabla1[[#This Row],[ISR RET]],0)</f>
        <v>0</v>
      </c>
      <c r="P273" t="str">
        <f>FIXED(Tabla1[[#This Row],[IVA RET]],0)</f>
        <v>0</v>
      </c>
      <c r="R273" s="35">
        <f>Tabla1[[#This Row],[TASA 16]]*16%</f>
        <v>0</v>
      </c>
    </row>
    <row r="274" spans="2:18" x14ac:dyDescent="0.25">
      <c r="B274" t="str">
        <f>'[1]210 Y RFC'!A274</f>
        <v>GCU900308IVO</v>
      </c>
      <c r="C274" t="str">
        <f>'[1]210 Y RFC'!B274</f>
        <v>210-0272</v>
      </c>
      <c r="D274" t="str">
        <f>'[1]210 Y RFC'!C274</f>
        <v>GALLETAS CUETARA SA DE CV</v>
      </c>
      <c r="E274" s="28">
        <f>SUMIFS(Tabla16[TASA 16],Tabla16[NUM],Tabla1[[#This Row],[CODIGO]])</f>
        <v>0</v>
      </c>
      <c r="F274" s="28">
        <f>SUMIFS(Tabla16[TASA 0%],Tabla16[NUM],Tabla1[[#This Row],[CODIGO]])</f>
        <v>0</v>
      </c>
      <c r="G274" s="28">
        <f>SUMIFS(Tabla16[[EXENTO ]],Tabla16[NUM],Tabla1[[#This Row],[CODIGO]])</f>
        <v>0</v>
      </c>
      <c r="H274" s="28">
        <f>SUMIFS(Tabla16[IVA],Tabla16[NUM],Tabla1[[#This Row],[CODIGO]])</f>
        <v>0</v>
      </c>
      <c r="I274" s="28">
        <f>SUMIFS(Tabla16[ISR RET.],Tabla16[NUM],Tabla1[[#This Row],[CODIGO]])</f>
        <v>0</v>
      </c>
      <c r="J274" s="28">
        <f>SUMIFS(Tabla16[IVA RET.],Tabla16[NUM],Tabla1[[#This Row],[CODIGO]])</f>
        <v>0</v>
      </c>
      <c r="K274" t="str">
        <f>FIXED(Tabla1[[#This Row],[TASA 16%]],0)</f>
        <v>0</v>
      </c>
      <c r="L274" t="str">
        <f>FIXED(Tabla1[[#This Row],[TASA 0%]],0)</f>
        <v>0</v>
      </c>
      <c r="M274" t="str">
        <f>FIXED(Tabla1[[#This Row],[TASA EXE.]],0)</f>
        <v>0</v>
      </c>
      <c r="N274" t="str">
        <f>FIXED(Tabla1[[#This Row],[IVA]],0)</f>
        <v>0</v>
      </c>
      <c r="O274" t="str">
        <f>FIXED(Tabla1[[#This Row],[ISR RET]],0)</f>
        <v>0</v>
      </c>
      <c r="P274" t="str">
        <f>FIXED(Tabla1[[#This Row],[IVA RET]],0)</f>
        <v>0</v>
      </c>
      <c r="R274" s="35">
        <f>Tabla1[[#This Row],[TASA 16]]*16%</f>
        <v>0</v>
      </c>
    </row>
    <row r="275" spans="2:18" x14ac:dyDescent="0.25">
      <c r="B275" t="str">
        <f>'[1]210 Y RFC'!A275</f>
        <v>GAGA881007QX0</v>
      </c>
      <c r="C275" t="str">
        <f>'[1]210 Y RFC'!B275</f>
        <v>210-0273</v>
      </c>
      <c r="D275" t="str">
        <f>'[1]210 Y RFC'!C275</f>
        <v>GARCIA GARCIA ADILENE</v>
      </c>
      <c r="E275" s="28">
        <f>SUMIFS(Tabla16[TASA 16],Tabla16[NUM],Tabla1[[#This Row],[CODIGO]])</f>
        <v>0</v>
      </c>
      <c r="F275" s="28">
        <f>SUMIFS(Tabla16[TASA 0%],Tabla16[NUM],Tabla1[[#This Row],[CODIGO]])</f>
        <v>0</v>
      </c>
      <c r="G275" s="28">
        <f>SUMIFS(Tabla16[[EXENTO ]],Tabla16[NUM],Tabla1[[#This Row],[CODIGO]])</f>
        <v>0</v>
      </c>
      <c r="H275" s="28">
        <f>SUMIFS(Tabla16[IVA],Tabla16[NUM],Tabla1[[#This Row],[CODIGO]])</f>
        <v>0</v>
      </c>
      <c r="I275" s="28">
        <f>SUMIFS(Tabla16[ISR RET.],Tabla16[NUM],Tabla1[[#This Row],[CODIGO]])</f>
        <v>0</v>
      </c>
      <c r="J275" s="28">
        <f>SUMIFS(Tabla16[IVA RET.],Tabla16[NUM],Tabla1[[#This Row],[CODIGO]])</f>
        <v>0</v>
      </c>
      <c r="K275" t="str">
        <f>FIXED(Tabla1[[#This Row],[TASA 16%]],0)</f>
        <v>0</v>
      </c>
      <c r="L275" t="str">
        <f>FIXED(Tabla1[[#This Row],[TASA 0%]],0)</f>
        <v>0</v>
      </c>
      <c r="M275" t="str">
        <f>FIXED(Tabla1[[#This Row],[TASA EXE.]],0)</f>
        <v>0</v>
      </c>
      <c r="N275" t="str">
        <f>FIXED(Tabla1[[#This Row],[IVA]],0)</f>
        <v>0</v>
      </c>
      <c r="O275" t="str">
        <f>FIXED(Tabla1[[#This Row],[ISR RET]],0)</f>
        <v>0</v>
      </c>
      <c r="P275" t="str">
        <f>FIXED(Tabla1[[#This Row],[IVA RET]],0)</f>
        <v>0</v>
      </c>
      <c r="R275" s="35">
        <f>Tabla1[[#This Row],[TASA 16]]*16%</f>
        <v>0</v>
      </c>
    </row>
    <row r="276" spans="2:18" x14ac:dyDescent="0.25">
      <c r="B276">
        <f>'[1]210 Y RFC'!A276</f>
        <v>0</v>
      </c>
      <c r="C276" t="str">
        <f>'[1]210 Y RFC'!B276</f>
        <v>210-0274</v>
      </c>
      <c r="D276">
        <f>'[1]210 Y RFC'!C276</f>
        <v>0</v>
      </c>
      <c r="E276" s="28">
        <f>SUMIFS(Tabla16[TASA 16],Tabla16[NUM],Tabla1[[#This Row],[CODIGO]])</f>
        <v>0</v>
      </c>
      <c r="F276" s="28">
        <f>SUMIFS(Tabla16[TASA 0%],Tabla16[NUM],Tabla1[[#This Row],[CODIGO]])</f>
        <v>0</v>
      </c>
      <c r="G276" s="28">
        <f>SUMIFS(Tabla16[[EXENTO ]],Tabla16[NUM],Tabla1[[#This Row],[CODIGO]])</f>
        <v>0</v>
      </c>
      <c r="H276" s="28">
        <f>SUMIFS(Tabla16[IVA],Tabla16[NUM],Tabla1[[#This Row],[CODIGO]])</f>
        <v>0</v>
      </c>
      <c r="I276" s="28">
        <f>SUMIFS(Tabla16[ISR RET.],Tabla16[NUM],Tabla1[[#This Row],[CODIGO]])</f>
        <v>0</v>
      </c>
      <c r="J276" s="28">
        <f>SUMIFS(Tabla16[IVA RET.],Tabla16[NUM],Tabla1[[#This Row],[CODIGO]])</f>
        <v>0</v>
      </c>
      <c r="K276" t="str">
        <f>FIXED(Tabla1[[#This Row],[TASA 16%]],0)</f>
        <v>0</v>
      </c>
      <c r="L276" t="str">
        <f>FIXED(Tabla1[[#This Row],[TASA 0%]],0)</f>
        <v>0</v>
      </c>
      <c r="M276" t="str">
        <f>FIXED(Tabla1[[#This Row],[TASA EXE.]],0)</f>
        <v>0</v>
      </c>
      <c r="N276" t="str">
        <f>FIXED(Tabla1[[#This Row],[IVA]],0)</f>
        <v>0</v>
      </c>
      <c r="O276" t="str">
        <f>FIXED(Tabla1[[#This Row],[ISR RET]],0)</f>
        <v>0</v>
      </c>
      <c r="P276" t="str">
        <f>FIXED(Tabla1[[#This Row],[IVA RET]],0)</f>
        <v>0</v>
      </c>
      <c r="R276" s="35">
        <f>Tabla1[[#This Row],[TASA 16]]*16%</f>
        <v>0</v>
      </c>
    </row>
    <row r="277" spans="2:18" x14ac:dyDescent="0.25">
      <c r="B277" t="str">
        <f>'[1]210 Y RFC'!A277</f>
        <v>CDA9401256U3</v>
      </c>
      <c r="C277" t="str">
        <f>'[1]210 Y RFC'!B277</f>
        <v>210-0275</v>
      </c>
      <c r="D277" t="str">
        <f>'[1]210 Y RFC'!C277</f>
        <v>COMERCIALIZADORA Y DISTRIBUIDORA ALFA SA DE CV</v>
      </c>
      <c r="E277" s="28">
        <f>SUMIFS(Tabla16[TASA 16],Tabla16[NUM],Tabla1[[#This Row],[CODIGO]])</f>
        <v>0</v>
      </c>
      <c r="F277" s="28">
        <f>SUMIFS(Tabla16[TASA 0%],Tabla16[NUM],Tabla1[[#This Row],[CODIGO]])</f>
        <v>0</v>
      </c>
      <c r="G277" s="28">
        <f>SUMIFS(Tabla16[[EXENTO ]],Tabla16[NUM],Tabla1[[#This Row],[CODIGO]])</f>
        <v>0</v>
      </c>
      <c r="H277" s="28">
        <f>SUMIFS(Tabla16[IVA],Tabla16[NUM],Tabla1[[#This Row],[CODIGO]])</f>
        <v>0</v>
      </c>
      <c r="I277" s="28">
        <f>SUMIFS(Tabla16[ISR RET.],Tabla16[NUM],Tabla1[[#This Row],[CODIGO]])</f>
        <v>0</v>
      </c>
      <c r="J277" s="28">
        <f>SUMIFS(Tabla16[IVA RET.],Tabla16[NUM],Tabla1[[#This Row],[CODIGO]])</f>
        <v>0</v>
      </c>
      <c r="K277" t="str">
        <f>FIXED(Tabla1[[#This Row],[TASA 16%]],0)</f>
        <v>0</v>
      </c>
      <c r="L277" t="str">
        <f>FIXED(Tabla1[[#This Row],[TASA 0%]],0)</f>
        <v>0</v>
      </c>
      <c r="M277" t="str">
        <f>FIXED(Tabla1[[#This Row],[TASA EXE.]],0)</f>
        <v>0</v>
      </c>
      <c r="N277" t="str">
        <f>FIXED(Tabla1[[#This Row],[IVA]],0)</f>
        <v>0</v>
      </c>
      <c r="O277" t="str">
        <f>FIXED(Tabla1[[#This Row],[ISR RET]],0)</f>
        <v>0</v>
      </c>
      <c r="P277" t="str">
        <f>FIXED(Tabla1[[#This Row],[IVA RET]],0)</f>
        <v>0</v>
      </c>
      <c r="R277" s="35">
        <f>Tabla1[[#This Row],[TASA 16]]*16%</f>
        <v>0</v>
      </c>
    </row>
    <row r="278" spans="2:18" x14ac:dyDescent="0.25">
      <c r="B278" t="str">
        <f>'[1]210 Y RFC'!A278</f>
        <v>SASC670420FZ2</v>
      </c>
      <c r="C278" t="str">
        <f>'[1]210 Y RFC'!B278</f>
        <v>210-0276</v>
      </c>
      <c r="D278" t="str">
        <f>'[1]210 Y RFC'!C278</f>
        <v>SANCHEZ SANCHEZ MARIA DEL CARMEN</v>
      </c>
      <c r="E278" s="28">
        <f>SUMIFS(Tabla16[TASA 16],Tabla16[NUM],Tabla1[[#This Row],[CODIGO]])</f>
        <v>0</v>
      </c>
      <c r="F278" s="28">
        <f>SUMIFS(Tabla16[TASA 0%],Tabla16[NUM],Tabla1[[#This Row],[CODIGO]])</f>
        <v>0</v>
      </c>
      <c r="G278" s="28">
        <f>SUMIFS(Tabla16[[EXENTO ]],Tabla16[NUM],Tabla1[[#This Row],[CODIGO]])</f>
        <v>0</v>
      </c>
      <c r="H278" s="28">
        <f>SUMIFS(Tabla16[IVA],Tabla16[NUM],Tabla1[[#This Row],[CODIGO]])</f>
        <v>0</v>
      </c>
      <c r="I278" s="28">
        <f>SUMIFS(Tabla16[ISR RET.],Tabla16[NUM],Tabla1[[#This Row],[CODIGO]])</f>
        <v>0</v>
      </c>
      <c r="J278" s="28">
        <f>SUMIFS(Tabla16[IVA RET.],Tabla16[NUM],Tabla1[[#This Row],[CODIGO]])</f>
        <v>0</v>
      </c>
      <c r="K278" t="str">
        <f>FIXED(Tabla1[[#This Row],[TASA 16%]],0)</f>
        <v>0</v>
      </c>
      <c r="L278" t="str">
        <f>FIXED(Tabla1[[#This Row],[TASA 0%]],0)</f>
        <v>0</v>
      </c>
      <c r="M278" t="str">
        <f>FIXED(Tabla1[[#This Row],[TASA EXE.]],0)</f>
        <v>0</v>
      </c>
      <c r="N278" t="str">
        <f>FIXED(Tabla1[[#This Row],[IVA]],0)</f>
        <v>0</v>
      </c>
      <c r="O278" t="str">
        <f>FIXED(Tabla1[[#This Row],[ISR RET]],0)</f>
        <v>0</v>
      </c>
      <c r="P278" t="str">
        <f>FIXED(Tabla1[[#This Row],[IVA RET]],0)</f>
        <v>0</v>
      </c>
      <c r="R278" s="35">
        <f>Tabla1[[#This Row],[TASA 16]]*16%</f>
        <v>0</v>
      </c>
    </row>
    <row r="279" spans="2:18" x14ac:dyDescent="0.25">
      <c r="B279" t="str">
        <f>'[1]210 Y RFC'!A279</f>
        <v>PAAG7603069W5</v>
      </c>
      <c r="C279" t="str">
        <f>'[1]210 Y RFC'!B279</f>
        <v>210-0277</v>
      </c>
      <c r="D279" t="str">
        <f>'[1]210 Y RFC'!C279</f>
        <v>PARRILLA ANGULO GERARDO GABRIEL</v>
      </c>
      <c r="E279" s="28">
        <f>SUMIFS(Tabla16[TASA 16],Tabla16[NUM],Tabla1[[#This Row],[CODIGO]])</f>
        <v>0</v>
      </c>
      <c r="F279" s="28">
        <f>SUMIFS(Tabla16[TASA 0%],Tabla16[NUM],Tabla1[[#This Row],[CODIGO]])</f>
        <v>0</v>
      </c>
      <c r="G279" s="28">
        <f>SUMIFS(Tabla16[[EXENTO ]],Tabla16[NUM],Tabla1[[#This Row],[CODIGO]])</f>
        <v>0</v>
      </c>
      <c r="H279" s="28">
        <f>SUMIFS(Tabla16[IVA],Tabla16[NUM],Tabla1[[#This Row],[CODIGO]])</f>
        <v>0</v>
      </c>
      <c r="I279" s="28">
        <f>SUMIFS(Tabla16[ISR RET.],Tabla16[NUM],Tabla1[[#This Row],[CODIGO]])</f>
        <v>0</v>
      </c>
      <c r="J279" s="28">
        <f>SUMIFS(Tabla16[IVA RET.],Tabla16[NUM],Tabla1[[#This Row],[CODIGO]])</f>
        <v>0</v>
      </c>
      <c r="K279" t="str">
        <f>FIXED(Tabla1[[#This Row],[TASA 16%]],0)</f>
        <v>0</v>
      </c>
      <c r="L279" t="str">
        <f>FIXED(Tabla1[[#This Row],[TASA 0%]],0)</f>
        <v>0</v>
      </c>
      <c r="M279" t="str">
        <f>FIXED(Tabla1[[#This Row],[TASA EXE.]],0)</f>
        <v>0</v>
      </c>
      <c r="N279" t="str">
        <f>FIXED(Tabla1[[#This Row],[IVA]],0)</f>
        <v>0</v>
      </c>
      <c r="O279" t="str">
        <f>FIXED(Tabla1[[#This Row],[ISR RET]],0)</f>
        <v>0</v>
      </c>
      <c r="P279" t="str">
        <f>FIXED(Tabla1[[#This Row],[IVA RET]],0)</f>
        <v>0</v>
      </c>
      <c r="R279" s="35">
        <f>Tabla1[[#This Row],[TASA 16]]*16%</f>
        <v>0</v>
      </c>
    </row>
    <row r="280" spans="2:18" x14ac:dyDescent="0.25">
      <c r="B280" t="str">
        <f>'[1]210 Y RFC'!A280</f>
        <v>PETC7710185MA</v>
      </c>
      <c r="C280" t="str">
        <f>'[1]210 Y RFC'!B280</f>
        <v>210-0278</v>
      </c>
      <c r="D280" t="str">
        <f>'[1]210 Y RFC'!C280</f>
        <v>PEÑA TORRES CLAUDIA GUILLERMINA</v>
      </c>
      <c r="E280" s="28">
        <f>SUMIFS(Tabla16[TASA 16],Tabla16[NUM],Tabla1[[#This Row],[CODIGO]])</f>
        <v>0</v>
      </c>
      <c r="F280" s="28">
        <f>SUMIFS(Tabla16[TASA 0%],Tabla16[NUM],Tabla1[[#This Row],[CODIGO]])</f>
        <v>0</v>
      </c>
      <c r="G280" s="28">
        <f>SUMIFS(Tabla16[[EXENTO ]],Tabla16[NUM],Tabla1[[#This Row],[CODIGO]])</f>
        <v>0</v>
      </c>
      <c r="H280" s="28">
        <f>SUMIFS(Tabla16[IVA],Tabla16[NUM],Tabla1[[#This Row],[CODIGO]])</f>
        <v>0</v>
      </c>
      <c r="I280" s="28">
        <f>SUMIFS(Tabla16[ISR RET.],Tabla16[NUM],Tabla1[[#This Row],[CODIGO]])</f>
        <v>0</v>
      </c>
      <c r="J280" s="28">
        <f>SUMIFS(Tabla16[IVA RET.],Tabla16[NUM],Tabla1[[#This Row],[CODIGO]])</f>
        <v>0</v>
      </c>
      <c r="K280" t="str">
        <f>FIXED(Tabla1[[#This Row],[TASA 16%]],0)</f>
        <v>0</v>
      </c>
      <c r="L280" t="str">
        <f>FIXED(Tabla1[[#This Row],[TASA 0%]],0)</f>
        <v>0</v>
      </c>
      <c r="M280" t="str">
        <f>FIXED(Tabla1[[#This Row],[TASA EXE.]],0)</f>
        <v>0</v>
      </c>
      <c r="N280" t="str">
        <f>FIXED(Tabla1[[#This Row],[IVA]],0)</f>
        <v>0</v>
      </c>
      <c r="O280" t="str">
        <f>FIXED(Tabla1[[#This Row],[ISR RET]],0)</f>
        <v>0</v>
      </c>
      <c r="P280" t="str">
        <f>FIXED(Tabla1[[#This Row],[IVA RET]],0)</f>
        <v>0</v>
      </c>
      <c r="R280" s="35">
        <f>Tabla1[[#This Row],[TASA 16]]*16%</f>
        <v>0</v>
      </c>
    </row>
    <row r="281" spans="2:18" x14ac:dyDescent="0.25">
      <c r="B281" t="str">
        <f>'[1]210 Y RFC'!A281</f>
        <v>GOLJ680221BP8</v>
      </c>
      <c r="C281" t="str">
        <f>'[1]210 Y RFC'!B281</f>
        <v>210-0279</v>
      </c>
      <c r="D281" t="str">
        <f>'[1]210 Y RFC'!C281</f>
        <v>GODINES LLANES JESUS MIREYA</v>
      </c>
      <c r="E281" s="28">
        <f>SUMIFS(Tabla16[TASA 16],Tabla16[NUM],Tabla1[[#This Row],[CODIGO]])</f>
        <v>0</v>
      </c>
      <c r="F281" s="28">
        <f>SUMIFS(Tabla16[TASA 0%],Tabla16[NUM],Tabla1[[#This Row],[CODIGO]])</f>
        <v>0</v>
      </c>
      <c r="G281" s="28">
        <f>SUMIFS(Tabla16[[EXENTO ]],Tabla16[NUM],Tabla1[[#This Row],[CODIGO]])</f>
        <v>0</v>
      </c>
      <c r="H281" s="28">
        <f>SUMIFS(Tabla16[IVA],Tabla16[NUM],Tabla1[[#This Row],[CODIGO]])</f>
        <v>0</v>
      </c>
      <c r="I281" s="28">
        <f>SUMIFS(Tabla16[ISR RET.],Tabla16[NUM],Tabla1[[#This Row],[CODIGO]])</f>
        <v>0</v>
      </c>
      <c r="J281" s="28">
        <f>SUMIFS(Tabla16[IVA RET.],Tabla16[NUM],Tabla1[[#This Row],[CODIGO]])</f>
        <v>0</v>
      </c>
      <c r="K281" t="str">
        <f>FIXED(Tabla1[[#This Row],[TASA 16%]],0)</f>
        <v>0</v>
      </c>
      <c r="L281" t="str">
        <f>FIXED(Tabla1[[#This Row],[TASA 0%]],0)</f>
        <v>0</v>
      </c>
      <c r="M281" t="str">
        <f>FIXED(Tabla1[[#This Row],[TASA EXE.]],0)</f>
        <v>0</v>
      </c>
      <c r="N281" t="str">
        <f>FIXED(Tabla1[[#This Row],[IVA]],0)</f>
        <v>0</v>
      </c>
      <c r="O281" t="str">
        <f>FIXED(Tabla1[[#This Row],[ISR RET]],0)</f>
        <v>0</v>
      </c>
      <c r="P281" t="str">
        <f>FIXED(Tabla1[[#This Row],[IVA RET]],0)</f>
        <v>0</v>
      </c>
      <c r="R281" s="35">
        <f>Tabla1[[#This Row],[TASA 16]]*16%</f>
        <v>0</v>
      </c>
    </row>
    <row r="282" spans="2:18" x14ac:dyDescent="0.25">
      <c r="B282" t="str">
        <f>'[1]210 Y RFC'!A282</f>
        <v>PEMM620721NI0</v>
      </c>
      <c r="C282" t="str">
        <f>'[1]210 Y RFC'!B282</f>
        <v>210-0280</v>
      </c>
      <c r="D282" t="str">
        <f>'[1]210 Y RFC'!C282</f>
        <v>PEREZ MUÑOZ MARTHA JUDITH</v>
      </c>
      <c r="E282" s="28">
        <f>SUMIFS(Tabla16[TASA 16],Tabla16[NUM],Tabla1[[#This Row],[CODIGO]])</f>
        <v>0</v>
      </c>
      <c r="F282" s="28">
        <f>SUMIFS(Tabla16[TASA 0%],Tabla16[NUM],Tabla1[[#This Row],[CODIGO]])</f>
        <v>0</v>
      </c>
      <c r="G282" s="28">
        <f>SUMIFS(Tabla16[[EXENTO ]],Tabla16[NUM],Tabla1[[#This Row],[CODIGO]])</f>
        <v>0</v>
      </c>
      <c r="H282" s="28">
        <f>SUMIFS(Tabla16[IVA],Tabla16[NUM],Tabla1[[#This Row],[CODIGO]])</f>
        <v>0</v>
      </c>
      <c r="I282" s="28">
        <f>SUMIFS(Tabla16[ISR RET.],Tabla16[NUM],Tabla1[[#This Row],[CODIGO]])</f>
        <v>0</v>
      </c>
      <c r="J282" s="28">
        <f>SUMIFS(Tabla16[IVA RET.],Tabla16[NUM],Tabla1[[#This Row],[CODIGO]])</f>
        <v>0</v>
      </c>
      <c r="K282" t="str">
        <f>FIXED(Tabla1[[#This Row],[TASA 16%]],0)</f>
        <v>0</v>
      </c>
      <c r="L282" t="str">
        <f>FIXED(Tabla1[[#This Row],[TASA 0%]],0)</f>
        <v>0</v>
      </c>
      <c r="M282" t="str">
        <f>FIXED(Tabla1[[#This Row],[TASA EXE.]],0)</f>
        <v>0</v>
      </c>
      <c r="N282" t="str">
        <f>FIXED(Tabla1[[#This Row],[IVA]],0)</f>
        <v>0</v>
      </c>
      <c r="O282" t="str">
        <f>FIXED(Tabla1[[#This Row],[ISR RET]],0)</f>
        <v>0</v>
      </c>
      <c r="P282" t="str">
        <f>FIXED(Tabla1[[#This Row],[IVA RET]],0)</f>
        <v>0</v>
      </c>
      <c r="R282" s="35">
        <f>Tabla1[[#This Row],[TASA 16]]*16%</f>
        <v>0</v>
      </c>
    </row>
    <row r="283" spans="2:18" x14ac:dyDescent="0.25">
      <c r="B283" t="str">
        <f>'[1]210 Y RFC'!A283</f>
        <v>GOGL670311AP9</v>
      </c>
      <c r="C283" t="str">
        <f>'[1]210 Y RFC'!B283</f>
        <v>210-0281</v>
      </c>
      <c r="D283" t="str">
        <f>'[1]210 Y RFC'!C283</f>
        <v>GONZALEZ GOMEZ LETICIA</v>
      </c>
      <c r="E283" s="28">
        <f>SUMIFS(Tabla16[TASA 16],Tabla16[NUM],Tabla1[[#This Row],[CODIGO]])</f>
        <v>0</v>
      </c>
      <c r="F283" s="28">
        <f>SUMIFS(Tabla16[TASA 0%],Tabla16[NUM],Tabla1[[#This Row],[CODIGO]])</f>
        <v>0</v>
      </c>
      <c r="G283" s="28">
        <f>SUMIFS(Tabla16[[EXENTO ]],Tabla16[NUM],Tabla1[[#This Row],[CODIGO]])</f>
        <v>0</v>
      </c>
      <c r="H283" s="28">
        <f>SUMIFS(Tabla16[IVA],Tabla16[NUM],Tabla1[[#This Row],[CODIGO]])</f>
        <v>0</v>
      </c>
      <c r="I283" s="28">
        <f>SUMIFS(Tabla16[ISR RET.],Tabla16[NUM],Tabla1[[#This Row],[CODIGO]])</f>
        <v>0</v>
      </c>
      <c r="J283" s="28">
        <f>SUMIFS(Tabla16[IVA RET.],Tabla16[NUM],Tabla1[[#This Row],[CODIGO]])</f>
        <v>0</v>
      </c>
      <c r="K283" t="str">
        <f>FIXED(Tabla1[[#This Row],[TASA 16%]],0)</f>
        <v>0</v>
      </c>
      <c r="L283" t="str">
        <f>FIXED(Tabla1[[#This Row],[TASA 0%]],0)</f>
        <v>0</v>
      </c>
      <c r="M283" t="str">
        <f>FIXED(Tabla1[[#This Row],[TASA EXE.]],0)</f>
        <v>0</v>
      </c>
      <c r="N283" t="str">
        <f>FIXED(Tabla1[[#This Row],[IVA]],0)</f>
        <v>0</v>
      </c>
      <c r="O283" t="str">
        <f>FIXED(Tabla1[[#This Row],[ISR RET]],0)</f>
        <v>0</v>
      </c>
      <c r="P283" t="str">
        <f>FIXED(Tabla1[[#This Row],[IVA RET]],0)</f>
        <v>0</v>
      </c>
      <c r="R283" s="35">
        <f>Tabla1[[#This Row],[TASA 16]]*16%</f>
        <v>0</v>
      </c>
    </row>
    <row r="284" spans="2:18" x14ac:dyDescent="0.25">
      <c r="B284" t="str">
        <f>'[1]210 Y RFC'!A284</f>
        <v>AAB140811C7A</v>
      </c>
      <c r="C284" t="str">
        <f>'[1]210 Y RFC'!B284</f>
        <v>210-0282</v>
      </c>
      <c r="D284" t="str">
        <f>'[1]210 Y RFC'!C284</f>
        <v>ALASKA ABARROTERA SA DE CV</v>
      </c>
      <c r="E284" s="28">
        <f>SUMIFS(Tabla16[TASA 16],Tabla16[NUM],Tabla1[[#This Row],[CODIGO]])</f>
        <v>0</v>
      </c>
      <c r="F284" s="28">
        <f>SUMIFS(Tabla16[TASA 0%],Tabla16[NUM],Tabla1[[#This Row],[CODIGO]])</f>
        <v>0</v>
      </c>
      <c r="G284" s="28">
        <f>SUMIFS(Tabla16[[EXENTO ]],Tabla16[NUM],Tabla1[[#This Row],[CODIGO]])</f>
        <v>0</v>
      </c>
      <c r="H284" s="28">
        <f>SUMIFS(Tabla16[IVA],Tabla16[NUM],Tabla1[[#This Row],[CODIGO]])</f>
        <v>0</v>
      </c>
      <c r="I284" s="28">
        <f>SUMIFS(Tabla16[ISR RET.],Tabla16[NUM],Tabla1[[#This Row],[CODIGO]])</f>
        <v>0</v>
      </c>
      <c r="J284" s="28">
        <f>SUMIFS(Tabla16[IVA RET.],Tabla16[NUM],Tabla1[[#This Row],[CODIGO]])</f>
        <v>0</v>
      </c>
      <c r="K284" t="str">
        <f>FIXED(Tabla1[[#This Row],[TASA 16%]],0)</f>
        <v>0</v>
      </c>
      <c r="L284" t="str">
        <f>FIXED(Tabla1[[#This Row],[TASA 0%]],0)</f>
        <v>0</v>
      </c>
      <c r="M284" t="str">
        <f>FIXED(Tabla1[[#This Row],[TASA EXE.]],0)</f>
        <v>0</v>
      </c>
      <c r="N284" t="str">
        <f>FIXED(Tabla1[[#This Row],[IVA]],0)</f>
        <v>0</v>
      </c>
      <c r="O284" t="str">
        <f>FIXED(Tabla1[[#This Row],[ISR RET]],0)</f>
        <v>0</v>
      </c>
      <c r="P284" t="str">
        <f>FIXED(Tabla1[[#This Row],[IVA RET]],0)</f>
        <v>0</v>
      </c>
      <c r="R284" s="35">
        <f>Tabla1[[#This Row],[TASA 16]]*16%</f>
        <v>0</v>
      </c>
    </row>
    <row r="285" spans="2:18" x14ac:dyDescent="0.25">
      <c r="B285" t="str">
        <f>'[1]210 Y RFC'!A285</f>
        <v>PAOL7801268Z4</v>
      </c>
      <c r="C285" t="str">
        <f>'[1]210 Y RFC'!B285</f>
        <v>210-0283</v>
      </c>
      <c r="D285" t="str">
        <f>'[1]210 Y RFC'!C285</f>
        <v>PALMA OCAMPO MARIA LUISA</v>
      </c>
      <c r="E285" s="28">
        <f>SUMIFS(Tabla16[TASA 16],Tabla16[NUM],Tabla1[[#This Row],[CODIGO]])</f>
        <v>0</v>
      </c>
      <c r="F285" s="28">
        <f>SUMIFS(Tabla16[TASA 0%],Tabla16[NUM],Tabla1[[#This Row],[CODIGO]])</f>
        <v>0</v>
      </c>
      <c r="G285" s="28">
        <f>SUMIFS(Tabla16[[EXENTO ]],Tabla16[NUM],Tabla1[[#This Row],[CODIGO]])</f>
        <v>0</v>
      </c>
      <c r="H285" s="28">
        <f>SUMIFS(Tabla16[IVA],Tabla16[NUM],Tabla1[[#This Row],[CODIGO]])</f>
        <v>0</v>
      </c>
      <c r="I285" s="28">
        <f>SUMIFS(Tabla16[ISR RET.],Tabla16[NUM],Tabla1[[#This Row],[CODIGO]])</f>
        <v>0</v>
      </c>
      <c r="J285" s="28">
        <f>SUMIFS(Tabla16[IVA RET.],Tabla16[NUM],Tabla1[[#This Row],[CODIGO]])</f>
        <v>0</v>
      </c>
      <c r="K285" t="str">
        <f>FIXED(Tabla1[[#This Row],[TASA 16%]],0)</f>
        <v>0</v>
      </c>
      <c r="L285" t="str">
        <f>FIXED(Tabla1[[#This Row],[TASA 0%]],0)</f>
        <v>0</v>
      </c>
      <c r="M285" t="str">
        <f>FIXED(Tabla1[[#This Row],[TASA EXE.]],0)</f>
        <v>0</v>
      </c>
      <c r="N285" t="str">
        <f>FIXED(Tabla1[[#This Row],[IVA]],0)</f>
        <v>0</v>
      </c>
      <c r="O285" t="str">
        <f>FIXED(Tabla1[[#This Row],[ISR RET]],0)</f>
        <v>0</v>
      </c>
      <c r="P285" t="str">
        <f>FIXED(Tabla1[[#This Row],[IVA RET]],0)</f>
        <v>0</v>
      </c>
      <c r="R285" s="35">
        <f>Tabla1[[#This Row],[TASA 16]]*16%</f>
        <v>0</v>
      </c>
    </row>
    <row r="286" spans="2:18" x14ac:dyDescent="0.25">
      <c r="B286" t="str">
        <f>'[1]210 Y RFC'!A286</f>
        <v>LOGJ590601AC5</v>
      </c>
      <c r="C286" t="str">
        <f>'[1]210 Y RFC'!B286</f>
        <v>210-0284</v>
      </c>
      <c r="D286" t="str">
        <f>'[1]210 Y RFC'!C286</f>
        <v>LOPEZ GONZALEZ J MARCOS</v>
      </c>
      <c r="E286" s="28">
        <f>SUMIFS(Tabla16[TASA 16],Tabla16[NUM],Tabla1[[#This Row],[CODIGO]])</f>
        <v>0</v>
      </c>
      <c r="F286" s="28">
        <f>SUMIFS(Tabla16[TASA 0%],Tabla16[NUM],Tabla1[[#This Row],[CODIGO]])</f>
        <v>0</v>
      </c>
      <c r="G286" s="28">
        <f>SUMIFS(Tabla16[[EXENTO ]],Tabla16[NUM],Tabla1[[#This Row],[CODIGO]])</f>
        <v>0</v>
      </c>
      <c r="H286" s="28">
        <f>SUMIFS(Tabla16[IVA],Tabla16[NUM],Tabla1[[#This Row],[CODIGO]])</f>
        <v>0</v>
      </c>
      <c r="I286" s="28">
        <f>SUMIFS(Tabla16[ISR RET.],Tabla16[NUM],Tabla1[[#This Row],[CODIGO]])</f>
        <v>0</v>
      </c>
      <c r="J286" s="28">
        <f>SUMIFS(Tabla16[IVA RET.],Tabla16[NUM],Tabla1[[#This Row],[CODIGO]])</f>
        <v>0</v>
      </c>
      <c r="K286" t="str">
        <f>FIXED(Tabla1[[#This Row],[TASA 16%]],0)</f>
        <v>0</v>
      </c>
      <c r="L286" t="str">
        <f>FIXED(Tabla1[[#This Row],[TASA 0%]],0)</f>
        <v>0</v>
      </c>
      <c r="M286" t="str">
        <f>FIXED(Tabla1[[#This Row],[TASA EXE.]],0)</f>
        <v>0</v>
      </c>
      <c r="N286" t="str">
        <f>FIXED(Tabla1[[#This Row],[IVA]],0)</f>
        <v>0</v>
      </c>
      <c r="O286" t="str">
        <f>FIXED(Tabla1[[#This Row],[ISR RET]],0)</f>
        <v>0</v>
      </c>
      <c r="P286" t="str">
        <f>FIXED(Tabla1[[#This Row],[IVA RET]],0)</f>
        <v>0</v>
      </c>
      <c r="R286" s="35">
        <f>Tabla1[[#This Row],[TASA 16]]*16%</f>
        <v>0</v>
      </c>
    </row>
    <row r="287" spans="2:18" x14ac:dyDescent="0.25">
      <c r="B287" t="str">
        <f>'[1]210 Y RFC'!A287</f>
        <v>IICI720817CT5</v>
      </c>
      <c r="C287" t="str">
        <f>'[1]210 Y RFC'!B287</f>
        <v>210-0285</v>
      </c>
      <c r="D287" t="str">
        <f>'[1]210 Y RFC'!C287</f>
        <v>IÑIGUEZ CORTES IRENE</v>
      </c>
      <c r="E287" s="28">
        <f>SUMIFS(Tabla16[TASA 16],Tabla16[NUM],Tabla1[[#This Row],[CODIGO]])</f>
        <v>0</v>
      </c>
      <c r="F287" s="28">
        <f>SUMIFS(Tabla16[TASA 0%],Tabla16[NUM],Tabla1[[#This Row],[CODIGO]])</f>
        <v>0</v>
      </c>
      <c r="G287" s="28">
        <f>SUMIFS(Tabla16[[EXENTO ]],Tabla16[NUM],Tabla1[[#This Row],[CODIGO]])</f>
        <v>0</v>
      </c>
      <c r="H287" s="28">
        <f>SUMIFS(Tabla16[IVA],Tabla16[NUM],Tabla1[[#This Row],[CODIGO]])</f>
        <v>0</v>
      </c>
      <c r="I287" s="28">
        <f>SUMIFS(Tabla16[ISR RET.],Tabla16[NUM],Tabla1[[#This Row],[CODIGO]])</f>
        <v>0</v>
      </c>
      <c r="J287" s="28">
        <f>SUMIFS(Tabla16[IVA RET.],Tabla16[NUM],Tabla1[[#This Row],[CODIGO]])</f>
        <v>0</v>
      </c>
      <c r="K287" t="str">
        <f>FIXED(Tabla1[[#This Row],[TASA 16%]],0)</f>
        <v>0</v>
      </c>
      <c r="L287" t="str">
        <f>FIXED(Tabla1[[#This Row],[TASA 0%]],0)</f>
        <v>0</v>
      </c>
      <c r="M287" t="str">
        <f>FIXED(Tabla1[[#This Row],[TASA EXE.]],0)</f>
        <v>0</v>
      </c>
      <c r="N287" t="str">
        <f>FIXED(Tabla1[[#This Row],[IVA]],0)</f>
        <v>0</v>
      </c>
      <c r="O287" t="str">
        <f>FIXED(Tabla1[[#This Row],[ISR RET]],0)</f>
        <v>0</v>
      </c>
      <c r="P287" t="str">
        <f>FIXED(Tabla1[[#This Row],[IVA RET]],0)</f>
        <v>0</v>
      </c>
      <c r="R287" s="35">
        <f>Tabla1[[#This Row],[TASA 16]]*16%</f>
        <v>0</v>
      </c>
    </row>
    <row r="288" spans="2:18" x14ac:dyDescent="0.25">
      <c r="B288" t="str">
        <f>'[1]210 Y RFC'!A288</f>
        <v>RAFV610429GD2</v>
      </c>
      <c r="C288" t="str">
        <f>'[1]210 Y RFC'!B288</f>
        <v>210-0286</v>
      </c>
      <c r="D288" t="str">
        <f>'[1]210 Y RFC'!C288</f>
        <v>RAMIREZ FRAGOSO VICENTE</v>
      </c>
      <c r="E288" s="28">
        <f>SUMIFS(Tabla16[TASA 16],Tabla16[NUM],Tabla1[[#This Row],[CODIGO]])</f>
        <v>0</v>
      </c>
      <c r="F288" s="28">
        <f>SUMIFS(Tabla16[TASA 0%],Tabla16[NUM],Tabla1[[#This Row],[CODIGO]])</f>
        <v>0</v>
      </c>
      <c r="G288" s="28">
        <f>SUMIFS(Tabla16[[EXENTO ]],Tabla16[NUM],Tabla1[[#This Row],[CODIGO]])</f>
        <v>0</v>
      </c>
      <c r="H288" s="28">
        <f>SUMIFS(Tabla16[IVA],Tabla16[NUM],Tabla1[[#This Row],[CODIGO]])</f>
        <v>0</v>
      </c>
      <c r="I288" s="28">
        <f>SUMIFS(Tabla16[ISR RET.],Tabla16[NUM],Tabla1[[#This Row],[CODIGO]])</f>
        <v>0</v>
      </c>
      <c r="J288" s="28">
        <f>SUMIFS(Tabla16[IVA RET.],Tabla16[NUM],Tabla1[[#This Row],[CODIGO]])</f>
        <v>0</v>
      </c>
      <c r="K288" t="str">
        <f>FIXED(Tabla1[[#This Row],[TASA 16%]],0)</f>
        <v>0</v>
      </c>
      <c r="L288" t="str">
        <f>FIXED(Tabla1[[#This Row],[TASA 0%]],0)</f>
        <v>0</v>
      </c>
      <c r="M288" t="str">
        <f>FIXED(Tabla1[[#This Row],[TASA EXE.]],0)</f>
        <v>0</v>
      </c>
      <c r="N288" t="str">
        <f>FIXED(Tabla1[[#This Row],[IVA]],0)</f>
        <v>0</v>
      </c>
      <c r="O288" t="str">
        <f>FIXED(Tabla1[[#This Row],[ISR RET]],0)</f>
        <v>0</v>
      </c>
      <c r="P288" t="str">
        <f>FIXED(Tabla1[[#This Row],[IVA RET]],0)</f>
        <v>0</v>
      </c>
      <c r="R288" s="35">
        <f>Tabla1[[#This Row],[TASA 16]]*16%</f>
        <v>0</v>
      </c>
    </row>
    <row r="289" spans="2:20" x14ac:dyDescent="0.25">
      <c r="B289" t="str">
        <f>'[1]210 Y RFC'!A289</f>
        <v>GIC870121285</v>
      </c>
      <c r="C289" t="str">
        <f>'[1]210 Y RFC'!B289</f>
        <v>210-0287</v>
      </c>
      <c r="D289" t="str">
        <f>'[1]210 Y RFC'!C289</f>
        <v>GRUPO INDUSTRIAL COPAR SA DE CV</v>
      </c>
      <c r="E289" s="28">
        <f>SUMIFS(Tabla16[TASA 16],Tabla16[NUM],Tabla1[[#This Row],[CODIGO]])</f>
        <v>0</v>
      </c>
      <c r="F289" s="28">
        <f>SUMIFS(Tabla16[TASA 0%],Tabla16[NUM],Tabla1[[#This Row],[CODIGO]])</f>
        <v>0</v>
      </c>
      <c r="G289" s="28">
        <f>SUMIFS(Tabla16[[EXENTO ]],Tabla16[NUM],Tabla1[[#This Row],[CODIGO]])</f>
        <v>0</v>
      </c>
      <c r="H289" s="28">
        <f>SUMIFS(Tabla16[IVA],Tabla16[NUM],Tabla1[[#This Row],[CODIGO]])</f>
        <v>0</v>
      </c>
      <c r="I289" s="28">
        <f>SUMIFS(Tabla16[ISR RET.],Tabla16[NUM],Tabla1[[#This Row],[CODIGO]])</f>
        <v>0</v>
      </c>
      <c r="J289" s="28">
        <f>SUMIFS(Tabla16[IVA RET.],Tabla16[NUM],Tabla1[[#This Row],[CODIGO]])</f>
        <v>0</v>
      </c>
      <c r="K289" t="str">
        <f>FIXED(Tabla1[[#This Row],[TASA 16%]],0)</f>
        <v>0</v>
      </c>
      <c r="L289" t="str">
        <f>FIXED(Tabla1[[#This Row],[TASA 0%]],0)</f>
        <v>0</v>
      </c>
      <c r="M289" t="str">
        <f>FIXED(Tabla1[[#This Row],[TASA EXE.]],0)</f>
        <v>0</v>
      </c>
      <c r="N289" t="str">
        <f>FIXED(Tabla1[[#This Row],[IVA]],0)</f>
        <v>0</v>
      </c>
      <c r="O289" t="str">
        <f>FIXED(Tabla1[[#This Row],[ISR RET]],0)</f>
        <v>0</v>
      </c>
      <c r="P289" t="str">
        <f>FIXED(Tabla1[[#This Row],[IVA RET]],0)</f>
        <v>0</v>
      </c>
      <c r="R289" s="35">
        <f>Tabla1[[#This Row],[TASA 16]]*16%</f>
        <v>0</v>
      </c>
    </row>
    <row r="290" spans="2:20" x14ac:dyDescent="0.25">
      <c r="B290" t="str">
        <f>'[1]210 Y RFC'!A290</f>
        <v>FGA980709CYA</v>
      </c>
      <c r="C290" t="str">
        <f>'[1]210 Y RFC'!B290</f>
        <v>210-0288</v>
      </c>
      <c r="D290" t="str">
        <f>'[1]210 Y RFC'!C290</f>
        <v>FARMACEUTICA GARBY SA DE CV</v>
      </c>
      <c r="E290" s="28">
        <f>SUMIFS(Tabla16[TASA 16],Tabla16[NUM],Tabla1[[#This Row],[CODIGO]])</f>
        <v>0</v>
      </c>
      <c r="F290" s="28">
        <f>SUMIFS(Tabla16[TASA 0%],Tabla16[NUM],Tabla1[[#This Row],[CODIGO]])</f>
        <v>0</v>
      </c>
      <c r="G290" s="28">
        <f>SUMIFS(Tabla16[[EXENTO ]],Tabla16[NUM],Tabla1[[#This Row],[CODIGO]])</f>
        <v>0</v>
      </c>
      <c r="H290" s="28">
        <f>SUMIFS(Tabla16[IVA],Tabla16[NUM],Tabla1[[#This Row],[CODIGO]])</f>
        <v>0</v>
      </c>
      <c r="I290" s="28">
        <f>SUMIFS(Tabla16[ISR RET.],Tabla16[NUM],Tabla1[[#This Row],[CODIGO]])</f>
        <v>0</v>
      </c>
      <c r="J290" s="28">
        <f>SUMIFS(Tabla16[IVA RET.],Tabla16[NUM],Tabla1[[#This Row],[CODIGO]])</f>
        <v>0</v>
      </c>
      <c r="K290" t="str">
        <f>FIXED(Tabla1[[#This Row],[TASA 16%]],0)</f>
        <v>0</v>
      </c>
      <c r="L290" t="str">
        <f>FIXED(Tabla1[[#This Row],[TASA 0%]],0)</f>
        <v>0</v>
      </c>
      <c r="M290" t="str">
        <f>FIXED(Tabla1[[#This Row],[TASA EXE.]],0)</f>
        <v>0</v>
      </c>
      <c r="N290" t="str">
        <f>FIXED(Tabla1[[#This Row],[IVA]],0)</f>
        <v>0</v>
      </c>
      <c r="O290" t="str">
        <f>FIXED(Tabla1[[#This Row],[ISR RET]],0)</f>
        <v>0</v>
      </c>
      <c r="P290" t="str">
        <f>FIXED(Tabla1[[#This Row],[IVA RET]],0)</f>
        <v>0</v>
      </c>
      <c r="R290" s="35">
        <f>Tabla1[[#This Row],[TASA 16]]*16%</f>
        <v>0</v>
      </c>
    </row>
    <row r="291" spans="2:20" x14ac:dyDescent="0.25">
      <c r="B291" t="str">
        <f>'[1]210 Y RFC'!A291</f>
        <v>MUPH590307UI2</v>
      </c>
      <c r="C291" t="str">
        <f>'[1]210 Y RFC'!B291</f>
        <v>210-0289</v>
      </c>
      <c r="D291" t="str">
        <f>'[1]210 Y RFC'!C291</f>
        <v>MUÑOZ PINEDA HUMBERTO</v>
      </c>
      <c r="E291" s="28">
        <f>SUMIFS(Tabla16[TASA 16],Tabla16[NUM],Tabla1[[#This Row],[CODIGO]])</f>
        <v>0</v>
      </c>
      <c r="F291" s="28">
        <f>SUMIFS(Tabla16[TASA 0%],Tabla16[NUM],Tabla1[[#This Row],[CODIGO]])</f>
        <v>0</v>
      </c>
      <c r="G291" s="28">
        <f>SUMIFS(Tabla16[[EXENTO ]],Tabla16[NUM],Tabla1[[#This Row],[CODIGO]])</f>
        <v>0</v>
      </c>
      <c r="H291" s="28">
        <f>SUMIFS(Tabla16[IVA],Tabla16[NUM],Tabla1[[#This Row],[CODIGO]])</f>
        <v>0</v>
      </c>
      <c r="I291" s="28">
        <f>SUMIFS(Tabla16[ISR RET.],Tabla16[NUM],Tabla1[[#This Row],[CODIGO]])</f>
        <v>0</v>
      </c>
      <c r="J291" s="28">
        <f>SUMIFS(Tabla16[IVA RET.],Tabla16[NUM],Tabla1[[#This Row],[CODIGO]])</f>
        <v>0</v>
      </c>
      <c r="K291" t="str">
        <f>FIXED(Tabla1[[#This Row],[TASA 16%]],0)</f>
        <v>0</v>
      </c>
      <c r="L291" t="str">
        <f>FIXED(Tabla1[[#This Row],[TASA 0%]],0)</f>
        <v>0</v>
      </c>
      <c r="M291" t="str">
        <f>FIXED(Tabla1[[#This Row],[TASA EXE.]],0)</f>
        <v>0</v>
      </c>
      <c r="N291" t="str">
        <f>FIXED(Tabla1[[#This Row],[IVA]],0)</f>
        <v>0</v>
      </c>
      <c r="O291" t="str">
        <f>FIXED(Tabla1[[#This Row],[ISR RET]],0)</f>
        <v>0</v>
      </c>
      <c r="P291" t="str">
        <f>FIXED(Tabla1[[#This Row],[IVA RET]],0)</f>
        <v>0</v>
      </c>
      <c r="R291" s="35">
        <f>Tabla1[[#This Row],[TASA 16]]*16%</f>
        <v>0</v>
      </c>
    </row>
    <row r="292" spans="2:20" x14ac:dyDescent="0.25">
      <c r="B292" t="str">
        <f>'[1]210 Y RFC'!A292</f>
        <v>CNO080714ID7</v>
      </c>
      <c r="C292" t="str">
        <f>'[1]210 Y RFC'!B292</f>
        <v>210-0290</v>
      </c>
      <c r="D292" t="str">
        <f>'[1]210 Y RFC'!C292</f>
        <v>CORP NOPSORIASIS SA DE CV</v>
      </c>
      <c r="E292" s="28">
        <f>SUMIFS(Tabla16[TASA 16],Tabla16[NUM],Tabla1[[#This Row],[CODIGO]])</f>
        <v>0</v>
      </c>
      <c r="F292" s="28">
        <f>SUMIFS(Tabla16[TASA 0%],Tabla16[NUM],Tabla1[[#This Row],[CODIGO]])</f>
        <v>0</v>
      </c>
      <c r="G292" s="28">
        <f>SUMIFS(Tabla16[[EXENTO ]],Tabla16[NUM],Tabla1[[#This Row],[CODIGO]])</f>
        <v>0</v>
      </c>
      <c r="H292" s="28">
        <f>SUMIFS(Tabla16[IVA],Tabla16[NUM],Tabla1[[#This Row],[CODIGO]])</f>
        <v>0</v>
      </c>
      <c r="I292" s="28">
        <f>SUMIFS(Tabla16[ISR RET.],Tabla16[NUM],Tabla1[[#This Row],[CODIGO]])</f>
        <v>0</v>
      </c>
      <c r="J292" s="28">
        <f>SUMIFS(Tabla16[IVA RET.],Tabla16[NUM],Tabla1[[#This Row],[CODIGO]])</f>
        <v>0</v>
      </c>
      <c r="K292" t="str">
        <f>FIXED(Tabla1[[#This Row],[TASA 16%]],0)</f>
        <v>0</v>
      </c>
      <c r="L292" t="str">
        <f>FIXED(Tabla1[[#This Row],[TASA 0%]],0)</f>
        <v>0</v>
      </c>
      <c r="M292" t="str">
        <f>FIXED(Tabla1[[#This Row],[TASA EXE.]],0)</f>
        <v>0</v>
      </c>
      <c r="N292" t="str">
        <f>FIXED(Tabla1[[#This Row],[IVA]],0)</f>
        <v>0</v>
      </c>
      <c r="O292" t="str">
        <f>FIXED(Tabla1[[#This Row],[ISR RET]],0)</f>
        <v>0</v>
      </c>
      <c r="P292" t="str">
        <f>FIXED(Tabla1[[#This Row],[IVA RET]],0)</f>
        <v>0</v>
      </c>
      <c r="R292" s="35">
        <f>Tabla1[[#This Row],[TASA 16]]*16%</f>
        <v>0</v>
      </c>
    </row>
    <row r="293" spans="2:20" x14ac:dyDescent="0.25">
      <c r="B293" t="str">
        <f>'[1]210 Y RFC'!A293</f>
        <v>LAA1009073M2</v>
      </c>
      <c r="C293" t="str">
        <f>'[1]210 Y RFC'!B293</f>
        <v>210-0291</v>
      </c>
      <c r="D293" t="str">
        <f>'[1]210 Y RFC'!C293</f>
        <v>LIDER EN ALIMENTACION ANIMAL SA DE CV</v>
      </c>
      <c r="E293" s="28">
        <f>SUMIFS(Tabla16[TASA 16],Tabla16[NUM],Tabla1[[#This Row],[CODIGO]])</f>
        <v>0</v>
      </c>
      <c r="F293" s="28">
        <f>SUMIFS(Tabla16[TASA 0%],Tabla16[NUM],Tabla1[[#This Row],[CODIGO]])</f>
        <v>0</v>
      </c>
      <c r="G293" s="28">
        <f>SUMIFS(Tabla16[[EXENTO ]],Tabla16[NUM],Tabla1[[#This Row],[CODIGO]])</f>
        <v>0</v>
      </c>
      <c r="H293" s="28">
        <f>SUMIFS(Tabla16[IVA],Tabla16[NUM],Tabla1[[#This Row],[CODIGO]])</f>
        <v>0</v>
      </c>
      <c r="I293" s="28">
        <f>SUMIFS(Tabla16[ISR RET.],Tabla16[NUM],Tabla1[[#This Row],[CODIGO]])</f>
        <v>0</v>
      </c>
      <c r="J293" s="28">
        <f>SUMIFS(Tabla16[IVA RET.],Tabla16[NUM],Tabla1[[#This Row],[CODIGO]])</f>
        <v>0</v>
      </c>
      <c r="K293" t="str">
        <f>FIXED(Tabla1[[#This Row],[TASA 16%]],0)</f>
        <v>0</v>
      </c>
      <c r="L293" t="str">
        <f>FIXED(Tabla1[[#This Row],[TASA 0%]],0)</f>
        <v>0</v>
      </c>
      <c r="M293" t="str">
        <f>FIXED(Tabla1[[#This Row],[TASA EXE.]],0)</f>
        <v>0</v>
      </c>
      <c r="N293" t="str">
        <f>FIXED(Tabla1[[#This Row],[IVA]],0)</f>
        <v>0</v>
      </c>
      <c r="O293" t="str">
        <f>FIXED(Tabla1[[#This Row],[ISR RET]],0)</f>
        <v>0</v>
      </c>
      <c r="P293" t="str">
        <f>FIXED(Tabla1[[#This Row],[IVA RET]],0)</f>
        <v>0</v>
      </c>
      <c r="R293" s="35">
        <f>Tabla1[[#This Row],[TASA 16]]*16%</f>
        <v>0</v>
      </c>
    </row>
    <row r="294" spans="2:20" x14ac:dyDescent="0.25">
      <c r="B294" t="str">
        <f>'[1]210 Y RFC'!A294</f>
        <v>RUPC9103046L6</v>
      </c>
      <c r="C294" t="str">
        <f>'[1]210 Y RFC'!B294</f>
        <v>210-0292</v>
      </c>
      <c r="D294" t="str">
        <f>'[1]210 Y RFC'!C294</f>
        <v>RUIZ VELASCO PELAYO CARLOS ANTONIO</v>
      </c>
      <c r="E294" s="28">
        <f>SUMIFS(Tabla16[TASA 16],Tabla16[NUM],Tabla1[[#This Row],[CODIGO]])</f>
        <v>0</v>
      </c>
      <c r="F294" s="28">
        <f>SUMIFS(Tabla16[TASA 0%],Tabla16[NUM],Tabla1[[#This Row],[CODIGO]])</f>
        <v>0</v>
      </c>
      <c r="G294" s="28">
        <f>SUMIFS(Tabla16[[EXENTO ]],Tabla16[NUM],Tabla1[[#This Row],[CODIGO]])</f>
        <v>0</v>
      </c>
      <c r="H294" s="28">
        <f>SUMIFS(Tabla16[IVA],Tabla16[NUM],Tabla1[[#This Row],[CODIGO]])</f>
        <v>0</v>
      </c>
      <c r="I294" s="28">
        <f>SUMIFS(Tabla16[ISR RET.],Tabla16[NUM],Tabla1[[#This Row],[CODIGO]])</f>
        <v>0</v>
      </c>
      <c r="J294" s="28">
        <f>SUMIFS(Tabla16[IVA RET.],Tabla16[NUM],Tabla1[[#This Row],[CODIGO]])</f>
        <v>0</v>
      </c>
      <c r="K294" t="str">
        <f>FIXED(Tabla1[[#This Row],[TASA 16%]],0)</f>
        <v>0</v>
      </c>
      <c r="L294" t="str">
        <f>FIXED(Tabla1[[#This Row],[TASA 0%]],0)</f>
        <v>0</v>
      </c>
      <c r="M294" t="str">
        <f>FIXED(Tabla1[[#This Row],[TASA EXE.]],0)</f>
        <v>0</v>
      </c>
      <c r="N294" t="str">
        <f>FIXED(Tabla1[[#This Row],[IVA]],0)</f>
        <v>0</v>
      </c>
      <c r="O294" t="str">
        <f>FIXED(Tabla1[[#This Row],[ISR RET]],0)</f>
        <v>0</v>
      </c>
      <c r="P294" t="str">
        <f>FIXED(Tabla1[[#This Row],[IVA RET]],0)</f>
        <v>0</v>
      </c>
      <c r="R294" s="35">
        <f>Tabla1[[#This Row],[TASA 16]]*16%</f>
        <v>0</v>
      </c>
    </row>
    <row r="295" spans="2:20" x14ac:dyDescent="0.25">
      <c r="B295" t="str">
        <f>'[1]210 Y RFC'!A295</f>
        <v>SAN060222S32</v>
      </c>
      <c r="C295" t="str">
        <f>'[1]210 Y RFC'!B295</f>
        <v>210-0293</v>
      </c>
      <c r="D295" t="str">
        <f>'[1]210 Y RFC'!C295</f>
        <v>SANVITE SA DE CV</v>
      </c>
      <c r="E295" s="28">
        <f>SUMIFS(Tabla16[TASA 16],Tabla16[NUM],Tabla1[[#This Row],[CODIGO]])</f>
        <v>0</v>
      </c>
      <c r="F295" s="28">
        <f>SUMIFS(Tabla16[TASA 0%],Tabla16[NUM],Tabla1[[#This Row],[CODIGO]])</f>
        <v>0</v>
      </c>
      <c r="G295" s="28">
        <f>SUMIFS(Tabla16[[EXENTO ]],Tabla16[NUM],Tabla1[[#This Row],[CODIGO]])</f>
        <v>0</v>
      </c>
      <c r="H295" s="28">
        <f>SUMIFS(Tabla16[IVA],Tabla16[NUM],Tabla1[[#This Row],[CODIGO]])</f>
        <v>0</v>
      </c>
      <c r="I295" s="28">
        <f>SUMIFS(Tabla16[ISR RET.],Tabla16[NUM],Tabla1[[#This Row],[CODIGO]])</f>
        <v>0</v>
      </c>
      <c r="J295" s="28">
        <f>SUMIFS(Tabla16[IVA RET.],Tabla16[NUM],Tabla1[[#This Row],[CODIGO]])</f>
        <v>0</v>
      </c>
      <c r="K295" t="str">
        <f>FIXED(Tabla1[[#This Row],[TASA 16%]],0)</f>
        <v>0</v>
      </c>
      <c r="L295" t="str">
        <f>FIXED(Tabla1[[#This Row],[TASA 0%]],0)</f>
        <v>0</v>
      </c>
      <c r="M295" t="str">
        <f>FIXED(Tabla1[[#This Row],[TASA EXE.]],0)</f>
        <v>0</v>
      </c>
      <c r="N295" t="str">
        <f>FIXED(Tabla1[[#This Row],[IVA]],0)</f>
        <v>0</v>
      </c>
      <c r="O295" t="str">
        <f>FIXED(Tabla1[[#This Row],[ISR RET]],0)</f>
        <v>0</v>
      </c>
      <c r="P295" t="str">
        <f>FIXED(Tabla1[[#This Row],[IVA RET]],0)</f>
        <v>0</v>
      </c>
      <c r="R295" s="35">
        <f>Tabla1[[#This Row],[TASA 16]]*16%</f>
        <v>0</v>
      </c>
    </row>
    <row r="296" spans="2:20" x14ac:dyDescent="0.25">
      <c r="B296" t="str">
        <f>'[1]210 Y RFC'!A296</f>
        <v>SAL1508035B3</v>
      </c>
      <c r="C296" t="str">
        <f>'[1]210 Y RFC'!B296</f>
        <v>210-0294</v>
      </c>
      <c r="D296" t="str">
        <f>'[1]210 Y RFC'!C296</f>
        <v>SALUBOX SAPI DE CV</v>
      </c>
      <c r="E296" s="28">
        <f>SUMIFS(Tabla16[TASA 16],Tabla16[NUM],Tabla1[[#This Row],[CODIGO]])</f>
        <v>0</v>
      </c>
      <c r="F296" s="28">
        <f>SUMIFS(Tabla16[TASA 0%],Tabla16[NUM],Tabla1[[#This Row],[CODIGO]])</f>
        <v>0</v>
      </c>
      <c r="G296" s="28">
        <f>SUMIFS(Tabla16[[EXENTO ]],Tabla16[NUM],Tabla1[[#This Row],[CODIGO]])</f>
        <v>0</v>
      </c>
      <c r="H296" s="28">
        <f>SUMIFS(Tabla16[IVA],Tabla16[NUM],Tabla1[[#This Row],[CODIGO]])</f>
        <v>0</v>
      </c>
      <c r="I296" s="28">
        <f>SUMIFS(Tabla16[ISR RET.],Tabla16[NUM],Tabla1[[#This Row],[CODIGO]])</f>
        <v>0</v>
      </c>
      <c r="J296" s="28">
        <f>SUMIFS(Tabla16[IVA RET.],Tabla16[NUM],Tabla1[[#This Row],[CODIGO]])</f>
        <v>0</v>
      </c>
      <c r="K296" t="str">
        <f>FIXED(Tabla1[[#This Row],[TASA 16%]],0)</f>
        <v>0</v>
      </c>
      <c r="L296" t="str">
        <f>FIXED(Tabla1[[#This Row],[TASA 0%]],0)</f>
        <v>0</v>
      </c>
      <c r="M296" t="str">
        <f>FIXED(Tabla1[[#This Row],[TASA EXE.]],0)</f>
        <v>0</v>
      </c>
      <c r="N296" t="str">
        <f>FIXED(Tabla1[[#This Row],[IVA]],0)</f>
        <v>0</v>
      </c>
      <c r="O296" t="str">
        <f>FIXED(Tabla1[[#This Row],[ISR RET]],0)</f>
        <v>0</v>
      </c>
      <c r="P296" t="str">
        <f>FIXED(Tabla1[[#This Row],[IVA RET]],0)</f>
        <v>0</v>
      </c>
      <c r="R296" s="35">
        <f>Tabla1[[#This Row],[TASA 16]]*16%</f>
        <v>0</v>
      </c>
    </row>
    <row r="297" spans="2:20" x14ac:dyDescent="0.25">
      <c r="B297" t="str">
        <f>'[1]210 Y RFC'!A297</f>
        <v>SAMS691019RK4</v>
      </c>
      <c r="C297" t="str">
        <f>'[1]210 Y RFC'!B297</f>
        <v>210-0295</v>
      </c>
      <c r="D297" t="str">
        <f>'[1]210 Y RFC'!C297</f>
        <v>SANDOVAL MORALES SOCORRO LAURA</v>
      </c>
      <c r="E297" s="28">
        <f>SUMIFS(Tabla16[TASA 16],Tabla16[NUM],Tabla1[[#This Row],[CODIGO]])</f>
        <v>0</v>
      </c>
      <c r="F297" s="28">
        <f>SUMIFS(Tabla16[TASA 0%],Tabla16[NUM],Tabla1[[#This Row],[CODIGO]])</f>
        <v>0</v>
      </c>
      <c r="G297" s="28">
        <f>SUMIFS(Tabla16[[EXENTO ]],Tabla16[NUM],Tabla1[[#This Row],[CODIGO]])</f>
        <v>0</v>
      </c>
      <c r="H297" s="28">
        <f>SUMIFS(Tabla16[IVA],Tabla16[NUM],Tabla1[[#This Row],[CODIGO]])</f>
        <v>0</v>
      </c>
      <c r="I297" s="28">
        <f>SUMIFS(Tabla16[ISR RET.],Tabla16[NUM],Tabla1[[#This Row],[CODIGO]])</f>
        <v>0</v>
      </c>
      <c r="J297" s="28">
        <f>SUMIFS(Tabla16[IVA RET.],Tabla16[NUM],Tabla1[[#This Row],[CODIGO]])</f>
        <v>0</v>
      </c>
      <c r="K297" t="str">
        <f>FIXED(Tabla1[[#This Row],[TASA 16%]],0)</f>
        <v>0</v>
      </c>
      <c r="L297" t="str">
        <f>FIXED(Tabla1[[#This Row],[TASA 0%]],0)</f>
        <v>0</v>
      </c>
      <c r="M297" t="str">
        <f>FIXED(Tabla1[[#This Row],[TASA EXE.]],0)</f>
        <v>0</v>
      </c>
      <c r="N297" t="str">
        <f>FIXED(Tabla1[[#This Row],[IVA]],0)</f>
        <v>0</v>
      </c>
      <c r="O297" t="str">
        <f>FIXED(Tabla1[[#This Row],[ISR RET]],0)</f>
        <v>0</v>
      </c>
      <c r="P297" t="str">
        <f>FIXED(Tabla1[[#This Row],[IVA RET]],0)</f>
        <v>0</v>
      </c>
      <c r="R297" s="35">
        <f>Tabla1[[#This Row],[TASA 16]]*16%</f>
        <v>0</v>
      </c>
    </row>
    <row r="298" spans="2:20" x14ac:dyDescent="0.25">
      <c r="B298" t="str">
        <f>'[1]210 Y RFC'!A298</f>
        <v>MODA8211087Z1</v>
      </c>
      <c r="C298" t="str">
        <f>'[1]210 Y RFC'!B298</f>
        <v>210-0296</v>
      </c>
      <c r="D298" t="str">
        <f>'[1]210 Y RFC'!C298</f>
        <v>MOLLER DERBEZ ANDREA</v>
      </c>
      <c r="E298" s="28">
        <f>SUMIFS(Tabla16[TASA 16],Tabla16[NUM],Tabla1[[#This Row],[CODIGO]])</f>
        <v>0</v>
      </c>
      <c r="F298" s="28">
        <f>SUMIFS(Tabla16[TASA 0%],Tabla16[NUM],Tabla1[[#This Row],[CODIGO]])</f>
        <v>0</v>
      </c>
      <c r="G298" s="28">
        <f>SUMIFS(Tabla16[[EXENTO ]],Tabla16[NUM],Tabla1[[#This Row],[CODIGO]])</f>
        <v>0</v>
      </c>
      <c r="H298" s="28">
        <f>SUMIFS(Tabla16[IVA],Tabla16[NUM],Tabla1[[#This Row],[CODIGO]])</f>
        <v>0</v>
      </c>
      <c r="I298" s="28">
        <f>SUMIFS(Tabla16[ISR RET.],Tabla16[NUM],Tabla1[[#This Row],[CODIGO]])</f>
        <v>0</v>
      </c>
      <c r="J298" s="28">
        <f>SUMIFS(Tabla16[IVA RET.],Tabla16[NUM],Tabla1[[#This Row],[CODIGO]])</f>
        <v>0</v>
      </c>
      <c r="K298" t="str">
        <f>FIXED(Tabla1[[#This Row],[TASA 16%]],0)</f>
        <v>0</v>
      </c>
      <c r="L298" t="str">
        <f>FIXED(Tabla1[[#This Row],[TASA 0%]],0)</f>
        <v>0</v>
      </c>
      <c r="M298" t="str">
        <f>FIXED(Tabla1[[#This Row],[TASA EXE.]],0)</f>
        <v>0</v>
      </c>
      <c r="N298" t="str">
        <f>FIXED(Tabla1[[#This Row],[IVA]],0)</f>
        <v>0</v>
      </c>
      <c r="O298" t="str">
        <f>FIXED(Tabla1[[#This Row],[ISR RET]],0)</f>
        <v>0</v>
      </c>
      <c r="P298" t="str">
        <f>FIXED(Tabla1[[#This Row],[IVA RET]],0)</f>
        <v>0</v>
      </c>
      <c r="R298" s="35">
        <f>Tabla1[[#This Row],[TASA 16]]*16%</f>
        <v>0</v>
      </c>
    </row>
    <row r="299" spans="2:20" x14ac:dyDescent="0.25">
      <c r="B299" t="str">
        <f>'[1]210 Y RFC'!A299</f>
        <v>OPA010719SF0</v>
      </c>
      <c r="C299" t="str">
        <f>'[1]210 Y RFC'!B299</f>
        <v>210-0297</v>
      </c>
      <c r="D299" t="str">
        <f>'[1]210 Y RFC'!C299</f>
        <v>OPERADORA DE PROGRAMAS DE ABASTO MULTIPLE SA DE CV</v>
      </c>
      <c r="E299" s="28">
        <f>SUMIFS(Tabla16[TASA 16],Tabla16[NUM],Tabla1[[#This Row],[CODIGO]])</f>
        <v>8093.25</v>
      </c>
      <c r="F299" s="28">
        <f>SUMIFS(Tabla16[TASA 0%],Tabla16[NUM],Tabla1[[#This Row],[CODIGO]])</f>
        <v>0</v>
      </c>
      <c r="G299" s="28">
        <f>SUMIFS(Tabla16[[EXENTO ]],Tabla16[NUM],Tabla1[[#This Row],[CODIGO]])</f>
        <v>0</v>
      </c>
      <c r="H299" s="28">
        <f>SUMIFS(Tabla16[IVA],Tabla16[NUM],Tabla1[[#This Row],[CODIGO]])</f>
        <v>1294.92</v>
      </c>
      <c r="I299" s="28">
        <f>SUMIFS(Tabla16[ISR RET.],Tabla16[NUM],Tabla1[[#This Row],[CODIGO]])</f>
        <v>0</v>
      </c>
      <c r="J299" s="28">
        <f>SUMIFS(Tabla16[IVA RET.],Tabla16[NUM],Tabla1[[#This Row],[CODIGO]])</f>
        <v>0</v>
      </c>
      <c r="K299" t="str">
        <f>FIXED(Tabla1[[#This Row],[TASA 16%]],0)</f>
        <v>8,093</v>
      </c>
      <c r="L299" t="str">
        <f>FIXED(Tabla1[[#This Row],[TASA 0%]],0)</f>
        <v>0</v>
      </c>
      <c r="M299" t="str">
        <f>FIXED(Tabla1[[#This Row],[TASA EXE.]],0)</f>
        <v>0</v>
      </c>
      <c r="N299" t="str">
        <f>FIXED(Tabla1[[#This Row],[IVA]],0)</f>
        <v>1,295</v>
      </c>
      <c r="O299" t="str">
        <f>FIXED(Tabla1[[#This Row],[ISR RET]],0)</f>
        <v>0</v>
      </c>
      <c r="P299" t="str">
        <f>FIXED(Tabla1[[#This Row],[IVA RET]],0)</f>
        <v>0</v>
      </c>
      <c r="R299" s="35">
        <f>Tabla1[[#This Row],[TASA 16]]*16%</f>
        <v>1294.8800000000001</v>
      </c>
      <c r="T299" s="67"/>
    </row>
    <row r="300" spans="2:20" x14ac:dyDescent="0.25">
      <c r="B300" t="str">
        <f>'[1]210 Y RFC'!A300</f>
        <v>ATE090309GW9</v>
      </c>
      <c r="C300" t="str">
        <f>'[1]210 Y RFC'!B300</f>
        <v>210-0298</v>
      </c>
      <c r="D300" t="str">
        <f>'[1]210 Y RFC'!C300</f>
        <v>ANTARES TEXTIL SA DE CV</v>
      </c>
      <c r="E300" s="28">
        <f>SUMIFS(Tabla16[TASA 16],Tabla16[NUM],Tabla1[[#This Row],[CODIGO]])</f>
        <v>0</v>
      </c>
      <c r="F300" s="28">
        <f>SUMIFS(Tabla16[TASA 0%],Tabla16[NUM],Tabla1[[#This Row],[CODIGO]])</f>
        <v>0</v>
      </c>
      <c r="G300" s="28">
        <f>SUMIFS(Tabla16[[EXENTO ]],Tabla16[NUM],Tabla1[[#This Row],[CODIGO]])</f>
        <v>0</v>
      </c>
      <c r="H300" s="28">
        <f>SUMIFS(Tabla16[IVA],Tabla16[NUM],Tabla1[[#This Row],[CODIGO]])</f>
        <v>0</v>
      </c>
      <c r="I300" s="28">
        <f>SUMIFS(Tabla16[ISR RET.],Tabla16[NUM],Tabla1[[#This Row],[CODIGO]])</f>
        <v>0</v>
      </c>
      <c r="J300" s="28">
        <f>SUMIFS(Tabla16[IVA RET.],Tabla16[NUM],Tabla1[[#This Row],[CODIGO]])</f>
        <v>0</v>
      </c>
      <c r="K300" t="str">
        <f>FIXED(Tabla1[[#This Row],[TASA 16%]],0)</f>
        <v>0</v>
      </c>
      <c r="L300" t="str">
        <f>FIXED(Tabla1[[#This Row],[TASA 0%]],0)</f>
        <v>0</v>
      </c>
      <c r="M300" t="str">
        <f>FIXED(Tabla1[[#This Row],[TASA EXE.]],0)</f>
        <v>0</v>
      </c>
      <c r="N300" t="str">
        <f>FIXED(Tabla1[[#This Row],[IVA]],0)</f>
        <v>0</v>
      </c>
      <c r="O300" t="str">
        <f>FIXED(Tabla1[[#This Row],[ISR RET]],0)</f>
        <v>0</v>
      </c>
      <c r="P300" t="str">
        <f>FIXED(Tabla1[[#This Row],[IVA RET]],0)</f>
        <v>0</v>
      </c>
      <c r="R300" s="35">
        <f>Tabla1[[#This Row],[TASA 16]]*16%</f>
        <v>0</v>
      </c>
      <c r="T300" s="67"/>
    </row>
    <row r="301" spans="2:20" x14ac:dyDescent="0.25">
      <c r="B301" t="str">
        <f>'[1]210 Y RFC'!A301</f>
        <v>VAAP691220QR1</v>
      </c>
      <c r="C301" t="str">
        <f>'[1]210 Y RFC'!B301</f>
        <v>210-0299</v>
      </c>
      <c r="D301" t="str">
        <f>'[1]210 Y RFC'!C301</f>
        <v>VAZQUEZ ALCALA PATRICIA</v>
      </c>
      <c r="E301" s="28">
        <f>SUMIFS(Tabla16[TASA 16],Tabla16[NUM],Tabla1[[#This Row],[CODIGO]])</f>
        <v>0</v>
      </c>
      <c r="F301" s="28">
        <f>SUMIFS(Tabla16[TASA 0%],Tabla16[NUM],Tabla1[[#This Row],[CODIGO]])</f>
        <v>0</v>
      </c>
      <c r="G301" s="28">
        <f>SUMIFS(Tabla16[[EXENTO ]],Tabla16[NUM],Tabla1[[#This Row],[CODIGO]])</f>
        <v>0</v>
      </c>
      <c r="H301" s="28">
        <f>SUMIFS(Tabla16[IVA],Tabla16[NUM],Tabla1[[#This Row],[CODIGO]])</f>
        <v>0</v>
      </c>
      <c r="I301" s="28">
        <f>SUMIFS(Tabla16[ISR RET.],Tabla16[NUM],Tabla1[[#This Row],[CODIGO]])</f>
        <v>0</v>
      </c>
      <c r="J301" s="28">
        <f>SUMIFS(Tabla16[IVA RET.],Tabla16[NUM],Tabla1[[#This Row],[CODIGO]])</f>
        <v>0</v>
      </c>
      <c r="K301" t="str">
        <f>FIXED(Tabla1[[#This Row],[TASA 16%]],0)</f>
        <v>0</v>
      </c>
      <c r="L301" t="str">
        <f>FIXED(Tabla1[[#This Row],[TASA 0%]],0)</f>
        <v>0</v>
      </c>
      <c r="M301" t="str">
        <f>FIXED(Tabla1[[#This Row],[TASA EXE.]],0)</f>
        <v>0</v>
      </c>
      <c r="N301" t="str">
        <f>FIXED(Tabla1[[#This Row],[IVA]],0)</f>
        <v>0</v>
      </c>
      <c r="O301" t="str">
        <f>FIXED(Tabla1[[#This Row],[ISR RET]],0)</f>
        <v>0</v>
      </c>
      <c r="P301" t="str">
        <f>FIXED(Tabla1[[#This Row],[IVA RET]],0)</f>
        <v>0</v>
      </c>
      <c r="R301" s="35">
        <f>Tabla1[[#This Row],[TASA 16]]*16%</f>
        <v>0</v>
      </c>
    </row>
    <row r="302" spans="2:20" x14ac:dyDescent="0.25">
      <c r="B302" t="str">
        <f>'[1]210 Y RFC'!A302</f>
        <v>CIS150424I77</v>
      </c>
      <c r="C302" t="str">
        <f>'[1]210 Y RFC'!B302</f>
        <v>210-0300</v>
      </c>
      <c r="D302" t="str">
        <f>'[1]210 Y RFC'!C302</f>
        <v>COMERCIALIZADORA INTERNACIONAL SECTORIAL AHB SA DE CV</v>
      </c>
      <c r="E302" s="28">
        <f>SUMIFS(Tabla16[TASA 16],Tabla16[NUM],Tabla1[[#This Row],[CODIGO]])</f>
        <v>0</v>
      </c>
      <c r="F302" s="28">
        <f>SUMIFS(Tabla16[TASA 0%],Tabla16[NUM],Tabla1[[#This Row],[CODIGO]])</f>
        <v>0</v>
      </c>
      <c r="G302" s="28">
        <f>SUMIFS(Tabla16[[EXENTO ]],Tabla16[NUM],Tabla1[[#This Row],[CODIGO]])</f>
        <v>0</v>
      </c>
      <c r="H302" s="28">
        <f>SUMIFS(Tabla16[IVA],Tabla16[NUM],Tabla1[[#This Row],[CODIGO]])</f>
        <v>0</v>
      </c>
      <c r="I302" s="28">
        <f>SUMIFS(Tabla16[ISR RET.],Tabla16[NUM],Tabla1[[#This Row],[CODIGO]])</f>
        <v>0</v>
      </c>
      <c r="J302" s="28">
        <f>SUMIFS(Tabla16[IVA RET.],Tabla16[NUM],Tabla1[[#This Row],[CODIGO]])</f>
        <v>0</v>
      </c>
      <c r="K302" t="str">
        <f>FIXED(Tabla1[[#This Row],[TASA 16%]],0)</f>
        <v>0</v>
      </c>
      <c r="L302" t="str">
        <f>FIXED(Tabla1[[#This Row],[TASA 0%]],0)</f>
        <v>0</v>
      </c>
      <c r="M302" t="str">
        <f>FIXED(Tabla1[[#This Row],[TASA EXE.]],0)</f>
        <v>0</v>
      </c>
      <c r="N302" t="str">
        <f>FIXED(Tabla1[[#This Row],[IVA]],0)</f>
        <v>0</v>
      </c>
      <c r="O302" t="str">
        <f>FIXED(Tabla1[[#This Row],[ISR RET]],0)</f>
        <v>0</v>
      </c>
      <c r="P302" t="str">
        <f>FIXED(Tabla1[[#This Row],[IVA RET]],0)</f>
        <v>0</v>
      </c>
      <c r="R302" s="35">
        <f>Tabla1[[#This Row],[TASA 16]]*16%</f>
        <v>0</v>
      </c>
    </row>
    <row r="303" spans="2:20" x14ac:dyDescent="0.25">
      <c r="B303" t="str">
        <f>'[1]210 Y RFC'!A303</f>
        <v>ASO131008DN4</v>
      </c>
      <c r="C303" t="str">
        <f>'[1]210 Y RFC'!B303</f>
        <v>210-0301</v>
      </c>
      <c r="D303" t="str">
        <f>'[1]210 Y RFC'!C303</f>
        <v>ALTEÑA SOLAR S DE RL DE CV</v>
      </c>
      <c r="E303" s="28">
        <f>SUMIFS(Tabla16[TASA 16],Tabla16[NUM],Tabla1[[#This Row],[CODIGO]])</f>
        <v>0</v>
      </c>
      <c r="F303" s="28">
        <f>SUMIFS(Tabla16[TASA 0%],Tabla16[NUM],Tabla1[[#This Row],[CODIGO]])</f>
        <v>0</v>
      </c>
      <c r="G303" s="28">
        <f>SUMIFS(Tabla16[[EXENTO ]],Tabla16[NUM],Tabla1[[#This Row],[CODIGO]])</f>
        <v>0</v>
      </c>
      <c r="H303" s="28">
        <f>SUMIFS(Tabla16[IVA],Tabla16[NUM],Tabla1[[#This Row],[CODIGO]])</f>
        <v>0</v>
      </c>
      <c r="I303" s="28">
        <f>SUMIFS(Tabla16[ISR RET.],Tabla16[NUM],Tabla1[[#This Row],[CODIGO]])</f>
        <v>0</v>
      </c>
      <c r="J303" s="28">
        <f>SUMIFS(Tabla16[IVA RET.],Tabla16[NUM],Tabla1[[#This Row],[CODIGO]])</f>
        <v>0</v>
      </c>
      <c r="K303" t="str">
        <f>FIXED(Tabla1[[#This Row],[TASA 16%]],0)</f>
        <v>0</v>
      </c>
      <c r="L303" t="str">
        <f>FIXED(Tabla1[[#This Row],[TASA 0%]],0)</f>
        <v>0</v>
      </c>
      <c r="M303" t="str">
        <f>FIXED(Tabla1[[#This Row],[TASA EXE.]],0)</f>
        <v>0</v>
      </c>
      <c r="N303" t="str">
        <f>FIXED(Tabla1[[#This Row],[IVA]],0)</f>
        <v>0</v>
      </c>
      <c r="O303" t="str">
        <f>FIXED(Tabla1[[#This Row],[ISR RET]],0)</f>
        <v>0</v>
      </c>
      <c r="P303" t="str">
        <f>FIXED(Tabla1[[#This Row],[IVA RET]],0)</f>
        <v>0</v>
      </c>
      <c r="R303" s="35">
        <f>Tabla1[[#This Row],[TASA 16]]*16%</f>
        <v>0</v>
      </c>
    </row>
    <row r="304" spans="2:20" x14ac:dyDescent="0.25">
      <c r="B304" t="str">
        <f>'[1]210 Y RFC'!A304</f>
        <v>YMI151021H59</v>
      </c>
      <c r="C304" t="str">
        <f>'[1]210 Y RFC'!B304</f>
        <v>210-0302</v>
      </c>
      <c r="D304" t="str">
        <f>'[1]210 Y RFC'!C304</f>
        <v>YUMIX SA DE CV</v>
      </c>
      <c r="E304" s="28">
        <f>SUMIFS(Tabla16[TASA 16],Tabla16[NUM],Tabla1[[#This Row],[CODIGO]])</f>
        <v>0</v>
      </c>
      <c r="F304" s="28">
        <f>SUMIFS(Tabla16[TASA 0%],Tabla16[NUM],Tabla1[[#This Row],[CODIGO]])</f>
        <v>0</v>
      </c>
      <c r="G304" s="28">
        <f>SUMIFS(Tabla16[[EXENTO ]],Tabla16[NUM],Tabla1[[#This Row],[CODIGO]])</f>
        <v>0</v>
      </c>
      <c r="H304" s="28">
        <f>SUMIFS(Tabla16[IVA],Tabla16[NUM],Tabla1[[#This Row],[CODIGO]])</f>
        <v>0</v>
      </c>
      <c r="I304" s="28">
        <f>SUMIFS(Tabla16[ISR RET.],Tabla16[NUM],Tabla1[[#This Row],[CODIGO]])</f>
        <v>0</v>
      </c>
      <c r="J304" s="28">
        <f>SUMIFS(Tabla16[IVA RET.],Tabla16[NUM],Tabla1[[#This Row],[CODIGO]])</f>
        <v>0</v>
      </c>
      <c r="K304" t="str">
        <f>FIXED(Tabla1[[#This Row],[TASA 16%]],0)</f>
        <v>0</v>
      </c>
      <c r="L304" t="str">
        <f>FIXED(Tabla1[[#This Row],[TASA 0%]],0)</f>
        <v>0</v>
      </c>
      <c r="M304" t="str">
        <f>FIXED(Tabla1[[#This Row],[TASA EXE.]],0)</f>
        <v>0</v>
      </c>
      <c r="N304" t="str">
        <f>FIXED(Tabla1[[#This Row],[IVA]],0)</f>
        <v>0</v>
      </c>
      <c r="O304" t="str">
        <f>FIXED(Tabla1[[#This Row],[ISR RET]],0)</f>
        <v>0</v>
      </c>
      <c r="P304" t="str">
        <f>FIXED(Tabla1[[#This Row],[IVA RET]],0)</f>
        <v>0</v>
      </c>
      <c r="R304" s="35">
        <f>Tabla1[[#This Row],[TASA 16]]*16%</f>
        <v>0</v>
      </c>
    </row>
    <row r="305" spans="2:18" x14ac:dyDescent="0.25">
      <c r="B305" t="str">
        <f>'[1]210 Y RFC'!A305</f>
        <v>AIGH740311647</v>
      </c>
      <c r="C305" t="str">
        <f>'[1]210 Y RFC'!B305</f>
        <v>210-0303</v>
      </c>
      <c r="D305" t="str">
        <f>'[1]210 Y RFC'!C305</f>
        <v>AVILA GONZALEZ HECTOR SANTIAGO</v>
      </c>
      <c r="E305" s="28">
        <f>SUMIFS(Tabla16[TASA 16],Tabla16[NUM],Tabla1[[#This Row],[CODIGO]])</f>
        <v>0</v>
      </c>
      <c r="F305" s="28">
        <f>SUMIFS(Tabla16[TASA 0%],Tabla16[NUM],Tabla1[[#This Row],[CODIGO]])</f>
        <v>0</v>
      </c>
      <c r="G305" s="28">
        <f>SUMIFS(Tabla16[[EXENTO ]],Tabla16[NUM],Tabla1[[#This Row],[CODIGO]])</f>
        <v>0</v>
      </c>
      <c r="H305" s="28">
        <f>SUMIFS(Tabla16[IVA],Tabla16[NUM],Tabla1[[#This Row],[CODIGO]])</f>
        <v>0</v>
      </c>
      <c r="I305" s="28">
        <f>SUMIFS(Tabla16[ISR RET.],Tabla16[NUM],Tabla1[[#This Row],[CODIGO]])</f>
        <v>0</v>
      </c>
      <c r="J305" s="28">
        <f>SUMIFS(Tabla16[IVA RET.],Tabla16[NUM],Tabla1[[#This Row],[CODIGO]])</f>
        <v>0</v>
      </c>
      <c r="K305" t="str">
        <f>FIXED(Tabla1[[#This Row],[TASA 16%]],0)</f>
        <v>0</v>
      </c>
      <c r="L305" t="str">
        <f>FIXED(Tabla1[[#This Row],[TASA 0%]],0)</f>
        <v>0</v>
      </c>
      <c r="M305" t="str">
        <f>FIXED(Tabla1[[#This Row],[TASA EXE.]],0)</f>
        <v>0</v>
      </c>
      <c r="N305" t="str">
        <f>FIXED(Tabla1[[#This Row],[IVA]],0)</f>
        <v>0</v>
      </c>
      <c r="O305" t="str">
        <f>FIXED(Tabla1[[#This Row],[ISR RET]],0)</f>
        <v>0</v>
      </c>
      <c r="P305" t="str">
        <f>FIXED(Tabla1[[#This Row],[IVA RET]],0)</f>
        <v>0</v>
      </c>
      <c r="R305" s="35">
        <f>Tabla1[[#This Row],[TASA 16]]*16%</f>
        <v>0</v>
      </c>
    </row>
    <row r="306" spans="2:18" x14ac:dyDescent="0.25">
      <c r="B306" t="str">
        <f>'[1]210 Y RFC'!A306</f>
        <v>POR151103J49</v>
      </c>
      <c r="C306" t="str">
        <f>'[1]210 Y RFC'!B306</f>
        <v>210-0304</v>
      </c>
      <c r="D306" t="str">
        <f>'[1]210 Y RFC'!C306</f>
        <v>PREVENTY ORGANICS SA DE CV</v>
      </c>
      <c r="E306" s="28">
        <f>SUMIFS(Tabla16[TASA 16],Tabla16[NUM],Tabla1[[#This Row],[CODIGO]])</f>
        <v>0</v>
      </c>
      <c r="F306" s="28">
        <f>SUMIFS(Tabla16[TASA 0%],Tabla16[NUM],Tabla1[[#This Row],[CODIGO]])</f>
        <v>0</v>
      </c>
      <c r="G306" s="28">
        <f>SUMIFS(Tabla16[[EXENTO ]],Tabla16[NUM],Tabla1[[#This Row],[CODIGO]])</f>
        <v>0</v>
      </c>
      <c r="H306" s="28">
        <f>SUMIFS(Tabla16[IVA],Tabla16[NUM],Tabla1[[#This Row],[CODIGO]])</f>
        <v>0</v>
      </c>
      <c r="I306" s="28">
        <f>SUMIFS(Tabla16[ISR RET.],Tabla16[NUM],Tabla1[[#This Row],[CODIGO]])</f>
        <v>0</v>
      </c>
      <c r="J306" s="28">
        <f>SUMIFS(Tabla16[IVA RET.],Tabla16[NUM],Tabla1[[#This Row],[CODIGO]])</f>
        <v>0</v>
      </c>
      <c r="K306" t="str">
        <f>FIXED(Tabla1[[#This Row],[TASA 16%]],0)</f>
        <v>0</v>
      </c>
      <c r="L306" t="str">
        <f>FIXED(Tabla1[[#This Row],[TASA 0%]],0)</f>
        <v>0</v>
      </c>
      <c r="M306" t="str">
        <f>FIXED(Tabla1[[#This Row],[TASA EXE.]],0)</f>
        <v>0</v>
      </c>
      <c r="N306" t="str">
        <f>FIXED(Tabla1[[#This Row],[IVA]],0)</f>
        <v>0</v>
      </c>
      <c r="O306" t="str">
        <f>FIXED(Tabla1[[#This Row],[ISR RET]],0)</f>
        <v>0</v>
      </c>
      <c r="P306" t="str">
        <f>FIXED(Tabla1[[#This Row],[IVA RET]],0)</f>
        <v>0</v>
      </c>
      <c r="R306" s="35">
        <f>Tabla1[[#This Row],[TASA 16]]*16%</f>
        <v>0</v>
      </c>
    </row>
    <row r="307" spans="2:18" x14ac:dyDescent="0.25">
      <c r="B307" t="str">
        <f>'[1]210 Y RFC'!A307</f>
        <v>RODN681103UT9</v>
      </c>
      <c r="C307" t="str">
        <f>'[1]210 Y RFC'!B307</f>
        <v>210-0305</v>
      </c>
      <c r="D307" t="str">
        <f>'[1]210 Y RFC'!C307</f>
        <v>RODRIGUEZ DIAZ NOEL</v>
      </c>
      <c r="E307" s="28">
        <f>SUMIFS(Tabla16[TASA 16],Tabla16[NUM],Tabla1[[#This Row],[CODIGO]])</f>
        <v>0</v>
      </c>
      <c r="F307" s="28">
        <f>SUMIFS(Tabla16[TASA 0%],Tabla16[NUM],Tabla1[[#This Row],[CODIGO]])</f>
        <v>0</v>
      </c>
      <c r="G307" s="28">
        <f>SUMIFS(Tabla16[[EXENTO ]],Tabla16[NUM],Tabla1[[#This Row],[CODIGO]])</f>
        <v>0</v>
      </c>
      <c r="H307" s="28">
        <f>SUMIFS(Tabla16[IVA],Tabla16[NUM],Tabla1[[#This Row],[CODIGO]])</f>
        <v>0</v>
      </c>
      <c r="I307" s="28">
        <f>SUMIFS(Tabla16[ISR RET.],Tabla16[NUM],Tabla1[[#This Row],[CODIGO]])</f>
        <v>0</v>
      </c>
      <c r="J307" s="28">
        <f>SUMIFS(Tabla16[IVA RET.],Tabla16[NUM],Tabla1[[#This Row],[CODIGO]])</f>
        <v>0</v>
      </c>
      <c r="K307" t="str">
        <f>FIXED(Tabla1[[#This Row],[TASA 16%]],0)</f>
        <v>0</v>
      </c>
      <c r="L307" t="str">
        <f>FIXED(Tabla1[[#This Row],[TASA 0%]],0)</f>
        <v>0</v>
      </c>
      <c r="M307" t="str">
        <f>FIXED(Tabla1[[#This Row],[TASA EXE.]],0)</f>
        <v>0</v>
      </c>
      <c r="N307" t="str">
        <f>FIXED(Tabla1[[#This Row],[IVA]],0)</f>
        <v>0</v>
      </c>
      <c r="O307" t="str">
        <f>FIXED(Tabla1[[#This Row],[ISR RET]],0)</f>
        <v>0</v>
      </c>
      <c r="P307" t="str">
        <f>FIXED(Tabla1[[#This Row],[IVA RET]],0)</f>
        <v>0</v>
      </c>
      <c r="R307" s="35">
        <f>Tabla1[[#This Row],[TASA 16]]*16%</f>
        <v>0</v>
      </c>
    </row>
    <row r="308" spans="2:18" x14ac:dyDescent="0.25">
      <c r="B308" t="str">
        <f>'[1]210 Y RFC'!A308</f>
        <v>RART601013LA1</v>
      </c>
      <c r="C308" t="str">
        <f>'[1]210 Y RFC'!B308</f>
        <v>210-0306</v>
      </c>
      <c r="D308" t="str">
        <f>'[1]210 Y RFC'!C308</f>
        <v>RAYGOZA DEL REAL TERESA DE JESUS</v>
      </c>
      <c r="E308" s="28">
        <f>SUMIFS(Tabla16[TASA 16],Tabla16[NUM],Tabla1[[#This Row],[CODIGO]])</f>
        <v>0</v>
      </c>
      <c r="F308" s="28">
        <f>SUMIFS(Tabla16[TASA 0%],Tabla16[NUM],Tabla1[[#This Row],[CODIGO]])</f>
        <v>0</v>
      </c>
      <c r="G308" s="28">
        <f>SUMIFS(Tabla16[[EXENTO ]],Tabla16[NUM],Tabla1[[#This Row],[CODIGO]])</f>
        <v>0</v>
      </c>
      <c r="H308" s="28">
        <f>SUMIFS(Tabla16[IVA],Tabla16[NUM],Tabla1[[#This Row],[CODIGO]])</f>
        <v>0</v>
      </c>
      <c r="I308" s="28">
        <f>SUMIFS(Tabla16[ISR RET.],Tabla16[NUM],Tabla1[[#This Row],[CODIGO]])</f>
        <v>0</v>
      </c>
      <c r="J308" s="28">
        <f>SUMIFS(Tabla16[IVA RET.],Tabla16[NUM],Tabla1[[#This Row],[CODIGO]])</f>
        <v>0</v>
      </c>
      <c r="K308" t="str">
        <f>FIXED(Tabla1[[#This Row],[TASA 16%]],0)</f>
        <v>0</v>
      </c>
      <c r="L308" t="str">
        <f>FIXED(Tabla1[[#This Row],[TASA 0%]],0)</f>
        <v>0</v>
      </c>
      <c r="M308" t="str">
        <f>FIXED(Tabla1[[#This Row],[TASA EXE.]],0)</f>
        <v>0</v>
      </c>
      <c r="N308" t="str">
        <f>FIXED(Tabla1[[#This Row],[IVA]],0)</f>
        <v>0</v>
      </c>
      <c r="O308" t="str">
        <f>FIXED(Tabla1[[#This Row],[ISR RET]],0)</f>
        <v>0</v>
      </c>
      <c r="P308" t="str">
        <f>FIXED(Tabla1[[#This Row],[IVA RET]],0)</f>
        <v>0</v>
      </c>
      <c r="R308" s="35">
        <f>Tabla1[[#This Row],[TASA 16]]*16%</f>
        <v>0</v>
      </c>
    </row>
    <row r="309" spans="2:18" x14ac:dyDescent="0.25">
      <c r="B309" t="str">
        <f>'[1]210 Y RFC'!A309</f>
        <v>SAP080429EE5</v>
      </c>
      <c r="C309" t="str">
        <f>'[1]210 Y RFC'!B309</f>
        <v>210-0307</v>
      </c>
      <c r="D309" t="str">
        <f>'[1]210 Y RFC'!C309</f>
        <v>SIST AGUA POTABLE ALCANT Y SANEAM DEL MPIO SN IGNACIO CERRO GORDO</v>
      </c>
      <c r="E309" s="28">
        <f>SUMIFS(Tabla16[TASA 16],Tabla16[NUM],Tabla1[[#This Row],[CODIGO]])</f>
        <v>0</v>
      </c>
      <c r="F309" s="28">
        <f>SUMIFS(Tabla16[TASA 0%],Tabla16[NUM],Tabla1[[#This Row],[CODIGO]])</f>
        <v>0</v>
      </c>
      <c r="G309" s="28">
        <f>SUMIFS(Tabla16[[EXENTO ]],Tabla16[NUM],Tabla1[[#This Row],[CODIGO]])</f>
        <v>0</v>
      </c>
      <c r="H309" s="28">
        <f>SUMIFS(Tabla16[IVA],Tabla16[NUM],Tabla1[[#This Row],[CODIGO]])</f>
        <v>0</v>
      </c>
      <c r="I309" s="28">
        <f>SUMIFS(Tabla16[ISR RET.],Tabla16[NUM],Tabla1[[#This Row],[CODIGO]])</f>
        <v>0</v>
      </c>
      <c r="J309" s="28">
        <f>SUMIFS(Tabla16[IVA RET.],Tabla16[NUM],Tabla1[[#This Row],[CODIGO]])</f>
        <v>0</v>
      </c>
      <c r="K309" t="str">
        <f>FIXED(Tabla1[[#This Row],[TASA 16%]],0)</f>
        <v>0</v>
      </c>
      <c r="L309" t="str">
        <f>FIXED(Tabla1[[#This Row],[TASA 0%]],0)</f>
        <v>0</v>
      </c>
      <c r="M309" t="str">
        <f>FIXED(Tabla1[[#This Row],[TASA EXE.]],0)</f>
        <v>0</v>
      </c>
      <c r="N309" t="str">
        <f>FIXED(Tabla1[[#This Row],[IVA]],0)</f>
        <v>0</v>
      </c>
      <c r="O309" t="str">
        <f>FIXED(Tabla1[[#This Row],[ISR RET]],0)</f>
        <v>0</v>
      </c>
      <c r="P309" t="str">
        <f>FIXED(Tabla1[[#This Row],[IVA RET]],0)</f>
        <v>0</v>
      </c>
      <c r="R309" s="35">
        <f>Tabla1[[#This Row],[TASA 16]]*16%</f>
        <v>0</v>
      </c>
    </row>
    <row r="310" spans="2:18" x14ac:dyDescent="0.25">
      <c r="B310" t="str">
        <f>'[1]210 Y RFC'!A310</f>
        <v>EAS040514DKA</v>
      </c>
      <c r="C310" t="str">
        <f>'[1]210 Y RFC'!B310</f>
        <v>210-0308</v>
      </c>
      <c r="D310" t="str">
        <f>'[1]210 Y RFC'!C310</f>
        <v>ENCISO FRANCO Y ASOCIADOS SA DE CV</v>
      </c>
      <c r="E310" s="28">
        <f>SUMIFS(Tabla16[TASA 16],Tabla16[NUM],Tabla1[[#This Row],[CODIGO]])</f>
        <v>0</v>
      </c>
      <c r="F310" s="28">
        <f>SUMIFS(Tabla16[TASA 0%],Tabla16[NUM],Tabla1[[#This Row],[CODIGO]])</f>
        <v>0</v>
      </c>
      <c r="G310" s="28">
        <f>SUMIFS(Tabla16[[EXENTO ]],Tabla16[NUM],Tabla1[[#This Row],[CODIGO]])</f>
        <v>0</v>
      </c>
      <c r="H310" s="28">
        <f>SUMIFS(Tabla16[IVA],Tabla16[NUM],Tabla1[[#This Row],[CODIGO]])</f>
        <v>0</v>
      </c>
      <c r="I310" s="28">
        <f>SUMIFS(Tabla16[ISR RET.],Tabla16[NUM],Tabla1[[#This Row],[CODIGO]])</f>
        <v>0</v>
      </c>
      <c r="J310" s="28">
        <f>SUMIFS(Tabla16[IVA RET.],Tabla16[NUM],Tabla1[[#This Row],[CODIGO]])</f>
        <v>0</v>
      </c>
      <c r="K310" t="str">
        <f>FIXED(Tabla1[[#This Row],[TASA 16%]],0)</f>
        <v>0</v>
      </c>
      <c r="L310" t="str">
        <f>FIXED(Tabla1[[#This Row],[TASA 0%]],0)</f>
        <v>0</v>
      </c>
      <c r="M310" t="str">
        <f>FIXED(Tabla1[[#This Row],[TASA EXE.]],0)</f>
        <v>0</v>
      </c>
      <c r="N310" t="str">
        <f>FIXED(Tabla1[[#This Row],[IVA]],0)</f>
        <v>0</v>
      </c>
      <c r="O310" t="str">
        <f>FIXED(Tabla1[[#This Row],[ISR RET]],0)</f>
        <v>0</v>
      </c>
      <c r="P310" t="str">
        <f>FIXED(Tabla1[[#This Row],[IVA RET]],0)</f>
        <v>0</v>
      </c>
      <c r="R310" s="35">
        <f>Tabla1[[#This Row],[TASA 16]]*16%</f>
        <v>0</v>
      </c>
    </row>
    <row r="311" spans="2:18" x14ac:dyDescent="0.25">
      <c r="B311" t="str">
        <f>'[1]210 Y RFC'!A311</f>
        <v>PMO930720573</v>
      </c>
      <c r="C311" t="str">
        <f>'[1]210 Y RFC'!B311</f>
        <v>210-0309</v>
      </c>
      <c r="D311" t="str">
        <f>'[1]210 Y RFC'!C311</f>
        <v>PERFUMERIA MODERNA SA DE CV</v>
      </c>
      <c r="E311" s="28">
        <f>SUMIFS(Tabla16[TASA 16],Tabla16[NUM],Tabla1[[#This Row],[CODIGO]])</f>
        <v>0</v>
      </c>
      <c r="F311" s="28">
        <f>SUMIFS(Tabla16[TASA 0%],Tabla16[NUM],Tabla1[[#This Row],[CODIGO]])</f>
        <v>0</v>
      </c>
      <c r="G311" s="28">
        <f>SUMIFS(Tabla16[[EXENTO ]],Tabla16[NUM],Tabla1[[#This Row],[CODIGO]])</f>
        <v>0</v>
      </c>
      <c r="H311" s="28">
        <f>SUMIFS(Tabla16[IVA],Tabla16[NUM],Tabla1[[#This Row],[CODIGO]])</f>
        <v>0</v>
      </c>
      <c r="I311" s="28">
        <f>SUMIFS(Tabla16[ISR RET.],Tabla16[NUM],Tabla1[[#This Row],[CODIGO]])</f>
        <v>0</v>
      </c>
      <c r="J311" s="28">
        <f>SUMIFS(Tabla16[IVA RET.],Tabla16[NUM],Tabla1[[#This Row],[CODIGO]])</f>
        <v>0</v>
      </c>
      <c r="K311" t="str">
        <f>FIXED(Tabla1[[#This Row],[TASA 16%]],0)</f>
        <v>0</v>
      </c>
      <c r="L311" t="str">
        <f>FIXED(Tabla1[[#This Row],[TASA 0%]],0)</f>
        <v>0</v>
      </c>
      <c r="M311" t="str">
        <f>FIXED(Tabla1[[#This Row],[TASA EXE.]],0)</f>
        <v>0</v>
      </c>
      <c r="N311" t="str">
        <f>FIXED(Tabla1[[#This Row],[IVA]],0)</f>
        <v>0</v>
      </c>
      <c r="O311" t="str">
        <f>FIXED(Tabla1[[#This Row],[ISR RET]],0)</f>
        <v>0</v>
      </c>
      <c r="P311" t="str">
        <f>FIXED(Tabla1[[#This Row],[IVA RET]],0)</f>
        <v>0</v>
      </c>
      <c r="R311" s="35">
        <f>Tabla1[[#This Row],[TASA 16]]*16%</f>
        <v>0</v>
      </c>
    </row>
    <row r="312" spans="2:18" x14ac:dyDescent="0.25">
      <c r="B312" t="str">
        <f>'[1]210 Y RFC'!A312</f>
        <v>MEX121213BK2</v>
      </c>
      <c r="C312" t="str">
        <f>'[1]210 Y RFC'!B312</f>
        <v>210-0310</v>
      </c>
      <c r="D312" t="str">
        <f>'[1]210 Y RFC'!C312</f>
        <v>MEXAMEDCO SAPI DE CV</v>
      </c>
      <c r="E312" s="28">
        <f>SUMIFS(Tabla16[TASA 16],Tabla16[NUM],Tabla1[[#This Row],[CODIGO]])</f>
        <v>0</v>
      </c>
      <c r="F312" s="28">
        <f>SUMIFS(Tabla16[TASA 0%],Tabla16[NUM],Tabla1[[#This Row],[CODIGO]])</f>
        <v>0</v>
      </c>
      <c r="G312" s="28">
        <f>SUMIFS(Tabla16[[EXENTO ]],Tabla16[NUM],Tabla1[[#This Row],[CODIGO]])</f>
        <v>0</v>
      </c>
      <c r="H312" s="28">
        <f>SUMIFS(Tabla16[IVA],Tabla16[NUM],Tabla1[[#This Row],[CODIGO]])</f>
        <v>0</v>
      </c>
      <c r="I312" s="28">
        <f>SUMIFS(Tabla16[ISR RET.],Tabla16[NUM],Tabla1[[#This Row],[CODIGO]])</f>
        <v>0</v>
      </c>
      <c r="J312" s="28">
        <f>SUMIFS(Tabla16[IVA RET.],Tabla16[NUM],Tabla1[[#This Row],[CODIGO]])</f>
        <v>0</v>
      </c>
      <c r="K312" t="str">
        <f>FIXED(Tabla1[[#This Row],[TASA 16%]],0)</f>
        <v>0</v>
      </c>
      <c r="L312" t="str">
        <f>FIXED(Tabla1[[#This Row],[TASA 0%]],0)</f>
        <v>0</v>
      </c>
      <c r="M312" t="str">
        <f>FIXED(Tabla1[[#This Row],[TASA EXE.]],0)</f>
        <v>0</v>
      </c>
      <c r="N312" t="str">
        <f>FIXED(Tabla1[[#This Row],[IVA]],0)</f>
        <v>0</v>
      </c>
      <c r="O312" t="str">
        <f>FIXED(Tabla1[[#This Row],[ISR RET]],0)</f>
        <v>0</v>
      </c>
      <c r="P312" t="str">
        <f>FIXED(Tabla1[[#This Row],[IVA RET]],0)</f>
        <v>0</v>
      </c>
      <c r="R312" s="35">
        <f>Tabla1[[#This Row],[TASA 16]]*16%</f>
        <v>0</v>
      </c>
    </row>
    <row r="313" spans="2:18" x14ac:dyDescent="0.25">
      <c r="B313" t="str">
        <f>'[1]210 Y RFC'!A313</f>
        <v>TPL970529D57</v>
      </c>
      <c r="C313" t="str">
        <f>'[1]210 Y RFC'!B313</f>
        <v>210-0311</v>
      </c>
      <c r="D313" t="str">
        <f>'[1]210 Y RFC'!C313</f>
        <v>TURIBUS PLATINO SA DE CV</v>
      </c>
      <c r="E313" s="28">
        <f>SUMIFS(Tabla16[TASA 16],Tabla16[NUM],Tabla1[[#This Row],[CODIGO]])</f>
        <v>0</v>
      </c>
      <c r="F313" s="28">
        <f>SUMIFS(Tabla16[TASA 0%],Tabla16[NUM],Tabla1[[#This Row],[CODIGO]])</f>
        <v>0</v>
      </c>
      <c r="G313" s="28">
        <f>SUMIFS(Tabla16[[EXENTO ]],Tabla16[NUM],Tabla1[[#This Row],[CODIGO]])</f>
        <v>0</v>
      </c>
      <c r="H313" s="28">
        <f>SUMIFS(Tabla16[IVA],Tabla16[NUM],Tabla1[[#This Row],[CODIGO]])</f>
        <v>0</v>
      </c>
      <c r="I313" s="28">
        <f>SUMIFS(Tabla16[ISR RET.],Tabla16[NUM],Tabla1[[#This Row],[CODIGO]])</f>
        <v>0</v>
      </c>
      <c r="J313" s="28">
        <f>SUMIFS(Tabla16[IVA RET.],Tabla16[NUM],Tabla1[[#This Row],[CODIGO]])</f>
        <v>0</v>
      </c>
      <c r="K313" t="str">
        <f>FIXED(Tabla1[[#This Row],[TASA 16%]],0)</f>
        <v>0</v>
      </c>
      <c r="L313" t="str">
        <f>FIXED(Tabla1[[#This Row],[TASA 0%]],0)</f>
        <v>0</v>
      </c>
      <c r="M313" t="str">
        <f>FIXED(Tabla1[[#This Row],[TASA EXE.]],0)</f>
        <v>0</v>
      </c>
      <c r="N313" t="str">
        <f>FIXED(Tabla1[[#This Row],[IVA]],0)</f>
        <v>0</v>
      </c>
      <c r="O313" t="str">
        <f>FIXED(Tabla1[[#This Row],[ISR RET]],0)</f>
        <v>0</v>
      </c>
      <c r="P313" t="str">
        <f>FIXED(Tabla1[[#This Row],[IVA RET]],0)</f>
        <v>0</v>
      </c>
      <c r="R313" s="35">
        <f>Tabla1[[#This Row],[TASA 16]]*16%</f>
        <v>0</v>
      </c>
    </row>
    <row r="314" spans="2:18" x14ac:dyDescent="0.25">
      <c r="B314" t="str">
        <f>'[1]210 Y RFC'!A314</f>
        <v>WS&amp;0402025X2</v>
      </c>
      <c r="C314" t="str">
        <f>'[1]210 Y RFC'!B314</f>
        <v>210-0312</v>
      </c>
      <c r="D314" t="str">
        <f>'[1]210 Y RFC'!C314</f>
        <v>WELL'S &amp; PLUS SA DE CV</v>
      </c>
      <c r="E314" s="28">
        <f>SUMIFS(Tabla16[TASA 16],Tabla16[NUM],Tabla1[[#This Row],[CODIGO]])</f>
        <v>0</v>
      </c>
      <c r="F314" s="28">
        <f>SUMIFS(Tabla16[TASA 0%],Tabla16[NUM],Tabla1[[#This Row],[CODIGO]])</f>
        <v>0</v>
      </c>
      <c r="G314" s="28">
        <f>SUMIFS(Tabla16[[EXENTO ]],Tabla16[NUM],Tabla1[[#This Row],[CODIGO]])</f>
        <v>0</v>
      </c>
      <c r="H314" s="28">
        <f>SUMIFS(Tabla16[IVA],Tabla16[NUM],Tabla1[[#This Row],[CODIGO]])</f>
        <v>0</v>
      </c>
      <c r="I314" s="28">
        <f>SUMIFS(Tabla16[ISR RET.],Tabla16[NUM],Tabla1[[#This Row],[CODIGO]])</f>
        <v>0</v>
      </c>
      <c r="J314" s="28">
        <f>SUMIFS(Tabla16[IVA RET.],Tabla16[NUM],Tabla1[[#This Row],[CODIGO]])</f>
        <v>0</v>
      </c>
      <c r="K314" t="str">
        <f>FIXED(Tabla1[[#This Row],[TASA 16%]],0)</f>
        <v>0</v>
      </c>
      <c r="L314" t="str">
        <f>FIXED(Tabla1[[#This Row],[TASA 0%]],0)</f>
        <v>0</v>
      </c>
      <c r="M314" t="str">
        <f>FIXED(Tabla1[[#This Row],[TASA EXE.]],0)</f>
        <v>0</v>
      </c>
      <c r="N314" t="str">
        <f>FIXED(Tabla1[[#This Row],[IVA]],0)</f>
        <v>0</v>
      </c>
      <c r="O314" t="str">
        <f>FIXED(Tabla1[[#This Row],[ISR RET]],0)</f>
        <v>0</v>
      </c>
      <c r="P314" t="str">
        <f>FIXED(Tabla1[[#This Row],[IVA RET]],0)</f>
        <v>0</v>
      </c>
      <c r="R314" s="35">
        <f>Tabla1[[#This Row],[TASA 16]]*16%</f>
        <v>0</v>
      </c>
    </row>
    <row r="315" spans="2:18" x14ac:dyDescent="0.25">
      <c r="B315" t="str">
        <f>'[1]210 Y RFC'!A315</f>
        <v>VECM810415UQ9</v>
      </c>
      <c r="C315" t="str">
        <f>'[1]210 Y RFC'!B315</f>
        <v>210-0313</v>
      </c>
      <c r="D315" t="str">
        <f>'[1]210 Y RFC'!C315</f>
        <v>VELAZQUEZ CERVANTES MARCOS RODRIGO</v>
      </c>
      <c r="E315" s="28">
        <f>SUMIFS(Tabla16[TASA 16],Tabla16[NUM],Tabla1[[#This Row],[CODIGO]])</f>
        <v>0</v>
      </c>
      <c r="F315" s="28">
        <f>SUMIFS(Tabla16[TASA 0%],Tabla16[NUM],Tabla1[[#This Row],[CODIGO]])</f>
        <v>0</v>
      </c>
      <c r="G315" s="28">
        <f>SUMIFS(Tabla16[[EXENTO ]],Tabla16[NUM],Tabla1[[#This Row],[CODIGO]])</f>
        <v>0</v>
      </c>
      <c r="H315" s="28">
        <f>SUMIFS(Tabla16[IVA],Tabla16[NUM],Tabla1[[#This Row],[CODIGO]])</f>
        <v>0</v>
      </c>
      <c r="I315" s="28">
        <f>SUMIFS(Tabla16[ISR RET.],Tabla16[NUM],Tabla1[[#This Row],[CODIGO]])</f>
        <v>0</v>
      </c>
      <c r="J315" s="28">
        <f>SUMIFS(Tabla16[IVA RET.],Tabla16[NUM],Tabla1[[#This Row],[CODIGO]])</f>
        <v>0</v>
      </c>
      <c r="K315" t="str">
        <f>FIXED(Tabla1[[#This Row],[TASA 16%]],0)</f>
        <v>0</v>
      </c>
      <c r="L315" t="str">
        <f>FIXED(Tabla1[[#This Row],[TASA 0%]],0)</f>
        <v>0</v>
      </c>
      <c r="M315" t="str">
        <f>FIXED(Tabla1[[#This Row],[TASA EXE.]],0)</f>
        <v>0</v>
      </c>
      <c r="N315" t="str">
        <f>FIXED(Tabla1[[#This Row],[IVA]],0)</f>
        <v>0</v>
      </c>
      <c r="O315" t="str">
        <f>FIXED(Tabla1[[#This Row],[ISR RET]],0)</f>
        <v>0</v>
      </c>
      <c r="P315" t="str">
        <f>FIXED(Tabla1[[#This Row],[IVA RET]],0)</f>
        <v>0</v>
      </c>
      <c r="R315" s="35">
        <f>Tabla1[[#This Row],[TASA 16]]*16%</f>
        <v>0</v>
      </c>
    </row>
    <row r="316" spans="2:18" x14ac:dyDescent="0.25">
      <c r="B316" t="str">
        <f>'[1]210 Y RFC'!A316</f>
        <v>RGL121105322</v>
      </c>
      <c r="C316" t="str">
        <f>'[1]210 Y RFC'!B316</f>
        <v>210-0314</v>
      </c>
      <c r="D316" t="str">
        <f>'[1]210 Y RFC'!C316</f>
        <v>ROMER GLOBAL SA DE CV</v>
      </c>
      <c r="E316" s="28">
        <f>SUMIFS(Tabla16[TASA 16],Tabla16[NUM],Tabla1[[#This Row],[CODIGO]])</f>
        <v>0</v>
      </c>
      <c r="F316" s="28">
        <f>SUMIFS(Tabla16[TASA 0%],Tabla16[NUM],Tabla1[[#This Row],[CODIGO]])</f>
        <v>0</v>
      </c>
      <c r="G316" s="28">
        <f>SUMIFS(Tabla16[[EXENTO ]],Tabla16[NUM],Tabla1[[#This Row],[CODIGO]])</f>
        <v>0</v>
      </c>
      <c r="H316" s="28">
        <f>SUMIFS(Tabla16[IVA],Tabla16[NUM],Tabla1[[#This Row],[CODIGO]])</f>
        <v>0</v>
      </c>
      <c r="I316" s="28">
        <f>SUMIFS(Tabla16[ISR RET.],Tabla16[NUM],Tabla1[[#This Row],[CODIGO]])</f>
        <v>0</v>
      </c>
      <c r="J316" s="28">
        <f>SUMIFS(Tabla16[IVA RET.],Tabla16[NUM],Tabla1[[#This Row],[CODIGO]])</f>
        <v>0</v>
      </c>
      <c r="K316" t="str">
        <f>FIXED(Tabla1[[#This Row],[TASA 16%]],0)</f>
        <v>0</v>
      </c>
      <c r="L316" t="str">
        <f>FIXED(Tabla1[[#This Row],[TASA 0%]],0)</f>
        <v>0</v>
      </c>
      <c r="M316" t="str">
        <f>FIXED(Tabla1[[#This Row],[TASA EXE.]],0)</f>
        <v>0</v>
      </c>
      <c r="N316" t="str">
        <f>FIXED(Tabla1[[#This Row],[IVA]],0)</f>
        <v>0</v>
      </c>
      <c r="O316" t="str">
        <f>FIXED(Tabla1[[#This Row],[ISR RET]],0)</f>
        <v>0</v>
      </c>
      <c r="P316" t="str">
        <f>FIXED(Tabla1[[#This Row],[IVA RET]],0)</f>
        <v>0</v>
      </c>
      <c r="R316" s="35">
        <f>Tabla1[[#This Row],[TASA 16]]*16%</f>
        <v>0</v>
      </c>
    </row>
    <row r="317" spans="2:18" x14ac:dyDescent="0.25">
      <c r="B317" t="str">
        <f>'[1]210 Y RFC'!A317</f>
        <v>PACC920518FT0</v>
      </c>
      <c r="C317" t="str">
        <f>'[1]210 Y RFC'!B317</f>
        <v>210-0315</v>
      </c>
      <c r="D317" t="str">
        <f>'[1]210 Y RFC'!C317</f>
        <v>PRADO CORDOVA CHRISTIAN EDUARDO</v>
      </c>
      <c r="E317" s="28">
        <f>SUMIFS(Tabla16[TASA 16],Tabla16[NUM],Tabla1[[#This Row],[CODIGO]])</f>
        <v>0</v>
      </c>
      <c r="F317" s="28">
        <f>SUMIFS(Tabla16[TASA 0%],Tabla16[NUM],Tabla1[[#This Row],[CODIGO]])</f>
        <v>0</v>
      </c>
      <c r="G317" s="28">
        <f>SUMIFS(Tabla16[[EXENTO ]],Tabla16[NUM],Tabla1[[#This Row],[CODIGO]])</f>
        <v>0</v>
      </c>
      <c r="H317" s="28">
        <f>SUMIFS(Tabla16[IVA],Tabla16[NUM],Tabla1[[#This Row],[CODIGO]])</f>
        <v>0</v>
      </c>
      <c r="I317" s="28">
        <f>SUMIFS(Tabla16[ISR RET.],Tabla16[NUM],Tabla1[[#This Row],[CODIGO]])</f>
        <v>0</v>
      </c>
      <c r="J317" s="28">
        <f>SUMIFS(Tabla16[IVA RET.],Tabla16[NUM],Tabla1[[#This Row],[CODIGO]])</f>
        <v>0</v>
      </c>
      <c r="K317" t="str">
        <f>FIXED(Tabla1[[#This Row],[TASA 16%]],0)</f>
        <v>0</v>
      </c>
      <c r="L317" t="str">
        <f>FIXED(Tabla1[[#This Row],[TASA 0%]],0)</f>
        <v>0</v>
      </c>
      <c r="M317" t="str">
        <f>FIXED(Tabla1[[#This Row],[TASA EXE.]],0)</f>
        <v>0</v>
      </c>
      <c r="N317" t="str">
        <f>FIXED(Tabla1[[#This Row],[IVA]],0)</f>
        <v>0</v>
      </c>
      <c r="O317" t="str">
        <f>FIXED(Tabla1[[#This Row],[ISR RET]],0)</f>
        <v>0</v>
      </c>
      <c r="P317" t="str">
        <f>FIXED(Tabla1[[#This Row],[IVA RET]],0)</f>
        <v>0</v>
      </c>
      <c r="R317" s="35">
        <f>Tabla1[[#This Row],[TASA 16]]*16%</f>
        <v>0</v>
      </c>
    </row>
    <row r="318" spans="2:18" x14ac:dyDescent="0.25">
      <c r="B318" t="str">
        <f>'[1]210 Y RFC'!A318</f>
        <v>MSM1504204D3</v>
      </c>
      <c r="C318" t="str">
        <f>'[1]210 Y RFC'!B318</f>
        <v>210-0316</v>
      </c>
      <c r="D318" t="str">
        <f>'[1]210 Y RFC'!C318</f>
        <v>MOTOCICLETAS SAN MIGUEL EL ALTO SA DE CV</v>
      </c>
      <c r="E318" s="28">
        <f>SUMIFS(Tabla16[TASA 16],Tabla16[NUM],Tabla1[[#This Row],[CODIGO]])</f>
        <v>38389.8125</v>
      </c>
      <c r="F318" s="28">
        <f>SUMIFS(Tabla16[TASA 0%],Tabla16[NUM],Tabla1[[#This Row],[CODIGO]])</f>
        <v>-0.18250000000000455</v>
      </c>
      <c r="G318" s="28">
        <f>SUMIFS(Tabla16[[EXENTO ]],Tabla16[NUM],Tabla1[[#This Row],[CODIGO]])</f>
        <v>0</v>
      </c>
      <c r="H318" s="28">
        <f>SUMIFS(Tabla16[IVA],Tabla16[NUM],Tabla1[[#This Row],[CODIGO]])</f>
        <v>6142.37</v>
      </c>
      <c r="I318" s="28">
        <f>SUMIFS(Tabla16[ISR RET.],Tabla16[NUM],Tabla1[[#This Row],[CODIGO]])</f>
        <v>0</v>
      </c>
      <c r="J318" s="28">
        <f>SUMIFS(Tabla16[IVA RET.],Tabla16[NUM],Tabla1[[#This Row],[CODIGO]])</f>
        <v>0</v>
      </c>
      <c r="K318" t="str">
        <f>FIXED(Tabla1[[#This Row],[TASA 16%]],0)</f>
        <v>38,390</v>
      </c>
      <c r="L318" t="str">
        <f>FIXED(Tabla1[[#This Row],[TASA 0%]],0)</f>
        <v>0</v>
      </c>
      <c r="M318" t="str">
        <f>FIXED(Tabla1[[#This Row],[TASA EXE.]],0)</f>
        <v>0</v>
      </c>
      <c r="N318" t="str">
        <f>FIXED(Tabla1[[#This Row],[IVA]],0)</f>
        <v>6,142</v>
      </c>
      <c r="O318" t="str">
        <f>FIXED(Tabla1[[#This Row],[ISR RET]],0)</f>
        <v>0</v>
      </c>
      <c r="P318" t="str">
        <f>FIXED(Tabla1[[#This Row],[IVA RET]],0)</f>
        <v>0</v>
      </c>
      <c r="R318" s="35">
        <f>Tabla1[[#This Row],[TASA 16]]*16%</f>
        <v>6142.4000000000005</v>
      </c>
    </row>
    <row r="319" spans="2:18" x14ac:dyDescent="0.25">
      <c r="B319" t="str">
        <f>'[1]210 Y RFC'!A319</f>
        <v>CSA150323124</v>
      </c>
      <c r="C319" t="str">
        <f>'[1]210 Y RFC'!B319</f>
        <v>210-0317</v>
      </c>
      <c r="D319" t="str">
        <f>'[1]210 Y RFC'!C319</f>
        <v>COMERCIALIZADORA SALBIO SA DE CV</v>
      </c>
      <c r="E319" s="28">
        <f>SUMIFS(Tabla16[TASA 16],Tabla16[NUM],Tabla1[[#This Row],[CODIGO]])</f>
        <v>0</v>
      </c>
      <c r="F319" s="28">
        <f>SUMIFS(Tabla16[TASA 0%],Tabla16[NUM],Tabla1[[#This Row],[CODIGO]])</f>
        <v>0</v>
      </c>
      <c r="G319" s="28">
        <f>SUMIFS(Tabla16[[EXENTO ]],Tabla16[NUM],Tabla1[[#This Row],[CODIGO]])</f>
        <v>0</v>
      </c>
      <c r="H319" s="28">
        <f>SUMIFS(Tabla16[IVA],Tabla16[NUM],Tabla1[[#This Row],[CODIGO]])</f>
        <v>0</v>
      </c>
      <c r="I319" s="28">
        <f>SUMIFS(Tabla16[ISR RET.],Tabla16[NUM],Tabla1[[#This Row],[CODIGO]])</f>
        <v>0</v>
      </c>
      <c r="J319" s="28">
        <f>SUMIFS(Tabla16[IVA RET.],Tabla16[NUM],Tabla1[[#This Row],[CODIGO]])</f>
        <v>0</v>
      </c>
      <c r="K319" t="str">
        <f>FIXED(Tabla1[[#This Row],[TASA 16%]],0)</f>
        <v>0</v>
      </c>
      <c r="L319" t="str">
        <f>FIXED(Tabla1[[#This Row],[TASA 0%]],0)</f>
        <v>0</v>
      </c>
      <c r="M319" t="str">
        <f>FIXED(Tabla1[[#This Row],[TASA EXE.]],0)</f>
        <v>0</v>
      </c>
      <c r="N319" t="str">
        <f>FIXED(Tabla1[[#This Row],[IVA]],0)</f>
        <v>0</v>
      </c>
      <c r="O319" t="str">
        <f>FIXED(Tabla1[[#This Row],[ISR RET]],0)</f>
        <v>0</v>
      </c>
      <c r="P319" t="str">
        <f>FIXED(Tabla1[[#This Row],[IVA RET]],0)</f>
        <v>0</v>
      </c>
      <c r="R319" s="35">
        <f>Tabla1[[#This Row],[TASA 16]]*16%</f>
        <v>0</v>
      </c>
    </row>
    <row r="320" spans="2:18" x14ac:dyDescent="0.25">
      <c r="B320" t="str">
        <f>'[1]210 Y RFC'!A320</f>
        <v>CAT950711BX1</v>
      </c>
      <c r="C320" t="str">
        <f>'[1]210 Y RFC'!B320</f>
        <v>210-0318</v>
      </c>
      <c r="D320" t="str">
        <f>'[1]210 Y RFC'!C320</f>
        <v>CORPORACION ATLANTIDA SA DE CV</v>
      </c>
      <c r="E320" s="28">
        <f>SUMIFS(Tabla16[TASA 16],Tabla16[NUM],Tabla1[[#This Row],[CODIGO]])</f>
        <v>0</v>
      </c>
      <c r="F320" s="28">
        <f>SUMIFS(Tabla16[TASA 0%],Tabla16[NUM],Tabla1[[#This Row],[CODIGO]])</f>
        <v>0</v>
      </c>
      <c r="G320" s="28">
        <f>SUMIFS(Tabla16[[EXENTO ]],Tabla16[NUM],Tabla1[[#This Row],[CODIGO]])</f>
        <v>0</v>
      </c>
      <c r="H320" s="28">
        <f>SUMIFS(Tabla16[IVA],Tabla16[NUM],Tabla1[[#This Row],[CODIGO]])</f>
        <v>0</v>
      </c>
      <c r="I320" s="28">
        <f>SUMIFS(Tabla16[ISR RET.],Tabla16[NUM],Tabla1[[#This Row],[CODIGO]])</f>
        <v>0</v>
      </c>
      <c r="J320" s="28">
        <f>SUMIFS(Tabla16[IVA RET.],Tabla16[NUM],Tabla1[[#This Row],[CODIGO]])</f>
        <v>0</v>
      </c>
      <c r="K320" t="str">
        <f>FIXED(Tabla1[[#This Row],[TASA 16%]],0)</f>
        <v>0</v>
      </c>
      <c r="L320" t="str">
        <f>FIXED(Tabla1[[#This Row],[TASA 0%]],0)</f>
        <v>0</v>
      </c>
      <c r="M320" t="str">
        <f>FIXED(Tabla1[[#This Row],[TASA EXE.]],0)</f>
        <v>0</v>
      </c>
      <c r="N320" t="str">
        <f>FIXED(Tabla1[[#This Row],[IVA]],0)</f>
        <v>0</v>
      </c>
      <c r="O320" t="str">
        <f>FIXED(Tabla1[[#This Row],[ISR RET]],0)</f>
        <v>0</v>
      </c>
      <c r="P320" t="str">
        <f>FIXED(Tabla1[[#This Row],[IVA RET]],0)</f>
        <v>0</v>
      </c>
      <c r="R320" s="35">
        <f>Tabla1[[#This Row],[TASA 16]]*16%</f>
        <v>0</v>
      </c>
    </row>
    <row r="321" spans="2:20" x14ac:dyDescent="0.25">
      <c r="B321" t="str">
        <f>'[1]210 Y RFC'!A321</f>
        <v>LSS120627LP6</v>
      </c>
      <c r="C321" t="str">
        <f>'[1]210 Y RFC'!B321</f>
        <v>210-0319</v>
      </c>
      <c r="D321" t="str">
        <f>'[1]210 Y RFC'!C321</f>
        <v>LOGISTICA Y SERVICIOS SAN JUAN SA DE CV</v>
      </c>
      <c r="E321" s="28">
        <f>SUMIFS(Tabla16[TASA 16],Tabla16[NUM],Tabla1[[#This Row],[CODIGO]])</f>
        <v>1442.875</v>
      </c>
      <c r="F321" s="28">
        <f>SUMIFS(Tabla16[TASA 0%],Tabla16[NUM],Tabla1[[#This Row],[CODIGO]])</f>
        <v>4.9999999999954525E-3</v>
      </c>
      <c r="G321" s="28">
        <f>SUMIFS(Tabla16[[EXENTO ]],Tabla16[NUM],Tabla1[[#This Row],[CODIGO]])</f>
        <v>0</v>
      </c>
      <c r="H321" s="28">
        <f>SUMIFS(Tabla16[IVA],Tabla16[NUM],Tabla1[[#This Row],[CODIGO]])</f>
        <v>230.86</v>
      </c>
      <c r="I321" s="28">
        <f>SUMIFS(Tabla16[ISR RET.],Tabla16[NUM],Tabla1[[#This Row],[CODIGO]])</f>
        <v>0</v>
      </c>
      <c r="J321" s="28">
        <f>SUMIFS(Tabla16[IVA RET.],Tabla16[NUM],Tabla1[[#This Row],[CODIGO]])</f>
        <v>0</v>
      </c>
      <c r="K321" t="str">
        <f>FIXED(Tabla1[[#This Row],[TASA 16%]],0)</f>
        <v>1,443</v>
      </c>
      <c r="L321" t="str">
        <f>FIXED(Tabla1[[#This Row],[TASA 0%]],0)</f>
        <v>0</v>
      </c>
      <c r="M321" t="str">
        <f>FIXED(Tabla1[[#This Row],[TASA EXE.]],0)</f>
        <v>0</v>
      </c>
      <c r="N321" t="str">
        <f>FIXED(Tabla1[[#This Row],[IVA]],0)</f>
        <v>231</v>
      </c>
      <c r="O321" t="str">
        <f>FIXED(Tabla1[[#This Row],[ISR RET]],0)</f>
        <v>0</v>
      </c>
      <c r="P321" t="str">
        <f>FIXED(Tabla1[[#This Row],[IVA RET]],0)</f>
        <v>0</v>
      </c>
      <c r="R321" s="35">
        <f>Tabla1[[#This Row],[TASA 16]]*16%</f>
        <v>230.88</v>
      </c>
    </row>
    <row r="322" spans="2:20" x14ac:dyDescent="0.25">
      <c r="B322" t="str">
        <f>'[1]210 Y RFC'!A322</f>
        <v>CAFG670513ST8</v>
      </c>
      <c r="C322" t="str">
        <f>'[1]210 Y RFC'!B322</f>
        <v>210-0320</v>
      </c>
      <c r="D322" t="str">
        <f>'[1]210 Y RFC'!C322</f>
        <v>CARBAJAL FRANCO MARIA GUADALUPE</v>
      </c>
      <c r="E322" s="28">
        <f>SUMIFS(Tabla16[TASA 16],Tabla16[NUM],Tabla1[[#This Row],[CODIGO]])</f>
        <v>0</v>
      </c>
      <c r="F322" s="28">
        <f>SUMIFS(Tabla16[TASA 0%],Tabla16[NUM],Tabla1[[#This Row],[CODIGO]])</f>
        <v>0</v>
      </c>
      <c r="G322" s="28">
        <f>SUMIFS(Tabla16[[EXENTO ]],Tabla16[NUM],Tabla1[[#This Row],[CODIGO]])</f>
        <v>0</v>
      </c>
      <c r="H322" s="28">
        <f>SUMIFS(Tabla16[IVA],Tabla16[NUM],Tabla1[[#This Row],[CODIGO]])</f>
        <v>0</v>
      </c>
      <c r="I322" s="28">
        <f>SUMIFS(Tabla16[ISR RET.],Tabla16[NUM],Tabla1[[#This Row],[CODIGO]])</f>
        <v>0</v>
      </c>
      <c r="J322" s="28">
        <f>SUMIFS(Tabla16[IVA RET.],Tabla16[NUM],Tabla1[[#This Row],[CODIGO]])</f>
        <v>0</v>
      </c>
      <c r="K322" t="str">
        <f>FIXED(Tabla1[[#This Row],[TASA 16%]],0)</f>
        <v>0</v>
      </c>
      <c r="L322" t="str">
        <f>FIXED(Tabla1[[#This Row],[TASA 0%]],0)</f>
        <v>0</v>
      </c>
      <c r="M322" t="str">
        <f>FIXED(Tabla1[[#This Row],[TASA EXE.]],0)</f>
        <v>0</v>
      </c>
      <c r="N322" t="str">
        <f>FIXED(Tabla1[[#This Row],[IVA]],0)</f>
        <v>0</v>
      </c>
      <c r="O322" t="str">
        <f>FIXED(Tabla1[[#This Row],[ISR RET]],0)</f>
        <v>0</v>
      </c>
      <c r="P322" t="str">
        <f>FIXED(Tabla1[[#This Row],[IVA RET]],0)</f>
        <v>0</v>
      </c>
      <c r="R322" s="35">
        <f>Tabla1[[#This Row],[TASA 16]]*16%</f>
        <v>0</v>
      </c>
    </row>
    <row r="323" spans="2:20" x14ac:dyDescent="0.25">
      <c r="B323" t="str">
        <f>'[1]210 Y RFC'!A323</f>
        <v>CEN070101DR7</v>
      </c>
      <c r="C323" t="str">
        <f>'[1]210 Y RFC'!B323</f>
        <v>210-0321</v>
      </c>
      <c r="D323" t="str">
        <f>'[1]210 Y RFC'!C323</f>
        <v>COMPAÑIA LA CENTRAL SA DE CV</v>
      </c>
      <c r="E323" s="28">
        <f>SUMIFS(Tabla16[TASA 16],Tabla16[NUM],Tabla1[[#This Row],[CODIGO]])</f>
        <v>13631.5</v>
      </c>
      <c r="F323" s="28">
        <f>SUMIFS(Tabla16[TASA 0%],Tabla16[NUM],Tabla1[[#This Row],[CODIGO]])</f>
        <v>0</v>
      </c>
      <c r="G323" s="28">
        <f>SUMIFS(Tabla16[[EXENTO ]],Tabla16[NUM],Tabla1[[#This Row],[CODIGO]])</f>
        <v>0</v>
      </c>
      <c r="H323" s="28">
        <f>SUMIFS(Tabla16[IVA],Tabla16[NUM],Tabla1[[#This Row],[CODIGO]])</f>
        <v>2181.04</v>
      </c>
      <c r="I323" s="28">
        <f>SUMIFS(Tabla16[ISR RET.],Tabla16[NUM],Tabla1[[#This Row],[CODIGO]])</f>
        <v>0</v>
      </c>
      <c r="J323" s="28">
        <f>SUMIFS(Tabla16[IVA RET.],Tabla16[NUM],Tabla1[[#This Row],[CODIGO]])</f>
        <v>0</v>
      </c>
      <c r="K323" t="str">
        <f>FIXED(Tabla1[[#This Row],[TASA 16%]],0)</f>
        <v>13,632</v>
      </c>
      <c r="L323" t="str">
        <f>FIXED(Tabla1[[#This Row],[TASA 0%]],0)</f>
        <v>0</v>
      </c>
      <c r="M323" t="str">
        <f>FIXED(Tabla1[[#This Row],[TASA EXE.]],0)</f>
        <v>0</v>
      </c>
      <c r="N323" t="str">
        <f>FIXED(Tabla1[[#This Row],[IVA]],0)</f>
        <v>2,181</v>
      </c>
      <c r="O323" t="str">
        <f>FIXED(Tabla1[[#This Row],[ISR RET]],0)</f>
        <v>0</v>
      </c>
      <c r="P323" t="str">
        <f>FIXED(Tabla1[[#This Row],[IVA RET]],0)</f>
        <v>0</v>
      </c>
      <c r="R323" s="35">
        <f>Tabla1[[#This Row],[TASA 16]]*16%</f>
        <v>2181.12</v>
      </c>
    </row>
    <row r="324" spans="2:20" x14ac:dyDescent="0.25">
      <c r="B324" t="str">
        <f>'[1]210 Y RFC'!A324</f>
        <v>PAG951018JP5</v>
      </c>
      <c r="C324" t="str">
        <f>'[1]210 Y RFC'!B324</f>
        <v>210-0322</v>
      </c>
      <c r="D324" t="str">
        <f>'[1]210 Y RFC'!C324</f>
        <v>PRODUCTOS ALIMENTICIOS LA GUADALUPANA SA DE CV</v>
      </c>
      <c r="E324" s="28">
        <f>SUMIFS(Tabla16[TASA 16],Tabla16[NUM],Tabla1[[#This Row],[CODIGO]])</f>
        <v>0</v>
      </c>
      <c r="F324" s="28">
        <f>SUMIFS(Tabla16[TASA 0%],Tabla16[NUM],Tabla1[[#This Row],[CODIGO]])</f>
        <v>56340</v>
      </c>
      <c r="G324" s="28">
        <f>SUMIFS(Tabla16[[EXENTO ]],Tabla16[NUM],Tabla1[[#This Row],[CODIGO]])</f>
        <v>0</v>
      </c>
      <c r="H324" s="28">
        <f>SUMIFS(Tabla16[IVA],Tabla16[NUM],Tabla1[[#This Row],[CODIGO]])</f>
        <v>0</v>
      </c>
      <c r="I324" s="28">
        <f>SUMIFS(Tabla16[ISR RET.],Tabla16[NUM],Tabla1[[#This Row],[CODIGO]])</f>
        <v>0</v>
      </c>
      <c r="J324" s="28">
        <f>SUMIFS(Tabla16[IVA RET.],Tabla16[NUM],Tabla1[[#This Row],[CODIGO]])</f>
        <v>0</v>
      </c>
      <c r="K324" t="str">
        <f>FIXED(Tabla1[[#This Row],[TASA 16%]],0)</f>
        <v>0</v>
      </c>
      <c r="L324" t="str">
        <f>FIXED(Tabla1[[#This Row],[TASA 0%]],0)</f>
        <v>56,340</v>
      </c>
      <c r="M324" t="str">
        <f>FIXED(Tabla1[[#This Row],[TASA EXE.]],0)</f>
        <v>0</v>
      </c>
      <c r="N324" t="str">
        <f>FIXED(Tabla1[[#This Row],[IVA]],0)</f>
        <v>0</v>
      </c>
      <c r="O324" t="str">
        <f>FIXED(Tabla1[[#This Row],[ISR RET]],0)</f>
        <v>0</v>
      </c>
      <c r="P324" t="str">
        <f>FIXED(Tabla1[[#This Row],[IVA RET]],0)</f>
        <v>0</v>
      </c>
      <c r="R324" s="35">
        <f>Tabla1[[#This Row],[TASA 16]]*16%</f>
        <v>0</v>
      </c>
    </row>
    <row r="325" spans="2:20" x14ac:dyDescent="0.25">
      <c r="B325" t="str">
        <f>'[1]210 Y RFC'!A325</f>
        <v>BALP8206282QA</v>
      </c>
      <c r="C325" t="str">
        <f>'[1]210 Y RFC'!B325</f>
        <v>210-0323</v>
      </c>
      <c r="D325" t="str">
        <f>'[1]210 Y RFC'!C325</f>
        <v>BARAJAS LOZA PAULO CESAR</v>
      </c>
      <c r="E325" s="28">
        <f>SUMIFS(Tabla16[TASA 16],Tabla16[NUM],Tabla1[[#This Row],[CODIGO]])</f>
        <v>0</v>
      </c>
      <c r="F325" s="28">
        <f>SUMIFS(Tabla16[TASA 0%],Tabla16[NUM],Tabla1[[#This Row],[CODIGO]])</f>
        <v>0</v>
      </c>
      <c r="G325" s="28">
        <f>SUMIFS(Tabla16[[EXENTO ]],Tabla16[NUM],Tabla1[[#This Row],[CODIGO]])</f>
        <v>0</v>
      </c>
      <c r="H325" s="28">
        <f>SUMIFS(Tabla16[IVA],Tabla16[NUM],Tabla1[[#This Row],[CODIGO]])</f>
        <v>0</v>
      </c>
      <c r="I325" s="28">
        <f>SUMIFS(Tabla16[ISR RET.],Tabla16[NUM],Tabla1[[#This Row],[CODIGO]])</f>
        <v>0</v>
      </c>
      <c r="J325" s="28">
        <f>SUMIFS(Tabla16[IVA RET.],Tabla16[NUM],Tabla1[[#This Row],[CODIGO]])</f>
        <v>0</v>
      </c>
      <c r="K325" t="str">
        <f>FIXED(Tabla1[[#This Row],[TASA 16%]],0)</f>
        <v>0</v>
      </c>
      <c r="L325" t="str">
        <f>FIXED(Tabla1[[#This Row],[TASA 0%]],0)</f>
        <v>0</v>
      </c>
      <c r="M325" t="str">
        <f>FIXED(Tabla1[[#This Row],[TASA EXE.]],0)</f>
        <v>0</v>
      </c>
      <c r="N325" t="str">
        <f>FIXED(Tabla1[[#This Row],[IVA]],0)</f>
        <v>0</v>
      </c>
      <c r="O325" t="str">
        <f>FIXED(Tabla1[[#This Row],[ISR RET]],0)</f>
        <v>0</v>
      </c>
      <c r="P325" t="str">
        <f>FIXED(Tabla1[[#This Row],[IVA RET]],0)</f>
        <v>0</v>
      </c>
      <c r="R325" s="35">
        <f>Tabla1[[#This Row],[TASA 16]]*16%</f>
        <v>0</v>
      </c>
    </row>
    <row r="326" spans="2:20" x14ac:dyDescent="0.25">
      <c r="B326" t="str">
        <f>'[1]210 Y RFC'!A326</f>
        <v>PAI771020SB3</v>
      </c>
      <c r="C326" t="str">
        <f>'[1]210 Y RFC'!B326</f>
        <v>210-0324</v>
      </c>
      <c r="D326" t="str">
        <f>'[1]210 Y RFC'!C326</f>
        <v>PRODUCTOS ALIMENTICIOS E INDUSTRIALES SA DE CV</v>
      </c>
      <c r="E326" s="28">
        <f>SUMIFS(Tabla16[TASA 16],Tabla16[NUM],Tabla1[[#This Row],[CODIGO]])</f>
        <v>0</v>
      </c>
      <c r="F326" s="28">
        <f>SUMIFS(Tabla16[TASA 0%],Tabla16[NUM],Tabla1[[#This Row],[CODIGO]])</f>
        <v>0</v>
      </c>
      <c r="G326" s="28">
        <f>SUMIFS(Tabla16[[EXENTO ]],Tabla16[NUM],Tabla1[[#This Row],[CODIGO]])</f>
        <v>0</v>
      </c>
      <c r="H326" s="28">
        <f>SUMIFS(Tabla16[IVA],Tabla16[NUM],Tabla1[[#This Row],[CODIGO]])</f>
        <v>0</v>
      </c>
      <c r="I326" s="28">
        <f>SUMIFS(Tabla16[ISR RET.],Tabla16[NUM],Tabla1[[#This Row],[CODIGO]])</f>
        <v>0</v>
      </c>
      <c r="J326" s="28">
        <f>SUMIFS(Tabla16[IVA RET.],Tabla16[NUM],Tabla1[[#This Row],[CODIGO]])</f>
        <v>0</v>
      </c>
      <c r="K326" t="str">
        <f>FIXED(Tabla1[[#This Row],[TASA 16%]],0)</f>
        <v>0</v>
      </c>
      <c r="L326" t="str">
        <f>FIXED(Tabla1[[#This Row],[TASA 0%]],0)</f>
        <v>0</v>
      </c>
      <c r="M326" t="str">
        <f>FIXED(Tabla1[[#This Row],[TASA EXE.]],0)</f>
        <v>0</v>
      </c>
      <c r="N326" t="str">
        <f>FIXED(Tabla1[[#This Row],[IVA]],0)</f>
        <v>0</v>
      </c>
      <c r="O326" t="str">
        <f>FIXED(Tabla1[[#This Row],[ISR RET]],0)</f>
        <v>0</v>
      </c>
      <c r="P326" t="str">
        <f>FIXED(Tabla1[[#This Row],[IVA RET]],0)</f>
        <v>0</v>
      </c>
      <c r="R326" s="35">
        <f>Tabla1[[#This Row],[TASA 16]]*16%</f>
        <v>0</v>
      </c>
    </row>
    <row r="327" spans="2:20" x14ac:dyDescent="0.25">
      <c r="B327" t="str">
        <f>'[1]210 Y RFC'!A327</f>
        <v>DDA110323629</v>
      </c>
      <c r="C327" t="str">
        <f>'[1]210 Y RFC'!B327</f>
        <v>210-0325</v>
      </c>
      <c r="D327" t="str">
        <f>'[1]210 Y RFC'!C327</f>
        <v>DERIVADOS DE AGAVE ORGANICO SA DE CV</v>
      </c>
      <c r="E327" s="28">
        <f>SUMIFS(Tabla16[TASA 16],Tabla16[NUM],Tabla1[[#This Row],[CODIGO]])</f>
        <v>0</v>
      </c>
      <c r="F327" s="28">
        <f>SUMIFS(Tabla16[TASA 0%],Tabla16[NUM],Tabla1[[#This Row],[CODIGO]])</f>
        <v>0</v>
      </c>
      <c r="G327" s="28">
        <f>SUMIFS(Tabla16[[EXENTO ]],Tabla16[NUM],Tabla1[[#This Row],[CODIGO]])</f>
        <v>0</v>
      </c>
      <c r="H327" s="28">
        <f>SUMIFS(Tabla16[IVA],Tabla16[NUM],Tabla1[[#This Row],[CODIGO]])</f>
        <v>0</v>
      </c>
      <c r="I327" s="28">
        <f>SUMIFS(Tabla16[ISR RET.],Tabla16[NUM],Tabla1[[#This Row],[CODIGO]])</f>
        <v>0</v>
      </c>
      <c r="J327" s="28">
        <f>SUMIFS(Tabla16[IVA RET.],Tabla16[NUM],Tabla1[[#This Row],[CODIGO]])</f>
        <v>0</v>
      </c>
      <c r="K327" t="str">
        <f>FIXED(Tabla1[[#This Row],[TASA 16%]],0)</f>
        <v>0</v>
      </c>
      <c r="L327" t="str">
        <f>FIXED(Tabla1[[#This Row],[TASA 0%]],0)</f>
        <v>0</v>
      </c>
      <c r="M327" t="str">
        <f>FIXED(Tabla1[[#This Row],[TASA EXE.]],0)</f>
        <v>0</v>
      </c>
      <c r="N327" t="str">
        <f>FIXED(Tabla1[[#This Row],[IVA]],0)</f>
        <v>0</v>
      </c>
      <c r="O327" t="str">
        <f>FIXED(Tabla1[[#This Row],[ISR RET]],0)</f>
        <v>0</v>
      </c>
      <c r="P327" t="str">
        <f>FIXED(Tabla1[[#This Row],[IVA RET]],0)</f>
        <v>0</v>
      </c>
      <c r="R327" s="35">
        <f>Tabla1[[#This Row],[TASA 16]]*16%</f>
        <v>0</v>
      </c>
    </row>
    <row r="328" spans="2:20" x14ac:dyDescent="0.25">
      <c r="B328" t="str">
        <f>'[1]210 Y RFC'!A328</f>
        <v>CGC100311GJ2</v>
      </c>
      <c r="C328" t="str">
        <f>'[1]210 Y RFC'!B328</f>
        <v>210-0326</v>
      </c>
      <c r="D328" t="str">
        <f>'[1]210 Y RFC'!C328</f>
        <v>COEDITEP GRUPO CONSTRUCTOR SA DE CV</v>
      </c>
      <c r="E328" s="28">
        <f>SUMIFS(Tabla16[TASA 16],Tabla16[NUM],Tabla1[[#This Row],[CODIGO]])</f>
        <v>17030.875</v>
      </c>
      <c r="F328" s="28">
        <f>SUMIFS(Tabla16[TASA 0%],Tabla16[NUM],Tabla1[[#This Row],[CODIGO]])</f>
        <v>-1.5000000000782165E-2</v>
      </c>
      <c r="G328" s="28">
        <f>SUMIFS(Tabla16[[EXENTO ]],Tabla16[NUM],Tabla1[[#This Row],[CODIGO]])</f>
        <v>0</v>
      </c>
      <c r="H328" s="28">
        <f>SUMIFS(Tabla16[IVA],Tabla16[NUM],Tabla1[[#This Row],[CODIGO]])</f>
        <v>2724.94</v>
      </c>
      <c r="I328" s="28">
        <f>SUMIFS(Tabla16[ISR RET.],Tabla16[NUM],Tabla1[[#This Row],[CODIGO]])</f>
        <v>0</v>
      </c>
      <c r="J328" s="28">
        <f>SUMIFS(Tabla16[IVA RET.],Tabla16[NUM],Tabla1[[#This Row],[CODIGO]])</f>
        <v>0</v>
      </c>
      <c r="K328" t="str">
        <f>FIXED(Tabla1[[#This Row],[TASA 16%]],0)</f>
        <v>17,031</v>
      </c>
      <c r="L328" t="str">
        <f>FIXED(Tabla1[[#This Row],[TASA 0%]],0)</f>
        <v>0</v>
      </c>
      <c r="M328" t="str">
        <f>FIXED(Tabla1[[#This Row],[TASA EXE.]],0)</f>
        <v>0</v>
      </c>
      <c r="N328" t="str">
        <f>FIXED(Tabla1[[#This Row],[IVA]],0)</f>
        <v>2,725</v>
      </c>
      <c r="O328" t="str">
        <f>FIXED(Tabla1[[#This Row],[ISR RET]],0)</f>
        <v>0</v>
      </c>
      <c r="P328" t="str">
        <f>FIXED(Tabla1[[#This Row],[IVA RET]],0)</f>
        <v>0</v>
      </c>
      <c r="R328" s="35">
        <f>Tabla1[[#This Row],[TASA 16]]*16%</f>
        <v>2724.96</v>
      </c>
      <c r="T328" s="67"/>
    </row>
    <row r="329" spans="2:20" x14ac:dyDescent="0.25">
      <c r="B329" t="str">
        <f>'[1]210 Y RFC'!A329</f>
        <v>MCF150223UI4</v>
      </c>
      <c r="C329" t="str">
        <f>'[1]210 Y RFC'!B329</f>
        <v>210-0327</v>
      </c>
      <c r="D329" t="str">
        <f>'[1]210 Y RFC'!C329</f>
        <v>MACRO COMERCIALIZACION FARMACEUTICA SA DE CV</v>
      </c>
      <c r="E329" s="28">
        <f>SUMIFS(Tabla16[TASA 16],Tabla16[NUM],Tabla1[[#This Row],[CODIGO]])</f>
        <v>0</v>
      </c>
      <c r="F329" s="28">
        <f>SUMIFS(Tabla16[TASA 0%],Tabla16[NUM],Tabla1[[#This Row],[CODIGO]])</f>
        <v>0</v>
      </c>
      <c r="G329" s="28">
        <f>SUMIFS(Tabla16[[EXENTO ]],Tabla16[NUM],Tabla1[[#This Row],[CODIGO]])</f>
        <v>0</v>
      </c>
      <c r="H329" s="28">
        <f>SUMIFS(Tabla16[IVA],Tabla16[NUM],Tabla1[[#This Row],[CODIGO]])</f>
        <v>0</v>
      </c>
      <c r="I329" s="28">
        <f>SUMIFS(Tabla16[ISR RET.],Tabla16[NUM],Tabla1[[#This Row],[CODIGO]])</f>
        <v>0</v>
      </c>
      <c r="J329" s="28">
        <f>SUMIFS(Tabla16[IVA RET.],Tabla16[NUM],Tabla1[[#This Row],[CODIGO]])</f>
        <v>0</v>
      </c>
      <c r="K329" t="str">
        <f>FIXED(Tabla1[[#This Row],[TASA 16%]],0)</f>
        <v>0</v>
      </c>
      <c r="L329" t="str">
        <f>FIXED(Tabla1[[#This Row],[TASA 0%]],0)</f>
        <v>0</v>
      </c>
      <c r="M329" t="str">
        <f>FIXED(Tabla1[[#This Row],[TASA EXE.]],0)</f>
        <v>0</v>
      </c>
      <c r="N329" t="str">
        <f>FIXED(Tabla1[[#This Row],[IVA]],0)</f>
        <v>0</v>
      </c>
      <c r="O329" t="str">
        <f>FIXED(Tabla1[[#This Row],[ISR RET]],0)</f>
        <v>0</v>
      </c>
      <c r="P329" t="str">
        <f>FIXED(Tabla1[[#This Row],[IVA RET]],0)</f>
        <v>0</v>
      </c>
      <c r="R329" s="35">
        <f>Tabla1[[#This Row],[TASA 16]]*16%</f>
        <v>0</v>
      </c>
    </row>
    <row r="330" spans="2:20" x14ac:dyDescent="0.25">
      <c r="B330" t="str">
        <f>'[1]210 Y RFC'!A330</f>
        <v>DEM940426E32</v>
      </c>
      <c r="C330" t="str">
        <f>'[1]210 Y RFC'!B330</f>
        <v>210-0328</v>
      </c>
      <c r="D330" t="str">
        <f>'[1]210 Y RFC'!C330</f>
        <v>DISTRIBUCION ESPECIALIZADA DE MEDICAMENTOS SA DE CV</v>
      </c>
      <c r="E330" s="28">
        <f>SUMIFS(Tabla16[TASA 16],Tabla16[NUM],Tabla1[[#This Row],[CODIGO]])</f>
        <v>0</v>
      </c>
      <c r="F330" s="28">
        <f>SUMIFS(Tabla16[TASA 0%],Tabla16[NUM],Tabla1[[#This Row],[CODIGO]])</f>
        <v>12525.7</v>
      </c>
      <c r="G330" s="28">
        <f>SUMIFS(Tabla16[[EXENTO ]],Tabla16[NUM],Tabla1[[#This Row],[CODIGO]])</f>
        <v>0</v>
      </c>
      <c r="H330" s="28">
        <f>SUMIFS(Tabla16[IVA],Tabla16[NUM],Tabla1[[#This Row],[CODIGO]])</f>
        <v>0</v>
      </c>
      <c r="I330" s="28">
        <f>SUMIFS(Tabla16[ISR RET.],Tabla16[NUM],Tabla1[[#This Row],[CODIGO]])</f>
        <v>0</v>
      </c>
      <c r="J330" s="28">
        <f>SUMIFS(Tabla16[IVA RET.],Tabla16[NUM],Tabla1[[#This Row],[CODIGO]])</f>
        <v>0</v>
      </c>
      <c r="K330" t="str">
        <f>FIXED(Tabla1[[#This Row],[TASA 16%]],0)</f>
        <v>0</v>
      </c>
      <c r="L330" t="str">
        <f>FIXED(Tabla1[[#This Row],[TASA 0%]],0)</f>
        <v>12,526</v>
      </c>
      <c r="M330" t="str">
        <f>FIXED(Tabla1[[#This Row],[TASA EXE.]],0)</f>
        <v>0</v>
      </c>
      <c r="N330" t="str">
        <f>FIXED(Tabla1[[#This Row],[IVA]],0)</f>
        <v>0</v>
      </c>
      <c r="O330" t="str">
        <f>FIXED(Tabla1[[#This Row],[ISR RET]],0)</f>
        <v>0</v>
      </c>
      <c r="P330" t="str">
        <f>FIXED(Tabla1[[#This Row],[IVA RET]],0)</f>
        <v>0</v>
      </c>
      <c r="R330" s="35">
        <f>Tabla1[[#This Row],[TASA 16]]*16%</f>
        <v>0</v>
      </c>
    </row>
    <row r="331" spans="2:20" x14ac:dyDescent="0.25">
      <c r="B331" t="str">
        <f>'[1]210 Y RFC'!A331</f>
        <v>MUGL820510MR9</v>
      </c>
      <c r="C331" t="str">
        <f>'[1]210 Y RFC'!B331</f>
        <v>210-0329</v>
      </c>
      <c r="D331" t="str">
        <f>'[1]210 Y RFC'!C331</f>
        <v>MURATALLA GARCIA LUIS RAUL</v>
      </c>
      <c r="E331" s="28">
        <f>SUMIFS(Tabla16[TASA 16],Tabla16[NUM],Tabla1[[#This Row],[CODIGO]])</f>
        <v>0</v>
      </c>
      <c r="F331" s="28">
        <f>SUMIFS(Tabla16[TASA 0%],Tabla16[NUM],Tabla1[[#This Row],[CODIGO]])</f>
        <v>0</v>
      </c>
      <c r="G331" s="28">
        <f>SUMIFS(Tabla16[[EXENTO ]],Tabla16[NUM],Tabla1[[#This Row],[CODIGO]])</f>
        <v>0</v>
      </c>
      <c r="H331" s="28">
        <f>SUMIFS(Tabla16[IVA],Tabla16[NUM],Tabla1[[#This Row],[CODIGO]])</f>
        <v>0</v>
      </c>
      <c r="I331" s="28">
        <f>SUMIFS(Tabla16[ISR RET.],Tabla16[NUM],Tabla1[[#This Row],[CODIGO]])</f>
        <v>0</v>
      </c>
      <c r="J331" s="28">
        <f>SUMIFS(Tabla16[IVA RET.],Tabla16[NUM],Tabla1[[#This Row],[CODIGO]])</f>
        <v>0</v>
      </c>
      <c r="K331" t="str">
        <f>FIXED(Tabla1[[#This Row],[TASA 16%]],0)</f>
        <v>0</v>
      </c>
      <c r="L331" t="str">
        <f>FIXED(Tabla1[[#This Row],[TASA 0%]],0)</f>
        <v>0</v>
      </c>
      <c r="M331" t="str">
        <f>FIXED(Tabla1[[#This Row],[TASA EXE.]],0)</f>
        <v>0</v>
      </c>
      <c r="N331" t="str">
        <f>FIXED(Tabla1[[#This Row],[IVA]],0)</f>
        <v>0</v>
      </c>
      <c r="O331" t="str">
        <f>FIXED(Tabla1[[#This Row],[ISR RET]],0)</f>
        <v>0</v>
      </c>
      <c r="P331" t="str">
        <f>FIXED(Tabla1[[#This Row],[IVA RET]],0)</f>
        <v>0</v>
      </c>
      <c r="R331" s="35">
        <f>Tabla1[[#This Row],[TASA 16]]*16%</f>
        <v>0</v>
      </c>
    </row>
    <row r="332" spans="2:20" x14ac:dyDescent="0.25">
      <c r="B332" t="str">
        <f>'[1]210 Y RFC'!A332</f>
        <v>OFA080522JJ1</v>
      </c>
      <c r="C332" t="str">
        <f>'[1]210 Y RFC'!B332</f>
        <v>210-0330</v>
      </c>
      <c r="D332" t="str">
        <f>'[1]210 Y RFC'!C332</f>
        <v>ORGANIZACION FARMACEUTICA ABARROTERA SA DE CV</v>
      </c>
      <c r="E332" s="28">
        <f>SUMIFS(Tabla16[TASA 16],Tabla16[NUM],Tabla1[[#This Row],[CODIGO]])</f>
        <v>0</v>
      </c>
      <c r="F332" s="28">
        <f>SUMIFS(Tabla16[TASA 0%],Tabla16[NUM],Tabla1[[#This Row],[CODIGO]])</f>
        <v>0</v>
      </c>
      <c r="G332" s="28">
        <f>SUMIFS(Tabla16[[EXENTO ]],Tabla16[NUM],Tabla1[[#This Row],[CODIGO]])</f>
        <v>0</v>
      </c>
      <c r="H332" s="28">
        <f>SUMIFS(Tabla16[IVA],Tabla16[NUM],Tabla1[[#This Row],[CODIGO]])</f>
        <v>0</v>
      </c>
      <c r="I332" s="28">
        <f>SUMIFS(Tabla16[ISR RET.],Tabla16[NUM],Tabla1[[#This Row],[CODIGO]])</f>
        <v>0</v>
      </c>
      <c r="J332" s="28">
        <f>SUMIFS(Tabla16[IVA RET.],Tabla16[NUM],Tabla1[[#This Row],[CODIGO]])</f>
        <v>0</v>
      </c>
      <c r="K332" t="str">
        <f>FIXED(Tabla1[[#This Row],[TASA 16%]],0)</f>
        <v>0</v>
      </c>
      <c r="L332" t="str">
        <f>FIXED(Tabla1[[#This Row],[TASA 0%]],0)</f>
        <v>0</v>
      </c>
      <c r="M332" t="str">
        <f>FIXED(Tabla1[[#This Row],[TASA EXE.]],0)</f>
        <v>0</v>
      </c>
      <c r="N332" t="str">
        <f>FIXED(Tabla1[[#This Row],[IVA]],0)</f>
        <v>0</v>
      </c>
      <c r="O332" t="str">
        <f>FIXED(Tabla1[[#This Row],[ISR RET]],0)</f>
        <v>0</v>
      </c>
      <c r="P332" t="str">
        <f>FIXED(Tabla1[[#This Row],[IVA RET]],0)</f>
        <v>0</v>
      </c>
      <c r="R332" s="35">
        <f>Tabla1[[#This Row],[TASA 16]]*16%</f>
        <v>0</v>
      </c>
    </row>
    <row r="333" spans="2:20" x14ac:dyDescent="0.25">
      <c r="B333" t="str">
        <f>'[1]210 Y RFC'!A333</f>
        <v>ALI891106NH2</v>
      </c>
      <c r="C333" t="str">
        <f>'[1]210 Y RFC'!B333</f>
        <v>210-0331</v>
      </c>
      <c r="D333" t="str">
        <f>'[1]210 Y RFC'!C333</f>
        <v>CON ALIMENTOS SA DE CV</v>
      </c>
      <c r="E333" s="28">
        <f>SUMIFS(Tabla16[TASA 16],Tabla16[NUM],Tabla1[[#This Row],[CODIGO]])</f>
        <v>0</v>
      </c>
      <c r="F333" s="28">
        <f>SUMIFS(Tabla16[TASA 0%],Tabla16[NUM],Tabla1[[#This Row],[CODIGO]])</f>
        <v>28995.13</v>
      </c>
      <c r="G333" s="28">
        <f>SUMIFS(Tabla16[[EXENTO ]],Tabla16[NUM],Tabla1[[#This Row],[CODIGO]])</f>
        <v>0</v>
      </c>
      <c r="H333" s="28">
        <f>SUMIFS(Tabla16[IVA],Tabla16[NUM],Tabla1[[#This Row],[CODIGO]])</f>
        <v>0</v>
      </c>
      <c r="I333" s="28">
        <f>SUMIFS(Tabla16[ISR RET.],Tabla16[NUM],Tabla1[[#This Row],[CODIGO]])</f>
        <v>0</v>
      </c>
      <c r="J333" s="28">
        <f>SUMIFS(Tabla16[IVA RET.],Tabla16[NUM],Tabla1[[#This Row],[CODIGO]])</f>
        <v>0</v>
      </c>
      <c r="K333" t="str">
        <f>FIXED(Tabla1[[#This Row],[TASA 16%]],0)</f>
        <v>0</v>
      </c>
      <c r="L333" t="str">
        <f>FIXED(Tabla1[[#This Row],[TASA 0%]],0)</f>
        <v>28,995</v>
      </c>
      <c r="M333" t="str">
        <f>FIXED(Tabla1[[#This Row],[TASA EXE.]],0)</f>
        <v>0</v>
      </c>
      <c r="N333" t="str">
        <f>FIXED(Tabla1[[#This Row],[IVA]],0)</f>
        <v>0</v>
      </c>
      <c r="O333" t="str">
        <f>FIXED(Tabla1[[#This Row],[ISR RET]],0)</f>
        <v>0</v>
      </c>
      <c r="P333" t="str">
        <f>FIXED(Tabla1[[#This Row],[IVA RET]],0)</f>
        <v>0</v>
      </c>
      <c r="R333" s="35">
        <f>Tabla1[[#This Row],[TASA 16]]*16%</f>
        <v>0</v>
      </c>
    </row>
    <row r="334" spans="2:20" x14ac:dyDescent="0.25">
      <c r="B334" t="str">
        <f>'[1]210 Y RFC'!A334</f>
        <v>RAMO9507283J4</v>
      </c>
      <c r="C334" t="str">
        <f>'[1]210 Y RFC'!B334</f>
        <v>210-0332</v>
      </c>
      <c r="D334" t="str">
        <f>'[1]210 Y RFC'!C334</f>
        <v>RAMIREZ MIRANDA OSCAR ALEJANDRO</v>
      </c>
      <c r="E334" s="28">
        <f>SUMIFS(Tabla16[TASA 16],Tabla16[NUM],Tabla1[[#This Row],[CODIGO]])</f>
        <v>0</v>
      </c>
      <c r="F334" s="28">
        <f>SUMIFS(Tabla16[TASA 0%],Tabla16[NUM],Tabla1[[#This Row],[CODIGO]])</f>
        <v>0</v>
      </c>
      <c r="G334" s="28">
        <f>SUMIFS(Tabla16[[EXENTO ]],Tabla16[NUM],Tabla1[[#This Row],[CODIGO]])</f>
        <v>0</v>
      </c>
      <c r="H334" s="28">
        <f>SUMIFS(Tabla16[IVA],Tabla16[NUM],Tabla1[[#This Row],[CODIGO]])</f>
        <v>0</v>
      </c>
      <c r="I334" s="28">
        <f>SUMIFS(Tabla16[ISR RET.],Tabla16[NUM],Tabla1[[#This Row],[CODIGO]])</f>
        <v>0</v>
      </c>
      <c r="J334" s="28">
        <f>SUMIFS(Tabla16[IVA RET.],Tabla16[NUM],Tabla1[[#This Row],[CODIGO]])</f>
        <v>0</v>
      </c>
      <c r="K334" t="str">
        <f>FIXED(Tabla1[[#This Row],[TASA 16%]],0)</f>
        <v>0</v>
      </c>
      <c r="L334" t="str">
        <f>FIXED(Tabla1[[#This Row],[TASA 0%]],0)</f>
        <v>0</v>
      </c>
      <c r="M334" t="str">
        <f>FIXED(Tabla1[[#This Row],[TASA EXE.]],0)</f>
        <v>0</v>
      </c>
      <c r="N334" t="str">
        <f>FIXED(Tabla1[[#This Row],[IVA]],0)</f>
        <v>0</v>
      </c>
      <c r="O334" t="str">
        <f>FIXED(Tabla1[[#This Row],[ISR RET]],0)</f>
        <v>0</v>
      </c>
      <c r="P334" t="str">
        <f>FIXED(Tabla1[[#This Row],[IVA RET]],0)</f>
        <v>0</v>
      </c>
      <c r="R334" s="35">
        <f>Tabla1[[#This Row],[TASA 16]]*16%</f>
        <v>0</v>
      </c>
    </row>
    <row r="335" spans="2:20" x14ac:dyDescent="0.25">
      <c r="B335" t="str">
        <f>'[1]210 Y RFC'!A335</f>
        <v>MAOR351109IY9</v>
      </c>
      <c r="C335" t="str">
        <f>'[1]210 Y RFC'!B335</f>
        <v>210-0333</v>
      </c>
      <c r="D335" t="str">
        <f>'[1]210 Y RFC'!C335</f>
        <v>MAGALLON OROZCO RENE HUGO</v>
      </c>
      <c r="E335" s="28">
        <f>SUMIFS(Tabla16[TASA 16],Tabla16[NUM],Tabla1[[#This Row],[CODIGO]])</f>
        <v>0</v>
      </c>
      <c r="F335" s="28">
        <f>SUMIFS(Tabla16[TASA 0%],Tabla16[NUM],Tabla1[[#This Row],[CODIGO]])</f>
        <v>0</v>
      </c>
      <c r="G335" s="28">
        <f>SUMIFS(Tabla16[[EXENTO ]],Tabla16[NUM],Tabla1[[#This Row],[CODIGO]])</f>
        <v>0</v>
      </c>
      <c r="H335" s="28">
        <f>SUMIFS(Tabla16[IVA],Tabla16[NUM],Tabla1[[#This Row],[CODIGO]])</f>
        <v>0</v>
      </c>
      <c r="I335" s="28">
        <f>SUMIFS(Tabla16[ISR RET.],Tabla16[NUM],Tabla1[[#This Row],[CODIGO]])</f>
        <v>0</v>
      </c>
      <c r="J335" s="28">
        <f>SUMIFS(Tabla16[IVA RET.],Tabla16[NUM],Tabla1[[#This Row],[CODIGO]])</f>
        <v>0</v>
      </c>
      <c r="K335" t="str">
        <f>FIXED(Tabla1[[#This Row],[TASA 16%]],0)</f>
        <v>0</v>
      </c>
      <c r="L335" t="str">
        <f>FIXED(Tabla1[[#This Row],[TASA 0%]],0)</f>
        <v>0</v>
      </c>
      <c r="M335" t="str">
        <f>FIXED(Tabla1[[#This Row],[TASA EXE.]],0)</f>
        <v>0</v>
      </c>
      <c r="N335" t="str">
        <f>FIXED(Tabla1[[#This Row],[IVA]],0)</f>
        <v>0</v>
      </c>
      <c r="O335" t="str">
        <f>FIXED(Tabla1[[#This Row],[ISR RET]],0)</f>
        <v>0</v>
      </c>
      <c r="P335" t="str">
        <f>FIXED(Tabla1[[#This Row],[IVA RET]],0)</f>
        <v>0</v>
      </c>
      <c r="R335" s="35">
        <f>Tabla1[[#This Row],[TASA 16]]*16%</f>
        <v>0</v>
      </c>
    </row>
    <row r="336" spans="2:20" x14ac:dyDescent="0.25">
      <c r="B336" t="str">
        <f>'[1]210 Y RFC'!A336</f>
        <v>CRE151210FVA</v>
      </c>
      <c r="C336" t="str">
        <f>'[1]210 Y RFC'!B336</f>
        <v>210-0334</v>
      </c>
      <c r="D336" t="str">
        <f>'[1]210 Y RFC'!C336</f>
        <v>CITZA REPRESENTACIONES S DE RL DE CV</v>
      </c>
      <c r="E336" s="28">
        <f>SUMIFS(Tabla16[TASA 16],Tabla16[NUM],Tabla1[[#This Row],[CODIGO]])</f>
        <v>0</v>
      </c>
      <c r="F336" s="28">
        <f>SUMIFS(Tabla16[TASA 0%],Tabla16[NUM],Tabla1[[#This Row],[CODIGO]])</f>
        <v>0</v>
      </c>
      <c r="G336" s="28">
        <f>SUMIFS(Tabla16[[EXENTO ]],Tabla16[NUM],Tabla1[[#This Row],[CODIGO]])</f>
        <v>0</v>
      </c>
      <c r="H336" s="28">
        <f>SUMIFS(Tabla16[IVA],Tabla16[NUM],Tabla1[[#This Row],[CODIGO]])</f>
        <v>0</v>
      </c>
      <c r="I336" s="28">
        <f>SUMIFS(Tabla16[ISR RET.],Tabla16[NUM],Tabla1[[#This Row],[CODIGO]])</f>
        <v>0</v>
      </c>
      <c r="J336" s="28">
        <f>SUMIFS(Tabla16[IVA RET.],Tabla16[NUM],Tabla1[[#This Row],[CODIGO]])</f>
        <v>0</v>
      </c>
      <c r="K336" t="str">
        <f>FIXED(Tabla1[[#This Row],[TASA 16%]],0)</f>
        <v>0</v>
      </c>
      <c r="L336" t="str">
        <f>FIXED(Tabla1[[#This Row],[TASA 0%]],0)</f>
        <v>0</v>
      </c>
      <c r="M336" t="str">
        <f>FIXED(Tabla1[[#This Row],[TASA EXE.]],0)</f>
        <v>0</v>
      </c>
      <c r="N336" t="str">
        <f>FIXED(Tabla1[[#This Row],[IVA]],0)</f>
        <v>0</v>
      </c>
      <c r="O336" t="str">
        <f>FIXED(Tabla1[[#This Row],[ISR RET]],0)</f>
        <v>0</v>
      </c>
      <c r="P336" t="str">
        <f>FIXED(Tabla1[[#This Row],[IVA RET]],0)</f>
        <v>0</v>
      </c>
      <c r="R336" s="35">
        <f>Tabla1[[#This Row],[TASA 16]]*16%</f>
        <v>0</v>
      </c>
    </row>
    <row r="337" spans="2:20" x14ac:dyDescent="0.25">
      <c r="B337" t="str">
        <f>'[1]210 Y RFC'!A337</f>
        <v>CSN141107TB7</v>
      </c>
      <c r="C337" t="str">
        <f>'[1]210 Y RFC'!B337</f>
        <v>210-0335</v>
      </c>
      <c r="D337" t="str">
        <f>'[1]210 Y RFC'!C337</f>
        <v>CORPORATIVO SUPRA NATURA SA DE CV</v>
      </c>
      <c r="E337" s="28">
        <f>SUMIFS(Tabla16[TASA 16],Tabla16[NUM],Tabla1[[#This Row],[CODIGO]])</f>
        <v>0</v>
      </c>
      <c r="F337" s="28">
        <f>SUMIFS(Tabla16[TASA 0%],Tabla16[NUM],Tabla1[[#This Row],[CODIGO]])</f>
        <v>0</v>
      </c>
      <c r="G337" s="28">
        <f>SUMIFS(Tabla16[[EXENTO ]],Tabla16[NUM],Tabla1[[#This Row],[CODIGO]])</f>
        <v>0</v>
      </c>
      <c r="H337" s="28">
        <f>SUMIFS(Tabla16[IVA],Tabla16[NUM],Tabla1[[#This Row],[CODIGO]])</f>
        <v>0</v>
      </c>
      <c r="I337" s="28">
        <f>SUMIFS(Tabla16[ISR RET.],Tabla16[NUM],Tabla1[[#This Row],[CODIGO]])</f>
        <v>0</v>
      </c>
      <c r="J337" s="28">
        <f>SUMIFS(Tabla16[IVA RET.],Tabla16[NUM],Tabla1[[#This Row],[CODIGO]])</f>
        <v>0</v>
      </c>
      <c r="K337" t="str">
        <f>FIXED(Tabla1[[#This Row],[TASA 16%]],0)</f>
        <v>0</v>
      </c>
      <c r="L337" t="str">
        <f>FIXED(Tabla1[[#This Row],[TASA 0%]],0)</f>
        <v>0</v>
      </c>
      <c r="M337" t="str">
        <f>FIXED(Tabla1[[#This Row],[TASA EXE.]],0)</f>
        <v>0</v>
      </c>
      <c r="N337" t="str">
        <f>FIXED(Tabla1[[#This Row],[IVA]],0)</f>
        <v>0</v>
      </c>
      <c r="O337" t="str">
        <f>FIXED(Tabla1[[#This Row],[ISR RET]],0)</f>
        <v>0</v>
      </c>
      <c r="P337" t="str">
        <f>FIXED(Tabla1[[#This Row],[IVA RET]],0)</f>
        <v>0</v>
      </c>
      <c r="R337" s="35">
        <f>Tabla1[[#This Row],[TASA 16]]*16%</f>
        <v>0</v>
      </c>
    </row>
    <row r="338" spans="2:20" x14ac:dyDescent="0.25">
      <c r="B338" t="str">
        <f>'[1]210 Y RFC'!A338</f>
        <v>LOGM581013NG7</v>
      </c>
      <c r="C338" t="str">
        <f>'[1]210 Y RFC'!B338</f>
        <v>210-0336</v>
      </c>
      <c r="D338" t="str">
        <f>'[1]210 Y RFC'!C338</f>
        <v>LOPEZ GOMEZ MA MARIBEL</v>
      </c>
      <c r="E338" s="28">
        <f>SUMIFS(Tabla16[TASA 16],Tabla16[NUM],Tabla1[[#This Row],[CODIGO]])</f>
        <v>13091.3125</v>
      </c>
      <c r="F338" s="28">
        <f>SUMIFS(Tabla16[TASA 0%],Tabla16[NUM],Tabla1[[#This Row],[CODIGO]])</f>
        <v>-3.2499999999799911E-2</v>
      </c>
      <c r="G338" s="28">
        <f>SUMIFS(Tabla16[[EXENTO ]],Tabla16[NUM],Tabla1[[#This Row],[CODIGO]])</f>
        <v>0</v>
      </c>
      <c r="H338" s="28">
        <f>SUMIFS(Tabla16[IVA],Tabla16[NUM],Tabla1[[#This Row],[CODIGO]])</f>
        <v>2094.61</v>
      </c>
      <c r="I338" s="28">
        <f>SUMIFS(Tabla16[ISR RET.],Tabla16[NUM],Tabla1[[#This Row],[CODIGO]])</f>
        <v>0</v>
      </c>
      <c r="J338" s="28">
        <f>SUMIFS(Tabla16[IVA RET.],Tabla16[NUM],Tabla1[[#This Row],[CODIGO]])</f>
        <v>0</v>
      </c>
      <c r="K338" t="str">
        <f>FIXED(Tabla1[[#This Row],[TASA 16%]],0)</f>
        <v>13,091</v>
      </c>
      <c r="L338" t="str">
        <f>FIXED(Tabla1[[#This Row],[TASA 0%]],0)</f>
        <v>0</v>
      </c>
      <c r="M338" t="str">
        <f>FIXED(Tabla1[[#This Row],[TASA EXE.]],0)</f>
        <v>0</v>
      </c>
      <c r="N338" t="str">
        <f>FIXED(Tabla1[[#This Row],[IVA]],0)</f>
        <v>2,095</v>
      </c>
      <c r="O338" t="str">
        <f>FIXED(Tabla1[[#This Row],[ISR RET]],0)</f>
        <v>0</v>
      </c>
      <c r="P338" t="str">
        <f>FIXED(Tabla1[[#This Row],[IVA RET]],0)</f>
        <v>0</v>
      </c>
      <c r="R338" s="35">
        <f>Tabla1[[#This Row],[TASA 16]]*16%</f>
        <v>2094.56</v>
      </c>
      <c r="T338" s="67"/>
    </row>
    <row r="339" spans="2:20" x14ac:dyDescent="0.25">
      <c r="B339" t="str">
        <f>'[1]210 Y RFC'!A339</f>
        <v>PSG150730M75</v>
      </c>
      <c r="C339" t="str">
        <f>'[1]210 Y RFC'!B339</f>
        <v>210-0337</v>
      </c>
      <c r="D339" t="str">
        <f>'[1]210 Y RFC'!C339</f>
        <v>PRO SKIN G S DE RL DE CV</v>
      </c>
      <c r="E339" s="28">
        <f>SUMIFS(Tabla16[TASA 16],Tabla16[NUM],Tabla1[[#This Row],[CODIGO]])</f>
        <v>0</v>
      </c>
      <c r="F339" s="28">
        <f>SUMIFS(Tabla16[TASA 0%],Tabla16[NUM],Tabla1[[#This Row],[CODIGO]])</f>
        <v>0</v>
      </c>
      <c r="G339" s="28">
        <f>SUMIFS(Tabla16[[EXENTO ]],Tabla16[NUM],Tabla1[[#This Row],[CODIGO]])</f>
        <v>0</v>
      </c>
      <c r="H339" s="28">
        <f>SUMIFS(Tabla16[IVA],Tabla16[NUM],Tabla1[[#This Row],[CODIGO]])</f>
        <v>0</v>
      </c>
      <c r="I339" s="28">
        <f>SUMIFS(Tabla16[ISR RET.],Tabla16[NUM],Tabla1[[#This Row],[CODIGO]])</f>
        <v>0</v>
      </c>
      <c r="J339" s="28">
        <f>SUMIFS(Tabla16[IVA RET.],Tabla16[NUM],Tabla1[[#This Row],[CODIGO]])</f>
        <v>0</v>
      </c>
      <c r="K339" t="str">
        <f>FIXED(Tabla1[[#This Row],[TASA 16%]],0)</f>
        <v>0</v>
      </c>
      <c r="L339" t="str">
        <f>FIXED(Tabla1[[#This Row],[TASA 0%]],0)</f>
        <v>0</v>
      </c>
      <c r="M339" t="str">
        <f>FIXED(Tabla1[[#This Row],[TASA EXE.]],0)</f>
        <v>0</v>
      </c>
      <c r="N339" t="str">
        <f>FIXED(Tabla1[[#This Row],[IVA]],0)</f>
        <v>0</v>
      </c>
      <c r="O339" t="str">
        <f>FIXED(Tabla1[[#This Row],[ISR RET]],0)</f>
        <v>0</v>
      </c>
      <c r="P339" t="str">
        <f>FIXED(Tabla1[[#This Row],[IVA RET]],0)</f>
        <v>0</v>
      </c>
      <c r="R339" s="35">
        <f>Tabla1[[#This Row],[TASA 16]]*16%</f>
        <v>0</v>
      </c>
      <c r="T339" s="67"/>
    </row>
    <row r="340" spans="2:20" x14ac:dyDescent="0.25">
      <c r="B340" t="str">
        <f>'[1]210 Y RFC'!A340</f>
        <v>FOC980211DG5</v>
      </c>
      <c r="C340" t="str">
        <f>'[1]210 Y RFC'!B340</f>
        <v>210-0338</v>
      </c>
      <c r="D340" t="str">
        <f>'[1]210 Y RFC'!C340</f>
        <v>FARMACEUTICOS DE OCCIDENTE SA DE CV</v>
      </c>
      <c r="E340" s="28">
        <f>SUMIFS(Tabla16[TASA 16],Tabla16[NUM],Tabla1[[#This Row],[CODIGO]])</f>
        <v>0</v>
      </c>
      <c r="F340" s="28">
        <f>SUMIFS(Tabla16[TASA 0%],Tabla16[NUM],Tabla1[[#This Row],[CODIGO]])</f>
        <v>0</v>
      </c>
      <c r="G340" s="28">
        <f>SUMIFS(Tabla16[[EXENTO ]],Tabla16[NUM],Tabla1[[#This Row],[CODIGO]])</f>
        <v>0</v>
      </c>
      <c r="H340" s="28">
        <f>SUMIFS(Tabla16[IVA],Tabla16[NUM],Tabla1[[#This Row],[CODIGO]])</f>
        <v>0</v>
      </c>
      <c r="I340" s="28">
        <f>SUMIFS(Tabla16[ISR RET.],Tabla16[NUM],Tabla1[[#This Row],[CODIGO]])</f>
        <v>0</v>
      </c>
      <c r="J340" s="28">
        <f>SUMIFS(Tabla16[IVA RET.],Tabla16[NUM],Tabla1[[#This Row],[CODIGO]])</f>
        <v>0</v>
      </c>
      <c r="K340" t="str">
        <f>FIXED(Tabla1[[#This Row],[TASA 16%]],0)</f>
        <v>0</v>
      </c>
      <c r="L340" t="str">
        <f>FIXED(Tabla1[[#This Row],[TASA 0%]],0)</f>
        <v>0</v>
      </c>
      <c r="M340" t="str">
        <f>FIXED(Tabla1[[#This Row],[TASA EXE.]],0)</f>
        <v>0</v>
      </c>
      <c r="N340" t="str">
        <f>FIXED(Tabla1[[#This Row],[IVA]],0)</f>
        <v>0</v>
      </c>
      <c r="O340" t="str">
        <f>FIXED(Tabla1[[#This Row],[ISR RET]],0)</f>
        <v>0</v>
      </c>
      <c r="P340" t="str">
        <f>FIXED(Tabla1[[#This Row],[IVA RET]],0)</f>
        <v>0</v>
      </c>
      <c r="R340" s="35">
        <f>Tabla1[[#This Row],[TASA 16]]*16%</f>
        <v>0</v>
      </c>
    </row>
    <row r="341" spans="2:20" x14ac:dyDescent="0.25">
      <c r="B341" t="str">
        <f>'[1]210 Y RFC'!A341</f>
        <v>VIT150331DE2</v>
      </c>
      <c r="C341" t="str">
        <f>'[1]210 Y RFC'!B341</f>
        <v>210-0339</v>
      </c>
      <c r="D341" t="str">
        <f>'[1]210 Y RFC'!C341</f>
        <v>VITERE SA DE CV</v>
      </c>
      <c r="E341" s="28">
        <f>SUMIFS(Tabla16[TASA 16],Tabla16[NUM],Tabla1[[#This Row],[CODIGO]])</f>
        <v>0</v>
      </c>
      <c r="F341" s="28">
        <f>SUMIFS(Tabla16[TASA 0%],Tabla16[NUM],Tabla1[[#This Row],[CODIGO]])</f>
        <v>0</v>
      </c>
      <c r="G341" s="28">
        <f>SUMIFS(Tabla16[[EXENTO ]],Tabla16[NUM],Tabla1[[#This Row],[CODIGO]])</f>
        <v>0</v>
      </c>
      <c r="H341" s="28">
        <f>SUMIFS(Tabla16[IVA],Tabla16[NUM],Tabla1[[#This Row],[CODIGO]])</f>
        <v>0</v>
      </c>
      <c r="I341" s="28">
        <f>SUMIFS(Tabla16[ISR RET.],Tabla16[NUM],Tabla1[[#This Row],[CODIGO]])</f>
        <v>0</v>
      </c>
      <c r="J341" s="28">
        <f>SUMIFS(Tabla16[IVA RET.],Tabla16[NUM],Tabla1[[#This Row],[CODIGO]])</f>
        <v>0</v>
      </c>
      <c r="K341" t="str">
        <f>FIXED(Tabla1[[#This Row],[TASA 16%]],0)</f>
        <v>0</v>
      </c>
      <c r="L341" t="str">
        <f>FIXED(Tabla1[[#This Row],[TASA 0%]],0)</f>
        <v>0</v>
      </c>
      <c r="M341" t="str">
        <f>FIXED(Tabla1[[#This Row],[TASA EXE.]],0)</f>
        <v>0</v>
      </c>
      <c r="N341" t="str">
        <f>FIXED(Tabla1[[#This Row],[IVA]],0)</f>
        <v>0</v>
      </c>
      <c r="O341" t="str">
        <f>FIXED(Tabla1[[#This Row],[ISR RET]],0)</f>
        <v>0</v>
      </c>
      <c r="P341" t="str">
        <f>FIXED(Tabla1[[#This Row],[IVA RET]],0)</f>
        <v>0</v>
      </c>
      <c r="R341" s="35">
        <f>Tabla1[[#This Row],[TASA 16]]*16%</f>
        <v>0</v>
      </c>
    </row>
    <row r="342" spans="2:20" x14ac:dyDescent="0.25">
      <c r="B342" t="str">
        <f>'[1]210 Y RFC'!A342</f>
        <v>MAIG850302IV3</v>
      </c>
      <c r="C342" t="str">
        <f>'[1]210 Y RFC'!B342</f>
        <v>210-0340</v>
      </c>
      <c r="D342" t="str">
        <f>'[1]210 Y RFC'!C342</f>
        <v>MARTINEZ IÑIGUEZ GEORGINA</v>
      </c>
      <c r="E342" s="28">
        <f>SUMIFS(Tabla16[TASA 16],Tabla16[NUM],Tabla1[[#This Row],[CODIGO]])</f>
        <v>0</v>
      </c>
      <c r="F342" s="28">
        <f>SUMIFS(Tabla16[TASA 0%],Tabla16[NUM],Tabla1[[#This Row],[CODIGO]])</f>
        <v>0</v>
      </c>
      <c r="G342" s="28">
        <f>SUMIFS(Tabla16[[EXENTO ]],Tabla16[NUM],Tabla1[[#This Row],[CODIGO]])</f>
        <v>0</v>
      </c>
      <c r="H342" s="28">
        <f>SUMIFS(Tabla16[IVA],Tabla16[NUM],Tabla1[[#This Row],[CODIGO]])</f>
        <v>0</v>
      </c>
      <c r="I342" s="28">
        <f>SUMIFS(Tabla16[ISR RET.],Tabla16[NUM],Tabla1[[#This Row],[CODIGO]])</f>
        <v>0</v>
      </c>
      <c r="J342" s="28">
        <f>SUMIFS(Tabla16[IVA RET.],Tabla16[NUM],Tabla1[[#This Row],[CODIGO]])</f>
        <v>0</v>
      </c>
      <c r="K342" t="str">
        <f>FIXED(Tabla1[[#This Row],[TASA 16%]],0)</f>
        <v>0</v>
      </c>
      <c r="L342" t="str">
        <f>FIXED(Tabla1[[#This Row],[TASA 0%]],0)</f>
        <v>0</v>
      </c>
      <c r="M342" t="str">
        <f>FIXED(Tabla1[[#This Row],[TASA EXE.]],0)</f>
        <v>0</v>
      </c>
      <c r="N342" t="str">
        <f>FIXED(Tabla1[[#This Row],[IVA]],0)</f>
        <v>0</v>
      </c>
      <c r="O342" t="str">
        <f>FIXED(Tabla1[[#This Row],[ISR RET]],0)</f>
        <v>0</v>
      </c>
      <c r="P342" t="str">
        <f>FIXED(Tabla1[[#This Row],[IVA RET]],0)</f>
        <v>0</v>
      </c>
      <c r="R342" s="35">
        <f>Tabla1[[#This Row],[TASA 16]]*16%</f>
        <v>0</v>
      </c>
    </row>
    <row r="343" spans="2:20" x14ac:dyDescent="0.25">
      <c r="B343" t="str">
        <f>'[1]210 Y RFC'!A343</f>
        <v>NACJ870616J26</v>
      </c>
      <c r="C343" t="str">
        <f>'[1]210 Y RFC'!B343</f>
        <v>210-0341</v>
      </c>
      <c r="D343" t="str">
        <f>'[1]210 Y RFC'!C343</f>
        <v>NAVARRO CARRANZA JUAN</v>
      </c>
      <c r="E343" s="28">
        <f>SUMIFS(Tabla16[TASA 16],Tabla16[NUM],Tabla1[[#This Row],[CODIGO]])</f>
        <v>0</v>
      </c>
      <c r="F343" s="28">
        <f>SUMIFS(Tabla16[TASA 0%],Tabla16[NUM],Tabla1[[#This Row],[CODIGO]])</f>
        <v>0</v>
      </c>
      <c r="G343" s="28">
        <f>SUMIFS(Tabla16[[EXENTO ]],Tabla16[NUM],Tabla1[[#This Row],[CODIGO]])</f>
        <v>0</v>
      </c>
      <c r="H343" s="28">
        <f>SUMIFS(Tabla16[IVA],Tabla16[NUM],Tabla1[[#This Row],[CODIGO]])</f>
        <v>0</v>
      </c>
      <c r="I343" s="28">
        <f>SUMIFS(Tabla16[ISR RET.],Tabla16[NUM],Tabla1[[#This Row],[CODIGO]])</f>
        <v>0</v>
      </c>
      <c r="J343" s="28">
        <f>SUMIFS(Tabla16[IVA RET.],Tabla16[NUM],Tabla1[[#This Row],[CODIGO]])</f>
        <v>0</v>
      </c>
      <c r="K343" t="str">
        <f>FIXED(Tabla1[[#This Row],[TASA 16%]],0)</f>
        <v>0</v>
      </c>
      <c r="L343" t="str">
        <f>FIXED(Tabla1[[#This Row],[TASA 0%]],0)</f>
        <v>0</v>
      </c>
      <c r="M343" t="str">
        <f>FIXED(Tabla1[[#This Row],[TASA EXE.]],0)</f>
        <v>0</v>
      </c>
      <c r="N343" t="str">
        <f>FIXED(Tabla1[[#This Row],[IVA]],0)</f>
        <v>0</v>
      </c>
      <c r="O343" t="str">
        <f>FIXED(Tabla1[[#This Row],[ISR RET]],0)</f>
        <v>0</v>
      </c>
      <c r="P343" t="str">
        <f>FIXED(Tabla1[[#This Row],[IVA RET]],0)</f>
        <v>0</v>
      </c>
      <c r="R343" s="35">
        <f>Tabla1[[#This Row],[TASA 16]]*16%</f>
        <v>0</v>
      </c>
    </row>
    <row r="344" spans="2:20" x14ac:dyDescent="0.25">
      <c r="B344" t="str">
        <f>'[1]210 Y RFC'!A344</f>
        <v>GUFF740202BT8</v>
      </c>
      <c r="C344" t="str">
        <f>'[1]210 Y RFC'!B344</f>
        <v>210-0342</v>
      </c>
      <c r="D344" t="str">
        <f>'[1]210 Y RFC'!C344</f>
        <v>GUZMAN FLORES FABIAN</v>
      </c>
      <c r="E344" s="28">
        <f>SUMIFS(Tabla16[TASA 16],Tabla16[NUM],Tabla1[[#This Row],[CODIGO]])</f>
        <v>6297.0625</v>
      </c>
      <c r="F344" s="28">
        <f>SUMIFS(Tabla16[TASA 0%],Tabla16[NUM],Tabla1[[#This Row],[CODIGO]])</f>
        <v>-9.2499999999972715E-2</v>
      </c>
      <c r="G344" s="28">
        <f>SUMIFS(Tabla16[[EXENTO ]],Tabla16[NUM],Tabla1[[#This Row],[CODIGO]])</f>
        <v>0</v>
      </c>
      <c r="H344" s="28">
        <f>SUMIFS(Tabla16[IVA],Tabla16[NUM],Tabla1[[#This Row],[CODIGO]])</f>
        <v>1007.53</v>
      </c>
      <c r="I344" s="28">
        <f>SUMIFS(Tabla16[ISR RET.],Tabla16[NUM],Tabla1[[#This Row],[CODIGO]])</f>
        <v>0</v>
      </c>
      <c r="J344" s="28">
        <f>SUMIFS(Tabla16[IVA RET.],Tabla16[NUM],Tabla1[[#This Row],[CODIGO]])</f>
        <v>0</v>
      </c>
      <c r="K344" t="str">
        <f>FIXED(Tabla1[[#This Row],[TASA 16%]],0)</f>
        <v>6,297</v>
      </c>
      <c r="L344" t="str">
        <f>FIXED(Tabla1[[#This Row],[TASA 0%]],0)</f>
        <v>0</v>
      </c>
      <c r="M344" t="str">
        <f>FIXED(Tabla1[[#This Row],[TASA EXE.]],0)</f>
        <v>0</v>
      </c>
      <c r="N344" t="str">
        <f>FIXED(Tabla1[[#This Row],[IVA]],0)</f>
        <v>1,008</v>
      </c>
      <c r="O344" t="str">
        <f>FIXED(Tabla1[[#This Row],[ISR RET]],0)</f>
        <v>0</v>
      </c>
      <c r="P344" t="str">
        <f>FIXED(Tabla1[[#This Row],[IVA RET]],0)</f>
        <v>0</v>
      </c>
      <c r="R344" s="35">
        <f>Tabla1[[#This Row],[TASA 16]]*16%</f>
        <v>1007.52</v>
      </c>
    </row>
    <row r="345" spans="2:20" x14ac:dyDescent="0.25">
      <c r="B345" t="str">
        <f>'[1]210 Y RFC'!A345</f>
        <v>ROFE6011266NA</v>
      </c>
      <c r="C345" t="str">
        <f>'[1]210 Y RFC'!B345</f>
        <v>210-0343</v>
      </c>
      <c r="D345" t="str">
        <f>'[1]210 Y RFC'!C345</f>
        <v>ROMERO FALCONI EFREN TERCERO</v>
      </c>
      <c r="E345" s="28">
        <f>SUMIFS(Tabla16[TASA 16],Tabla16[NUM],Tabla1[[#This Row],[CODIGO]])</f>
        <v>0</v>
      </c>
      <c r="F345" s="28">
        <f>SUMIFS(Tabla16[TASA 0%],Tabla16[NUM],Tabla1[[#This Row],[CODIGO]])</f>
        <v>0</v>
      </c>
      <c r="G345" s="28">
        <f>SUMIFS(Tabla16[[EXENTO ]],Tabla16[NUM],Tabla1[[#This Row],[CODIGO]])</f>
        <v>0</v>
      </c>
      <c r="H345" s="28">
        <f>SUMIFS(Tabla16[IVA],Tabla16[NUM],Tabla1[[#This Row],[CODIGO]])</f>
        <v>0</v>
      </c>
      <c r="I345" s="28">
        <f>SUMIFS(Tabla16[ISR RET.],Tabla16[NUM],Tabla1[[#This Row],[CODIGO]])</f>
        <v>0</v>
      </c>
      <c r="J345" s="28">
        <f>SUMIFS(Tabla16[IVA RET.],Tabla16[NUM],Tabla1[[#This Row],[CODIGO]])</f>
        <v>0</v>
      </c>
      <c r="K345" t="str">
        <f>FIXED(Tabla1[[#This Row],[TASA 16%]],0)</f>
        <v>0</v>
      </c>
      <c r="L345" t="str">
        <f>FIXED(Tabla1[[#This Row],[TASA 0%]],0)</f>
        <v>0</v>
      </c>
      <c r="M345" t="str">
        <f>FIXED(Tabla1[[#This Row],[TASA EXE.]],0)</f>
        <v>0</v>
      </c>
      <c r="N345" t="str">
        <f>FIXED(Tabla1[[#This Row],[IVA]],0)</f>
        <v>0</v>
      </c>
      <c r="O345" t="str">
        <f>FIXED(Tabla1[[#This Row],[ISR RET]],0)</f>
        <v>0</v>
      </c>
      <c r="P345" t="str">
        <f>FIXED(Tabla1[[#This Row],[IVA RET]],0)</f>
        <v>0</v>
      </c>
      <c r="R345" s="35">
        <f>Tabla1[[#This Row],[TASA 16]]*16%</f>
        <v>0</v>
      </c>
      <c r="T345" s="67"/>
    </row>
    <row r="346" spans="2:20" x14ac:dyDescent="0.25">
      <c r="B346" t="str">
        <f>'[1]210 Y RFC'!A346</f>
        <v>RIBA850327BY6</v>
      </c>
      <c r="C346" t="str">
        <f>'[1]210 Y RFC'!B346</f>
        <v>210-0344</v>
      </c>
      <c r="D346" t="str">
        <f>'[1]210 Y RFC'!C346</f>
        <v>RIVERA BARAJAS ALFONSO</v>
      </c>
      <c r="E346" s="28">
        <f>SUMIFS(Tabla16[TASA 16],Tabla16[NUM],Tabla1[[#This Row],[CODIGO]])</f>
        <v>0</v>
      </c>
      <c r="F346" s="28">
        <f>SUMIFS(Tabla16[TASA 0%],Tabla16[NUM],Tabla1[[#This Row],[CODIGO]])</f>
        <v>0</v>
      </c>
      <c r="G346" s="28">
        <f>SUMIFS(Tabla16[[EXENTO ]],Tabla16[NUM],Tabla1[[#This Row],[CODIGO]])</f>
        <v>0</v>
      </c>
      <c r="H346" s="28">
        <f>SUMIFS(Tabla16[IVA],Tabla16[NUM],Tabla1[[#This Row],[CODIGO]])</f>
        <v>0</v>
      </c>
      <c r="I346" s="28">
        <f>SUMIFS(Tabla16[ISR RET.],Tabla16[NUM],Tabla1[[#This Row],[CODIGO]])</f>
        <v>0</v>
      </c>
      <c r="J346" s="28">
        <f>SUMIFS(Tabla16[IVA RET.],Tabla16[NUM],Tabla1[[#This Row],[CODIGO]])</f>
        <v>0</v>
      </c>
      <c r="K346" t="str">
        <f>FIXED(Tabla1[[#This Row],[TASA 16%]],0)</f>
        <v>0</v>
      </c>
      <c r="L346" t="str">
        <f>FIXED(Tabla1[[#This Row],[TASA 0%]],0)</f>
        <v>0</v>
      </c>
      <c r="M346" t="str">
        <f>FIXED(Tabla1[[#This Row],[TASA EXE.]],0)</f>
        <v>0</v>
      </c>
      <c r="N346" t="str">
        <f>FIXED(Tabla1[[#This Row],[IVA]],0)</f>
        <v>0</v>
      </c>
      <c r="O346" t="str">
        <f>FIXED(Tabla1[[#This Row],[ISR RET]],0)</f>
        <v>0</v>
      </c>
      <c r="P346" t="str">
        <f>FIXED(Tabla1[[#This Row],[IVA RET]],0)</f>
        <v>0</v>
      </c>
      <c r="R346" s="35">
        <f>Tabla1[[#This Row],[TASA 16]]*16%</f>
        <v>0</v>
      </c>
    </row>
    <row r="347" spans="2:20" x14ac:dyDescent="0.25">
      <c r="B347" t="str">
        <f>'[1]210 Y RFC'!A347</f>
        <v>GANH651019K71</v>
      </c>
      <c r="C347" t="str">
        <f>'[1]210 Y RFC'!B347</f>
        <v>210-0345</v>
      </c>
      <c r="D347" t="str">
        <f>'[1]210 Y RFC'!C347</f>
        <v>GARCIA NAVARRO HECTOR</v>
      </c>
      <c r="E347" s="28">
        <f>SUMIFS(Tabla16[TASA 16],Tabla16[NUM],Tabla1[[#This Row],[CODIGO]])</f>
        <v>0</v>
      </c>
      <c r="F347" s="28">
        <f>SUMIFS(Tabla16[TASA 0%],Tabla16[NUM],Tabla1[[#This Row],[CODIGO]])</f>
        <v>0</v>
      </c>
      <c r="G347" s="28">
        <f>SUMIFS(Tabla16[[EXENTO ]],Tabla16[NUM],Tabla1[[#This Row],[CODIGO]])</f>
        <v>0</v>
      </c>
      <c r="H347" s="28">
        <f>SUMIFS(Tabla16[IVA],Tabla16[NUM],Tabla1[[#This Row],[CODIGO]])</f>
        <v>0</v>
      </c>
      <c r="I347" s="28">
        <f>SUMIFS(Tabla16[ISR RET.],Tabla16[NUM],Tabla1[[#This Row],[CODIGO]])</f>
        <v>0</v>
      </c>
      <c r="J347" s="28">
        <f>SUMIFS(Tabla16[IVA RET.],Tabla16[NUM],Tabla1[[#This Row],[CODIGO]])</f>
        <v>0</v>
      </c>
      <c r="K347" t="str">
        <f>FIXED(Tabla1[[#This Row],[TASA 16%]],0)</f>
        <v>0</v>
      </c>
      <c r="L347" t="str">
        <f>FIXED(Tabla1[[#This Row],[TASA 0%]],0)</f>
        <v>0</v>
      </c>
      <c r="M347" t="str">
        <f>FIXED(Tabla1[[#This Row],[TASA EXE.]],0)</f>
        <v>0</v>
      </c>
      <c r="N347" t="str">
        <f>FIXED(Tabla1[[#This Row],[IVA]],0)</f>
        <v>0</v>
      </c>
      <c r="O347" t="str">
        <f>FIXED(Tabla1[[#This Row],[ISR RET]],0)</f>
        <v>0</v>
      </c>
      <c r="P347" t="str">
        <f>FIXED(Tabla1[[#This Row],[IVA RET]],0)</f>
        <v>0</v>
      </c>
      <c r="R347" s="35">
        <f>Tabla1[[#This Row],[TASA 16]]*16%</f>
        <v>0</v>
      </c>
    </row>
    <row r="348" spans="2:20" x14ac:dyDescent="0.25">
      <c r="B348" t="str">
        <f>'[1]210 Y RFC'!A348</f>
        <v>OHA0910165D4</v>
      </c>
      <c r="C348" t="str">
        <f>'[1]210 Y RFC'!B348</f>
        <v>210-0346</v>
      </c>
      <c r="D348" t="str">
        <f>'[1]210 Y RFC'!C348</f>
        <v>ORFEBRES HISPANO AMERICA SA DE CV</v>
      </c>
      <c r="E348" s="28">
        <f>SUMIFS(Tabla16[TASA 16],Tabla16[NUM],Tabla1[[#This Row],[CODIGO]])</f>
        <v>0</v>
      </c>
      <c r="F348" s="28">
        <f>SUMIFS(Tabla16[TASA 0%],Tabla16[NUM],Tabla1[[#This Row],[CODIGO]])</f>
        <v>0</v>
      </c>
      <c r="G348" s="28">
        <f>SUMIFS(Tabla16[[EXENTO ]],Tabla16[NUM],Tabla1[[#This Row],[CODIGO]])</f>
        <v>0</v>
      </c>
      <c r="H348" s="28">
        <f>SUMIFS(Tabla16[IVA],Tabla16[NUM],Tabla1[[#This Row],[CODIGO]])</f>
        <v>0</v>
      </c>
      <c r="I348" s="28">
        <f>SUMIFS(Tabla16[ISR RET.],Tabla16[NUM],Tabla1[[#This Row],[CODIGO]])</f>
        <v>0</v>
      </c>
      <c r="J348" s="28">
        <f>SUMIFS(Tabla16[IVA RET.],Tabla16[NUM],Tabla1[[#This Row],[CODIGO]])</f>
        <v>0</v>
      </c>
      <c r="K348" t="str">
        <f>FIXED(Tabla1[[#This Row],[TASA 16%]],0)</f>
        <v>0</v>
      </c>
      <c r="L348" t="str">
        <f>FIXED(Tabla1[[#This Row],[TASA 0%]],0)</f>
        <v>0</v>
      </c>
      <c r="M348" t="str">
        <f>FIXED(Tabla1[[#This Row],[TASA EXE.]],0)</f>
        <v>0</v>
      </c>
      <c r="N348" t="str">
        <f>FIXED(Tabla1[[#This Row],[IVA]],0)</f>
        <v>0</v>
      </c>
      <c r="O348" t="str">
        <f>FIXED(Tabla1[[#This Row],[ISR RET]],0)</f>
        <v>0</v>
      </c>
      <c r="P348" t="str">
        <f>FIXED(Tabla1[[#This Row],[IVA RET]],0)</f>
        <v>0</v>
      </c>
      <c r="R348" s="35">
        <f>Tabla1[[#This Row],[TASA 16]]*16%</f>
        <v>0</v>
      </c>
    </row>
    <row r="349" spans="2:20" x14ac:dyDescent="0.25">
      <c r="B349" t="str">
        <f>'[1]210 Y RFC'!A349</f>
        <v>CANJ840927HK6</v>
      </c>
      <c r="C349" t="str">
        <f>'[1]210 Y RFC'!B349</f>
        <v>210-0347</v>
      </c>
      <c r="D349" t="str">
        <f>'[1]210 Y RFC'!C349</f>
        <v>CASILLAS NAVARRO JORGE EDUARDO</v>
      </c>
      <c r="E349" s="28">
        <f>SUMIFS(Tabla16[TASA 16],Tabla16[NUM],Tabla1[[#This Row],[CODIGO]])</f>
        <v>0</v>
      </c>
      <c r="F349" s="28">
        <f>SUMIFS(Tabla16[TASA 0%],Tabla16[NUM],Tabla1[[#This Row],[CODIGO]])</f>
        <v>0</v>
      </c>
      <c r="G349" s="28">
        <f>SUMIFS(Tabla16[[EXENTO ]],Tabla16[NUM],Tabla1[[#This Row],[CODIGO]])</f>
        <v>0</v>
      </c>
      <c r="H349" s="28">
        <f>SUMIFS(Tabla16[IVA],Tabla16[NUM],Tabla1[[#This Row],[CODIGO]])</f>
        <v>0</v>
      </c>
      <c r="I349" s="28">
        <f>SUMIFS(Tabla16[ISR RET.],Tabla16[NUM],Tabla1[[#This Row],[CODIGO]])</f>
        <v>0</v>
      </c>
      <c r="J349" s="28">
        <f>SUMIFS(Tabla16[IVA RET.],Tabla16[NUM],Tabla1[[#This Row],[CODIGO]])</f>
        <v>0</v>
      </c>
      <c r="K349" t="str">
        <f>FIXED(Tabla1[[#This Row],[TASA 16%]],0)</f>
        <v>0</v>
      </c>
      <c r="L349" t="str">
        <f>FIXED(Tabla1[[#This Row],[TASA 0%]],0)</f>
        <v>0</v>
      </c>
      <c r="M349" t="str">
        <f>FIXED(Tabla1[[#This Row],[TASA EXE.]],0)</f>
        <v>0</v>
      </c>
      <c r="N349" t="str">
        <f>FIXED(Tabla1[[#This Row],[IVA]],0)</f>
        <v>0</v>
      </c>
      <c r="O349" t="str">
        <f>FIXED(Tabla1[[#This Row],[ISR RET]],0)</f>
        <v>0</v>
      </c>
      <c r="P349" t="str">
        <f>FIXED(Tabla1[[#This Row],[IVA RET]],0)</f>
        <v>0</v>
      </c>
      <c r="R349" s="35">
        <f>Tabla1[[#This Row],[TASA 16]]*16%</f>
        <v>0</v>
      </c>
    </row>
    <row r="350" spans="2:20" x14ac:dyDescent="0.25">
      <c r="B350" t="str">
        <f>'[1]210 Y RFC'!A350</f>
        <v>RUHI9801176K8</v>
      </c>
      <c r="C350" t="str">
        <f>'[1]210 Y RFC'!B350</f>
        <v>210-0348</v>
      </c>
      <c r="D350" t="str">
        <f>'[1]210 Y RFC'!C350</f>
        <v>RUIZ HERNANDEZ ITZAYANA</v>
      </c>
      <c r="E350" s="28">
        <f>SUMIFS(Tabla16[TASA 16],Tabla16[NUM],Tabla1[[#This Row],[CODIGO]])</f>
        <v>0</v>
      </c>
      <c r="F350" s="28">
        <f>SUMIFS(Tabla16[TASA 0%],Tabla16[NUM],Tabla1[[#This Row],[CODIGO]])</f>
        <v>31791</v>
      </c>
      <c r="G350" s="28">
        <f>SUMIFS(Tabla16[[EXENTO ]],Tabla16[NUM],Tabla1[[#This Row],[CODIGO]])</f>
        <v>0</v>
      </c>
      <c r="H350" s="28">
        <f>SUMIFS(Tabla16[IVA],Tabla16[NUM],Tabla1[[#This Row],[CODIGO]])</f>
        <v>0</v>
      </c>
      <c r="I350" s="28">
        <f>SUMIFS(Tabla16[ISR RET.],Tabla16[NUM],Tabla1[[#This Row],[CODIGO]])</f>
        <v>0</v>
      </c>
      <c r="J350" s="28">
        <f>SUMIFS(Tabla16[IVA RET.],Tabla16[NUM],Tabla1[[#This Row],[CODIGO]])</f>
        <v>0</v>
      </c>
      <c r="K350" t="str">
        <f>FIXED(Tabla1[[#This Row],[TASA 16%]],0)</f>
        <v>0</v>
      </c>
      <c r="L350" t="str">
        <f>FIXED(Tabla1[[#This Row],[TASA 0%]],0)</f>
        <v>31,791</v>
      </c>
      <c r="M350" t="str">
        <f>FIXED(Tabla1[[#This Row],[TASA EXE.]],0)</f>
        <v>0</v>
      </c>
      <c r="N350" t="str">
        <f>FIXED(Tabla1[[#This Row],[IVA]],0)</f>
        <v>0</v>
      </c>
      <c r="O350" t="str">
        <f>FIXED(Tabla1[[#This Row],[ISR RET]],0)</f>
        <v>0</v>
      </c>
      <c r="P350" t="str">
        <f>FIXED(Tabla1[[#This Row],[IVA RET]],0)</f>
        <v>0</v>
      </c>
      <c r="R350" s="35">
        <f>Tabla1[[#This Row],[TASA 16]]*16%</f>
        <v>0</v>
      </c>
    </row>
    <row r="351" spans="2:20" x14ac:dyDescent="0.25">
      <c r="B351" t="str">
        <f>'[1]210 Y RFC'!A351</f>
        <v>CBZ930226CK9</v>
      </c>
      <c r="C351" t="str">
        <f>'[1]210 Y RFC'!B351</f>
        <v>210-0349</v>
      </c>
      <c r="D351" t="str">
        <f>'[1]210 Y RFC'!C351</f>
        <v>CALKINS BURKE AND ZANNIE DE MEXICO SA DE CV</v>
      </c>
      <c r="E351" s="28">
        <f>SUMIFS(Tabla16[TASA 16],Tabla16[NUM],Tabla1[[#This Row],[CODIGO]])</f>
        <v>0</v>
      </c>
      <c r="F351" s="28">
        <f>SUMIFS(Tabla16[TASA 0%],Tabla16[NUM],Tabla1[[#This Row],[CODIGO]])</f>
        <v>0</v>
      </c>
      <c r="G351" s="28">
        <f>SUMIFS(Tabla16[[EXENTO ]],Tabla16[NUM],Tabla1[[#This Row],[CODIGO]])</f>
        <v>0</v>
      </c>
      <c r="H351" s="28">
        <f>SUMIFS(Tabla16[IVA],Tabla16[NUM],Tabla1[[#This Row],[CODIGO]])</f>
        <v>0</v>
      </c>
      <c r="I351" s="28">
        <f>SUMIFS(Tabla16[ISR RET.],Tabla16[NUM],Tabla1[[#This Row],[CODIGO]])</f>
        <v>0</v>
      </c>
      <c r="J351" s="28">
        <f>SUMIFS(Tabla16[IVA RET.],Tabla16[NUM],Tabla1[[#This Row],[CODIGO]])</f>
        <v>0</v>
      </c>
      <c r="K351" t="str">
        <f>FIXED(Tabla1[[#This Row],[TASA 16%]],0)</f>
        <v>0</v>
      </c>
      <c r="L351" t="str">
        <f>FIXED(Tabla1[[#This Row],[TASA 0%]],0)</f>
        <v>0</v>
      </c>
      <c r="M351" t="str">
        <f>FIXED(Tabla1[[#This Row],[TASA EXE.]],0)</f>
        <v>0</v>
      </c>
      <c r="N351" t="str">
        <f>FIXED(Tabla1[[#This Row],[IVA]],0)</f>
        <v>0</v>
      </c>
      <c r="O351" t="str">
        <f>FIXED(Tabla1[[#This Row],[ISR RET]],0)</f>
        <v>0</v>
      </c>
      <c r="P351" t="str">
        <f>FIXED(Tabla1[[#This Row],[IVA RET]],0)</f>
        <v>0</v>
      </c>
      <c r="R351" s="35">
        <f>Tabla1[[#This Row],[TASA 16]]*16%</f>
        <v>0</v>
      </c>
    </row>
    <row r="352" spans="2:20" x14ac:dyDescent="0.25">
      <c r="B352" t="str">
        <f>'[1]210 Y RFC'!A352</f>
        <v>CAGN9101035E4</v>
      </c>
      <c r="C352" t="str">
        <f>'[1]210 Y RFC'!B352</f>
        <v>210-0350</v>
      </c>
      <c r="D352" t="str">
        <f>'[1]210 Y RFC'!C352</f>
        <v>CASILLAS GONZALEZ NESTOR</v>
      </c>
      <c r="E352" s="28">
        <f>SUMIFS(Tabla16[TASA 16],Tabla16[NUM],Tabla1[[#This Row],[CODIGO]])</f>
        <v>0</v>
      </c>
      <c r="F352" s="28">
        <f>SUMIFS(Tabla16[TASA 0%],Tabla16[NUM],Tabla1[[#This Row],[CODIGO]])</f>
        <v>0</v>
      </c>
      <c r="G352" s="28">
        <f>SUMIFS(Tabla16[[EXENTO ]],Tabla16[NUM],Tabla1[[#This Row],[CODIGO]])</f>
        <v>0</v>
      </c>
      <c r="H352" s="28">
        <f>SUMIFS(Tabla16[IVA],Tabla16[NUM],Tabla1[[#This Row],[CODIGO]])</f>
        <v>0</v>
      </c>
      <c r="I352" s="28">
        <f>SUMIFS(Tabla16[ISR RET.],Tabla16[NUM],Tabla1[[#This Row],[CODIGO]])</f>
        <v>0</v>
      </c>
      <c r="J352" s="28">
        <f>SUMIFS(Tabla16[IVA RET.],Tabla16[NUM],Tabla1[[#This Row],[CODIGO]])</f>
        <v>0</v>
      </c>
      <c r="K352" t="str">
        <f>FIXED(Tabla1[[#This Row],[TASA 16%]],0)</f>
        <v>0</v>
      </c>
      <c r="L352" t="str">
        <f>FIXED(Tabla1[[#This Row],[TASA 0%]],0)</f>
        <v>0</v>
      </c>
      <c r="M352" t="str">
        <f>FIXED(Tabla1[[#This Row],[TASA EXE.]],0)</f>
        <v>0</v>
      </c>
      <c r="N352" t="str">
        <f>FIXED(Tabla1[[#This Row],[IVA]],0)</f>
        <v>0</v>
      </c>
      <c r="O352" t="str">
        <f>FIXED(Tabla1[[#This Row],[ISR RET]],0)</f>
        <v>0</v>
      </c>
      <c r="P352" t="str">
        <f>FIXED(Tabla1[[#This Row],[IVA RET]],0)</f>
        <v>0</v>
      </c>
      <c r="R352" s="35">
        <f>Tabla1[[#This Row],[TASA 16]]*16%</f>
        <v>0</v>
      </c>
    </row>
    <row r="353" spans="2:20" x14ac:dyDescent="0.25">
      <c r="B353" t="str">
        <f>'[1]210 Y RFC'!A353</f>
        <v>DFC140712TS0</v>
      </c>
      <c r="C353" t="str">
        <f>'[1]210 Y RFC'!B353</f>
        <v>210-0351</v>
      </c>
      <c r="D353" t="str">
        <f>'[1]210 Y RFC'!C353</f>
        <v>DISTRIBUIDORA FARMACEUTICA CALDERON SA DE CV</v>
      </c>
      <c r="E353" s="28">
        <f>SUMIFS(Tabla16[TASA 16],Tabla16[NUM],Tabla1[[#This Row],[CODIGO]])</f>
        <v>0</v>
      </c>
      <c r="F353" s="28">
        <f>SUMIFS(Tabla16[TASA 0%],Tabla16[NUM],Tabla1[[#This Row],[CODIGO]])</f>
        <v>0</v>
      </c>
      <c r="G353" s="28">
        <f>SUMIFS(Tabla16[[EXENTO ]],Tabla16[NUM],Tabla1[[#This Row],[CODIGO]])</f>
        <v>0</v>
      </c>
      <c r="H353" s="28">
        <f>SUMIFS(Tabla16[IVA],Tabla16[NUM],Tabla1[[#This Row],[CODIGO]])</f>
        <v>0</v>
      </c>
      <c r="I353" s="28">
        <f>SUMIFS(Tabla16[ISR RET.],Tabla16[NUM],Tabla1[[#This Row],[CODIGO]])</f>
        <v>0</v>
      </c>
      <c r="J353" s="28">
        <f>SUMIFS(Tabla16[IVA RET.],Tabla16[NUM],Tabla1[[#This Row],[CODIGO]])</f>
        <v>0</v>
      </c>
      <c r="K353" t="str">
        <f>FIXED(Tabla1[[#This Row],[TASA 16%]],0)</f>
        <v>0</v>
      </c>
      <c r="L353" t="str">
        <f>FIXED(Tabla1[[#This Row],[TASA 0%]],0)</f>
        <v>0</v>
      </c>
      <c r="M353" t="str">
        <f>FIXED(Tabla1[[#This Row],[TASA EXE.]],0)</f>
        <v>0</v>
      </c>
      <c r="N353" t="str">
        <f>FIXED(Tabla1[[#This Row],[IVA]],0)</f>
        <v>0</v>
      </c>
      <c r="O353" t="str">
        <f>FIXED(Tabla1[[#This Row],[ISR RET]],0)</f>
        <v>0</v>
      </c>
      <c r="P353" t="str">
        <f>FIXED(Tabla1[[#This Row],[IVA RET]],0)</f>
        <v>0</v>
      </c>
      <c r="R353" s="35">
        <f>Tabla1[[#This Row],[TASA 16]]*16%</f>
        <v>0</v>
      </c>
    </row>
    <row r="354" spans="2:20" x14ac:dyDescent="0.25">
      <c r="B354" t="str">
        <f>'[1]210 Y RFC'!A354</f>
        <v>GOMJ770306VA4</v>
      </c>
      <c r="C354" t="str">
        <f>'[1]210 Y RFC'!B354</f>
        <v>210-0352</v>
      </c>
      <c r="D354" t="str">
        <f>'[1]210 Y RFC'!C354</f>
        <v>GOMEZ MARTIN JUAN ANDRES</v>
      </c>
      <c r="E354" s="28">
        <f>SUMIFS(Tabla16[TASA 16],Tabla16[NUM],Tabla1[[#This Row],[CODIGO]])</f>
        <v>0</v>
      </c>
      <c r="F354" s="28">
        <f>SUMIFS(Tabla16[TASA 0%],Tabla16[NUM],Tabla1[[#This Row],[CODIGO]])</f>
        <v>0</v>
      </c>
      <c r="G354" s="28">
        <f>SUMIFS(Tabla16[[EXENTO ]],Tabla16[NUM],Tabla1[[#This Row],[CODIGO]])</f>
        <v>0</v>
      </c>
      <c r="H354" s="28">
        <f>SUMIFS(Tabla16[IVA],Tabla16[NUM],Tabla1[[#This Row],[CODIGO]])</f>
        <v>0</v>
      </c>
      <c r="I354" s="28">
        <f>SUMIFS(Tabla16[ISR RET.],Tabla16[NUM],Tabla1[[#This Row],[CODIGO]])</f>
        <v>0</v>
      </c>
      <c r="J354" s="28">
        <f>SUMIFS(Tabla16[IVA RET.],Tabla16[NUM],Tabla1[[#This Row],[CODIGO]])</f>
        <v>0</v>
      </c>
      <c r="K354" t="str">
        <f>FIXED(Tabla1[[#This Row],[TASA 16%]],0)</f>
        <v>0</v>
      </c>
      <c r="L354" t="str">
        <f>FIXED(Tabla1[[#This Row],[TASA 0%]],0)</f>
        <v>0</v>
      </c>
      <c r="M354" t="str">
        <f>FIXED(Tabla1[[#This Row],[TASA EXE.]],0)</f>
        <v>0</v>
      </c>
      <c r="N354" t="str">
        <f>FIXED(Tabla1[[#This Row],[IVA]],0)</f>
        <v>0</v>
      </c>
      <c r="O354" t="str">
        <f>FIXED(Tabla1[[#This Row],[ISR RET]],0)</f>
        <v>0</v>
      </c>
      <c r="P354" t="str">
        <f>FIXED(Tabla1[[#This Row],[IVA RET]],0)</f>
        <v>0</v>
      </c>
      <c r="R354" s="35">
        <f>Tabla1[[#This Row],[TASA 16]]*16%</f>
        <v>0</v>
      </c>
    </row>
    <row r="355" spans="2:20" x14ac:dyDescent="0.25">
      <c r="B355" t="str">
        <f>'[1]210 Y RFC'!A355</f>
        <v>GUCA580922BK1</v>
      </c>
      <c r="C355" t="str">
        <f>'[1]210 Y RFC'!B355</f>
        <v>210-0353</v>
      </c>
      <c r="D355" t="str">
        <f>'[1]210 Y RFC'!C355</f>
        <v>GUTIERREZ CORTES ANTONIO</v>
      </c>
      <c r="E355" s="28">
        <f>SUMIFS(Tabla16[TASA 16],Tabla16[NUM],Tabla1[[#This Row],[CODIGO]])</f>
        <v>0</v>
      </c>
      <c r="F355" s="28">
        <f>SUMIFS(Tabla16[TASA 0%],Tabla16[NUM],Tabla1[[#This Row],[CODIGO]])</f>
        <v>0</v>
      </c>
      <c r="G355" s="28">
        <f>SUMIFS(Tabla16[[EXENTO ]],Tabla16[NUM],Tabla1[[#This Row],[CODIGO]])</f>
        <v>0</v>
      </c>
      <c r="H355" s="28">
        <f>SUMIFS(Tabla16[IVA],Tabla16[NUM],Tabla1[[#This Row],[CODIGO]])</f>
        <v>0</v>
      </c>
      <c r="I355" s="28">
        <f>SUMIFS(Tabla16[ISR RET.],Tabla16[NUM],Tabla1[[#This Row],[CODIGO]])</f>
        <v>0</v>
      </c>
      <c r="J355" s="28">
        <f>SUMIFS(Tabla16[IVA RET.],Tabla16[NUM],Tabla1[[#This Row],[CODIGO]])</f>
        <v>0</v>
      </c>
      <c r="K355" t="str">
        <f>FIXED(Tabla1[[#This Row],[TASA 16%]],0)</f>
        <v>0</v>
      </c>
      <c r="L355" t="str">
        <f>FIXED(Tabla1[[#This Row],[TASA 0%]],0)</f>
        <v>0</v>
      </c>
      <c r="M355" t="str">
        <f>FIXED(Tabla1[[#This Row],[TASA EXE.]],0)</f>
        <v>0</v>
      </c>
      <c r="N355" t="str">
        <f>FIXED(Tabla1[[#This Row],[IVA]],0)</f>
        <v>0</v>
      </c>
      <c r="O355" t="str">
        <f>FIXED(Tabla1[[#This Row],[ISR RET]],0)</f>
        <v>0</v>
      </c>
      <c r="P355" t="str">
        <f>FIXED(Tabla1[[#This Row],[IVA RET]],0)</f>
        <v>0</v>
      </c>
      <c r="R355" s="35">
        <f>Tabla1[[#This Row],[TASA 16]]*16%</f>
        <v>0</v>
      </c>
    </row>
    <row r="356" spans="2:20" x14ac:dyDescent="0.25">
      <c r="B356" t="str">
        <f>'[1]210 Y RFC'!A356</f>
        <v>AIGC940305UZA</v>
      </c>
      <c r="C356" t="str">
        <f>'[1]210 Y RFC'!B356</f>
        <v>210-0354</v>
      </c>
      <c r="D356" t="str">
        <f>'[1]210 Y RFC'!C356</f>
        <v>ATRISTAIN GUTIERREZ JOSE CARLOS</v>
      </c>
      <c r="E356" s="28">
        <f>SUMIFS(Tabla16[TASA 16],Tabla16[NUM],Tabla1[[#This Row],[CODIGO]])</f>
        <v>0</v>
      </c>
      <c r="F356" s="28">
        <f>SUMIFS(Tabla16[TASA 0%],Tabla16[NUM],Tabla1[[#This Row],[CODIGO]])</f>
        <v>0</v>
      </c>
      <c r="G356" s="28">
        <f>SUMIFS(Tabla16[[EXENTO ]],Tabla16[NUM],Tabla1[[#This Row],[CODIGO]])</f>
        <v>0</v>
      </c>
      <c r="H356" s="28">
        <f>SUMIFS(Tabla16[IVA],Tabla16[NUM],Tabla1[[#This Row],[CODIGO]])</f>
        <v>0</v>
      </c>
      <c r="I356" s="28">
        <f>SUMIFS(Tabla16[ISR RET.],Tabla16[NUM],Tabla1[[#This Row],[CODIGO]])</f>
        <v>0</v>
      </c>
      <c r="J356" s="28">
        <f>SUMIFS(Tabla16[IVA RET.],Tabla16[NUM],Tabla1[[#This Row],[CODIGO]])</f>
        <v>0</v>
      </c>
      <c r="K356" t="str">
        <f>FIXED(Tabla1[[#This Row],[TASA 16%]],0)</f>
        <v>0</v>
      </c>
      <c r="L356" t="str">
        <f>FIXED(Tabla1[[#This Row],[TASA 0%]],0)</f>
        <v>0</v>
      </c>
      <c r="M356" t="str">
        <f>FIXED(Tabla1[[#This Row],[TASA EXE.]],0)</f>
        <v>0</v>
      </c>
      <c r="N356" t="str">
        <f>FIXED(Tabla1[[#This Row],[IVA]],0)</f>
        <v>0</v>
      </c>
      <c r="O356" t="str">
        <f>FIXED(Tabla1[[#This Row],[ISR RET]],0)</f>
        <v>0</v>
      </c>
      <c r="P356" t="str">
        <f>FIXED(Tabla1[[#This Row],[IVA RET]],0)</f>
        <v>0</v>
      </c>
      <c r="R356" s="35">
        <f>Tabla1[[#This Row],[TASA 16]]*16%</f>
        <v>0</v>
      </c>
      <c r="T356" s="67"/>
    </row>
    <row r="357" spans="2:20" x14ac:dyDescent="0.25">
      <c r="B357" t="str">
        <f>'[1]210 Y RFC'!A357</f>
        <v>LOGS9310087A8</v>
      </c>
      <c r="C357" t="str">
        <f>'[1]210 Y RFC'!B357</f>
        <v>210-0355</v>
      </c>
      <c r="D357" t="str">
        <f>'[1]210 Y RFC'!C357</f>
        <v>LOPEZ GUTIERREZ SAIRA GERALDINE</v>
      </c>
      <c r="E357" s="28">
        <f>SUMIFS(Tabla16[TASA 16],Tabla16[NUM],Tabla1[[#This Row],[CODIGO]])</f>
        <v>0</v>
      </c>
      <c r="F357" s="28">
        <f>SUMIFS(Tabla16[TASA 0%],Tabla16[NUM],Tabla1[[#This Row],[CODIGO]])</f>
        <v>0</v>
      </c>
      <c r="G357" s="28">
        <f>SUMIFS(Tabla16[[EXENTO ]],Tabla16[NUM],Tabla1[[#This Row],[CODIGO]])</f>
        <v>0</v>
      </c>
      <c r="H357" s="28">
        <f>SUMIFS(Tabla16[IVA],Tabla16[NUM],Tabla1[[#This Row],[CODIGO]])</f>
        <v>0</v>
      </c>
      <c r="I357" s="28">
        <f>SUMIFS(Tabla16[ISR RET.],Tabla16[NUM],Tabla1[[#This Row],[CODIGO]])</f>
        <v>0</v>
      </c>
      <c r="J357" s="28">
        <f>SUMIFS(Tabla16[IVA RET.],Tabla16[NUM],Tabla1[[#This Row],[CODIGO]])</f>
        <v>0</v>
      </c>
      <c r="K357" t="str">
        <f>FIXED(Tabla1[[#This Row],[TASA 16%]],0)</f>
        <v>0</v>
      </c>
      <c r="L357" t="str">
        <f>FIXED(Tabla1[[#This Row],[TASA 0%]],0)</f>
        <v>0</v>
      </c>
      <c r="M357" t="str">
        <f>FIXED(Tabla1[[#This Row],[TASA EXE.]],0)</f>
        <v>0</v>
      </c>
      <c r="N357" t="str">
        <f>FIXED(Tabla1[[#This Row],[IVA]],0)</f>
        <v>0</v>
      </c>
      <c r="O357" t="str">
        <f>FIXED(Tabla1[[#This Row],[ISR RET]],0)</f>
        <v>0</v>
      </c>
      <c r="P357" t="str">
        <f>FIXED(Tabla1[[#This Row],[IVA RET]],0)</f>
        <v>0</v>
      </c>
      <c r="R357" s="35">
        <f>Tabla1[[#This Row],[TASA 16]]*16%</f>
        <v>0</v>
      </c>
    </row>
    <row r="358" spans="2:20" x14ac:dyDescent="0.25">
      <c r="B358" t="str">
        <f>'[1]210 Y RFC'!A358</f>
        <v>LOSO820507182</v>
      </c>
      <c r="C358" t="str">
        <f>'[1]210 Y RFC'!B358</f>
        <v>210-0356</v>
      </c>
      <c r="D358" t="str">
        <f>'[1]210 Y RFC'!C358</f>
        <v>LOZANO SEGOVIA ORLANDO</v>
      </c>
      <c r="E358" s="28">
        <f>SUMIFS(Tabla16[TASA 16],Tabla16[NUM],Tabla1[[#This Row],[CODIGO]])</f>
        <v>0</v>
      </c>
      <c r="F358" s="28">
        <f>SUMIFS(Tabla16[TASA 0%],Tabla16[NUM],Tabla1[[#This Row],[CODIGO]])</f>
        <v>0</v>
      </c>
      <c r="G358" s="28">
        <f>SUMIFS(Tabla16[[EXENTO ]],Tabla16[NUM],Tabla1[[#This Row],[CODIGO]])</f>
        <v>0</v>
      </c>
      <c r="H358" s="28">
        <f>SUMIFS(Tabla16[IVA],Tabla16[NUM],Tabla1[[#This Row],[CODIGO]])</f>
        <v>0</v>
      </c>
      <c r="I358" s="28">
        <f>SUMIFS(Tabla16[ISR RET.],Tabla16[NUM],Tabla1[[#This Row],[CODIGO]])</f>
        <v>0</v>
      </c>
      <c r="J358" s="28">
        <f>SUMIFS(Tabla16[IVA RET.],Tabla16[NUM],Tabla1[[#This Row],[CODIGO]])</f>
        <v>0</v>
      </c>
      <c r="K358" t="str">
        <f>FIXED(Tabla1[[#This Row],[TASA 16%]],0)</f>
        <v>0</v>
      </c>
      <c r="L358" t="str">
        <f>FIXED(Tabla1[[#This Row],[TASA 0%]],0)</f>
        <v>0</v>
      </c>
      <c r="M358" t="str">
        <f>FIXED(Tabla1[[#This Row],[TASA EXE.]],0)</f>
        <v>0</v>
      </c>
      <c r="N358" t="str">
        <f>FIXED(Tabla1[[#This Row],[IVA]],0)</f>
        <v>0</v>
      </c>
      <c r="O358" t="str">
        <f>FIXED(Tabla1[[#This Row],[ISR RET]],0)</f>
        <v>0</v>
      </c>
      <c r="P358" t="str">
        <f>FIXED(Tabla1[[#This Row],[IVA RET]],0)</f>
        <v>0</v>
      </c>
      <c r="R358" s="35">
        <f>Tabla1[[#This Row],[TASA 16]]*16%</f>
        <v>0</v>
      </c>
    </row>
    <row r="359" spans="2:20" x14ac:dyDescent="0.25">
      <c r="B359" t="str">
        <f>'[1]210 Y RFC'!A359</f>
        <v>CSJ960327FL2</v>
      </c>
      <c r="C359" t="str">
        <f>'[1]210 Y RFC'!B359</f>
        <v>210-0357</v>
      </c>
      <c r="D359" t="str">
        <f>'[1]210 Y RFC'!C359</f>
        <v>CHOCOLATES SELECTOS DE JALISCO SA DE CV</v>
      </c>
      <c r="E359" s="28">
        <f>SUMIFS(Tabla16[TASA 16],Tabla16[NUM],Tabla1[[#This Row],[CODIGO]])</f>
        <v>0</v>
      </c>
      <c r="F359" s="28">
        <f>SUMIFS(Tabla16[TASA 0%],Tabla16[NUM],Tabla1[[#This Row],[CODIGO]])</f>
        <v>0</v>
      </c>
      <c r="G359" s="28">
        <f>SUMIFS(Tabla16[[EXENTO ]],Tabla16[NUM],Tabla1[[#This Row],[CODIGO]])</f>
        <v>0</v>
      </c>
      <c r="H359" s="28">
        <f>SUMIFS(Tabla16[IVA],Tabla16[NUM],Tabla1[[#This Row],[CODIGO]])</f>
        <v>0</v>
      </c>
      <c r="I359" s="28">
        <f>SUMIFS(Tabla16[ISR RET.],Tabla16[NUM],Tabla1[[#This Row],[CODIGO]])</f>
        <v>0</v>
      </c>
      <c r="J359" s="28">
        <f>SUMIFS(Tabla16[IVA RET.],Tabla16[NUM],Tabla1[[#This Row],[CODIGO]])</f>
        <v>0</v>
      </c>
      <c r="K359" t="str">
        <f>FIXED(Tabla1[[#This Row],[TASA 16%]],0)</f>
        <v>0</v>
      </c>
      <c r="L359" t="str">
        <f>FIXED(Tabla1[[#This Row],[TASA 0%]],0)</f>
        <v>0</v>
      </c>
      <c r="M359" t="str">
        <f>FIXED(Tabla1[[#This Row],[TASA EXE.]],0)</f>
        <v>0</v>
      </c>
      <c r="N359" t="str">
        <f>FIXED(Tabla1[[#This Row],[IVA]],0)</f>
        <v>0</v>
      </c>
      <c r="O359" t="str">
        <f>FIXED(Tabla1[[#This Row],[ISR RET]],0)</f>
        <v>0</v>
      </c>
      <c r="P359" t="str">
        <f>FIXED(Tabla1[[#This Row],[IVA RET]],0)</f>
        <v>0</v>
      </c>
      <c r="R359" s="35">
        <f>Tabla1[[#This Row],[TASA 16]]*16%</f>
        <v>0</v>
      </c>
    </row>
    <row r="360" spans="2:20" x14ac:dyDescent="0.25">
      <c r="B360" t="str">
        <f>'[1]210 Y RFC'!A360</f>
        <v>ADM070214RT2</v>
      </c>
      <c r="C360" t="str">
        <f>'[1]210 Y RFC'!B360</f>
        <v>210-0358</v>
      </c>
      <c r="D360" t="str">
        <f>'[1]210 Y RFC'!C360</f>
        <v>ALDA DIGITAL DE MEXICO SA DE CV</v>
      </c>
      <c r="E360" s="28">
        <f>SUMIFS(Tabla16[TASA 16],Tabla16[NUM],Tabla1[[#This Row],[CODIGO]])</f>
        <v>0</v>
      </c>
      <c r="F360" s="28">
        <f>SUMIFS(Tabla16[TASA 0%],Tabla16[NUM],Tabla1[[#This Row],[CODIGO]])</f>
        <v>0</v>
      </c>
      <c r="G360" s="28">
        <f>SUMIFS(Tabla16[[EXENTO ]],Tabla16[NUM],Tabla1[[#This Row],[CODIGO]])</f>
        <v>0</v>
      </c>
      <c r="H360" s="28">
        <f>SUMIFS(Tabla16[IVA],Tabla16[NUM],Tabla1[[#This Row],[CODIGO]])</f>
        <v>0</v>
      </c>
      <c r="I360" s="28">
        <f>SUMIFS(Tabla16[ISR RET.],Tabla16[NUM],Tabla1[[#This Row],[CODIGO]])</f>
        <v>0</v>
      </c>
      <c r="J360" s="28">
        <f>SUMIFS(Tabla16[IVA RET.],Tabla16[NUM],Tabla1[[#This Row],[CODIGO]])</f>
        <v>0</v>
      </c>
      <c r="K360" t="str">
        <f>FIXED(Tabla1[[#This Row],[TASA 16%]],0)</f>
        <v>0</v>
      </c>
      <c r="L360" t="str">
        <f>FIXED(Tabla1[[#This Row],[TASA 0%]],0)</f>
        <v>0</v>
      </c>
      <c r="M360" t="str">
        <f>FIXED(Tabla1[[#This Row],[TASA EXE.]],0)</f>
        <v>0</v>
      </c>
      <c r="N360" t="str">
        <f>FIXED(Tabla1[[#This Row],[IVA]],0)</f>
        <v>0</v>
      </c>
      <c r="O360" t="str">
        <f>FIXED(Tabla1[[#This Row],[ISR RET]],0)</f>
        <v>0</v>
      </c>
      <c r="P360" t="str">
        <f>FIXED(Tabla1[[#This Row],[IVA RET]],0)</f>
        <v>0</v>
      </c>
      <c r="R360" s="35">
        <f>Tabla1[[#This Row],[TASA 16]]*16%</f>
        <v>0</v>
      </c>
    </row>
    <row r="361" spans="2:20" x14ac:dyDescent="0.25">
      <c r="B361" t="str">
        <f>'[1]210 Y RFC'!A361</f>
        <v>DINA870819Q5A</v>
      </c>
      <c r="C361" t="str">
        <f>'[1]210 Y RFC'!B361</f>
        <v>210-0359</v>
      </c>
      <c r="D361" t="str">
        <f>'[1]210 Y RFC'!C361</f>
        <v>DIAZ NUÑO ALEJANDRO</v>
      </c>
      <c r="E361" s="28">
        <f>SUMIFS(Tabla16[TASA 16],Tabla16[NUM],Tabla1[[#This Row],[CODIGO]])</f>
        <v>0</v>
      </c>
      <c r="F361" s="28">
        <f>SUMIFS(Tabla16[TASA 0%],Tabla16[NUM],Tabla1[[#This Row],[CODIGO]])</f>
        <v>0</v>
      </c>
      <c r="G361" s="28">
        <f>SUMIFS(Tabla16[[EXENTO ]],Tabla16[NUM],Tabla1[[#This Row],[CODIGO]])</f>
        <v>0</v>
      </c>
      <c r="H361" s="28">
        <f>SUMIFS(Tabla16[IVA],Tabla16[NUM],Tabla1[[#This Row],[CODIGO]])</f>
        <v>0</v>
      </c>
      <c r="I361" s="28">
        <f>SUMIFS(Tabla16[ISR RET.],Tabla16[NUM],Tabla1[[#This Row],[CODIGO]])</f>
        <v>0</v>
      </c>
      <c r="J361" s="28">
        <f>SUMIFS(Tabla16[IVA RET.],Tabla16[NUM],Tabla1[[#This Row],[CODIGO]])</f>
        <v>0</v>
      </c>
      <c r="K361" t="str">
        <f>FIXED(Tabla1[[#This Row],[TASA 16%]],0)</f>
        <v>0</v>
      </c>
      <c r="L361" t="str">
        <f>FIXED(Tabla1[[#This Row],[TASA 0%]],0)</f>
        <v>0</v>
      </c>
      <c r="M361" t="str">
        <f>FIXED(Tabla1[[#This Row],[TASA EXE.]],0)</f>
        <v>0</v>
      </c>
      <c r="N361" t="str">
        <f>FIXED(Tabla1[[#This Row],[IVA]],0)</f>
        <v>0</v>
      </c>
      <c r="O361" t="str">
        <f>FIXED(Tabla1[[#This Row],[ISR RET]],0)</f>
        <v>0</v>
      </c>
      <c r="P361" t="str">
        <f>FIXED(Tabla1[[#This Row],[IVA RET]],0)</f>
        <v>0</v>
      </c>
      <c r="R361" s="35">
        <f>Tabla1[[#This Row],[TASA 16]]*16%</f>
        <v>0</v>
      </c>
    </row>
    <row r="362" spans="2:20" x14ac:dyDescent="0.25">
      <c r="B362" t="str">
        <f>'[1]210 Y RFC'!A362</f>
        <v>PCA831205UR0</v>
      </c>
      <c r="C362" t="str">
        <f>'[1]210 Y RFC'!B362</f>
        <v>210-0360</v>
      </c>
      <c r="D362" t="str">
        <f>'[1]210 Y RFC'!C362</f>
        <v>PRODUCTOS CHATA SA DE CV</v>
      </c>
      <c r="E362" s="28">
        <f>SUMIFS(Tabla16[TASA 16],Tabla16[NUM],Tabla1[[#This Row],[CODIGO]])</f>
        <v>0</v>
      </c>
      <c r="F362" s="28">
        <f>SUMIFS(Tabla16[TASA 0%],Tabla16[NUM],Tabla1[[#This Row],[CODIGO]])</f>
        <v>0</v>
      </c>
      <c r="G362" s="28">
        <f>SUMIFS(Tabla16[[EXENTO ]],Tabla16[NUM],Tabla1[[#This Row],[CODIGO]])</f>
        <v>0</v>
      </c>
      <c r="H362" s="28">
        <f>SUMIFS(Tabla16[IVA],Tabla16[NUM],Tabla1[[#This Row],[CODIGO]])</f>
        <v>0</v>
      </c>
      <c r="I362" s="28">
        <f>SUMIFS(Tabla16[ISR RET.],Tabla16[NUM],Tabla1[[#This Row],[CODIGO]])</f>
        <v>0</v>
      </c>
      <c r="J362" s="28">
        <f>SUMIFS(Tabla16[IVA RET.],Tabla16[NUM],Tabla1[[#This Row],[CODIGO]])</f>
        <v>0</v>
      </c>
      <c r="K362" t="str">
        <f>FIXED(Tabla1[[#This Row],[TASA 16%]],0)</f>
        <v>0</v>
      </c>
      <c r="L362" t="str">
        <f>FIXED(Tabla1[[#This Row],[TASA 0%]],0)</f>
        <v>0</v>
      </c>
      <c r="M362" t="str">
        <f>FIXED(Tabla1[[#This Row],[TASA EXE.]],0)</f>
        <v>0</v>
      </c>
      <c r="N362" t="str">
        <f>FIXED(Tabla1[[#This Row],[IVA]],0)</f>
        <v>0</v>
      </c>
      <c r="O362" t="str">
        <f>FIXED(Tabla1[[#This Row],[ISR RET]],0)</f>
        <v>0</v>
      </c>
      <c r="P362" t="str">
        <f>FIXED(Tabla1[[#This Row],[IVA RET]],0)</f>
        <v>0</v>
      </c>
      <c r="R362" s="35">
        <f>Tabla1[[#This Row],[TASA 16]]*16%</f>
        <v>0</v>
      </c>
    </row>
    <row r="363" spans="2:20" x14ac:dyDescent="0.25">
      <c r="B363" t="str">
        <f>'[1]210 Y RFC'!A363</f>
        <v>FEO000225VD3</v>
      </c>
      <c r="C363" t="str">
        <f>'[1]210 Y RFC'!B363</f>
        <v>210-0361</v>
      </c>
      <c r="D363" t="str">
        <f>'[1]210 Y RFC'!C363</f>
        <v>FARMACIAS ECONOMICAS DE OCCIDENTE SA DE CV</v>
      </c>
      <c r="E363" s="28">
        <f>SUMIFS(Tabla16[TASA 16],Tabla16[NUM],Tabla1[[#This Row],[CODIGO]])</f>
        <v>0</v>
      </c>
      <c r="F363" s="28">
        <f>SUMIFS(Tabla16[TASA 0%],Tabla16[NUM],Tabla1[[#This Row],[CODIGO]])</f>
        <v>0</v>
      </c>
      <c r="G363" s="28">
        <f>SUMIFS(Tabla16[[EXENTO ]],Tabla16[NUM],Tabla1[[#This Row],[CODIGO]])</f>
        <v>0</v>
      </c>
      <c r="H363" s="28">
        <f>SUMIFS(Tabla16[IVA],Tabla16[NUM],Tabla1[[#This Row],[CODIGO]])</f>
        <v>0</v>
      </c>
      <c r="I363" s="28">
        <f>SUMIFS(Tabla16[ISR RET.],Tabla16[NUM],Tabla1[[#This Row],[CODIGO]])</f>
        <v>0</v>
      </c>
      <c r="J363" s="28">
        <f>SUMIFS(Tabla16[IVA RET.],Tabla16[NUM],Tabla1[[#This Row],[CODIGO]])</f>
        <v>0</v>
      </c>
      <c r="K363" t="str">
        <f>FIXED(Tabla1[[#This Row],[TASA 16%]],0)</f>
        <v>0</v>
      </c>
      <c r="L363" t="str">
        <f>FIXED(Tabla1[[#This Row],[TASA 0%]],0)</f>
        <v>0</v>
      </c>
      <c r="M363" t="str">
        <f>FIXED(Tabla1[[#This Row],[TASA EXE.]],0)</f>
        <v>0</v>
      </c>
      <c r="N363" t="str">
        <f>FIXED(Tabla1[[#This Row],[IVA]],0)</f>
        <v>0</v>
      </c>
      <c r="O363" t="str">
        <f>FIXED(Tabla1[[#This Row],[ISR RET]],0)</f>
        <v>0</v>
      </c>
      <c r="P363" t="str">
        <f>FIXED(Tabla1[[#This Row],[IVA RET]],0)</f>
        <v>0</v>
      </c>
      <c r="R363" s="35">
        <f>Tabla1[[#This Row],[TASA 16]]*16%</f>
        <v>0</v>
      </c>
    </row>
    <row r="364" spans="2:20" x14ac:dyDescent="0.25">
      <c r="B364" t="str">
        <f>'[1]210 Y RFC'!A364</f>
        <v>FFS1512071T1</v>
      </c>
      <c r="C364" t="str">
        <f>'[1]210 Y RFC'!B364</f>
        <v>210-0362</v>
      </c>
      <c r="D364" t="str">
        <f>'[1]210 Y RFC'!C364</f>
        <v>FC FINANCIAL SA DE CV SOFOM ER GRUPO FINANCIERO INBURSA</v>
      </c>
      <c r="E364" s="28">
        <f>SUMIFS(Tabla16[TASA 16],Tabla16[NUM],Tabla1[[#This Row],[CODIGO]])</f>
        <v>0</v>
      </c>
      <c r="F364" s="28">
        <f>SUMIFS(Tabla16[TASA 0%],Tabla16[NUM],Tabla1[[#This Row],[CODIGO]])</f>
        <v>0</v>
      </c>
      <c r="G364" s="28">
        <f>SUMIFS(Tabla16[[EXENTO ]],Tabla16[NUM],Tabla1[[#This Row],[CODIGO]])</f>
        <v>0</v>
      </c>
      <c r="H364" s="28">
        <f>SUMIFS(Tabla16[IVA],Tabla16[NUM],Tabla1[[#This Row],[CODIGO]])</f>
        <v>0</v>
      </c>
      <c r="I364" s="28">
        <f>SUMIFS(Tabla16[ISR RET.],Tabla16[NUM],Tabla1[[#This Row],[CODIGO]])</f>
        <v>0</v>
      </c>
      <c r="J364" s="28">
        <f>SUMIFS(Tabla16[IVA RET.],Tabla16[NUM],Tabla1[[#This Row],[CODIGO]])</f>
        <v>0</v>
      </c>
      <c r="K364" t="str">
        <f>FIXED(Tabla1[[#This Row],[TASA 16%]],0)</f>
        <v>0</v>
      </c>
      <c r="L364" t="str">
        <f>FIXED(Tabla1[[#This Row],[TASA 0%]],0)</f>
        <v>0</v>
      </c>
      <c r="M364" t="str">
        <f>FIXED(Tabla1[[#This Row],[TASA EXE.]],0)</f>
        <v>0</v>
      </c>
      <c r="N364" t="str">
        <f>FIXED(Tabla1[[#This Row],[IVA]],0)</f>
        <v>0</v>
      </c>
      <c r="O364" t="str">
        <f>FIXED(Tabla1[[#This Row],[ISR RET]],0)</f>
        <v>0</v>
      </c>
      <c r="P364" t="str">
        <f>FIXED(Tabla1[[#This Row],[IVA RET]],0)</f>
        <v>0</v>
      </c>
      <c r="R364" s="35">
        <f>Tabla1[[#This Row],[TASA 16]]*16%</f>
        <v>0</v>
      </c>
    </row>
    <row r="365" spans="2:20" x14ac:dyDescent="0.25">
      <c r="B365" t="str">
        <f>'[1]210 Y RFC'!A365</f>
        <v>EIBR7807162W9</v>
      </c>
      <c r="C365" t="str">
        <f>'[1]210 Y RFC'!B365</f>
        <v>210-0363</v>
      </c>
      <c r="D365" t="str">
        <f>'[1]210 Y RFC'!C365</f>
        <v>ELIAS BAHENA ROBERTO</v>
      </c>
      <c r="E365" s="28">
        <f>SUMIFS(Tabla16[TASA 16],Tabla16[NUM],Tabla1[[#This Row],[CODIGO]])</f>
        <v>0</v>
      </c>
      <c r="F365" s="28">
        <f>SUMIFS(Tabla16[TASA 0%],Tabla16[NUM],Tabla1[[#This Row],[CODIGO]])</f>
        <v>0</v>
      </c>
      <c r="G365" s="28">
        <f>SUMIFS(Tabla16[[EXENTO ]],Tabla16[NUM],Tabla1[[#This Row],[CODIGO]])</f>
        <v>0</v>
      </c>
      <c r="H365" s="28">
        <f>SUMIFS(Tabla16[IVA],Tabla16[NUM],Tabla1[[#This Row],[CODIGO]])</f>
        <v>0</v>
      </c>
      <c r="I365" s="28">
        <f>SUMIFS(Tabla16[ISR RET.],Tabla16[NUM],Tabla1[[#This Row],[CODIGO]])</f>
        <v>0</v>
      </c>
      <c r="J365" s="28">
        <f>SUMIFS(Tabla16[IVA RET.],Tabla16[NUM],Tabla1[[#This Row],[CODIGO]])</f>
        <v>0</v>
      </c>
      <c r="K365" t="str">
        <f>FIXED(Tabla1[[#This Row],[TASA 16%]],0)</f>
        <v>0</v>
      </c>
      <c r="L365" t="str">
        <f>FIXED(Tabla1[[#This Row],[TASA 0%]],0)</f>
        <v>0</v>
      </c>
      <c r="M365" t="str">
        <f>FIXED(Tabla1[[#This Row],[TASA EXE.]],0)</f>
        <v>0</v>
      </c>
      <c r="N365" t="str">
        <f>FIXED(Tabla1[[#This Row],[IVA]],0)</f>
        <v>0</v>
      </c>
      <c r="O365" t="str">
        <f>FIXED(Tabla1[[#This Row],[ISR RET]],0)</f>
        <v>0</v>
      </c>
      <c r="P365" t="str">
        <f>FIXED(Tabla1[[#This Row],[IVA RET]],0)</f>
        <v>0</v>
      </c>
      <c r="R365" s="35">
        <f>Tabla1[[#This Row],[TASA 16]]*16%</f>
        <v>0</v>
      </c>
    </row>
    <row r="366" spans="2:20" x14ac:dyDescent="0.25">
      <c r="B366" t="str">
        <f>'[1]210 Y RFC'!A366</f>
        <v>VEG1206276F5</v>
      </c>
      <c r="C366" t="str">
        <f>'[1]210 Y RFC'!B366</f>
        <v>210-0364</v>
      </c>
      <c r="D366" t="str">
        <f>'[1]210 Y RFC'!C366</f>
        <v>VEHICULOS EUROPEOS DE GUADALAJARA SA DE CV</v>
      </c>
      <c r="E366" s="28">
        <f>SUMIFS(Tabla16[TASA 16],Tabla16[NUM],Tabla1[[#This Row],[CODIGO]])</f>
        <v>0</v>
      </c>
      <c r="F366" s="28">
        <f>SUMIFS(Tabla16[TASA 0%],Tabla16[NUM],Tabla1[[#This Row],[CODIGO]])</f>
        <v>0</v>
      </c>
      <c r="G366" s="28">
        <f>SUMIFS(Tabla16[[EXENTO ]],Tabla16[NUM],Tabla1[[#This Row],[CODIGO]])</f>
        <v>0</v>
      </c>
      <c r="H366" s="28">
        <f>SUMIFS(Tabla16[IVA],Tabla16[NUM],Tabla1[[#This Row],[CODIGO]])</f>
        <v>0</v>
      </c>
      <c r="I366" s="28">
        <f>SUMIFS(Tabla16[ISR RET.],Tabla16[NUM],Tabla1[[#This Row],[CODIGO]])</f>
        <v>0</v>
      </c>
      <c r="J366" s="28">
        <f>SUMIFS(Tabla16[IVA RET.],Tabla16[NUM],Tabla1[[#This Row],[CODIGO]])</f>
        <v>0</v>
      </c>
      <c r="K366" t="str">
        <f>FIXED(Tabla1[[#This Row],[TASA 16%]],0)</f>
        <v>0</v>
      </c>
      <c r="L366" t="str">
        <f>FIXED(Tabla1[[#This Row],[TASA 0%]],0)</f>
        <v>0</v>
      </c>
      <c r="M366" t="str">
        <f>FIXED(Tabla1[[#This Row],[TASA EXE.]],0)</f>
        <v>0</v>
      </c>
      <c r="N366" t="str">
        <f>FIXED(Tabla1[[#This Row],[IVA]],0)</f>
        <v>0</v>
      </c>
      <c r="O366" t="str">
        <f>FIXED(Tabla1[[#This Row],[ISR RET]],0)</f>
        <v>0</v>
      </c>
      <c r="P366" t="str">
        <f>FIXED(Tabla1[[#This Row],[IVA RET]],0)</f>
        <v>0</v>
      </c>
      <c r="R366" s="35">
        <f>Tabla1[[#This Row],[TASA 16]]*16%</f>
        <v>0</v>
      </c>
    </row>
    <row r="367" spans="2:20" x14ac:dyDescent="0.25">
      <c r="B367" t="str">
        <f>'[1]210 Y RFC'!A367</f>
        <v>RTO0906057S2</v>
      </c>
      <c r="C367" t="str">
        <f>'[1]210 Y RFC'!B367</f>
        <v>210-0365</v>
      </c>
      <c r="D367" t="str">
        <f>'[1]210 Y RFC'!C367</f>
        <v>RINO TOYS S DE RL DE CV</v>
      </c>
      <c r="E367" s="28">
        <f>SUMIFS(Tabla16[TASA 16],Tabla16[NUM],Tabla1[[#This Row],[CODIGO]])</f>
        <v>0</v>
      </c>
      <c r="F367" s="28">
        <f>SUMIFS(Tabla16[TASA 0%],Tabla16[NUM],Tabla1[[#This Row],[CODIGO]])</f>
        <v>0</v>
      </c>
      <c r="G367" s="28">
        <f>SUMIFS(Tabla16[[EXENTO ]],Tabla16[NUM],Tabla1[[#This Row],[CODIGO]])</f>
        <v>0</v>
      </c>
      <c r="H367" s="28">
        <f>SUMIFS(Tabla16[IVA],Tabla16[NUM],Tabla1[[#This Row],[CODIGO]])</f>
        <v>0</v>
      </c>
      <c r="I367" s="28">
        <f>SUMIFS(Tabla16[ISR RET.],Tabla16[NUM],Tabla1[[#This Row],[CODIGO]])</f>
        <v>0</v>
      </c>
      <c r="J367" s="28">
        <f>SUMIFS(Tabla16[IVA RET.],Tabla16[NUM],Tabla1[[#This Row],[CODIGO]])</f>
        <v>0</v>
      </c>
      <c r="K367" t="str">
        <f>FIXED(Tabla1[[#This Row],[TASA 16%]],0)</f>
        <v>0</v>
      </c>
      <c r="L367" t="str">
        <f>FIXED(Tabla1[[#This Row],[TASA 0%]],0)</f>
        <v>0</v>
      </c>
      <c r="M367" t="str">
        <f>FIXED(Tabla1[[#This Row],[TASA EXE.]],0)</f>
        <v>0</v>
      </c>
      <c r="N367" t="str">
        <f>FIXED(Tabla1[[#This Row],[IVA]],0)</f>
        <v>0</v>
      </c>
      <c r="O367" t="str">
        <f>FIXED(Tabla1[[#This Row],[ISR RET]],0)</f>
        <v>0</v>
      </c>
      <c r="P367" t="str">
        <f>FIXED(Tabla1[[#This Row],[IVA RET]],0)</f>
        <v>0</v>
      </c>
      <c r="R367" s="35">
        <f>Tabla1[[#This Row],[TASA 16]]*16%</f>
        <v>0</v>
      </c>
    </row>
    <row r="368" spans="2:20" x14ac:dyDescent="0.25">
      <c r="B368" t="str">
        <f>'[1]210 Y RFC'!A368</f>
        <v>CTE841230UA7</v>
      </c>
      <c r="C368" t="str">
        <f>'[1]210 Y RFC'!B368</f>
        <v>210-0366</v>
      </c>
      <c r="D368" t="str">
        <f>'[1]210 Y RFC'!C368</f>
        <v>CAFE TOSTADO DE EXPORTACION SA DE CV</v>
      </c>
      <c r="E368" s="28">
        <f>SUMIFS(Tabla16[TASA 16],Tabla16[NUM],Tabla1[[#This Row],[CODIGO]])</f>
        <v>0</v>
      </c>
      <c r="F368" s="28">
        <f>SUMIFS(Tabla16[TASA 0%],Tabla16[NUM],Tabla1[[#This Row],[CODIGO]])</f>
        <v>0</v>
      </c>
      <c r="G368" s="28">
        <f>SUMIFS(Tabla16[[EXENTO ]],Tabla16[NUM],Tabla1[[#This Row],[CODIGO]])</f>
        <v>0</v>
      </c>
      <c r="H368" s="28">
        <f>SUMIFS(Tabla16[IVA],Tabla16[NUM],Tabla1[[#This Row],[CODIGO]])</f>
        <v>0</v>
      </c>
      <c r="I368" s="28">
        <f>SUMIFS(Tabla16[ISR RET.],Tabla16[NUM],Tabla1[[#This Row],[CODIGO]])</f>
        <v>0</v>
      </c>
      <c r="J368" s="28">
        <f>SUMIFS(Tabla16[IVA RET.],Tabla16[NUM],Tabla1[[#This Row],[CODIGO]])</f>
        <v>0</v>
      </c>
      <c r="K368" t="str">
        <f>FIXED(Tabla1[[#This Row],[TASA 16%]],0)</f>
        <v>0</v>
      </c>
      <c r="L368" t="str">
        <f>FIXED(Tabla1[[#This Row],[TASA 0%]],0)</f>
        <v>0</v>
      </c>
      <c r="M368" t="str">
        <f>FIXED(Tabla1[[#This Row],[TASA EXE.]],0)</f>
        <v>0</v>
      </c>
      <c r="N368" t="str">
        <f>FIXED(Tabla1[[#This Row],[IVA]],0)</f>
        <v>0</v>
      </c>
      <c r="O368" t="str">
        <f>FIXED(Tabla1[[#This Row],[ISR RET]],0)</f>
        <v>0</v>
      </c>
      <c r="P368" t="str">
        <f>FIXED(Tabla1[[#This Row],[IVA RET]],0)</f>
        <v>0</v>
      </c>
      <c r="R368" s="35">
        <f>Tabla1[[#This Row],[TASA 16]]*16%</f>
        <v>0</v>
      </c>
    </row>
    <row r="369" spans="2:18" x14ac:dyDescent="0.25">
      <c r="B369" t="str">
        <f>'[1]210 Y RFC'!A369</f>
        <v>GGA120529TD0</v>
      </c>
      <c r="C369" t="str">
        <f>'[1]210 Y RFC'!B369</f>
        <v>210-0367</v>
      </c>
      <c r="D369" t="str">
        <f>'[1]210 Y RFC'!C369</f>
        <v>GRUPO GASOLINERO ALCI SA DE CV</v>
      </c>
      <c r="E369" s="28">
        <f>SUMIFS(Tabla16[TASA 16],Tabla16[NUM],Tabla1[[#This Row],[CODIGO]])</f>
        <v>0</v>
      </c>
      <c r="F369" s="28">
        <f>SUMIFS(Tabla16[TASA 0%],Tabla16[NUM],Tabla1[[#This Row],[CODIGO]])</f>
        <v>0</v>
      </c>
      <c r="G369" s="28">
        <f>SUMIFS(Tabla16[[EXENTO ]],Tabla16[NUM],Tabla1[[#This Row],[CODIGO]])</f>
        <v>0</v>
      </c>
      <c r="H369" s="28">
        <f>SUMIFS(Tabla16[IVA],Tabla16[NUM],Tabla1[[#This Row],[CODIGO]])</f>
        <v>0</v>
      </c>
      <c r="I369" s="28">
        <f>SUMIFS(Tabla16[ISR RET.],Tabla16[NUM],Tabla1[[#This Row],[CODIGO]])</f>
        <v>0</v>
      </c>
      <c r="J369" s="28">
        <f>SUMIFS(Tabla16[IVA RET.],Tabla16[NUM],Tabla1[[#This Row],[CODIGO]])</f>
        <v>0</v>
      </c>
      <c r="K369" t="str">
        <f>FIXED(Tabla1[[#This Row],[TASA 16%]],0)</f>
        <v>0</v>
      </c>
      <c r="L369" t="str">
        <f>FIXED(Tabla1[[#This Row],[TASA 0%]],0)</f>
        <v>0</v>
      </c>
      <c r="M369" t="str">
        <f>FIXED(Tabla1[[#This Row],[TASA EXE.]],0)</f>
        <v>0</v>
      </c>
      <c r="N369" t="str">
        <f>FIXED(Tabla1[[#This Row],[IVA]],0)</f>
        <v>0</v>
      </c>
      <c r="O369" t="str">
        <f>FIXED(Tabla1[[#This Row],[ISR RET]],0)</f>
        <v>0</v>
      </c>
      <c r="P369" t="str">
        <f>FIXED(Tabla1[[#This Row],[IVA RET]],0)</f>
        <v>0</v>
      </c>
      <c r="R369" s="35">
        <f>Tabla1[[#This Row],[TASA 16]]*16%</f>
        <v>0</v>
      </c>
    </row>
    <row r="370" spans="2:18" x14ac:dyDescent="0.25">
      <c r="B370" t="str">
        <f>'[1]210 Y RFC'!A370</f>
        <v>FER0805202L7</v>
      </c>
      <c r="C370" t="str">
        <f>'[1]210 Y RFC'!B370</f>
        <v>210-0368</v>
      </c>
      <c r="D370" t="str">
        <f>'[1]210 Y RFC'!C370</f>
        <v>FERTIFARMA SA DE CV</v>
      </c>
      <c r="E370" s="28">
        <f>SUMIFS(Tabla16[TASA 16],Tabla16[NUM],Tabla1[[#This Row],[CODIGO]])</f>
        <v>0</v>
      </c>
      <c r="F370" s="28">
        <f>SUMIFS(Tabla16[TASA 0%],Tabla16[NUM],Tabla1[[#This Row],[CODIGO]])</f>
        <v>0</v>
      </c>
      <c r="G370" s="28">
        <f>SUMIFS(Tabla16[[EXENTO ]],Tabla16[NUM],Tabla1[[#This Row],[CODIGO]])</f>
        <v>0</v>
      </c>
      <c r="H370" s="28">
        <f>SUMIFS(Tabla16[IVA],Tabla16[NUM],Tabla1[[#This Row],[CODIGO]])</f>
        <v>0</v>
      </c>
      <c r="I370" s="28">
        <f>SUMIFS(Tabla16[ISR RET.],Tabla16[NUM],Tabla1[[#This Row],[CODIGO]])</f>
        <v>0</v>
      </c>
      <c r="J370" s="28">
        <f>SUMIFS(Tabla16[IVA RET.],Tabla16[NUM],Tabla1[[#This Row],[CODIGO]])</f>
        <v>0</v>
      </c>
      <c r="K370" t="str">
        <f>FIXED(Tabla1[[#This Row],[TASA 16%]],0)</f>
        <v>0</v>
      </c>
      <c r="L370" t="str">
        <f>FIXED(Tabla1[[#This Row],[TASA 0%]],0)</f>
        <v>0</v>
      </c>
      <c r="M370" t="str">
        <f>FIXED(Tabla1[[#This Row],[TASA EXE.]],0)</f>
        <v>0</v>
      </c>
      <c r="N370" t="str">
        <f>FIXED(Tabla1[[#This Row],[IVA]],0)</f>
        <v>0</v>
      </c>
      <c r="O370" t="str">
        <f>FIXED(Tabla1[[#This Row],[ISR RET]],0)</f>
        <v>0</v>
      </c>
      <c r="P370" t="str">
        <f>FIXED(Tabla1[[#This Row],[IVA RET]],0)</f>
        <v>0</v>
      </c>
      <c r="R370" s="35">
        <f>Tabla1[[#This Row],[TASA 16]]*16%</f>
        <v>0</v>
      </c>
    </row>
    <row r="371" spans="2:18" x14ac:dyDescent="0.25">
      <c r="B371" t="str">
        <f>'[1]210 Y RFC'!A371</f>
        <v>PGE820602LI2</v>
      </c>
      <c r="C371" t="str">
        <f>'[1]210 Y RFC'!B371</f>
        <v>210-0369</v>
      </c>
      <c r="D371" t="str">
        <f>'[1]210 Y RFC'!C371</f>
        <v>PRODUCTOS GERBER SA DE CV</v>
      </c>
      <c r="E371" s="28">
        <f>SUMIFS(Tabla16[TASA 16],Tabla16[NUM],Tabla1[[#This Row],[CODIGO]])</f>
        <v>0</v>
      </c>
      <c r="F371" s="28">
        <f>SUMIFS(Tabla16[TASA 0%],Tabla16[NUM],Tabla1[[#This Row],[CODIGO]])</f>
        <v>0</v>
      </c>
      <c r="G371" s="28">
        <f>SUMIFS(Tabla16[[EXENTO ]],Tabla16[NUM],Tabla1[[#This Row],[CODIGO]])</f>
        <v>0</v>
      </c>
      <c r="H371" s="28">
        <f>SUMIFS(Tabla16[IVA],Tabla16[NUM],Tabla1[[#This Row],[CODIGO]])</f>
        <v>0</v>
      </c>
      <c r="I371" s="28">
        <f>SUMIFS(Tabla16[ISR RET.],Tabla16[NUM],Tabla1[[#This Row],[CODIGO]])</f>
        <v>0</v>
      </c>
      <c r="J371" s="28">
        <f>SUMIFS(Tabla16[IVA RET.],Tabla16[NUM],Tabla1[[#This Row],[CODIGO]])</f>
        <v>0</v>
      </c>
      <c r="K371" t="str">
        <f>FIXED(Tabla1[[#This Row],[TASA 16%]],0)</f>
        <v>0</v>
      </c>
      <c r="L371" t="str">
        <f>FIXED(Tabla1[[#This Row],[TASA 0%]],0)</f>
        <v>0</v>
      </c>
      <c r="M371" t="str">
        <f>FIXED(Tabla1[[#This Row],[TASA EXE.]],0)</f>
        <v>0</v>
      </c>
      <c r="N371" t="str">
        <f>FIXED(Tabla1[[#This Row],[IVA]],0)</f>
        <v>0</v>
      </c>
      <c r="O371" t="str">
        <f>FIXED(Tabla1[[#This Row],[ISR RET]],0)</f>
        <v>0</v>
      </c>
      <c r="P371" t="str">
        <f>FIXED(Tabla1[[#This Row],[IVA RET]],0)</f>
        <v>0</v>
      </c>
      <c r="R371" s="35">
        <f>Tabla1[[#This Row],[TASA 16]]*16%</f>
        <v>0</v>
      </c>
    </row>
    <row r="372" spans="2:18" x14ac:dyDescent="0.25">
      <c r="B372" t="str">
        <f>'[1]210 Y RFC'!A372</f>
        <v>PAG03071823A</v>
      </c>
      <c r="C372" t="str">
        <f>'[1]210 Y RFC'!B372</f>
        <v>210-0370</v>
      </c>
      <c r="D372" t="str">
        <f>'[1]210 Y RFC'!C372</f>
        <v>PRODUCTOS AGRODESARROLLADOS SA DE CV</v>
      </c>
      <c r="E372" s="28">
        <f>SUMIFS(Tabla16[TASA 16],Tabla16[NUM],Tabla1[[#This Row],[CODIGO]])</f>
        <v>0</v>
      </c>
      <c r="F372" s="28">
        <f>SUMIFS(Tabla16[TASA 0%],Tabla16[NUM],Tabla1[[#This Row],[CODIGO]])</f>
        <v>0</v>
      </c>
      <c r="G372" s="28">
        <f>SUMIFS(Tabla16[[EXENTO ]],Tabla16[NUM],Tabla1[[#This Row],[CODIGO]])</f>
        <v>0</v>
      </c>
      <c r="H372" s="28">
        <f>SUMIFS(Tabla16[IVA],Tabla16[NUM],Tabla1[[#This Row],[CODIGO]])</f>
        <v>0</v>
      </c>
      <c r="I372" s="28">
        <f>SUMIFS(Tabla16[ISR RET.],Tabla16[NUM],Tabla1[[#This Row],[CODIGO]])</f>
        <v>0</v>
      </c>
      <c r="J372" s="28">
        <f>SUMIFS(Tabla16[IVA RET.],Tabla16[NUM],Tabla1[[#This Row],[CODIGO]])</f>
        <v>0</v>
      </c>
      <c r="K372" t="str">
        <f>FIXED(Tabla1[[#This Row],[TASA 16%]],0)</f>
        <v>0</v>
      </c>
      <c r="L372" t="str">
        <f>FIXED(Tabla1[[#This Row],[TASA 0%]],0)</f>
        <v>0</v>
      </c>
      <c r="M372" t="str">
        <f>FIXED(Tabla1[[#This Row],[TASA EXE.]],0)</f>
        <v>0</v>
      </c>
      <c r="N372" t="str">
        <f>FIXED(Tabla1[[#This Row],[IVA]],0)</f>
        <v>0</v>
      </c>
      <c r="O372" t="str">
        <f>FIXED(Tabla1[[#This Row],[ISR RET]],0)</f>
        <v>0</v>
      </c>
      <c r="P372" t="str">
        <f>FIXED(Tabla1[[#This Row],[IVA RET]],0)</f>
        <v>0</v>
      </c>
      <c r="R372" s="35">
        <f>Tabla1[[#This Row],[TASA 16]]*16%</f>
        <v>0</v>
      </c>
    </row>
    <row r="373" spans="2:18" x14ac:dyDescent="0.25">
      <c r="B373" t="str">
        <f>'[1]210 Y RFC'!A373</f>
        <v>AZX960219DW4</v>
      </c>
      <c r="C373" t="str">
        <f>'[1]210 Y RFC'!B373</f>
        <v>210-0371</v>
      </c>
      <c r="D373" t="str">
        <f>'[1]210 Y RFC'!C373</f>
        <v>ABASTECEDORA Z SA DE CV</v>
      </c>
      <c r="E373" s="28">
        <f>SUMIFS(Tabla16[TASA 16],Tabla16[NUM],Tabla1[[#This Row],[CODIGO]])</f>
        <v>0</v>
      </c>
      <c r="F373" s="28">
        <f>SUMIFS(Tabla16[TASA 0%],Tabla16[NUM],Tabla1[[#This Row],[CODIGO]])</f>
        <v>0</v>
      </c>
      <c r="G373" s="28">
        <f>SUMIFS(Tabla16[[EXENTO ]],Tabla16[NUM],Tabla1[[#This Row],[CODIGO]])</f>
        <v>0</v>
      </c>
      <c r="H373" s="28">
        <f>SUMIFS(Tabla16[IVA],Tabla16[NUM],Tabla1[[#This Row],[CODIGO]])</f>
        <v>0</v>
      </c>
      <c r="I373" s="28">
        <f>SUMIFS(Tabla16[ISR RET.],Tabla16[NUM],Tabla1[[#This Row],[CODIGO]])</f>
        <v>0</v>
      </c>
      <c r="J373" s="28">
        <f>SUMIFS(Tabla16[IVA RET.],Tabla16[NUM],Tabla1[[#This Row],[CODIGO]])</f>
        <v>0</v>
      </c>
      <c r="K373" t="str">
        <f>FIXED(Tabla1[[#This Row],[TASA 16%]],0)</f>
        <v>0</v>
      </c>
      <c r="L373" t="str">
        <f>FIXED(Tabla1[[#This Row],[TASA 0%]],0)</f>
        <v>0</v>
      </c>
      <c r="M373" t="str">
        <f>FIXED(Tabla1[[#This Row],[TASA EXE.]],0)</f>
        <v>0</v>
      </c>
      <c r="N373" t="str">
        <f>FIXED(Tabla1[[#This Row],[IVA]],0)</f>
        <v>0</v>
      </c>
      <c r="O373" t="str">
        <f>FIXED(Tabla1[[#This Row],[ISR RET]],0)</f>
        <v>0</v>
      </c>
      <c r="P373" t="str">
        <f>FIXED(Tabla1[[#This Row],[IVA RET]],0)</f>
        <v>0</v>
      </c>
      <c r="R373" s="35">
        <f>Tabla1[[#This Row],[TASA 16]]*16%</f>
        <v>0</v>
      </c>
    </row>
    <row r="374" spans="2:18" x14ac:dyDescent="0.25">
      <c r="B374" t="str">
        <f>'[1]210 Y RFC'!A374</f>
        <v>DPM041025EB0</v>
      </c>
      <c r="C374" t="str">
        <f>'[1]210 Y RFC'!B374</f>
        <v>210-0372</v>
      </c>
      <c r="D374" t="str">
        <f>'[1]210 Y RFC'!C374</f>
        <v>DISTRIBUIDORA PERFUMERA MONARCA SA DE CV</v>
      </c>
      <c r="E374" s="28">
        <f>SUMIFS(Tabla16[TASA 16],Tabla16[NUM],Tabla1[[#This Row],[CODIGO]])</f>
        <v>0</v>
      </c>
      <c r="F374" s="28">
        <f>SUMIFS(Tabla16[TASA 0%],Tabla16[NUM],Tabla1[[#This Row],[CODIGO]])</f>
        <v>0</v>
      </c>
      <c r="G374" s="28">
        <f>SUMIFS(Tabla16[[EXENTO ]],Tabla16[NUM],Tabla1[[#This Row],[CODIGO]])</f>
        <v>0</v>
      </c>
      <c r="H374" s="28">
        <f>SUMIFS(Tabla16[IVA],Tabla16[NUM],Tabla1[[#This Row],[CODIGO]])</f>
        <v>0</v>
      </c>
      <c r="I374" s="28">
        <f>SUMIFS(Tabla16[ISR RET.],Tabla16[NUM],Tabla1[[#This Row],[CODIGO]])</f>
        <v>0</v>
      </c>
      <c r="J374" s="28">
        <f>SUMIFS(Tabla16[IVA RET.],Tabla16[NUM],Tabla1[[#This Row],[CODIGO]])</f>
        <v>0</v>
      </c>
      <c r="K374" t="str">
        <f>FIXED(Tabla1[[#This Row],[TASA 16%]],0)</f>
        <v>0</v>
      </c>
      <c r="L374" t="str">
        <f>FIXED(Tabla1[[#This Row],[TASA 0%]],0)</f>
        <v>0</v>
      </c>
      <c r="M374" t="str">
        <f>FIXED(Tabla1[[#This Row],[TASA EXE.]],0)</f>
        <v>0</v>
      </c>
      <c r="N374" t="str">
        <f>FIXED(Tabla1[[#This Row],[IVA]],0)</f>
        <v>0</v>
      </c>
      <c r="O374" t="str">
        <f>FIXED(Tabla1[[#This Row],[ISR RET]],0)</f>
        <v>0</v>
      </c>
      <c r="P374" t="str">
        <f>FIXED(Tabla1[[#This Row],[IVA RET]],0)</f>
        <v>0</v>
      </c>
      <c r="R374" s="35">
        <f>Tabla1[[#This Row],[TASA 16]]*16%</f>
        <v>0</v>
      </c>
    </row>
    <row r="375" spans="2:18" x14ac:dyDescent="0.25">
      <c r="B375" t="str">
        <f>'[1]210 Y RFC'!A375</f>
        <v>PIA130831IT4</v>
      </c>
      <c r="C375" t="str">
        <f>'[1]210 Y RFC'!B375</f>
        <v>210-0373</v>
      </c>
      <c r="D375" t="str">
        <f>'[1]210 Y RFC'!C375</f>
        <v>PIACOLOR SA DE CV</v>
      </c>
      <c r="E375" s="28">
        <f>SUMIFS(Tabla16[TASA 16],Tabla16[NUM],Tabla1[[#This Row],[CODIGO]])</f>
        <v>0</v>
      </c>
      <c r="F375" s="28">
        <f>SUMIFS(Tabla16[TASA 0%],Tabla16[NUM],Tabla1[[#This Row],[CODIGO]])</f>
        <v>0</v>
      </c>
      <c r="G375" s="28">
        <f>SUMIFS(Tabla16[[EXENTO ]],Tabla16[NUM],Tabla1[[#This Row],[CODIGO]])</f>
        <v>0</v>
      </c>
      <c r="H375" s="28">
        <f>SUMIFS(Tabla16[IVA],Tabla16[NUM],Tabla1[[#This Row],[CODIGO]])</f>
        <v>0</v>
      </c>
      <c r="I375" s="28">
        <f>SUMIFS(Tabla16[ISR RET.],Tabla16[NUM],Tabla1[[#This Row],[CODIGO]])</f>
        <v>0</v>
      </c>
      <c r="J375" s="28">
        <f>SUMIFS(Tabla16[IVA RET.],Tabla16[NUM],Tabla1[[#This Row],[CODIGO]])</f>
        <v>0</v>
      </c>
      <c r="K375" t="str">
        <f>FIXED(Tabla1[[#This Row],[TASA 16%]],0)</f>
        <v>0</v>
      </c>
      <c r="L375" t="str">
        <f>FIXED(Tabla1[[#This Row],[TASA 0%]],0)</f>
        <v>0</v>
      </c>
      <c r="M375" t="str">
        <f>FIXED(Tabla1[[#This Row],[TASA EXE.]],0)</f>
        <v>0</v>
      </c>
      <c r="N375" t="str">
        <f>FIXED(Tabla1[[#This Row],[IVA]],0)</f>
        <v>0</v>
      </c>
      <c r="O375" t="str">
        <f>FIXED(Tabla1[[#This Row],[ISR RET]],0)</f>
        <v>0</v>
      </c>
      <c r="P375" t="str">
        <f>FIXED(Tabla1[[#This Row],[IVA RET]],0)</f>
        <v>0</v>
      </c>
      <c r="R375" s="35">
        <f>Tabla1[[#This Row],[TASA 16]]*16%</f>
        <v>0</v>
      </c>
    </row>
    <row r="376" spans="2:18" x14ac:dyDescent="0.25">
      <c r="B376" t="str">
        <f>'[1]210 Y RFC'!A376</f>
        <v>VCO150902GH1</v>
      </c>
      <c r="C376" t="str">
        <f>'[1]210 Y RFC'!B376</f>
        <v>210-0374</v>
      </c>
      <c r="D376" t="str">
        <f>'[1]210 Y RFC'!C376</f>
        <v>VITO COSMETICS SA DE CV</v>
      </c>
      <c r="E376" s="28">
        <f>SUMIFS(Tabla16[TASA 16],Tabla16[NUM],Tabla1[[#This Row],[CODIGO]])</f>
        <v>0</v>
      </c>
      <c r="F376" s="28">
        <f>SUMIFS(Tabla16[TASA 0%],Tabla16[NUM],Tabla1[[#This Row],[CODIGO]])</f>
        <v>0</v>
      </c>
      <c r="G376" s="28">
        <f>SUMIFS(Tabla16[[EXENTO ]],Tabla16[NUM],Tabla1[[#This Row],[CODIGO]])</f>
        <v>0</v>
      </c>
      <c r="H376" s="28">
        <f>SUMIFS(Tabla16[IVA],Tabla16[NUM],Tabla1[[#This Row],[CODIGO]])</f>
        <v>0</v>
      </c>
      <c r="I376" s="28">
        <f>SUMIFS(Tabla16[ISR RET.],Tabla16[NUM],Tabla1[[#This Row],[CODIGO]])</f>
        <v>0</v>
      </c>
      <c r="J376" s="28">
        <f>SUMIFS(Tabla16[IVA RET.],Tabla16[NUM],Tabla1[[#This Row],[CODIGO]])</f>
        <v>0</v>
      </c>
      <c r="K376" t="str">
        <f>FIXED(Tabla1[[#This Row],[TASA 16%]],0)</f>
        <v>0</v>
      </c>
      <c r="L376" t="str">
        <f>FIXED(Tabla1[[#This Row],[TASA 0%]],0)</f>
        <v>0</v>
      </c>
      <c r="M376" t="str">
        <f>FIXED(Tabla1[[#This Row],[TASA EXE.]],0)</f>
        <v>0</v>
      </c>
      <c r="N376" t="str">
        <f>FIXED(Tabla1[[#This Row],[IVA]],0)</f>
        <v>0</v>
      </c>
      <c r="O376" t="str">
        <f>FIXED(Tabla1[[#This Row],[ISR RET]],0)</f>
        <v>0</v>
      </c>
      <c r="P376" t="str">
        <f>FIXED(Tabla1[[#This Row],[IVA RET]],0)</f>
        <v>0</v>
      </c>
      <c r="R376" s="35">
        <f>Tabla1[[#This Row],[TASA 16]]*16%</f>
        <v>0</v>
      </c>
    </row>
    <row r="377" spans="2:18" x14ac:dyDescent="0.25">
      <c r="B377" t="str">
        <f>'[1]210 Y RFC'!A377</f>
        <v>VIN040921780</v>
      </c>
      <c r="C377" t="str">
        <f>'[1]210 Y RFC'!B377</f>
        <v>210-0375</v>
      </c>
      <c r="D377" t="str">
        <f>'[1]210 Y RFC'!C377</f>
        <v>VINITECK SA DE CV</v>
      </c>
      <c r="E377" s="28">
        <f>SUMIFS(Tabla16[TASA 16],Tabla16[NUM],Tabla1[[#This Row],[CODIGO]])</f>
        <v>0</v>
      </c>
      <c r="F377" s="28">
        <f>SUMIFS(Tabla16[TASA 0%],Tabla16[NUM],Tabla1[[#This Row],[CODIGO]])</f>
        <v>0</v>
      </c>
      <c r="G377" s="28">
        <f>SUMIFS(Tabla16[[EXENTO ]],Tabla16[NUM],Tabla1[[#This Row],[CODIGO]])</f>
        <v>0</v>
      </c>
      <c r="H377" s="28">
        <f>SUMIFS(Tabla16[IVA],Tabla16[NUM],Tabla1[[#This Row],[CODIGO]])</f>
        <v>0</v>
      </c>
      <c r="I377" s="28">
        <f>SUMIFS(Tabla16[ISR RET.],Tabla16[NUM],Tabla1[[#This Row],[CODIGO]])</f>
        <v>0</v>
      </c>
      <c r="J377" s="28">
        <f>SUMIFS(Tabla16[IVA RET.],Tabla16[NUM],Tabla1[[#This Row],[CODIGO]])</f>
        <v>0</v>
      </c>
      <c r="K377" t="str">
        <f>FIXED(Tabla1[[#This Row],[TASA 16%]],0)</f>
        <v>0</v>
      </c>
      <c r="L377" t="str">
        <f>FIXED(Tabla1[[#This Row],[TASA 0%]],0)</f>
        <v>0</v>
      </c>
      <c r="M377" t="str">
        <f>FIXED(Tabla1[[#This Row],[TASA EXE.]],0)</f>
        <v>0</v>
      </c>
      <c r="N377" t="str">
        <f>FIXED(Tabla1[[#This Row],[IVA]],0)</f>
        <v>0</v>
      </c>
      <c r="O377" t="str">
        <f>FIXED(Tabla1[[#This Row],[ISR RET]],0)</f>
        <v>0</v>
      </c>
      <c r="P377" t="str">
        <f>FIXED(Tabla1[[#This Row],[IVA RET]],0)</f>
        <v>0</v>
      </c>
      <c r="R377" s="35">
        <f>Tabla1[[#This Row],[TASA 16]]*16%</f>
        <v>0</v>
      </c>
    </row>
    <row r="378" spans="2:18" x14ac:dyDescent="0.25">
      <c r="B378" t="str">
        <f>'[1]210 Y RFC'!A378</f>
        <v>TAM100714KG7</v>
      </c>
      <c r="C378" t="str">
        <f>'[1]210 Y RFC'!B378</f>
        <v>210-0376</v>
      </c>
      <c r="D378" t="str">
        <f>'[1]210 Y RFC'!C378</f>
        <v>TABME DE AMERICA SA DE CV</v>
      </c>
      <c r="E378" s="28">
        <f>SUMIFS(Tabla16[TASA 16],Tabla16[NUM],Tabla1[[#This Row],[CODIGO]])</f>
        <v>0</v>
      </c>
      <c r="F378" s="28">
        <f>SUMIFS(Tabla16[TASA 0%],Tabla16[NUM],Tabla1[[#This Row],[CODIGO]])</f>
        <v>0</v>
      </c>
      <c r="G378" s="28">
        <f>SUMIFS(Tabla16[[EXENTO ]],Tabla16[NUM],Tabla1[[#This Row],[CODIGO]])</f>
        <v>0</v>
      </c>
      <c r="H378" s="28">
        <f>SUMIFS(Tabla16[IVA],Tabla16[NUM],Tabla1[[#This Row],[CODIGO]])</f>
        <v>0</v>
      </c>
      <c r="I378" s="28">
        <f>SUMIFS(Tabla16[ISR RET.],Tabla16[NUM],Tabla1[[#This Row],[CODIGO]])</f>
        <v>0</v>
      </c>
      <c r="J378" s="28">
        <f>SUMIFS(Tabla16[IVA RET.],Tabla16[NUM],Tabla1[[#This Row],[CODIGO]])</f>
        <v>0</v>
      </c>
      <c r="K378" t="str">
        <f>FIXED(Tabla1[[#This Row],[TASA 16%]],0)</f>
        <v>0</v>
      </c>
      <c r="L378" t="str">
        <f>FIXED(Tabla1[[#This Row],[TASA 0%]],0)</f>
        <v>0</v>
      </c>
      <c r="M378" t="str">
        <f>FIXED(Tabla1[[#This Row],[TASA EXE.]],0)</f>
        <v>0</v>
      </c>
      <c r="N378" t="str">
        <f>FIXED(Tabla1[[#This Row],[IVA]],0)</f>
        <v>0</v>
      </c>
      <c r="O378" t="str">
        <f>FIXED(Tabla1[[#This Row],[ISR RET]],0)</f>
        <v>0</v>
      </c>
      <c r="P378" t="str">
        <f>FIXED(Tabla1[[#This Row],[IVA RET]],0)</f>
        <v>0</v>
      </c>
      <c r="R378" s="35">
        <f>Tabla1[[#This Row],[TASA 16]]*16%</f>
        <v>0</v>
      </c>
    </row>
    <row r="379" spans="2:18" x14ac:dyDescent="0.25">
      <c r="B379" t="str">
        <f>'[1]210 Y RFC'!A379</f>
        <v>ARA9405032K0</v>
      </c>
      <c r="C379" t="str">
        <f>'[1]210 Y RFC'!B379</f>
        <v>210-0377</v>
      </c>
      <c r="D379" t="str">
        <f>'[1]210 Y RFC'!C379</f>
        <v>ABARROTES RAUL SA DE CV</v>
      </c>
      <c r="E379" s="28">
        <f>SUMIFS(Tabla16[TASA 16],Tabla16[NUM],Tabla1[[#This Row],[CODIGO]])</f>
        <v>0</v>
      </c>
      <c r="F379" s="28">
        <f>SUMIFS(Tabla16[TASA 0%],Tabla16[NUM],Tabla1[[#This Row],[CODIGO]])</f>
        <v>124978.5</v>
      </c>
      <c r="G379" s="28">
        <f>SUMIFS(Tabla16[[EXENTO ]],Tabla16[NUM],Tabla1[[#This Row],[CODIGO]])</f>
        <v>3333.28</v>
      </c>
      <c r="H379" s="28">
        <f>SUMIFS(Tabla16[IVA],Tabla16[NUM],Tabla1[[#This Row],[CODIGO]])</f>
        <v>0</v>
      </c>
      <c r="I379" s="28">
        <f>SUMIFS(Tabla16[ISR RET.],Tabla16[NUM],Tabla1[[#This Row],[CODIGO]])</f>
        <v>0</v>
      </c>
      <c r="J379" s="28">
        <f>SUMIFS(Tabla16[IVA RET.],Tabla16[NUM],Tabla1[[#This Row],[CODIGO]])</f>
        <v>0</v>
      </c>
      <c r="K379" t="str">
        <f>FIXED(Tabla1[[#This Row],[TASA 16%]],0)</f>
        <v>0</v>
      </c>
      <c r="L379" t="str">
        <f>FIXED(Tabla1[[#This Row],[TASA 0%]],0)</f>
        <v>124,979</v>
      </c>
      <c r="M379" t="str">
        <f>FIXED(Tabla1[[#This Row],[TASA EXE.]],0)</f>
        <v>3,333</v>
      </c>
      <c r="N379" t="str">
        <f>FIXED(Tabla1[[#This Row],[IVA]],0)</f>
        <v>0</v>
      </c>
      <c r="O379" t="str">
        <f>FIXED(Tabla1[[#This Row],[ISR RET]],0)</f>
        <v>0</v>
      </c>
      <c r="P379" t="str">
        <f>FIXED(Tabla1[[#This Row],[IVA RET]],0)</f>
        <v>0</v>
      </c>
      <c r="R379" s="35">
        <f>Tabla1[[#This Row],[TASA 16]]*16%</f>
        <v>0</v>
      </c>
    </row>
    <row r="380" spans="2:18" x14ac:dyDescent="0.25">
      <c r="B380" t="str">
        <f>'[1]210 Y RFC'!A380</f>
        <v>JIPJ580909EX6</v>
      </c>
      <c r="C380" t="str">
        <f>'[1]210 Y RFC'!B380</f>
        <v>210-0378</v>
      </c>
      <c r="D380" t="str">
        <f>'[1]210 Y RFC'!C380</f>
        <v>JIMENEZ PEREZ JAIME</v>
      </c>
      <c r="E380" s="28">
        <f>SUMIFS(Tabla16[TASA 16],Tabla16[NUM],Tabla1[[#This Row],[CODIGO]])</f>
        <v>0</v>
      </c>
      <c r="F380" s="28">
        <f>SUMIFS(Tabla16[TASA 0%],Tabla16[NUM],Tabla1[[#This Row],[CODIGO]])</f>
        <v>0</v>
      </c>
      <c r="G380" s="28">
        <f>SUMIFS(Tabla16[[EXENTO ]],Tabla16[NUM],Tabla1[[#This Row],[CODIGO]])</f>
        <v>0</v>
      </c>
      <c r="H380" s="28">
        <f>SUMIFS(Tabla16[IVA],Tabla16[NUM],Tabla1[[#This Row],[CODIGO]])</f>
        <v>0</v>
      </c>
      <c r="I380" s="28">
        <f>SUMIFS(Tabla16[ISR RET.],Tabla16[NUM],Tabla1[[#This Row],[CODIGO]])</f>
        <v>0</v>
      </c>
      <c r="J380" s="28">
        <f>SUMIFS(Tabla16[IVA RET.],Tabla16[NUM],Tabla1[[#This Row],[CODIGO]])</f>
        <v>0</v>
      </c>
      <c r="K380" t="str">
        <f>FIXED(Tabla1[[#This Row],[TASA 16%]],0)</f>
        <v>0</v>
      </c>
      <c r="L380" t="str">
        <f>FIXED(Tabla1[[#This Row],[TASA 0%]],0)</f>
        <v>0</v>
      </c>
      <c r="M380" t="str">
        <f>FIXED(Tabla1[[#This Row],[TASA EXE.]],0)</f>
        <v>0</v>
      </c>
      <c r="N380" t="str">
        <f>FIXED(Tabla1[[#This Row],[IVA]],0)</f>
        <v>0</v>
      </c>
      <c r="O380" t="str">
        <f>FIXED(Tabla1[[#This Row],[ISR RET]],0)</f>
        <v>0</v>
      </c>
      <c r="P380" t="str">
        <f>FIXED(Tabla1[[#This Row],[IVA RET]],0)</f>
        <v>0</v>
      </c>
      <c r="R380" s="35">
        <f>Tabla1[[#This Row],[TASA 16]]*16%</f>
        <v>0</v>
      </c>
    </row>
    <row r="381" spans="2:18" x14ac:dyDescent="0.25">
      <c r="B381" t="str">
        <f>'[1]210 Y RFC'!A381</f>
        <v>TOR130925EPA</v>
      </c>
      <c r="C381" t="str">
        <f>'[1]210 Y RFC'!B381</f>
        <v>210-0379</v>
      </c>
      <c r="D381" t="str">
        <f>'[1]210 Y RFC'!C381</f>
        <v>TRUE ORGANICS SA DE CV</v>
      </c>
      <c r="E381" s="28">
        <f>SUMIFS(Tabla16[TASA 16],Tabla16[NUM],Tabla1[[#This Row],[CODIGO]])</f>
        <v>0</v>
      </c>
      <c r="F381" s="28">
        <f>SUMIFS(Tabla16[TASA 0%],Tabla16[NUM],Tabla1[[#This Row],[CODIGO]])</f>
        <v>0</v>
      </c>
      <c r="G381" s="28">
        <f>SUMIFS(Tabla16[[EXENTO ]],Tabla16[NUM],Tabla1[[#This Row],[CODIGO]])</f>
        <v>0</v>
      </c>
      <c r="H381" s="28">
        <f>SUMIFS(Tabla16[IVA],Tabla16[NUM],Tabla1[[#This Row],[CODIGO]])</f>
        <v>0</v>
      </c>
      <c r="I381" s="28">
        <f>SUMIFS(Tabla16[ISR RET.],Tabla16[NUM],Tabla1[[#This Row],[CODIGO]])</f>
        <v>0</v>
      </c>
      <c r="J381" s="28">
        <f>SUMIFS(Tabla16[IVA RET.],Tabla16[NUM],Tabla1[[#This Row],[CODIGO]])</f>
        <v>0</v>
      </c>
      <c r="K381" t="str">
        <f>FIXED(Tabla1[[#This Row],[TASA 16%]],0)</f>
        <v>0</v>
      </c>
      <c r="L381" t="str">
        <f>FIXED(Tabla1[[#This Row],[TASA 0%]],0)</f>
        <v>0</v>
      </c>
      <c r="M381" t="str">
        <f>FIXED(Tabla1[[#This Row],[TASA EXE.]],0)</f>
        <v>0</v>
      </c>
      <c r="N381" t="str">
        <f>FIXED(Tabla1[[#This Row],[IVA]],0)</f>
        <v>0</v>
      </c>
      <c r="O381" t="str">
        <f>FIXED(Tabla1[[#This Row],[ISR RET]],0)</f>
        <v>0</v>
      </c>
      <c r="P381" t="str">
        <f>FIXED(Tabla1[[#This Row],[IVA RET]],0)</f>
        <v>0</v>
      </c>
      <c r="R381" s="35">
        <f>Tabla1[[#This Row],[TASA 16]]*16%</f>
        <v>0</v>
      </c>
    </row>
    <row r="382" spans="2:18" x14ac:dyDescent="0.25">
      <c r="B382" t="str">
        <f>'[1]210 Y RFC'!A382</f>
        <v>MACC730402R83</v>
      </c>
      <c r="C382" t="str">
        <f>'[1]210 Y RFC'!B382</f>
        <v>210-0380</v>
      </c>
      <c r="D382" t="str">
        <f>'[1]210 Y RFC'!C382</f>
        <v>MARTINEZ CARRANZA CARLOS FELIPE</v>
      </c>
      <c r="E382" s="28">
        <f>SUMIFS(Tabla16[TASA 16],Tabla16[NUM],Tabla1[[#This Row],[CODIGO]])</f>
        <v>0</v>
      </c>
      <c r="F382" s="28">
        <f>SUMIFS(Tabla16[TASA 0%],Tabla16[NUM],Tabla1[[#This Row],[CODIGO]])</f>
        <v>0</v>
      </c>
      <c r="G382" s="28">
        <f>SUMIFS(Tabla16[[EXENTO ]],Tabla16[NUM],Tabla1[[#This Row],[CODIGO]])</f>
        <v>0</v>
      </c>
      <c r="H382" s="28">
        <f>SUMIFS(Tabla16[IVA],Tabla16[NUM],Tabla1[[#This Row],[CODIGO]])</f>
        <v>0</v>
      </c>
      <c r="I382" s="28">
        <f>SUMIFS(Tabla16[ISR RET.],Tabla16[NUM],Tabla1[[#This Row],[CODIGO]])</f>
        <v>0</v>
      </c>
      <c r="J382" s="28">
        <f>SUMIFS(Tabla16[IVA RET.],Tabla16[NUM],Tabla1[[#This Row],[CODIGO]])</f>
        <v>0</v>
      </c>
      <c r="K382" t="str">
        <f>FIXED(Tabla1[[#This Row],[TASA 16%]],0)</f>
        <v>0</v>
      </c>
      <c r="L382" t="str">
        <f>FIXED(Tabla1[[#This Row],[TASA 0%]],0)</f>
        <v>0</v>
      </c>
      <c r="M382" t="str">
        <f>FIXED(Tabla1[[#This Row],[TASA EXE.]],0)</f>
        <v>0</v>
      </c>
      <c r="N382" t="str">
        <f>FIXED(Tabla1[[#This Row],[IVA]],0)</f>
        <v>0</v>
      </c>
      <c r="O382" t="str">
        <f>FIXED(Tabla1[[#This Row],[ISR RET]],0)</f>
        <v>0</v>
      </c>
      <c r="P382" t="str">
        <f>FIXED(Tabla1[[#This Row],[IVA RET]],0)</f>
        <v>0</v>
      </c>
      <c r="R382" s="35">
        <f>Tabla1[[#This Row],[TASA 16]]*16%</f>
        <v>0</v>
      </c>
    </row>
    <row r="383" spans="2:18" x14ac:dyDescent="0.25">
      <c r="B383" t="str">
        <f>'[1]210 Y RFC'!A383</f>
        <v>FRU9303127W5</v>
      </c>
      <c r="C383" t="str">
        <f>'[1]210 Y RFC'!B383</f>
        <v>210-0381</v>
      </c>
      <c r="D383" t="str">
        <f>'[1]210 Y RFC'!C383</f>
        <v>FRUGOSA SA DE CV</v>
      </c>
      <c r="E383" s="28">
        <f>SUMIFS(Tabla16[TASA 16],Tabla16[NUM],Tabla1[[#This Row],[CODIGO]])</f>
        <v>0</v>
      </c>
      <c r="F383" s="28">
        <f>SUMIFS(Tabla16[TASA 0%],Tabla16[NUM],Tabla1[[#This Row],[CODIGO]])</f>
        <v>0</v>
      </c>
      <c r="G383" s="28">
        <f>SUMIFS(Tabla16[[EXENTO ]],Tabla16[NUM],Tabla1[[#This Row],[CODIGO]])</f>
        <v>0</v>
      </c>
      <c r="H383" s="28">
        <f>SUMIFS(Tabla16[IVA],Tabla16[NUM],Tabla1[[#This Row],[CODIGO]])</f>
        <v>0</v>
      </c>
      <c r="I383" s="28">
        <f>SUMIFS(Tabla16[ISR RET.],Tabla16[NUM],Tabla1[[#This Row],[CODIGO]])</f>
        <v>0</v>
      </c>
      <c r="J383" s="28">
        <f>SUMIFS(Tabla16[IVA RET.],Tabla16[NUM],Tabla1[[#This Row],[CODIGO]])</f>
        <v>0</v>
      </c>
      <c r="K383" t="str">
        <f>FIXED(Tabla1[[#This Row],[TASA 16%]],0)</f>
        <v>0</v>
      </c>
      <c r="L383" t="str">
        <f>FIXED(Tabla1[[#This Row],[TASA 0%]],0)</f>
        <v>0</v>
      </c>
      <c r="M383" t="str">
        <f>FIXED(Tabla1[[#This Row],[TASA EXE.]],0)</f>
        <v>0</v>
      </c>
      <c r="N383" t="str">
        <f>FIXED(Tabla1[[#This Row],[IVA]],0)</f>
        <v>0</v>
      </c>
      <c r="O383" t="str">
        <f>FIXED(Tabla1[[#This Row],[ISR RET]],0)</f>
        <v>0</v>
      </c>
      <c r="P383" t="str">
        <f>FIXED(Tabla1[[#This Row],[IVA RET]],0)</f>
        <v>0</v>
      </c>
      <c r="R383" s="35">
        <f>Tabla1[[#This Row],[TASA 16]]*16%</f>
        <v>0</v>
      </c>
    </row>
    <row r="384" spans="2:18" x14ac:dyDescent="0.25">
      <c r="B384" t="str">
        <f>'[1]210 Y RFC'!A384</f>
        <v>APF090213EF0</v>
      </c>
      <c r="C384" t="str">
        <f>'[1]210 Y RFC'!B384</f>
        <v>210-0382</v>
      </c>
      <c r="D384" t="str">
        <f>'[1]210 Y RFC'!C384</f>
        <v>ANESTESICOS Y PRODUCTOS FARMACEUTICOS S DE RL</v>
      </c>
      <c r="E384" s="28">
        <f>SUMIFS(Tabla16[TASA 16],Tabla16[NUM],Tabla1[[#This Row],[CODIGO]])</f>
        <v>0</v>
      </c>
      <c r="F384" s="28">
        <f>SUMIFS(Tabla16[TASA 0%],Tabla16[NUM],Tabla1[[#This Row],[CODIGO]])</f>
        <v>0</v>
      </c>
      <c r="G384" s="28">
        <f>SUMIFS(Tabla16[[EXENTO ]],Tabla16[NUM],Tabla1[[#This Row],[CODIGO]])</f>
        <v>0</v>
      </c>
      <c r="H384" s="28">
        <f>SUMIFS(Tabla16[IVA],Tabla16[NUM],Tabla1[[#This Row],[CODIGO]])</f>
        <v>0</v>
      </c>
      <c r="I384" s="28">
        <f>SUMIFS(Tabla16[ISR RET.],Tabla16[NUM],Tabla1[[#This Row],[CODIGO]])</f>
        <v>0</v>
      </c>
      <c r="J384" s="28">
        <f>SUMIFS(Tabla16[IVA RET.],Tabla16[NUM],Tabla1[[#This Row],[CODIGO]])</f>
        <v>0</v>
      </c>
      <c r="K384" t="str">
        <f>FIXED(Tabla1[[#This Row],[TASA 16%]],0)</f>
        <v>0</v>
      </c>
      <c r="L384" t="str">
        <f>FIXED(Tabla1[[#This Row],[TASA 0%]],0)</f>
        <v>0</v>
      </c>
      <c r="M384" t="str">
        <f>FIXED(Tabla1[[#This Row],[TASA EXE.]],0)</f>
        <v>0</v>
      </c>
      <c r="N384" t="str">
        <f>FIXED(Tabla1[[#This Row],[IVA]],0)</f>
        <v>0</v>
      </c>
      <c r="O384" t="str">
        <f>FIXED(Tabla1[[#This Row],[ISR RET]],0)</f>
        <v>0</v>
      </c>
      <c r="P384" t="str">
        <f>FIXED(Tabla1[[#This Row],[IVA RET]],0)</f>
        <v>0</v>
      </c>
      <c r="R384" s="35">
        <f>Tabla1[[#This Row],[TASA 16]]*16%</f>
        <v>0</v>
      </c>
    </row>
    <row r="385" spans="2:20" x14ac:dyDescent="0.25">
      <c r="B385" t="str">
        <f>'[1]210 Y RFC'!A385</f>
        <v>SOC851204C44</v>
      </c>
      <c r="C385" t="str">
        <f>'[1]210 Y RFC'!B385</f>
        <v>210-0383</v>
      </c>
      <c r="D385" t="str">
        <f>'[1]210 Y RFC'!C385</f>
        <v>EL SURTIDOR DE OCCIDENTE SA DE CV</v>
      </c>
      <c r="E385" s="28">
        <f>SUMIFS(Tabla16[TASA 16],Tabla16[NUM],Tabla1[[#This Row],[CODIGO]])</f>
        <v>0</v>
      </c>
      <c r="F385" s="28">
        <f>SUMIFS(Tabla16[TASA 0%],Tabla16[NUM],Tabla1[[#This Row],[CODIGO]])</f>
        <v>0</v>
      </c>
      <c r="G385" s="28">
        <f>SUMIFS(Tabla16[[EXENTO ]],Tabla16[NUM],Tabla1[[#This Row],[CODIGO]])</f>
        <v>0</v>
      </c>
      <c r="H385" s="28">
        <f>SUMIFS(Tabla16[IVA],Tabla16[NUM],Tabla1[[#This Row],[CODIGO]])</f>
        <v>0</v>
      </c>
      <c r="I385" s="28">
        <f>SUMIFS(Tabla16[ISR RET.],Tabla16[NUM],Tabla1[[#This Row],[CODIGO]])</f>
        <v>0</v>
      </c>
      <c r="J385" s="28">
        <f>SUMIFS(Tabla16[IVA RET.],Tabla16[NUM],Tabla1[[#This Row],[CODIGO]])</f>
        <v>0</v>
      </c>
      <c r="K385" t="str">
        <f>FIXED(Tabla1[[#This Row],[TASA 16%]],0)</f>
        <v>0</v>
      </c>
      <c r="L385" t="str">
        <f>FIXED(Tabla1[[#This Row],[TASA 0%]],0)</f>
        <v>0</v>
      </c>
      <c r="M385" t="str">
        <f>FIXED(Tabla1[[#This Row],[TASA EXE.]],0)</f>
        <v>0</v>
      </c>
      <c r="N385" t="str">
        <f>FIXED(Tabla1[[#This Row],[IVA]],0)</f>
        <v>0</v>
      </c>
      <c r="O385" t="str">
        <f>FIXED(Tabla1[[#This Row],[ISR RET]],0)</f>
        <v>0</v>
      </c>
      <c r="P385" t="str">
        <f>FIXED(Tabla1[[#This Row],[IVA RET]],0)</f>
        <v>0</v>
      </c>
      <c r="R385" s="35">
        <f>Tabla1[[#This Row],[TASA 16]]*16%</f>
        <v>0</v>
      </c>
    </row>
    <row r="386" spans="2:20" x14ac:dyDescent="0.25">
      <c r="B386" t="str">
        <f>'[1]210 Y RFC'!A386</f>
        <v>ROCE891128998</v>
      </c>
      <c r="C386" t="str">
        <f>'[1]210 Y RFC'!B386</f>
        <v>210-0384</v>
      </c>
      <c r="D386" t="str">
        <f>'[1]210 Y RFC'!C386</f>
        <v>RODRIGUEZ DE LA CRUZ ELLIOT</v>
      </c>
      <c r="E386" s="28">
        <f>SUMIFS(Tabla16[TASA 16],Tabla16[NUM],Tabla1[[#This Row],[CODIGO]])</f>
        <v>0</v>
      </c>
      <c r="F386" s="28">
        <f>SUMIFS(Tabla16[TASA 0%],Tabla16[NUM],Tabla1[[#This Row],[CODIGO]])</f>
        <v>0</v>
      </c>
      <c r="G386" s="28">
        <f>SUMIFS(Tabla16[[EXENTO ]],Tabla16[NUM],Tabla1[[#This Row],[CODIGO]])</f>
        <v>0</v>
      </c>
      <c r="H386" s="28">
        <f>SUMIFS(Tabla16[IVA],Tabla16[NUM],Tabla1[[#This Row],[CODIGO]])</f>
        <v>0</v>
      </c>
      <c r="I386" s="28">
        <f>SUMIFS(Tabla16[ISR RET.],Tabla16[NUM],Tabla1[[#This Row],[CODIGO]])</f>
        <v>0</v>
      </c>
      <c r="J386" s="28">
        <f>SUMIFS(Tabla16[IVA RET.],Tabla16[NUM],Tabla1[[#This Row],[CODIGO]])</f>
        <v>0</v>
      </c>
      <c r="K386" t="str">
        <f>FIXED(Tabla1[[#This Row],[TASA 16%]],0)</f>
        <v>0</v>
      </c>
      <c r="L386" t="str">
        <f>FIXED(Tabla1[[#This Row],[TASA 0%]],0)</f>
        <v>0</v>
      </c>
      <c r="M386" t="str">
        <f>FIXED(Tabla1[[#This Row],[TASA EXE.]],0)</f>
        <v>0</v>
      </c>
      <c r="N386" t="str">
        <f>FIXED(Tabla1[[#This Row],[IVA]],0)</f>
        <v>0</v>
      </c>
      <c r="O386" t="str">
        <f>FIXED(Tabla1[[#This Row],[ISR RET]],0)</f>
        <v>0</v>
      </c>
      <c r="P386" t="str">
        <f>FIXED(Tabla1[[#This Row],[IVA RET]],0)</f>
        <v>0</v>
      </c>
      <c r="R386" s="35">
        <f>Tabla1[[#This Row],[TASA 16]]*16%</f>
        <v>0</v>
      </c>
    </row>
    <row r="387" spans="2:20" x14ac:dyDescent="0.25">
      <c r="B387" t="str">
        <f>'[1]210 Y RFC'!A387</f>
        <v>FED900830AM3</v>
      </c>
      <c r="C387" t="str">
        <f>'[1]210 Y RFC'!B387</f>
        <v>210-0385</v>
      </c>
      <c r="D387" t="str">
        <f>'[1]210 Y RFC'!C387</f>
        <v>FEDELE SA DE CV</v>
      </c>
      <c r="E387" s="28">
        <f>SUMIFS(Tabla16[TASA 16],Tabla16[NUM],Tabla1[[#This Row],[CODIGO]])</f>
        <v>0</v>
      </c>
      <c r="F387" s="28">
        <f>SUMIFS(Tabla16[TASA 0%],Tabla16[NUM],Tabla1[[#This Row],[CODIGO]])</f>
        <v>0</v>
      </c>
      <c r="G387" s="28">
        <f>SUMIFS(Tabla16[[EXENTO ]],Tabla16[NUM],Tabla1[[#This Row],[CODIGO]])</f>
        <v>0</v>
      </c>
      <c r="H387" s="28">
        <f>SUMIFS(Tabla16[IVA],Tabla16[NUM],Tabla1[[#This Row],[CODIGO]])</f>
        <v>0</v>
      </c>
      <c r="I387" s="28">
        <f>SUMIFS(Tabla16[ISR RET.],Tabla16[NUM],Tabla1[[#This Row],[CODIGO]])</f>
        <v>0</v>
      </c>
      <c r="J387" s="28">
        <f>SUMIFS(Tabla16[IVA RET.],Tabla16[NUM],Tabla1[[#This Row],[CODIGO]])</f>
        <v>0</v>
      </c>
      <c r="K387" t="str">
        <f>FIXED(Tabla1[[#This Row],[TASA 16%]],0)</f>
        <v>0</v>
      </c>
      <c r="L387" t="str">
        <f>FIXED(Tabla1[[#This Row],[TASA 0%]],0)</f>
        <v>0</v>
      </c>
      <c r="M387" t="str">
        <f>FIXED(Tabla1[[#This Row],[TASA EXE.]],0)</f>
        <v>0</v>
      </c>
      <c r="N387" t="str">
        <f>FIXED(Tabla1[[#This Row],[IVA]],0)</f>
        <v>0</v>
      </c>
      <c r="O387" t="str">
        <f>FIXED(Tabla1[[#This Row],[ISR RET]],0)</f>
        <v>0</v>
      </c>
      <c r="P387" t="str">
        <f>FIXED(Tabla1[[#This Row],[IVA RET]],0)</f>
        <v>0</v>
      </c>
      <c r="R387" s="35">
        <f>Tabla1[[#This Row],[TASA 16]]*16%</f>
        <v>0</v>
      </c>
    </row>
    <row r="388" spans="2:20" x14ac:dyDescent="0.25">
      <c r="B388" t="str">
        <f>'[1]210 Y RFC'!A388</f>
        <v>BAPJ831104BP8</v>
      </c>
      <c r="C388" t="str">
        <f>'[1]210 Y RFC'!B388</f>
        <v>210-0386</v>
      </c>
      <c r="D388" t="str">
        <f>'[1]210 Y RFC'!C388</f>
        <v>BARBA PEREZ JUAN CARLOS</v>
      </c>
      <c r="E388" s="28">
        <f>SUMIFS(Tabla16[TASA 16],Tabla16[NUM],Tabla1[[#This Row],[CODIGO]])</f>
        <v>0</v>
      </c>
      <c r="F388" s="28">
        <f>SUMIFS(Tabla16[TASA 0%],Tabla16[NUM],Tabla1[[#This Row],[CODIGO]])</f>
        <v>0</v>
      </c>
      <c r="G388" s="28">
        <f>SUMIFS(Tabla16[[EXENTO ]],Tabla16[NUM],Tabla1[[#This Row],[CODIGO]])</f>
        <v>0</v>
      </c>
      <c r="H388" s="28">
        <f>SUMIFS(Tabla16[IVA],Tabla16[NUM],Tabla1[[#This Row],[CODIGO]])</f>
        <v>0</v>
      </c>
      <c r="I388" s="28">
        <f>SUMIFS(Tabla16[ISR RET.],Tabla16[NUM],Tabla1[[#This Row],[CODIGO]])</f>
        <v>0</v>
      </c>
      <c r="J388" s="28">
        <f>SUMIFS(Tabla16[IVA RET.],Tabla16[NUM],Tabla1[[#This Row],[CODIGO]])</f>
        <v>0</v>
      </c>
      <c r="K388" t="str">
        <f>FIXED(Tabla1[[#This Row],[TASA 16%]],0)</f>
        <v>0</v>
      </c>
      <c r="L388" t="str">
        <f>FIXED(Tabla1[[#This Row],[TASA 0%]],0)</f>
        <v>0</v>
      </c>
      <c r="M388" t="str">
        <f>FIXED(Tabla1[[#This Row],[TASA EXE.]],0)</f>
        <v>0</v>
      </c>
      <c r="N388" t="str">
        <f>FIXED(Tabla1[[#This Row],[IVA]],0)</f>
        <v>0</v>
      </c>
      <c r="O388" t="str">
        <f>FIXED(Tabla1[[#This Row],[ISR RET]],0)</f>
        <v>0</v>
      </c>
      <c r="P388" t="str">
        <f>FIXED(Tabla1[[#This Row],[IVA RET]],0)</f>
        <v>0</v>
      </c>
      <c r="R388" s="35">
        <f>Tabla1[[#This Row],[TASA 16]]*16%</f>
        <v>0</v>
      </c>
    </row>
    <row r="389" spans="2:20" x14ac:dyDescent="0.25">
      <c r="B389" t="str">
        <f>'[1]210 Y RFC'!A389</f>
        <v>GOGR880602GR6</v>
      </c>
      <c r="C389" t="str">
        <f>'[1]210 Y RFC'!B389</f>
        <v>210-0387</v>
      </c>
      <c r="D389" t="str">
        <f>'[1]210 Y RFC'!C389</f>
        <v>GONZALEZ GARCIA JOSE RUBEN</v>
      </c>
      <c r="E389" s="28">
        <f>SUMIFS(Tabla16[TASA 16],Tabla16[NUM],Tabla1[[#This Row],[CODIGO]])</f>
        <v>15344.875</v>
      </c>
      <c r="F389" s="28">
        <f>SUMIFS(Tabla16[TASA 0%],Tabla16[NUM],Tabla1[[#This Row],[CODIGO]])</f>
        <v>118055.94500000001</v>
      </c>
      <c r="G389" s="28">
        <f>SUMIFS(Tabla16[[EXENTO ]],Tabla16[NUM],Tabla1[[#This Row],[CODIGO]])</f>
        <v>0</v>
      </c>
      <c r="H389" s="28">
        <f>SUMIFS(Tabla16[IVA],Tabla16[NUM],Tabla1[[#This Row],[CODIGO]])</f>
        <v>2455.1800000000003</v>
      </c>
      <c r="I389" s="28">
        <f>SUMIFS(Tabla16[ISR RET.],Tabla16[NUM],Tabla1[[#This Row],[CODIGO]])</f>
        <v>0</v>
      </c>
      <c r="J389" s="28">
        <f>SUMIFS(Tabla16[IVA RET.],Tabla16[NUM],Tabla1[[#This Row],[CODIGO]])</f>
        <v>0</v>
      </c>
      <c r="K389" t="str">
        <f>FIXED(Tabla1[[#This Row],[TASA 16%]],0)</f>
        <v>15,345</v>
      </c>
      <c r="L389" t="str">
        <f>FIXED(Tabla1[[#This Row],[TASA 0%]],0)</f>
        <v>118,056</v>
      </c>
      <c r="M389" t="str">
        <f>FIXED(Tabla1[[#This Row],[TASA EXE.]],0)</f>
        <v>0</v>
      </c>
      <c r="N389" t="str">
        <f>FIXED(Tabla1[[#This Row],[IVA]],0)</f>
        <v>2,455</v>
      </c>
      <c r="O389" t="str">
        <f>FIXED(Tabla1[[#This Row],[ISR RET]],0)</f>
        <v>0</v>
      </c>
      <c r="P389" t="str">
        <f>FIXED(Tabla1[[#This Row],[IVA RET]],0)</f>
        <v>0</v>
      </c>
      <c r="R389" s="35">
        <f>Tabla1[[#This Row],[TASA 16]]*16%</f>
        <v>2455.2000000000003</v>
      </c>
      <c r="T389" s="67"/>
    </row>
    <row r="390" spans="2:20" x14ac:dyDescent="0.25">
      <c r="B390" t="str">
        <f>'[1]210 Y RFC'!A390</f>
        <v>CRE071127QX2</v>
      </c>
      <c r="C390" t="str">
        <f>'[1]210 Y RFC'!B390</f>
        <v>210-0388</v>
      </c>
      <c r="D390" t="str">
        <f>'[1]210 Y RFC'!C390</f>
        <v>COMERCIALIZADORA REM SA DE CV</v>
      </c>
      <c r="E390" s="28">
        <f>SUMIFS(Tabla16[TASA 16],Tabla16[NUM],Tabla1[[#This Row],[CODIGO]])</f>
        <v>0</v>
      </c>
      <c r="F390" s="28">
        <f>SUMIFS(Tabla16[TASA 0%],Tabla16[NUM],Tabla1[[#This Row],[CODIGO]])</f>
        <v>0</v>
      </c>
      <c r="G390" s="28">
        <f>SUMIFS(Tabla16[[EXENTO ]],Tabla16[NUM],Tabla1[[#This Row],[CODIGO]])</f>
        <v>0</v>
      </c>
      <c r="H390" s="28">
        <f>SUMIFS(Tabla16[IVA],Tabla16[NUM],Tabla1[[#This Row],[CODIGO]])</f>
        <v>0</v>
      </c>
      <c r="I390" s="28">
        <f>SUMIFS(Tabla16[ISR RET.],Tabla16[NUM],Tabla1[[#This Row],[CODIGO]])</f>
        <v>0</v>
      </c>
      <c r="J390" s="28">
        <f>SUMIFS(Tabla16[IVA RET.],Tabla16[NUM],Tabla1[[#This Row],[CODIGO]])</f>
        <v>0</v>
      </c>
      <c r="K390" t="str">
        <f>FIXED(Tabla1[[#This Row],[TASA 16%]],0)</f>
        <v>0</v>
      </c>
      <c r="L390" t="str">
        <f>FIXED(Tabla1[[#This Row],[TASA 0%]],0)</f>
        <v>0</v>
      </c>
      <c r="M390" t="str">
        <f>FIXED(Tabla1[[#This Row],[TASA EXE.]],0)</f>
        <v>0</v>
      </c>
      <c r="N390" t="str">
        <f>FIXED(Tabla1[[#This Row],[IVA]],0)</f>
        <v>0</v>
      </c>
      <c r="O390" t="str">
        <f>FIXED(Tabla1[[#This Row],[ISR RET]],0)</f>
        <v>0</v>
      </c>
      <c r="P390" t="str">
        <f>FIXED(Tabla1[[#This Row],[IVA RET]],0)</f>
        <v>0</v>
      </c>
      <c r="R390" s="35">
        <f>Tabla1[[#This Row],[TASA 16]]*16%</f>
        <v>0</v>
      </c>
    </row>
    <row r="391" spans="2:20" x14ac:dyDescent="0.25">
      <c r="B391" t="str">
        <f>'[1]210 Y RFC'!A391</f>
        <v>GIT8406265M4</v>
      </c>
      <c r="C391" t="str">
        <f>'[1]210 Y RFC'!B391</f>
        <v>210-0389</v>
      </c>
      <c r="D391" t="str">
        <f>'[1]210 Y RFC'!C391</f>
        <v>GALLETERA ITALIANA SA DE CV</v>
      </c>
      <c r="E391" s="28">
        <f>SUMIFS(Tabla16[TASA 16],Tabla16[NUM],Tabla1[[#This Row],[CODIGO]])</f>
        <v>0</v>
      </c>
      <c r="F391" s="28">
        <f>SUMIFS(Tabla16[TASA 0%],Tabla16[NUM],Tabla1[[#This Row],[CODIGO]])</f>
        <v>0</v>
      </c>
      <c r="G391" s="28">
        <f>SUMIFS(Tabla16[[EXENTO ]],Tabla16[NUM],Tabla1[[#This Row],[CODIGO]])</f>
        <v>0</v>
      </c>
      <c r="H391" s="28">
        <f>SUMIFS(Tabla16[IVA],Tabla16[NUM],Tabla1[[#This Row],[CODIGO]])</f>
        <v>0</v>
      </c>
      <c r="I391" s="28">
        <f>SUMIFS(Tabla16[ISR RET.],Tabla16[NUM],Tabla1[[#This Row],[CODIGO]])</f>
        <v>0</v>
      </c>
      <c r="J391" s="28">
        <f>SUMIFS(Tabla16[IVA RET.],Tabla16[NUM],Tabla1[[#This Row],[CODIGO]])</f>
        <v>0</v>
      </c>
      <c r="K391" t="str">
        <f>FIXED(Tabla1[[#This Row],[TASA 16%]],0)</f>
        <v>0</v>
      </c>
      <c r="L391" t="str">
        <f>FIXED(Tabla1[[#This Row],[TASA 0%]],0)</f>
        <v>0</v>
      </c>
      <c r="M391" t="str">
        <f>FIXED(Tabla1[[#This Row],[TASA EXE.]],0)</f>
        <v>0</v>
      </c>
      <c r="N391" t="str">
        <f>FIXED(Tabla1[[#This Row],[IVA]],0)</f>
        <v>0</v>
      </c>
      <c r="O391" t="str">
        <f>FIXED(Tabla1[[#This Row],[ISR RET]],0)</f>
        <v>0</v>
      </c>
      <c r="P391" t="str">
        <f>FIXED(Tabla1[[#This Row],[IVA RET]],0)</f>
        <v>0</v>
      </c>
      <c r="R391" s="35">
        <f>Tabla1[[#This Row],[TASA 16]]*16%</f>
        <v>0</v>
      </c>
    </row>
    <row r="392" spans="2:20" x14ac:dyDescent="0.25">
      <c r="B392" t="str">
        <f>'[1]210 Y RFC'!A392</f>
        <v>ITA840625SP5</v>
      </c>
      <c r="C392" t="str">
        <f>'[1]210 Y RFC'!B392</f>
        <v>210-0390</v>
      </c>
      <c r="D392" t="str">
        <f>'[1]210 Y RFC'!C392</f>
        <v>LA ITALIANA SA DE CV</v>
      </c>
      <c r="E392" s="28">
        <f>SUMIFS(Tabla16[TASA 16],Tabla16[NUM],Tabla1[[#This Row],[CODIGO]])</f>
        <v>0</v>
      </c>
      <c r="F392" s="28">
        <f>SUMIFS(Tabla16[TASA 0%],Tabla16[NUM],Tabla1[[#This Row],[CODIGO]])</f>
        <v>0</v>
      </c>
      <c r="G392" s="28">
        <f>SUMIFS(Tabla16[[EXENTO ]],Tabla16[NUM],Tabla1[[#This Row],[CODIGO]])</f>
        <v>0</v>
      </c>
      <c r="H392" s="28">
        <f>SUMIFS(Tabla16[IVA],Tabla16[NUM],Tabla1[[#This Row],[CODIGO]])</f>
        <v>0</v>
      </c>
      <c r="I392" s="28">
        <f>SUMIFS(Tabla16[ISR RET.],Tabla16[NUM],Tabla1[[#This Row],[CODIGO]])</f>
        <v>0</v>
      </c>
      <c r="J392" s="28">
        <f>SUMIFS(Tabla16[IVA RET.],Tabla16[NUM],Tabla1[[#This Row],[CODIGO]])</f>
        <v>0</v>
      </c>
      <c r="K392" t="str">
        <f>FIXED(Tabla1[[#This Row],[TASA 16%]],0)</f>
        <v>0</v>
      </c>
      <c r="L392" t="str">
        <f>FIXED(Tabla1[[#This Row],[TASA 0%]],0)</f>
        <v>0</v>
      </c>
      <c r="M392" t="str">
        <f>FIXED(Tabla1[[#This Row],[TASA EXE.]],0)</f>
        <v>0</v>
      </c>
      <c r="N392" t="str">
        <f>FIXED(Tabla1[[#This Row],[IVA]],0)</f>
        <v>0</v>
      </c>
      <c r="O392" t="str">
        <f>FIXED(Tabla1[[#This Row],[ISR RET]],0)</f>
        <v>0</v>
      </c>
      <c r="P392" t="str">
        <f>FIXED(Tabla1[[#This Row],[IVA RET]],0)</f>
        <v>0</v>
      </c>
      <c r="R392" s="35">
        <f>Tabla1[[#This Row],[TASA 16]]*16%</f>
        <v>0</v>
      </c>
    </row>
    <row r="393" spans="2:20" x14ac:dyDescent="0.25">
      <c r="B393" t="str">
        <f>'[1]210 Y RFC'!A393</f>
        <v>MAHP860909SQ4</v>
      </c>
      <c r="C393" t="str">
        <f>'[1]210 Y RFC'!B393</f>
        <v>210-0391</v>
      </c>
      <c r="D393" t="str">
        <f>'[1]210 Y RFC'!C393</f>
        <v>MARQUEZ HERNANDEZ PAMELA ADRIANA</v>
      </c>
      <c r="E393" s="28">
        <f>SUMIFS(Tabla16[TASA 16],Tabla16[NUM],Tabla1[[#This Row],[CODIGO]])</f>
        <v>0</v>
      </c>
      <c r="F393" s="28">
        <f>SUMIFS(Tabla16[TASA 0%],Tabla16[NUM],Tabla1[[#This Row],[CODIGO]])</f>
        <v>0</v>
      </c>
      <c r="G393" s="28">
        <f>SUMIFS(Tabla16[[EXENTO ]],Tabla16[NUM],Tabla1[[#This Row],[CODIGO]])</f>
        <v>0</v>
      </c>
      <c r="H393" s="28">
        <f>SUMIFS(Tabla16[IVA],Tabla16[NUM],Tabla1[[#This Row],[CODIGO]])</f>
        <v>0</v>
      </c>
      <c r="I393" s="28">
        <f>SUMIFS(Tabla16[ISR RET.],Tabla16[NUM],Tabla1[[#This Row],[CODIGO]])</f>
        <v>0</v>
      </c>
      <c r="J393" s="28">
        <f>SUMIFS(Tabla16[IVA RET.],Tabla16[NUM],Tabla1[[#This Row],[CODIGO]])</f>
        <v>0</v>
      </c>
      <c r="K393" t="str">
        <f>FIXED(Tabla1[[#This Row],[TASA 16%]],0)</f>
        <v>0</v>
      </c>
      <c r="L393" t="str">
        <f>FIXED(Tabla1[[#This Row],[TASA 0%]],0)</f>
        <v>0</v>
      </c>
      <c r="M393" t="str">
        <f>FIXED(Tabla1[[#This Row],[TASA EXE.]],0)</f>
        <v>0</v>
      </c>
      <c r="N393" t="str">
        <f>FIXED(Tabla1[[#This Row],[IVA]],0)</f>
        <v>0</v>
      </c>
      <c r="O393" t="str">
        <f>FIXED(Tabla1[[#This Row],[ISR RET]],0)</f>
        <v>0</v>
      </c>
      <c r="P393" t="str">
        <f>FIXED(Tabla1[[#This Row],[IVA RET]],0)</f>
        <v>0</v>
      </c>
      <c r="R393" s="35">
        <f>Tabla1[[#This Row],[TASA 16]]*16%</f>
        <v>0</v>
      </c>
    </row>
    <row r="394" spans="2:20" x14ac:dyDescent="0.25">
      <c r="B394" t="str">
        <f>'[1]210 Y RFC'!A394</f>
        <v>PSC860516U2A</v>
      </c>
      <c r="C394" t="str">
        <f>'[1]210 Y RFC'!B394</f>
        <v>210-0392</v>
      </c>
      <c r="D394" t="str">
        <f>'[1]210 Y RFC'!C394</f>
        <v>PRODUCTOS SANE DE CHAPALA SA DE CV</v>
      </c>
      <c r="E394" s="28">
        <f>SUMIFS(Tabla16[TASA 16],Tabla16[NUM],Tabla1[[#This Row],[CODIGO]])</f>
        <v>0</v>
      </c>
      <c r="F394" s="28">
        <f>SUMIFS(Tabla16[TASA 0%],Tabla16[NUM],Tabla1[[#This Row],[CODIGO]])</f>
        <v>0</v>
      </c>
      <c r="G394" s="28">
        <f>SUMIFS(Tabla16[[EXENTO ]],Tabla16[NUM],Tabla1[[#This Row],[CODIGO]])</f>
        <v>0</v>
      </c>
      <c r="H394" s="28">
        <f>SUMIFS(Tabla16[IVA],Tabla16[NUM],Tabla1[[#This Row],[CODIGO]])</f>
        <v>0</v>
      </c>
      <c r="I394" s="28">
        <f>SUMIFS(Tabla16[ISR RET.],Tabla16[NUM],Tabla1[[#This Row],[CODIGO]])</f>
        <v>0</v>
      </c>
      <c r="J394" s="28">
        <f>SUMIFS(Tabla16[IVA RET.],Tabla16[NUM],Tabla1[[#This Row],[CODIGO]])</f>
        <v>0</v>
      </c>
      <c r="K394" t="str">
        <f>FIXED(Tabla1[[#This Row],[TASA 16%]],0)</f>
        <v>0</v>
      </c>
      <c r="L394" t="str">
        <f>FIXED(Tabla1[[#This Row],[TASA 0%]],0)</f>
        <v>0</v>
      </c>
      <c r="M394" t="str">
        <f>FIXED(Tabla1[[#This Row],[TASA EXE.]],0)</f>
        <v>0</v>
      </c>
      <c r="N394" t="str">
        <f>FIXED(Tabla1[[#This Row],[IVA]],0)</f>
        <v>0</v>
      </c>
      <c r="O394" t="str">
        <f>FIXED(Tabla1[[#This Row],[ISR RET]],0)</f>
        <v>0</v>
      </c>
      <c r="P394" t="str">
        <f>FIXED(Tabla1[[#This Row],[IVA RET]],0)</f>
        <v>0</v>
      </c>
      <c r="R394" s="35">
        <f>Tabla1[[#This Row],[TASA 16]]*16%</f>
        <v>0</v>
      </c>
    </row>
    <row r="395" spans="2:20" x14ac:dyDescent="0.25">
      <c r="B395" t="str">
        <f>'[1]210 Y RFC'!A395</f>
        <v>AMO0507113P9</v>
      </c>
      <c r="C395" t="str">
        <f>'[1]210 Y RFC'!B395</f>
        <v>210-0393</v>
      </c>
      <c r="D395" t="str">
        <f>'[1]210 Y RFC'!C395</f>
        <v>ACCION MOTORS SA DE CV</v>
      </c>
      <c r="E395" s="28">
        <f>SUMIFS(Tabla16[TASA 16],Tabla16[NUM],Tabla1[[#This Row],[CODIGO]])</f>
        <v>0</v>
      </c>
      <c r="F395" s="28">
        <f>SUMIFS(Tabla16[TASA 0%],Tabla16[NUM],Tabla1[[#This Row],[CODIGO]])</f>
        <v>0</v>
      </c>
      <c r="G395" s="28">
        <f>SUMIFS(Tabla16[[EXENTO ]],Tabla16[NUM],Tabla1[[#This Row],[CODIGO]])</f>
        <v>0</v>
      </c>
      <c r="H395" s="28">
        <f>SUMIFS(Tabla16[IVA],Tabla16[NUM],Tabla1[[#This Row],[CODIGO]])</f>
        <v>0</v>
      </c>
      <c r="I395" s="28">
        <f>SUMIFS(Tabla16[ISR RET.],Tabla16[NUM],Tabla1[[#This Row],[CODIGO]])</f>
        <v>0</v>
      </c>
      <c r="J395" s="28">
        <f>SUMIFS(Tabla16[IVA RET.],Tabla16[NUM],Tabla1[[#This Row],[CODIGO]])</f>
        <v>0</v>
      </c>
      <c r="K395" t="str">
        <f>FIXED(Tabla1[[#This Row],[TASA 16%]],0)</f>
        <v>0</v>
      </c>
      <c r="L395" t="str">
        <f>FIXED(Tabla1[[#This Row],[TASA 0%]],0)</f>
        <v>0</v>
      </c>
      <c r="M395" t="str">
        <f>FIXED(Tabla1[[#This Row],[TASA EXE.]],0)</f>
        <v>0</v>
      </c>
      <c r="N395" t="str">
        <f>FIXED(Tabla1[[#This Row],[IVA]],0)</f>
        <v>0</v>
      </c>
      <c r="O395" t="str">
        <f>FIXED(Tabla1[[#This Row],[ISR RET]],0)</f>
        <v>0</v>
      </c>
      <c r="P395" t="str">
        <f>FIXED(Tabla1[[#This Row],[IVA RET]],0)</f>
        <v>0</v>
      </c>
      <c r="R395" s="35">
        <f>Tabla1[[#This Row],[TASA 16]]*16%</f>
        <v>0</v>
      </c>
    </row>
    <row r="396" spans="2:20" x14ac:dyDescent="0.25">
      <c r="B396" t="str">
        <f>'[1]210 Y RFC'!A396</f>
        <v>SARJ4804234G3</v>
      </c>
      <c r="C396" t="str">
        <f>'[1]210 Y RFC'!B396</f>
        <v>210-0394</v>
      </c>
      <c r="D396" t="str">
        <f>'[1]210 Y RFC'!C396</f>
        <v>SAINZ ROMO JORGE</v>
      </c>
      <c r="E396" s="28">
        <f>SUMIFS(Tabla16[TASA 16],Tabla16[NUM],Tabla1[[#This Row],[CODIGO]])</f>
        <v>0</v>
      </c>
      <c r="F396" s="28">
        <f>SUMIFS(Tabla16[TASA 0%],Tabla16[NUM],Tabla1[[#This Row],[CODIGO]])</f>
        <v>0</v>
      </c>
      <c r="G396" s="28">
        <f>SUMIFS(Tabla16[[EXENTO ]],Tabla16[NUM],Tabla1[[#This Row],[CODIGO]])</f>
        <v>0</v>
      </c>
      <c r="H396" s="28">
        <f>SUMIFS(Tabla16[IVA],Tabla16[NUM],Tabla1[[#This Row],[CODIGO]])</f>
        <v>0</v>
      </c>
      <c r="I396" s="28">
        <f>SUMIFS(Tabla16[ISR RET.],Tabla16[NUM],Tabla1[[#This Row],[CODIGO]])</f>
        <v>0</v>
      </c>
      <c r="J396" s="28">
        <f>SUMIFS(Tabla16[IVA RET.],Tabla16[NUM],Tabla1[[#This Row],[CODIGO]])</f>
        <v>0</v>
      </c>
      <c r="K396" t="str">
        <f>FIXED(Tabla1[[#This Row],[TASA 16%]],0)</f>
        <v>0</v>
      </c>
      <c r="L396" t="str">
        <f>FIXED(Tabla1[[#This Row],[TASA 0%]],0)</f>
        <v>0</v>
      </c>
      <c r="M396" t="str">
        <f>FIXED(Tabla1[[#This Row],[TASA EXE.]],0)</f>
        <v>0</v>
      </c>
      <c r="N396" t="str">
        <f>FIXED(Tabla1[[#This Row],[IVA]],0)</f>
        <v>0</v>
      </c>
      <c r="O396" t="str">
        <f>FIXED(Tabla1[[#This Row],[ISR RET]],0)</f>
        <v>0</v>
      </c>
      <c r="P396" t="str">
        <f>FIXED(Tabla1[[#This Row],[IVA RET]],0)</f>
        <v>0</v>
      </c>
      <c r="R396" s="35">
        <f>Tabla1[[#This Row],[TASA 16]]*16%</f>
        <v>0</v>
      </c>
    </row>
    <row r="397" spans="2:20" x14ac:dyDescent="0.25">
      <c r="B397" t="str">
        <f>'[1]210 Y RFC'!A397</f>
        <v>AEML720221H66</v>
      </c>
      <c r="C397" t="str">
        <f>'[1]210 Y RFC'!B397</f>
        <v>210-0395</v>
      </c>
      <c r="D397" t="str">
        <f>'[1]210 Y RFC'!C397</f>
        <v>ACEVES MARTINEZ LIDIA</v>
      </c>
      <c r="E397" s="28">
        <f>SUMIFS(Tabla16[TASA 16],Tabla16[NUM],Tabla1[[#This Row],[CODIGO]])</f>
        <v>0</v>
      </c>
      <c r="F397" s="28">
        <f>SUMIFS(Tabla16[TASA 0%],Tabla16[NUM],Tabla1[[#This Row],[CODIGO]])</f>
        <v>0</v>
      </c>
      <c r="G397" s="28">
        <f>SUMIFS(Tabla16[[EXENTO ]],Tabla16[NUM],Tabla1[[#This Row],[CODIGO]])</f>
        <v>0</v>
      </c>
      <c r="H397" s="28">
        <f>SUMIFS(Tabla16[IVA],Tabla16[NUM],Tabla1[[#This Row],[CODIGO]])</f>
        <v>0</v>
      </c>
      <c r="I397" s="28">
        <f>SUMIFS(Tabla16[ISR RET.],Tabla16[NUM],Tabla1[[#This Row],[CODIGO]])</f>
        <v>0</v>
      </c>
      <c r="J397" s="28">
        <f>SUMIFS(Tabla16[IVA RET.],Tabla16[NUM],Tabla1[[#This Row],[CODIGO]])</f>
        <v>0</v>
      </c>
      <c r="K397" t="str">
        <f>FIXED(Tabla1[[#This Row],[TASA 16%]],0)</f>
        <v>0</v>
      </c>
      <c r="L397" t="str">
        <f>FIXED(Tabla1[[#This Row],[TASA 0%]],0)</f>
        <v>0</v>
      </c>
      <c r="M397" t="str">
        <f>FIXED(Tabla1[[#This Row],[TASA EXE.]],0)</f>
        <v>0</v>
      </c>
      <c r="N397" t="str">
        <f>FIXED(Tabla1[[#This Row],[IVA]],0)</f>
        <v>0</v>
      </c>
      <c r="O397" t="str">
        <f>FIXED(Tabla1[[#This Row],[ISR RET]],0)</f>
        <v>0</v>
      </c>
      <c r="P397" t="str">
        <f>FIXED(Tabla1[[#This Row],[IVA RET]],0)</f>
        <v>0</v>
      </c>
      <c r="R397" s="35">
        <f>Tabla1[[#This Row],[TASA 16]]*16%</f>
        <v>0</v>
      </c>
    </row>
    <row r="398" spans="2:20" x14ac:dyDescent="0.25">
      <c r="B398" t="str">
        <f>'[1]210 Y RFC'!A398</f>
        <v>CAN080701DN6</v>
      </c>
      <c r="C398" t="str">
        <f>'[1]210 Y RFC'!B398</f>
        <v>210-0396</v>
      </c>
      <c r="D398" t="str">
        <f>'[1]210 Y RFC'!C398</f>
        <v>CANAPHARMA SA DE CV</v>
      </c>
      <c r="E398" s="28">
        <f>SUMIFS(Tabla16[TASA 16],Tabla16[NUM],Tabla1[[#This Row],[CODIGO]])</f>
        <v>0</v>
      </c>
      <c r="F398" s="28">
        <f>SUMIFS(Tabla16[TASA 0%],Tabla16[NUM],Tabla1[[#This Row],[CODIGO]])</f>
        <v>0</v>
      </c>
      <c r="G398" s="28">
        <f>SUMIFS(Tabla16[[EXENTO ]],Tabla16[NUM],Tabla1[[#This Row],[CODIGO]])</f>
        <v>0</v>
      </c>
      <c r="H398" s="28">
        <f>SUMIFS(Tabla16[IVA],Tabla16[NUM],Tabla1[[#This Row],[CODIGO]])</f>
        <v>0</v>
      </c>
      <c r="I398" s="28">
        <f>SUMIFS(Tabla16[ISR RET.],Tabla16[NUM],Tabla1[[#This Row],[CODIGO]])</f>
        <v>0</v>
      </c>
      <c r="J398" s="28">
        <f>SUMIFS(Tabla16[IVA RET.],Tabla16[NUM],Tabla1[[#This Row],[CODIGO]])</f>
        <v>0</v>
      </c>
      <c r="K398" t="str">
        <f>FIXED(Tabla1[[#This Row],[TASA 16%]],0)</f>
        <v>0</v>
      </c>
      <c r="L398" t="str">
        <f>FIXED(Tabla1[[#This Row],[TASA 0%]],0)</f>
        <v>0</v>
      </c>
      <c r="M398" t="str">
        <f>FIXED(Tabla1[[#This Row],[TASA EXE.]],0)</f>
        <v>0</v>
      </c>
      <c r="N398" t="str">
        <f>FIXED(Tabla1[[#This Row],[IVA]],0)</f>
        <v>0</v>
      </c>
      <c r="O398" t="str">
        <f>FIXED(Tabla1[[#This Row],[ISR RET]],0)</f>
        <v>0</v>
      </c>
      <c r="P398" t="str">
        <f>FIXED(Tabla1[[#This Row],[IVA RET]],0)</f>
        <v>0</v>
      </c>
      <c r="R398" s="35">
        <f>Tabla1[[#This Row],[TASA 16]]*16%</f>
        <v>0</v>
      </c>
    </row>
    <row r="399" spans="2:20" x14ac:dyDescent="0.25">
      <c r="B399" t="str">
        <f>'[1]210 Y RFC'!A399</f>
        <v>VEST3207181W3</v>
      </c>
      <c r="C399" t="str">
        <f>'[1]210 Y RFC'!B399</f>
        <v>210-0397</v>
      </c>
      <c r="D399" t="str">
        <f>'[1]210 Y RFC'!C399</f>
        <v>VELA DE LOS SANTOS MARIA TERESA</v>
      </c>
      <c r="E399" s="28">
        <f>SUMIFS(Tabla16[TASA 16],Tabla16[NUM],Tabla1[[#This Row],[CODIGO]])</f>
        <v>0</v>
      </c>
      <c r="F399" s="28">
        <f>SUMIFS(Tabla16[TASA 0%],Tabla16[NUM],Tabla1[[#This Row],[CODIGO]])</f>
        <v>0</v>
      </c>
      <c r="G399" s="28">
        <f>SUMIFS(Tabla16[[EXENTO ]],Tabla16[NUM],Tabla1[[#This Row],[CODIGO]])</f>
        <v>0</v>
      </c>
      <c r="H399" s="28">
        <f>SUMIFS(Tabla16[IVA],Tabla16[NUM],Tabla1[[#This Row],[CODIGO]])</f>
        <v>0</v>
      </c>
      <c r="I399" s="28">
        <f>SUMIFS(Tabla16[ISR RET.],Tabla16[NUM],Tabla1[[#This Row],[CODIGO]])</f>
        <v>0</v>
      </c>
      <c r="J399" s="28">
        <f>SUMIFS(Tabla16[IVA RET.],Tabla16[NUM],Tabla1[[#This Row],[CODIGO]])</f>
        <v>0</v>
      </c>
      <c r="K399" t="str">
        <f>FIXED(Tabla1[[#This Row],[TASA 16%]],0)</f>
        <v>0</v>
      </c>
      <c r="L399" t="str">
        <f>FIXED(Tabla1[[#This Row],[TASA 0%]],0)</f>
        <v>0</v>
      </c>
      <c r="M399" t="str">
        <f>FIXED(Tabla1[[#This Row],[TASA EXE.]],0)</f>
        <v>0</v>
      </c>
      <c r="N399" t="str">
        <f>FIXED(Tabla1[[#This Row],[IVA]],0)</f>
        <v>0</v>
      </c>
      <c r="O399" t="str">
        <f>FIXED(Tabla1[[#This Row],[ISR RET]],0)</f>
        <v>0</v>
      </c>
      <c r="P399" t="str">
        <f>FIXED(Tabla1[[#This Row],[IVA RET]],0)</f>
        <v>0</v>
      </c>
      <c r="R399" s="35">
        <f>Tabla1[[#This Row],[TASA 16]]*16%</f>
        <v>0</v>
      </c>
    </row>
    <row r="400" spans="2:20" x14ac:dyDescent="0.25">
      <c r="B400" t="str">
        <f>'[1]210 Y RFC'!A400</f>
        <v>TGD141121RE4</v>
      </c>
      <c r="C400" t="str">
        <f>'[1]210 Y RFC'!B400</f>
        <v>210-0398</v>
      </c>
      <c r="D400" t="str">
        <f>'[1]210 Y RFC'!C400</f>
        <v>TRANSNACIONALES GDL SA DE CV</v>
      </c>
      <c r="E400" s="28">
        <f>SUMIFS(Tabla16[TASA 16],Tabla16[NUM],Tabla1[[#This Row],[CODIGO]])</f>
        <v>0</v>
      </c>
      <c r="F400" s="28">
        <f>SUMIFS(Tabla16[TASA 0%],Tabla16[NUM],Tabla1[[#This Row],[CODIGO]])</f>
        <v>0</v>
      </c>
      <c r="G400" s="28">
        <f>SUMIFS(Tabla16[[EXENTO ]],Tabla16[NUM],Tabla1[[#This Row],[CODIGO]])</f>
        <v>0</v>
      </c>
      <c r="H400" s="28">
        <f>SUMIFS(Tabla16[IVA],Tabla16[NUM],Tabla1[[#This Row],[CODIGO]])</f>
        <v>0</v>
      </c>
      <c r="I400" s="28">
        <f>SUMIFS(Tabla16[ISR RET.],Tabla16[NUM],Tabla1[[#This Row],[CODIGO]])</f>
        <v>0</v>
      </c>
      <c r="J400" s="28">
        <f>SUMIFS(Tabla16[IVA RET.],Tabla16[NUM],Tabla1[[#This Row],[CODIGO]])</f>
        <v>0</v>
      </c>
      <c r="K400" t="str">
        <f>FIXED(Tabla1[[#This Row],[TASA 16%]],0)</f>
        <v>0</v>
      </c>
      <c r="L400" t="str">
        <f>FIXED(Tabla1[[#This Row],[TASA 0%]],0)</f>
        <v>0</v>
      </c>
      <c r="M400" t="str">
        <f>FIXED(Tabla1[[#This Row],[TASA EXE.]],0)</f>
        <v>0</v>
      </c>
      <c r="N400" t="str">
        <f>FIXED(Tabla1[[#This Row],[IVA]],0)</f>
        <v>0</v>
      </c>
      <c r="O400" t="str">
        <f>FIXED(Tabla1[[#This Row],[ISR RET]],0)</f>
        <v>0</v>
      </c>
      <c r="P400" t="str">
        <f>FIXED(Tabla1[[#This Row],[IVA RET]],0)</f>
        <v>0</v>
      </c>
      <c r="R400" s="35">
        <f>Tabla1[[#This Row],[TASA 16]]*16%</f>
        <v>0</v>
      </c>
    </row>
    <row r="401" spans="2:18" x14ac:dyDescent="0.25">
      <c r="B401" t="str">
        <f>'[1]210 Y RFC'!A401</f>
        <v>CUPR920321QR4</v>
      </c>
      <c r="C401" t="str">
        <f>'[1]210 Y RFC'!B401</f>
        <v>210-0399</v>
      </c>
      <c r="D401" t="str">
        <f>'[1]210 Y RFC'!C401</f>
        <v>CURIEL PEÑALOZA ROY</v>
      </c>
      <c r="E401" s="28">
        <f>SUMIFS(Tabla16[TASA 16],Tabla16[NUM],Tabla1[[#This Row],[CODIGO]])</f>
        <v>0</v>
      </c>
      <c r="F401" s="28">
        <f>SUMIFS(Tabla16[TASA 0%],Tabla16[NUM],Tabla1[[#This Row],[CODIGO]])</f>
        <v>0</v>
      </c>
      <c r="G401" s="28">
        <f>SUMIFS(Tabla16[[EXENTO ]],Tabla16[NUM],Tabla1[[#This Row],[CODIGO]])</f>
        <v>0</v>
      </c>
      <c r="H401" s="28">
        <f>SUMIFS(Tabla16[IVA],Tabla16[NUM],Tabla1[[#This Row],[CODIGO]])</f>
        <v>0</v>
      </c>
      <c r="I401" s="28">
        <f>SUMIFS(Tabla16[ISR RET.],Tabla16[NUM],Tabla1[[#This Row],[CODIGO]])</f>
        <v>0</v>
      </c>
      <c r="J401" s="28">
        <f>SUMIFS(Tabla16[IVA RET.],Tabla16[NUM],Tabla1[[#This Row],[CODIGO]])</f>
        <v>0</v>
      </c>
      <c r="K401" t="str">
        <f>FIXED(Tabla1[[#This Row],[TASA 16%]],0)</f>
        <v>0</v>
      </c>
      <c r="L401" t="str">
        <f>FIXED(Tabla1[[#This Row],[TASA 0%]],0)</f>
        <v>0</v>
      </c>
      <c r="M401" t="str">
        <f>FIXED(Tabla1[[#This Row],[TASA EXE.]],0)</f>
        <v>0</v>
      </c>
      <c r="N401" t="str">
        <f>FIXED(Tabla1[[#This Row],[IVA]],0)</f>
        <v>0</v>
      </c>
      <c r="O401" t="str">
        <f>FIXED(Tabla1[[#This Row],[ISR RET]],0)</f>
        <v>0</v>
      </c>
      <c r="P401" t="str">
        <f>FIXED(Tabla1[[#This Row],[IVA RET]],0)</f>
        <v>0</v>
      </c>
      <c r="R401" s="35">
        <f>Tabla1[[#This Row],[TASA 16]]*16%</f>
        <v>0</v>
      </c>
    </row>
    <row r="402" spans="2:18" x14ac:dyDescent="0.25">
      <c r="B402" t="str">
        <f>'[1]210 Y RFC'!A402</f>
        <v>VAHC800929LI8</v>
      </c>
      <c r="C402" t="str">
        <f>'[1]210 Y RFC'!B402</f>
        <v>210-0400</v>
      </c>
      <c r="D402" t="str">
        <f>'[1]210 Y RFC'!C402</f>
        <v>VASQUEZ HUESO CARINA</v>
      </c>
      <c r="E402" s="28">
        <f>SUMIFS(Tabla16[TASA 16],Tabla16[NUM],Tabla1[[#This Row],[CODIGO]])</f>
        <v>39600</v>
      </c>
      <c r="F402" s="28">
        <f>SUMIFS(Tabla16[TASA 0%],Tabla16[NUM],Tabla1[[#This Row],[CODIGO]])</f>
        <v>0</v>
      </c>
      <c r="G402" s="28">
        <f>SUMIFS(Tabla16[[EXENTO ]],Tabla16[NUM],Tabla1[[#This Row],[CODIGO]])</f>
        <v>0</v>
      </c>
      <c r="H402" s="28">
        <f>SUMIFS(Tabla16[IVA],Tabla16[NUM],Tabla1[[#This Row],[CODIGO]])</f>
        <v>6336</v>
      </c>
      <c r="I402" s="28">
        <f>SUMIFS(Tabla16[ISR RET.],Tabla16[NUM],Tabla1[[#This Row],[CODIGO]])</f>
        <v>0</v>
      </c>
      <c r="J402" s="28">
        <f>SUMIFS(Tabla16[IVA RET.],Tabla16[NUM],Tabla1[[#This Row],[CODIGO]])</f>
        <v>0</v>
      </c>
      <c r="K402" t="str">
        <f>FIXED(Tabla1[[#This Row],[TASA 16%]],0)</f>
        <v>39,600</v>
      </c>
      <c r="L402" t="str">
        <f>FIXED(Tabla1[[#This Row],[TASA 0%]],0)</f>
        <v>0</v>
      </c>
      <c r="M402" t="str">
        <f>FIXED(Tabla1[[#This Row],[TASA EXE.]],0)</f>
        <v>0</v>
      </c>
      <c r="N402" t="str">
        <f>FIXED(Tabla1[[#This Row],[IVA]],0)</f>
        <v>6,336</v>
      </c>
      <c r="O402" t="str">
        <f>FIXED(Tabla1[[#This Row],[ISR RET]],0)</f>
        <v>0</v>
      </c>
      <c r="P402" t="str">
        <f>FIXED(Tabla1[[#This Row],[IVA RET]],0)</f>
        <v>0</v>
      </c>
      <c r="R402" s="35">
        <f>Tabla1[[#This Row],[TASA 16]]*16%</f>
        <v>6336</v>
      </c>
    </row>
    <row r="403" spans="2:18" x14ac:dyDescent="0.25">
      <c r="B403" t="str">
        <f>'[1]210 Y RFC'!A403</f>
        <v>ZON140116DX5</v>
      </c>
      <c r="C403" t="str">
        <f>'[1]210 Y RFC'!B403</f>
        <v>210-0401</v>
      </c>
      <c r="D403" t="str">
        <f>'[1]210 Y RFC'!C403</f>
        <v>ZONTEE SA DE CV</v>
      </c>
      <c r="E403" s="28">
        <f>SUMIFS(Tabla16[TASA 16],Tabla16[NUM],Tabla1[[#This Row],[CODIGO]])</f>
        <v>0</v>
      </c>
      <c r="F403" s="28">
        <f>SUMIFS(Tabla16[TASA 0%],Tabla16[NUM],Tabla1[[#This Row],[CODIGO]])</f>
        <v>0</v>
      </c>
      <c r="G403" s="28">
        <f>SUMIFS(Tabla16[[EXENTO ]],Tabla16[NUM],Tabla1[[#This Row],[CODIGO]])</f>
        <v>0</v>
      </c>
      <c r="H403" s="28">
        <f>SUMIFS(Tabla16[IVA],Tabla16[NUM],Tabla1[[#This Row],[CODIGO]])</f>
        <v>0</v>
      </c>
      <c r="I403" s="28">
        <f>SUMIFS(Tabla16[ISR RET.],Tabla16[NUM],Tabla1[[#This Row],[CODIGO]])</f>
        <v>0</v>
      </c>
      <c r="J403" s="28">
        <f>SUMIFS(Tabla16[IVA RET.],Tabla16[NUM],Tabla1[[#This Row],[CODIGO]])</f>
        <v>0</v>
      </c>
      <c r="K403" t="str">
        <f>FIXED(Tabla1[[#This Row],[TASA 16%]],0)</f>
        <v>0</v>
      </c>
      <c r="L403" t="str">
        <f>FIXED(Tabla1[[#This Row],[TASA 0%]],0)</f>
        <v>0</v>
      </c>
      <c r="M403" t="str">
        <f>FIXED(Tabla1[[#This Row],[TASA EXE.]],0)</f>
        <v>0</v>
      </c>
      <c r="N403" t="str">
        <f>FIXED(Tabla1[[#This Row],[IVA]],0)</f>
        <v>0</v>
      </c>
      <c r="O403" t="str">
        <f>FIXED(Tabla1[[#This Row],[ISR RET]],0)</f>
        <v>0</v>
      </c>
      <c r="P403" t="str">
        <f>FIXED(Tabla1[[#This Row],[IVA RET]],0)</f>
        <v>0</v>
      </c>
      <c r="R403" s="35">
        <f>Tabla1[[#This Row],[TASA 16]]*16%</f>
        <v>0</v>
      </c>
    </row>
    <row r="404" spans="2:18" x14ac:dyDescent="0.25">
      <c r="B404" t="str">
        <f>'[1]210 Y RFC'!A404</f>
        <v>PYA101215JN7</v>
      </c>
      <c r="C404" t="str">
        <f>'[1]210 Y RFC'!B404</f>
        <v>210-0402</v>
      </c>
      <c r="D404" t="str">
        <f>'[1]210 Y RFC'!C404</f>
        <v>COMPAÑÍA DULCERA MIVESA SA DE CV</v>
      </c>
      <c r="E404" s="28">
        <f>SUMIFS(Tabla16[TASA 16],Tabla16[NUM],Tabla1[[#This Row],[CODIGO]])</f>
        <v>0</v>
      </c>
      <c r="F404" s="28">
        <f>SUMIFS(Tabla16[TASA 0%],Tabla16[NUM],Tabla1[[#This Row],[CODIGO]])</f>
        <v>0</v>
      </c>
      <c r="G404" s="28">
        <f>SUMIFS(Tabla16[[EXENTO ]],Tabla16[NUM],Tabla1[[#This Row],[CODIGO]])</f>
        <v>0</v>
      </c>
      <c r="H404" s="28">
        <f>SUMIFS(Tabla16[IVA],Tabla16[NUM],Tabla1[[#This Row],[CODIGO]])</f>
        <v>0</v>
      </c>
      <c r="I404" s="28">
        <f>SUMIFS(Tabla16[ISR RET.],Tabla16[NUM],Tabla1[[#This Row],[CODIGO]])</f>
        <v>0</v>
      </c>
      <c r="J404" s="28">
        <f>SUMIFS(Tabla16[IVA RET.],Tabla16[NUM],Tabla1[[#This Row],[CODIGO]])</f>
        <v>0</v>
      </c>
      <c r="K404" t="str">
        <f>FIXED(Tabla1[[#This Row],[TASA 16%]],0)</f>
        <v>0</v>
      </c>
      <c r="L404" t="str">
        <f>FIXED(Tabla1[[#This Row],[TASA 0%]],0)</f>
        <v>0</v>
      </c>
      <c r="M404" t="str">
        <f>FIXED(Tabla1[[#This Row],[TASA EXE.]],0)</f>
        <v>0</v>
      </c>
      <c r="N404" t="str">
        <f>FIXED(Tabla1[[#This Row],[IVA]],0)</f>
        <v>0</v>
      </c>
      <c r="O404" t="str">
        <f>FIXED(Tabla1[[#This Row],[ISR RET]],0)</f>
        <v>0</v>
      </c>
      <c r="P404" t="str">
        <f>FIXED(Tabla1[[#This Row],[IVA RET]],0)</f>
        <v>0</v>
      </c>
      <c r="R404" s="35">
        <f>Tabla1[[#This Row],[TASA 16]]*16%</f>
        <v>0</v>
      </c>
    </row>
    <row r="405" spans="2:18" x14ac:dyDescent="0.25">
      <c r="B405" t="str">
        <f>'[1]210 Y RFC'!A405</f>
        <v>LGR8309144M3</v>
      </c>
      <c r="C405" t="str">
        <f>'[1]210 Y RFC'!B405</f>
        <v>210-0403</v>
      </c>
      <c r="D405" t="str">
        <f>'[1]210 Y RFC'!C405</f>
        <v>LABORATORIOS GRIN SA DE CV</v>
      </c>
      <c r="E405" s="28">
        <f>SUMIFS(Tabla16[TASA 16],Tabla16[NUM],Tabla1[[#This Row],[CODIGO]])</f>
        <v>0</v>
      </c>
      <c r="F405" s="28">
        <f>SUMIFS(Tabla16[TASA 0%],Tabla16[NUM],Tabla1[[#This Row],[CODIGO]])</f>
        <v>0</v>
      </c>
      <c r="G405" s="28">
        <f>SUMIFS(Tabla16[[EXENTO ]],Tabla16[NUM],Tabla1[[#This Row],[CODIGO]])</f>
        <v>0</v>
      </c>
      <c r="H405" s="28">
        <f>SUMIFS(Tabla16[IVA],Tabla16[NUM],Tabla1[[#This Row],[CODIGO]])</f>
        <v>0</v>
      </c>
      <c r="I405" s="28">
        <f>SUMIFS(Tabla16[ISR RET.],Tabla16[NUM],Tabla1[[#This Row],[CODIGO]])</f>
        <v>0</v>
      </c>
      <c r="J405" s="28">
        <f>SUMIFS(Tabla16[IVA RET.],Tabla16[NUM],Tabla1[[#This Row],[CODIGO]])</f>
        <v>0</v>
      </c>
      <c r="K405" t="str">
        <f>FIXED(Tabla1[[#This Row],[TASA 16%]],0)</f>
        <v>0</v>
      </c>
      <c r="L405" t="str">
        <f>FIXED(Tabla1[[#This Row],[TASA 0%]],0)</f>
        <v>0</v>
      </c>
      <c r="M405" t="str">
        <f>FIXED(Tabla1[[#This Row],[TASA EXE.]],0)</f>
        <v>0</v>
      </c>
      <c r="N405" t="str">
        <f>FIXED(Tabla1[[#This Row],[IVA]],0)</f>
        <v>0</v>
      </c>
      <c r="O405" t="str">
        <f>FIXED(Tabla1[[#This Row],[ISR RET]],0)</f>
        <v>0</v>
      </c>
      <c r="P405" t="str">
        <f>FIXED(Tabla1[[#This Row],[IVA RET]],0)</f>
        <v>0</v>
      </c>
      <c r="R405" s="35">
        <f>Tabla1[[#This Row],[TASA 16]]*16%</f>
        <v>0</v>
      </c>
    </row>
    <row r="406" spans="2:18" x14ac:dyDescent="0.25">
      <c r="B406" t="str">
        <f>'[1]210 Y RFC'!A406</f>
        <v>PBO890918971</v>
      </c>
      <c r="C406" t="str">
        <f>'[1]210 Y RFC'!B406</f>
        <v>210-0404</v>
      </c>
      <c r="D406" t="str">
        <f>'[1]210 Y RFC'!C406</f>
        <v>PROMOCIONES BIOMEDICAS DE OCCIDENTE SA DE CV</v>
      </c>
      <c r="E406" s="28">
        <f>SUMIFS(Tabla16[TASA 16],Tabla16[NUM],Tabla1[[#This Row],[CODIGO]])</f>
        <v>0</v>
      </c>
      <c r="F406" s="28">
        <f>SUMIFS(Tabla16[TASA 0%],Tabla16[NUM],Tabla1[[#This Row],[CODIGO]])</f>
        <v>0</v>
      </c>
      <c r="G406" s="28">
        <f>SUMIFS(Tabla16[[EXENTO ]],Tabla16[NUM],Tabla1[[#This Row],[CODIGO]])</f>
        <v>0</v>
      </c>
      <c r="H406" s="28">
        <f>SUMIFS(Tabla16[IVA],Tabla16[NUM],Tabla1[[#This Row],[CODIGO]])</f>
        <v>0</v>
      </c>
      <c r="I406" s="28">
        <f>SUMIFS(Tabla16[ISR RET.],Tabla16[NUM],Tabla1[[#This Row],[CODIGO]])</f>
        <v>0</v>
      </c>
      <c r="J406" s="28">
        <f>SUMIFS(Tabla16[IVA RET.],Tabla16[NUM],Tabla1[[#This Row],[CODIGO]])</f>
        <v>0</v>
      </c>
      <c r="K406" t="str">
        <f>FIXED(Tabla1[[#This Row],[TASA 16%]],0)</f>
        <v>0</v>
      </c>
      <c r="L406" t="str">
        <f>FIXED(Tabla1[[#This Row],[TASA 0%]],0)</f>
        <v>0</v>
      </c>
      <c r="M406" t="str">
        <f>FIXED(Tabla1[[#This Row],[TASA EXE.]],0)</f>
        <v>0</v>
      </c>
      <c r="N406" t="str">
        <f>FIXED(Tabla1[[#This Row],[IVA]],0)</f>
        <v>0</v>
      </c>
      <c r="O406" t="str">
        <f>FIXED(Tabla1[[#This Row],[ISR RET]],0)</f>
        <v>0</v>
      </c>
      <c r="P406" t="str">
        <f>FIXED(Tabla1[[#This Row],[IVA RET]],0)</f>
        <v>0</v>
      </c>
      <c r="R406" s="35">
        <f>Tabla1[[#This Row],[TASA 16]]*16%</f>
        <v>0</v>
      </c>
    </row>
    <row r="407" spans="2:18" x14ac:dyDescent="0.25">
      <c r="B407" t="str">
        <f>'[1]210 Y RFC'!A407</f>
        <v>OOBM800116GD8</v>
      </c>
      <c r="C407" t="str">
        <f>'[1]210 Y RFC'!B407</f>
        <v>210-0405</v>
      </c>
      <c r="D407" t="str">
        <f>'[1]210 Y RFC'!C407</f>
        <v>OROZCO BARBA MARIO ALBERTO</v>
      </c>
      <c r="E407" s="28">
        <f>SUMIFS(Tabla16[TASA 16],Tabla16[NUM],Tabla1[[#This Row],[CODIGO]])</f>
        <v>0</v>
      </c>
      <c r="F407" s="28">
        <f>SUMIFS(Tabla16[TASA 0%],Tabla16[NUM],Tabla1[[#This Row],[CODIGO]])</f>
        <v>0</v>
      </c>
      <c r="G407" s="28">
        <f>SUMIFS(Tabla16[[EXENTO ]],Tabla16[NUM],Tabla1[[#This Row],[CODIGO]])</f>
        <v>0</v>
      </c>
      <c r="H407" s="28">
        <f>SUMIFS(Tabla16[IVA],Tabla16[NUM],Tabla1[[#This Row],[CODIGO]])</f>
        <v>0</v>
      </c>
      <c r="I407" s="28">
        <f>SUMIFS(Tabla16[ISR RET.],Tabla16[NUM],Tabla1[[#This Row],[CODIGO]])</f>
        <v>0</v>
      </c>
      <c r="J407" s="28">
        <f>SUMIFS(Tabla16[IVA RET.],Tabla16[NUM],Tabla1[[#This Row],[CODIGO]])</f>
        <v>0</v>
      </c>
      <c r="K407" t="str">
        <f>FIXED(Tabla1[[#This Row],[TASA 16%]],0)</f>
        <v>0</v>
      </c>
      <c r="L407" t="str">
        <f>FIXED(Tabla1[[#This Row],[TASA 0%]],0)</f>
        <v>0</v>
      </c>
      <c r="M407" t="str">
        <f>FIXED(Tabla1[[#This Row],[TASA EXE.]],0)</f>
        <v>0</v>
      </c>
      <c r="N407" t="str">
        <f>FIXED(Tabla1[[#This Row],[IVA]],0)</f>
        <v>0</v>
      </c>
      <c r="O407" t="str">
        <f>FIXED(Tabla1[[#This Row],[ISR RET]],0)</f>
        <v>0</v>
      </c>
      <c r="P407" t="str">
        <f>FIXED(Tabla1[[#This Row],[IVA RET]],0)</f>
        <v>0</v>
      </c>
      <c r="R407" s="35">
        <f>Tabla1[[#This Row],[TASA 16]]*16%</f>
        <v>0</v>
      </c>
    </row>
    <row r="408" spans="2:18" x14ac:dyDescent="0.25">
      <c r="B408" t="str">
        <f>'[1]210 Y RFC'!A408</f>
        <v>VARV781228710</v>
      </c>
      <c r="C408" t="str">
        <f>'[1]210 Y RFC'!B408</f>
        <v>210-0406</v>
      </c>
      <c r="D408" t="str">
        <f>'[1]210 Y RFC'!C408</f>
        <v>VAZQUEZ RODRIGUEZ VERONICA FABIOLA</v>
      </c>
      <c r="E408" s="28">
        <f>SUMIFS(Tabla16[TASA 16],Tabla16[NUM],Tabla1[[#This Row],[CODIGO]])</f>
        <v>0</v>
      </c>
      <c r="F408" s="28">
        <f>SUMIFS(Tabla16[TASA 0%],Tabla16[NUM],Tabla1[[#This Row],[CODIGO]])</f>
        <v>0</v>
      </c>
      <c r="G408" s="28">
        <f>SUMIFS(Tabla16[[EXENTO ]],Tabla16[NUM],Tabla1[[#This Row],[CODIGO]])</f>
        <v>0</v>
      </c>
      <c r="H408" s="28">
        <f>SUMIFS(Tabla16[IVA],Tabla16[NUM],Tabla1[[#This Row],[CODIGO]])</f>
        <v>0</v>
      </c>
      <c r="I408" s="28">
        <f>SUMIFS(Tabla16[ISR RET.],Tabla16[NUM],Tabla1[[#This Row],[CODIGO]])</f>
        <v>0</v>
      </c>
      <c r="J408" s="28">
        <f>SUMIFS(Tabla16[IVA RET.],Tabla16[NUM],Tabla1[[#This Row],[CODIGO]])</f>
        <v>0</v>
      </c>
      <c r="K408" t="str">
        <f>FIXED(Tabla1[[#This Row],[TASA 16%]],0)</f>
        <v>0</v>
      </c>
      <c r="L408" t="str">
        <f>FIXED(Tabla1[[#This Row],[TASA 0%]],0)</f>
        <v>0</v>
      </c>
      <c r="M408" t="str">
        <f>FIXED(Tabla1[[#This Row],[TASA EXE.]],0)</f>
        <v>0</v>
      </c>
      <c r="N408" t="str">
        <f>FIXED(Tabla1[[#This Row],[IVA]],0)</f>
        <v>0</v>
      </c>
      <c r="O408" t="str">
        <f>FIXED(Tabla1[[#This Row],[ISR RET]],0)</f>
        <v>0</v>
      </c>
      <c r="P408" t="str">
        <f>FIXED(Tabla1[[#This Row],[IVA RET]],0)</f>
        <v>0</v>
      </c>
      <c r="R408" s="35">
        <f>Tabla1[[#This Row],[TASA 16]]*16%</f>
        <v>0</v>
      </c>
    </row>
    <row r="409" spans="2:18" x14ac:dyDescent="0.25">
      <c r="B409" t="str">
        <f>'[1]210 Y RFC'!A409</f>
        <v>HESC931212CL2</v>
      </c>
      <c r="C409" t="str">
        <f>'[1]210 Y RFC'!B409</f>
        <v>210-0407</v>
      </c>
      <c r="D409" t="str">
        <f>'[1]210 Y RFC'!C409</f>
        <v>HERNANDEZ SOLER CRISTIAN JOSE GUADALUPE</v>
      </c>
      <c r="E409" s="28">
        <f>SUMIFS(Tabla16[TASA 16],Tabla16[NUM],Tabla1[[#This Row],[CODIGO]])</f>
        <v>0</v>
      </c>
      <c r="F409" s="28">
        <f>SUMIFS(Tabla16[TASA 0%],Tabla16[NUM],Tabla1[[#This Row],[CODIGO]])</f>
        <v>0</v>
      </c>
      <c r="G409" s="28">
        <f>SUMIFS(Tabla16[[EXENTO ]],Tabla16[NUM],Tabla1[[#This Row],[CODIGO]])</f>
        <v>0</v>
      </c>
      <c r="H409" s="28">
        <f>SUMIFS(Tabla16[IVA],Tabla16[NUM],Tabla1[[#This Row],[CODIGO]])</f>
        <v>0</v>
      </c>
      <c r="I409" s="28">
        <f>SUMIFS(Tabla16[ISR RET.],Tabla16[NUM],Tabla1[[#This Row],[CODIGO]])</f>
        <v>0</v>
      </c>
      <c r="J409" s="28">
        <f>SUMIFS(Tabla16[IVA RET.],Tabla16[NUM],Tabla1[[#This Row],[CODIGO]])</f>
        <v>0</v>
      </c>
      <c r="K409" t="str">
        <f>FIXED(Tabla1[[#This Row],[TASA 16%]],0)</f>
        <v>0</v>
      </c>
      <c r="L409" t="str">
        <f>FIXED(Tabla1[[#This Row],[TASA 0%]],0)</f>
        <v>0</v>
      </c>
      <c r="M409" t="str">
        <f>FIXED(Tabla1[[#This Row],[TASA EXE.]],0)</f>
        <v>0</v>
      </c>
      <c r="N409" t="str">
        <f>FIXED(Tabla1[[#This Row],[IVA]],0)</f>
        <v>0</v>
      </c>
      <c r="O409" t="str">
        <f>FIXED(Tabla1[[#This Row],[ISR RET]],0)</f>
        <v>0</v>
      </c>
      <c r="P409" t="str">
        <f>FIXED(Tabla1[[#This Row],[IVA RET]],0)</f>
        <v>0</v>
      </c>
      <c r="R409" s="35">
        <f>Tabla1[[#This Row],[TASA 16]]*16%</f>
        <v>0</v>
      </c>
    </row>
    <row r="410" spans="2:18" x14ac:dyDescent="0.25">
      <c r="B410" t="str">
        <f>'[1]210 Y RFC'!A410</f>
        <v>IJA971027AB3</v>
      </c>
      <c r="C410" t="str">
        <f>'[1]210 Y RFC'!B410</f>
        <v>210-0408</v>
      </c>
      <c r="D410" t="str">
        <f>'[1]210 Y RFC'!C410</f>
        <v>INNOVACIONES DE JALISCO SA DE CV</v>
      </c>
      <c r="E410" s="28">
        <f>SUMIFS(Tabla16[TASA 16],Tabla16[NUM],Tabla1[[#This Row],[CODIGO]])</f>
        <v>0</v>
      </c>
      <c r="F410" s="28">
        <f>SUMIFS(Tabla16[TASA 0%],Tabla16[NUM],Tabla1[[#This Row],[CODIGO]])</f>
        <v>0</v>
      </c>
      <c r="G410" s="28">
        <f>SUMIFS(Tabla16[[EXENTO ]],Tabla16[NUM],Tabla1[[#This Row],[CODIGO]])</f>
        <v>0</v>
      </c>
      <c r="H410" s="28">
        <f>SUMIFS(Tabla16[IVA],Tabla16[NUM],Tabla1[[#This Row],[CODIGO]])</f>
        <v>0</v>
      </c>
      <c r="I410" s="28">
        <f>SUMIFS(Tabla16[ISR RET.],Tabla16[NUM],Tabla1[[#This Row],[CODIGO]])</f>
        <v>0</v>
      </c>
      <c r="J410" s="28">
        <f>SUMIFS(Tabla16[IVA RET.],Tabla16[NUM],Tabla1[[#This Row],[CODIGO]])</f>
        <v>0</v>
      </c>
      <c r="K410" t="str">
        <f>FIXED(Tabla1[[#This Row],[TASA 16%]],0)</f>
        <v>0</v>
      </c>
      <c r="L410" t="str">
        <f>FIXED(Tabla1[[#This Row],[TASA 0%]],0)</f>
        <v>0</v>
      </c>
      <c r="M410" t="str">
        <f>FIXED(Tabla1[[#This Row],[TASA EXE.]],0)</f>
        <v>0</v>
      </c>
      <c r="N410" t="str">
        <f>FIXED(Tabla1[[#This Row],[IVA]],0)</f>
        <v>0</v>
      </c>
      <c r="O410" t="str">
        <f>FIXED(Tabla1[[#This Row],[ISR RET]],0)</f>
        <v>0</v>
      </c>
      <c r="P410" t="str">
        <f>FIXED(Tabla1[[#This Row],[IVA RET]],0)</f>
        <v>0</v>
      </c>
      <c r="R410" s="35">
        <f>Tabla1[[#This Row],[TASA 16]]*16%</f>
        <v>0</v>
      </c>
    </row>
    <row r="411" spans="2:18" x14ac:dyDescent="0.25">
      <c r="B411" t="str">
        <f>'[1]210 Y RFC'!A411</f>
        <v>GUAO740807IP4</v>
      </c>
      <c r="C411" t="str">
        <f>'[1]210 Y RFC'!B411</f>
        <v>210-0409</v>
      </c>
      <c r="D411" t="str">
        <f>'[1]210 Y RFC'!C411</f>
        <v>GUTIERREZ ACEVES OSCAR GUADALUPE</v>
      </c>
      <c r="E411" s="28">
        <f>SUMIFS(Tabla16[TASA 16],Tabla16[NUM],Tabla1[[#This Row],[CODIGO]])</f>
        <v>0</v>
      </c>
      <c r="F411" s="28">
        <f>SUMIFS(Tabla16[TASA 0%],Tabla16[NUM],Tabla1[[#This Row],[CODIGO]])</f>
        <v>0</v>
      </c>
      <c r="G411" s="28">
        <f>SUMIFS(Tabla16[[EXENTO ]],Tabla16[NUM],Tabla1[[#This Row],[CODIGO]])</f>
        <v>0</v>
      </c>
      <c r="H411" s="28">
        <f>SUMIFS(Tabla16[IVA],Tabla16[NUM],Tabla1[[#This Row],[CODIGO]])</f>
        <v>0</v>
      </c>
      <c r="I411" s="28">
        <f>SUMIFS(Tabla16[ISR RET.],Tabla16[NUM],Tabla1[[#This Row],[CODIGO]])</f>
        <v>0</v>
      </c>
      <c r="J411" s="28">
        <f>SUMIFS(Tabla16[IVA RET.],Tabla16[NUM],Tabla1[[#This Row],[CODIGO]])</f>
        <v>0</v>
      </c>
      <c r="K411" t="str">
        <f>FIXED(Tabla1[[#This Row],[TASA 16%]],0)</f>
        <v>0</v>
      </c>
      <c r="L411" t="str">
        <f>FIXED(Tabla1[[#This Row],[TASA 0%]],0)</f>
        <v>0</v>
      </c>
      <c r="M411" t="str">
        <f>FIXED(Tabla1[[#This Row],[TASA EXE.]],0)</f>
        <v>0</v>
      </c>
      <c r="N411" t="str">
        <f>FIXED(Tabla1[[#This Row],[IVA]],0)</f>
        <v>0</v>
      </c>
      <c r="O411" t="str">
        <f>FIXED(Tabla1[[#This Row],[ISR RET]],0)</f>
        <v>0</v>
      </c>
      <c r="P411" t="str">
        <f>FIXED(Tabla1[[#This Row],[IVA RET]],0)</f>
        <v>0</v>
      </c>
      <c r="R411" s="35">
        <f>Tabla1[[#This Row],[TASA 16]]*16%</f>
        <v>0</v>
      </c>
    </row>
    <row r="412" spans="2:18" x14ac:dyDescent="0.25">
      <c r="B412" t="str">
        <f>'[1]210 Y RFC'!A412</f>
        <v>JAPA691017TP6</v>
      </c>
      <c r="C412" t="str">
        <f>'[1]210 Y RFC'!B412</f>
        <v>210-0410</v>
      </c>
      <c r="D412" t="str">
        <f>'[1]210 Y RFC'!C412</f>
        <v>JAUREGUI PAREDES ALEJANDRO</v>
      </c>
      <c r="E412" s="28">
        <f>SUMIFS(Tabla16[TASA 16],Tabla16[NUM],Tabla1[[#This Row],[CODIGO]])</f>
        <v>0</v>
      </c>
      <c r="F412" s="28">
        <f>SUMIFS(Tabla16[TASA 0%],Tabla16[NUM],Tabla1[[#This Row],[CODIGO]])</f>
        <v>0</v>
      </c>
      <c r="G412" s="28">
        <f>SUMIFS(Tabla16[[EXENTO ]],Tabla16[NUM],Tabla1[[#This Row],[CODIGO]])</f>
        <v>0</v>
      </c>
      <c r="H412" s="28">
        <f>SUMIFS(Tabla16[IVA],Tabla16[NUM],Tabla1[[#This Row],[CODIGO]])</f>
        <v>0</v>
      </c>
      <c r="I412" s="28">
        <f>SUMIFS(Tabla16[ISR RET.],Tabla16[NUM],Tabla1[[#This Row],[CODIGO]])</f>
        <v>0</v>
      </c>
      <c r="J412" s="28">
        <f>SUMIFS(Tabla16[IVA RET.],Tabla16[NUM],Tabla1[[#This Row],[CODIGO]])</f>
        <v>0</v>
      </c>
      <c r="K412" t="str">
        <f>FIXED(Tabla1[[#This Row],[TASA 16%]],0)</f>
        <v>0</v>
      </c>
      <c r="L412" t="str">
        <f>FIXED(Tabla1[[#This Row],[TASA 0%]],0)</f>
        <v>0</v>
      </c>
      <c r="M412" t="str">
        <f>FIXED(Tabla1[[#This Row],[TASA EXE.]],0)</f>
        <v>0</v>
      </c>
      <c r="N412" t="str">
        <f>FIXED(Tabla1[[#This Row],[IVA]],0)</f>
        <v>0</v>
      </c>
      <c r="O412" t="str">
        <f>FIXED(Tabla1[[#This Row],[ISR RET]],0)</f>
        <v>0</v>
      </c>
      <c r="P412" t="str">
        <f>FIXED(Tabla1[[#This Row],[IVA RET]],0)</f>
        <v>0</v>
      </c>
      <c r="R412" s="35">
        <f>Tabla1[[#This Row],[TASA 16]]*16%</f>
        <v>0</v>
      </c>
    </row>
    <row r="413" spans="2:18" x14ac:dyDescent="0.25">
      <c r="B413" t="str">
        <f>'[1]210 Y RFC'!A413</f>
        <v>BAMB7809284W8</v>
      </c>
      <c r="C413" t="str">
        <f>'[1]210 Y RFC'!B413</f>
        <v>210-0411</v>
      </c>
      <c r="D413" t="str">
        <f>'[1]210 Y RFC'!C413</f>
        <v>BARRIOS MUÑOZ BLANCA ESTELA</v>
      </c>
      <c r="E413" s="28">
        <f>SUMIFS(Tabla16[TASA 16],Tabla16[NUM],Tabla1[[#This Row],[CODIGO]])</f>
        <v>0</v>
      </c>
      <c r="F413" s="28">
        <f>SUMIFS(Tabla16[TASA 0%],Tabla16[NUM],Tabla1[[#This Row],[CODIGO]])</f>
        <v>0</v>
      </c>
      <c r="G413" s="28">
        <f>SUMIFS(Tabla16[[EXENTO ]],Tabla16[NUM],Tabla1[[#This Row],[CODIGO]])</f>
        <v>0</v>
      </c>
      <c r="H413" s="28">
        <f>SUMIFS(Tabla16[IVA],Tabla16[NUM],Tabla1[[#This Row],[CODIGO]])</f>
        <v>0</v>
      </c>
      <c r="I413" s="28">
        <f>SUMIFS(Tabla16[ISR RET.],Tabla16[NUM],Tabla1[[#This Row],[CODIGO]])</f>
        <v>0</v>
      </c>
      <c r="J413" s="28">
        <f>SUMIFS(Tabla16[IVA RET.],Tabla16[NUM],Tabla1[[#This Row],[CODIGO]])</f>
        <v>0</v>
      </c>
      <c r="K413" t="str">
        <f>FIXED(Tabla1[[#This Row],[TASA 16%]],0)</f>
        <v>0</v>
      </c>
      <c r="L413" t="str">
        <f>FIXED(Tabla1[[#This Row],[TASA 0%]],0)</f>
        <v>0</v>
      </c>
      <c r="M413" t="str">
        <f>FIXED(Tabla1[[#This Row],[TASA EXE.]],0)</f>
        <v>0</v>
      </c>
      <c r="N413" t="str">
        <f>FIXED(Tabla1[[#This Row],[IVA]],0)</f>
        <v>0</v>
      </c>
      <c r="O413" t="str">
        <f>FIXED(Tabla1[[#This Row],[ISR RET]],0)</f>
        <v>0</v>
      </c>
      <c r="P413" t="str">
        <f>FIXED(Tabla1[[#This Row],[IVA RET]],0)</f>
        <v>0</v>
      </c>
      <c r="R413" s="35">
        <f>Tabla1[[#This Row],[TASA 16]]*16%</f>
        <v>0</v>
      </c>
    </row>
    <row r="414" spans="2:18" x14ac:dyDescent="0.25">
      <c r="B414" t="str">
        <f>'[1]210 Y RFC'!A414</f>
        <v>GON140609IQ9</v>
      </c>
      <c r="C414" t="str">
        <f>'[1]210 Y RFC'!B414</f>
        <v>210-0412</v>
      </c>
      <c r="D414" t="str">
        <f>'[1]210 Y RFC'!C414</f>
        <v>A Y G ONCOLOGICOS SA DE CV</v>
      </c>
      <c r="E414" s="28">
        <f>SUMIFS(Tabla16[TASA 16],Tabla16[NUM],Tabla1[[#This Row],[CODIGO]])</f>
        <v>0</v>
      </c>
      <c r="F414" s="28">
        <f>SUMIFS(Tabla16[TASA 0%],Tabla16[NUM],Tabla1[[#This Row],[CODIGO]])</f>
        <v>0</v>
      </c>
      <c r="G414" s="28">
        <f>SUMIFS(Tabla16[[EXENTO ]],Tabla16[NUM],Tabla1[[#This Row],[CODIGO]])</f>
        <v>0</v>
      </c>
      <c r="H414" s="28">
        <f>SUMIFS(Tabla16[IVA],Tabla16[NUM],Tabla1[[#This Row],[CODIGO]])</f>
        <v>0</v>
      </c>
      <c r="I414" s="28">
        <f>SUMIFS(Tabla16[ISR RET.],Tabla16[NUM],Tabla1[[#This Row],[CODIGO]])</f>
        <v>0</v>
      </c>
      <c r="J414" s="28">
        <f>SUMIFS(Tabla16[IVA RET.],Tabla16[NUM],Tabla1[[#This Row],[CODIGO]])</f>
        <v>0</v>
      </c>
      <c r="K414" t="str">
        <f>FIXED(Tabla1[[#This Row],[TASA 16%]],0)</f>
        <v>0</v>
      </c>
      <c r="L414" t="str">
        <f>FIXED(Tabla1[[#This Row],[TASA 0%]],0)</f>
        <v>0</v>
      </c>
      <c r="M414" t="str">
        <f>FIXED(Tabla1[[#This Row],[TASA EXE.]],0)</f>
        <v>0</v>
      </c>
      <c r="N414" t="str">
        <f>FIXED(Tabla1[[#This Row],[IVA]],0)</f>
        <v>0</v>
      </c>
      <c r="O414" t="str">
        <f>FIXED(Tabla1[[#This Row],[ISR RET]],0)</f>
        <v>0</v>
      </c>
      <c r="P414" t="str">
        <f>FIXED(Tabla1[[#This Row],[IVA RET]],0)</f>
        <v>0</v>
      </c>
      <c r="R414" s="35">
        <f>Tabla1[[#This Row],[TASA 16]]*16%</f>
        <v>0</v>
      </c>
    </row>
    <row r="415" spans="2:18" x14ac:dyDescent="0.25">
      <c r="B415" t="str">
        <f>'[1]210 Y RFC'!A415</f>
        <v>MAP160411E15</v>
      </c>
      <c r="C415" t="str">
        <f>'[1]210 Y RFC'!B415</f>
        <v>210-0413</v>
      </c>
      <c r="D415" t="str">
        <f>'[1]210 Y RFC'!C415</f>
        <v>MARKETING &amp; PUBLICIDAD GAMEZ SA DE CV</v>
      </c>
      <c r="E415" s="28">
        <f>SUMIFS(Tabla16[TASA 16],Tabla16[NUM],Tabla1[[#This Row],[CODIGO]])</f>
        <v>0</v>
      </c>
      <c r="F415" s="28">
        <f>SUMIFS(Tabla16[TASA 0%],Tabla16[NUM],Tabla1[[#This Row],[CODIGO]])</f>
        <v>0</v>
      </c>
      <c r="G415" s="28">
        <f>SUMIFS(Tabla16[[EXENTO ]],Tabla16[NUM],Tabla1[[#This Row],[CODIGO]])</f>
        <v>0</v>
      </c>
      <c r="H415" s="28">
        <f>SUMIFS(Tabla16[IVA],Tabla16[NUM],Tabla1[[#This Row],[CODIGO]])</f>
        <v>0</v>
      </c>
      <c r="I415" s="28">
        <f>SUMIFS(Tabla16[ISR RET.],Tabla16[NUM],Tabla1[[#This Row],[CODIGO]])</f>
        <v>0</v>
      </c>
      <c r="J415" s="28">
        <f>SUMIFS(Tabla16[IVA RET.],Tabla16[NUM],Tabla1[[#This Row],[CODIGO]])</f>
        <v>0</v>
      </c>
      <c r="K415" t="str">
        <f>FIXED(Tabla1[[#This Row],[TASA 16%]],0)</f>
        <v>0</v>
      </c>
      <c r="L415" t="str">
        <f>FIXED(Tabla1[[#This Row],[TASA 0%]],0)</f>
        <v>0</v>
      </c>
      <c r="M415" t="str">
        <f>FIXED(Tabla1[[#This Row],[TASA EXE.]],0)</f>
        <v>0</v>
      </c>
      <c r="N415" t="str">
        <f>FIXED(Tabla1[[#This Row],[IVA]],0)</f>
        <v>0</v>
      </c>
      <c r="O415" t="str">
        <f>FIXED(Tabla1[[#This Row],[ISR RET]],0)</f>
        <v>0</v>
      </c>
      <c r="P415" t="str">
        <f>FIXED(Tabla1[[#This Row],[IVA RET]],0)</f>
        <v>0</v>
      </c>
      <c r="R415" s="35">
        <f>Tabla1[[#This Row],[TASA 16]]*16%</f>
        <v>0</v>
      </c>
    </row>
    <row r="416" spans="2:18" x14ac:dyDescent="0.25">
      <c r="B416" t="str">
        <f>'[1]210 Y RFC'!A416</f>
        <v>PIM810710R32</v>
      </c>
      <c r="C416" t="str">
        <f>'[1]210 Y RFC'!B416</f>
        <v>210-0414</v>
      </c>
      <c r="D416" t="str">
        <f>'[1]210 Y RFC'!C416</f>
        <v>PRODUCTOS INTERNACIONALES MABE SA DE CV</v>
      </c>
      <c r="E416" s="28">
        <f>SUMIFS(Tabla16[TASA 16],Tabla16[NUM],Tabla1[[#This Row],[CODIGO]])</f>
        <v>0</v>
      </c>
      <c r="F416" s="28">
        <f>SUMIFS(Tabla16[TASA 0%],Tabla16[NUM],Tabla1[[#This Row],[CODIGO]])</f>
        <v>0</v>
      </c>
      <c r="G416" s="28">
        <f>SUMIFS(Tabla16[[EXENTO ]],Tabla16[NUM],Tabla1[[#This Row],[CODIGO]])</f>
        <v>0</v>
      </c>
      <c r="H416" s="28">
        <f>SUMIFS(Tabla16[IVA],Tabla16[NUM],Tabla1[[#This Row],[CODIGO]])</f>
        <v>0</v>
      </c>
      <c r="I416" s="28">
        <f>SUMIFS(Tabla16[ISR RET.],Tabla16[NUM],Tabla1[[#This Row],[CODIGO]])</f>
        <v>0</v>
      </c>
      <c r="J416" s="28">
        <f>SUMIFS(Tabla16[IVA RET.],Tabla16[NUM],Tabla1[[#This Row],[CODIGO]])</f>
        <v>0</v>
      </c>
      <c r="K416" t="str">
        <f>FIXED(Tabla1[[#This Row],[TASA 16%]],0)</f>
        <v>0</v>
      </c>
      <c r="L416" t="str">
        <f>FIXED(Tabla1[[#This Row],[TASA 0%]],0)</f>
        <v>0</v>
      </c>
      <c r="M416" t="str">
        <f>FIXED(Tabla1[[#This Row],[TASA EXE.]],0)</f>
        <v>0</v>
      </c>
      <c r="N416" t="str">
        <f>FIXED(Tabla1[[#This Row],[IVA]],0)</f>
        <v>0</v>
      </c>
      <c r="O416" t="str">
        <f>FIXED(Tabla1[[#This Row],[ISR RET]],0)</f>
        <v>0</v>
      </c>
      <c r="P416" t="str">
        <f>FIXED(Tabla1[[#This Row],[IVA RET]],0)</f>
        <v>0</v>
      </c>
      <c r="R416" s="35">
        <f>Tabla1[[#This Row],[TASA 16]]*16%</f>
        <v>0</v>
      </c>
    </row>
    <row r="417" spans="2:20" x14ac:dyDescent="0.25">
      <c r="B417" t="str">
        <f>'[1]210 Y RFC'!A417</f>
        <v>GORF541023LX7</v>
      </c>
      <c r="C417" t="str">
        <f>'[1]210 Y RFC'!B417</f>
        <v>210-0415</v>
      </c>
      <c r="D417" t="str">
        <f>'[1]210 Y RFC'!C417</f>
        <v>GOMEZ RAMOS FERNANDO</v>
      </c>
      <c r="E417" s="28">
        <f>SUMIFS(Tabla16[TASA 16],Tabla16[NUM],Tabla1[[#This Row],[CODIGO]])</f>
        <v>0</v>
      </c>
      <c r="F417" s="28">
        <f>SUMIFS(Tabla16[TASA 0%],Tabla16[NUM],Tabla1[[#This Row],[CODIGO]])</f>
        <v>0</v>
      </c>
      <c r="G417" s="28">
        <f>SUMIFS(Tabla16[[EXENTO ]],Tabla16[NUM],Tabla1[[#This Row],[CODIGO]])</f>
        <v>0</v>
      </c>
      <c r="H417" s="28">
        <f>SUMIFS(Tabla16[IVA],Tabla16[NUM],Tabla1[[#This Row],[CODIGO]])</f>
        <v>0</v>
      </c>
      <c r="I417" s="28">
        <f>SUMIFS(Tabla16[ISR RET.],Tabla16[NUM],Tabla1[[#This Row],[CODIGO]])</f>
        <v>0</v>
      </c>
      <c r="J417" s="28">
        <f>SUMIFS(Tabla16[IVA RET.],Tabla16[NUM],Tabla1[[#This Row],[CODIGO]])</f>
        <v>0</v>
      </c>
      <c r="K417" t="str">
        <f>FIXED(Tabla1[[#This Row],[TASA 16%]],0)</f>
        <v>0</v>
      </c>
      <c r="L417" t="str">
        <f>FIXED(Tabla1[[#This Row],[TASA 0%]],0)</f>
        <v>0</v>
      </c>
      <c r="M417" t="str">
        <f>FIXED(Tabla1[[#This Row],[TASA EXE.]],0)</f>
        <v>0</v>
      </c>
      <c r="N417" t="str">
        <f>FIXED(Tabla1[[#This Row],[IVA]],0)</f>
        <v>0</v>
      </c>
      <c r="O417" t="str">
        <f>FIXED(Tabla1[[#This Row],[ISR RET]],0)</f>
        <v>0</v>
      </c>
      <c r="P417" t="str">
        <f>FIXED(Tabla1[[#This Row],[IVA RET]],0)</f>
        <v>0</v>
      </c>
      <c r="R417" s="35">
        <f>Tabla1[[#This Row],[TASA 16]]*16%</f>
        <v>0</v>
      </c>
    </row>
    <row r="418" spans="2:20" x14ac:dyDescent="0.25">
      <c r="B418" t="str">
        <f>'[1]210 Y RFC'!A418</f>
        <v>GOCF8111136W6</v>
      </c>
      <c r="C418" t="str">
        <f>'[1]210 Y RFC'!B418</f>
        <v>210-0416</v>
      </c>
      <c r="D418" t="str">
        <f>'[1]210 Y RFC'!C418</f>
        <v>GOMEZ CASTELLANOS FERNANDO</v>
      </c>
      <c r="E418" s="28">
        <f>SUMIFS(Tabla16[TASA 16],Tabla16[NUM],Tabla1[[#This Row],[CODIGO]])</f>
        <v>0</v>
      </c>
      <c r="F418" s="28">
        <f>SUMIFS(Tabla16[TASA 0%],Tabla16[NUM],Tabla1[[#This Row],[CODIGO]])</f>
        <v>319657.16000000003</v>
      </c>
      <c r="G418" s="28">
        <f>SUMIFS(Tabla16[[EXENTO ]],Tabla16[NUM],Tabla1[[#This Row],[CODIGO]])</f>
        <v>0</v>
      </c>
      <c r="H418" s="28">
        <f>SUMIFS(Tabla16[IVA],Tabla16[NUM],Tabla1[[#This Row],[CODIGO]])</f>
        <v>0</v>
      </c>
      <c r="I418" s="28">
        <f>SUMIFS(Tabla16[ISR RET.],Tabla16[NUM],Tabla1[[#This Row],[CODIGO]])</f>
        <v>0</v>
      </c>
      <c r="J418" s="28">
        <f>SUMIFS(Tabla16[IVA RET.],Tabla16[NUM],Tabla1[[#This Row],[CODIGO]])</f>
        <v>0</v>
      </c>
      <c r="K418" t="str">
        <f>FIXED(Tabla1[[#This Row],[TASA 16%]],0)</f>
        <v>0</v>
      </c>
      <c r="L418" t="str">
        <f>FIXED(Tabla1[[#This Row],[TASA 0%]],0)</f>
        <v>319,657</v>
      </c>
      <c r="M418" t="str">
        <f>FIXED(Tabla1[[#This Row],[TASA EXE.]],0)</f>
        <v>0</v>
      </c>
      <c r="N418" t="str">
        <f>FIXED(Tabla1[[#This Row],[IVA]],0)</f>
        <v>0</v>
      </c>
      <c r="O418" t="str">
        <f>FIXED(Tabla1[[#This Row],[ISR RET]],0)</f>
        <v>0</v>
      </c>
      <c r="P418" t="str">
        <f>FIXED(Tabla1[[#This Row],[IVA RET]],0)</f>
        <v>0</v>
      </c>
      <c r="R418" s="35">
        <f>Tabla1[[#This Row],[TASA 16]]*16%</f>
        <v>0</v>
      </c>
    </row>
    <row r="419" spans="2:20" x14ac:dyDescent="0.25">
      <c r="B419" t="str">
        <f>'[1]210 Y RFC'!A419</f>
        <v>MACA780426JP3</v>
      </c>
      <c r="C419" t="str">
        <f>'[1]210 Y RFC'!B419</f>
        <v>210-0417</v>
      </c>
      <c r="D419" t="str">
        <f>'[1]210 Y RFC'!C419</f>
        <v>MARTINEZ CARRANZA ALEJANDRA NOEMI</v>
      </c>
      <c r="E419" s="28">
        <f>SUMIFS(Tabla16[TASA 16],Tabla16[NUM],Tabla1[[#This Row],[CODIGO]])</f>
        <v>0</v>
      </c>
      <c r="F419" s="28">
        <f>SUMIFS(Tabla16[TASA 0%],Tabla16[NUM],Tabla1[[#This Row],[CODIGO]])</f>
        <v>0</v>
      </c>
      <c r="G419" s="28">
        <f>SUMIFS(Tabla16[[EXENTO ]],Tabla16[NUM],Tabla1[[#This Row],[CODIGO]])</f>
        <v>0</v>
      </c>
      <c r="H419" s="28">
        <f>SUMIFS(Tabla16[IVA],Tabla16[NUM],Tabla1[[#This Row],[CODIGO]])</f>
        <v>0</v>
      </c>
      <c r="I419" s="28">
        <f>SUMIFS(Tabla16[ISR RET.],Tabla16[NUM],Tabla1[[#This Row],[CODIGO]])</f>
        <v>0</v>
      </c>
      <c r="J419" s="28">
        <f>SUMIFS(Tabla16[IVA RET.],Tabla16[NUM],Tabla1[[#This Row],[CODIGO]])</f>
        <v>0</v>
      </c>
      <c r="K419" t="str">
        <f>FIXED(Tabla1[[#This Row],[TASA 16%]],0)</f>
        <v>0</v>
      </c>
      <c r="L419" t="str">
        <f>FIXED(Tabla1[[#This Row],[TASA 0%]],0)</f>
        <v>0</v>
      </c>
      <c r="M419" t="str">
        <f>FIXED(Tabla1[[#This Row],[TASA EXE.]],0)</f>
        <v>0</v>
      </c>
      <c r="N419" t="str">
        <f>FIXED(Tabla1[[#This Row],[IVA]],0)</f>
        <v>0</v>
      </c>
      <c r="O419" t="str">
        <f>FIXED(Tabla1[[#This Row],[ISR RET]],0)</f>
        <v>0</v>
      </c>
      <c r="P419" t="str">
        <f>FIXED(Tabla1[[#This Row],[IVA RET]],0)</f>
        <v>0</v>
      </c>
      <c r="R419" s="35">
        <f>Tabla1[[#This Row],[TASA 16]]*16%</f>
        <v>0</v>
      </c>
    </row>
    <row r="420" spans="2:20" x14ac:dyDescent="0.25">
      <c r="B420" t="str">
        <f>'[1]210 Y RFC'!A420</f>
        <v>AASE8109106W3</v>
      </c>
      <c r="C420" t="str">
        <f>'[1]210 Y RFC'!B420</f>
        <v>210-0418</v>
      </c>
      <c r="D420" t="str">
        <f>'[1]210 Y RFC'!C420</f>
        <v>AMADOR SANCHEZ ERIKA PAULINA</v>
      </c>
      <c r="E420" s="28">
        <f>SUMIFS(Tabla16[TASA 16],Tabla16[NUM],Tabla1[[#This Row],[CODIGO]])</f>
        <v>0</v>
      </c>
      <c r="F420" s="28">
        <f>SUMIFS(Tabla16[TASA 0%],Tabla16[NUM],Tabla1[[#This Row],[CODIGO]])</f>
        <v>0</v>
      </c>
      <c r="G420" s="28">
        <f>SUMIFS(Tabla16[[EXENTO ]],Tabla16[NUM],Tabla1[[#This Row],[CODIGO]])</f>
        <v>0</v>
      </c>
      <c r="H420" s="28">
        <f>SUMIFS(Tabla16[IVA],Tabla16[NUM],Tabla1[[#This Row],[CODIGO]])</f>
        <v>0</v>
      </c>
      <c r="I420" s="28">
        <f>SUMIFS(Tabla16[ISR RET.],Tabla16[NUM],Tabla1[[#This Row],[CODIGO]])</f>
        <v>0</v>
      </c>
      <c r="J420" s="28">
        <f>SUMIFS(Tabla16[IVA RET.],Tabla16[NUM],Tabla1[[#This Row],[CODIGO]])</f>
        <v>0</v>
      </c>
      <c r="K420" t="str">
        <f>FIXED(Tabla1[[#This Row],[TASA 16%]],0)</f>
        <v>0</v>
      </c>
      <c r="L420" t="str">
        <f>FIXED(Tabla1[[#This Row],[TASA 0%]],0)</f>
        <v>0</v>
      </c>
      <c r="M420" t="str">
        <f>FIXED(Tabla1[[#This Row],[TASA EXE.]],0)</f>
        <v>0</v>
      </c>
      <c r="N420" t="str">
        <f>FIXED(Tabla1[[#This Row],[IVA]],0)</f>
        <v>0</v>
      </c>
      <c r="O420" t="str">
        <f>FIXED(Tabla1[[#This Row],[ISR RET]],0)</f>
        <v>0</v>
      </c>
      <c r="P420" t="str">
        <f>FIXED(Tabla1[[#This Row],[IVA RET]],0)</f>
        <v>0</v>
      </c>
      <c r="R420" s="35">
        <f>Tabla1[[#This Row],[TASA 16]]*16%</f>
        <v>0</v>
      </c>
    </row>
    <row r="421" spans="2:20" x14ac:dyDescent="0.25">
      <c r="B421" t="str">
        <f>'[1]210 Y RFC'!A421</f>
        <v>GAMB710304NX2</v>
      </c>
      <c r="C421" t="str">
        <f>'[1]210 Y RFC'!B421</f>
        <v>210-0419</v>
      </c>
      <c r="D421" t="str">
        <f>'[1]210 Y RFC'!C421</f>
        <v>GARCIA MACIAS BLANCA ESTELA</v>
      </c>
      <c r="E421" s="28">
        <f>SUMIFS(Tabla16[TASA 16],Tabla16[NUM],Tabla1[[#This Row],[CODIGO]])</f>
        <v>0</v>
      </c>
      <c r="F421" s="28">
        <f>SUMIFS(Tabla16[TASA 0%],Tabla16[NUM],Tabla1[[#This Row],[CODIGO]])</f>
        <v>0</v>
      </c>
      <c r="G421" s="28">
        <f>SUMIFS(Tabla16[[EXENTO ]],Tabla16[NUM],Tabla1[[#This Row],[CODIGO]])</f>
        <v>0</v>
      </c>
      <c r="H421" s="28">
        <f>SUMIFS(Tabla16[IVA],Tabla16[NUM],Tabla1[[#This Row],[CODIGO]])</f>
        <v>0</v>
      </c>
      <c r="I421" s="28">
        <f>SUMIFS(Tabla16[ISR RET.],Tabla16[NUM],Tabla1[[#This Row],[CODIGO]])</f>
        <v>0</v>
      </c>
      <c r="J421" s="28">
        <f>SUMIFS(Tabla16[IVA RET.],Tabla16[NUM],Tabla1[[#This Row],[CODIGO]])</f>
        <v>0</v>
      </c>
      <c r="K421" t="str">
        <f>FIXED(Tabla1[[#This Row],[TASA 16%]],0)</f>
        <v>0</v>
      </c>
      <c r="L421" t="str">
        <f>FIXED(Tabla1[[#This Row],[TASA 0%]],0)</f>
        <v>0</v>
      </c>
      <c r="M421" t="str">
        <f>FIXED(Tabla1[[#This Row],[TASA EXE.]],0)</f>
        <v>0</v>
      </c>
      <c r="N421" t="str">
        <f>FIXED(Tabla1[[#This Row],[IVA]],0)</f>
        <v>0</v>
      </c>
      <c r="O421" t="str">
        <f>FIXED(Tabla1[[#This Row],[ISR RET]],0)</f>
        <v>0</v>
      </c>
      <c r="P421" t="str">
        <f>FIXED(Tabla1[[#This Row],[IVA RET]],0)</f>
        <v>0</v>
      </c>
      <c r="R421" s="35">
        <f>Tabla1[[#This Row],[TASA 16]]*16%</f>
        <v>0</v>
      </c>
    </row>
    <row r="422" spans="2:20" x14ac:dyDescent="0.25">
      <c r="B422" t="str">
        <f>'[1]210 Y RFC'!A422</f>
        <v>NAF120731ET5</v>
      </c>
      <c r="C422" t="str">
        <f>'[1]210 Y RFC'!B422</f>
        <v>210-0420</v>
      </c>
      <c r="D422" t="str">
        <f>'[1]210 Y RFC'!C422</f>
        <v>NAFARMEX S DE RL DE CV</v>
      </c>
      <c r="E422" s="28">
        <f>SUMIFS(Tabla16[TASA 16],Tabla16[NUM],Tabla1[[#This Row],[CODIGO]])</f>
        <v>0</v>
      </c>
      <c r="F422" s="28">
        <f>SUMIFS(Tabla16[TASA 0%],Tabla16[NUM],Tabla1[[#This Row],[CODIGO]])</f>
        <v>0</v>
      </c>
      <c r="G422" s="28">
        <f>SUMIFS(Tabla16[[EXENTO ]],Tabla16[NUM],Tabla1[[#This Row],[CODIGO]])</f>
        <v>0</v>
      </c>
      <c r="H422" s="28">
        <f>SUMIFS(Tabla16[IVA],Tabla16[NUM],Tabla1[[#This Row],[CODIGO]])</f>
        <v>0</v>
      </c>
      <c r="I422" s="28">
        <f>SUMIFS(Tabla16[ISR RET.],Tabla16[NUM],Tabla1[[#This Row],[CODIGO]])</f>
        <v>0</v>
      </c>
      <c r="J422" s="28">
        <f>SUMIFS(Tabla16[IVA RET.],Tabla16[NUM],Tabla1[[#This Row],[CODIGO]])</f>
        <v>0</v>
      </c>
      <c r="K422" t="str">
        <f>FIXED(Tabla1[[#This Row],[TASA 16%]],0)</f>
        <v>0</v>
      </c>
      <c r="L422" t="str">
        <f>FIXED(Tabla1[[#This Row],[TASA 0%]],0)</f>
        <v>0</v>
      </c>
      <c r="M422" t="str">
        <f>FIXED(Tabla1[[#This Row],[TASA EXE.]],0)</f>
        <v>0</v>
      </c>
      <c r="N422" t="str">
        <f>FIXED(Tabla1[[#This Row],[IVA]],0)</f>
        <v>0</v>
      </c>
      <c r="O422" t="str">
        <f>FIXED(Tabla1[[#This Row],[ISR RET]],0)</f>
        <v>0</v>
      </c>
      <c r="P422" t="str">
        <f>FIXED(Tabla1[[#This Row],[IVA RET]],0)</f>
        <v>0</v>
      </c>
      <c r="R422" s="35">
        <f>Tabla1[[#This Row],[TASA 16]]*16%</f>
        <v>0</v>
      </c>
    </row>
    <row r="423" spans="2:20" x14ac:dyDescent="0.25">
      <c r="B423" t="str">
        <f>'[1]210 Y RFC'!A423</f>
        <v>AMB890104S63</v>
      </c>
      <c r="C423" t="str">
        <f>'[1]210 Y RFC'!B423</f>
        <v>210-0421</v>
      </c>
      <c r="D423" t="str">
        <f>'[1]210 Y RFC'!C423</f>
        <v>AMBIDERM SA DE CV</v>
      </c>
      <c r="E423" s="28">
        <f>SUMIFS(Tabla16[TASA 16],Tabla16[NUM],Tabla1[[#This Row],[CODIGO]])</f>
        <v>48075</v>
      </c>
      <c r="F423" s="28">
        <f>SUMIFS(Tabla16[TASA 0%],Tabla16[NUM],Tabla1[[#This Row],[CODIGO]])</f>
        <v>5.9999999997671694E-2</v>
      </c>
      <c r="G423" s="28">
        <f>SUMIFS(Tabla16[[EXENTO ]],Tabla16[NUM],Tabla1[[#This Row],[CODIGO]])</f>
        <v>0</v>
      </c>
      <c r="H423" s="28">
        <f>SUMIFS(Tabla16[IVA],Tabla16[NUM],Tabla1[[#This Row],[CODIGO]])</f>
        <v>7692</v>
      </c>
      <c r="I423" s="28">
        <f>SUMIFS(Tabla16[ISR RET.],Tabla16[NUM],Tabla1[[#This Row],[CODIGO]])</f>
        <v>0</v>
      </c>
      <c r="J423" s="28">
        <f>SUMIFS(Tabla16[IVA RET.],Tabla16[NUM],Tabla1[[#This Row],[CODIGO]])</f>
        <v>0</v>
      </c>
      <c r="K423" t="str">
        <f>FIXED(Tabla1[[#This Row],[TASA 16%]],0)</f>
        <v>48,075</v>
      </c>
      <c r="L423" t="str">
        <f>FIXED(Tabla1[[#This Row],[TASA 0%]],0)</f>
        <v>0</v>
      </c>
      <c r="M423" t="str">
        <f>FIXED(Tabla1[[#This Row],[TASA EXE.]],0)</f>
        <v>0</v>
      </c>
      <c r="N423" t="str">
        <f>FIXED(Tabla1[[#This Row],[IVA]],0)</f>
        <v>7,692</v>
      </c>
      <c r="O423" t="str">
        <f>FIXED(Tabla1[[#This Row],[ISR RET]],0)</f>
        <v>0</v>
      </c>
      <c r="P423" t="str">
        <f>FIXED(Tabla1[[#This Row],[IVA RET]],0)</f>
        <v>0</v>
      </c>
      <c r="R423" s="35">
        <f>Tabla1[[#This Row],[TASA 16]]*16%</f>
        <v>7692</v>
      </c>
    </row>
    <row r="424" spans="2:20" x14ac:dyDescent="0.25">
      <c r="B424" t="str">
        <f>'[1]210 Y RFC'!A424</f>
        <v>MHS840626BI9</v>
      </c>
      <c r="C424" t="str">
        <f>'[1]210 Y RFC'!B424</f>
        <v>210-0422</v>
      </c>
      <c r="D424" t="str">
        <f>'[1]210 Y RFC'!C424</f>
        <v>MOLINO HARINERO SAN BLAS SA DE CV</v>
      </c>
      <c r="E424" s="28">
        <f>SUMIFS(Tabla16[TASA 16],Tabla16[NUM],Tabla1[[#This Row],[CODIGO]])</f>
        <v>0</v>
      </c>
      <c r="F424" s="28">
        <f>SUMIFS(Tabla16[TASA 0%],Tabla16[NUM],Tabla1[[#This Row],[CODIGO]])</f>
        <v>0</v>
      </c>
      <c r="G424" s="28">
        <f>SUMIFS(Tabla16[[EXENTO ]],Tabla16[NUM],Tabla1[[#This Row],[CODIGO]])</f>
        <v>0</v>
      </c>
      <c r="H424" s="28">
        <f>SUMIFS(Tabla16[IVA],Tabla16[NUM],Tabla1[[#This Row],[CODIGO]])</f>
        <v>0</v>
      </c>
      <c r="I424" s="28">
        <f>SUMIFS(Tabla16[ISR RET.],Tabla16[NUM],Tabla1[[#This Row],[CODIGO]])</f>
        <v>0</v>
      </c>
      <c r="J424" s="28">
        <f>SUMIFS(Tabla16[IVA RET.],Tabla16[NUM],Tabla1[[#This Row],[CODIGO]])</f>
        <v>0</v>
      </c>
      <c r="K424" t="str">
        <f>FIXED(Tabla1[[#This Row],[TASA 16%]],0)</f>
        <v>0</v>
      </c>
      <c r="L424" t="str">
        <f>FIXED(Tabla1[[#This Row],[TASA 0%]],0)</f>
        <v>0</v>
      </c>
      <c r="M424" t="str">
        <f>FIXED(Tabla1[[#This Row],[TASA EXE.]],0)</f>
        <v>0</v>
      </c>
      <c r="N424" t="str">
        <f>FIXED(Tabla1[[#This Row],[IVA]],0)</f>
        <v>0</v>
      </c>
      <c r="O424" t="str">
        <f>FIXED(Tabla1[[#This Row],[ISR RET]],0)</f>
        <v>0</v>
      </c>
      <c r="P424" t="str">
        <f>FIXED(Tabla1[[#This Row],[IVA RET]],0)</f>
        <v>0</v>
      </c>
      <c r="R424" s="35">
        <f>Tabla1[[#This Row],[TASA 16]]*16%</f>
        <v>0</v>
      </c>
    </row>
    <row r="425" spans="2:20" x14ac:dyDescent="0.25">
      <c r="B425" t="str">
        <f>'[1]210 Y RFC'!A425</f>
        <v>APT970217UR0</v>
      </c>
      <c r="C425" t="str">
        <f>'[1]210 Y RFC'!B425</f>
        <v>210-0423</v>
      </c>
      <c r="D425" t="str">
        <f>'[1]210 Y RFC'!C425</f>
        <v>ABARROTES POPULARES TEPA SA DE CV</v>
      </c>
      <c r="E425" s="28">
        <f>SUMIFS(Tabla16[TASA 16],Tabla16[NUM],Tabla1[[#This Row],[CODIGO]])</f>
        <v>0</v>
      </c>
      <c r="F425" s="28">
        <f>SUMIFS(Tabla16[TASA 0%],Tabla16[NUM],Tabla1[[#This Row],[CODIGO]])</f>
        <v>0</v>
      </c>
      <c r="G425" s="28">
        <f>SUMIFS(Tabla16[[EXENTO ]],Tabla16[NUM],Tabla1[[#This Row],[CODIGO]])</f>
        <v>0</v>
      </c>
      <c r="H425" s="28">
        <f>SUMIFS(Tabla16[IVA],Tabla16[NUM],Tabla1[[#This Row],[CODIGO]])</f>
        <v>0</v>
      </c>
      <c r="I425" s="28">
        <f>SUMIFS(Tabla16[ISR RET.],Tabla16[NUM],Tabla1[[#This Row],[CODIGO]])</f>
        <v>0</v>
      </c>
      <c r="J425" s="28">
        <f>SUMIFS(Tabla16[IVA RET.],Tabla16[NUM],Tabla1[[#This Row],[CODIGO]])</f>
        <v>0</v>
      </c>
      <c r="K425" t="str">
        <f>FIXED(Tabla1[[#This Row],[TASA 16%]],0)</f>
        <v>0</v>
      </c>
      <c r="L425" t="str">
        <f>FIXED(Tabla1[[#This Row],[TASA 0%]],0)</f>
        <v>0</v>
      </c>
      <c r="M425" t="str">
        <f>FIXED(Tabla1[[#This Row],[TASA EXE.]],0)</f>
        <v>0</v>
      </c>
      <c r="N425" t="str">
        <f>FIXED(Tabla1[[#This Row],[IVA]],0)</f>
        <v>0</v>
      </c>
      <c r="O425" t="str">
        <f>FIXED(Tabla1[[#This Row],[ISR RET]],0)</f>
        <v>0</v>
      </c>
      <c r="P425" t="str">
        <f>FIXED(Tabla1[[#This Row],[IVA RET]],0)</f>
        <v>0</v>
      </c>
      <c r="R425" s="35">
        <f>Tabla1[[#This Row],[TASA 16]]*16%</f>
        <v>0</v>
      </c>
    </row>
    <row r="426" spans="2:20" x14ac:dyDescent="0.25">
      <c r="B426" t="str">
        <f>'[1]210 Y RFC'!A426</f>
        <v>GLD160617QE7</v>
      </c>
      <c r="C426" t="str">
        <f>'[1]210 Y RFC'!B426</f>
        <v>210-0424</v>
      </c>
      <c r="D426" t="str">
        <f>'[1]210 Y RFC'!C426</f>
        <v>GREEN LIGHTING DEPOT SA DE CV</v>
      </c>
      <c r="E426" s="28">
        <f>SUMIFS(Tabla16[TASA 16],Tabla16[NUM],Tabla1[[#This Row],[CODIGO]])</f>
        <v>0</v>
      </c>
      <c r="F426" s="28">
        <f>SUMIFS(Tabla16[TASA 0%],Tabla16[NUM],Tabla1[[#This Row],[CODIGO]])</f>
        <v>0</v>
      </c>
      <c r="G426" s="28">
        <f>SUMIFS(Tabla16[[EXENTO ]],Tabla16[NUM],Tabla1[[#This Row],[CODIGO]])</f>
        <v>0</v>
      </c>
      <c r="H426" s="28">
        <f>SUMIFS(Tabla16[IVA],Tabla16[NUM],Tabla1[[#This Row],[CODIGO]])</f>
        <v>0</v>
      </c>
      <c r="I426" s="28">
        <f>SUMIFS(Tabla16[ISR RET.],Tabla16[NUM],Tabla1[[#This Row],[CODIGO]])</f>
        <v>0</v>
      </c>
      <c r="J426" s="28">
        <f>SUMIFS(Tabla16[IVA RET.],Tabla16[NUM],Tabla1[[#This Row],[CODIGO]])</f>
        <v>0</v>
      </c>
      <c r="K426" t="str">
        <f>FIXED(Tabla1[[#This Row],[TASA 16%]],0)</f>
        <v>0</v>
      </c>
      <c r="L426" t="str">
        <f>FIXED(Tabla1[[#This Row],[TASA 0%]],0)</f>
        <v>0</v>
      </c>
      <c r="M426" t="str">
        <f>FIXED(Tabla1[[#This Row],[TASA EXE.]],0)</f>
        <v>0</v>
      </c>
      <c r="N426" t="str">
        <f>FIXED(Tabla1[[#This Row],[IVA]],0)</f>
        <v>0</v>
      </c>
      <c r="O426" t="str">
        <f>FIXED(Tabla1[[#This Row],[ISR RET]],0)</f>
        <v>0</v>
      </c>
      <c r="P426" t="str">
        <f>FIXED(Tabla1[[#This Row],[IVA RET]],0)</f>
        <v>0</v>
      </c>
      <c r="R426" s="35">
        <f>Tabla1[[#This Row],[TASA 16]]*16%</f>
        <v>0</v>
      </c>
    </row>
    <row r="427" spans="2:20" x14ac:dyDescent="0.25">
      <c r="B427" t="str">
        <f>'[1]210 Y RFC'!A427</f>
        <v>JISD891231QF5</v>
      </c>
      <c r="C427" t="str">
        <f>'[1]210 Y RFC'!B427</f>
        <v>210-0425</v>
      </c>
      <c r="D427" t="str">
        <f>'[1]210 Y RFC'!C427</f>
        <v>JIMENEZ SANTIAGO DAVID ALONSO</v>
      </c>
      <c r="E427" s="28">
        <f>SUMIFS(Tabla16[TASA 16],Tabla16[NUM],Tabla1[[#This Row],[CODIGO]])</f>
        <v>0</v>
      </c>
      <c r="F427" s="28">
        <f>SUMIFS(Tabla16[TASA 0%],Tabla16[NUM],Tabla1[[#This Row],[CODIGO]])</f>
        <v>0</v>
      </c>
      <c r="G427" s="28">
        <f>SUMIFS(Tabla16[[EXENTO ]],Tabla16[NUM],Tabla1[[#This Row],[CODIGO]])</f>
        <v>0</v>
      </c>
      <c r="H427" s="28">
        <f>SUMIFS(Tabla16[IVA],Tabla16[NUM],Tabla1[[#This Row],[CODIGO]])</f>
        <v>0</v>
      </c>
      <c r="I427" s="28">
        <f>SUMIFS(Tabla16[ISR RET.],Tabla16[NUM],Tabla1[[#This Row],[CODIGO]])</f>
        <v>0</v>
      </c>
      <c r="J427" s="28">
        <f>SUMIFS(Tabla16[IVA RET.],Tabla16[NUM],Tabla1[[#This Row],[CODIGO]])</f>
        <v>0</v>
      </c>
      <c r="K427" t="str">
        <f>FIXED(Tabla1[[#This Row],[TASA 16%]],0)</f>
        <v>0</v>
      </c>
      <c r="L427" t="str">
        <f>FIXED(Tabla1[[#This Row],[TASA 0%]],0)</f>
        <v>0</v>
      </c>
      <c r="M427" t="str">
        <f>FIXED(Tabla1[[#This Row],[TASA EXE.]],0)</f>
        <v>0</v>
      </c>
      <c r="N427" t="str">
        <f>FIXED(Tabla1[[#This Row],[IVA]],0)</f>
        <v>0</v>
      </c>
      <c r="O427" t="str">
        <f>FIXED(Tabla1[[#This Row],[ISR RET]],0)</f>
        <v>0</v>
      </c>
      <c r="P427" t="str">
        <f>FIXED(Tabla1[[#This Row],[IVA RET]],0)</f>
        <v>0</v>
      </c>
      <c r="R427" s="35">
        <f>Tabla1[[#This Row],[TASA 16]]*16%</f>
        <v>0</v>
      </c>
    </row>
    <row r="428" spans="2:20" x14ac:dyDescent="0.25">
      <c r="B428" t="str">
        <f>'[1]210 Y RFC'!A428</f>
        <v>MCA140326CS2</v>
      </c>
      <c r="C428" t="str">
        <f>'[1]210 Y RFC'!B428</f>
        <v>210-0426</v>
      </c>
      <c r="D428" t="str">
        <f>'[1]210 Y RFC'!C428</f>
        <v>MATERIALES PARA CONSTRUCCION ALGU SA DE CV</v>
      </c>
      <c r="E428" s="28">
        <f>SUMIFS(Tabla16[TASA 16],Tabla16[NUM],Tabla1[[#This Row],[CODIGO]])</f>
        <v>0</v>
      </c>
      <c r="F428" s="28">
        <f>SUMIFS(Tabla16[TASA 0%],Tabla16[NUM],Tabla1[[#This Row],[CODIGO]])</f>
        <v>0</v>
      </c>
      <c r="G428" s="28">
        <f>SUMIFS(Tabla16[[EXENTO ]],Tabla16[NUM],Tabla1[[#This Row],[CODIGO]])</f>
        <v>0</v>
      </c>
      <c r="H428" s="28">
        <f>SUMIFS(Tabla16[IVA],Tabla16[NUM],Tabla1[[#This Row],[CODIGO]])</f>
        <v>0</v>
      </c>
      <c r="I428" s="28">
        <f>SUMIFS(Tabla16[ISR RET.],Tabla16[NUM],Tabla1[[#This Row],[CODIGO]])</f>
        <v>0</v>
      </c>
      <c r="J428" s="28">
        <f>SUMIFS(Tabla16[IVA RET.],Tabla16[NUM],Tabla1[[#This Row],[CODIGO]])</f>
        <v>0</v>
      </c>
      <c r="K428" t="str">
        <f>FIXED(Tabla1[[#This Row],[TASA 16%]],0)</f>
        <v>0</v>
      </c>
      <c r="L428" t="str">
        <f>FIXED(Tabla1[[#This Row],[TASA 0%]],0)</f>
        <v>0</v>
      </c>
      <c r="M428" t="str">
        <f>FIXED(Tabla1[[#This Row],[TASA EXE.]],0)</f>
        <v>0</v>
      </c>
      <c r="N428" t="str">
        <f>FIXED(Tabla1[[#This Row],[IVA]],0)</f>
        <v>0</v>
      </c>
      <c r="O428" t="str">
        <f>FIXED(Tabla1[[#This Row],[ISR RET]],0)</f>
        <v>0</v>
      </c>
      <c r="P428" t="str">
        <f>FIXED(Tabla1[[#This Row],[IVA RET]],0)</f>
        <v>0</v>
      </c>
      <c r="R428" s="35">
        <f>Tabla1[[#This Row],[TASA 16]]*16%</f>
        <v>0</v>
      </c>
      <c r="T428" s="67"/>
    </row>
    <row r="429" spans="2:20" x14ac:dyDescent="0.25">
      <c r="B429" t="str">
        <f>'[1]210 Y RFC'!A429</f>
        <v>SNG060328E3A</v>
      </c>
      <c r="C429" t="str">
        <f>'[1]210 Y RFC'!B429</f>
        <v>210-0427</v>
      </c>
      <c r="D429" t="str">
        <f>'[1]210 Y RFC'!C429</f>
        <v>SANTOS NUEVA GALICIA SA DE CV</v>
      </c>
      <c r="E429" s="28">
        <f>SUMIFS(Tabla16[TASA 16],Tabla16[NUM],Tabla1[[#This Row],[CODIGO]])</f>
        <v>0</v>
      </c>
      <c r="F429" s="28">
        <f>SUMIFS(Tabla16[TASA 0%],Tabla16[NUM],Tabla1[[#This Row],[CODIGO]])</f>
        <v>0</v>
      </c>
      <c r="G429" s="28">
        <f>SUMIFS(Tabla16[[EXENTO ]],Tabla16[NUM],Tabla1[[#This Row],[CODIGO]])</f>
        <v>0</v>
      </c>
      <c r="H429" s="28">
        <f>SUMIFS(Tabla16[IVA],Tabla16[NUM],Tabla1[[#This Row],[CODIGO]])</f>
        <v>0</v>
      </c>
      <c r="I429" s="28">
        <f>SUMIFS(Tabla16[ISR RET.],Tabla16[NUM],Tabla1[[#This Row],[CODIGO]])</f>
        <v>0</v>
      </c>
      <c r="J429" s="28">
        <f>SUMIFS(Tabla16[IVA RET.],Tabla16[NUM],Tabla1[[#This Row],[CODIGO]])</f>
        <v>0</v>
      </c>
      <c r="K429" t="str">
        <f>FIXED(Tabla1[[#This Row],[TASA 16%]],0)</f>
        <v>0</v>
      </c>
      <c r="L429" t="str">
        <f>FIXED(Tabla1[[#This Row],[TASA 0%]],0)</f>
        <v>0</v>
      </c>
      <c r="M429" t="str">
        <f>FIXED(Tabla1[[#This Row],[TASA EXE.]],0)</f>
        <v>0</v>
      </c>
      <c r="N429" t="str">
        <f>FIXED(Tabla1[[#This Row],[IVA]],0)</f>
        <v>0</v>
      </c>
      <c r="O429" t="str">
        <f>FIXED(Tabla1[[#This Row],[ISR RET]],0)</f>
        <v>0</v>
      </c>
      <c r="P429" t="str">
        <f>FIXED(Tabla1[[#This Row],[IVA RET]],0)</f>
        <v>0</v>
      </c>
      <c r="R429" s="35">
        <f>Tabla1[[#This Row],[TASA 16]]*16%</f>
        <v>0</v>
      </c>
    </row>
    <row r="430" spans="2:20" x14ac:dyDescent="0.25">
      <c r="B430" t="str">
        <f>'[1]210 Y RFC'!A430</f>
        <v>DMI101008K26</v>
      </c>
      <c r="C430" t="str">
        <f>'[1]210 Y RFC'!B430</f>
        <v>210-0428</v>
      </c>
      <c r="D430" t="str">
        <f>'[1]210 Y RFC'!C430</f>
        <v>DISTRIBUIDORA MEXICANA INTEGRAL SA DE CV</v>
      </c>
      <c r="E430" s="28">
        <f>SUMIFS(Tabla16[TASA 16],Tabla16[NUM],Tabla1[[#This Row],[CODIGO]])</f>
        <v>0</v>
      </c>
      <c r="F430" s="28">
        <f>SUMIFS(Tabla16[TASA 0%],Tabla16[NUM],Tabla1[[#This Row],[CODIGO]])</f>
        <v>0</v>
      </c>
      <c r="G430" s="28">
        <f>SUMIFS(Tabla16[[EXENTO ]],Tabla16[NUM],Tabla1[[#This Row],[CODIGO]])</f>
        <v>0</v>
      </c>
      <c r="H430" s="28">
        <f>SUMIFS(Tabla16[IVA],Tabla16[NUM],Tabla1[[#This Row],[CODIGO]])</f>
        <v>0</v>
      </c>
      <c r="I430" s="28">
        <f>SUMIFS(Tabla16[ISR RET.],Tabla16[NUM],Tabla1[[#This Row],[CODIGO]])</f>
        <v>0</v>
      </c>
      <c r="J430" s="28">
        <f>SUMIFS(Tabla16[IVA RET.],Tabla16[NUM],Tabla1[[#This Row],[CODIGO]])</f>
        <v>0</v>
      </c>
      <c r="K430" t="str">
        <f>FIXED(Tabla1[[#This Row],[TASA 16%]],0)</f>
        <v>0</v>
      </c>
      <c r="L430" t="str">
        <f>FIXED(Tabla1[[#This Row],[TASA 0%]],0)</f>
        <v>0</v>
      </c>
      <c r="M430" t="str">
        <f>FIXED(Tabla1[[#This Row],[TASA EXE.]],0)</f>
        <v>0</v>
      </c>
      <c r="N430" t="str">
        <f>FIXED(Tabla1[[#This Row],[IVA]],0)</f>
        <v>0</v>
      </c>
      <c r="O430" t="str">
        <f>FIXED(Tabla1[[#This Row],[ISR RET]],0)</f>
        <v>0</v>
      </c>
      <c r="P430" t="str">
        <f>FIXED(Tabla1[[#This Row],[IVA RET]],0)</f>
        <v>0</v>
      </c>
      <c r="R430" s="35">
        <f>Tabla1[[#This Row],[TASA 16]]*16%</f>
        <v>0</v>
      </c>
    </row>
    <row r="431" spans="2:20" x14ac:dyDescent="0.25">
      <c r="B431" t="str">
        <f>'[1]210 Y RFC'!A431</f>
        <v>MASB790817LI5</v>
      </c>
      <c r="C431" t="str">
        <f>'[1]210 Y RFC'!B431</f>
        <v>210-0429</v>
      </c>
      <c r="D431" t="str">
        <f>'[1]210 Y RFC'!C431</f>
        <v>MARTIN SILVA BRENDA LIZETTE</v>
      </c>
      <c r="E431" s="28">
        <f>SUMIFS(Tabla16[TASA 16],Tabla16[NUM],Tabla1[[#This Row],[CODIGO]])</f>
        <v>0</v>
      </c>
      <c r="F431" s="28">
        <f>SUMIFS(Tabla16[TASA 0%],Tabla16[NUM],Tabla1[[#This Row],[CODIGO]])</f>
        <v>0</v>
      </c>
      <c r="G431" s="28">
        <f>SUMIFS(Tabla16[[EXENTO ]],Tabla16[NUM],Tabla1[[#This Row],[CODIGO]])</f>
        <v>0</v>
      </c>
      <c r="H431" s="28">
        <f>SUMIFS(Tabla16[IVA],Tabla16[NUM],Tabla1[[#This Row],[CODIGO]])</f>
        <v>0</v>
      </c>
      <c r="I431" s="28">
        <f>SUMIFS(Tabla16[ISR RET.],Tabla16[NUM],Tabla1[[#This Row],[CODIGO]])</f>
        <v>0</v>
      </c>
      <c r="J431" s="28">
        <f>SUMIFS(Tabla16[IVA RET.],Tabla16[NUM],Tabla1[[#This Row],[CODIGO]])</f>
        <v>0</v>
      </c>
      <c r="K431" t="str">
        <f>FIXED(Tabla1[[#This Row],[TASA 16%]],0)</f>
        <v>0</v>
      </c>
      <c r="L431" t="str">
        <f>FIXED(Tabla1[[#This Row],[TASA 0%]],0)</f>
        <v>0</v>
      </c>
      <c r="M431" t="str">
        <f>FIXED(Tabla1[[#This Row],[TASA EXE.]],0)</f>
        <v>0</v>
      </c>
      <c r="N431" t="str">
        <f>FIXED(Tabla1[[#This Row],[IVA]],0)</f>
        <v>0</v>
      </c>
      <c r="O431" t="str">
        <f>FIXED(Tabla1[[#This Row],[ISR RET]],0)</f>
        <v>0</v>
      </c>
      <c r="P431" t="str">
        <f>FIXED(Tabla1[[#This Row],[IVA RET]],0)</f>
        <v>0</v>
      </c>
      <c r="R431" s="35">
        <f>Tabla1[[#This Row],[TASA 16]]*16%</f>
        <v>0</v>
      </c>
    </row>
    <row r="432" spans="2:20" x14ac:dyDescent="0.25">
      <c r="B432" t="str">
        <f>'[1]210 Y RFC'!A432</f>
        <v>LAVG730118KT0</v>
      </c>
      <c r="C432" t="str">
        <f>'[1]210 Y RFC'!B432</f>
        <v>210-0430</v>
      </c>
      <c r="D432" t="str">
        <f>'[1]210 Y RFC'!C432</f>
        <v>LADINO VEGA GREGORIO</v>
      </c>
      <c r="E432" s="28">
        <f>SUMIFS(Tabla16[TASA 16],Tabla16[NUM],Tabla1[[#This Row],[CODIGO]])</f>
        <v>0</v>
      </c>
      <c r="F432" s="28">
        <f>SUMIFS(Tabla16[TASA 0%],Tabla16[NUM],Tabla1[[#This Row],[CODIGO]])</f>
        <v>0</v>
      </c>
      <c r="G432" s="28">
        <f>SUMIFS(Tabla16[[EXENTO ]],Tabla16[NUM],Tabla1[[#This Row],[CODIGO]])</f>
        <v>0</v>
      </c>
      <c r="H432" s="28">
        <f>SUMIFS(Tabla16[IVA],Tabla16[NUM],Tabla1[[#This Row],[CODIGO]])</f>
        <v>0</v>
      </c>
      <c r="I432" s="28">
        <f>SUMIFS(Tabla16[ISR RET.],Tabla16[NUM],Tabla1[[#This Row],[CODIGO]])</f>
        <v>0</v>
      </c>
      <c r="J432" s="28">
        <f>SUMIFS(Tabla16[IVA RET.],Tabla16[NUM],Tabla1[[#This Row],[CODIGO]])</f>
        <v>0</v>
      </c>
      <c r="K432" t="str">
        <f>FIXED(Tabla1[[#This Row],[TASA 16%]],0)</f>
        <v>0</v>
      </c>
      <c r="L432" t="str">
        <f>FIXED(Tabla1[[#This Row],[TASA 0%]],0)</f>
        <v>0</v>
      </c>
      <c r="M432" t="str">
        <f>FIXED(Tabla1[[#This Row],[TASA EXE.]],0)</f>
        <v>0</v>
      </c>
      <c r="N432" t="str">
        <f>FIXED(Tabla1[[#This Row],[IVA]],0)</f>
        <v>0</v>
      </c>
      <c r="O432" t="str">
        <f>FIXED(Tabla1[[#This Row],[ISR RET]],0)</f>
        <v>0</v>
      </c>
      <c r="P432" t="str">
        <f>FIXED(Tabla1[[#This Row],[IVA RET]],0)</f>
        <v>0</v>
      </c>
      <c r="R432" s="35">
        <f>Tabla1[[#This Row],[TASA 16]]*16%</f>
        <v>0</v>
      </c>
    </row>
    <row r="433" spans="2:20" x14ac:dyDescent="0.25">
      <c r="B433" t="str">
        <f>'[1]210 Y RFC'!A433</f>
        <v>POL0204177E8</v>
      </c>
      <c r="C433" t="str">
        <f>'[1]210 Y RFC'!B433</f>
        <v>210-0431</v>
      </c>
      <c r="D433" t="str">
        <f>'[1]210 Y RFC'!C433</f>
        <v>PROTEINAS Y OLEICOS SA DE CV</v>
      </c>
      <c r="E433" s="28">
        <f>SUMIFS(Tabla16[TASA 16],Tabla16[NUM],Tabla1[[#This Row],[CODIGO]])</f>
        <v>0</v>
      </c>
      <c r="F433" s="28">
        <f>SUMIFS(Tabla16[TASA 0%],Tabla16[NUM],Tabla1[[#This Row],[CODIGO]])</f>
        <v>0</v>
      </c>
      <c r="G433" s="28">
        <f>SUMIFS(Tabla16[[EXENTO ]],Tabla16[NUM],Tabla1[[#This Row],[CODIGO]])</f>
        <v>0</v>
      </c>
      <c r="H433" s="28">
        <f>SUMIFS(Tabla16[IVA],Tabla16[NUM],Tabla1[[#This Row],[CODIGO]])</f>
        <v>0</v>
      </c>
      <c r="I433" s="28">
        <f>SUMIFS(Tabla16[ISR RET.],Tabla16[NUM],Tabla1[[#This Row],[CODIGO]])</f>
        <v>0</v>
      </c>
      <c r="J433" s="28">
        <f>SUMIFS(Tabla16[IVA RET.],Tabla16[NUM],Tabla1[[#This Row],[CODIGO]])</f>
        <v>0</v>
      </c>
      <c r="K433" t="str">
        <f>FIXED(Tabla1[[#This Row],[TASA 16%]],0)</f>
        <v>0</v>
      </c>
      <c r="L433" t="str">
        <f>FIXED(Tabla1[[#This Row],[TASA 0%]],0)</f>
        <v>0</v>
      </c>
      <c r="M433" t="str">
        <f>FIXED(Tabla1[[#This Row],[TASA EXE.]],0)</f>
        <v>0</v>
      </c>
      <c r="N433" t="str">
        <f>FIXED(Tabla1[[#This Row],[IVA]],0)</f>
        <v>0</v>
      </c>
      <c r="O433" t="str">
        <f>FIXED(Tabla1[[#This Row],[ISR RET]],0)</f>
        <v>0</v>
      </c>
      <c r="P433" t="str">
        <f>FIXED(Tabla1[[#This Row],[IVA RET]],0)</f>
        <v>0</v>
      </c>
      <c r="R433" s="35">
        <f>Tabla1[[#This Row],[TASA 16]]*16%</f>
        <v>0</v>
      </c>
    </row>
    <row r="434" spans="2:20" x14ac:dyDescent="0.25">
      <c r="B434" t="str">
        <f>'[1]210 Y RFC'!A434</f>
        <v>DME990319PU4</v>
      </c>
      <c r="C434" t="str">
        <f>'[1]210 Y RFC'!B434</f>
        <v>210-0432</v>
      </c>
      <c r="D434" t="str">
        <f>'[1]210 Y RFC'!C434</f>
        <v>DISTRIBUCIONES MERGOM SA DE CV</v>
      </c>
      <c r="E434" s="28">
        <f>SUMIFS(Tabla16[TASA 16],Tabla16[NUM],Tabla1[[#This Row],[CODIGO]])</f>
        <v>89408.8125</v>
      </c>
      <c r="F434" s="28">
        <f>SUMIFS(Tabla16[TASA 0%],Tabla16[NUM],Tabla1[[#This Row],[CODIGO]])</f>
        <v>5180.7675000000017</v>
      </c>
      <c r="G434" s="28">
        <f>SUMIFS(Tabla16[[EXENTO ]],Tabla16[NUM],Tabla1[[#This Row],[CODIGO]])</f>
        <v>0</v>
      </c>
      <c r="H434" s="28">
        <f>SUMIFS(Tabla16[IVA],Tabla16[NUM],Tabla1[[#This Row],[CODIGO]])</f>
        <v>14305.41</v>
      </c>
      <c r="I434" s="28">
        <f>SUMIFS(Tabla16[ISR RET.],Tabla16[NUM],Tabla1[[#This Row],[CODIGO]])</f>
        <v>0</v>
      </c>
      <c r="J434" s="28">
        <f>SUMIFS(Tabla16[IVA RET.],Tabla16[NUM],Tabla1[[#This Row],[CODIGO]])</f>
        <v>0</v>
      </c>
      <c r="K434" t="str">
        <f>FIXED(Tabla1[[#This Row],[TASA 16%]],0)</f>
        <v>89,409</v>
      </c>
      <c r="L434" t="str">
        <f>FIXED(Tabla1[[#This Row],[TASA 0%]],0)</f>
        <v>5,181</v>
      </c>
      <c r="M434" t="str">
        <f>FIXED(Tabla1[[#This Row],[TASA EXE.]],0)</f>
        <v>0</v>
      </c>
      <c r="N434" t="str">
        <f>FIXED(Tabla1[[#This Row],[IVA]],0)</f>
        <v>14,305</v>
      </c>
      <c r="O434" t="str">
        <f>FIXED(Tabla1[[#This Row],[ISR RET]],0)</f>
        <v>0</v>
      </c>
      <c r="P434" t="str">
        <f>FIXED(Tabla1[[#This Row],[IVA RET]],0)</f>
        <v>0</v>
      </c>
      <c r="R434" s="35">
        <f>Tabla1[[#This Row],[TASA 16]]*16%</f>
        <v>14305.44</v>
      </c>
      <c r="T434" s="67"/>
    </row>
    <row r="435" spans="2:20" x14ac:dyDescent="0.25">
      <c r="B435" t="str">
        <f>'[1]210 Y RFC'!A435</f>
        <v>CNA9712044E9</v>
      </c>
      <c r="C435" t="str">
        <f>'[1]210 Y RFC'!B435</f>
        <v>210-0433</v>
      </c>
      <c r="D435" t="str">
        <f>'[1]210 Y RFC'!C435</f>
        <v>COMPAÑIA COMERCIALIZADORA NACIONAL SA DE CV</v>
      </c>
      <c r="E435" s="28">
        <f>SUMIFS(Tabla16[TASA 16],Tabla16[NUM],Tabla1[[#This Row],[CODIGO]])</f>
        <v>0</v>
      </c>
      <c r="F435" s="28">
        <f>SUMIFS(Tabla16[TASA 0%],Tabla16[NUM],Tabla1[[#This Row],[CODIGO]])</f>
        <v>0</v>
      </c>
      <c r="G435" s="28">
        <f>SUMIFS(Tabla16[[EXENTO ]],Tabla16[NUM],Tabla1[[#This Row],[CODIGO]])</f>
        <v>0</v>
      </c>
      <c r="H435" s="28">
        <f>SUMIFS(Tabla16[IVA],Tabla16[NUM],Tabla1[[#This Row],[CODIGO]])</f>
        <v>0</v>
      </c>
      <c r="I435" s="28">
        <f>SUMIFS(Tabla16[ISR RET.],Tabla16[NUM],Tabla1[[#This Row],[CODIGO]])</f>
        <v>0</v>
      </c>
      <c r="J435" s="28">
        <f>SUMIFS(Tabla16[IVA RET.],Tabla16[NUM],Tabla1[[#This Row],[CODIGO]])</f>
        <v>0</v>
      </c>
      <c r="K435" t="str">
        <f>FIXED(Tabla1[[#This Row],[TASA 16%]],0)</f>
        <v>0</v>
      </c>
      <c r="L435" t="str">
        <f>FIXED(Tabla1[[#This Row],[TASA 0%]],0)</f>
        <v>0</v>
      </c>
      <c r="M435" t="str">
        <f>FIXED(Tabla1[[#This Row],[TASA EXE.]],0)</f>
        <v>0</v>
      </c>
      <c r="N435" t="str">
        <f>FIXED(Tabla1[[#This Row],[IVA]],0)</f>
        <v>0</v>
      </c>
      <c r="O435" t="str">
        <f>FIXED(Tabla1[[#This Row],[ISR RET]],0)</f>
        <v>0</v>
      </c>
      <c r="P435" t="str">
        <f>FIXED(Tabla1[[#This Row],[IVA RET]],0)</f>
        <v>0</v>
      </c>
      <c r="R435" s="35">
        <f>Tabla1[[#This Row],[TASA 16]]*16%</f>
        <v>0</v>
      </c>
    </row>
    <row r="436" spans="2:20" x14ac:dyDescent="0.25">
      <c r="B436" t="str">
        <f>'[1]210 Y RFC'!A436</f>
        <v>ICA971118235</v>
      </c>
      <c r="C436" t="str">
        <f>'[1]210 Y RFC'!B436</f>
        <v>210-0434</v>
      </c>
      <c r="D436" t="str">
        <f>'[1]210 Y RFC'!C436</f>
        <v>INDUSTRIALIZADORA DE CACAHUANANCHE SA DE CV</v>
      </c>
      <c r="E436" s="28">
        <f>SUMIFS(Tabla16[TASA 16],Tabla16[NUM],Tabla1[[#This Row],[CODIGO]])</f>
        <v>0</v>
      </c>
      <c r="F436" s="28">
        <f>SUMIFS(Tabla16[TASA 0%],Tabla16[NUM],Tabla1[[#This Row],[CODIGO]])</f>
        <v>0</v>
      </c>
      <c r="G436" s="28">
        <f>SUMIFS(Tabla16[[EXENTO ]],Tabla16[NUM],Tabla1[[#This Row],[CODIGO]])</f>
        <v>0</v>
      </c>
      <c r="H436" s="28">
        <f>SUMIFS(Tabla16[IVA],Tabla16[NUM],Tabla1[[#This Row],[CODIGO]])</f>
        <v>0</v>
      </c>
      <c r="I436" s="28">
        <f>SUMIFS(Tabla16[ISR RET.],Tabla16[NUM],Tabla1[[#This Row],[CODIGO]])</f>
        <v>0</v>
      </c>
      <c r="J436" s="28">
        <f>SUMIFS(Tabla16[IVA RET.],Tabla16[NUM],Tabla1[[#This Row],[CODIGO]])</f>
        <v>0</v>
      </c>
      <c r="K436" t="str">
        <f>FIXED(Tabla1[[#This Row],[TASA 16%]],0)</f>
        <v>0</v>
      </c>
      <c r="L436" t="str">
        <f>FIXED(Tabla1[[#This Row],[TASA 0%]],0)</f>
        <v>0</v>
      </c>
      <c r="M436" t="str">
        <f>FIXED(Tabla1[[#This Row],[TASA EXE.]],0)</f>
        <v>0</v>
      </c>
      <c r="N436" t="str">
        <f>FIXED(Tabla1[[#This Row],[IVA]],0)</f>
        <v>0</v>
      </c>
      <c r="O436" t="str">
        <f>FIXED(Tabla1[[#This Row],[ISR RET]],0)</f>
        <v>0</v>
      </c>
      <c r="P436" t="str">
        <f>FIXED(Tabla1[[#This Row],[IVA RET]],0)</f>
        <v>0</v>
      </c>
      <c r="R436" s="35">
        <f>Tabla1[[#This Row],[TASA 16]]*16%</f>
        <v>0</v>
      </c>
    </row>
    <row r="437" spans="2:20" x14ac:dyDescent="0.25">
      <c r="B437" t="str">
        <f>'[1]210 Y RFC'!A437</f>
        <v>LSM160229247</v>
      </c>
      <c r="C437" t="str">
        <f>'[1]210 Y RFC'!B437</f>
        <v>210-0435</v>
      </c>
      <c r="D437" t="str">
        <f>'[1]210 Y RFC'!C437</f>
        <v>LIMPIA SOL DE MEXICO SA DE CV</v>
      </c>
      <c r="E437" s="28">
        <f>SUMIFS(Tabla16[TASA 16],Tabla16[NUM],Tabla1[[#This Row],[CODIGO]])</f>
        <v>0</v>
      </c>
      <c r="F437" s="28">
        <f>SUMIFS(Tabla16[TASA 0%],Tabla16[NUM],Tabla1[[#This Row],[CODIGO]])</f>
        <v>0</v>
      </c>
      <c r="G437" s="28">
        <f>SUMIFS(Tabla16[[EXENTO ]],Tabla16[NUM],Tabla1[[#This Row],[CODIGO]])</f>
        <v>0</v>
      </c>
      <c r="H437" s="28">
        <f>SUMIFS(Tabla16[IVA],Tabla16[NUM],Tabla1[[#This Row],[CODIGO]])</f>
        <v>0</v>
      </c>
      <c r="I437" s="28">
        <f>SUMIFS(Tabla16[ISR RET.],Tabla16[NUM],Tabla1[[#This Row],[CODIGO]])</f>
        <v>0</v>
      </c>
      <c r="J437" s="28">
        <f>SUMIFS(Tabla16[IVA RET.],Tabla16[NUM],Tabla1[[#This Row],[CODIGO]])</f>
        <v>0</v>
      </c>
      <c r="K437" t="str">
        <f>FIXED(Tabla1[[#This Row],[TASA 16%]],0)</f>
        <v>0</v>
      </c>
      <c r="L437" t="str">
        <f>FIXED(Tabla1[[#This Row],[TASA 0%]],0)</f>
        <v>0</v>
      </c>
      <c r="M437" t="str">
        <f>FIXED(Tabla1[[#This Row],[TASA EXE.]],0)</f>
        <v>0</v>
      </c>
      <c r="N437" t="str">
        <f>FIXED(Tabla1[[#This Row],[IVA]],0)</f>
        <v>0</v>
      </c>
      <c r="O437" t="str">
        <f>FIXED(Tabla1[[#This Row],[ISR RET]],0)</f>
        <v>0</v>
      </c>
      <c r="P437" t="str">
        <f>FIXED(Tabla1[[#This Row],[IVA RET]],0)</f>
        <v>0</v>
      </c>
      <c r="R437" s="35">
        <f>Tabla1[[#This Row],[TASA 16]]*16%</f>
        <v>0</v>
      </c>
    </row>
    <row r="438" spans="2:20" x14ac:dyDescent="0.25">
      <c r="B438" t="str">
        <f>'[1]210 Y RFC'!A438</f>
        <v>SAMM810801HE7</v>
      </c>
      <c r="C438" t="str">
        <f>'[1]210 Y RFC'!B438</f>
        <v>210-0436</v>
      </c>
      <c r="D438" t="str">
        <f>'[1]210 Y RFC'!C438</f>
        <v>SANCHEZ MONTOYA JOSE MIGUEL</v>
      </c>
      <c r="E438" s="28">
        <f>SUMIFS(Tabla16[TASA 16],Tabla16[NUM],Tabla1[[#This Row],[CODIGO]])</f>
        <v>0</v>
      </c>
      <c r="F438" s="28">
        <f>SUMIFS(Tabla16[TASA 0%],Tabla16[NUM],Tabla1[[#This Row],[CODIGO]])</f>
        <v>0</v>
      </c>
      <c r="G438" s="28">
        <f>SUMIFS(Tabla16[[EXENTO ]],Tabla16[NUM],Tabla1[[#This Row],[CODIGO]])</f>
        <v>0</v>
      </c>
      <c r="H438" s="28">
        <f>SUMIFS(Tabla16[IVA],Tabla16[NUM],Tabla1[[#This Row],[CODIGO]])</f>
        <v>0</v>
      </c>
      <c r="I438" s="28">
        <f>SUMIFS(Tabla16[ISR RET.],Tabla16[NUM],Tabla1[[#This Row],[CODIGO]])</f>
        <v>0</v>
      </c>
      <c r="J438" s="28">
        <f>SUMIFS(Tabla16[IVA RET.],Tabla16[NUM],Tabla1[[#This Row],[CODIGO]])</f>
        <v>0</v>
      </c>
      <c r="K438" t="str">
        <f>FIXED(Tabla1[[#This Row],[TASA 16%]],0)</f>
        <v>0</v>
      </c>
      <c r="L438" t="str">
        <f>FIXED(Tabla1[[#This Row],[TASA 0%]],0)</f>
        <v>0</v>
      </c>
      <c r="M438" t="str">
        <f>FIXED(Tabla1[[#This Row],[TASA EXE.]],0)</f>
        <v>0</v>
      </c>
      <c r="N438" t="str">
        <f>FIXED(Tabla1[[#This Row],[IVA]],0)</f>
        <v>0</v>
      </c>
      <c r="O438" t="str">
        <f>FIXED(Tabla1[[#This Row],[ISR RET]],0)</f>
        <v>0</v>
      </c>
      <c r="P438" t="str">
        <f>FIXED(Tabla1[[#This Row],[IVA RET]],0)</f>
        <v>0</v>
      </c>
      <c r="R438" s="35">
        <f>Tabla1[[#This Row],[TASA 16]]*16%</f>
        <v>0</v>
      </c>
    </row>
    <row r="439" spans="2:20" x14ac:dyDescent="0.25">
      <c r="B439" t="str">
        <f>'[1]210 Y RFC'!A439</f>
        <v>CMJ870602HU0</v>
      </c>
      <c r="C439" t="str">
        <f>'[1]210 Y RFC'!B439</f>
        <v>210-0437</v>
      </c>
      <c r="D439" t="str">
        <f>'[1]210 Y RFC'!C439</f>
        <v>CAFE EL MARINO DE JALISCO SA DE CV</v>
      </c>
      <c r="E439" s="28">
        <f>SUMIFS(Tabla16[TASA 16],Tabla16[NUM],Tabla1[[#This Row],[CODIGO]])</f>
        <v>0</v>
      </c>
      <c r="F439" s="28">
        <f>SUMIFS(Tabla16[TASA 0%],Tabla16[NUM],Tabla1[[#This Row],[CODIGO]])</f>
        <v>64292.130000000005</v>
      </c>
      <c r="G439" s="28">
        <f>SUMIFS(Tabla16[[EXENTO ]],Tabla16[NUM],Tabla1[[#This Row],[CODIGO]])</f>
        <v>4007.59</v>
      </c>
      <c r="H439" s="28">
        <f>SUMIFS(Tabla16[IVA],Tabla16[NUM],Tabla1[[#This Row],[CODIGO]])</f>
        <v>0</v>
      </c>
      <c r="I439" s="28">
        <f>SUMIFS(Tabla16[ISR RET.],Tabla16[NUM],Tabla1[[#This Row],[CODIGO]])</f>
        <v>0</v>
      </c>
      <c r="J439" s="28">
        <f>SUMIFS(Tabla16[IVA RET.],Tabla16[NUM],Tabla1[[#This Row],[CODIGO]])</f>
        <v>0</v>
      </c>
      <c r="K439" t="str">
        <f>FIXED(Tabla1[[#This Row],[TASA 16%]],0)</f>
        <v>0</v>
      </c>
      <c r="L439" t="str">
        <f>FIXED(Tabla1[[#This Row],[TASA 0%]],0)</f>
        <v>64,292</v>
      </c>
      <c r="M439" t="str">
        <f>FIXED(Tabla1[[#This Row],[TASA EXE.]],0)</f>
        <v>4,008</v>
      </c>
      <c r="N439" t="str">
        <f>FIXED(Tabla1[[#This Row],[IVA]],0)</f>
        <v>0</v>
      </c>
      <c r="O439" t="str">
        <f>FIXED(Tabla1[[#This Row],[ISR RET]],0)</f>
        <v>0</v>
      </c>
      <c r="P439" t="str">
        <f>FIXED(Tabla1[[#This Row],[IVA RET]],0)</f>
        <v>0</v>
      </c>
      <c r="R439" s="35">
        <f>Tabla1[[#This Row],[TASA 16]]*16%</f>
        <v>0</v>
      </c>
    </row>
    <row r="440" spans="2:20" x14ac:dyDescent="0.25">
      <c r="B440" t="str">
        <f>'[1]210 Y RFC'!A440</f>
        <v>PME811211B20</v>
      </c>
      <c r="C440" t="str">
        <f>'[1]210 Y RFC'!B440</f>
        <v>210-0438</v>
      </c>
      <c r="D440" t="str">
        <f>'[1]210 Y RFC'!C440</f>
        <v>SODEXO MOTIVATION SOLUTIONS MEXICO SA DE CV</v>
      </c>
      <c r="E440" s="28">
        <f>SUMIFS(Tabla16[TASA 16],Tabla16[NUM],Tabla1[[#This Row],[CODIGO]])</f>
        <v>0</v>
      </c>
      <c r="F440" s="28">
        <f>SUMIFS(Tabla16[TASA 0%],Tabla16[NUM],Tabla1[[#This Row],[CODIGO]])</f>
        <v>0</v>
      </c>
      <c r="G440" s="28">
        <f>SUMIFS(Tabla16[[EXENTO ]],Tabla16[NUM],Tabla1[[#This Row],[CODIGO]])</f>
        <v>0</v>
      </c>
      <c r="H440" s="28">
        <f>SUMIFS(Tabla16[IVA],Tabla16[NUM],Tabla1[[#This Row],[CODIGO]])</f>
        <v>0</v>
      </c>
      <c r="I440" s="28">
        <f>SUMIFS(Tabla16[ISR RET.],Tabla16[NUM],Tabla1[[#This Row],[CODIGO]])</f>
        <v>0</v>
      </c>
      <c r="J440" s="28">
        <f>SUMIFS(Tabla16[IVA RET.],Tabla16[NUM],Tabla1[[#This Row],[CODIGO]])</f>
        <v>0</v>
      </c>
      <c r="K440" t="str">
        <f>FIXED(Tabla1[[#This Row],[TASA 16%]],0)</f>
        <v>0</v>
      </c>
      <c r="L440" t="str">
        <f>FIXED(Tabla1[[#This Row],[TASA 0%]],0)</f>
        <v>0</v>
      </c>
      <c r="M440" t="str">
        <f>FIXED(Tabla1[[#This Row],[TASA EXE.]],0)</f>
        <v>0</v>
      </c>
      <c r="N440" t="str">
        <f>FIXED(Tabla1[[#This Row],[IVA]],0)</f>
        <v>0</v>
      </c>
      <c r="O440" t="str">
        <f>FIXED(Tabla1[[#This Row],[ISR RET]],0)</f>
        <v>0</v>
      </c>
      <c r="P440" t="str">
        <f>FIXED(Tabla1[[#This Row],[IVA RET]],0)</f>
        <v>0</v>
      </c>
      <c r="R440" s="35">
        <f>Tabla1[[#This Row],[TASA 16]]*16%</f>
        <v>0</v>
      </c>
    </row>
    <row r="441" spans="2:20" x14ac:dyDescent="0.25">
      <c r="B441" t="str">
        <f>'[1]210 Y RFC'!A441</f>
        <v>GCC031217AP6</v>
      </c>
      <c r="C441" t="str">
        <f>'[1]210 Y RFC'!B441</f>
        <v>210-0439</v>
      </c>
      <c r="D441" t="str">
        <f>'[1]210 Y RFC'!C441</f>
        <v>GRUPO CONSTRUCCIONES Y CONCRETOS TIERRA ROJA SA DE CV</v>
      </c>
      <c r="E441" s="28">
        <f>SUMIFS(Tabla16[TASA 16],Tabla16[NUM],Tabla1[[#This Row],[CODIGO]])</f>
        <v>0</v>
      </c>
      <c r="F441" s="28">
        <f>SUMIFS(Tabla16[TASA 0%],Tabla16[NUM],Tabla1[[#This Row],[CODIGO]])</f>
        <v>0</v>
      </c>
      <c r="G441" s="28">
        <f>SUMIFS(Tabla16[[EXENTO ]],Tabla16[NUM],Tabla1[[#This Row],[CODIGO]])</f>
        <v>0</v>
      </c>
      <c r="H441" s="28">
        <f>SUMIFS(Tabla16[IVA],Tabla16[NUM],Tabla1[[#This Row],[CODIGO]])</f>
        <v>0</v>
      </c>
      <c r="I441" s="28">
        <f>SUMIFS(Tabla16[ISR RET.],Tabla16[NUM],Tabla1[[#This Row],[CODIGO]])</f>
        <v>0</v>
      </c>
      <c r="J441" s="28">
        <f>SUMIFS(Tabla16[IVA RET.],Tabla16[NUM],Tabla1[[#This Row],[CODIGO]])</f>
        <v>0</v>
      </c>
      <c r="K441" t="str">
        <f>FIXED(Tabla1[[#This Row],[TASA 16%]],0)</f>
        <v>0</v>
      </c>
      <c r="L441" t="str">
        <f>FIXED(Tabla1[[#This Row],[TASA 0%]],0)</f>
        <v>0</v>
      </c>
      <c r="M441" t="str">
        <f>FIXED(Tabla1[[#This Row],[TASA EXE.]],0)</f>
        <v>0</v>
      </c>
      <c r="N441" t="str">
        <f>FIXED(Tabla1[[#This Row],[IVA]],0)</f>
        <v>0</v>
      </c>
      <c r="O441" t="str">
        <f>FIXED(Tabla1[[#This Row],[ISR RET]],0)</f>
        <v>0</v>
      </c>
      <c r="P441" t="str">
        <f>FIXED(Tabla1[[#This Row],[IVA RET]],0)</f>
        <v>0</v>
      </c>
      <c r="R441" s="35">
        <f>Tabla1[[#This Row],[TASA 16]]*16%</f>
        <v>0</v>
      </c>
    </row>
    <row r="442" spans="2:20" x14ac:dyDescent="0.25">
      <c r="B442" t="str">
        <f>'[1]210 Y RFC'!A442</f>
        <v>GAGH861202K15</v>
      </c>
      <c r="C442" t="str">
        <f>'[1]210 Y RFC'!B442</f>
        <v>210-0440</v>
      </c>
      <c r="D442" t="str">
        <f>'[1]210 Y RFC'!C442</f>
        <v>CASTELLANOS GOMEZ HADI VIVIANA</v>
      </c>
      <c r="E442" s="28">
        <f>SUMIFS(Tabla16[TASA 16],Tabla16[NUM],Tabla1[[#This Row],[CODIGO]])</f>
        <v>0</v>
      </c>
      <c r="F442" s="28">
        <f>SUMIFS(Tabla16[TASA 0%],Tabla16[NUM],Tabla1[[#This Row],[CODIGO]])</f>
        <v>0</v>
      </c>
      <c r="G442" s="28">
        <f>SUMIFS(Tabla16[[EXENTO ]],Tabla16[NUM],Tabla1[[#This Row],[CODIGO]])</f>
        <v>0</v>
      </c>
      <c r="H442" s="28">
        <f>SUMIFS(Tabla16[IVA],Tabla16[NUM],Tabla1[[#This Row],[CODIGO]])</f>
        <v>0</v>
      </c>
      <c r="I442" s="28">
        <f>SUMIFS(Tabla16[ISR RET.],Tabla16[NUM],Tabla1[[#This Row],[CODIGO]])</f>
        <v>0</v>
      </c>
      <c r="J442" s="28">
        <f>SUMIFS(Tabla16[IVA RET.],Tabla16[NUM],Tabla1[[#This Row],[CODIGO]])</f>
        <v>0</v>
      </c>
      <c r="K442" t="str">
        <f>FIXED(Tabla1[[#This Row],[TASA 16%]],0)</f>
        <v>0</v>
      </c>
      <c r="L442" t="str">
        <f>FIXED(Tabla1[[#This Row],[TASA 0%]],0)</f>
        <v>0</v>
      </c>
      <c r="M442" t="str">
        <f>FIXED(Tabla1[[#This Row],[TASA EXE.]],0)</f>
        <v>0</v>
      </c>
      <c r="N442" t="str">
        <f>FIXED(Tabla1[[#This Row],[IVA]],0)</f>
        <v>0</v>
      </c>
      <c r="O442" t="str">
        <f>FIXED(Tabla1[[#This Row],[ISR RET]],0)</f>
        <v>0</v>
      </c>
      <c r="P442" t="str">
        <f>FIXED(Tabla1[[#This Row],[IVA RET]],0)</f>
        <v>0</v>
      </c>
      <c r="R442" s="35">
        <f>Tabla1[[#This Row],[TASA 16]]*16%</f>
        <v>0</v>
      </c>
    </row>
    <row r="443" spans="2:20" x14ac:dyDescent="0.25">
      <c r="B443" t="str">
        <f>'[1]210 Y RFC'!A443</f>
        <v>HEHA650829749</v>
      </c>
      <c r="C443" t="str">
        <f>'[1]210 Y RFC'!B443</f>
        <v>210-0441</v>
      </c>
      <c r="D443" t="str">
        <f>'[1]210 Y RFC'!C443</f>
        <v>HERNANDEZ HERNANDEZ AGUSTIN</v>
      </c>
      <c r="E443" s="28">
        <f>SUMIFS(Tabla16[TASA 16],Tabla16[NUM],Tabla1[[#This Row],[CODIGO]])</f>
        <v>0</v>
      </c>
      <c r="F443" s="28">
        <f>SUMIFS(Tabla16[TASA 0%],Tabla16[NUM],Tabla1[[#This Row],[CODIGO]])</f>
        <v>0</v>
      </c>
      <c r="G443" s="28">
        <f>SUMIFS(Tabla16[[EXENTO ]],Tabla16[NUM],Tabla1[[#This Row],[CODIGO]])</f>
        <v>0</v>
      </c>
      <c r="H443" s="28">
        <f>SUMIFS(Tabla16[IVA],Tabla16[NUM],Tabla1[[#This Row],[CODIGO]])</f>
        <v>0</v>
      </c>
      <c r="I443" s="28">
        <f>SUMIFS(Tabla16[ISR RET.],Tabla16[NUM],Tabla1[[#This Row],[CODIGO]])</f>
        <v>0</v>
      </c>
      <c r="J443" s="28">
        <f>SUMIFS(Tabla16[IVA RET.],Tabla16[NUM],Tabla1[[#This Row],[CODIGO]])</f>
        <v>0</v>
      </c>
      <c r="K443" t="str">
        <f>FIXED(Tabla1[[#This Row],[TASA 16%]],0)</f>
        <v>0</v>
      </c>
      <c r="L443" t="str">
        <f>FIXED(Tabla1[[#This Row],[TASA 0%]],0)</f>
        <v>0</v>
      </c>
      <c r="M443" t="str">
        <f>FIXED(Tabla1[[#This Row],[TASA EXE.]],0)</f>
        <v>0</v>
      </c>
      <c r="N443" t="str">
        <f>FIXED(Tabla1[[#This Row],[IVA]],0)</f>
        <v>0</v>
      </c>
      <c r="O443" t="str">
        <f>FIXED(Tabla1[[#This Row],[ISR RET]],0)</f>
        <v>0</v>
      </c>
      <c r="P443" t="str">
        <f>FIXED(Tabla1[[#This Row],[IVA RET]],0)</f>
        <v>0</v>
      </c>
      <c r="R443" s="35">
        <f>Tabla1[[#This Row],[TASA 16]]*16%</f>
        <v>0</v>
      </c>
    </row>
    <row r="444" spans="2:20" x14ac:dyDescent="0.25">
      <c r="B444" t="str">
        <f>'[1]210 Y RFC'!A444</f>
        <v>MVE830511HV9</v>
      </c>
      <c r="C444" t="str">
        <f>'[1]210 Y RFC'!B444</f>
        <v>210-0442</v>
      </c>
      <c r="D444" t="str">
        <f>'[1]210 Y RFC'!C444</f>
        <v>COMPAÑIA MANUFACTURERA DE VELADORAS SA DE CV</v>
      </c>
      <c r="E444" s="28">
        <f>SUMIFS(Tabla16[TASA 16],Tabla16[NUM],Tabla1[[#This Row],[CODIGO]])</f>
        <v>0</v>
      </c>
      <c r="F444" s="28">
        <f>SUMIFS(Tabla16[TASA 0%],Tabla16[NUM],Tabla1[[#This Row],[CODIGO]])</f>
        <v>0</v>
      </c>
      <c r="G444" s="28">
        <f>SUMIFS(Tabla16[[EXENTO ]],Tabla16[NUM],Tabla1[[#This Row],[CODIGO]])</f>
        <v>0</v>
      </c>
      <c r="H444" s="28">
        <f>SUMIFS(Tabla16[IVA],Tabla16[NUM],Tabla1[[#This Row],[CODIGO]])</f>
        <v>0</v>
      </c>
      <c r="I444" s="28">
        <f>SUMIFS(Tabla16[ISR RET.],Tabla16[NUM],Tabla1[[#This Row],[CODIGO]])</f>
        <v>0</v>
      </c>
      <c r="J444" s="28">
        <f>SUMIFS(Tabla16[IVA RET.],Tabla16[NUM],Tabla1[[#This Row],[CODIGO]])</f>
        <v>0</v>
      </c>
      <c r="K444" t="str">
        <f>FIXED(Tabla1[[#This Row],[TASA 16%]],0)</f>
        <v>0</v>
      </c>
      <c r="L444" t="str">
        <f>FIXED(Tabla1[[#This Row],[TASA 0%]],0)</f>
        <v>0</v>
      </c>
      <c r="M444" t="str">
        <f>FIXED(Tabla1[[#This Row],[TASA EXE.]],0)</f>
        <v>0</v>
      </c>
      <c r="N444" t="str">
        <f>FIXED(Tabla1[[#This Row],[IVA]],0)</f>
        <v>0</v>
      </c>
      <c r="O444" t="str">
        <f>FIXED(Tabla1[[#This Row],[ISR RET]],0)</f>
        <v>0</v>
      </c>
      <c r="P444" t="str">
        <f>FIXED(Tabla1[[#This Row],[IVA RET]],0)</f>
        <v>0</v>
      </c>
      <c r="R444" s="35">
        <f>Tabla1[[#This Row],[TASA 16]]*16%</f>
        <v>0</v>
      </c>
    </row>
    <row r="445" spans="2:20" x14ac:dyDescent="0.25">
      <c r="B445" t="str">
        <f>'[1]210 Y RFC'!A445</f>
        <v>OOBS951119CW7</v>
      </c>
      <c r="C445" t="str">
        <f>'[1]210 Y RFC'!B445</f>
        <v>210-0443</v>
      </c>
      <c r="D445" t="str">
        <f>'[1]210 Y RFC'!C445</f>
        <v>OLMOS BRAVO SERGIO MIGUEL</v>
      </c>
      <c r="E445" s="28">
        <f>SUMIFS(Tabla16[TASA 16],Tabla16[NUM],Tabla1[[#This Row],[CODIGO]])</f>
        <v>0</v>
      </c>
      <c r="F445" s="28">
        <f>SUMIFS(Tabla16[TASA 0%],Tabla16[NUM],Tabla1[[#This Row],[CODIGO]])</f>
        <v>0</v>
      </c>
      <c r="G445" s="28">
        <f>SUMIFS(Tabla16[[EXENTO ]],Tabla16[NUM],Tabla1[[#This Row],[CODIGO]])</f>
        <v>0</v>
      </c>
      <c r="H445" s="28">
        <f>SUMIFS(Tabla16[IVA],Tabla16[NUM],Tabla1[[#This Row],[CODIGO]])</f>
        <v>0</v>
      </c>
      <c r="I445" s="28">
        <f>SUMIFS(Tabla16[ISR RET.],Tabla16[NUM],Tabla1[[#This Row],[CODIGO]])</f>
        <v>0</v>
      </c>
      <c r="J445" s="28">
        <f>SUMIFS(Tabla16[IVA RET.],Tabla16[NUM],Tabla1[[#This Row],[CODIGO]])</f>
        <v>0</v>
      </c>
      <c r="K445" t="str">
        <f>FIXED(Tabla1[[#This Row],[TASA 16%]],0)</f>
        <v>0</v>
      </c>
      <c r="L445" t="str">
        <f>FIXED(Tabla1[[#This Row],[TASA 0%]],0)</f>
        <v>0</v>
      </c>
      <c r="M445" t="str">
        <f>FIXED(Tabla1[[#This Row],[TASA EXE.]],0)</f>
        <v>0</v>
      </c>
      <c r="N445" t="str">
        <f>FIXED(Tabla1[[#This Row],[IVA]],0)</f>
        <v>0</v>
      </c>
      <c r="O445" t="str">
        <f>FIXED(Tabla1[[#This Row],[ISR RET]],0)</f>
        <v>0</v>
      </c>
      <c r="P445" t="str">
        <f>FIXED(Tabla1[[#This Row],[IVA RET]],0)</f>
        <v>0</v>
      </c>
      <c r="R445" s="35">
        <f>Tabla1[[#This Row],[TASA 16]]*16%</f>
        <v>0</v>
      </c>
    </row>
    <row r="446" spans="2:20" x14ac:dyDescent="0.25">
      <c r="B446" t="str">
        <f>'[1]210 Y RFC'!A446</f>
        <v>PMO970623P47</v>
      </c>
      <c r="C446" t="str">
        <f>'[1]210 Y RFC'!B446</f>
        <v>210-0444</v>
      </c>
      <c r="D446" t="str">
        <f>'[1]210 Y RFC'!C446</f>
        <v>PRODUCTOS MONTI'S SA DE CV</v>
      </c>
      <c r="E446" s="28">
        <f>SUMIFS(Tabla16[TASA 16],Tabla16[NUM],Tabla1[[#This Row],[CODIGO]])</f>
        <v>0</v>
      </c>
      <c r="F446" s="28">
        <f>SUMIFS(Tabla16[TASA 0%],Tabla16[NUM],Tabla1[[#This Row],[CODIGO]])</f>
        <v>0</v>
      </c>
      <c r="G446" s="28">
        <f>SUMIFS(Tabla16[[EXENTO ]],Tabla16[NUM],Tabla1[[#This Row],[CODIGO]])</f>
        <v>0</v>
      </c>
      <c r="H446" s="28">
        <f>SUMIFS(Tabla16[IVA],Tabla16[NUM],Tabla1[[#This Row],[CODIGO]])</f>
        <v>0</v>
      </c>
      <c r="I446" s="28">
        <f>SUMIFS(Tabla16[ISR RET.],Tabla16[NUM],Tabla1[[#This Row],[CODIGO]])</f>
        <v>0</v>
      </c>
      <c r="J446" s="28">
        <f>SUMIFS(Tabla16[IVA RET.],Tabla16[NUM],Tabla1[[#This Row],[CODIGO]])</f>
        <v>0</v>
      </c>
      <c r="K446" t="str">
        <f>FIXED(Tabla1[[#This Row],[TASA 16%]],0)</f>
        <v>0</v>
      </c>
      <c r="L446" t="str">
        <f>FIXED(Tabla1[[#This Row],[TASA 0%]],0)</f>
        <v>0</v>
      </c>
      <c r="M446" t="str">
        <f>FIXED(Tabla1[[#This Row],[TASA EXE.]],0)</f>
        <v>0</v>
      </c>
      <c r="N446" t="str">
        <f>FIXED(Tabla1[[#This Row],[IVA]],0)</f>
        <v>0</v>
      </c>
      <c r="O446" t="str">
        <f>FIXED(Tabla1[[#This Row],[ISR RET]],0)</f>
        <v>0</v>
      </c>
      <c r="P446" t="str">
        <f>FIXED(Tabla1[[#This Row],[IVA RET]],0)</f>
        <v>0</v>
      </c>
      <c r="R446" s="35">
        <f>Tabla1[[#This Row],[TASA 16]]*16%</f>
        <v>0</v>
      </c>
    </row>
    <row r="447" spans="2:20" x14ac:dyDescent="0.25">
      <c r="B447" t="str">
        <f>'[1]210 Y RFC'!A447</f>
        <v>QMH851220FB5</v>
      </c>
      <c r="C447" t="str">
        <f>'[1]210 Y RFC'!B447</f>
        <v>210-0445</v>
      </c>
      <c r="D447" t="str">
        <f>'[1]210 Y RFC'!C447</f>
        <v>QUIMICA MANUFACTURERA DE HIDALGO SA DE CV</v>
      </c>
      <c r="E447" s="28">
        <f>SUMIFS(Tabla16[TASA 16],Tabla16[NUM],Tabla1[[#This Row],[CODIGO]])</f>
        <v>0</v>
      </c>
      <c r="F447" s="28">
        <f>SUMIFS(Tabla16[TASA 0%],Tabla16[NUM],Tabla1[[#This Row],[CODIGO]])</f>
        <v>0</v>
      </c>
      <c r="G447" s="28">
        <f>SUMIFS(Tabla16[[EXENTO ]],Tabla16[NUM],Tabla1[[#This Row],[CODIGO]])</f>
        <v>0</v>
      </c>
      <c r="H447" s="28">
        <f>SUMIFS(Tabla16[IVA],Tabla16[NUM],Tabla1[[#This Row],[CODIGO]])</f>
        <v>0</v>
      </c>
      <c r="I447" s="28">
        <f>SUMIFS(Tabla16[ISR RET.],Tabla16[NUM],Tabla1[[#This Row],[CODIGO]])</f>
        <v>0</v>
      </c>
      <c r="J447" s="28">
        <f>SUMIFS(Tabla16[IVA RET.],Tabla16[NUM],Tabla1[[#This Row],[CODIGO]])</f>
        <v>0</v>
      </c>
      <c r="K447" t="str">
        <f>FIXED(Tabla1[[#This Row],[TASA 16%]],0)</f>
        <v>0</v>
      </c>
      <c r="L447" t="str">
        <f>FIXED(Tabla1[[#This Row],[TASA 0%]],0)</f>
        <v>0</v>
      </c>
      <c r="M447" t="str">
        <f>FIXED(Tabla1[[#This Row],[TASA EXE.]],0)</f>
        <v>0</v>
      </c>
      <c r="N447" t="str">
        <f>FIXED(Tabla1[[#This Row],[IVA]],0)</f>
        <v>0</v>
      </c>
      <c r="O447" t="str">
        <f>FIXED(Tabla1[[#This Row],[ISR RET]],0)</f>
        <v>0</v>
      </c>
      <c r="P447" t="str">
        <f>FIXED(Tabla1[[#This Row],[IVA RET]],0)</f>
        <v>0</v>
      </c>
      <c r="R447" s="35">
        <f>Tabla1[[#This Row],[TASA 16]]*16%</f>
        <v>0</v>
      </c>
    </row>
    <row r="448" spans="2:20" x14ac:dyDescent="0.25">
      <c r="B448" t="str">
        <f>'[1]210 Y RFC'!A448</f>
        <v>FGO840309NL8</v>
      </c>
      <c r="C448" t="str">
        <f>'[1]210 Y RFC'!B448</f>
        <v>210-0446</v>
      </c>
      <c r="D448" t="str">
        <f>'[1]210 Y RFC'!C448</f>
        <v>FABRIMUEBLES GOPRI SA DE CV</v>
      </c>
      <c r="E448" s="28">
        <f>SUMIFS(Tabla16[TASA 16],Tabla16[NUM],Tabla1[[#This Row],[CODIGO]])</f>
        <v>54988.374999999993</v>
      </c>
      <c r="F448" s="28">
        <f>SUMIFS(Tabla16[TASA 0%],Tabla16[NUM],Tabla1[[#This Row],[CODIGO]])</f>
        <v>2.5000000008731149E-2</v>
      </c>
      <c r="G448" s="28">
        <f>SUMIFS(Tabla16[[EXENTO ]],Tabla16[NUM],Tabla1[[#This Row],[CODIGO]])</f>
        <v>0</v>
      </c>
      <c r="H448" s="28">
        <f>SUMIFS(Tabla16[IVA],Tabla16[NUM],Tabla1[[#This Row],[CODIGO]])</f>
        <v>8798.14</v>
      </c>
      <c r="I448" s="28">
        <f>SUMIFS(Tabla16[ISR RET.],Tabla16[NUM],Tabla1[[#This Row],[CODIGO]])</f>
        <v>0</v>
      </c>
      <c r="J448" s="28">
        <f>SUMIFS(Tabla16[IVA RET.],Tabla16[NUM],Tabla1[[#This Row],[CODIGO]])</f>
        <v>0</v>
      </c>
      <c r="K448" t="str">
        <f>FIXED(Tabla1[[#This Row],[TASA 16%]],0)</f>
        <v>54,988</v>
      </c>
      <c r="L448" t="str">
        <f>FIXED(Tabla1[[#This Row],[TASA 0%]],0)</f>
        <v>0</v>
      </c>
      <c r="M448" t="str">
        <f>FIXED(Tabla1[[#This Row],[TASA EXE.]],0)</f>
        <v>0</v>
      </c>
      <c r="N448" t="str">
        <f>FIXED(Tabla1[[#This Row],[IVA]],0)</f>
        <v>8,798</v>
      </c>
      <c r="O448" t="str">
        <f>FIXED(Tabla1[[#This Row],[ISR RET]],0)</f>
        <v>0</v>
      </c>
      <c r="P448" t="str">
        <f>FIXED(Tabla1[[#This Row],[IVA RET]],0)</f>
        <v>0</v>
      </c>
      <c r="R448" s="35">
        <f>Tabla1[[#This Row],[TASA 16]]*16%</f>
        <v>8798.08</v>
      </c>
    </row>
    <row r="449" spans="2:18" x14ac:dyDescent="0.25">
      <c r="B449" t="str">
        <f>'[1]210 Y RFC'!A449</f>
        <v>AAPA831030GXA</v>
      </c>
      <c r="C449" t="str">
        <f>'[1]210 Y RFC'!B449</f>
        <v>210-0447</v>
      </c>
      <c r="D449" t="str">
        <f>'[1]210 Y RFC'!C449</f>
        <v>DE ANDA PADILLA ALVARO</v>
      </c>
      <c r="E449" s="28">
        <f>SUMIFS(Tabla16[TASA 16],Tabla16[NUM],Tabla1[[#This Row],[CODIGO]])</f>
        <v>0</v>
      </c>
      <c r="F449" s="28">
        <f>SUMIFS(Tabla16[TASA 0%],Tabla16[NUM],Tabla1[[#This Row],[CODIGO]])</f>
        <v>0</v>
      </c>
      <c r="G449" s="28">
        <f>SUMIFS(Tabla16[[EXENTO ]],Tabla16[NUM],Tabla1[[#This Row],[CODIGO]])</f>
        <v>0</v>
      </c>
      <c r="H449" s="28">
        <f>SUMIFS(Tabla16[IVA],Tabla16[NUM],Tabla1[[#This Row],[CODIGO]])</f>
        <v>0</v>
      </c>
      <c r="I449" s="28">
        <f>SUMIFS(Tabla16[ISR RET.],Tabla16[NUM],Tabla1[[#This Row],[CODIGO]])</f>
        <v>0</v>
      </c>
      <c r="J449" s="28">
        <f>SUMIFS(Tabla16[IVA RET.],Tabla16[NUM],Tabla1[[#This Row],[CODIGO]])</f>
        <v>0</v>
      </c>
      <c r="K449" t="str">
        <f>FIXED(Tabla1[[#This Row],[TASA 16%]],0)</f>
        <v>0</v>
      </c>
      <c r="L449" t="str">
        <f>FIXED(Tabla1[[#This Row],[TASA 0%]],0)</f>
        <v>0</v>
      </c>
      <c r="M449" t="str">
        <f>FIXED(Tabla1[[#This Row],[TASA EXE.]],0)</f>
        <v>0</v>
      </c>
      <c r="N449" t="str">
        <f>FIXED(Tabla1[[#This Row],[IVA]],0)</f>
        <v>0</v>
      </c>
      <c r="O449" t="str">
        <f>FIXED(Tabla1[[#This Row],[ISR RET]],0)</f>
        <v>0</v>
      </c>
      <c r="P449" t="str">
        <f>FIXED(Tabla1[[#This Row],[IVA RET]],0)</f>
        <v>0</v>
      </c>
      <c r="R449" s="35">
        <f>Tabla1[[#This Row],[TASA 16]]*16%</f>
        <v>0</v>
      </c>
    </row>
    <row r="450" spans="2:18" x14ac:dyDescent="0.25">
      <c r="B450" t="str">
        <f>'[1]210 Y RFC'!A450</f>
        <v>REML860725TD6</v>
      </c>
      <c r="C450" t="str">
        <f>'[1]210 Y RFC'!B450</f>
        <v>210-0448</v>
      </c>
      <c r="D450" t="str">
        <f>'[1]210 Y RFC'!C450</f>
        <v>REYES MARTINEZ LICTOR ERNESTO</v>
      </c>
      <c r="E450" s="28">
        <f>SUMIFS(Tabla16[TASA 16],Tabla16[NUM],Tabla1[[#This Row],[CODIGO]])</f>
        <v>0</v>
      </c>
      <c r="F450" s="28">
        <f>SUMIFS(Tabla16[TASA 0%],Tabla16[NUM],Tabla1[[#This Row],[CODIGO]])</f>
        <v>175293</v>
      </c>
      <c r="G450" s="28">
        <f>SUMIFS(Tabla16[[EXENTO ]],Tabla16[NUM],Tabla1[[#This Row],[CODIGO]])</f>
        <v>0</v>
      </c>
      <c r="H450" s="28">
        <f>SUMIFS(Tabla16[IVA],Tabla16[NUM],Tabla1[[#This Row],[CODIGO]])</f>
        <v>0</v>
      </c>
      <c r="I450" s="28">
        <f>SUMIFS(Tabla16[ISR RET.],Tabla16[NUM],Tabla1[[#This Row],[CODIGO]])</f>
        <v>0</v>
      </c>
      <c r="J450" s="28">
        <f>SUMIFS(Tabla16[IVA RET.],Tabla16[NUM],Tabla1[[#This Row],[CODIGO]])</f>
        <v>0</v>
      </c>
      <c r="K450" t="str">
        <f>FIXED(Tabla1[[#This Row],[TASA 16%]],0)</f>
        <v>0</v>
      </c>
      <c r="L450" t="str">
        <f>FIXED(Tabla1[[#This Row],[TASA 0%]],0)</f>
        <v>175,293</v>
      </c>
      <c r="M450" t="str">
        <f>FIXED(Tabla1[[#This Row],[TASA EXE.]],0)</f>
        <v>0</v>
      </c>
      <c r="N450" t="str">
        <f>FIXED(Tabla1[[#This Row],[IVA]],0)</f>
        <v>0</v>
      </c>
      <c r="O450" t="str">
        <f>FIXED(Tabla1[[#This Row],[ISR RET]],0)</f>
        <v>0</v>
      </c>
      <c r="P450" t="str">
        <f>FIXED(Tabla1[[#This Row],[IVA RET]],0)</f>
        <v>0</v>
      </c>
      <c r="R450" s="35">
        <f>Tabla1[[#This Row],[TASA 16]]*16%</f>
        <v>0</v>
      </c>
    </row>
    <row r="451" spans="2:18" x14ac:dyDescent="0.25">
      <c r="B451" t="str">
        <f>'[1]210 Y RFC'!A451</f>
        <v>GOPG580211R17</v>
      </c>
      <c r="C451" t="str">
        <f>'[1]210 Y RFC'!B451</f>
        <v>210-0449</v>
      </c>
      <c r="D451" t="str">
        <f>'[1]210 Y RFC'!C451</f>
        <v>GOMEZ PEÑA GENARO</v>
      </c>
      <c r="E451" s="28">
        <f>SUMIFS(Tabla16[TASA 16],Tabla16[NUM],Tabla1[[#This Row],[CODIGO]])</f>
        <v>0</v>
      </c>
      <c r="F451" s="28">
        <f>SUMIFS(Tabla16[TASA 0%],Tabla16[NUM],Tabla1[[#This Row],[CODIGO]])</f>
        <v>0</v>
      </c>
      <c r="G451" s="28">
        <f>SUMIFS(Tabla16[[EXENTO ]],Tabla16[NUM],Tabla1[[#This Row],[CODIGO]])</f>
        <v>0</v>
      </c>
      <c r="H451" s="28">
        <f>SUMIFS(Tabla16[IVA],Tabla16[NUM],Tabla1[[#This Row],[CODIGO]])</f>
        <v>0</v>
      </c>
      <c r="I451" s="28">
        <f>SUMIFS(Tabla16[ISR RET.],Tabla16[NUM],Tabla1[[#This Row],[CODIGO]])</f>
        <v>0</v>
      </c>
      <c r="J451" s="28">
        <f>SUMIFS(Tabla16[IVA RET.],Tabla16[NUM],Tabla1[[#This Row],[CODIGO]])</f>
        <v>0</v>
      </c>
      <c r="K451" t="str">
        <f>FIXED(Tabla1[[#This Row],[TASA 16%]],0)</f>
        <v>0</v>
      </c>
      <c r="L451" t="str">
        <f>FIXED(Tabla1[[#This Row],[TASA 0%]],0)</f>
        <v>0</v>
      </c>
      <c r="M451" t="str">
        <f>FIXED(Tabla1[[#This Row],[TASA EXE.]],0)</f>
        <v>0</v>
      </c>
      <c r="N451" t="str">
        <f>FIXED(Tabla1[[#This Row],[IVA]],0)</f>
        <v>0</v>
      </c>
      <c r="O451" t="str">
        <f>FIXED(Tabla1[[#This Row],[ISR RET]],0)</f>
        <v>0</v>
      </c>
      <c r="P451" t="str">
        <f>FIXED(Tabla1[[#This Row],[IVA RET]],0)</f>
        <v>0</v>
      </c>
      <c r="R451" s="35">
        <f>Tabla1[[#This Row],[TASA 16]]*16%</f>
        <v>0</v>
      </c>
    </row>
    <row r="452" spans="2:18" x14ac:dyDescent="0.25">
      <c r="B452" t="str">
        <f>'[1]210 Y RFC'!A452</f>
        <v>HUOS7111133K1</v>
      </c>
      <c r="C452" t="str">
        <f>'[1]210 Y RFC'!B452</f>
        <v>210-0450</v>
      </c>
      <c r="D452" t="str">
        <f>'[1]210 Y RFC'!C452</f>
        <v>HUERTA OLACHE JOSE SERGIO</v>
      </c>
      <c r="E452" s="28">
        <f>SUMIFS(Tabla16[TASA 16],Tabla16[NUM],Tabla1[[#This Row],[CODIGO]])</f>
        <v>0</v>
      </c>
      <c r="F452" s="28">
        <f>SUMIFS(Tabla16[TASA 0%],Tabla16[NUM],Tabla1[[#This Row],[CODIGO]])</f>
        <v>0</v>
      </c>
      <c r="G452" s="28">
        <f>SUMIFS(Tabla16[[EXENTO ]],Tabla16[NUM],Tabla1[[#This Row],[CODIGO]])</f>
        <v>0</v>
      </c>
      <c r="H452" s="28">
        <f>SUMIFS(Tabla16[IVA],Tabla16[NUM],Tabla1[[#This Row],[CODIGO]])</f>
        <v>0</v>
      </c>
      <c r="I452" s="28">
        <f>SUMIFS(Tabla16[ISR RET.],Tabla16[NUM],Tabla1[[#This Row],[CODIGO]])</f>
        <v>0</v>
      </c>
      <c r="J452" s="28">
        <f>SUMIFS(Tabla16[IVA RET.],Tabla16[NUM],Tabla1[[#This Row],[CODIGO]])</f>
        <v>0</v>
      </c>
      <c r="K452" t="str">
        <f>FIXED(Tabla1[[#This Row],[TASA 16%]],0)</f>
        <v>0</v>
      </c>
      <c r="L452" t="str">
        <f>FIXED(Tabla1[[#This Row],[TASA 0%]],0)</f>
        <v>0</v>
      </c>
      <c r="M452" t="str">
        <f>FIXED(Tabla1[[#This Row],[TASA EXE.]],0)</f>
        <v>0</v>
      </c>
      <c r="N452" t="str">
        <f>FIXED(Tabla1[[#This Row],[IVA]],0)</f>
        <v>0</v>
      </c>
      <c r="O452" t="str">
        <f>FIXED(Tabla1[[#This Row],[ISR RET]],0)</f>
        <v>0</v>
      </c>
      <c r="P452" t="str">
        <f>FIXED(Tabla1[[#This Row],[IVA RET]],0)</f>
        <v>0</v>
      </c>
      <c r="R452" s="35">
        <f>Tabla1[[#This Row],[TASA 16]]*16%</f>
        <v>0</v>
      </c>
    </row>
    <row r="453" spans="2:18" x14ac:dyDescent="0.25">
      <c r="B453" t="str">
        <f>'[1]210 Y RFC'!A453</f>
        <v>SER840725NJ5</v>
      </c>
      <c r="C453" t="str">
        <f>'[1]210 Y RFC'!B453</f>
        <v>210-0451</v>
      </c>
      <c r="D453" t="str">
        <f>'[1]210 Y RFC'!C453</f>
        <v>SERRAL SA DE CV</v>
      </c>
      <c r="E453" s="28">
        <f>SUMIFS(Tabla16[TASA 16],Tabla16[NUM],Tabla1[[#This Row],[CODIGO]])</f>
        <v>0</v>
      </c>
      <c r="F453" s="28">
        <f>SUMIFS(Tabla16[TASA 0%],Tabla16[NUM],Tabla1[[#This Row],[CODIGO]])</f>
        <v>0</v>
      </c>
      <c r="G453" s="28">
        <f>SUMIFS(Tabla16[[EXENTO ]],Tabla16[NUM],Tabla1[[#This Row],[CODIGO]])</f>
        <v>0</v>
      </c>
      <c r="H453" s="28">
        <f>SUMIFS(Tabla16[IVA],Tabla16[NUM],Tabla1[[#This Row],[CODIGO]])</f>
        <v>0</v>
      </c>
      <c r="I453" s="28">
        <f>SUMIFS(Tabla16[ISR RET.],Tabla16[NUM],Tabla1[[#This Row],[CODIGO]])</f>
        <v>0</v>
      </c>
      <c r="J453" s="28">
        <f>SUMIFS(Tabla16[IVA RET.],Tabla16[NUM],Tabla1[[#This Row],[CODIGO]])</f>
        <v>0</v>
      </c>
      <c r="K453" t="str">
        <f>FIXED(Tabla1[[#This Row],[TASA 16%]],0)</f>
        <v>0</v>
      </c>
      <c r="L453" t="str">
        <f>FIXED(Tabla1[[#This Row],[TASA 0%]],0)</f>
        <v>0</v>
      </c>
      <c r="M453" t="str">
        <f>FIXED(Tabla1[[#This Row],[TASA EXE.]],0)</f>
        <v>0</v>
      </c>
      <c r="N453" t="str">
        <f>FIXED(Tabla1[[#This Row],[IVA]],0)</f>
        <v>0</v>
      </c>
      <c r="O453" t="str">
        <f>FIXED(Tabla1[[#This Row],[ISR RET]],0)</f>
        <v>0</v>
      </c>
      <c r="P453" t="str">
        <f>FIXED(Tabla1[[#This Row],[IVA RET]],0)</f>
        <v>0</v>
      </c>
      <c r="R453" s="35">
        <f>Tabla1[[#This Row],[TASA 16]]*16%</f>
        <v>0</v>
      </c>
    </row>
    <row r="454" spans="2:18" x14ac:dyDescent="0.25">
      <c r="B454" t="str">
        <f>'[1]210 Y RFC'!A454</f>
        <v>AOPC891221A7A</v>
      </c>
      <c r="C454" t="str">
        <f>'[1]210 Y RFC'!B454</f>
        <v>210-0452</v>
      </c>
      <c r="D454" t="str">
        <f>'[1]210 Y RFC'!C454</f>
        <v>ACOSTA PALACIOS CARLOS ALBERTO</v>
      </c>
      <c r="E454" s="28">
        <f>SUMIFS(Tabla16[TASA 16],Tabla16[NUM],Tabla1[[#This Row],[CODIGO]])</f>
        <v>0</v>
      </c>
      <c r="F454" s="28">
        <f>SUMIFS(Tabla16[TASA 0%],Tabla16[NUM],Tabla1[[#This Row],[CODIGO]])</f>
        <v>0</v>
      </c>
      <c r="G454" s="28">
        <f>SUMIFS(Tabla16[[EXENTO ]],Tabla16[NUM],Tabla1[[#This Row],[CODIGO]])</f>
        <v>0</v>
      </c>
      <c r="H454" s="28">
        <f>SUMIFS(Tabla16[IVA],Tabla16[NUM],Tabla1[[#This Row],[CODIGO]])</f>
        <v>0</v>
      </c>
      <c r="I454" s="28">
        <f>SUMIFS(Tabla16[ISR RET.],Tabla16[NUM],Tabla1[[#This Row],[CODIGO]])</f>
        <v>0</v>
      </c>
      <c r="J454" s="28">
        <f>SUMIFS(Tabla16[IVA RET.],Tabla16[NUM],Tabla1[[#This Row],[CODIGO]])</f>
        <v>0</v>
      </c>
      <c r="K454" t="str">
        <f>FIXED(Tabla1[[#This Row],[TASA 16%]],0)</f>
        <v>0</v>
      </c>
      <c r="L454" t="str">
        <f>FIXED(Tabla1[[#This Row],[TASA 0%]],0)</f>
        <v>0</v>
      </c>
      <c r="M454" t="str">
        <f>FIXED(Tabla1[[#This Row],[TASA EXE.]],0)</f>
        <v>0</v>
      </c>
      <c r="N454" t="str">
        <f>FIXED(Tabla1[[#This Row],[IVA]],0)</f>
        <v>0</v>
      </c>
      <c r="O454" t="str">
        <f>FIXED(Tabla1[[#This Row],[ISR RET]],0)</f>
        <v>0</v>
      </c>
      <c r="P454" t="str">
        <f>FIXED(Tabla1[[#This Row],[IVA RET]],0)</f>
        <v>0</v>
      </c>
      <c r="R454" s="35">
        <f>Tabla1[[#This Row],[TASA 16]]*16%</f>
        <v>0</v>
      </c>
    </row>
    <row r="455" spans="2:18" x14ac:dyDescent="0.25">
      <c r="B455" t="str">
        <f>'[1]210 Y RFC'!A455</f>
        <v>VRE640702H15</v>
      </c>
      <c r="C455" t="str">
        <f>'[1]210 Y RFC'!B455</f>
        <v>210-0453</v>
      </c>
      <c r="D455" t="str">
        <f>'[1]210 Y RFC'!C455</f>
        <v>VALLE REDONDO SA DE CV</v>
      </c>
      <c r="E455" s="28">
        <f>SUMIFS(Tabla16[TASA 16],Tabla16[NUM],Tabla1[[#This Row],[CODIGO]])</f>
        <v>0</v>
      </c>
      <c r="F455" s="28">
        <f>SUMIFS(Tabla16[TASA 0%],Tabla16[NUM],Tabla1[[#This Row],[CODIGO]])</f>
        <v>0</v>
      </c>
      <c r="G455" s="28">
        <f>SUMIFS(Tabla16[[EXENTO ]],Tabla16[NUM],Tabla1[[#This Row],[CODIGO]])</f>
        <v>0</v>
      </c>
      <c r="H455" s="28">
        <f>SUMIFS(Tabla16[IVA],Tabla16[NUM],Tabla1[[#This Row],[CODIGO]])</f>
        <v>0</v>
      </c>
      <c r="I455" s="28">
        <f>SUMIFS(Tabla16[ISR RET.],Tabla16[NUM],Tabla1[[#This Row],[CODIGO]])</f>
        <v>0</v>
      </c>
      <c r="J455" s="28">
        <f>SUMIFS(Tabla16[IVA RET.],Tabla16[NUM],Tabla1[[#This Row],[CODIGO]])</f>
        <v>0</v>
      </c>
      <c r="K455" t="str">
        <f>FIXED(Tabla1[[#This Row],[TASA 16%]],0)</f>
        <v>0</v>
      </c>
      <c r="L455" t="str">
        <f>FIXED(Tabla1[[#This Row],[TASA 0%]],0)</f>
        <v>0</v>
      </c>
      <c r="M455" t="str">
        <f>FIXED(Tabla1[[#This Row],[TASA EXE.]],0)</f>
        <v>0</v>
      </c>
      <c r="N455" t="str">
        <f>FIXED(Tabla1[[#This Row],[IVA]],0)</f>
        <v>0</v>
      </c>
      <c r="O455" t="str">
        <f>FIXED(Tabla1[[#This Row],[ISR RET]],0)</f>
        <v>0</v>
      </c>
      <c r="P455" t="str">
        <f>FIXED(Tabla1[[#This Row],[IVA RET]],0)</f>
        <v>0</v>
      </c>
      <c r="R455" s="35">
        <f>Tabla1[[#This Row],[TASA 16]]*16%</f>
        <v>0</v>
      </c>
    </row>
    <row r="456" spans="2:18" x14ac:dyDescent="0.25">
      <c r="B456" t="str">
        <f>'[1]210 Y RFC'!A456</f>
        <v>PAV030409622</v>
      </c>
      <c r="C456" t="str">
        <f>'[1]210 Y RFC'!B456</f>
        <v>210-0454</v>
      </c>
      <c r="D456" t="str">
        <f>'[1]210 Y RFC'!C456</f>
        <v>PURIFICADORA DE AGUA DE VALLE DE GUADALUPE SA DE CV</v>
      </c>
      <c r="E456" s="28">
        <f>SUMIFS(Tabla16[TASA 16],Tabla16[NUM],Tabla1[[#This Row],[CODIGO]])</f>
        <v>0</v>
      </c>
      <c r="F456" s="28">
        <f>SUMIFS(Tabla16[TASA 0%],Tabla16[NUM],Tabla1[[#This Row],[CODIGO]])</f>
        <v>1755</v>
      </c>
      <c r="G456" s="28">
        <f>SUMIFS(Tabla16[[EXENTO ]],Tabla16[NUM],Tabla1[[#This Row],[CODIGO]])</f>
        <v>0</v>
      </c>
      <c r="H456" s="28">
        <f>SUMIFS(Tabla16[IVA],Tabla16[NUM],Tabla1[[#This Row],[CODIGO]])</f>
        <v>0</v>
      </c>
      <c r="I456" s="28">
        <f>SUMIFS(Tabla16[ISR RET.],Tabla16[NUM],Tabla1[[#This Row],[CODIGO]])</f>
        <v>0</v>
      </c>
      <c r="J456" s="28">
        <f>SUMIFS(Tabla16[IVA RET.],Tabla16[NUM],Tabla1[[#This Row],[CODIGO]])</f>
        <v>0</v>
      </c>
      <c r="K456" t="str">
        <f>FIXED(Tabla1[[#This Row],[TASA 16%]],0)</f>
        <v>0</v>
      </c>
      <c r="L456" t="str">
        <f>FIXED(Tabla1[[#This Row],[TASA 0%]],0)</f>
        <v>1,755</v>
      </c>
      <c r="M456" t="str">
        <f>FIXED(Tabla1[[#This Row],[TASA EXE.]],0)</f>
        <v>0</v>
      </c>
      <c r="N456" t="str">
        <f>FIXED(Tabla1[[#This Row],[IVA]],0)</f>
        <v>0</v>
      </c>
      <c r="O456" t="str">
        <f>FIXED(Tabla1[[#This Row],[ISR RET]],0)</f>
        <v>0</v>
      </c>
      <c r="P456" t="str">
        <f>FIXED(Tabla1[[#This Row],[IVA RET]],0)</f>
        <v>0</v>
      </c>
      <c r="R456" s="35">
        <f>Tabla1[[#This Row],[TASA 16]]*16%</f>
        <v>0</v>
      </c>
    </row>
    <row r="457" spans="2:18" x14ac:dyDescent="0.25">
      <c r="B457" t="str">
        <f>'[1]210 Y RFC'!A457</f>
        <v>AULC750817IB9</v>
      </c>
      <c r="C457" t="str">
        <f>'[1]210 Y RFC'!B457</f>
        <v>210-0455</v>
      </c>
      <c r="D457" t="str">
        <f>'[1]210 Y RFC'!C457</f>
        <v>ANGUIANO LOZADA CARLOS YAIR</v>
      </c>
      <c r="E457" s="28">
        <f>SUMIFS(Tabla16[TASA 16],Tabla16[NUM],Tabla1[[#This Row],[CODIGO]])</f>
        <v>0</v>
      </c>
      <c r="F457" s="28">
        <f>SUMIFS(Tabla16[TASA 0%],Tabla16[NUM],Tabla1[[#This Row],[CODIGO]])</f>
        <v>0</v>
      </c>
      <c r="G457" s="28">
        <f>SUMIFS(Tabla16[[EXENTO ]],Tabla16[NUM],Tabla1[[#This Row],[CODIGO]])</f>
        <v>0</v>
      </c>
      <c r="H457" s="28">
        <f>SUMIFS(Tabla16[IVA],Tabla16[NUM],Tabla1[[#This Row],[CODIGO]])</f>
        <v>0</v>
      </c>
      <c r="I457" s="28">
        <f>SUMIFS(Tabla16[ISR RET.],Tabla16[NUM],Tabla1[[#This Row],[CODIGO]])</f>
        <v>0</v>
      </c>
      <c r="J457" s="28">
        <f>SUMIFS(Tabla16[IVA RET.],Tabla16[NUM],Tabla1[[#This Row],[CODIGO]])</f>
        <v>0</v>
      </c>
      <c r="K457" t="str">
        <f>FIXED(Tabla1[[#This Row],[TASA 16%]],0)</f>
        <v>0</v>
      </c>
      <c r="L457" t="str">
        <f>FIXED(Tabla1[[#This Row],[TASA 0%]],0)</f>
        <v>0</v>
      </c>
      <c r="M457" t="str">
        <f>FIXED(Tabla1[[#This Row],[TASA EXE.]],0)</f>
        <v>0</v>
      </c>
      <c r="N457" t="str">
        <f>FIXED(Tabla1[[#This Row],[IVA]],0)</f>
        <v>0</v>
      </c>
      <c r="O457" t="str">
        <f>FIXED(Tabla1[[#This Row],[ISR RET]],0)</f>
        <v>0</v>
      </c>
      <c r="P457" t="str">
        <f>FIXED(Tabla1[[#This Row],[IVA RET]],0)</f>
        <v>0</v>
      </c>
      <c r="R457" s="35">
        <f>Tabla1[[#This Row],[TASA 16]]*16%</f>
        <v>0</v>
      </c>
    </row>
    <row r="458" spans="2:18" x14ac:dyDescent="0.25">
      <c r="B458" t="str">
        <f>'[1]210 Y RFC'!A458</f>
        <v>GGM1007286N6</v>
      </c>
      <c r="C458" t="str">
        <f>'[1]210 Y RFC'!B458</f>
        <v>210-0456</v>
      </c>
      <c r="D458" t="str">
        <f>'[1]210 Y RFC'!C458</f>
        <v>GOLOSINAS GMC S DE RL DE CV</v>
      </c>
      <c r="E458" s="28">
        <f>SUMIFS(Tabla16[TASA 16],Tabla16[NUM],Tabla1[[#This Row],[CODIGO]])</f>
        <v>0</v>
      </c>
      <c r="F458" s="28">
        <f>SUMIFS(Tabla16[TASA 0%],Tabla16[NUM],Tabla1[[#This Row],[CODIGO]])</f>
        <v>0</v>
      </c>
      <c r="G458" s="28">
        <f>SUMIFS(Tabla16[[EXENTO ]],Tabla16[NUM],Tabla1[[#This Row],[CODIGO]])</f>
        <v>0</v>
      </c>
      <c r="H458" s="28">
        <f>SUMIFS(Tabla16[IVA],Tabla16[NUM],Tabla1[[#This Row],[CODIGO]])</f>
        <v>0</v>
      </c>
      <c r="I458" s="28">
        <f>SUMIFS(Tabla16[ISR RET.],Tabla16[NUM],Tabla1[[#This Row],[CODIGO]])</f>
        <v>0</v>
      </c>
      <c r="J458" s="28">
        <f>SUMIFS(Tabla16[IVA RET.],Tabla16[NUM],Tabla1[[#This Row],[CODIGO]])</f>
        <v>0</v>
      </c>
      <c r="K458" t="str">
        <f>FIXED(Tabla1[[#This Row],[TASA 16%]],0)</f>
        <v>0</v>
      </c>
      <c r="L458" t="str">
        <f>FIXED(Tabla1[[#This Row],[TASA 0%]],0)</f>
        <v>0</v>
      </c>
      <c r="M458" t="str">
        <f>FIXED(Tabla1[[#This Row],[TASA EXE.]],0)</f>
        <v>0</v>
      </c>
      <c r="N458" t="str">
        <f>FIXED(Tabla1[[#This Row],[IVA]],0)</f>
        <v>0</v>
      </c>
      <c r="O458" t="str">
        <f>FIXED(Tabla1[[#This Row],[ISR RET]],0)</f>
        <v>0</v>
      </c>
      <c r="P458" t="str">
        <f>FIXED(Tabla1[[#This Row],[IVA RET]],0)</f>
        <v>0</v>
      </c>
      <c r="R458" s="35">
        <f>Tabla1[[#This Row],[TASA 16]]*16%</f>
        <v>0</v>
      </c>
    </row>
    <row r="459" spans="2:18" x14ac:dyDescent="0.25">
      <c r="B459" t="str">
        <f>'[1]210 Y RFC'!A459</f>
        <v>YAYL500906K51</v>
      </c>
      <c r="C459" t="str">
        <f>'[1]210 Y RFC'!B459</f>
        <v>210-0457</v>
      </c>
      <c r="D459" t="str">
        <f>'[1]210 Y RFC'!C459</f>
        <v>YBARRA YSORDIA MARIA LUISA</v>
      </c>
      <c r="E459" s="28">
        <f>SUMIFS(Tabla16[TASA 16],Tabla16[NUM],Tabla1[[#This Row],[CODIGO]])</f>
        <v>0</v>
      </c>
      <c r="F459" s="28">
        <f>SUMIFS(Tabla16[TASA 0%],Tabla16[NUM],Tabla1[[#This Row],[CODIGO]])</f>
        <v>0</v>
      </c>
      <c r="G459" s="28">
        <f>SUMIFS(Tabla16[[EXENTO ]],Tabla16[NUM],Tabla1[[#This Row],[CODIGO]])</f>
        <v>0</v>
      </c>
      <c r="H459" s="28">
        <f>SUMIFS(Tabla16[IVA],Tabla16[NUM],Tabla1[[#This Row],[CODIGO]])</f>
        <v>0</v>
      </c>
      <c r="I459" s="28">
        <f>SUMIFS(Tabla16[ISR RET.],Tabla16[NUM],Tabla1[[#This Row],[CODIGO]])</f>
        <v>0</v>
      </c>
      <c r="J459" s="28">
        <f>SUMIFS(Tabla16[IVA RET.],Tabla16[NUM],Tabla1[[#This Row],[CODIGO]])</f>
        <v>0</v>
      </c>
      <c r="K459" t="str">
        <f>FIXED(Tabla1[[#This Row],[TASA 16%]],0)</f>
        <v>0</v>
      </c>
      <c r="L459" t="str">
        <f>FIXED(Tabla1[[#This Row],[TASA 0%]],0)</f>
        <v>0</v>
      </c>
      <c r="M459" t="str">
        <f>FIXED(Tabla1[[#This Row],[TASA EXE.]],0)</f>
        <v>0</v>
      </c>
      <c r="N459" t="str">
        <f>FIXED(Tabla1[[#This Row],[IVA]],0)</f>
        <v>0</v>
      </c>
      <c r="O459" t="str">
        <f>FIXED(Tabla1[[#This Row],[ISR RET]],0)</f>
        <v>0</v>
      </c>
      <c r="P459" t="str">
        <f>FIXED(Tabla1[[#This Row],[IVA RET]],0)</f>
        <v>0</v>
      </c>
      <c r="R459" s="35">
        <f>Tabla1[[#This Row],[TASA 16]]*16%</f>
        <v>0</v>
      </c>
    </row>
    <row r="460" spans="2:18" x14ac:dyDescent="0.25">
      <c r="B460" t="str">
        <f>'[1]210 Y RFC'!A460</f>
        <v>FMA9812033E5</v>
      </c>
      <c r="C460" t="str">
        <f>'[1]210 Y RFC'!B460</f>
        <v>210-0458</v>
      </c>
      <c r="D460" t="str">
        <f>'[1]210 Y RFC'!C460</f>
        <v>FORMULAS MAGISTRALES SA DE CV</v>
      </c>
      <c r="E460" s="28">
        <f>SUMIFS(Tabla16[TASA 16],Tabla16[NUM],Tabla1[[#This Row],[CODIGO]])</f>
        <v>0</v>
      </c>
      <c r="F460" s="28">
        <f>SUMIFS(Tabla16[TASA 0%],Tabla16[NUM],Tabla1[[#This Row],[CODIGO]])</f>
        <v>0</v>
      </c>
      <c r="G460" s="28">
        <f>SUMIFS(Tabla16[[EXENTO ]],Tabla16[NUM],Tabla1[[#This Row],[CODIGO]])</f>
        <v>0</v>
      </c>
      <c r="H460" s="28">
        <f>SUMIFS(Tabla16[IVA],Tabla16[NUM],Tabla1[[#This Row],[CODIGO]])</f>
        <v>0</v>
      </c>
      <c r="I460" s="28">
        <f>SUMIFS(Tabla16[ISR RET.],Tabla16[NUM],Tabla1[[#This Row],[CODIGO]])</f>
        <v>0</v>
      </c>
      <c r="J460" s="28">
        <f>SUMIFS(Tabla16[IVA RET.],Tabla16[NUM],Tabla1[[#This Row],[CODIGO]])</f>
        <v>0</v>
      </c>
      <c r="K460" t="str">
        <f>FIXED(Tabla1[[#This Row],[TASA 16%]],0)</f>
        <v>0</v>
      </c>
      <c r="L460" t="str">
        <f>FIXED(Tabla1[[#This Row],[TASA 0%]],0)</f>
        <v>0</v>
      </c>
      <c r="M460" t="str">
        <f>FIXED(Tabla1[[#This Row],[TASA EXE.]],0)</f>
        <v>0</v>
      </c>
      <c r="N460" t="str">
        <f>FIXED(Tabla1[[#This Row],[IVA]],0)</f>
        <v>0</v>
      </c>
      <c r="O460" t="str">
        <f>FIXED(Tabla1[[#This Row],[ISR RET]],0)</f>
        <v>0</v>
      </c>
      <c r="P460" t="str">
        <f>FIXED(Tabla1[[#This Row],[IVA RET]],0)</f>
        <v>0</v>
      </c>
      <c r="R460" s="35">
        <f>Tabla1[[#This Row],[TASA 16]]*16%</f>
        <v>0</v>
      </c>
    </row>
    <row r="461" spans="2:18" x14ac:dyDescent="0.25">
      <c r="B461" t="str">
        <f>'[1]210 Y RFC'!A461</f>
        <v>BCO130128R30</v>
      </c>
      <c r="C461" t="str">
        <f>'[1]210 Y RFC'!B461</f>
        <v>210-0459</v>
      </c>
      <c r="D461" t="str">
        <f>'[1]210 Y RFC'!C461</f>
        <v>BMCR CONSULTORES SC</v>
      </c>
      <c r="E461" s="28">
        <f>SUMIFS(Tabla16[TASA 16],Tabla16[NUM],Tabla1[[#This Row],[CODIGO]])</f>
        <v>0</v>
      </c>
      <c r="F461" s="28">
        <f>SUMIFS(Tabla16[TASA 0%],Tabla16[NUM],Tabla1[[#This Row],[CODIGO]])</f>
        <v>0</v>
      </c>
      <c r="G461" s="28">
        <f>SUMIFS(Tabla16[[EXENTO ]],Tabla16[NUM],Tabla1[[#This Row],[CODIGO]])</f>
        <v>0</v>
      </c>
      <c r="H461" s="28">
        <f>SUMIFS(Tabla16[IVA],Tabla16[NUM],Tabla1[[#This Row],[CODIGO]])</f>
        <v>0</v>
      </c>
      <c r="I461" s="28">
        <f>SUMIFS(Tabla16[ISR RET.],Tabla16[NUM],Tabla1[[#This Row],[CODIGO]])</f>
        <v>0</v>
      </c>
      <c r="J461" s="28">
        <f>SUMIFS(Tabla16[IVA RET.],Tabla16[NUM],Tabla1[[#This Row],[CODIGO]])</f>
        <v>0</v>
      </c>
      <c r="K461" t="str">
        <f>FIXED(Tabla1[[#This Row],[TASA 16%]],0)</f>
        <v>0</v>
      </c>
      <c r="L461" t="str">
        <f>FIXED(Tabla1[[#This Row],[TASA 0%]],0)</f>
        <v>0</v>
      </c>
      <c r="M461" t="str">
        <f>FIXED(Tabla1[[#This Row],[TASA EXE.]],0)</f>
        <v>0</v>
      </c>
      <c r="N461" t="str">
        <f>FIXED(Tabla1[[#This Row],[IVA]],0)</f>
        <v>0</v>
      </c>
      <c r="O461" t="str">
        <f>FIXED(Tabla1[[#This Row],[ISR RET]],0)</f>
        <v>0</v>
      </c>
      <c r="P461" t="str">
        <f>FIXED(Tabla1[[#This Row],[IVA RET]],0)</f>
        <v>0</v>
      </c>
      <c r="R461" s="35">
        <f>Tabla1[[#This Row],[TASA 16]]*16%</f>
        <v>0</v>
      </c>
    </row>
    <row r="462" spans="2:18" x14ac:dyDescent="0.25">
      <c r="B462" t="str">
        <f>'[1]210 Y RFC'!A462</f>
        <v>GORA6001228M5</v>
      </c>
      <c r="C462" t="str">
        <f>'[1]210 Y RFC'!B462</f>
        <v>210-0460</v>
      </c>
      <c r="D462" t="str">
        <f>'[1]210 Y RFC'!C462</f>
        <v>GONZALEZ RIVERA ADRIANA MARGARITA</v>
      </c>
      <c r="E462" s="28">
        <f>SUMIFS(Tabla16[TASA 16],Tabla16[NUM],Tabla1[[#This Row],[CODIGO]])</f>
        <v>0</v>
      </c>
      <c r="F462" s="28">
        <f>SUMIFS(Tabla16[TASA 0%],Tabla16[NUM],Tabla1[[#This Row],[CODIGO]])</f>
        <v>0</v>
      </c>
      <c r="G462" s="28">
        <f>SUMIFS(Tabla16[[EXENTO ]],Tabla16[NUM],Tabla1[[#This Row],[CODIGO]])</f>
        <v>0</v>
      </c>
      <c r="H462" s="28">
        <f>SUMIFS(Tabla16[IVA],Tabla16[NUM],Tabla1[[#This Row],[CODIGO]])</f>
        <v>0</v>
      </c>
      <c r="I462" s="28">
        <f>SUMIFS(Tabla16[ISR RET.],Tabla16[NUM],Tabla1[[#This Row],[CODIGO]])</f>
        <v>0</v>
      </c>
      <c r="J462" s="28">
        <f>SUMIFS(Tabla16[IVA RET.],Tabla16[NUM],Tabla1[[#This Row],[CODIGO]])</f>
        <v>0</v>
      </c>
      <c r="K462" t="str">
        <f>FIXED(Tabla1[[#This Row],[TASA 16%]],0)</f>
        <v>0</v>
      </c>
      <c r="L462" t="str">
        <f>FIXED(Tabla1[[#This Row],[TASA 0%]],0)</f>
        <v>0</v>
      </c>
      <c r="M462" t="str">
        <f>FIXED(Tabla1[[#This Row],[TASA EXE.]],0)</f>
        <v>0</v>
      </c>
      <c r="N462" t="str">
        <f>FIXED(Tabla1[[#This Row],[IVA]],0)</f>
        <v>0</v>
      </c>
      <c r="O462" t="str">
        <f>FIXED(Tabla1[[#This Row],[ISR RET]],0)</f>
        <v>0</v>
      </c>
      <c r="P462" t="str">
        <f>FIXED(Tabla1[[#This Row],[IVA RET]],0)</f>
        <v>0</v>
      </c>
      <c r="R462" s="35">
        <f>Tabla1[[#This Row],[TASA 16]]*16%</f>
        <v>0</v>
      </c>
    </row>
    <row r="463" spans="2:18" x14ac:dyDescent="0.25">
      <c r="B463" t="str">
        <f>'[1]210 Y RFC'!A463</f>
        <v>CCO8605231N4</v>
      </c>
      <c r="C463" t="str">
        <f>'[1]210 Y RFC'!B463</f>
        <v>210-0461</v>
      </c>
      <c r="D463" t="str">
        <f>'[1]210 Y RFC'!C463</f>
        <v>CADENA COMERCIAL OXXO SA DE CV</v>
      </c>
      <c r="E463" s="28">
        <f>SUMIFS(Tabla16[TASA 16],Tabla16[NUM],Tabla1[[#This Row],[CODIGO]])</f>
        <v>0</v>
      </c>
      <c r="F463" s="28">
        <f>SUMIFS(Tabla16[TASA 0%],Tabla16[NUM],Tabla1[[#This Row],[CODIGO]])</f>
        <v>0</v>
      </c>
      <c r="G463" s="28">
        <f>SUMIFS(Tabla16[[EXENTO ]],Tabla16[NUM],Tabla1[[#This Row],[CODIGO]])</f>
        <v>0</v>
      </c>
      <c r="H463" s="28">
        <f>SUMIFS(Tabla16[IVA],Tabla16[NUM],Tabla1[[#This Row],[CODIGO]])</f>
        <v>0</v>
      </c>
      <c r="I463" s="28">
        <f>SUMIFS(Tabla16[ISR RET.],Tabla16[NUM],Tabla1[[#This Row],[CODIGO]])</f>
        <v>0</v>
      </c>
      <c r="J463" s="28">
        <f>SUMIFS(Tabla16[IVA RET.],Tabla16[NUM],Tabla1[[#This Row],[CODIGO]])</f>
        <v>0</v>
      </c>
      <c r="K463" t="str">
        <f>FIXED(Tabla1[[#This Row],[TASA 16%]],0)</f>
        <v>0</v>
      </c>
      <c r="L463" t="str">
        <f>FIXED(Tabla1[[#This Row],[TASA 0%]],0)</f>
        <v>0</v>
      </c>
      <c r="M463" t="str">
        <f>FIXED(Tabla1[[#This Row],[TASA EXE.]],0)</f>
        <v>0</v>
      </c>
      <c r="N463" t="str">
        <f>FIXED(Tabla1[[#This Row],[IVA]],0)</f>
        <v>0</v>
      </c>
      <c r="O463" t="str">
        <f>FIXED(Tabla1[[#This Row],[ISR RET]],0)</f>
        <v>0</v>
      </c>
      <c r="P463" t="str">
        <f>FIXED(Tabla1[[#This Row],[IVA RET]],0)</f>
        <v>0</v>
      </c>
      <c r="R463" s="35">
        <f>Tabla1[[#This Row],[TASA 16]]*16%</f>
        <v>0</v>
      </c>
    </row>
    <row r="464" spans="2:18" x14ac:dyDescent="0.25">
      <c r="B464" t="str">
        <f>'[1]210 Y RFC'!A464</f>
        <v>NME980506LPA</v>
      </c>
      <c r="C464" t="str">
        <f>'[1]210 Y RFC'!B464</f>
        <v>210-0462</v>
      </c>
      <c r="D464" t="str">
        <f>'[1]210 Y RFC'!C464</f>
        <v>NESTLE MEXICO SA DE CV</v>
      </c>
      <c r="E464" s="28">
        <f>SUMIFS(Tabla16[TASA 16],Tabla16[NUM],Tabla1[[#This Row],[CODIGO]])</f>
        <v>0</v>
      </c>
      <c r="F464" s="28">
        <f>SUMIFS(Tabla16[TASA 0%],Tabla16[NUM],Tabla1[[#This Row],[CODIGO]])</f>
        <v>0</v>
      </c>
      <c r="G464" s="28">
        <f>SUMIFS(Tabla16[[EXENTO ]],Tabla16[NUM],Tabla1[[#This Row],[CODIGO]])</f>
        <v>0</v>
      </c>
      <c r="H464" s="28">
        <f>SUMIFS(Tabla16[IVA],Tabla16[NUM],Tabla1[[#This Row],[CODIGO]])</f>
        <v>0</v>
      </c>
      <c r="I464" s="28">
        <f>SUMIFS(Tabla16[ISR RET.],Tabla16[NUM],Tabla1[[#This Row],[CODIGO]])</f>
        <v>0</v>
      </c>
      <c r="J464" s="28">
        <f>SUMIFS(Tabla16[IVA RET.],Tabla16[NUM],Tabla1[[#This Row],[CODIGO]])</f>
        <v>0</v>
      </c>
      <c r="K464" t="str">
        <f>FIXED(Tabla1[[#This Row],[TASA 16%]],0)</f>
        <v>0</v>
      </c>
      <c r="L464" t="str">
        <f>FIXED(Tabla1[[#This Row],[TASA 0%]],0)</f>
        <v>0</v>
      </c>
      <c r="M464" t="str">
        <f>FIXED(Tabla1[[#This Row],[TASA EXE.]],0)</f>
        <v>0</v>
      </c>
      <c r="N464" t="str">
        <f>FIXED(Tabla1[[#This Row],[IVA]],0)</f>
        <v>0</v>
      </c>
      <c r="O464" t="str">
        <f>FIXED(Tabla1[[#This Row],[ISR RET]],0)</f>
        <v>0</v>
      </c>
      <c r="P464" t="str">
        <f>FIXED(Tabla1[[#This Row],[IVA RET]],0)</f>
        <v>0</v>
      </c>
      <c r="R464" s="35">
        <f>Tabla1[[#This Row],[TASA 16]]*16%</f>
        <v>0</v>
      </c>
    </row>
    <row r="465" spans="2:20" x14ac:dyDescent="0.25">
      <c r="B465" t="str">
        <f>'[1]210 Y RFC'!A465</f>
        <v>LOQM720828RN8</v>
      </c>
      <c r="C465" t="str">
        <f>'[1]210 Y RFC'!B465</f>
        <v>210-0463</v>
      </c>
      <c r="D465" t="str">
        <f>'[1]210 Y RFC'!C465</f>
        <v>LOPEZ QUEZADA MARICELA</v>
      </c>
      <c r="E465" s="28">
        <f>SUMIFS(Tabla16[TASA 16],Tabla16[NUM],Tabla1[[#This Row],[CODIGO]])</f>
        <v>0</v>
      </c>
      <c r="F465" s="28">
        <f>SUMIFS(Tabla16[TASA 0%],Tabla16[NUM],Tabla1[[#This Row],[CODIGO]])</f>
        <v>0</v>
      </c>
      <c r="G465" s="28">
        <f>SUMIFS(Tabla16[[EXENTO ]],Tabla16[NUM],Tabla1[[#This Row],[CODIGO]])</f>
        <v>0</v>
      </c>
      <c r="H465" s="28">
        <f>SUMIFS(Tabla16[IVA],Tabla16[NUM],Tabla1[[#This Row],[CODIGO]])</f>
        <v>0</v>
      </c>
      <c r="I465" s="28">
        <f>SUMIFS(Tabla16[ISR RET.],Tabla16[NUM],Tabla1[[#This Row],[CODIGO]])</f>
        <v>0</v>
      </c>
      <c r="J465" s="28">
        <f>SUMIFS(Tabla16[IVA RET.],Tabla16[NUM],Tabla1[[#This Row],[CODIGO]])</f>
        <v>0</v>
      </c>
      <c r="K465" t="str">
        <f>FIXED(Tabla1[[#This Row],[TASA 16%]],0)</f>
        <v>0</v>
      </c>
      <c r="L465" t="str">
        <f>FIXED(Tabla1[[#This Row],[TASA 0%]],0)</f>
        <v>0</v>
      </c>
      <c r="M465" t="str">
        <f>FIXED(Tabla1[[#This Row],[TASA EXE.]],0)</f>
        <v>0</v>
      </c>
      <c r="N465" t="str">
        <f>FIXED(Tabla1[[#This Row],[IVA]],0)</f>
        <v>0</v>
      </c>
      <c r="O465" t="str">
        <f>FIXED(Tabla1[[#This Row],[ISR RET]],0)</f>
        <v>0</v>
      </c>
      <c r="P465" t="str">
        <f>FIXED(Tabla1[[#This Row],[IVA RET]],0)</f>
        <v>0</v>
      </c>
      <c r="R465" s="35">
        <f>Tabla1[[#This Row],[TASA 16]]*16%</f>
        <v>0</v>
      </c>
    </row>
    <row r="466" spans="2:20" x14ac:dyDescent="0.25">
      <c r="B466" t="str">
        <f>'[1]210 Y RFC'!A466</f>
        <v>GALJ310204IP6</v>
      </c>
      <c r="C466" t="str">
        <f>'[1]210 Y RFC'!B466</f>
        <v>210-0464</v>
      </c>
      <c r="D466" t="str">
        <f>'[1]210 Y RFC'!C466</f>
        <v>GARCIA LOPEZ J GUADALUPE</v>
      </c>
      <c r="E466" s="28">
        <f>SUMIFS(Tabla16[TASA 16],Tabla16[NUM],Tabla1[[#This Row],[CODIGO]])</f>
        <v>0</v>
      </c>
      <c r="F466" s="28">
        <f>SUMIFS(Tabla16[TASA 0%],Tabla16[NUM],Tabla1[[#This Row],[CODIGO]])</f>
        <v>0</v>
      </c>
      <c r="G466" s="28">
        <f>SUMIFS(Tabla16[[EXENTO ]],Tabla16[NUM],Tabla1[[#This Row],[CODIGO]])</f>
        <v>0</v>
      </c>
      <c r="H466" s="28">
        <f>SUMIFS(Tabla16[IVA],Tabla16[NUM],Tabla1[[#This Row],[CODIGO]])</f>
        <v>0</v>
      </c>
      <c r="I466" s="28">
        <f>SUMIFS(Tabla16[ISR RET.],Tabla16[NUM],Tabla1[[#This Row],[CODIGO]])</f>
        <v>0</v>
      </c>
      <c r="J466" s="28">
        <f>SUMIFS(Tabla16[IVA RET.],Tabla16[NUM],Tabla1[[#This Row],[CODIGO]])</f>
        <v>0</v>
      </c>
      <c r="K466" t="str">
        <f>FIXED(Tabla1[[#This Row],[TASA 16%]],0)</f>
        <v>0</v>
      </c>
      <c r="L466" t="str">
        <f>FIXED(Tabla1[[#This Row],[TASA 0%]],0)</f>
        <v>0</v>
      </c>
      <c r="M466" t="str">
        <f>FIXED(Tabla1[[#This Row],[TASA EXE.]],0)</f>
        <v>0</v>
      </c>
      <c r="N466" t="str">
        <f>FIXED(Tabla1[[#This Row],[IVA]],0)</f>
        <v>0</v>
      </c>
      <c r="O466" t="str">
        <f>FIXED(Tabla1[[#This Row],[ISR RET]],0)</f>
        <v>0</v>
      </c>
      <c r="P466" t="str">
        <f>FIXED(Tabla1[[#This Row],[IVA RET]],0)</f>
        <v>0</v>
      </c>
      <c r="R466" s="35">
        <f>Tabla1[[#This Row],[TASA 16]]*16%</f>
        <v>0</v>
      </c>
    </row>
    <row r="467" spans="2:20" x14ac:dyDescent="0.25">
      <c r="B467" t="str">
        <f>'[1]210 Y RFC'!A467</f>
        <v>PSV1001065MA</v>
      </c>
      <c r="C467" t="str">
        <f>'[1]210 Y RFC'!B467</f>
        <v>210-0465</v>
      </c>
      <c r="D467" t="str">
        <f>'[1]210 Y RFC'!C467</f>
        <v>PIPAS Y SERVICIOS LA VENA S DE RL DE CV</v>
      </c>
      <c r="E467" s="28">
        <f>SUMIFS(Tabla16[TASA 16],Tabla16[NUM],Tabla1[[#This Row],[CODIGO]])</f>
        <v>0</v>
      </c>
      <c r="F467" s="28">
        <f>SUMIFS(Tabla16[TASA 0%],Tabla16[NUM],Tabla1[[#This Row],[CODIGO]])</f>
        <v>0</v>
      </c>
      <c r="G467" s="28">
        <f>SUMIFS(Tabla16[[EXENTO ]],Tabla16[NUM],Tabla1[[#This Row],[CODIGO]])</f>
        <v>0</v>
      </c>
      <c r="H467" s="28">
        <f>SUMIFS(Tabla16[IVA],Tabla16[NUM],Tabla1[[#This Row],[CODIGO]])</f>
        <v>0</v>
      </c>
      <c r="I467" s="28">
        <f>SUMIFS(Tabla16[ISR RET.],Tabla16[NUM],Tabla1[[#This Row],[CODIGO]])</f>
        <v>0</v>
      </c>
      <c r="J467" s="28">
        <f>SUMIFS(Tabla16[IVA RET.],Tabla16[NUM],Tabla1[[#This Row],[CODIGO]])</f>
        <v>0</v>
      </c>
      <c r="K467" t="str">
        <f>FIXED(Tabla1[[#This Row],[TASA 16%]],0)</f>
        <v>0</v>
      </c>
      <c r="L467" t="str">
        <f>FIXED(Tabla1[[#This Row],[TASA 0%]],0)</f>
        <v>0</v>
      </c>
      <c r="M467" t="str">
        <f>FIXED(Tabla1[[#This Row],[TASA EXE.]],0)</f>
        <v>0</v>
      </c>
      <c r="N467" t="str">
        <f>FIXED(Tabla1[[#This Row],[IVA]],0)</f>
        <v>0</v>
      </c>
      <c r="O467" t="str">
        <f>FIXED(Tabla1[[#This Row],[ISR RET]],0)</f>
        <v>0</v>
      </c>
      <c r="P467" t="str">
        <f>FIXED(Tabla1[[#This Row],[IVA RET]],0)</f>
        <v>0</v>
      </c>
      <c r="R467" s="35">
        <f>Tabla1[[#This Row],[TASA 16]]*16%</f>
        <v>0</v>
      </c>
    </row>
    <row r="468" spans="2:20" x14ac:dyDescent="0.25">
      <c r="B468" t="str">
        <f>'[1]210 Y RFC'!A468</f>
        <v>ZCE960118F65</v>
      </c>
      <c r="C468" t="str">
        <f>'[1]210 Y RFC'!B468</f>
        <v>210-0466</v>
      </c>
      <c r="D468" t="str">
        <f>'[1]210 Y RFC'!C468</f>
        <v>ZAPOTLAN COMERCIALIZADORA Y EXPORTACION SA DE CV</v>
      </c>
      <c r="E468" s="28">
        <f>SUMIFS(Tabla16[TASA 16],Tabla16[NUM],Tabla1[[#This Row],[CODIGO]])</f>
        <v>0</v>
      </c>
      <c r="F468" s="28">
        <f>SUMIFS(Tabla16[TASA 0%],Tabla16[NUM],Tabla1[[#This Row],[CODIGO]])</f>
        <v>0</v>
      </c>
      <c r="G468" s="28">
        <f>SUMIFS(Tabla16[[EXENTO ]],Tabla16[NUM],Tabla1[[#This Row],[CODIGO]])</f>
        <v>0</v>
      </c>
      <c r="H468" s="28">
        <f>SUMIFS(Tabla16[IVA],Tabla16[NUM],Tabla1[[#This Row],[CODIGO]])</f>
        <v>0</v>
      </c>
      <c r="I468" s="28">
        <f>SUMIFS(Tabla16[ISR RET.],Tabla16[NUM],Tabla1[[#This Row],[CODIGO]])</f>
        <v>0</v>
      </c>
      <c r="J468" s="28">
        <f>SUMIFS(Tabla16[IVA RET.],Tabla16[NUM],Tabla1[[#This Row],[CODIGO]])</f>
        <v>0</v>
      </c>
      <c r="K468" t="str">
        <f>FIXED(Tabla1[[#This Row],[TASA 16%]],0)</f>
        <v>0</v>
      </c>
      <c r="L468" t="str">
        <f>FIXED(Tabla1[[#This Row],[TASA 0%]],0)</f>
        <v>0</v>
      </c>
      <c r="M468" t="str">
        <f>FIXED(Tabla1[[#This Row],[TASA EXE.]],0)</f>
        <v>0</v>
      </c>
      <c r="N468" t="str">
        <f>FIXED(Tabla1[[#This Row],[IVA]],0)</f>
        <v>0</v>
      </c>
      <c r="O468" t="str">
        <f>FIXED(Tabla1[[#This Row],[ISR RET]],0)</f>
        <v>0</v>
      </c>
      <c r="P468" t="str">
        <f>FIXED(Tabla1[[#This Row],[IVA RET]],0)</f>
        <v>0</v>
      </c>
      <c r="R468" s="35">
        <f>Tabla1[[#This Row],[TASA 16]]*16%</f>
        <v>0</v>
      </c>
    </row>
    <row r="469" spans="2:20" x14ac:dyDescent="0.25">
      <c r="B469" t="str">
        <f>'[1]210 Y RFC'!A469</f>
        <v>CGF970707AX9</v>
      </c>
      <c r="C469" t="str">
        <f>'[1]210 Y RFC'!B469</f>
        <v>210-0467</v>
      </c>
      <c r="D469" t="str">
        <f>'[1]210 Y RFC'!C469</f>
        <v>COMERCIAL GFC SA DE CV</v>
      </c>
      <c r="E469" s="28">
        <f>SUMIFS(Tabla16[TASA 16],Tabla16[NUM],Tabla1[[#This Row],[CODIGO]])</f>
        <v>25360.4375</v>
      </c>
      <c r="F469" s="28">
        <f>SUMIFS(Tabla16[TASA 0%],Tabla16[NUM],Tabla1[[#This Row],[CODIGO]])</f>
        <v>1293339.3425</v>
      </c>
      <c r="G469" s="28">
        <f>SUMIFS(Tabla16[[EXENTO ]],Tabla16[NUM],Tabla1[[#This Row],[CODIGO]])</f>
        <v>0</v>
      </c>
      <c r="H469" s="28">
        <f>SUMIFS(Tabla16[IVA],Tabla16[NUM],Tabla1[[#This Row],[CODIGO]])</f>
        <v>4057.6699999999996</v>
      </c>
      <c r="I469" s="28">
        <f>SUMIFS(Tabla16[ISR RET.],Tabla16[NUM],Tabla1[[#This Row],[CODIGO]])</f>
        <v>0</v>
      </c>
      <c r="J469" s="28">
        <f>SUMIFS(Tabla16[IVA RET.],Tabla16[NUM],Tabla1[[#This Row],[CODIGO]])</f>
        <v>0</v>
      </c>
      <c r="K469" t="str">
        <f>FIXED(Tabla1[[#This Row],[TASA 16%]],0)</f>
        <v>25,360</v>
      </c>
      <c r="L469" t="str">
        <f>FIXED(Tabla1[[#This Row],[TASA 0%]],0)</f>
        <v>1,293,339</v>
      </c>
      <c r="M469" t="str">
        <f>FIXED(Tabla1[[#This Row],[TASA EXE.]],0)</f>
        <v>0</v>
      </c>
      <c r="N469" t="str">
        <f>FIXED(Tabla1[[#This Row],[IVA]],0)</f>
        <v>4,058</v>
      </c>
      <c r="O469" t="str">
        <f>FIXED(Tabla1[[#This Row],[ISR RET]],0)</f>
        <v>0</v>
      </c>
      <c r="P469" t="str">
        <f>FIXED(Tabla1[[#This Row],[IVA RET]],0)</f>
        <v>0</v>
      </c>
      <c r="R469" s="35">
        <f>Tabla1[[#This Row],[TASA 16]]*16%</f>
        <v>4057.6</v>
      </c>
    </row>
    <row r="470" spans="2:20" x14ac:dyDescent="0.25">
      <c r="B470" t="str">
        <f>'[1]210 Y RFC'!A470</f>
        <v>ETE110523RN2</v>
      </c>
      <c r="C470" t="str">
        <f>'[1]210 Y RFC'!B470</f>
        <v>210-0468</v>
      </c>
      <c r="D470" t="str">
        <f>'[1]210 Y RFC'!C470</f>
        <v>ENERGETICOS TEPAK SA DE CV</v>
      </c>
      <c r="E470" s="28">
        <f>SUMIFS(Tabla16[TASA 16],Tabla16[NUM],Tabla1[[#This Row],[CODIGO]])</f>
        <v>5607.25</v>
      </c>
      <c r="F470" s="28">
        <f>SUMIFS(Tabla16[TASA 0%],Tabla16[NUM],Tabla1[[#This Row],[CODIGO]])</f>
        <v>47.319999999999823</v>
      </c>
      <c r="G470" s="28">
        <f>SUMIFS(Tabla16[[EXENTO ]],Tabla16[NUM],Tabla1[[#This Row],[CODIGO]])</f>
        <v>101.96</v>
      </c>
      <c r="H470" s="28">
        <f>SUMIFS(Tabla16[IVA],Tabla16[NUM],Tabla1[[#This Row],[CODIGO]])</f>
        <v>897.16</v>
      </c>
      <c r="I470" s="28">
        <f>SUMIFS(Tabla16[ISR RET.],Tabla16[NUM],Tabla1[[#This Row],[CODIGO]])</f>
        <v>0</v>
      </c>
      <c r="J470" s="28">
        <f>SUMIFS(Tabla16[IVA RET.],Tabla16[NUM],Tabla1[[#This Row],[CODIGO]])</f>
        <v>0</v>
      </c>
      <c r="K470" t="str">
        <f>FIXED(Tabla1[[#This Row],[TASA 16%]],0)</f>
        <v>5,607</v>
      </c>
      <c r="L470" t="str">
        <f>FIXED(Tabla1[[#This Row],[TASA 0%]],0)</f>
        <v>47</v>
      </c>
      <c r="M470" t="str">
        <f>FIXED(Tabla1[[#This Row],[TASA EXE.]],0)</f>
        <v>102</v>
      </c>
      <c r="N470" t="str">
        <f>FIXED(Tabla1[[#This Row],[IVA]],0)</f>
        <v>897</v>
      </c>
      <c r="O470" t="str">
        <f>FIXED(Tabla1[[#This Row],[ISR RET]],0)</f>
        <v>0</v>
      </c>
      <c r="P470" t="str">
        <f>FIXED(Tabla1[[#This Row],[IVA RET]],0)</f>
        <v>0</v>
      </c>
      <c r="R470" s="35">
        <f>Tabla1[[#This Row],[TASA 16]]*16%</f>
        <v>897.12</v>
      </c>
    </row>
    <row r="471" spans="2:20" x14ac:dyDescent="0.25">
      <c r="B471" t="str">
        <f>'[1]210 Y RFC'!A471</f>
        <v>RIMM5901184D3</v>
      </c>
      <c r="C471" t="str">
        <f>'[1]210 Y RFC'!B471</f>
        <v>210-0469</v>
      </c>
      <c r="D471" t="str">
        <f>'[1]210 Y RFC'!C471</f>
        <v>RIOS MENDEZ MIGUEL ANGEL</v>
      </c>
      <c r="E471" s="28">
        <f>SUMIFS(Tabla16[TASA 16],Tabla16[NUM],Tabla1[[#This Row],[CODIGO]])</f>
        <v>0</v>
      </c>
      <c r="F471" s="28">
        <f>SUMIFS(Tabla16[TASA 0%],Tabla16[NUM],Tabla1[[#This Row],[CODIGO]])</f>
        <v>0</v>
      </c>
      <c r="G471" s="28">
        <f>SUMIFS(Tabla16[[EXENTO ]],Tabla16[NUM],Tabla1[[#This Row],[CODIGO]])</f>
        <v>0</v>
      </c>
      <c r="H471" s="28">
        <f>SUMIFS(Tabla16[IVA],Tabla16[NUM],Tabla1[[#This Row],[CODIGO]])</f>
        <v>0</v>
      </c>
      <c r="I471" s="28">
        <f>SUMIFS(Tabla16[ISR RET.],Tabla16[NUM],Tabla1[[#This Row],[CODIGO]])</f>
        <v>0</v>
      </c>
      <c r="J471" s="28">
        <f>SUMIFS(Tabla16[IVA RET.],Tabla16[NUM],Tabla1[[#This Row],[CODIGO]])</f>
        <v>0</v>
      </c>
      <c r="K471" t="str">
        <f>FIXED(Tabla1[[#This Row],[TASA 16%]],0)</f>
        <v>0</v>
      </c>
      <c r="L471" t="str">
        <f>FIXED(Tabla1[[#This Row],[TASA 0%]],0)</f>
        <v>0</v>
      </c>
      <c r="M471" t="str">
        <f>FIXED(Tabla1[[#This Row],[TASA EXE.]],0)</f>
        <v>0</v>
      </c>
      <c r="N471" t="str">
        <f>FIXED(Tabla1[[#This Row],[IVA]],0)</f>
        <v>0</v>
      </c>
      <c r="O471" t="str">
        <f>FIXED(Tabla1[[#This Row],[ISR RET]],0)</f>
        <v>0</v>
      </c>
      <c r="P471" t="str">
        <f>FIXED(Tabla1[[#This Row],[IVA RET]],0)</f>
        <v>0</v>
      </c>
      <c r="R471" s="35">
        <f>Tabla1[[#This Row],[TASA 16]]*16%</f>
        <v>0</v>
      </c>
    </row>
    <row r="472" spans="2:20" x14ac:dyDescent="0.25">
      <c r="B472" t="str">
        <f>'[1]210 Y RFC'!A472</f>
        <v>PARO7901022Z0</v>
      </c>
      <c r="C472" t="str">
        <f>'[1]210 Y RFC'!B472</f>
        <v>210-0470</v>
      </c>
      <c r="D472" t="str">
        <f>'[1]210 Y RFC'!C472</f>
        <v>PADILLA RAMIREZ OSCAR FERNANDO</v>
      </c>
      <c r="E472" s="28">
        <f>SUMIFS(Tabla16[TASA 16],Tabla16[NUM],Tabla1[[#This Row],[CODIGO]])</f>
        <v>0</v>
      </c>
      <c r="F472" s="28">
        <f>SUMIFS(Tabla16[TASA 0%],Tabla16[NUM],Tabla1[[#This Row],[CODIGO]])</f>
        <v>0</v>
      </c>
      <c r="G472" s="28">
        <f>SUMIFS(Tabla16[[EXENTO ]],Tabla16[NUM],Tabla1[[#This Row],[CODIGO]])</f>
        <v>0</v>
      </c>
      <c r="H472" s="28">
        <f>SUMIFS(Tabla16[IVA],Tabla16[NUM],Tabla1[[#This Row],[CODIGO]])</f>
        <v>0</v>
      </c>
      <c r="I472" s="28">
        <f>SUMIFS(Tabla16[ISR RET.],Tabla16[NUM],Tabla1[[#This Row],[CODIGO]])</f>
        <v>0</v>
      </c>
      <c r="J472" s="28">
        <f>SUMIFS(Tabla16[IVA RET.],Tabla16[NUM],Tabla1[[#This Row],[CODIGO]])</f>
        <v>0</v>
      </c>
      <c r="K472" t="str">
        <f>FIXED(Tabla1[[#This Row],[TASA 16%]],0)</f>
        <v>0</v>
      </c>
      <c r="L472" t="str">
        <f>FIXED(Tabla1[[#This Row],[TASA 0%]],0)</f>
        <v>0</v>
      </c>
      <c r="M472" t="str">
        <f>FIXED(Tabla1[[#This Row],[TASA EXE.]],0)</f>
        <v>0</v>
      </c>
      <c r="N472" t="str">
        <f>FIXED(Tabla1[[#This Row],[IVA]],0)</f>
        <v>0</v>
      </c>
      <c r="O472" t="str">
        <f>FIXED(Tabla1[[#This Row],[ISR RET]],0)</f>
        <v>0</v>
      </c>
      <c r="P472" t="str">
        <f>FIXED(Tabla1[[#This Row],[IVA RET]],0)</f>
        <v>0</v>
      </c>
      <c r="R472" s="35">
        <f>Tabla1[[#This Row],[TASA 16]]*16%</f>
        <v>0</v>
      </c>
    </row>
    <row r="473" spans="2:20" x14ac:dyDescent="0.25">
      <c r="B473" t="str">
        <f>'[1]210 Y RFC'!A473</f>
        <v>BEGR730624RH0</v>
      </c>
      <c r="C473" t="str">
        <f>'[1]210 Y RFC'!B473</f>
        <v>210-0471</v>
      </c>
      <c r="D473" t="str">
        <f>'[1]210 Y RFC'!C473</f>
        <v>BECERRA GOMEZ RICARDO</v>
      </c>
      <c r="E473" s="28">
        <f>SUMIFS(Tabla16[TASA 16],Tabla16[NUM],Tabla1[[#This Row],[CODIGO]])</f>
        <v>0</v>
      </c>
      <c r="F473" s="28">
        <f>SUMIFS(Tabla16[TASA 0%],Tabla16[NUM],Tabla1[[#This Row],[CODIGO]])</f>
        <v>0</v>
      </c>
      <c r="G473" s="28">
        <f>SUMIFS(Tabla16[[EXENTO ]],Tabla16[NUM],Tabla1[[#This Row],[CODIGO]])</f>
        <v>0</v>
      </c>
      <c r="H473" s="28">
        <f>SUMIFS(Tabla16[IVA],Tabla16[NUM],Tabla1[[#This Row],[CODIGO]])</f>
        <v>0</v>
      </c>
      <c r="I473" s="28">
        <f>SUMIFS(Tabla16[ISR RET.],Tabla16[NUM],Tabla1[[#This Row],[CODIGO]])</f>
        <v>0</v>
      </c>
      <c r="J473" s="28">
        <f>SUMIFS(Tabla16[IVA RET.],Tabla16[NUM],Tabla1[[#This Row],[CODIGO]])</f>
        <v>0</v>
      </c>
      <c r="K473" t="str">
        <f>FIXED(Tabla1[[#This Row],[TASA 16%]],0)</f>
        <v>0</v>
      </c>
      <c r="L473" t="str">
        <f>FIXED(Tabla1[[#This Row],[TASA 0%]],0)</f>
        <v>0</v>
      </c>
      <c r="M473" t="str">
        <f>FIXED(Tabla1[[#This Row],[TASA EXE.]],0)</f>
        <v>0</v>
      </c>
      <c r="N473" t="str">
        <f>FIXED(Tabla1[[#This Row],[IVA]],0)</f>
        <v>0</v>
      </c>
      <c r="O473" t="str">
        <f>FIXED(Tabla1[[#This Row],[ISR RET]],0)</f>
        <v>0</v>
      </c>
      <c r="P473" t="str">
        <f>FIXED(Tabla1[[#This Row],[IVA RET]],0)</f>
        <v>0</v>
      </c>
      <c r="R473" s="35">
        <f>Tabla1[[#This Row],[TASA 16]]*16%</f>
        <v>0</v>
      </c>
      <c r="T473" s="67"/>
    </row>
    <row r="474" spans="2:20" x14ac:dyDescent="0.25">
      <c r="B474" t="str">
        <f>'[1]210 Y RFC'!A474</f>
        <v>GAAR650812CQ5</v>
      </c>
      <c r="C474" t="str">
        <f>'[1]210 Y RFC'!B474</f>
        <v>210-0472</v>
      </c>
      <c r="D474" t="str">
        <f>'[1]210 Y RFC'!C474</f>
        <v>GARCIA AVILA REBECA</v>
      </c>
      <c r="E474" s="28">
        <f>SUMIFS(Tabla16[TASA 16],Tabla16[NUM],Tabla1[[#This Row],[CODIGO]])</f>
        <v>0</v>
      </c>
      <c r="F474" s="28">
        <f>SUMIFS(Tabla16[TASA 0%],Tabla16[NUM],Tabla1[[#This Row],[CODIGO]])</f>
        <v>0</v>
      </c>
      <c r="G474" s="28">
        <f>SUMIFS(Tabla16[[EXENTO ]],Tabla16[NUM],Tabla1[[#This Row],[CODIGO]])</f>
        <v>0</v>
      </c>
      <c r="H474" s="28">
        <f>SUMIFS(Tabla16[IVA],Tabla16[NUM],Tabla1[[#This Row],[CODIGO]])</f>
        <v>0</v>
      </c>
      <c r="I474" s="28">
        <f>SUMIFS(Tabla16[ISR RET.],Tabla16[NUM],Tabla1[[#This Row],[CODIGO]])</f>
        <v>0</v>
      </c>
      <c r="J474" s="28">
        <f>SUMIFS(Tabla16[IVA RET.],Tabla16[NUM],Tabla1[[#This Row],[CODIGO]])</f>
        <v>0</v>
      </c>
      <c r="K474" t="str">
        <f>FIXED(Tabla1[[#This Row],[TASA 16%]],0)</f>
        <v>0</v>
      </c>
      <c r="L474" t="str">
        <f>FIXED(Tabla1[[#This Row],[TASA 0%]],0)</f>
        <v>0</v>
      </c>
      <c r="M474" t="str">
        <f>FIXED(Tabla1[[#This Row],[TASA EXE.]],0)</f>
        <v>0</v>
      </c>
      <c r="N474" t="str">
        <f>FIXED(Tabla1[[#This Row],[IVA]],0)</f>
        <v>0</v>
      </c>
      <c r="O474" t="str">
        <f>FIXED(Tabla1[[#This Row],[ISR RET]],0)</f>
        <v>0</v>
      </c>
      <c r="P474" t="str">
        <f>FIXED(Tabla1[[#This Row],[IVA RET]],0)</f>
        <v>0</v>
      </c>
      <c r="R474" s="35">
        <f>Tabla1[[#This Row],[TASA 16]]*16%</f>
        <v>0</v>
      </c>
    </row>
    <row r="475" spans="2:20" x14ac:dyDescent="0.25">
      <c r="B475" t="str">
        <f>'[1]210 Y RFC'!A475</f>
        <v>CAEA780615EI7</v>
      </c>
      <c r="C475" t="str">
        <f>'[1]210 Y RFC'!B475</f>
        <v>210-0473</v>
      </c>
      <c r="D475" t="str">
        <f>'[1]210 Y RFC'!C475</f>
        <v>CABRERA ESPARZA JOSE ALBERTO</v>
      </c>
      <c r="E475" s="28">
        <f>SUMIFS(Tabla16[TASA 16],Tabla16[NUM],Tabla1[[#This Row],[CODIGO]])</f>
        <v>0</v>
      </c>
      <c r="F475" s="28">
        <f>SUMIFS(Tabla16[TASA 0%],Tabla16[NUM],Tabla1[[#This Row],[CODIGO]])</f>
        <v>0</v>
      </c>
      <c r="G475" s="28">
        <f>SUMIFS(Tabla16[[EXENTO ]],Tabla16[NUM],Tabla1[[#This Row],[CODIGO]])</f>
        <v>0</v>
      </c>
      <c r="H475" s="28">
        <f>SUMIFS(Tabla16[IVA],Tabla16[NUM],Tabla1[[#This Row],[CODIGO]])</f>
        <v>0</v>
      </c>
      <c r="I475" s="28">
        <f>SUMIFS(Tabla16[ISR RET.],Tabla16[NUM],Tabla1[[#This Row],[CODIGO]])</f>
        <v>0</v>
      </c>
      <c r="J475" s="28">
        <f>SUMIFS(Tabla16[IVA RET.],Tabla16[NUM],Tabla1[[#This Row],[CODIGO]])</f>
        <v>0</v>
      </c>
      <c r="K475" t="str">
        <f>FIXED(Tabla1[[#This Row],[TASA 16%]],0)</f>
        <v>0</v>
      </c>
      <c r="L475" t="str">
        <f>FIXED(Tabla1[[#This Row],[TASA 0%]],0)</f>
        <v>0</v>
      </c>
      <c r="M475" t="str">
        <f>FIXED(Tabla1[[#This Row],[TASA EXE.]],0)</f>
        <v>0</v>
      </c>
      <c r="N475" t="str">
        <f>FIXED(Tabla1[[#This Row],[IVA]],0)</f>
        <v>0</v>
      </c>
      <c r="O475" t="str">
        <f>FIXED(Tabla1[[#This Row],[ISR RET]],0)</f>
        <v>0</v>
      </c>
      <c r="P475" t="str">
        <f>FIXED(Tabla1[[#This Row],[IVA RET]],0)</f>
        <v>0</v>
      </c>
      <c r="R475" s="35">
        <f>Tabla1[[#This Row],[TASA 16]]*16%</f>
        <v>0</v>
      </c>
    </row>
    <row r="476" spans="2:20" x14ac:dyDescent="0.25">
      <c r="B476" t="str">
        <f>'[1]210 Y RFC'!A476</f>
        <v>DHE1512168H3</v>
      </c>
      <c r="C476" t="str">
        <f>'[1]210 Y RFC'!B476</f>
        <v>210-0474</v>
      </c>
      <c r="D476" t="str">
        <f>'[1]210 Y RFC'!C476</f>
        <v>DEMA HEALTH SA DE CV</v>
      </c>
      <c r="E476" s="28">
        <f>SUMIFS(Tabla16[TASA 16],Tabla16[NUM],Tabla1[[#This Row],[CODIGO]])</f>
        <v>18025.8125</v>
      </c>
      <c r="F476" s="28">
        <f>SUMIFS(Tabla16[TASA 0%],Tabla16[NUM],Tabla1[[#This Row],[CODIGO]])</f>
        <v>137341.29749999999</v>
      </c>
      <c r="G476" s="28">
        <f>SUMIFS(Tabla16[[EXENTO ]],Tabla16[NUM],Tabla1[[#This Row],[CODIGO]])</f>
        <v>0</v>
      </c>
      <c r="H476" s="28">
        <f>SUMIFS(Tabla16[IVA],Tabla16[NUM],Tabla1[[#This Row],[CODIGO]])</f>
        <v>2884.13</v>
      </c>
      <c r="I476" s="28">
        <f>SUMIFS(Tabla16[ISR RET.],Tabla16[NUM],Tabla1[[#This Row],[CODIGO]])</f>
        <v>0</v>
      </c>
      <c r="J476" s="28">
        <f>SUMIFS(Tabla16[IVA RET.],Tabla16[NUM],Tabla1[[#This Row],[CODIGO]])</f>
        <v>0</v>
      </c>
      <c r="K476" t="str">
        <f>FIXED(Tabla1[[#This Row],[TASA 16%]],0)</f>
        <v>18,026</v>
      </c>
      <c r="L476" t="str">
        <f>FIXED(Tabla1[[#This Row],[TASA 0%]],0)</f>
        <v>137,341</v>
      </c>
      <c r="M476" t="str">
        <f>FIXED(Tabla1[[#This Row],[TASA EXE.]],0)</f>
        <v>0</v>
      </c>
      <c r="N476" t="str">
        <f>FIXED(Tabla1[[#This Row],[IVA]],0)</f>
        <v>2,884</v>
      </c>
      <c r="O476" t="str">
        <f>FIXED(Tabla1[[#This Row],[ISR RET]],0)</f>
        <v>0</v>
      </c>
      <c r="P476" t="str">
        <f>FIXED(Tabla1[[#This Row],[IVA RET]],0)</f>
        <v>0</v>
      </c>
      <c r="R476" s="35">
        <f>Tabla1[[#This Row],[TASA 16]]*16%</f>
        <v>2884.16</v>
      </c>
    </row>
    <row r="477" spans="2:20" x14ac:dyDescent="0.25">
      <c r="B477" t="str">
        <f>'[1]210 Y RFC'!A477</f>
        <v>RNB970130PF6</v>
      </c>
      <c r="C477" t="str">
        <f>'[1]210 Y RFC'!B477</f>
        <v>210-0475</v>
      </c>
      <c r="D477" t="str">
        <f>'[1]210 Y RFC'!C477</f>
        <v>REAL NUTRICION Y BELLEZA SA DE CV</v>
      </c>
      <c r="E477" s="28">
        <f>SUMIFS(Tabla16[TASA 16],Tabla16[NUM],Tabla1[[#This Row],[CODIGO]])</f>
        <v>0</v>
      </c>
      <c r="F477" s="28">
        <f>SUMIFS(Tabla16[TASA 0%],Tabla16[NUM],Tabla1[[#This Row],[CODIGO]])</f>
        <v>0</v>
      </c>
      <c r="G477" s="28">
        <f>SUMIFS(Tabla16[[EXENTO ]],Tabla16[NUM],Tabla1[[#This Row],[CODIGO]])</f>
        <v>0</v>
      </c>
      <c r="H477" s="28">
        <f>SUMIFS(Tabla16[IVA],Tabla16[NUM],Tabla1[[#This Row],[CODIGO]])</f>
        <v>0</v>
      </c>
      <c r="I477" s="28">
        <f>SUMIFS(Tabla16[ISR RET.],Tabla16[NUM],Tabla1[[#This Row],[CODIGO]])</f>
        <v>0</v>
      </c>
      <c r="J477" s="28">
        <f>SUMIFS(Tabla16[IVA RET.],Tabla16[NUM],Tabla1[[#This Row],[CODIGO]])</f>
        <v>0</v>
      </c>
      <c r="K477" t="str">
        <f>FIXED(Tabla1[[#This Row],[TASA 16%]],0)</f>
        <v>0</v>
      </c>
      <c r="L477" t="str">
        <f>FIXED(Tabla1[[#This Row],[TASA 0%]],0)</f>
        <v>0</v>
      </c>
      <c r="M477" t="str">
        <f>FIXED(Tabla1[[#This Row],[TASA EXE.]],0)</f>
        <v>0</v>
      </c>
      <c r="N477" t="str">
        <f>FIXED(Tabla1[[#This Row],[IVA]],0)</f>
        <v>0</v>
      </c>
      <c r="O477" t="str">
        <f>FIXED(Tabla1[[#This Row],[ISR RET]],0)</f>
        <v>0</v>
      </c>
      <c r="P477" t="str">
        <f>FIXED(Tabla1[[#This Row],[IVA RET]],0)</f>
        <v>0</v>
      </c>
      <c r="R477" s="35">
        <f>Tabla1[[#This Row],[TASA 16]]*16%</f>
        <v>0</v>
      </c>
    </row>
    <row r="478" spans="2:20" x14ac:dyDescent="0.25">
      <c r="B478" t="str">
        <f>'[1]210 Y RFC'!A478</f>
        <v>HUVR8204031S9</v>
      </c>
      <c r="C478" t="str">
        <f>'[1]210 Y RFC'!B478</f>
        <v>210-0476</v>
      </c>
      <c r="D478" t="str">
        <f>'[1]210 Y RFC'!C478</f>
        <v>HUERTA VILLANUEVA RAFAEL</v>
      </c>
      <c r="E478" s="28">
        <f>SUMIFS(Tabla16[TASA 16],Tabla16[NUM],Tabla1[[#This Row],[CODIGO]])</f>
        <v>0</v>
      </c>
      <c r="F478" s="28">
        <f>SUMIFS(Tabla16[TASA 0%],Tabla16[NUM],Tabla1[[#This Row],[CODIGO]])</f>
        <v>0</v>
      </c>
      <c r="G478" s="28">
        <f>SUMIFS(Tabla16[[EXENTO ]],Tabla16[NUM],Tabla1[[#This Row],[CODIGO]])</f>
        <v>0</v>
      </c>
      <c r="H478" s="28">
        <f>SUMIFS(Tabla16[IVA],Tabla16[NUM],Tabla1[[#This Row],[CODIGO]])</f>
        <v>0</v>
      </c>
      <c r="I478" s="28">
        <f>SUMIFS(Tabla16[ISR RET.],Tabla16[NUM],Tabla1[[#This Row],[CODIGO]])</f>
        <v>0</v>
      </c>
      <c r="J478" s="28">
        <f>SUMIFS(Tabla16[IVA RET.],Tabla16[NUM],Tabla1[[#This Row],[CODIGO]])</f>
        <v>0</v>
      </c>
      <c r="K478" t="str">
        <f>FIXED(Tabla1[[#This Row],[TASA 16%]],0)</f>
        <v>0</v>
      </c>
      <c r="L478" t="str">
        <f>FIXED(Tabla1[[#This Row],[TASA 0%]],0)</f>
        <v>0</v>
      </c>
      <c r="M478" t="str">
        <f>FIXED(Tabla1[[#This Row],[TASA EXE.]],0)</f>
        <v>0</v>
      </c>
      <c r="N478" t="str">
        <f>FIXED(Tabla1[[#This Row],[IVA]],0)</f>
        <v>0</v>
      </c>
      <c r="O478" t="str">
        <f>FIXED(Tabla1[[#This Row],[ISR RET]],0)</f>
        <v>0</v>
      </c>
      <c r="P478" t="str">
        <f>FIXED(Tabla1[[#This Row],[IVA RET]],0)</f>
        <v>0</v>
      </c>
      <c r="R478" s="35">
        <f>Tabla1[[#This Row],[TASA 16]]*16%</f>
        <v>0</v>
      </c>
    </row>
    <row r="479" spans="2:20" x14ac:dyDescent="0.25">
      <c r="B479" t="str">
        <f>'[1]210 Y RFC'!A479</f>
        <v>VME9910224W4</v>
      </c>
      <c r="C479" t="str">
        <f>'[1]210 Y RFC'!B479</f>
        <v>210-0477</v>
      </c>
      <c r="D479" t="str">
        <f>'[1]210 Y RFC'!C479</f>
        <v>VOGLIA DE MEXICO SA DE CV</v>
      </c>
      <c r="E479" s="28">
        <f>SUMIFS(Tabla16[TASA 16],Tabla16[NUM],Tabla1[[#This Row],[CODIGO]])</f>
        <v>60757.25</v>
      </c>
      <c r="F479" s="28">
        <f>SUMIFS(Tabla16[TASA 0%],Tabla16[NUM],Tabla1[[#This Row],[CODIGO]])</f>
        <v>0</v>
      </c>
      <c r="G479" s="28">
        <f>SUMIFS(Tabla16[[EXENTO ]],Tabla16[NUM],Tabla1[[#This Row],[CODIGO]])</f>
        <v>0</v>
      </c>
      <c r="H479" s="28">
        <f>SUMIFS(Tabla16[IVA],Tabla16[NUM],Tabla1[[#This Row],[CODIGO]])</f>
        <v>9721.16</v>
      </c>
      <c r="I479" s="28">
        <f>SUMIFS(Tabla16[ISR RET.],Tabla16[NUM],Tabla1[[#This Row],[CODIGO]])</f>
        <v>0</v>
      </c>
      <c r="J479" s="28">
        <f>SUMIFS(Tabla16[IVA RET.],Tabla16[NUM],Tabla1[[#This Row],[CODIGO]])</f>
        <v>0</v>
      </c>
      <c r="K479" t="str">
        <f>FIXED(Tabla1[[#This Row],[TASA 16%]],0)</f>
        <v>60,757</v>
      </c>
      <c r="L479" t="str">
        <f>FIXED(Tabla1[[#This Row],[TASA 0%]],0)</f>
        <v>0</v>
      </c>
      <c r="M479" t="str">
        <f>FIXED(Tabla1[[#This Row],[TASA EXE.]],0)</f>
        <v>0</v>
      </c>
      <c r="N479" t="str">
        <f>FIXED(Tabla1[[#This Row],[IVA]],0)</f>
        <v>9,721</v>
      </c>
      <c r="O479" t="str">
        <f>FIXED(Tabla1[[#This Row],[ISR RET]],0)</f>
        <v>0</v>
      </c>
      <c r="P479" t="str">
        <f>FIXED(Tabla1[[#This Row],[IVA RET]],0)</f>
        <v>0</v>
      </c>
      <c r="R479" s="35">
        <f>Tabla1[[#This Row],[TASA 16]]*16%</f>
        <v>9721.1200000000008</v>
      </c>
      <c r="T479" s="67"/>
    </row>
    <row r="480" spans="2:20" x14ac:dyDescent="0.25">
      <c r="B480" t="str">
        <f>'[1]210 Y RFC'!A480</f>
        <v>DBO9902177N3</v>
      </c>
      <c r="C480" t="str">
        <f>'[1]210 Y RFC'!B480</f>
        <v>210-0478</v>
      </c>
      <c r="D480" t="str">
        <f>'[1]210 Y RFC'!C480</f>
        <v>DEPOSITO LA BODEGA SA DE CV</v>
      </c>
      <c r="E480" s="28">
        <f>SUMIFS(Tabla16[TASA 16],Tabla16[NUM],Tabla1[[#This Row],[CODIGO]])</f>
        <v>0</v>
      </c>
      <c r="F480" s="28">
        <f>SUMIFS(Tabla16[TASA 0%],Tabla16[NUM],Tabla1[[#This Row],[CODIGO]])</f>
        <v>0</v>
      </c>
      <c r="G480" s="28">
        <f>SUMIFS(Tabla16[[EXENTO ]],Tabla16[NUM],Tabla1[[#This Row],[CODIGO]])</f>
        <v>0</v>
      </c>
      <c r="H480" s="28">
        <f>SUMIFS(Tabla16[IVA],Tabla16[NUM],Tabla1[[#This Row],[CODIGO]])</f>
        <v>0</v>
      </c>
      <c r="I480" s="28">
        <f>SUMIFS(Tabla16[ISR RET.],Tabla16[NUM],Tabla1[[#This Row],[CODIGO]])</f>
        <v>0</v>
      </c>
      <c r="J480" s="28">
        <f>SUMIFS(Tabla16[IVA RET.],Tabla16[NUM],Tabla1[[#This Row],[CODIGO]])</f>
        <v>0</v>
      </c>
      <c r="K480" t="str">
        <f>FIXED(Tabla1[[#This Row],[TASA 16%]],0)</f>
        <v>0</v>
      </c>
      <c r="L480" t="str">
        <f>FIXED(Tabla1[[#This Row],[TASA 0%]],0)</f>
        <v>0</v>
      </c>
      <c r="M480" t="str">
        <f>FIXED(Tabla1[[#This Row],[TASA EXE.]],0)</f>
        <v>0</v>
      </c>
      <c r="N480" t="str">
        <f>FIXED(Tabla1[[#This Row],[IVA]],0)</f>
        <v>0</v>
      </c>
      <c r="O480" t="str">
        <f>FIXED(Tabla1[[#This Row],[ISR RET]],0)</f>
        <v>0</v>
      </c>
      <c r="P480" t="str">
        <f>FIXED(Tabla1[[#This Row],[IVA RET]],0)</f>
        <v>0</v>
      </c>
      <c r="R480" s="35">
        <f>Tabla1[[#This Row],[TASA 16]]*16%</f>
        <v>0</v>
      </c>
    </row>
    <row r="481" spans="2:20" x14ac:dyDescent="0.25">
      <c r="B481" t="str">
        <f>'[1]210 Y RFC'!A481</f>
        <v>DIN930513J88</v>
      </c>
      <c r="C481" t="str">
        <f>'[1]210 Y RFC'!B481</f>
        <v>210-0479</v>
      </c>
      <c r="D481" t="str">
        <f>'[1]210 Y RFC'!C481</f>
        <v>DINARA SA DE CV</v>
      </c>
      <c r="E481" s="28">
        <f>SUMIFS(Tabla16[TASA 16],Tabla16[NUM],Tabla1[[#This Row],[CODIGO]])</f>
        <v>27310.25</v>
      </c>
      <c r="F481" s="28">
        <f>SUMIFS(Tabla16[TASA 0%],Tabla16[NUM],Tabla1[[#This Row],[CODIGO]])</f>
        <v>-2.9999999999745341E-2</v>
      </c>
      <c r="G481" s="28">
        <f>SUMIFS(Tabla16[[EXENTO ]],Tabla16[NUM],Tabla1[[#This Row],[CODIGO]])</f>
        <v>0</v>
      </c>
      <c r="H481" s="28">
        <f>SUMIFS(Tabla16[IVA],Tabla16[NUM],Tabla1[[#This Row],[CODIGO]])</f>
        <v>4369.6400000000003</v>
      </c>
      <c r="I481" s="28">
        <f>SUMIFS(Tabla16[ISR RET.],Tabla16[NUM],Tabla1[[#This Row],[CODIGO]])</f>
        <v>0</v>
      </c>
      <c r="J481" s="28">
        <f>SUMIFS(Tabla16[IVA RET.],Tabla16[NUM],Tabla1[[#This Row],[CODIGO]])</f>
        <v>0</v>
      </c>
      <c r="K481" t="str">
        <f>FIXED(Tabla1[[#This Row],[TASA 16%]],0)</f>
        <v>27,310</v>
      </c>
      <c r="L481" t="str">
        <f>FIXED(Tabla1[[#This Row],[TASA 0%]],0)</f>
        <v>0</v>
      </c>
      <c r="M481" t="str">
        <f>FIXED(Tabla1[[#This Row],[TASA EXE.]],0)</f>
        <v>0</v>
      </c>
      <c r="N481" t="str">
        <f>FIXED(Tabla1[[#This Row],[IVA]],0)</f>
        <v>4,370</v>
      </c>
      <c r="O481" t="str">
        <f>FIXED(Tabla1[[#This Row],[ISR RET]],0)</f>
        <v>0</v>
      </c>
      <c r="P481" t="str">
        <f>FIXED(Tabla1[[#This Row],[IVA RET]],0)</f>
        <v>0</v>
      </c>
      <c r="R481" s="35">
        <f>Tabla1[[#This Row],[TASA 16]]*16%</f>
        <v>4369.6000000000004</v>
      </c>
      <c r="T481" s="67"/>
    </row>
    <row r="482" spans="2:20" x14ac:dyDescent="0.25">
      <c r="B482" t="str">
        <f>'[1]210 Y RFC'!A482</f>
        <v>MAY760623IB2</v>
      </c>
      <c r="C482" t="str">
        <f>'[1]210 Y RFC'!B482</f>
        <v>210-0480</v>
      </c>
      <c r="D482" t="str">
        <f>'[1]210 Y RFC'!C482</f>
        <v>MAYWARE SA DE CV</v>
      </c>
      <c r="E482" s="28">
        <f>SUMIFS(Tabla16[TASA 16],Tabla16[NUM],Tabla1[[#This Row],[CODIGO]])</f>
        <v>0</v>
      </c>
      <c r="F482" s="28">
        <f>SUMIFS(Tabla16[TASA 0%],Tabla16[NUM],Tabla1[[#This Row],[CODIGO]])</f>
        <v>0</v>
      </c>
      <c r="G482" s="28">
        <f>SUMIFS(Tabla16[[EXENTO ]],Tabla16[NUM],Tabla1[[#This Row],[CODIGO]])</f>
        <v>0</v>
      </c>
      <c r="H482" s="28">
        <f>SUMIFS(Tabla16[IVA],Tabla16[NUM],Tabla1[[#This Row],[CODIGO]])</f>
        <v>0</v>
      </c>
      <c r="I482" s="28">
        <f>SUMIFS(Tabla16[ISR RET.],Tabla16[NUM],Tabla1[[#This Row],[CODIGO]])</f>
        <v>0</v>
      </c>
      <c r="J482" s="28">
        <f>SUMIFS(Tabla16[IVA RET.],Tabla16[NUM],Tabla1[[#This Row],[CODIGO]])</f>
        <v>0</v>
      </c>
      <c r="K482" t="str">
        <f>FIXED(Tabla1[[#This Row],[TASA 16%]],0)</f>
        <v>0</v>
      </c>
      <c r="L482" t="str">
        <f>FIXED(Tabla1[[#This Row],[TASA 0%]],0)</f>
        <v>0</v>
      </c>
      <c r="M482" t="str">
        <f>FIXED(Tabla1[[#This Row],[TASA EXE.]],0)</f>
        <v>0</v>
      </c>
      <c r="N482" t="str">
        <f>FIXED(Tabla1[[#This Row],[IVA]],0)</f>
        <v>0</v>
      </c>
      <c r="O482" t="str">
        <f>FIXED(Tabla1[[#This Row],[ISR RET]],0)</f>
        <v>0</v>
      </c>
      <c r="P482" t="str">
        <f>FIXED(Tabla1[[#This Row],[IVA RET]],0)</f>
        <v>0</v>
      </c>
      <c r="R482" s="35">
        <f>Tabla1[[#This Row],[TASA 16]]*16%</f>
        <v>0</v>
      </c>
    </row>
    <row r="483" spans="2:20" x14ac:dyDescent="0.25">
      <c r="B483" t="str">
        <f>'[1]210 Y RFC'!A483</f>
        <v>GURR7306188R0</v>
      </c>
      <c r="C483" t="str">
        <f>'[1]210 Y RFC'!B483</f>
        <v>210-0481</v>
      </c>
      <c r="D483" t="str">
        <f>'[1]210 Y RFC'!C483</f>
        <v>GUTIERREZ RIOS ROCIO BERENICE</v>
      </c>
      <c r="E483" s="28">
        <f>SUMIFS(Tabla16[TASA 16],Tabla16[NUM],Tabla1[[#This Row],[CODIGO]])</f>
        <v>0</v>
      </c>
      <c r="F483" s="28">
        <f>SUMIFS(Tabla16[TASA 0%],Tabla16[NUM],Tabla1[[#This Row],[CODIGO]])</f>
        <v>0</v>
      </c>
      <c r="G483" s="28">
        <f>SUMIFS(Tabla16[[EXENTO ]],Tabla16[NUM],Tabla1[[#This Row],[CODIGO]])</f>
        <v>0</v>
      </c>
      <c r="H483" s="28">
        <f>SUMIFS(Tabla16[IVA],Tabla16[NUM],Tabla1[[#This Row],[CODIGO]])</f>
        <v>0</v>
      </c>
      <c r="I483" s="28">
        <f>SUMIFS(Tabla16[ISR RET.],Tabla16[NUM],Tabla1[[#This Row],[CODIGO]])</f>
        <v>0</v>
      </c>
      <c r="J483" s="28">
        <f>SUMIFS(Tabla16[IVA RET.],Tabla16[NUM],Tabla1[[#This Row],[CODIGO]])</f>
        <v>0</v>
      </c>
      <c r="K483" t="str">
        <f>FIXED(Tabla1[[#This Row],[TASA 16%]],0)</f>
        <v>0</v>
      </c>
      <c r="L483" t="str">
        <f>FIXED(Tabla1[[#This Row],[TASA 0%]],0)</f>
        <v>0</v>
      </c>
      <c r="M483" t="str">
        <f>FIXED(Tabla1[[#This Row],[TASA EXE.]],0)</f>
        <v>0</v>
      </c>
      <c r="N483" t="str">
        <f>FIXED(Tabla1[[#This Row],[IVA]],0)</f>
        <v>0</v>
      </c>
      <c r="O483" t="str">
        <f>FIXED(Tabla1[[#This Row],[ISR RET]],0)</f>
        <v>0</v>
      </c>
      <c r="P483" t="str">
        <f>FIXED(Tabla1[[#This Row],[IVA RET]],0)</f>
        <v>0</v>
      </c>
      <c r="R483" s="35">
        <f>Tabla1[[#This Row],[TASA 16]]*16%</f>
        <v>0</v>
      </c>
    </row>
    <row r="484" spans="2:20" x14ac:dyDescent="0.25">
      <c r="B484" t="str">
        <f>'[1]210 Y RFC'!A484</f>
        <v>GASA841113395</v>
      </c>
      <c r="C484" t="str">
        <f>'[1]210 Y RFC'!B484</f>
        <v>210-0482</v>
      </c>
      <c r="D484" t="str">
        <f>'[1]210 Y RFC'!C484</f>
        <v>GALVEZ SAHAGUN MARIA ANGELICA</v>
      </c>
      <c r="E484" s="28">
        <f>SUMIFS(Tabla16[TASA 16],Tabla16[NUM],Tabla1[[#This Row],[CODIGO]])</f>
        <v>0</v>
      </c>
      <c r="F484" s="28">
        <f>SUMIFS(Tabla16[TASA 0%],Tabla16[NUM],Tabla1[[#This Row],[CODIGO]])</f>
        <v>0</v>
      </c>
      <c r="G484" s="28">
        <f>SUMIFS(Tabla16[[EXENTO ]],Tabla16[NUM],Tabla1[[#This Row],[CODIGO]])</f>
        <v>0</v>
      </c>
      <c r="H484" s="28">
        <f>SUMIFS(Tabla16[IVA],Tabla16[NUM],Tabla1[[#This Row],[CODIGO]])</f>
        <v>0</v>
      </c>
      <c r="I484" s="28">
        <f>SUMIFS(Tabla16[ISR RET.],Tabla16[NUM],Tabla1[[#This Row],[CODIGO]])</f>
        <v>0</v>
      </c>
      <c r="J484" s="28">
        <f>SUMIFS(Tabla16[IVA RET.],Tabla16[NUM],Tabla1[[#This Row],[CODIGO]])</f>
        <v>0</v>
      </c>
      <c r="K484" t="str">
        <f>FIXED(Tabla1[[#This Row],[TASA 16%]],0)</f>
        <v>0</v>
      </c>
      <c r="L484" t="str">
        <f>FIXED(Tabla1[[#This Row],[TASA 0%]],0)</f>
        <v>0</v>
      </c>
      <c r="M484" t="str">
        <f>FIXED(Tabla1[[#This Row],[TASA EXE.]],0)</f>
        <v>0</v>
      </c>
      <c r="N484" t="str">
        <f>FIXED(Tabla1[[#This Row],[IVA]],0)</f>
        <v>0</v>
      </c>
      <c r="O484" t="str">
        <f>FIXED(Tabla1[[#This Row],[ISR RET]],0)</f>
        <v>0</v>
      </c>
      <c r="P484" t="str">
        <f>FIXED(Tabla1[[#This Row],[IVA RET]],0)</f>
        <v>0</v>
      </c>
      <c r="R484" s="35">
        <f>Tabla1[[#This Row],[TASA 16]]*16%</f>
        <v>0</v>
      </c>
    </row>
    <row r="485" spans="2:20" x14ac:dyDescent="0.25">
      <c r="B485" t="str">
        <f>'[1]210 Y RFC'!A485</f>
        <v>BSM1001183G9</v>
      </c>
      <c r="C485" t="str">
        <f>'[1]210 Y RFC'!B485</f>
        <v>210-0483</v>
      </c>
      <c r="D485" t="str">
        <f>'[1]210 Y RFC'!C485</f>
        <v>BANCO SANTANDER SA</v>
      </c>
      <c r="E485" s="28">
        <f>SUMIFS(Tabla16[TASA 16],Tabla16[NUM],Tabla1[[#This Row],[CODIGO]])</f>
        <v>0</v>
      </c>
      <c r="F485" s="28">
        <f>SUMIFS(Tabla16[TASA 0%],Tabla16[NUM],Tabla1[[#This Row],[CODIGO]])</f>
        <v>0</v>
      </c>
      <c r="G485" s="28">
        <f>SUMIFS(Tabla16[[EXENTO ]],Tabla16[NUM],Tabla1[[#This Row],[CODIGO]])</f>
        <v>0</v>
      </c>
      <c r="H485" s="28">
        <f>SUMIFS(Tabla16[IVA],Tabla16[NUM],Tabla1[[#This Row],[CODIGO]])</f>
        <v>0</v>
      </c>
      <c r="I485" s="28">
        <f>SUMIFS(Tabla16[ISR RET.],Tabla16[NUM],Tabla1[[#This Row],[CODIGO]])</f>
        <v>0</v>
      </c>
      <c r="J485" s="28">
        <f>SUMIFS(Tabla16[IVA RET.],Tabla16[NUM],Tabla1[[#This Row],[CODIGO]])</f>
        <v>0</v>
      </c>
      <c r="K485" t="str">
        <f>FIXED(Tabla1[[#This Row],[TASA 16%]],0)</f>
        <v>0</v>
      </c>
      <c r="L485" t="str">
        <f>FIXED(Tabla1[[#This Row],[TASA 0%]],0)</f>
        <v>0</v>
      </c>
      <c r="M485" t="str">
        <f>FIXED(Tabla1[[#This Row],[TASA EXE.]],0)</f>
        <v>0</v>
      </c>
      <c r="N485" t="str">
        <f>FIXED(Tabla1[[#This Row],[IVA]],0)</f>
        <v>0</v>
      </c>
      <c r="O485" t="str">
        <f>FIXED(Tabla1[[#This Row],[ISR RET]],0)</f>
        <v>0</v>
      </c>
      <c r="P485" t="str">
        <f>FIXED(Tabla1[[#This Row],[IVA RET]],0)</f>
        <v>0</v>
      </c>
      <c r="R485" s="35">
        <f>Tabla1[[#This Row],[TASA 16]]*16%</f>
        <v>0</v>
      </c>
    </row>
    <row r="486" spans="2:20" x14ac:dyDescent="0.25">
      <c r="B486" t="str">
        <f>'[1]210 Y RFC'!A486</f>
        <v>PCV140213AQ9</v>
      </c>
      <c r="C486" t="str">
        <f>'[1]210 Y RFC'!B486</f>
        <v>210-0484</v>
      </c>
      <c r="D486" t="str">
        <f>'[1]210 Y RFC'!C486</f>
        <v>PRESTIGE COMERCIALIZADORA DE VINOS SA DE CV</v>
      </c>
      <c r="E486" s="28">
        <f>SUMIFS(Tabla16[TASA 16],Tabla16[NUM],Tabla1[[#This Row],[CODIGO]])</f>
        <v>0</v>
      </c>
      <c r="F486" s="28">
        <f>SUMIFS(Tabla16[TASA 0%],Tabla16[NUM],Tabla1[[#This Row],[CODIGO]])</f>
        <v>0</v>
      </c>
      <c r="G486" s="28">
        <f>SUMIFS(Tabla16[[EXENTO ]],Tabla16[NUM],Tabla1[[#This Row],[CODIGO]])</f>
        <v>0</v>
      </c>
      <c r="H486" s="28">
        <f>SUMIFS(Tabla16[IVA],Tabla16[NUM],Tabla1[[#This Row],[CODIGO]])</f>
        <v>0</v>
      </c>
      <c r="I486" s="28">
        <f>SUMIFS(Tabla16[ISR RET.],Tabla16[NUM],Tabla1[[#This Row],[CODIGO]])</f>
        <v>0</v>
      </c>
      <c r="J486" s="28">
        <f>SUMIFS(Tabla16[IVA RET.],Tabla16[NUM],Tabla1[[#This Row],[CODIGO]])</f>
        <v>0</v>
      </c>
      <c r="K486" t="str">
        <f>FIXED(Tabla1[[#This Row],[TASA 16%]],0)</f>
        <v>0</v>
      </c>
      <c r="L486" t="str">
        <f>FIXED(Tabla1[[#This Row],[TASA 0%]],0)</f>
        <v>0</v>
      </c>
      <c r="M486" t="str">
        <f>FIXED(Tabla1[[#This Row],[TASA EXE.]],0)</f>
        <v>0</v>
      </c>
      <c r="N486" t="str">
        <f>FIXED(Tabla1[[#This Row],[IVA]],0)</f>
        <v>0</v>
      </c>
      <c r="O486" t="str">
        <f>FIXED(Tabla1[[#This Row],[ISR RET]],0)</f>
        <v>0</v>
      </c>
      <c r="P486" t="str">
        <f>FIXED(Tabla1[[#This Row],[IVA RET]],0)</f>
        <v>0</v>
      </c>
      <c r="R486" s="35">
        <f>Tabla1[[#This Row],[TASA 16]]*16%</f>
        <v>0</v>
      </c>
    </row>
    <row r="487" spans="2:20" x14ac:dyDescent="0.25">
      <c r="B487" t="str">
        <f>'[1]210 Y RFC'!A487</f>
        <v>HMA090923AH4</v>
      </c>
      <c r="C487" t="str">
        <f>'[1]210 Y RFC'!B487</f>
        <v>210-0485</v>
      </c>
      <c r="D487" t="str">
        <f>'[1]210 Y RFC'!C487</f>
        <v>HOJAS MAYA SA DE CV</v>
      </c>
      <c r="E487" s="28">
        <f>SUMIFS(Tabla16[TASA 16],Tabla16[NUM],Tabla1[[#This Row],[CODIGO]])</f>
        <v>0</v>
      </c>
      <c r="F487" s="28">
        <f>SUMIFS(Tabla16[TASA 0%],Tabla16[NUM],Tabla1[[#This Row],[CODIGO]])</f>
        <v>0</v>
      </c>
      <c r="G487" s="28">
        <f>SUMIFS(Tabla16[[EXENTO ]],Tabla16[NUM],Tabla1[[#This Row],[CODIGO]])</f>
        <v>0</v>
      </c>
      <c r="H487" s="28">
        <f>SUMIFS(Tabla16[IVA],Tabla16[NUM],Tabla1[[#This Row],[CODIGO]])</f>
        <v>0</v>
      </c>
      <c r="I487" s="28">
        <f>SUMIFS(Tabla16[ISR RET.],Tabla16[NUM],Tabla1[[#This Row],[CODIGO]])</f>
        <v>0</v>
      </c>
      <c r="J487" s="28">
        <f>SUMIFS(Tabla16[IVA RET.],Tabla16[NUM],Tabla1[[#This Row],[CODIGO]])</f>
        <v>0</v>
      </c>
      <c r="K487" t="str">
        <f>FIXED(Tabla1[[#This Row],[TASA 16%]],0)</f>
        <v>0</v>
      </c>
      <c r="L487" t="str">
        <f>FIXED(Tabla1[[#This Row],[TASA 0%]],0)</f>
        <v>0</v>
      </c>
      <c r="M487" t="str">
        <f>FIXED(Tabla1[[#This Row],[TASA EXE.]],0)</f>
        <v>0</v>
      </c>
      <c r="N487" t="str">
        <f>FIXED(Tabla1[[#This Row],[IVA]],0)</f>
        <v>0</v>
      </c>
      <c r="O487" t="str">
        <f>FIXED(Tabla1[[#This Row],[ISR RET]],0)</f>
        <v>0</v>
      </c>
      <c r="P487" t="str">
        <f>FIXED(Tabla1[[#This Row],[IVA RET]],0)</f>
        <v>0</v>
      </c>
      <c r="R487" s="35">
        <f>Tabla1[[#This Row],[TASA 16]]*16%</f>
        <v>0</v>
      </c>
    </row>
    <row r="488" spans="2:20" x14ac:dyDescent="0.25">
      <c r="B488" t="str">
        <f>'[1]210 Y RFC'!A488</f>
        <v>PMM9707313E6</v>
      </c>
      <c r="C488" t="str">
        <f>'[1]210 Y RFC'!B488</f>
        <v>210-0486</v>
      </c>
      <c r="D488" t="str">
        <f>'[1]210 Y RFC'!C488</f>
        <v>PHILIP MORRIS MEXICO SA DE CV</v>
      </c>
      <c r="E488" s="28">
        <f>SUMIFS(Tabla16[TASA 16],Tabla16[NUM],Tabla1[[#This Row],[CODIGO]])</f>
        <v>394246.25</v>
      </c>
      <c r="F488" s="28">
        <f>SUMIFS(Tabla16[TASA 0%],Tabla16[NUM],Tabla1[[#This Row],[CODIGO]])</f>
        <v>5.0000000024738256E-2</v>
      </c>
      <c r="G488" s="28">
        <f>SUMIFS(Tabla16[[EXENTO ]],Tabla16[NUM],Tabla1[[#This Row],[CODIGO]])</f>
        <v>0</v>
      </c>
      <c r="H488" s="28">
        <f>SUMIFS(Tabla16[IVA],Tabla16[NUM],Tabla1[[#This Row],[CODIGO]])</f>
        <v>63079.399999999994</v>
      </c>
      <c r="I488" s="28">
        <f>SUMIFS(Tabla16[ISR RET.],Tabla16[NUM],Tabla1[[#This Row],[CODIGO]])</f>
        <v>0</v>
      </c>
      <c r="J488" s="28">
        <f>SUMIFS(Tabla16[IVA RET.],Tabla16[NUM],Tabla1[[#This Row],[CODIGO]])</f>
        <v>0</v>
      </c>
      <c r="K488" t="str">
        <f>FIXED(Tabla1[[#This Row],[TASA 16%]],0)</f>
        <v>394,246</v>
      </c>
      <c r="L488" t="str">
        <f>FIXED(Tabla1[[#This Row],[TASA 0%]],0)</f>
        <v>0</v>
      </c>
      <c r="M488" t="str">
        <f>FIXED(Tabla1[[#This Row],[TASA EXE.]],0)</f>
        <v>0</v>
      </c>
      <c r="N488" t="str">
        <f>FIXED(Tabla1[[#This Row],[IVA]],0)</f>
        <v>63,079</v>
      </c>
      <c r="O488" t="str">
        <f>FIXED(Tabla1[[#This Row],[ISR RET]],0)</f>
        <v>0</v>
      </c>
      <c r="P488" t="str">
        <f>FIXED(Tabla1[[#This Row],[IVA RET]],0)</f>
        <v>0</v>
      </c>
      <c r="R488" s="35">
        <f>Tabla1[[#This Row],[TASA 16]]*16%</f>
        <v>63079.360000000001</v>
      </c>
      <c r="T488" s="67"/>
    </row>
    <row r="489" spans="2:20" x14ac:dyDescent="0.25">
      <c r="B489" t="str">
        <f>'[1]210 Y RFC'!A489</f>
        <v>ROAM600626M8A</v>
      </c>
      <c r="C489" t="str">
        <f>'[1]210 Y RFC'!B489</f>
        <v>210-0487</v>
      </c>
      <c r="D489" t="str">
        <f>'[1]210 Y RFC'!C489</f>
        <v>ROMO ARANDA MANUEL GUILLERMO</v>
      </c>
      <c r="E489" s="28">
        <f>SUMIFS(Tabla16[TASA 16],Tabla16[NUM],Tabla1[[#This Row],[CODIGO]])</f>
        <v>61539.625</v>
      </c>
      <c r="F489" s="28">
        <f>SUMIFS(Tabla16[TASA 0%],Tabla16[NUM],Tabla1[[#This Row],[CODIGO]])</f>
        <v>41013.715000000004</v>
      </c>
      <c r="G489" s="28">
        <f>SUMIFS(Tabla16[[EXENTO ]],Tabla16[NUM],Tabla1[[#This Row],[CODIGO]])</f>
        <v>3066.59</v>
      </c>
      <c r="H489" s="28">
        <f>SUMIFS(Tabla16[IVA],Tabla16[NUM],Tabla1[[#This Row],[CODIGO]])</f>
        <v>9846.34</v>
      </c>
      <c r="I489" s="28">
        <f>SUMIFS(Tabla16[ISR RET.],Tabla16[NUM],Tabla1[[#This Row],[CODIGO]])</f>
        <v>0</v>
      </c>
      <c r="J489" s="28">
        <f>SUMIFS(Tabla16[IVA RET.],Tabla16[NUM],Tabla1[[#This Row],[CODIGO]])</f>
        <v>0</v>
      </c>
      <c r="K489" t="str">
        <f>FIXED(Tabla1[[#This Row],[TASA 16%]],0)</f>
        <v>61,540</v>
      </c>
      <c r="L489" t="str">
        <f>FIXED(Tabla1[[#This Row],[TASA 0%]],0)</f>
        <v>41,014</v>
      </c>
      <c r="M489" t="str">
        <f>FIXED(Tabla1[[#This Row],[TASA EXE.]],0)</f>
        <v>3,067</v>
      </c>
      <c r="N489" t="str">
        <f>FIXED(Tabla1[[#This Row],[IVA]],0)</f>
        <v>9,846</v>
      </c>
      <c r="O489" t="str">
        <f>FIXED(Tabla1[[#This Row],[ISR RET]],0)</f>
        <v>0</v>
      </c>
      <c r="P489" t="str">
        <f>FIXED(Tabla1[[#This Row],[IVA RET]],0)</f>
        <v>0</v>
      </c>
      <c r="R489" s="35">
        <f>Tabla1[[#This Row],[TASA 16]]*16%</f>
        <v>9846.4</v>
      </c>
      <c r="T489" s="67"/>
    </row>
    <row r="490" spans="2:20" x14ac:dyDescent="0.25">
      <c r="B490" t="str">
        <f>'[1]210 Y RFC'!A490</f>
        <v>CES1404229A0</v>
      </c>
      <c r="C490" t="str">
        <f>'[1]210 Y RFC'!B490</f>
        <v>210-0488</v>
      </c>
      <c r="D490" t="str">
        <f>'[1]210 Y RFC'!C490</f>
        <v>COMERCIALIZADORA ESTECAMO SA DE CV</v>
      </c>
      <c r="E490" s="28">
        <f>SUMIFS(Tabla16[TASA 16],Tabla16[NUM],Tabla1[[#This Row],[CODIGO]])</f>
        <v>0</v>
      </c>
      <c r="F490" s="28">
        <f>SUMIFS(Tabla16[TASA 0%],Tabla16[NUM],Tabla1[[#This Row],[CODIGO]])</f>
        <v>0</v>
      </c>
      <c r="G490" s="28">
        <f>SUMIFS(Tabla16[[EXENTO ]],Tabla16[NUM],Tabla1[[#This Row],[CODIGO]])</f>
        <v>0</v>
      </c>
      <c r="H490" s="28">
        <f>SUMIFS(Tabla16[IVA],Tabla16[NUM],Tabla1[[#This Row],[CODIGO]])</f>
        <v>0</v>
      </c>
      <c r="I490" s="28">
        <f>SUMIFS(Tabla16[ISR RET.],Tabla16[NUM],Tabla1[[#This Row],[CODIGO]])</f>
        <v>0</v>
      </c>
      <c r="J490" s="28">
        <f>SUMIFS(Tabla16[IVA RET.],Tabla16[NUM],Tabla1[[#This Row],[CODIGO]])</f>
        <v>0</v>
      </c>
      <c r="K490" t="str">
        <f>FIXED(Tabla1[[#This Row],[TASA 16%]],0)</f>
        <v>0</v>
      </c>
      <c r="L490" t="str">
        <f>FIXED(Tabla1[[#This Row],[TASA 0%]],0)</f>
        <v>0</v>
      </c>
      <c r="M490" t="str">
        <f>FIXED(Tabla1[[#This Row],[TASA EXE.]],0)</f>
        <v>0</v>
      </c>
      <c r="N490" t="str">
        <f>FIXED(Tabla1[[#This Row],[IVA]],0)</f>
        <v>0</v>
      </c>
      <c r="O490" t="str">
        <f>FIXED(Tabla1[[#This Row],[ISR RET]],0)</f>
        <v>0</v>
      </c>
      <c r="P490" t="str">
        <f>FIXED(Tabla1[[#This Row],[IVA RET]],0)</f>
        <v>0</v>
      </c>
      <c r="R490" s="35">
        <f>Tabla1[[#This Row],[TASA 16]]*16%</f>
        <v>0</v>
      </c>
    </row>
    <row r="491" spans="2:20" x14ac:dyDescent="0.25">
      <c r="B491" t="str">
        <f>'[1]210 Y RFC'!A491</f>
        <v>GSH1605234U8</v>
      </c>
      <c r="C491" t="str">
        <f>'[1]210 Y RFC'!B491</f>
        <v>210-0489</v>
      </c>
      <c r="D491" t="str">
        <f>'[1]210 Y RFC'!C491</f>
        <v>GRUPO SHANATURALS SA DE CV</v>
      </c>
      <c r="E491" s="28">
        <f>SUMIFS(Tabla16[TASA 16],Tabla16[NUM],Tabla1[[#This Row],[CODIGO]])</f>
        <v>65005.562499999993</v>
      </c>
      <c r="F491" s="28">
        <f>SUMIFS(Tabla16[TASA 0%],Tabla16[NUM],Tabla1[[#This Row],[CODIGO]])</f>
        <v>-2.2499999999126885E-2</v>
      </c>
      <c r="G491" s="28">
        <f>SUMIFS(Tabla16[[EXENTO ]],Tabla16[NUM],Tabla1[[#This Row],[CODIGO]])</f>
        <v>0</v>
      </c>
      <c r="H491" s="28">
        <f>SUMIFS(Tabla16[IVA],Tabla16[NUM],Tabla1[[#This Row],[CODIGO]])</f>
        <v>10400.89</v>
      </c>
      <c r="I491" s="28">
        <f>SUMIFS(Tabla16[ISR RET.],Tabla16[NUM],Tabla1[[#This Row],[CODIGO]])</f>
        <v>0</v>
      </c>
      <c r="J491" s="28">
        <f>SUMIFS(Tabla16[IVA RET.],Tabla16[NUM],Tabla1[[#This Row],[CODIGO]])</f>
        <v>0</v>
      </c>
      <c r="K491" t="str">
        <f>FIXED(Tabla1[[#This Row],[TASA 16%]],0)</f>
        <v>65,006</v>
      </c>
      <c r="L491" t="str">
        <f>FIXED(Tabla1[[#This Row],[TASA 0%]],0)</f>
        <v>0</v>
      </c>
      <c r="M491" t="str">
        <f>FIXED(Tabla1[[#This Row],[TASA EXE.]],0)</f>
        <v>0</v>
      </c>
      <c r="N491" t="str">
        <f>FIXED(Tabla1[[#This Row],[IVA]],0)</f>
        <v>10,401</v>
      </c>
      <c r="O491" t="str">
        <f>FIXED(Tabla1[[#This Row],[ISR RET]],0)</f>
        <v>0</v>
      </c>
      <c r="P491" t="str">
        <f>FIXED(Tabla1[[#This Row],[IVA RET]],0)</f>
        <v>0</v>
      </c>
      <c r="R491" s="35">
        <f>Tabla1[[#This Row],[TASA 16]]*16%</f>
        <v>10400.960000000001</v>
      </c>
      <c r="T491" s="67"/>
    </row>
    <row r="492" spans="2:20" x14ac:dyDescent="0.25">
      <c r="B492" t="str">
        <f>'[1]210 Y RFC'!A492</f>
        <v>AAJF740906A7A</v>
      </c>
      <c r="C492" t="str">
        <f>'[1]210 Y RFC'!B492</f>
        <v>210-0490</v>
      </c>
      <c r="D492" t="str">
        <f>'[1]210 Y RFC'!C492</f>
        <v>ALDAZ JUAREZ FERNANDO</v>
      </c>
      <c r="E492" s="28">
        <f>SUMIFS(Tabla16[TASA 16],Tabla16[NUM],Tabla1[[#This Row],[CODIGO]])</f>
        <v>0</v>
      </c>
      <c r="F492" s="28">
        <f>SUMIFS(Tabla16[TASA 0%],Tabla16[NUM],Tabla1[[#This Row],[CODIGO]])</f>
        <v>0</v>
      </c>
      <c r="G492" s="28">
        <f>SUMIFS(Tabla16[[EXENTO ]],Tabla16[NUM],Tabla1[[#This Row],[CODIGO]])</f>
        <v>0</v>
      </c>
      <c r="H492" s="28">
        <f>SUMIFS(Tabla16[IVA],Tabla16[NUM],Tabla1[[#This Row],[CODIGO]])</f>
        <v>0</v>
      </c>
      <c r="I492" s="28">
        <f>SUMIFS(Tabla16[ISR RET.],Tabla16[NUM],Tabla1[[#This Row],[CODIGO]])</f>
        <v>0</v>
      </c>
      <c r="J492" s="28">
        <f>SUMIFS(Tabla16[IVA RET.],Tabla16[NUM],Tabla1[[#This Row],[CODIGO]])</f>
        <v>0</v>
      </c>
      <c r="K492" t="str">
        <f>FIXED(Tabla1[[#This Row],[TASA 16%]],0)</f>
        <v>0</v>
      </c>
      <c r="L492" t="str">
        <f>FIXED(Tabla1[[#This Row],[TASA 0%]],0)</f>
        <v>0</v>
      </c>
      <c r="M492" t="str">
        <f>FIXED(Tabla1[[#This Row],[TASA EXE.]],0)</f>
        <v>0</v>
      </c>
      <c r="N492" t="str">
        <f>FIXED(Tabla1[[#This Row],[IVA]],0)</f>
        <v>0</v>
      </c>
      <c r="O492" t="str">
        <f>FIXED(Tabla1[[#This Row],[ISR RET]],0)</f>
        <v>0</v>
      </c>
      <c r="P492" t="str">
        <f>FIXED(Tabla1[[#This Row],[IVA RET]],0)</f>
        <v>0</v>
      </c>
      <c r="R492" s="35">
        <f>Tabla1[[#This Row],[TASA 16]]*16%</f>
        <v>0</v>
      </c>
    </row>
    <row r="493" spans="2:20" x14ac:dyDescent="0.25">
      <c r="B493" t="str">
        <f>'[1]210 Y RFC'!A493</f>
        <v>CSS160330CP7</v>
      </c>
      <c r="C493" t="str">
        <f>'[1]210 Y RFC'!B493</f>
        <v>210-0491</v>
      </c>
      <c r="D493" t="str">
        <f>'[1]210 Y RFC'!C493</f>
        <v>CFE SUMINISTRADOR DE SERVICIOS BASICOS</v>
      </c>
      <c r="E493" s="28">
        <f>SUMIFS(Tabla16[TASA 16],Tabla16[NUM],Tabla1[[#This Row],[CODIGO]])</f>
        <v>337944.9375</v>
      </c>
      <c r="F493" s="28">
        <f>SUMIFS(Tabla16[TASA 0%],Tabla16[NUM],Tabla1[[#This Row],[CODIGO]])</f>
        <v>0.41250000000537312</v>
      </c>
      <c r="G493" s="28">
        <f>SUMIFS(Tabla16[[EXENTO ]],Tabla16[NUM],Tabla1[[#This Row],[CODIGO]])</f>
        <v>3.46</v>
      </c>
      <c r="H493" s="28">
        <f>SUMIFS(Tabla16[IVA],Tabla16[NUM],Tabla1[[#This Row],[CODIGO]])</f>
        <v>54071.189999999995</v>
      </c>
      <c r="I493" s="28">
        <f>SUMIFS(Tabla16[ISR RET.],Tabla16[NUM],Tabla1[[#This Row],[CODIGO]])</f>
        <v>0</v>
      </c>
      <c r="J493" s="28">
        <f>SUMIFS(Tabla16[IVA RET.],Tabla16[NUM],Tabla1[[#This Row],[CODIGO]])</f>
        <v>0</v>
      </c>
      <c r="K493" t="str">
        <f>FIXED(Tabla1[[#This Row],[TASA 16%]],0)</f>
        <v>337,945</v>
      </c>
      <c r="L493" t="str">
        <f>FIXED(Tabla1[[#This Row],[TASA 0%]],0)</f>
        <v>0</v>
      </c>
      <c r="M493" t="str">
        <f>FIXED(Tabla1[[#This Row],[TASA EXE.]],0)</f>
        <v>3</v>
      </c>
      <c r="N493" t="str">
        <f>FIXED(Tabla1[[#This Row],[IVA]],0)</f>
        <v>54,071</v>
      </c>
      <c r="O493" t="str">
        <f>FIXED(Tabla1[[#This Row],[ISR RET]],0)</f>
        <v>0</v>
      </c>
      <c r="P493" t="str">
        <f>FIXED(Tabla1[[#This Row],[IVA RET]],0)</f>
        <v>0</v>
      </c>
      <c r="R493" s="35">
        <f>Tabla1[[#This Row],[TASA 16]]*16%</f>
        <v>54071.200000000004</v>
      </c>
      <c r="T493" s="67"/>
    </row>
    <row r="494" spans="2:20" x14ac:dyDescent="0.25">
      <c r="B494" t="str">
        <f>'[1]210 Y RFC'!A494</f>
        <v>NAPJ810828290</v>
      </c>
      <c r="C494" t="str">
        <f>'[1]210 Y RFC'!B494</f>
        <v>210-0492</v>
      </c>
      <c r="D494" t="str">
        <f>'[1]210 Y RFC'!C494</f>
        <v>NAVARRO PLASCENCIA JORGE ALBERTO</v>
      </c>
      <c r="E494" s="28">
        <f>SUMIFS(Tabla16[TASA 16],Tabla16[NUM],Tabla1[[#This Row],[CODIGO]])</f>
        <v>2305.375</v>
      </c>
      <c r="F494" s="28">
        <f>SUMIFS(Tabla16[TASA 0%],Tabla16[NUM],Tabla1[[#This Row],[CODIGO]])</f>
        <v>1.4999999999986358E-2</v>
      </c>
      <c r="G494" s="28">
        <f>SUMIFS(Tabla16[[EXENTO ]],Tabla16[NUM],Tabla1[[#This Row],[CODIGO]])</f>
        <v>0</v>
      </c>
      <c r="H494" s="28">
        <f>SUMIFS(Tabla16[IVA],Tabla16[NUM],Tabla1[[#This Row],[CODIGO]])</f>
        <v>368.86</v>
      </c>
      <c r="I494" s="28">
        <f>SUMIFS(Tabla16[ISR RET.],Tabla16[NUM],Tabla1[[#This Row],[CODIGO]])</f>
        <v>0</v>
      </c>
      <c r="J494" s="28">
        <f>SUMIFS(Tabla16[IVA RET.],Tabla16[NUM],Tabla1[[#This Row],[CODIGO]])</f>
        <v>0</v>
      </c>
      <c r="K494" t="str">
        <f>FIXED(Tabla1[[#This Row],[TASA 16%]],0)</f>
        <v>2,305</v>
      </c>
      <c r="L494" t="str">
        <f>FIXED(Tabla1[[#This Row],[TASA 0%]],0)</f>
        <v>0</v>
      </c>
      <c r="M494" t="str">
        <f>FIXED(Tabla1[[#This Row],[TASA EXE.]],0)</f>
        <v>0</v>
      </c>
      <c r="N494" t="str">
        <f>FIXED(Tabla1[[#This Row],[IVA]],0)</f>
        <v>369</v>
      </c>
      <c r="O494" t="str">
        <f>FIXED(Tabla1[[#This Row],[ISR RET]],0)</f>
        <v>0</v>
      </c>
      <c r="P494" t="str">
        <f>FIXED(Tabla1[[#This Row],[IVA RET]],0)</f>
        <v>0</v>
      </c>
      <c r="R494" s="35">
        <f>Tabla1[[#This Row],[TASA 16]]*16%</f>
        <v>368.8</v>
      </c>
      <c r="T494" s="67"/>
    </row>
    <row r="495" spans="2:20" x14ac:dyDescent="0.25">
      <c r="B495" t="str">
        <f>'[1]210 Y RFC'!A495</f>
        <v>GORO790306P85</v>
      </c>
      <c r="C495" t="str">
        <f>'[1]210 Y RFC'!B495</f>
        <v>210-0493</v>
      </c>
      <c r="D495" t="str">
        <f>'[1]210 Y RFC'!C495</f>
        <v>GONZALEZ DEL RIO OSCAR RENE</v>
      </c>
      <c r="E495" s="28">
        <f>SUMIFS(Tabla16[TASA 16],Tabla16[NUM],Tabla1[[#This Row],[CODIGO]])</f>
        <v>0</v>
      </c>
      <c r="F495" s="28">
        <f>SUMIFS(Tabla16[TASA 0%],Tabla16[NUM],Tabla1[[#This Row],[CODIGO]])</f>
        <v>0</v>
      </c>
      <c r="G495" s="28">
        <f>SUMIFS(Tabla16[[EXENTO ]],Tabla16[NUM],Tabla1[[#This Row],[CODIGO]])</f>
        <v>0</v>
      </c>
      <c r="H495" s="28">
        <f>SUMIFS(Tabla16[IVA],Tabla16[NUM],Tabla1[[#This Row],[CODIGO]])</f>
        <v>0</v>
      </c>
      <c r="I495" s="28">
        <f>SUMIFS(Tabla16[ISR RET.],Tabla16[NUM],Tabla1[[#This Row],[CODIGO]])</f>
        <v>0</v>
      </c>
      <c r="J495" s="28">
        <f>SUMIFS(Tabla16[IVA RET.],Tabla16[NUM],Tabla1[[#This Row],[CODIGO]])</f>
        <v>0</v>
      </c>
      <c r="K495" t="str">
        <f>FIXED(Tabla1[[#This Row],[TASA 16%]],0)</f>
        <v>0</v>
      </c>
      <c r="L495" t="str">
        <f>FIXED(Tabla1[[#This Row],[TASA 0%]],0)</f>
        <v>0</v>
      </c>
      <c r="M495" t="str">
        <f>FIXED(Tabla1[[#This Row],[TASA EXE.]],0)</f>
        <v>0</v>
      </c>
      <c r="N495" t="str">
        <f>FIXED(Tabla1[[#This Row],[IVA]],0)</f>
        <v>0</v>
      </c>
      <c r="O495" t="str">
        <f>FIXED(Tabla1[[#This Row],[ISR RET]],0)</f>
        <v>0</v>
      </c>
      <c r="P495" t="str">
        <f>FIXED(Tabla1[[#This Row],[IVA RET]],0)</f>
        <v>0</v>
      </c>
      <c r="R495" s="35">
        <f>Tabla1[[#This Row],[TASA 16]]*16%</f>
        <v>0</v>
      </c>
    </row>
    <row r="496" spans="2:20" x14ac:dyDescent="0.25">
      <c r="B496" t="str">
        <f>'[1]210 Y RFC'!A496</f>
        <v>MAJ850101PE3</v>
      </c>
      <c r="C496" t="str">
        <f>'[1]210 Y RFC'!B496</f>
        <v>210-0494</v>
      </c>
      <c r="D496" t="str">
        <f>'[1]210 Y RFC'!C496</f>
        <v>MUNICIPIO DE ACATIC JALISCO</v>
      </c>
      <c r="E496" s="28">
        <f>SUMIFS(Tabla16[TASA 16],Tabla16[NUM],Tabla1[[#This Row],[CODIGO]])</f>
        <v>0</v>
      </c>
      <c r="F496" s="28">
        <f>SUMIFS(Tabla16[TASA 0%],Tabla16[NUM],Tabla1[[#This Row],[CODIGO]])</f>
        <v>0</v>
      </c>
      <c r="G496" s="28">
        <f>SUMIFS(Tabla16[[EXENTO ]],Tabla16[NUM],Tabla1[[#This Row],[CODIGO]])</f>
        <v>0</v>
      </c>
      <c r="H496" s="28">
        <f>SUMIFS(Tabla16[IVA],Tabla16[NUM],Tabla1[[#This Row],[CODIGO]])</f>
        <v>0</v>
      </c>
      <c r="I496" s="28">
        <f>SUMIFS(Tabla16[ISR RET.],Tabla16[NUM],Tabla1[[#This Row],[CODIGO]])</f>
        <v>0</v>
      </c>
      <c r="J496" s="28">
        <f>SUMIFS(Tabla16[IVA RET.],Tabla16[NUM],Tabla1[[#This Row],[CODIGO]])</f>
        <v>0</v>
      </c>
      <c r="K496" t="str">
        <f>FIXED(Tabla1[[#This Row],[TASA 16%]],0)</f>
        <v>0</v>
      </c>
      <c r="L496" t="str">
        <f>FIXED(Tabla1[[#This Row],[TASA 0%]],0)</f>
        <v>0</v>
      </c>
      <c r="M496" t="str">
        <f>FIXED(Tabla1[[#This Row],[TASA EXE.]],0)</f>
        <v>0</v>
      </c>
      <c r="N496" t="str">
        <f>FIXED(Tabla1[[#This Row],[IVA]],0)</f>
        <v>0</v>
      </c>
      <c r="O496" t="str">
        <f>FIXED(Tabla1[[#This Row],[ISR RET]],0)</f>
        <v>0</v>
      </c>
      <c r="P496" t="str">
        <f>FIXED(Tabla1[[#This Row],[IVA RET]],0)</f>
        <v>0</v>
      </c>
      <c r="R496" s="35">
        <f>Tabla1[[#This Row],[TASA 16]]*16%</f>
        <v>0</v>
      </c>
    </row>
    <row r="497" spans="2:20" x14ac:dyDescent="0.25">
      <c r="B497" t="str">
        <f>'[1]210 Y RFC'!A497</f>
        <v>SAP080429EE5</v>
      </c>
      <c r="C497" t="str">
        <f>'[1]210 Y RFC'!B497</f>
        <v>210-0495</v>
      </c>
      <c r="D497" t="str">
        <f>'[1]210 Y RFC'!C497</f>
        <v>SISTEMA DE AGUA POTABLE ALCANTARILLADO Y SANEAMIENTO</v>
      </c>
      <c r="E497" s="28">
        <f>SUMIFS(Tabla16[TASA 16],Tabla16[NUM],Tabla1[[#This Row],[CODIGO]])</f>
        <v>0</v>
      </c>
      <c r="F497" s="28">
        <f>SUMIFS(Tabla16[TASA 0%],Tabla16[NUM],Tabla1[[#This Row],[CODIGO]])</f>
        <v>0</v>
      </c>
      <c r="G497" s="28">
        <f>SUMIFS(Tabla16[[EXENTO ]],Tabla16[NUM],Tabla1[[#This Row],[CODIGO]])</f>
        <v>0</v>
      </c>
      <c r="H497" s="28">
        <f>SUMIFS(Tabla16[IVA],Tabla16[NUM],Tabla1[[#This Row],[CODIGO]])</f>
        <v>0</v>
      </c>
      <c r="I497" s="28">
        <f>SUMIFS(Tabla16[ISR RET.],Tabla16[NUM],Tabla1[[#This Row],[CODIGO]])</f>
        <v>0</v>
      </c>
      <c r="J497" s="28">
        <f>SUMIFS(Tabla16[IVA RET.],Tabla16[NUM],Tabla1[[#This Row],[CODIGO]])</f>
        <v>0</v>
      </c>
      <c r="K497" t="str">
        <f>FIXED(Tabla1[[#This Row],[TASA 16%]],0)</f>
        <v>0</v>
      </c>
      <c r="L497" t="str">
        <f>FIXED(Tabla1[[#This Row],[TASA 0%]],0)</f>
        <v>0</v>
      </c>
      <c r="M497" t="str">
        <f>FIXED(Tabla1[[#This Row],[TASA EXE.]],0)</f>
        <v>0</v>
      </c>
      <c r="N497" t="str">
        <f>FIXED(Tabla1[[#This Row],[IVA]],0)</f>
        <v>0</v>
      </c>
      <c r="O497" t="str">
        <f>FIXED(Tabla1[[#This Row],[ISR RET]],0)</f>
        <v>0</v>
      </c>
      <c r="P497" t="str">
        <f>FIXED(Tabla1[[#This Row],[IVA RET]],0)</f>
        <v>0</v>
      </c>
      <c r="R497" s="35">
        <f>Tabla1[[#This Row],[TASA 16]]*16%</f>
        <v>0</v>
      </c>
    </row>
    <row r="498" spans="2:20" x14ac:dyDescent="0.25">
      <c r="B498" t="str">
        <f>'[1]210 Y RFC'!A498</f>
        <v>PNA161017PMA</v>
      </c>
      <c r="C498" t="str">
        <f>'[1]210 Y RFC'!B498</f>
        <v>210-0496</v>
      </c>
      <c r="D498" t="str">
        <f>'[1]210 Y RFC'!C498</f>
        <v>PRODUCTOS NATY SA DE CV</v>
      </c>
      <c r="E498" s="28">
        <f>SUMIFS(Tabla16[TASA 16],Tabla16[NUM],Tabla1[[#This Row],[CODIGO]])</f>
        <v>0</v>
      </c>
      <c r="F498" s="28">
        <f>SUMIFS(Tabla16[TASA 0%],Tabla16[NUM],Tabla1[[#This Row],[CODIGO]])</f>
        <v>43824.5</v>
      </c>
      <c r="G498" s="28">
        <f>SUMIFS(Tabla16[[EXENTO ]],Tabla16[NUM],Tabla1[[#This Row],[CODIGO]])</f>
        <v>3505.96</v>
      </c>
      <c r="H498" s="28">
        <f>SUMIFS(Tabla16[IVA],Tabla16[NUM],Tabla1[[#This Row],[CODIGO]])</f>
        <v>0</v>
      </c>
      <c r="I498" s="28">
        <f>SUMIFS(Tabla16[ISR RET.],Tabla16[NUM],Tabla1[[#This Row],[CODIGO]])</f>
        <v>0</v>
      </c>
      <c r="J498" s="28">
        <f>SUMIFS(Tabla16[IVA RET.],Tabla16[NUM],Tabla1[[#This Row],[CODIGO]])</f>
        <v>0</v>
      </c>
      <c r="K498" t="str">
        <f>FIXED(Tabla1[[#This Row],[TASA 16%]],0)</f>
        <v>0</v>
      </c>
      <c r="L498" t="str">
        <f>FIXED(Tabla1[[#This Row],[TASA 0%]],0)</f>
        <v>43,825</v>
      </c>
      <c r="M498" t="str">
        <f>FIXED(Tabla1[[#This Row],[TASA EXE.]],0)</f>
        <v>3,506</v>
      </c>
      <c r="N498" t="str">
        <f>FIXED(Tabla1[[#This Row],[IVA]],0)</f>
        <v>0</v>
      </c>
      <c r="O498" t="str">
        <f>FIXED(Tabla1[[#This Row],[ISR RET]],0)</f>
        <v>0</v>
      </c>
      <c r="P498" t="str">
        <f>FIXED(Tabla1[[#This Row],[IVA RET]],0)</f>
        <v>0</v>
      </c>
      <c r="R498" s="35">
        <f>Tabla1[[#This Row],[TASA 16]]*16%</f>
        <v>0</v>
      </c>
    </row>
    <row r="499" spans="2:20" x14ac:dyDescent="0.25">
      <c r="B499" t="str">
        <f>'[1]210 Y RFC'!A499</f>
        <v>NWM9709244W4</v>
      </c>
      <c r="C499" t="str">
        <f>'[1]210 Y RFC'!B499</f>
        <v>210-0497</v>
      </c>
      <c r="D499" t="str">
        <f>'[1]210 Y RFC'!C499</f>
        <v>NUEVA WAL MART DE MEXICO S DE RL DE CV</v>
      </c>
      <c r="E499" s="28">
        <f>SUMIFS(Tabla16[TASA 16],Tabla16[NUM],Tabla1[[#This Row],[CODIGO]])</f>
        <v>2504555</v>
      </c>
      <c r="F499" s="28">
        <f>SUMIFS(Tabla16[TASA 0%],Tabla16[NUM],Tabla1[[#This Row],[CODIGO]])</f>
        <v>4596682.42</v>
      </c>
      <c r="G499" s="28">
        <f>SUMIFS(Tabla16[[EXENTO ]],Tabla16[NUM],Tabla1[[#This Row],[CODIGO]])</f>
        <v>31169.75</v>
      </c>
      <c r="H499" s="28">
        <f>SUMIFS(Tabla16[IVA],Tabla16[NUM],Tabla1[[#This Row],[CODIGO]])</f>
        <v>400728.80000000005</v>
      </c>
      <c r="I499" s="28">
        <f>SUMIFS(Tabla16[ISR RET.],Tabla16[NUM],Tabla1[[#This Row],[CODIGO]])</f>
        <v>0</v>
      </c>
      <c r="J499" s="28">
        <f>SUMIFS(Tabla16[IVA RET.],Tabla16[NUM],Tabla1[[#This Row],[CODIGO]])</f>
        <v>0</v>
      </c>
      <c r="K499" t="str">
        <f>FIXED(Tabla1[[#This Row],[TASA 16%]],0)</f>
        <v>2,504,555</v>
      </c>
      <c r="L499" t="str">
        <f>FIXED(Tabla1[[#This Row],[TASA 0%]],0)</f>
        <v>4,596,682</v>
      </c>
      <c r="M499" t="str">
        <f>FIXED(Tabla1[[#This Row],[TASA EXE.]],0)</f>
        <v>31,170</v>
      </c>
      <c r="N499" t="str">
        <f>FIXED(Tabla1[[#This Row],[IVA]],0)</f>
        <v>400,729</v>
      </c>
      <c r="O499" t="str">
        <f>FIXED(Tabla1[[#This Row],[ISR RET]],0)</f>
        <v>0</v>
      </c>
      <c r="P499" t="str">
        <f>FIXED(Tabla1[[#This Row],[IVA RET]],0)</f>
        <v>0</v>
      </c>
      <c r="R499" s="35">
        <f>Tabla1[[#This Row],[TASA 16]]*16%</f>
        <v>400728.8</v>
      </c>
      <c r="T499" s="67"/>
    </row>
    <row r="500" spans="2:20" x14ac:dyDescent="0.25">
      <c r="B500" t="str">
        <f>'[1]210 Y RFC'!A500</f>
        <v>LURM710824MP5</v>
      </c>
      <c r="C500" t="str">
        <f>'[1]210 Y RFC'!B500</f>
        <v>210-0498</v>
      </c>
      <c r="D500" t="str">
        <f>'[1]210 Y RFC'!C500</f>
        <v>LUNA RAMIREZ MIGUEL EDUARDO</v>
      </c>
      <c r="E500" s="28">
        <f>SUMIFS(Tabla16[TASA 16],Tabla16[NUM],Tabla1[[#This Row],[CODIGO]])</f>
        <v>0</v>
      </c>
      <c r="F500" s="28">
        <f>SUMIFS(Tabla16[TASA 0%],Tabla16[NUM],Tabla1[[#This Row],[CODIGO]])</f>
        <v>0</v>
      </c>
      <c r="G500" s="28">
        <f>SUMIFS(Tabla16[[EXENTO ]],Tabla16[NUM],Tabla1[[#This Row],[CODIGO]])</f>
        <v>0</v>
      </c>
      <c r="H500" s="28">
        <f>SUMIFS(Tabla16[IVA],Tabla16[NUM],Tabla1[[#This Row],[CODIGO]])</f>
        <v>0</v>
      </c>
      <c r="I500" s="28">
        <f>SUMIFS(Tabla16[ISR RET.],Tabla16[NUM],Tabla1[[#This Row],[CODIGO]])</f>
        <v>0</v>
      </c>
      <c r="J500" s="28">
        <f>SUMIFS(Tabla16[IVA RET.],Tabla16[NUM],Tabla1[[#This Row],[CODIGO]])</f>
        <v>0</v>
      </c>
      <c r="K500" t="str">
        <f>FIXED(Tabla1[[#This Row],[TASA 16%]],0)</f>
        <v>0</v>
      </c>
      <c r="L500" t="str">
        <f>FIXED(Tabla1[[#This Row],[TASA 0%]],0)</f>
        <v>0</v>
      </c>
      <c r="M500" t="str">
        <f>FIXED(Tabla1[[#This Row],[TASA EXE.]],0)</f>
        <v>0</v>
      </c>
      <c r="N500" t="str">
        <f>FIXED(Tabla1[[#This Row],[IVA]],0)</f>
        <v>0</v>
      </c>
      <c r="O500" t="str">
        <f>FIXED(Tabla1[[#This Row],[ISR RET]],0)</f>
        <v>0</v>
      </c>
      <c r="P500" t="str">
        <f>FIXED(Tabla1[[#This Row],[IVA RET]],0)</f>
        <v>0</v>
      </c>
      <c r="R500" s="35">
        <f>Tabla1[[#This Row],[TASA 16]]*16%</f>
        <v>0</v>
      </c>
    </row>
    <row r="501" spans="2:20" x14ac:dyDescent="0.25">
      <c r="B501" t="str">
        <f>'[1]210 Y RFC'!A501</f>
        <v>ADM041013S47</v>
      </c>
      <c r="C501" t="str">
        <f>'[1]210 Y RFC'!B501</f>
        <v>210-0499</v>
      </c>
      <c r="D501" t="str">
        <f>'[1]210 Y RFC'!C501</f>
        <v>ALHOFARMA DISTRIBUIDORA DE MEDICAMENTOS SA DE CV</v>
      </c>
      <c r="E501" s="28">
        <f>SUMIFS(Tabla16[TASA 16],Tabla16[NUM],Tabla1[[#This Row],[CODIGO]])</f>
        <v>0</v>
      </c>
      <c r="F501" s="28">
        <f>SUMIFS(Tabla16[TASA 0%],Tabla16[NUM],Tabla1[[#This Row],[CODIGO]])</f>
        <v>0</v>
      </c>
      <c r="G501" s="28">
        <f>SUMIFS(Tabla16[[EXENTO ]],Tabla16[NUM],Tabla1[[#This Row],[CODIGO]])</f>
        <v>0</v>
      </c>
      <c r="H501" s="28">
        <f>SUMIFS(Tabla16[IVA],Tabla16[NUM],Tabla1[[#This Row],[CODIGO]])</f>
        <v>0</v>
      </c>
      <c r="I501" s="28">
        <f>SUMIFS(Tabla16[ISR RET.],Tabla16[NUM],Tabla1[[#This Row],[CODIGO]])</f>
        <v>0</v>
      </c>
      <c r="J501" s="28">
        <f>SUMIFS(Tabla16[IVA RET.],Tabla16[NUM],Tabla1[[#This Row],[CODIGO]])</f>
        <v>0</v>
      </c>
      <c r="K501" t="str">
        <f>FIXED(Tabla1[[#This Row],[TASA 16%]],0)</f>
        <v>0</v>
      </c>
      <c r="L501" t="str">
        <f>FIXED(Tabla1[[#This Row],[TASA 0%]],0)</f>
        <v>0</v>
      </c>
      <c r="M501" t="str">
        <f>FIXED(Tabla1[[#This Row],[TASA EXE.]],0)</f>
        <v>0</v>
      </c>
      <c r="N501" t="str">
        <f>FIXED(Tabla1[[#This Row],[IVA]],0)</f>
        <v>0</v>
      </c>
      <c r="O501" t="str">
        <f>FIXED(Tabla1[[#This Row],[ISR RET]],0)</f>
        <v>0</v>
      </c>
      <c r="P501" t="str">
        <f>FIXED(Tabla1[[#This Row],[IVA RET]],0)</f>
        <v>0</v>
      </c>
      <c r="R501" s="35">
        <f>Tabla1[[#This Row],[TASA 16]]*16%</f>
        <v>0</v>
      </c>
    </row>
    <row r="502" spans="2:20" x14ac:dyDescent="0.25">
      <c r="B502" t="str">
        <f>'[1]210 Y RFC'!A502</f>
        <v>CDM160520NR0</v>
      </c>
      <c r="C502" t="str">
        <f>'[1]210 Y RFC'!B502</f>
        <v>210-0500</v>
      </c>
      <c r="D502" t="str">
        <f>'[1]210 Y RFC'!C502</f>
        <v>COMERCIAL Y DISTRIBUCIONES MAKADHIN SA DE CV</v>
      </c>
      <c r="E502" s="28">
        <f>SUMIFS(Tabla16[TASA 16],Tabla16[NUM],Tabla1[[#This Row],[CODIGO]])</f>
        <v>0</v>
      </c>
      <c r="F502" s="28">
        <f>SUMIFS(Tabla16[TASA 0%],Tabla16[NUM],Tabla1[[#This Row],[CODIGO]])</f>
        <v>0</v>
      </c>
      <c r="G502" s="28">
        <f>SUMIFS(Tabla16[[EXENTO ]],Tabla16[NUM],Tabla1[[#This Row],[CODIGO]])</f>
        <v>0</v>
      </c>
      <c r="H502" s="28">
        <f>SUMIFS(Tabla16[IVA],Tabla16[NUM],Tabla1[[#This Row],[CODIGO]])</f>
        <v>0</v>
      </c>
      <c r="I502" s="28">
        <f>SUMIFS(Tabla16[ISR RET.],Tabla16[NUM],Tabla1[[#This Row],[CODIGO]])</f>
        <v>0</v>
      </c>
      <c r="J502" s="28">
        <f>SUMIFS(Tabla16[IVA RET.],Tabla16[NUM],Tabla1[[#This Row],[CODIGO]])</f>
        <v>0</v>
      </c>
      <c r="K502" t="str">
        <f>FIXED(Tabla1[[#This Row],[TASA 16%]],0)</f>
        <v>0</v>
      </c>
      <c r="L502" t="str">
        <f>FIXED(Tabla1[[#This Row],[TASA 0%]],0)</f>
        <v>0</v>
      </c>
      <c r="M502" t="str">
        <f>FIXED(Tabla1[[#This Row],[TASA EXE.]],0)</f>
        <v>0</v>
      </c>
      <c r="N502" t="str">
        <f>FIXED(Tabla1[[#This Row],[IVA]],0)</f>
        <v>0</v>
      </c>
      <c r="O502" t="str">
        <f>FIXED(Tabla1[[#This Row],[ISR RET]],0)</f>
        <v>0</v>
      </c>
      <c r="P502" t="str">
        <f>FIXED(Tabla1[[#This Row],[IVA RET]],0)</f>
        <v>0</v>
      </c>
      <c r="R502" s="35">
        <f>Tabla1[[#This Row],[TASA 16]]*16%</f>
        <v>0</v>
      </c>
    </row>
    <row r="503" spans="2:20" x14ac:dyDescent="0.25">
      <c r="B503" t="str">
        <f>'[1]210 Y RFC'!A503</f>
        <v>CSL110309E25</v>
      </c>
      <c r="C503" t="str">
        <f>'[1]210 Y RFC'!B503</f>
        <v>210-0501</v>
      </c>
      <c r="D503" t="str">
        <f>'[1]210 Y RFC'!C503</f>
        <v>CSLF SA DE CV</v>
      </c>
      <c r="E503" s="28">
        <f>SUMIFS(Tabla16[TASA 16],Tabla16[NUM],Tabla1[[#This Row],[CODIGO]])</f>
        <v>0</v>
      </c>
      <c r="F503" s="28">
        <f>SUMIFS(Tabla16[TASA 0%],Tabla16[NUM],Tabla1[[#This Row],[CODIGO]])</f>
        <v>0</v>
      </c>
      <c r="G503" s="28">
        <f>SUMIFS(Tabla16[[EXENTO ]],Tabla16[NUM],Tabla1[[#This Row],[CODIGO]])</f>
        <v>0</v>
      </c>
      <c r="H503" s="28">
        <f>SUMIFS(Tabla16[IVA],Tabla16[NUM],Tabla1[[#This Row],[CODIGO]])</f>
        <v>0</v>
      </c>
      <c r="I503" s="28">
        <f>SUMIFS(Tabla16[ISR RET.],Tabla16[NUM],Tabla1[[#This Row],[CODIGO]])</f>
        <v>0</v>
      </c>
      <c r="J503" s="28">
        <f>SUMIFS(Tabla16[IVA RET.],Tabla16[NUM],Tabla1[[#This Row],[CODIGO]])</f>
        <v>0</v>
      </c>
      <c r="K503" t="str">
        <f>FIXED(Tabla1[[#This Row],[TASA 16%]],0)</f>
        <v>0</v>
      </c>
      <c r="L503" t="str">
        <f>FIXED(Tabla1[[#This Row],[TASA 0%]],0)</f>
        <v>0</v>
      </c>
      <c r="M503" t="str">
        <f>FIXED(Tabla1[[#This Row],[TASA EXE.]],0)</f>
        <v>0</v>
      </c>
      <c r="N503" t="str">
        <f>FIXED(Tabla1[[#This Row],[IVA]],0)</f>
        <v>0</v>
      </c>
      <c r="O503" t="str">
        <f>FIXED(Tabla1[[#This Row],[ISR RET]],0)</f>
        <v>0</v>
      </c>
      <c r="P503" t="str">
        <f>FIXED(Tabla1[[#This Row],[IVA RET]],0)</f>
        <v>0</v>
      </c>
      <c r="R503" s="35">
        <f>Tabla1[[#This Row],[TASA 16]]*16%</f>
        <v>0</v>
      </c>
    </row>
    <row r="504" spans="2:20" x14ac:dyDescent="0.25">
      <c r="B504" t="str">
        <f>'[1]210 Y RFC'!A504</f>
        <v>APH120308B44</v>
      </c>
      <c r="C504" t="str">
        <f>'[1]210 Y RFC'!B504</f>
        <v>210-0502</v>
      </c>
      <c r="D504" t="str">
        <f>'[1]210 Y RFC'!C504</f>
        <v>AVIVIA PHARMA SA DE CV</v>
      </c>
      <c r="E504" s="28">
        <f>SUMIFS(Tabla16[TASA 16],Tabla16[NUM],Tabla1[[#This Row],[CODIGO]])</f>
        <v>0</v>
      </c>
      <c r="F504" s="28">
        <f>SUMIFS(Tabla16[TASA 0%],Tabla16[NUM],Tabla1[[#This Row],[CODIGO]])</f>
        <v>0</v>
      </c>
      <c r="G504" s="28">
        <f>SUMIFS(Tabla16[[EXENTO ]],Tabla16[NUM],Tabla1[[#This Row],[CODIGO]])</f>
        <v>0</v>
      </c>
      <c r="H504" s="28">
        <f>SUMIFS(Tabla16[IVA],Tabla16[NUM],Tabla1[[#This Row],[CODIGO]])</f>
        <v>0</v>
      </c>
      <c r="I504" s="28">
        <f>SUMIFS(Tabla16[ISR RET.],Tabla16[NUM],Tabla1[[#This Row],[CODIGO]])</f>
        <v>0</v>
      </c>
      <c r="J504" s="28">
        <f>SUMIFS(Tabla16[IVA RET.],Tabla16[NUM],Tabla1[[#This Row],[CODIGO]])</f>
        <v>0</v>
      </c>
      <c r="K504" t="str">
        <f>FIXED(Tabla1[[#This Row],[TASA 16%]],0)</f>
        <v>0</v>
      </c>
      <c r="L504" t="str">
        <f>FIXED(Tabla1[[#This Row],[TASA 0%]],0)</f>
        <v>0</v>
      </c>
      <c r="M504" t="str">
        <f>FIXED(Tabla1[[#This Row],[TASA EXE.]],0)</f>
        <v>0</v>
      </c>
      <c r="N504" t="str">
        <f>FIXED(Tabla1[[#This Row],[IVA]],0)</f>
        <v>0</v>
      </c>
      <c r="O504" t="str">
        <f>FIXED(Tabla1[[#This Row],[ISR RET]],0)</f>
        <v>0</v>
      </c>
      <c r="P504" t="str">
        <f>FIXED(Tabla1[[#This Row],[IVA RET]],0)</f>
        <v>0</v>
      </c>
      <c r="R504" s="35">
        <f>Tabla1[[#This Row],[TASA 16]]*16%</f>
        <v>0</v>
      </c>
    </row>
    <row r="505" spans="2:20" x14ac:dyDescent="0.25">
      <c r="B505" t="str">
        <f>'[1]210 Y RFC'!A505</f>
        <v>OSA840206MK6</v>
      </c>
      <c r="C505" t="str">
        <f>'[1]210 Y RFC'!B505</f>
        <v>210-0503</v>
      </c>
      <c r="D505" t="str">
        <f>'[1]210 Y RFC'!C505</f>
        <v>ORGANIZACION SAHUAYO SA DE CV</v>
      </c>
      <c r="E505" s="28">
        <f>SUMIFS(Tabla16[TASA 16],Tabla16[NUM],Tabla1[[#This Row],[CODIGO]])</f>
        <v>0</v>
      </c>
      <c r="F505" s="28">
        <f>SUMIFS(Tabla16[TASA 0%],Tabla16[NUM],Tabla1[[#This Row],[CODIGO]])</f>
        <v>0</v>
      </c>
      <c r="G505" s="28">
        <f>SUMIFS(Tabla16[[EXENTO ]],Tabla16[NUM],Tabla1[[#This Row],[CODIGO]])</f>
        <v>0</v>
      </c>
      <c r="H505" s="28">
        <f>SUMIFS(Tabla16[IVA],Tabla16[NUM],Tabla1[[#This Row],[CODIGO]])</f>
        <v>0</v>
      </c>
      <c r="I505" s="28">
        <f>SUMIFS(Tabla16[ISR RET.],Tabla16[NUM],Tabla1[[#This Row],[CODIGO]])</f>
        <v>0</v>
      </c>
      <c r="J505" s="28">
        <f>SUMIFS(Tabla16[IVA RET.],Tabla16[NUM],Tabla1[[#This Row],[CODIGO]])</f>
        <v>0</v>
      </c>
      <c r="K505" t="str">
        <f>FIXED(Tabla1[[#This Row],[TASA 16%]],0)</f>
        <v>0</v>
      </c>
      <c r="L505" t="str">
        <f>FIXED(Tabla1[[#This Row],[TASA 0%]],0)</f>
        <v>0</v>
      </c>
      <c r="M505" t="str">
        <f>FIXED(Tabla1[[#This Row],[TASA EXE.]],0)</f>
        <v>0</v>
      </c>
      <c r="N505" t="str">
        <f>FIXED(Tabla1[[#This Row],[IVA]],0)</f>
        <v>0</v>
      </c>
      <c r="O505" t="str">
        <f>FIXED(Tabla1[[#This Row],[ISR RET]],0)</f>
        <v>0</v>
      </c>
      <c r="P505" t="str">
        <f>FIXED(Tabla1[[#This Row],[IVA RET]],0)</f>
        <v>0</v>
      </c>
      <c r="R505" s="35">
        <f>Tabla1[[#This Row],[TASA 16]]*16%</f>
        <v>0</v>
      </c>
    </row>
    <row r="506" spans="2:20" x14ac:dyDescent="0.25">
      <c r="B506" t="str">
        <f>'[1]210 Y RFC'!A506</f>
        <v>SAJ971110HFA</v>
      </c>
      <c r="C506" t="str">
        <f>'[1]210 Y RFC'!B506</f>
        <v>210-0504</v>
      </c>
      <c r="D506" t="str">
        <f>'[1]210 Y RFC'!C506</f>
        <v>SUPER ABARROTES DE JALISCO SA DE CV</v>
      </c>
      <c r="E506" s="28">
        <f>SUMIFS(Tabla16[TASA 16],Tabla16[NUM],Tabla1[[#This Row],[CODIGO]])</f>
        <v>0</v>
      </c>
      <c r="F506" s="28">
        <f>SUMIFS(Tabla16[TASA 0%],Tabla16[NUM],Tabla1[[#This Row],[CODIGO]])</f>
        <v>0</v>
      </c>
      <c r="G506" s="28">
        <f>SUMIFS(Tabla16[[EXENTO ]],Tabla16[NUM],Tabla1[[#This Row],[CODIGO]])</f>
        <v>0</v>
      </c>
      <c r="H506" s="28">
        <f>SUMIFS(Tabla16[IVA],Tabla16[NUM],Tabla1[[#This Row],[CODIGO]])</f>
        <v>0</v>
      </c>
      <c r="I506" s="28">
        <f>SUMIFS(Tabla16[ISR RET.],Tabla16[NUM],Tabla1[[#This Row],[CODIGO]])</f>
        <v>0</v>
      </c>
      <c r="J506" s="28">
        <f>SUMIFS(Tabla16[IVA RET.],Tabla16[NUM],Tabla1[[#This Row],[CODIGO]])</f>
        <v>0</v>
      </c>
      <c r="K506" t="str">
        <f>FIXED(Tabla1[[#This Row],[TASA 16%]],0)</f>
        <v>0</v>
      </c>
      <c r="L506" t="str">
        <f>FIXED(Tabla1[[#This Row],[TASA 0%]],0)</f>
        <v>0</v>
      </c>
      <c r="M506" t="str">
        <f>FIXED(Tabla1[[#This Row],[TASA EXE.]],0)</f>
        <v>0</v>
      </c>
      <c r="N506" t="str">
        <f>FIXED(Tabla1[[#This Row],[IVA]],0)</f>
        <v>0</v>
      </c>
      <c r="O506" t="str">
        <f>FIXED(Tabla1[[#This Row],[ISR RET]],0)</f>
        <v>0</v>
      </c>
      <c r="P506" t="str">
        <f>FIXED(Tabla1[[#This Row],[IVA RET]],0)</f>
        <v>0</v>
      </c>
      <c r="R506" s="35">
        <f>Tabla1[[#This Row],[TASA 16]]*16%</f>
        <v>0</v>
      </c>
    </row>
    <row r="507" spans="2:20" x14ac:dyDescent="0.25">
      <c r="B507" t="str">
        <f>'[1]210 Y RFC'!A507</f>
        <v>CRA690524A76</v>
      </c>
      <c r="C507" t="str">
        <f>'[1]210 Y RFC'!B507</f>
        <v>210-0505</v>
      </c>
      <c r="D507" t="str">
        <f>'[1]210 Y RFC'!C507</f>
        <v>CHOCOLATE REY AMARGO SA DE CV</v>
      </c>
      <c r="E507" s="28">
        <f>SUMIFS(Tabla16[TASA 16],Tabla16[NUM],Tabla1[[#This Row],[CODIGO]])</f>
        <v>0</v>
      </c>
      <c r="F507" s="28">
        <f>SUMIFS(Tabla16[TASA 0%],Tabla16[NUM],Tabla1[[#This Row],[CODIGO]])</f>
        <v>0</v>
      </c>
      <c r="G507" s="28">
        <f>SUMIFS(Tabla16[[EXENTO ]],Tabla16[NUM],Tabla1[[#This Row],[CODIGO]])</f>
        <v>0</v>
      </c>
      <c r="H507" s="28">
        <f>SUMIFS(Tabla16[IVA],Tabla16[NUM],Tabla1[[#This Row],[CODIGO]])</f>
        <v>0</v>
      </c>
      <c r="I507" s="28">
        <f>SUMIFS(Tabla16[ISR RET.],Tabla16[NUM],Tabla1[[#This Row],[CODIGO]])</f>
        <v>0</v>
      </c>
      <c r="J507" s="28">
        <f>SUMIFS(Tabla16[IVA RET.],Tabla16[NUM],Tabla1[[#This Row],[CODIGO]])</f>
        <v>0</v>
      </c>
      <c r="K507" t="str">
        <f>FIXED(Tabla1[[#This Row],[TASA 16%]],0)</f>
        <v>0</v>
      </c>
      <c r="L507" t="str">
        <f>FIXED(Tabla1[[#This Row],[TASA 0%]],0)</f>
        <v>0</v>
      </c>
      <c r="M507" t="str">
        <f>FIXED(Tabla1[[#This Row],[TASA EXE.]],0)</f>
        <v>0</v>
      </c>
      <c r="N507" t="str">
        <f>FIXED(Tabla1[[#This Row],[IVA]],0)</f>
        <v>0</v>
      </c>
      <c r="O507" t="str">
        <f>FIXED(Tabla1[[#This Row],[ISR RET]],0)</f>
        <v>0</v>
      </c>
      <c r="P507" t="str">
        <f>FIXED(Tabla1[[#This Row],[IVA RET]],0)</f>
        <v>0</v>
      </c>
      <c r="R507" s="35">
        <f>Tabla1[[#This Row],[TASA 16]]*16%</f>
        <v>0</v>
      </c>
    </row>
    <row r="508" spans="2:20" x14ac:dyDescent="0.25">
      <c r="B508" t="str">
        <f>'[1]210 Y RFC'!A508</f>
        <v>PEMS751007U4A</v>
      </c>
      <c r="C508" t="str">
        <f>'[1]210 Y RFC'!B508</f>
        <v>210-0506</v>
      </c>
      <c r="D508" t="str">
        <f>'[1]210 Y RFC'!C508</f>
        <v>PEREZ MORALES SERGIO</v>
      </c>
      <c r="E508" s="28">
        <f>SUMIFS(Tabla16[TASA 16],Tabla16[NUM],Tabla1[[#This Row],[CODIGO]])</f>
        <v>0</v>
      </c>
      <c r="F508" s="28">
        <f>SUMIFS(Tabla16[TASA 0%],Tabla16[NUM],Tabla1[[#This Row],[CODIGO]])</f>
        <v>0</v>
      </c>
      <c r="G508" s="28">
        <f>SUMIFS(Tabla16[[EXENTO ]],Tabla16[NUM],Tabla1[[#This Row],[CODIGO]])</f>
        <v>0</v>
      </c>
      <c r="H508" s="28">
        <f>SUMIFS(Tabla16[IVA],Tabla16[NUM],Tabla1[[#This Row],[CODIGO]])</f>
        <v>0</v>
      </c>
      <c r="I508" s="28">
        <f>SUMIFS(Tabla16[ISR RET.],Tabla16[NUM],Tabla1[[#This Row],[CODIGO]])</f>
        <v>0</v>
      </c>
      <c r="J508" s="28">
        <f>SUMIFS(Tabla16[IVA RET.],Tabla16[NUM],Tabla1[[#This Row],[CODIGO]])</f>
        <v>0</v>
      </c>
      <c r="K508" t="str">
        <f>FIXED(Tabla1[[#This Row],[TASA 16%]],0)</f>
        <v>0</v>
      </c>
      <c r="L508" t="str">
        <f>FIXED(Tabla1[[#This Row],[TASA 0%]],0)</f>
        <v>0</v>
      </c>
      <c r="M508" t="str">
        <f>FIXED(Tabla1[[#This Row],[TASA EXE.]],0)</f>
        <v>0</v>
      </c>
      <c r="N508" t="str">
        <f>FIXED(Tabla1[[#This Row],[IVA]],0)</f>
        <v>0</v>
      </c>
      <c r="O508" t="str">
        <f>FIXED(Tabla1[[#This Row],[ISR RET]],0)</f>
        <v>0</v>
      </c>
      <c r="P508" t="str">
        <f>FIXED(Tabla1[[#This Row],[IVA RET]],0)</f>
        <v>0</v>
      </c>
      <c r="R508" s="35">
        <f>Tabla1[[#This Row],[TASA 16]]*16%</f>
        <v>0</v>
      </c>
    </row>
    <row r="509" spans="2:20" x14ac:dyDescent="0.25">
      <c r="B509" t="str">
        <f>'[1]210 Y RFC'!A509</f>
        <v>NASA8809094Z7</v>
      </c>
      <c r="C509" t="str">
        <f>'[1]210 Y RFC'!B509</f>
        <v>210-0507</v>
      </c>
      <c r="D509" t="str">
        <f>'[1]210 Y RFC'!C509</f>
        <v>NAVARRO SANCHEZ AURELIO</v>
      </c>
      <c r="E509" s="28">
        <f>SUMIFS(Tabla16[TASA 16],Tabla16[NUM],Tabla1[[#This Row],[CODIGO]])</f>
        <v>0</v>
      </c>
      <c r="F509" s="28">
        <f>SUMIFS(Tabla16[TASA 0%],Tabla16[NUM],Tabla1[[#This Row],[CODIGO]])</f>
        <v>0</v>
      </c>
      <c r="G509" s="28">
        <f>SUMIFS(Tabla16[[EXENTO ]],Tabla16[NUM],Tabla1[[#This Row],[CODIGO]])</f>
        <v>0</v>
      </c>
      <c r="H509" s="28">
        <f>SUMIFS(Tabla16[IVA],Tabla16[NUM],Tabla1[[#This Row],[CODIGO]])</f>
        <v>0</v>
      </c>
      <c r="I509" s="28">
        <f>SUMIFS(Tabla16[ISR RET.],Tabla16[NUM],Tabla1[[#This Row],[CODIGO]])</f>
        <v>0</v>
      </c>
      <c r="J509" s="28">
        <f>SUMIFS(Tabla16[IVA RET.],Tabla16[NUM],Tabla1[[#This Row],[CODIGO]])</f>
        <v>0</v>
      </c>
      <c r="K509" t="str">
        <f>FIXED(Tabla1[[#This Row],[TASA 16%]],0)</f>
        <v>0</v>
      </c>
      <c r="L509" t="str">
        <f>FIXED(Tabla1[[#This Row],[TASA 0%]],0)</f>
        <v>0</v>
      </c>
      <c r="M509" t="str">
        <f>FIXED(Tabla1[[#This Row],[TASA EXE.]],0)</f>
        <v>0</v>
      </c>
      <c r="N509" t="str">
        <f>FIXED(Tabla1[[#This Row],[IVA]],0)</f>
        <v>0</v>
      </c>
      <c r="O509" t="str">
        <f>FIXED(Tabla1[[#This Row],[ISR RET]],0)</f>
        <v>0</v>
      </c>
      <c r="P509" t="str">
        <f>FIXED(Tabla1[[#This Row],[IVA RET]],0)</f>
        <v>0</v>
      </c>
      <c r="R509" s="35">
        <f>Tabla1[[#This Row],[TASA 16]]*16%</f>
        <v>0</v>
      </c>
      <c r="T509" s="67"/>
    </row>
    <row r="510" spans="2:20" x14ac:dyDescent="0.25">
      <c r="B510" t="str">
        <f>'[1]210 Y RFC'!A510</f>
        <v>PPT960924K53</v>
      </c>
      <c r="C510" t="str">
        <f>'[1]210 Y RFC'!B510</f>
        <v>210-0508</v>
      </c>
      <c r="D510" t="str">
        <f>'[1]210 Y RFC'!C510</f>
        <v>PRODUCTORA DE PAN TLAQUEPAQUE SA DE CV</v>
      </c>
      <c r="E510" s="28">
        <f>SUMIFS(Tabla16[TASA 16],Tabla16[NUM],Tabla1[[#This Row],[CODIGO]])</f>
        <v>0</v>
      </c>
      <c r="F510" s="28">
        <f>SUMIFS(Tabla16[TASA 0%],Tabla16[NUM],Tabla1[[#This Row],[CODIGO]])</f>
        <v>0</v>
      </c>
      <c r="G510" s="28">
        <f>SUMIFS(Tabla16[[EXENTO ]],Tabla16[NUM],Tabla1[[#This Row],[CODIGO]])</f>
        <v>0</v>
      </c>
      <c r="H510" s="28">
        <f>SUMIFS(Tabla16[IVA],Tabla16[NUM],Tabla1[[#This Row],[CODIGO]])</f>
        <v>0</v>
      </c>
      <c r="I510" s="28">
        <f>SUMIFS(Tabla16[ISR RET.],Tabla16[NUM],Tabla1[[#This Row],[CODIGO]])</f>
        <v>0</v>
      </c>
      <c r="J510" s="28">
        <f>SUMIFS(Tabla16[IVA RET.],Tabla16[NUM],Tabla1[[#This Row],[CODIGO]])</f>
        <v>0</v>
      </c>
      <c r="K510" t="str">
        <f>FIXED(Tabla1[[#This Row],[TASA 16%]],0)</f>
        <v>0</v>
      </c>
      <c r="L510" t="str">
        <f>FIXED(Tabla1[[#This Row],[TASA 0%]],0)</f>
        <v>0</v>
      </c>
      <c r="M510" t="str">
        <f>FIXED(Tabla1[[#This Row],[TASA EXE.]],0)</f>
        <v>0</v>
      </c>
      <c r="N510" t="str">
        <f>FIXED(Tabla1[[#This Row],[IVA]],0)</f>
        <v>0</v>
      </c>
      <c r="O510" t="str">
        <f>FIXED(Tabla1[[#This Row],[ISR RET]],0)</f>
        <v>0</v>
      </c>
      <c r="P510" t="str">
        <f>FIXED(Tabla1[[#This Row],[IVA RET]],0)</f>
        <v>0</v>
      </c>
      <c r="R510" s="35">
        <f>Tabla1[[#This Row],[TASA 16]]*16%</f>
        <v>0</v>
      </c>
    </row>
    <row r="511" spans="2:20" x14ac:dyDescent="0.25">
      <c r="B511" t="str">
        <f>'[1]210 Y RFC'!A511</f>
        <v>REA970623V45</v>
      </c>
      <c r="C511" t="str">
        <f>'[1]210 Y RFC'!B511</f>
        <v>210-0509</v>
      </c>
      <c r="D511" t="str">
        <f>'[1]210 Y RFC'!C511</f>
        <v>REACTIV SA DE CV</v>
      </c>
      <c r="E511" s="28">
        <f>SUMIFS(Tabla16[TASA 16],Tabla16[NUM],Tabla1[[#This Row],[CODIGO]])</f>
        <v>0</v>
      </c>
      <c r="F511" s="28">
        <f>SUMIFS(Tabla16[TASA 0%],Tabla16[NUM],Tabla1[[#This Row],[CODIGO]])</f>
        <v>0</v>
      </c>
      <c r="G511" s="28">
        <f>SUMIFS(Tabla16[[EXENTO ]],Tabla16[NUM],Tabla1[[#This Row],[CODIGO]])</f>
        <v>0</v>
      </c>
      <c r="H511" s="28">
        <f>SUMIFS(Tabla16[IVA],Tabla16[NUM],Tabla1[[#This Row],[CODIGO]])</f>
        <v>0</v>
      </c>
      <c r="I511" s="28">
        <f>SUMIFS(Tabla16[ISR RET.],Tabla16[NUM],Tabla1[[#This Row],[CODIGO]])</f>
        <v>0</v>
      </c>
      <c r="J511" s="28">
        <f>SUMIFS(Tabla16[IVA RET.],Tabla16[NUM],Tabla1[[#This Row],[CODIGO]])</f>
        <v>0</v>
      </c>
      <c r="K511" t="str">
        <f>FIXED(Tabla1[[#This Row],[TASA 16%]],0)</f>
        <v>0</v>
      </c>
      <c r="L511" t="str">
        <f>FIXED(Tabla1[[#This Row],[TASA 0%]],0)</f>
        <v>0</v>
      </c>
      <c r="M511" t="str">
        <f>FIXED(Tabla1[[#This Row],[TASA EXE.]],0)</f>
        <v>0</v>
      </c>
      <c r="N511" t="str">
        <f>FIXED(Tabla1[[#This Row],[IVA]],0)</f>
        <v>0</v>
      </c>
      <c r="O511" t="str">
        <f>FIXED(Tabla1[[#This Row],[ISR RET]],0)</f>
        <v>0</v>
      </c>
      <c r="P511" t="str">
        <f>FIXED(Tabla1[[#This Row],[IVA RET]],0)</f>
        <v>0</v>
      </c>
      <c r="R511" s="35">
        <f>Tabla1[[#This Row],[TASA 16]]*16%</f>
        <v>0</v>
      </c>
    </row>
    <row r="512" spans="2:20" x14ac:dyDescent="0.25">
      <c r="B512" t="str">
        <f>'[1]210 Y RFC'!A512</f>
        <v>FSE820720B72</v>
      </c>
      <c r="C512" t="str">
        <f>'[1]210 Y RFC'!B512</f>
        <v>210-0510</v>
      </c>
      <c r="D512" t="str">
        <f>'[1]210 Y RFC'!C512</f>
        <v>FABRICAS SELECTAS SA DE CV</v>
      </c>
      <c r="E512" s="28">
        <f>SUMIFS(Tabla16[TASA 16],Tabla16[NUM],Tabla1[[#This Row],[CODIGO]])</f>
        <v>0</v>
      </c>
      <c r="F512" s="28">
        <f>SUMIFS(Tabla16[TASA 0%],Tabla16[NUM],Tabla1[[#This Row],[CODIGO]])</f>
        <v>0</v>
      </c>
      <c r="G512" s="28">
        <f>SUMIFS(Tabla16[[EXENTO ]],Tabla16[NUM],Tabla1[[#This Row],[CODIGO]])</f>
        <v>0</v>
      </c>
      <c r="H512" s="28">
        <f>SUMIFS(Tabla16[IVA],Tabla16[NUM],Tabla1[[#This Row],[CODIGO]])</f>
        <v>0</v>
      </c>
      <c r="I512" s="28">
        <f>SUMIFS(Tabla16[ISR RET.],Tabla16[NUM],Tabla1[[#This Row],[CODIGO]])</f>
        <v>0</v>
      </c>
      <c r="J512" s="28">
        <f>SUMIFS(Tabla16[IVA RET.],Tabla16[NUM],Tabla1[[#This Row],[CODIGO]])</f>
        <v>0</v>
      </c>
      <c r="K512" t="str">
        <f>FIXED(Tabla1[[#This Row],[TASA 16%]],0)</f>
        <v>0</v>
      </c>
      <c r="L512" t="str">
        <f>FIXED(Tabla1[[#This Row],[TASA 0%]],0)</f>
        <v>0</v>
      </c>
      <c r="M512" t="str">
        <f>FIXED(Tabla1[[#This Row],[TASA EXE.]],0)</f>
        <v>0</v>
      </c>
      <c r="N512" t="str">
        <f>FIXED(Tabla1[[#This Row],[IVA]],0)</f>
        <v>0</v>
      </c>
      <c r="O512" t="str">
        <f>FIXED(Tabla1[[#This Row],[ISR RET]],0)</f>
        <v>0</v>
      </c>
      <c r="P512" t="str">
        <f>FIXED(Tabla1[[#This Row],[IVA RET]],0)</f>
        <v>0</v>
      </c>
      <c r="R512" s="35">
        <f>Tabla1[[#This Row],[TASA 16]]*16%</f>
        <v>0</v>
      </c>
    </row>
    <row r="513" spans="2:18" x14ac:dyDescent="0.25">
      <c r="B513" t="str">
        <f>'[1]210 Y RFC'!A513</f>
        <v>LOGS680222IJ8</v>
      </c>
      <c r="C513" t="str">
        <f>'[1]210 Y RFC'!B513</f>
        <v>210-0511</v>
      </c>
      <c r="D513" t="str">
        <f>'[1]210 Y RFC'!C513</f>
        <v>LOMELI GOMEZ SERGIO</v>
      </c>
      <c r="E513" s="28">
        <f>SUMIFS(Tabla16[TASA 16],Tabla16[NUM],Tabla1[[#This Row],[CODIGO]])</f>
        <v>0</v>
      </c>
      <c r="F513" s="28">
        <f>SUMIFS(Tabla16[TASA 0%],Tabla16[NUM],Tabla1[[#This Row],[CODIGO]])</f>
        <v>0</v>
      </c>
      <c r="G513" s="28">
        <f>SUMIFS(Tabla16[[EXENTO ]],Tabla16[NUM],Tabla1[[#This Row],[CODIGO]])</f>
        <v>0</v>
      </c>
      <c r="H513" s="28">
        <f>SUMIFS(Tabla16[IVA],Tabla16[NUM],Tabla1[[#This Row],[CODIGO]])</f>
        <v>0</v>
      </c>
      <c r="I513" s="28">
        <f>SUMIFS(Tabla16[ISR RET.],Tabla16[NUM],Tabla1[[#This Row],[CODIGO]])</f>
        <v>0</v>
      </c>
      <c r="J513" s="28">
        <f>SUMIFS(Tabla16[IVA RET.],Tabla16[NUM],Tabla1[[#This Row],[CODIGO]])</f>
        <v>0</v>
      </c>
      <c r="K513" t="str">
        <f>FIXED(Tabla1[[#This Row],[TASA 16%]],0)</f>
        <v>0</v>
      </c>
      <c r="L513" t="str">
        <f>FIXED(Tabla1[[#This Row],[TASA 0%]],0)</f>
        <v>0</v>
      </c>
      <c r="M513" t="str">
        <f>FIXED(Tabla1[[#This Row],[TASA EXE.]],0)</f>
        <v>0</v>
      </c>
      <c r="N513" t="str">
        <f>FIXED(Tabla1[[#This Row],[IVA]],0)</f>
        <v>0</v>
      </c>
      <c r="O513" t="str">
        <f>FIXED(Tabla1[[#This Row],[ISR RET]],0)</f>
        <v>0</v>
      </c>
      <c r="P513" t="str">
        <f>FIXED(Tabla1[[#This Row],[IVA RET]],0)</f>
        <v>0</v>
      </c>
      <c r="R513" s="35">
        <f>Tabla1[[#This Row],[TASA 16]]*16%</f>
        <v>0</v>
      </c>
    </row>
    <row r="514" spans="2:18" x14ac:dyDescent="0.25">
      <c r="B514" t="str">
        <f>'[1]210 Y RFC'!A514</f>
        <v>GUSI610421P67</v>
      </c>
      <c r="C514" t="str">
        <f>'[1]210 Y RFC'!B514</f>
        <v>210-0512</v>
      </c>
      <c r="D514" t="str">
        <f>'[1]210 Y RFC'!C514</f>
        <v>GUTIERREZ SANCHEZ MARIA ISABEL GUADALUPE</v>
      </c>
      <c r="E514" s="28">
        <f>SUMIFS(Tabla16[TASA 16],Tabla16[NUM],Tabla1[[#This Row],[CODIGO]])</f>
        <v>0</v>
      </c>
      <c r="F514" s="28">
        <f>SUMIFS(Tabla16[TASA 0%],Tabla16[NUM],Tabla1[[#This Row],[CODIGO]])</f>
        <v>0</v>
      </c>
      <c r="G514" s="28">
        <f>SUMIFS(Tabla16[[EXENTO ]],Tabla16[NUM],Tabla1[[#This Row],[CODIGO]])</f>
        <v>0</v>
      </c>
      <c r="H514" s="28">
        <f>SUMIFS(Tabla16[IVA],Tabla16[NUM],Tabla1[[#This Row],[CODIGO]])</f>
        <v>0</v>
      </c>
      <c r="I514" s="28">
        <f>SUMIFS(Tabla16[ISR RET.],Tabla16[NUM],Tabla1[[#This Row],[CODIGO]])</f>
        <v>0</v>
      </c>
      <c r="J514" s="28">
        <f>SUMIFS(Tabla16[IVA RET.],Tabla16[NUM],Tabla1[[#This Row],[CODIGO]])</f>
        <v>0</v>
      </c>
      <c r="K514" t="str">
        <f>FIXED(Tabla1[[#This Row],[TASA 16%]],0)</f>
        <v>0</v>
      </c>
      <c r="L514" t="str">
        <f>FIXED(Tabla1[[#This Row],[TASA 0%]],0)</f>
        <v>0</v>
      </c>
      <c r="M514" t="str">
        <f>FIXED(Tabla1[[#This Row],[TASA EXE.]],0)</f>
        <v>0</v>
      </c>
      <c r="N514" t="str">
        <f>FIXED(Tabla1[[#This Row],[IVA]],0)</f>
        <v>0</v>
      </c>
      <c r="O514" t="str">
        <f>FIXED(Tabla1[[#This Row],[ISR RET]],0)</f>
        <v>0</v>
      </c>
      <c r="P514" t="str">
        <f>FIXED(Tabla1[[#This Row],[IVA RET]],0)</f>
        <v>0</v>
      </c>
      <c r="R514" s="35">
        <f>Tabla1[[#This Row],[TASA 16]]*16%</f>
        <v>0</v>
      </c>
    </row>
    <row r="515" spans="2:18" x14ac:dyDescent="0.25">
      <c r="B515" t="str">
        <f>'[1]210 Y RFC'!A515</f>
        <v>AAEE690102HN0</v>
      </c>
      <c r="C515" t="str">
        <f>'[1]210 Y RFC'!B515</f>
        <v>210-0513</v>
      </c>
      <c r="D515" t="str">
        <f>'[1]210 Y RFC'!C515</f>
        <v>ALCALA ESTRADA EFRAIN</v>
      </c>
      <c r="E515" s="28">
        <f>SUMIFS(Tabla16[TASA 16],Tabla16[NUM],Tabla1[[#This Row],[CODIGO]])</f>
        <v>0</v>
      </c>
      <c r="F515" s="28">
        <f>SUMIFS(Tabla16[TASA 0%],Tabla16[NUM],Tabla1[[#This Row],[CODIGO]])</f>
        <v>0</v>
      </c>
      <c r="G515" s="28">
        <f>SUMIFS(Tabla16[[EXENTO ]],Tabla16[NUM],Tabla1[[#This Row],[CODIGO]])</f>
        <v>0</v>
      </c>
      <c r="H515" s="28">
        <f>SUMIFS(Tabla16[IVA],Tabla16[NUM],Tabla1[[#This Row],[CODIGO]])</f>
        <v>0</v>
      </c>
      <c r="I515" s="28">
        <f>SUMIFS(Tabla16[ISR RET.],Tabla16[NUM],Tabla1[[#This Row],[CODIGO]])</f>
        <v>0</v>
      </c>
      <c r="J515" s="28">
        <f>SUMIFS(Tabla16[IVA RET.],Tabla16[NUM],Tabla1[[#This Row],[CODIGO]])</f>
        <v>0</v>
      </c>
      <c r="K515" t="str">
        <f>FIXED(Tabla1[[#This Row],[TASA 16%]],0)</f>
        <v>0</v>
      </c>
      <c r="L515" t="str">
        <f>FIXED(Tabla1[[#This Row],[TASA 0%]],0)</f>
        <v>0</v>
      </c>
      <c r="M515" t="str">
        <f>FIXED(Tabla1[[#This Row],[TASA EXE.]],0)</f>
        <v>0</v>
      </c>
      <c r="N515" t="str">
        <f>FIXED(Tabla1[[#This Row],[IVA]],0)</f>
        <v>0</v>
      </c>
      <c r="O515" t="str">
        <f>FIXED(Tabla1[[#This Row],[ISR RET]],0)</f>
        <v>0</v>
      </c>
      <c r="P515" t="str">
        <f>FIXED(Tabla1[[#This Row],[IVA RET]],0)</f>
        <v>0</v>
      </c>
      <c r="R515" s="35">
        <f>Tabla1[[#This Row],[TASA 16]]*16%</f>
        <v>0</v>
      </c>
    </row>
    <row r="516" spans="2:18" x14ac:dyDescent="0.25">
      <c r="B516" t="str">
        <f>'[1]210 Y RFC'!A516</f>
        <v>GOTA740501GW7</v>
      </c>
      <c r="C516" t="str">
        <f>'[1]210 Y RFC'!B516</f>
        <v>210-0514</v>
      </c>
      <c r="D516" t="str">
        <f>'[1]210 Y RFC'!C516</f>
        <v>GODINEZ TORRES ALEJANDRO</v>
      </c>
      <c r="E516" s="28">
        <f>SUMIFS(Tabla16[TASA 16],Tabla16[NUM],Tabla1[[#This Row],[CODIGO]])</f>
        <v>0</v>
      </c>
      <c r="F516" s="28">
        <f>SUMIFS(Tabla16[TASA 0%],Tabla16[NUM],Tabla1[[#This Row],[CODIGO]])</f>
        <v>0</v>
      </c>
      <c r="G516" s="28">
        <f>SUMIFS(Tabla16[[EXENTO ]],Tabla16[NUM],Tabla1[[#This Row],[CODIGO]])</f>
        <v>0</v>
      </c>
      <c r="H516" s="28">
        <f>SUMIFS(Tabla16[IVA],Tabla16[NUM],Tabla1[[#This Row],[CODIGO]])</f>
        <v>0</v>
      </c>
      <c r="I516" s="28">
        <f>SUMIFS(Tabla16[ISR RET.],Tabla16[NUM],Tabla1[[#This Row],[CODIGO]])</f>
        <v>0</v>
      </c>
      <c r="J516" s="28">
        <f>SUMIFS(Tabla16[IVA RET.],Tabla16[NUM],Tabla1[[#This Row],[CODIGO]])</f>
        <v>0</v>
      </c>
      <c r="K516" t="str">
        <f>FIXED(Tabla1[[#This Row],[TASA 16%]],0)</f>
        <v>0</v>
      </c>
      <c r="L516" t="str">
        <f>FIXED(Tabla1[[#This Row],[TASA 0%]],0)</f>
        <v>0</v>
      </c>
      <c r="M516" t="str">
        <f>FIXED(Tabla1[[#This Row],[TASA EXE.]],0)</f>
        <v>0</v>
      </c>
      <c r="N516" t="str">
        <f>FIXED(Tabla1[[#This Row],[IVA]],0)</f>
        <v>0</v>
      </c>
      <c r="O516" t="str">
        <f>FIXED(Tabla1[[#This Row],[ISR RET]],0)</f>
        <v>0</v>
      </c>
      <c r="P516" t="str">
        <f>FIXED(Tabla1[[#This Row],[IVA RET]],0)</f>
        <v>0</v>
      </c>
      <c r="R516" s="35">
        <f>Tabla1[[#This Row],[TASA 16]]*16%</f>
        <v>0</v>
      </c>
    </row>
    <row r="517" spans="2:18" x14ac:dyDescent="0.25">
      <c r="B517" t="str">
        <f>'[1]210 Y RFC'!A517</f>
        <v>GOGM821002358</v>
      </c>
      <c r="C517" t="str">
        <f>'[1]210 Y RFC'!B517</f>
        <v>210-0515</v>
      </c>
      <c r="D517" t="str">
        <f>'[1]210 Y RFC'!C517</f>
        <v>GONZALEZ GOMEZ MIGUEL ANGEL</v>
      </c>
      <c r="E517" s="28">
        <f>SUMIFS(Tabla16[TASA 16],Tabla16[NUM],Tabla1[[#This Row],[CODIGO]])</f>
        <v>0</v>
      </c>
      <c r="F517" s="28">
        <f>SUMIFS(Tabla16[TASA 0%],Tabla16[NUM],Tabla1[[#This Row],[CODIGO]])</f>
        <v>0</v>
      </c>
      <c r="G517" s="28">
        <f>SUMIFS(Tabla16[[EXENTO ]],Tabla16[NUM],Tabla1[[#This Row],[CODIGO]])</f>
        <v>0</v>
      </c>
      <c r="H517" s="28">
        <f>SUMIFS(Tabla16[IVA],Tabla16[NUM],Tabla1[[#This Row],[CODIGO]])</f>
        <v>0</v>
      </c>
      <c r="I517" s="28">
        <f>SUMIFS(Tabla16[ISR RET.],Tabla16[NUM],Tabla1[[#This Row],[CODIGO]])</f>
        <v>0</v>
      </c>
      <c r="J517" s="28">
        <f>SUMIFS(Tabla16[IVA RET.],Tabla16[NUM],Tabla1[[#This Row],[CODIGO]])</f>
        <v>0</v>
      </c>
      <c r="K517" t="str">
        <f>FIXED(Tabla1[[#This Row],[TASA 16%]],0)</f>
        <v>0</v>
      </c>
      <c r="L517" t="str">
        <f>FIXED(Tabla1[[#This Row],[TASA 0%]],0)</f>
        <v>0</v>
      </c>
      <c r="M517" t="str">
        <f>FIXED(Tabla1[[#This Row],[TASA EXE.]],0)</f>
        <v>0</v>
      </c>
      <c r="N517" t="str">
        <f>FIXED(Tabla1[[#This Row],[IVA]],0)</f>
        <v>0</v>
      </c>
      <c r="O517" t="str">
        <f>FIXED(Tabla1[[#This Row],[ISR RET]],0)</f>
        <v>0</v>
      </c>
      <c r="P517" t="str">
        <f>FIXED(Tabla1[[#This Row],[IVA RET]],0)</f>
        <v>0</v>
      </c>
      <c r="R517" s="35">
        <f>Tabla1[[#This Row],[TASA 16]]*16%</f>
        <v>0</v>
      </c>
    </row>
    <row r="518" spans="2:18" x14ac:dyDescent="0.25">
      <c r="B518" t="str">
        <f>'[1]210 Y RFC'!A518</f>
        <v>RINL940531GJ7</v>
      </c>
      <c r="C518" t="str">
        <f>'[1]210 Y RFC'!B518</f>
        <v>210-0516</v>
      </c>
      <c r="D518" t="str">
        <f>'[1]210 Y RFC'!C518</f>
        <v>RIVERA NAVARRO JOSE LUIS</v>
      </c>
      <c r="E518" s="28">
        <f>SUMIFS(Tabla16[TASA 16],Tabla16[NUM],Tabla1[[#This Row],[CODIGO]])</f>
        <v>0</v>
      </c>
      <c r="F518" s="28">
        <f>SUMIFS(Tabla16[TASA 0%],Tabla16[NUM],Tabla1[[#This Row],[CODIGO]])</f>
        <v>0</v>
      </c>
      <c r="G518" s="28">
        <f>SUMIFS(Tabla16[[EXENTO ]],Tabla16[NUM],Tabla1[[#This Row],[CODIGO]])</f>
        <v>0</v>
      </c>
      <c r="H518" s="28">
        <f>SUMIFS(Tabla16[IVA],Tabla16[NUM],Tabla1[[#This Row],[CODIGO]])</f>
        <v>0</v>
      </c>
      <c r="I518" s="28">
        <f>SUMIFS(Tabla16[ISR RET.],Tabla16[NUM],Tabla1[[#This Row],[CODIGO]])</f>
        <v>0</v>
      </c>
      <c r="J518" s="28">
        <f>SUMIFS(Tabla16[IVA RET.],Tabla16[NUM],Tabla1[[#This Row],[CODIGO]])</f>
        <v>0</v>
      </c>
      <c r="K518" t="str">
        <f>FIXED(Tabla1[[#This Row],[TASA 16%]],0)</f>
        <v>0</v>
      </c>
      <c r="L518" t="str">
        <f>FIXED(Tabla1[[#This Row],[TASA 0%]],0)</f>
        <v>0</v>
      </c>
      <c r="M518" t="str">
        <f>FIXED(Tabla1[[#This Row],[TASA EXE.]],0)</f>
        <v>0</v>
      </c>
      <c r="N518" t="str">
        <f>FIXED(Tabla1[[#This Row],[IVA]],0)</f>
        <v>0</v>
      </c>
      <c r="O518" t="str">
        <f>FIXED(Tabla1[[#This Row],[ISR RET]],0)</f>
        <v>0</v>
      </c>
      <c r="P518" t="str">
        <f>FIXED(Tabla1[[#This Row],[IVA RET]],0)</f>
        <v>0</v>
      </c>
      <c r="R518" s="35">
        <f>Tabla1[[#This Row],[TASA 16]]*16%</f>
        <v>0</v>
      </c>
    </row>
    <row r="519" spans="2:18" x14ac:dyDescent="0.25">
      <c r="B519" t="str">
        <f>'[1]210 Y RFC'!A519</f>
        <v>RAAC6302094Q7</v>
      </c>
      <c r="C519" t="str">
        <f>'[1]210 Y RFC'!B519</f>
        <v>210-0517</v>
      </c>
      <c r="D519" t="str">
        <f>'[1]210 Y RFC'!C519</f>
        <v>RAZO ARIAS CARLOS EDUARDO</v>
      </c>
      <c r="E519" s="28">
        <f>SUMIFS(Tabla16[TASA 16],Tabla16[NUM],Tabla1[[#This Row],[CODIGO]])</f>
        <v>0</v>
      </c>
      <c r="F519" s="28">
        <f>SUMIFS(Tabla16[TASA 0%],Tabla16[NUM],Tabla1[[#This Row],[CODIGO]])</f>
        <v>0</v>
      </c>
      <c r="G519" s="28">
        <f>SUMIFS(Tabla16[[EXENTO ]],Tabla16[NUM],Tabla1[[#This Row],[CODIGO]])</f>
        <v>0</v>
      </c>
      <c r="H519" s="28">
        <f>SUMIFS(Tabla16[IVA],Tabla16[NUM],Tabla1[[#This Row],[CODIGO]])</f>
        <v>0</v>
      </c>
      <c r="I519" s="28">
        <f>SUMIFS(Tabla16[ISR RET.],Tabla16[NUM],Tabla1[[#This Row],[CODIGO]])</f>
        <v>0</v>
      </c>
      <c r="J519" s="28">
        <f>SUMIFS(Tabla16[IVA RET.],Tabla16[NUM],Tabla1[[#This Row],[CODIGO]])</f>
        <v>0</v>
      </c>
      <c r="K519" t="str">
        <f>FIXED(Tabla1[[#This Row],[TASA 16%]],0)</f>
        <v>0</v>
      </c>
      <c r="L519" t="str">
        <f>FIXED(Tabla1[[#This Row],[TASA 0%]],0)</f>
        <v>0</v>
      </c>
      <c r="M519" t="str">
        <f>FIXED(Tabla1[[#This Row],[TASA EXE.]],0)</f>
        <v>0</v>
      </c>
      <c r="N519" t="str">
        <f>FIXED(Tabla1[[#This Row],[IVA]],0)</f>
        <v>0</v>
      </c>
      <c r="O519" t="str">
        <f>FIXED(Tabla1[[#This Row],[ISR RET]],0)</f>
        <v>0</v>
      </c>
      <c r="P519" t="str">
        <f>FIXED(Tabla1[[#This Row],[IVA RET]],0)</f>
        <v>0</v>
      </c>
      <c r="R519" s="35">
        <f>Tabla1[[#This Row],[TASA 16]]*16%</f>
        <v>0</v>
      </c>
    </row>
    <row r="520" spans="2:18" x14ac:dyDescent="0.25">
      <c r="B520" t="str">
        <f>'[1]210 Y RFC'!A520</f>
        <v>CSP140813MI7</v>
      </c>
      <c r="C520" t="str">
        <f>'[1]210 Y RFC'!B520</f>
        <v>210-0518</v>
      </c>
      <c r="D520" t="str">
        <f>'[1]210 Y RFC'!C520</f>
        <v>CLINICA PARA SOPORTE DEL PACIENTE CON DOLOR S DE RL DE CV</v>
      </c>
      <c r="E520" s="28">
        <f>SUMIFS(Tabla16[TASA 16],Tabla16[NUM],Tabla1[[#This Row],[CODIGO]])</f>
        <v>0</v>
      </c>
      <c r="F520" s="28">
        <f>SUMIFS(Tabla16[TASA 0%],Tabla16[NUM],Tabla1[[#This Row],[CODIGO]])</f>
        <v>0</v>
      </c>
      <c r="G520" s="28">
        <f>SUMIFS(Tabla16[[EXENTO ]],Tabla16[NUM],Tabla1[[#This Row],[CODIGO]])</f>
        <v>0</v>
      </c>
      <c r="H520" s="28">
        <f>SUMIFS(Tabla16[IVA],Tabla16[NUM],Tabla1[[#This Row],[CODIGO]])</f>
        <v>0</v>
      </c>
      <c r="I520" s="28">
        <f>SUMIFS(Tabla16[ISR RET.],Tabla16[NUM],Tabla1[[#This Row],[CODIGO]])</f>
        <v>0</v>
      </c>
      <c r="J520" s="28">
        <f>SUMIFS(Tabla16[IVA RET.],Tabla16[NUM],Tabla1[[#This Row],[CODIGO]])</f>
        <v>0</v>
      </c>
      <c r="K520" t="str">
        <f>FIXED(Tabla1[[#This Row],[TASA 16%]],0)</f>
        <v>0</v>
      </c>
      <c r="L520" t="str">
        <f>FIXED(Tabla1[[#This Row],[TASA 0%]],0)</f>
        <v>0</v>
      </c>
      <c r="M520" t="str">
        <f>FIXED(Tabla1[[#This Row],[TASA EXE.]],0)</f>
        <v>0</v>
      </c>
      <c r="N520" t="str">
        <f>FIXED(Tabla1[[#This Row],[IVA]],0)</f>
        <v>0</v>
      </c>
      <c r="O520" t="str">
        <f>FIXED(Tabla1[[#This Row],[ISR RET]],0)</f>
        <v>0</v>
      </c>
      <c r="P520" t="str">
        <f>FIXED(Tabla1[[#This Row],[IVA RET]],0)</f>
        <v>0</v>
      </c>
      <c r="R520" s="35">
        <f>Tabla1[[#This Row],[TASA 16]]*16%</f>
        <v>0</v>
      </c>
    </row>
    <row r="521" spans="2:18" x14ac:dyDescent="0.25">
      <c r="B521" t="str">
        <f>'[1]210 Y RFC'!A521</f>
        <v>TPA941226462</v>
      </c>
      <c r="C521" t="str">
        <f>'[1]210 Y RFC'!B521</f>
        <v>210-0519</v>
      </c>
      <c r="D521" t="str">
        <f>'[1]210 Y RFC'!C521</f>
        <v>TUBERIAS PLASTICAS DE ARANDAS SA DE CV</v>
      </c>
      <c r="E521" s="28">
        <f>SUMIFS(Tabla16[TASA 16],Tabla16[NUM],Tabla1[[#This Row],[CODIGO]])</f>
        <v>0</v>
      </c>
      <c r="F521" s="28">
        <f>SUMIFS(Tabla16[TASA 0%],Tabla16[NUM],Tabla1[[#This Row],[CODIGO]])</f>
        <v>0</v>
      </c>
      <c r="G521" s="28">
        <f>SUMIFS(Tabla16[[EXENTO ]],Tabla16[NUM],Tabla1[[#This Row],[CODIGO]])</f>
        <v>0</v>
      </c>
      <c r="H521" s="28">
        <f>SUMIFS(Tabla16[IVA],Tabla16[NUM],Tabla1[[#This Row],[CODIGO]])</f>
        <v>0</v>
      </c>
      <c r="I521" s="28">
        <f>SUMIFS(Tabla16[ISR RET.],Tabla16[NUM],Tabla1[[#This Row],[CODIGO]])</f>
        <v>0</v>
      </c>
      <c r="J521" s="28">
        <f>SUMIFS(Tabla16[IVA RET.],Tabla16[NUM],Tabla1[[#This Row],[CODIGO]])</f>
        <v>0</v>
      </c>
      <c r="K521" t="str">
        <f>FIXED(Tabla1[[#This Row],[TASA 16%]],0)</f>
        <v>0</v>
      </c>
      <c r="L521" t="str">
        <f>FIXED(Tabla1[[#This Row],[TASA 0%]],0)</f>
        <v>0</v>
      </c>
      <c r="M521" t="str">
        <f>FIXED(Tabla1[[#This Row],[TASA EXE.]],0)</f>
        <v>0</v>
      </c>
      <c r="N521" t="str">
        <f>FIXED(Tabla1[[#This Row],[IVA]],0)</f>
        <v>0</v>
      </c>
      <c r="O521" t="str">
        <f>FIXED(Tabla1[[#This Row],[ISR RET]],0)</f>
        <v>0</v>
      </c>
      <c r="P521" t="str">
        <f>FIXED(Tabla1[[#This Row],[IVA RET]],0)</f>
        <v>0</v>
      </c>
      <c r="R521" s="35">
        <f>Tabla1[[#This Row],[TASA 16]]*16%</f>
        <v>0</v>
      </c>
    </row>
    <row r="522" spans="2:18" x14ac:dyDescent="0.25">
      <c r="B522" t="str">
        <f>'[1]210 Y RFC'!A522</f>
        <v>VEGT940220S85</v>
      </c>
      <c r="C522" t="str">
        <f>'[1]210 Y RFC'!B522</f>
        <v>210-0520</v>
      </c>
      <c r="D522" t="str">
        <f>'[1]210 Y RFC'!C522</f>
        <v>VELAZQUEZ GUTIERREZ TERESA</v>
      </c>
      <c r="E522" s="28">
        <f>SUMIFS(Tabla16[TASA 16],Tabla16[NUM],Tabla1[[#This Row],[CODIGO]])</f>
        <v>0</v>
      </c>
      <c r="F522" s="28">
        <f>SUMIFS(Tabla16[TASA 0%],Tabla16[NUM],Tabla1[[#This Row],[CODIGO]])</f>
        <v>0</v>
      </c>
      <c r="G522" s="28">
        <f>SUMIFS(Tabla16[[EXENTO ]],Tabla16[NUM],Tabla1[[#This Row],[CODIGO]])</f>
        <v>0</v>
      </c>
      <c r="H522" s="28">
        <f>SUMIFS(Tabla16[IVA],Tabla16[NUM],Tabla1[[#This Row],[CODIGO]])</f>
        <v>0</v>
      </c>
      <c r="I522" s="28">
        <f>SUMIFS(Tabla16[ISR RET.],Tabla16[NUM],Tabla1[[#This Row],[CODIGO]])</f>
        <v>0</v>
      </c>
      <c r="J522" s="28">
        <f>SUMIFS(Tabla16[IVA RET.],Tabla16[NUM],Tabla1[[#This Row],[CODIGO]])</f>
        <v>0</v>
      </c>
      <c r="K522" t="str">
        <f>FIXED(Tabla1[[#This Row],[TASA 16%]],0)</f>
        <v>0</v>
      </c>
      <c r="L522" t="str">
        <f>FIXED(Tabla1[[#This Row],[TASA 0%]],0)</f>
        <v>0</v>
      </c>
      <c r="M522" t="str">
        <f>FIXED(Tabla1[[#This Row],[TASA EXE.]],0)</f>
        <v>0</v>
      </c>
      <c r="N522" t="str">
        <f>FIXED(Tabla1[[#This Row],[IVA]],0)</f>
        <v>0</v>
      </c>
      <c r="O522" t="str">
        <f>FIXED(Tabla1[[#This Row],[ISR RET]],0)</f>
        <v>0</v>
      </c>
      <c r="P522" t="str">
        <f>FIXED(Tabla1[[#This Row],[IVA RET]],0)</f>
        <v>0</v>
      </c>
      <c r="R522" s="35">
        <f>Tabla1[[#This Row],[TASA 16]]*16%</f>
        <v>0</v>
      </c>
    </row>
    <row r="523" spans="2:18" x14ac:dyDescent="0.25">
      <c r="B523" t="str">
        <f>'[1]210 Y RFC'!A523</f>
        <v>PEL980828MJ0</v>
      </c>
      <c r="C523" t="str">
        <f>'[1]210 Y RFC'!B523</f>
        <v>210-0521</v>
      </c>
      <c r="D523" t="str">
        <f>'[1]210 Y RFC'!C523</f>
        <v>PELFER SA DE CV</v>
      </c>
      <c r="E523" s="28">
        <f>SUMIFS(Tabla16[TASA 16],Tabla16[NUM],Tabla1[[#This Row],[CODIGO]])</f>
        <v>0</v>
      </c>
      <c r="F523" s="28">
        <f>SUMIFS(Tabla16[TASA 0%],Tabla16[NUM],Tabla1[[#This Row],[CODIGO]])</f>
        <v>0</v>
      </c>
      <c r="G523" s="28">
        <f>SUMIFS(Tabla16[[EXENTO ]],Tabla16[NUM],Tabla1[[#This Row],[CODIGO]])</f>
        <v>0</v>
      </c>
      <c r="H523" s="28">
        <f>SUMIFS(Tabla16[IVA],Tabla16[NUM],Tabla1[[#This Row],[CODIGO]])</f>
        <v>0</v>
      </c>
      <c r="I523" s="28">
        <f>SUMIFS(Tabla16[ISR RET.],Tabla16[NUM],Tabla1[[#This Row],[CODIGO]])</f>
        <v>0</v>
      </c>
      <c r="J523" s="28">
        <f>SUMIFS(Tabla16[IVA RET.],Tabla16[NUM],Tabla1[[#This Row],[CODIGO]])</f>
        <v>0</v>
      </c>
      <c r="K523" t="str">
        <f>FIXED(Tabla1[[#This Row],[TASA 16%]],0)</f>
        <v>0</v>
      </c>
      <c r="L523" t="str">
        <f>FIXED(Tabla1[[#This Row],[TASA 0%]],0)</f>
        <v>0</v>
      </c>
      <c r="M523" t="str">
        <f>FIXED(Tabla1[[#This Row],[TASA EXE.]],0)</f>
        <v>0</v>
      </c>
      <c r="N523" t="str">
        <f>FIXED(Tabla1[[#This Row],[IVA]],0)</f>
        <v>0</v>
      </c>
      <c r="O523" t="str">
        <f>FIXED(Tabla1[[#This Row],[ISR RET]],0)</f>
        <v>0</v>
      </c>
      <c r="P523" t="str">
        <f>FIXED(Tabla1[[#This Row],[IVA RET]],0)</f>
        <v>0</v>
      </c>
      <c r="R523" s="35">
        <f>Tabla1[[#This Row],[TASA 16]]*16%</f>
        <v>0</v>
      </c>
    </row>
    <row r="524" spans="2:18" x14ac:dyDescent="0.25">
      <c r="B524" t="str">
        <f>'[1]210 Y RFC'!A524</f>
        <v>PEPR640502DC6</v>
      </c>
      <c r="C524" t="str">
        <f>'[1]210 Y RFC'!B524</f>
        <v>210-0522</v>
      </c>
      <c r="D524" t="str">
        <f>'[1]210 Y RFC'!C524</f>
        <v>PERALES PRIEGO RAUL</v>
      </c>
      <c r="E524" s="28">
        <f>SUMIFS(Tabla16[TASA 16],Tabla16[NUM],Tabla1[[#This Row],[CODIGO]])</f>
        <v>0</v>
      </c>
      <c r="F524" s="28">
        <f>SUMIFS(Tabla16[TASA 0%],Tabla16[NUM],Tabla1[[#This Row],[CODIGO]])</f>
        <v>0</v>
      </c>
      <c r="G524" s="28">
        <f>SUMIFS(Tabla16[[EXENTO ]],Tabla16[NUM],Tabla1[[#This Row],[CODIGO]])</f>
        <v>0</v>
      </c>
      <c r="H524" s="28">
        <f>SUMIFS(Tabla16[IVA],Tabla16[NUM],Tabla1[[#This Row],[CODIGO]])</f>
        <v>0</v>
      </c>
      <c r="I524" s="28">
        <f>SUMIFS(Tabla16[ISR RET.],Tabla16[NUM],Tabla1[[#This Row],[CODIGO]])</f>
        <v>0</v>
      </c>
      <c r="J524" s="28">
        <f>SUMIFS(Tabla16[IVA RET.],Tabla16[NUM],Tabla1[[#This Row],[CODIGO]])</f>
        <v>0</v>
      </c>
      <c r="K524" t="str">
        <f>FIXED(Tabla1[[#This Row],[TASA 16%]],0)</f>
        <v>0</v>
      </c>
      <c r="L524" t="str">
        <f>FIXED(Tabla1[[#This Row],[TASA 0%]],0)</f>
        <v>0</v>
      </c>
      <c r="M524" t="str">
        <f>FIXED(Tabla1[[#This Row],[TASA EXE.]],0)</f>
        <v>0</v>
      </c>
      <c r="N524" t="str">
        <f>FIXED(Tabla1[[#This Row],[IVA]],0)</f>
        <v>0</v>
      </c>
      <c r="O524" t="str">
        <f>FIXED(Tabla1[[#This Row],[ISR RET]],0)</f>
        <v>0</v>
      </c>
      <c r="P524" t="str">
        <f>FIXED(Tabla1[[#This Row],[IVA RET]],0)</f>
        <v>0</v>
      </c>
      <c r="R524" s="35">
        <f>Tabla1[[#This Row],[TASA 16]]*16%</f>
        <v>0</v>
      </c>
    </row>
    <row r="525" spans="2:18" x14ac:dyDescent="0.25">
      <c r="B525" t="str">
        <f>'[1]210 Y RFC'!A525</f>
        <v>MERV5808286R9</v>
      </c>
      <c r="C525" t="str">
        <f>'[1]210 Y RFC'!B525</f>
        <v>210-0523</v>
      </c>
      <c r="D525" t="str">
        <f>'[1]210 Y RFC'!C525</f>
        <v>MEDINA ROMO VICTOR MANUEL</v>
      </c>
      <c r="E525" s="28">
        <f>SUMIFS(Tabla16[TASA 16],Tabla16[NUM],Tabla1[[#This Row],[CODIGO]])</f>
        <v>0</v>
      </c>
      <c r="F525" s="28">
        <f>SUMIFS(Tabla16[TASA 0%],Tabla16[NUM],Tabla1[[#This Row],[CODIGO]])</f>
        <v>0</v>
      </c>
      <c r="G525" s="28">
        <f>SUMIFS(Tabla16[[EXENTO ]],Tabla16[NUM],Tabla1[[#This Row],[CODIGO]])</f>
        <v>0</v>
      </c>
      <c r="H525" s="28">
        <f>SUMIFS(Tabla16[IVA],Tabla16[NUM],Tabla1[[#This Row],[CODIGO]])</f>
        <v>0</v>
      </c>
      <c r="I525" s="28">
        <f>SUMIFS(Tabla16[ISR RET.],Tabla16[NUM],Tabla1[[#This Row],[CODIGO]])</f>
        <v>0</v>
      </c>
      <c r="J525" s="28">
        <f>SUMIFS(Tabla16[IVA RET.],Tabla16[NUM],Tabla1[[#This Row],[CODIGO]])</f>
        <v>0</v>
      </c>
      <c r="K525" t="str">
        <f>FIXED(Tabla1[[#This Row],[TASA 16%]],0)</f>
        <v>0</v>
      </c>
      <c r="L525" t="str">
        <f>FIXED(Tabla1[[#This Row],[TASA 0%]],0)</f>
        <v>0</v>
      </c>
      <c r="M525" t="str">
        <f>FIXED(Tabla1[[#This Row],[TASA EXE.]],0)</f>
        <v>0</v>
      </c>
      <c r="N525" t="str">
        <f>FIXED(Tabla1[[#This Row],[IVA]],0)</f>
        <v>0</v>
      </c>
      <c r="O525" t="str">
        <f>FIXED(Tabla1[[#This Row],[ISR RET]],0)</f>
        <v>0</v>
      </c>
      <c r="P525" t="str">
        <f>FIXED(Tabla1[[#This Row],[IVA RET]],0)</f>
        <v>0</v>
      </c>
      <c r="R525" s="35">
        <f>Tabla1[[#This Row],[TASA 16]]*16%</f>
        <v>0</v>
      </c>
    </row>
    <row r="526" spans="2:18" x14ac:dyDescent="0.25">
      <c r="B526" t="str">
        <f>'[1]210 Y RFC'!A526</f>
        <v>ROCM930209UQ4</v>
      </c>
      <c r="C526" t="str">
        <f>'[1]210 Y RFC'!B526</f>
        <v>210-0524</v>
      </c>
      <c r="D526" t="str">
        <f>'[1]210 Y RFC'!C526</f>
        <v>ROMO CORNEJO MAYRA LIZETH</v>
      </c>
      <c r="E526" s="28">
        <f>SUMIFS(Tabla16[TASA 16],Tabla16[NUM],Tabla1[[#This Row],[CODIGO]])</f>
        <v>0</v>
      </c>
      <c r="F526" s="28">
        <f>SUMIFS(Tabla16[TASA 0%],Tabla16[NUM],Tabla1[[#This Row],[CODIGO]])</f>
        <v>0</v>
      </c>
      <c r="G526" s="28">
        <f>SUMIFS(Tabla16[[EXENTO ]],Tabla16[NUM],Tabla1[[#This Row],[CODIGO]])</f>
        <v>0</v>
      </c>
      <c r="H526" s="28">
        <f>SUMIFS(Tabla16[IVA],Tabla16[NUM],Tabla1[[#This Row],[CODIGO]])</f>
        <v>0</v>
      </c>
      <c r="I526" s="28">
        <f>SUMIFS(Tabla16[ISR RET.],Tabla16[NUM],Tabla1[[#This Row],[CODIGO]])</f>
        <v>0</v>
      </c>
      <c r="J526" s="28">
        <f>SUMIFS(Tabla16[IVA RET.],Tabla16[NUM],Tabla1[[#This Row],[CODIGO]])</f>
        <v>0</v>
      </c>
      <c r="K526" t="str">
        <f>FIXED(Tabla1[[#This Row],[TASA 16%]],0)</f>
        <v>0</v>
      </c>
      <c r="L526" t="str">
        <f>FIXED(Tabla1[[#This Row],[TASA 0%]],0)</f>
        <v>0</v>
      </c>
      <c r="M526" t="str">
        <f>FIXED(Tabla1[[#This Row],[TASA EXE.]],0)</f>
        <v>0</v>
      </c>
      <c r="N526" t="str">
        <f>FIXED(Tabla1[[#This Row],[IVA]],0)</f>
        <v>0</v>
      </c>
      <c r="O526" t="str">
        <f>FIXED(Tabla1[[#This Row],[ISR RET]],0)</f>
        <v>0</v>
      </c>
      <c r="P526" t="str">
        <f>FIXED(Tabla1[[#This Row],[IVA RET]],0)</f>
        <v>0</v>
      </c>
      <c r="R526" s="35">
        <f>Tabla1[[#This Row],[TASA 16]]*16%</f>
        <v>0</v>
      </c>
    </row>
    <row r="527" spans="2:18" x14ac:dyDescent="0.25">
      <c r="B527" t="str">
        <f>'[1]210 Y RFC'!A527</f>
        <v>IIPR751030NZ5</v>
      </c>
      <c r="C527" t="str">
        <f>'[1]210 Y RFC'!B527</f>
        <v>210-0525</v>
      </c>
      <c r="D527" t="str">
        <f>'[1]210 Y RFC'!C527</f>
        <v>IÑIGUEZ PLASCENCIA ROSENDO</v>
      </c>
      <c r="E527" s="28">
        <f>SUMIFS(Tabla16[TASA 16],Tabla16[NUM],Tabla1[[#This Row],[CODIGO]])</f>
        <v>0</v>
      </c>
      <c r="F527" s="28">
        <f>SUMIFS(Tabla16[TASA 0%],Tabla16[NUM],Tabla1[[#This Row],[CODIGO]])</f>
        <v>0</v>
      </c>
      <c r="G527" s="28">
        <f>SUMIFS(Tabla16[[EXENTO ]],Tabla16[NUM],Tabla1[[#This Row],[CODIGO]])</f>
        <v>0</v>
      </c>
      <c r="H527" s="28">
        <f>SUMIFS(Tabla16[IVA],Tabla16[NUM],Tabla1[[#This Row],[CODIGO]])</f>
        <v>0</v>
      </c>
      <c r="I527" s="28">
        <f>SUMIFS(Tabla16[ISR RET.],Tabla16[NUM],Tabla1[[#This Row],[CODIGO]])</f>
        <v>0</v>
      </c>
      <c r="J527" s="28">
        <f>SUMIFS(Tabla16[IVA RET.],Tabla16[NUM],Tabla1[[#This Row],[CODIGO]])</f>
        <v>0</v>
      </c>
      <c r="K527" t="str">
        <f>FIXED(Tabla1[[#This Row],[TASA 16%]],0)</f>
        <v>0</v>
      </c>
      <c r="L527" t="str">
        <f>FIXED(Tabla1[[#This Row],[TASA 0%]],0)</f>
        <v>0</v>
      </c>
      <c r="M527" t="str">
        <f>FIXED(Tabla1[[#This Row],[TASA EXE.]],0)</f>
        <v>0</v>
      </c>
      <c r="N527" t="str">
        <f>FIXED(Tabla1[[#This Row],[IVA]],0)</f>
        <v>0</v>
      </c>
      <c r="O527" t="str">
        <f>FIXED(Tabla1[[#This Row],[ISR RET]],0)</f>
        <v>0</v>
      </c>
      <c r="P527" t="str">
        <f>FIXED(Tabla1[[#This Row],[IVA RET]],0)</f>
        <v>0</v>
      </c>
      <c r="R527" s="35">
        <f>Tabla1[[#This Row],[TASA 16]]*16%</f>
        <v>0</v>
      </c>
    </row>
    <row r="528" spans="2:18" x14ac:dyDescent="0.25">
      <c r="B528" t="str">
        <f>'[1]210 Y RFC'!A528</f>
        <v>COR920527M16</v>
      </c>
      <c r="C528" t="str">
        <f>'[1]210 Y RFC'!B528</f>
        <v>210-0526</v>
      </c>
      <c r="D528" t="str">
        <f>'[1]210 Y RFC'!C528</f>
        <v>CORFUERTE SA DE CV</v>
      </c>
      <c r="E528" s="28">
        <f>SUMIFS(Tabla16[TASA 16],Tabla16[NUM],Tabla1[[#This Row],[CODIGO]])</f>
        <v>0</v>
      </c>
      <c r="F528" s="28">
        <f>SUMIFS(Tabla16[TASA 0%],Tabla16[NUM],Tabla1[[#This Row],[CODIGO]])</f>
        <v>0</v>
      </c>
      <c r="G528" s="28">
        <f>SUMIFS(Tabla16[[EXENTO ]],Tabla16[NUM],Tabla1[[#This Row],[CODIGO]])</f>
        <v>0</v>
      </c>
      <c r="H528" s="28">
        <f>SUMIFS(Tabla16[IVA],Tabla16[NUM],Tabla1[[#This Row],[CODIGO]])</f>
        <v>0</v>
      </c>
      <c r="I528" s="28">
        <f>SUMIFS(Tabla16[ISR RET.],Tabla16[NUM],Tabla1[[#This Row],[CODIGO]])</f>
        <v>0</v>
      </c>
      <c r="J528" s="28">
        <f>SUMIFS(Tabla16[IVA RET.],Tabla16[NUM],Tabla1[[#This Row],[CODIGO]])</f>
        <v>0</v>
      </c>
      <c r="K528" t="str">
        <f>FIXED(Tabla1[[#This Row],[TASA 16%]],0)</f>
        <v>0</v>
      </c>
      <c r="L528" t="str">
        <f>FIXED(Tabla1[[#This Row],[TASA 0%]],0)</f>
        <v>0</v>
      </c>
      <c r="M528" t="str">
        <f>FIXED(Tabla1[[#This Row],[TASA EXE.]],0)</f>
        <v>0</v>
      </c>
      <c r="N528" t="str">
        <f>FIXED(Tabla1[[#This Row],[IVA]],0)</f>
        <v>0</v>
      </c>
      <c r="O528" t="str">
        <f>FIXED(Tabla1[[#This Row],[ISR RET]],0)</f>
        <v>0</v>
      </c>
      <c r="P528" t="str">
        <f>FIXED(Tabla1[[#This Row],[IVA RET]],0)</f>
        <v>0</v>
      </c>
      <c r="R528" s="35">
        <f>Tabla1[[#This Row],[TASA 16]]*16%</f>
        <v>0</v>
      </c>
    </row>
    <row r="529" spans="2:18" x14ac:dyDescent="0.25">
      <c r="B529" t="str">
        <f>'[1]210 Y RFC'!A529</f>
        <v>RUCJ8011231N7</v>
      </c>
      <c r="C529" t="str">
        <f>'[1]210 Y RFC'!B529</f>
        <v>210-0527</v>
      </c>
      <c r="D529" t="str">
        <f>'[1]210 Y RFC'!C529</f>
        <v>RUIZ CORONADO JULIO ANDRES</v>
      </c>
      <c r="E529" s="28">
        <f>SUMIFS(Tabla16[TASA 16],Tabla16[NUM],Tabla1[[#This Row],[CODIGO]])</f>
        <v>0</v>
      </c>
      <c r="F529" s="28">
        <f>SUMIFS(Tabla16[TASA 0%],Tabla16[NUM],Tabla1[[#This Row],[CODIGO]])</f>
        <v>0</v>
      </c>
      <c r="G529" s="28">
        <f>SUMIFS(Tabla16[[EXENTO ]],Tabla16[NUM],Tabla1[[#This Row],[CODIGO]])</f>
        <v>0</v>
      </c>
      <c r="H529" s="28">
        <f>SUMIFS(Tabla16[IVA],Tabla16[NUM],Tabla1[[#This Row],[CODIGO]])</f>
        <v>0</v>
      </c>
      <c r="I529" s="28">
        <f>SUMIFS(Tabla16[ISR RET.],Tabla16[NUM],Tabla1[[#This Row],[CODIGO]])</f>
        <v>0</v>
      </c>
      <c r="J529" s="28">
        <f>SUMIFS(Tabla16[IVA RET.],Tabla16[NUM],Tabla1[[#This Row],[CODIGO]])</f>
        <v>0</v>
      </c>
      <c r="K529" t="str">
        <f>FIXED(Tabla1[[#This Row],[TASA 16%]],0)</f>
        <v>0</v>
      </c>
      <c r="L529" t="str">
        <f>FIXED(Tabla1[[#This Row],[TASA 0%]],0)</f>
        <v>0</v>
      </c>
      <c r="M529" t="str">
        <f>FIXED(Tabla1[[#This Row],[TASA EXE.]],0)</f>
        <v>0</v>
      </c>
      <c r="N529" t="str">
        <f>FIXED(Tabla1[[#This Row],[IVA]],0)</f>
        <v>0</v>
      </c>
      <c r="O529" t="str">
        <f>FIXED(Tabla1[[#This Row],[ISR RET]],0)</f>
        <v>0</v>
      </c>
      <c r="P529" t="str">
        <f>FIXED(Tabla1[[#This Row],[IVA RET]],0)</f>
        <v>0</v>
      </c>
      <c r="R529" s="35">
        <f>Tabla1[[#This Row],[TASA 16]]*16%</f>
        <v>0</v>
      </c>
    </row>
    <row r="530" spans="2:18" x14ac:dyDescent="0.25">
      <c r="B530" t="str">
        <f>'[1]210 Y RFC'!A530</f>
        <v>EAML8006242N6</v>
      </c>
      <c r="C530" t="str">
        <f>'[1]210 Y RFC'!B530</f>
        <v>210-0528</v>
      </c>
      <c r="D530" t="str">
        <f>'[1]210 Y RFC'!C530</f>
        <v>ESTRADA MACIAS LUZ ELENA</v>
      </c>
      <c r="E530" s="28">
        <f>SUMIFS(Tabla16[TASA 16],Tabla16[NUM],Tabla1[[#This Row],[CODIGO]])</f>
        <v>0</v>
      </c>
      <c r="F530" s="28">
        <f>SUMIFS(Tabla16[TASA 0%],Tabla16[NUM],Tabla1[[#This Row],[CODIGO]])</f>
        <v>0</v>
      </c>
      <c r="G530" s="28">
        <f>SUMIFS(Tabla16[[EXENTO ]],Tabla16[NUM],Tabla1[[#This Row],[CODIGO]])</f>
        <v>0</v>
      </c>
      <c r="H530" s="28">
        <f>SUMIFS(Tabla16[IVA],Tabla16[NUM],Tabla1[[#This Row],[CODIGO]])</f>
        <v>0</v>
      </c>
      <c r="I530" s="28">
        <f>SUMIFS(Tabla16[ISR RET.],Tabla16[NUM],Tabla1[[#This Row],[CODIGO]])</f>
        <v>0</v>
      </c>
      <c r="J530" s="28">
        <f>SUMIFS(Tabla16[IVA RET.],Tabla16[NUM],Tabla1[[#This Row],[CODIGO]])</f>
        <v>0</v>
      </c>
      <c r="K530" t="str">
        <f>FIXED(Tabla1[[#This Row],[TASA 16%]],0)</f>
        <v>0</v>
      </c>
      <c r="L530" t="str">
        <f>FIXED(Tabla1[[#This Row],[TASA 0%]],0)</f>
        <v>0</v>
      </c>
      <c r="M530" t="str">
        <f>FIXED(Tabla1[[#This Row],[TASA EXE.]],0)</f>
        <v>0</v>
      </c>
      <c r="N530" t="str">
        <f>FIXED(Tabla1[[#This Row],[IVA]],0)</f>
        <v>0</v>
      </c>
      <c r="O530" t="str">
        <f>FIXED(Tabla1[[#This Row],[ISR RET]],0)</f>
        <v>0</v>
      </c>
      <c r="P530" t="str">
        <f>FIXED(Tabla1[[#This Row],[IVA RET]],0)</f>
        <v>0</v>
      </c>
      <c r="R530" s="35">
        <f>Tabla1[[#This Row],[TASA 16]]*16%</f>
        <v>0</v>
      </c>
    </row>
    <row r="531" spans="2:18" x14ac:dyDescent="0.25">
      <c r="B531" t="str">
        <f>'[1]210 Y RFC'!A531</f>
        <v>ALU830902ST5</v>
      </c>
      <c r="C531" t="str">
        <f>'[1]210 Y RFC'!B531</f>
        <v>210-0529</v>
      </c>
      <c r="D531" t="str">
        <f>'[1]210 Y RFC'!C531</f>
        <v>ABASTECEDORA LUMEN SA DE CV</v>
      </c>
      <c r="E531" s="28">
        <f>SUMIFS(Tabla16[TASA 16],Tabla16[NUM],Tabla1[[#This Row],[CODIGO]])</f>
        <v>0</v>
      </c>
      <c r="F531" s="28">
        <f>SUMIFS(Tabla16[TASA 0%],Tabla16[NUM],Tabla1[[#This Row],[CODIGO]])</f>
        <v>0</v>
      </c>
      <c r="G531" s="28">
        <f>SUMIFS(Tabla16[[EXENTO ]],Tabla16[NUM],Tabla1[[#This Row],[CODIGO]])</f>
        <v>0</v>
      </c>
      <c r="H531" s="28">
        <f>SUMIFS(Tabla16[IVA],Tabla16[NUM],Tabla1[[#This Row],[CODIGO]])</f>
        <v>0</v>
      </c>
      <c r="I531" s="28">
        <f>SUMIFS(Tabla16[ISR RET.],Tabla16[NUM],Tabla1[[#This Row],[CODIGO]])</f>
        <v>0</v>
      </c>
      <c r="J531" s="28">
        <f>SUMIFS(Tabla16[IVA RET.],Tabla16[NUM],Tabla1[[#This Row],[CODIGO]])</f>
        <v>0</v>
      </c>
      <c r="K531" t="str">
        <f>FIXED(Tabla1[[#This Row],[TASA 16%]],0)</f>
        <v>0</v>
      </c>
      <c r="L531" t="str">
        <f>FIXED(Tabla1[[#This Row],[TASA 0%]],0)</f>
        <v>0</v>
      </c>
      <c r="M531" t="str">
        <f>FIXED(Tabla1[[#This Row],[TASA EXE.]],0)</f>
        <v>0</v>
      </c>
      <c r="N531" t="str">
        <f>FIXED(Tabla1[[#This Row],[IVA]],0)</f>
        <v>0</v>
      </c>
      <c r="O531" t="str">
        <f>FIXED(Tabla1[[#This Row],[ISR RET]],0)</f>
        <v>0</v>
      </c>
      <c r="P531" t="str">
        <f>FIXED(Tabla1[[#This Row],[IVA RET]],0)</f>
        <v>0</v>
      </c>
      <c r="R531" s="35">
        <f>Tabla1[[#This Row],[TASA 16]]*16%</f>
        <v>0</v>
      </c>
    </row>
    <row r="532" spans="2:18" x14ac:dyDescent="0.25">
      <c r="B532" t="str">
        <f>'[1]210 Y RFC'!A532</f>
        <v>IME080404G52</v>
      </c>
      <c r="C532" t="str">
        <f>'[1]210 Y RFC'!B532</f>
        <v>210-0530</v>
      </c>
      <c r="D532" t="str">
        <f>'[1]210 Y RFC'!C532</f>
        <v>INTERNACIONALHEAVENLY DE MEXICO S DE RL DE CV</v>
      </c>
      <c r="E532" s="28">
        <f>SUMIFS(Tabla16[TASA 16],Tabla16[NUM],Tabla1[[#This Row],[CODIGO]])</f>
        <v>0</v>
      </c>
      <c r="F532" s="28">
        <f>SUMIFS(Tabla16[TASA 0%],Tabla16[NUM],Tabla1[[#This Row],[CODIGO]])</f>
        <v>0</v>
      </c>
      <c r="G532" s="28">
        <f>SUMIFS(Tabla16[[EXENTO ]],Tabla16[NUM],Tabla1[[#This Row],[CODIGO]])</f>
        <v>0</v>
      </c>
      <c r="H532" s="28">
        <f>SUMIFS(Tabla16[IVA],Tabla16[NUM],Tabla1[[#This Row],[CODIGO]])</f>
        <v>0</v>
      </c>
      <c r="I532" s="28">
        <f>SUMIFS(Tabla16[ISR RET.],Tabla16[NUM],Tabla1[[#This Row],[CODIGO]])</f>
        <v>0</v>
      </c>
      <c r="J532" s="28">
        <f>SUMIFS(Tabla16[IVA RET.],Tabla16[NUM],Tabla1[[#This Row],[CODIGO]])</f>
        <v>0</v>
      </c>
      <c r="K532" t="str">
        <f>FIXED(Tabla1[[#This Row],[TASA 16%]],0)</f>
        <v>0</v>
      </c>
      <c r="L532" t="str">
        <f>FIXED(Tabla1[[#This Row],[TASA 0%]],0)</f>
        <v>0</v>
      </c>
      <c r="M532" t="str">
        <f>FIXED(Tabla1[[#This Row],[TASA EXE.]],0)</f>
        <v>0</v>
      </c>
      <c r="N532" t="str">
        <f>FIXED(Tabla1[[#This Row],[IVA]],0)</f>
        <v>0</v>
      </c>
      <c r="O532" t="str">
        <f>FIXED(Tabla1[[#This Row],[ISR RET]],0)</f>
        <v>0</v>
      </c>
      <c r="P532" t="str">
        <f>FIXED(Tabla1[[#This Row],[IVA RET]],0)</f>
        <v>0</v>
      </c>
      <c r="R532" s="35">
        <f>Tabla1[[#This Row],[TASA 16]]*16%</f>
        <v>0</v>
      </c>
    </row>
    <row r="533" spans="2:18" x14ac:dyDescent="0.25">
      <c r="B533" t="str">
        <f>'[1]210 Y RFC'!A533</f>
        <v>SCA980706JN0</v>
      </c>
      <c r="C533" t="str">
        <f>'[1]210 Y RFC'!B533</f>
        <v>210-0531</v>
      </c>
      <c r="D533" t="str">
        <f>'[1]210 Y RFC'!C533</f>
        <v>SURTIDORA CAPILLA SA DE CV</v>
      </c>
      <c r="E533" s="28">
        <f>SUMIFS(Tabla16[TASA 16],Tabla16[NUM],Tabla1[[#This Row],[CODIGO]])</f>
        <v>0</v>
      </c>
      <c r="F533" s="28">
        <f>SUMIFS(Tabla16[TASA 0%],Tabla16[NUM],Tabla1[[#This Row],[CODIGO]])</f>
        <v>0</v>
      </c>
      <c r="G533" s="28">
        <f>SUMIFS(Tabla16[[EXENTO ]],Tabla16[NUM],Tabla1[[#This Row],[CODIGO]])</f>
        <v>0</v>
      </c>
      <c r="H533" s="28">
        <f>SUMIFS(Tabla16[IVA],Tabla16[NUM],Tabla1[[#This Row],[CODIGO]])</f>
        <v>0</v>
      </c>
      <c r="I533" s="28">
        <f>SUMIFS(Tabla16[ISR RET.],Tabla16[NUM],Tabla1[[#This Row],[CODIGO]])</f>
        <v>0</v>
      </c>
      <c r="J533" s="28">
        <f>SUMIFS(Tabla16[IVA RET.],Tabla16[NUM],Tabla1[[#This Row],[CODIGO]])</f>
        <v>0</v>
      </c>
      <c r="K533" t="str">
        <f>FIXED(Tabla1[[#This Row],[TASA 16%]],0)</f>
        <v>0</v>
      </c>
      <c r="L533" t="str">
        <f>FIXED(Tabla1[[#This Row],[TASA 0%]],0)</f>
        <v>0</v>
      </c>
      <c r="M533" t="str">
        <f>FIXED(Tabla1[[#This Row],[TASA EXE.]],0)</f>
        <v>0</v>
      </c>
      <c r="N533" t="str">
        <f>FIXED(Tabla1[[#This Row],[IVA]],0)</f>
        <v>0</v>
      </c>
      <c r="O533" t="str">
        <f>FIXED(Tabla1[[#This Row],[ISR RET]],0)</f>
        <v>0</v>
      </c>
      <c r="P533" t="str">
        <f>FIXED(Tabla1[[#This Row],[IVA RET]],0)</f>
        <v>0</v>
      </c>
      <c r="R533" s="35">
        <f>Tabla1[[#This Row],[TASA 16]]*16%</f>
        <v>0</v>
      </c>
    </row>
    <row r="534" spans="2:18" x14ac:dyDescent="0.25">
      <c r="B534" t="str">
        <f>'[1]210 Y RFC'!A534</f>
        <v>IGA871111387</v>
      </c>
      <c r="C534" t="str">
        <f>'[1]210 Y RFC'!B534</f>
        <v>210-0532</v>
      </c>
      <c r="D534" t="str">
        <f>'[1]210 Y RFC'!C534</f>
        <v>INDUSTRIAS GANE SA DE CV</v>
      </c>
      <c r="E534" s="28">
        <f>SUMIFS(Tabla16[TASA 16],Tabla16[NUM],Tabla1[[#This Row],[CODIGO]])</f>
        <v>0</v>
      </c>
      <c r="F534" s="28">
        <f>SUMIFS(Tabla16[TASA 0%],Tabla16[NUM],Tabla1[[#This Row],[CODIGO]])</f>
        <v>0</v>
      </c>
      <c r="G534" s="28">
        <f>SUMIFS(Tabla16[[EXENTO ]],Tabla16[NUM],Tabla1[[#This Row],[CODIGO]])</f>
        <v>0</v>
      </c>
      <c r="H534" s="28">
        <f>SUMIFS(Tabla16[IVA],Tabla16[NUM],Tabla1[[#This Row],[CODIGO]])</f>
        <v>0</v>
      </c>
      <c r="I534" s="28">
        <f>SUMIFS(Tabla16[ISR RET.],Tabla16[NUM],Tabla1[[#This Row],[CODIGO]])</f>
        <v>0</v>
      </c>
      <c r="J534" s="28">
        <f>SUMIFS(Tabla16[IVA RET.],Tabla16[NUM],Tabla1[[#This Row],[CODIGO]])</f>
        <v>0</v>
      </c>
      <c r="K534" t="str">
        <f>FIXED(Tabla1[[#This Row],[TASA 16%]],0)</f>
        <v>0</v>
      </c>
      <c r="L534" t="str">
        <f>FIXED(Tabla1[[#This Row],[TASA 0%]],0)</f>
        <v>0</v>
      </c>
      <c r="M534" t="str">
        <f>FIXED(Tabla1[[#This Row],[TASA EXE.]],0)</f>
        <v>0</v>
      </c>
      <c r="N534" t="str">
        <f>FIXED(Tabla1[[#This Row],[IVA]],0)</f>
        <v>0</v>
      </c>
      <c r="O534" t="str">
        <f>FIXED(Tabla1[[#This Row],[ISR RET]],0)</f>
        <v>0</v>
      </c>
      <c r="P534" t="str">
        <f>FIXED(Tabla1[[#This Row],[IVA RET]],0)</f>
        <v>0</v>
      </c>
      <c r="R534" s="35">
        <f>Tabla1[[#This Row],[TASA 16]]*16%</f>
        <v>0</v>
      </c>
    </row>
    <row r="535" spans="2:18" x14ac:dyDescent="0.25">
      <c r="B535" t="str">
        <f>'[1]210 Y RFC'!A535</f>
        <v>AAGS6612252W7</v>
      </c>
      <c r="C535" t="str">
        <f>'[1]210 Y RFC'!B535</f>
        <v>210-0533</v>
      </c>
      <c r="D535" t="str">
        <f>'[1]210 Y RFC'!C535</f>
        <v>ALVAREZ GUZMAN SALVADOR</v>
      </c>
      <c r="E535" s="28">
        <f>SUMIFS(Tabla16[TASA 16],Tabla16[NUM],Tabla1[[#This Row],[CODIGO]])</f>
        <v>0</v>
      </c>
      <c r="F535" s="28">
        <f>SUMIFS(Tabla16[TASA 0%],Tabla16[NUM],Tabla1[[#This Row],[CODIGO]])</f>
        <v>0</v>
      </c>
      <c r="G535" s="28">
        <f>SUMIFS(Tabla16[[EXENTO ]],Tabla16[NUM],Tabla1[[#This Row],[CODIGO]])</f>
        <v>0</v>
      </c>
      <c r="H535" s="28">
        <f>SUMIFS(Tabla16[IVA],Tabla16[NUM],Tabla1[[#This Row],[CODIGO]])</f>
        <v>0</v>
      </c>
      <c r="I535" s="28">
        <f>SUMIFS(Tabla16[ISR RET.],Tabla16[NUM],Tabla1[[#This Row],[CODIGO]])</f>
        <v>0</v>
      </c>
      <c r="J535" s="28">
        <f>SUMIFS(Tabla16[IVA RET.],Tabla16[NUM],Tabla1[[#This Row],[CODIGO]])</f>
        <v>0</v>
      </c>
      <c r="K535" t="str">
        <f>FIXED(Tabla1[[#This Row],[TASA 16%]],0)</f>
        <v>0</v>
      </c>
      <c r="L535" t="str">
        <f>FIXED(Tabla1[[#This Row],[TASA 0%]],0)</f>
        <v>0</v>
      </c>
      <c r="M535" t="str">
        <f>FIXED(Tabla1[[#This Row],[TASA EXE.]],0)</f>
        <v>0</v>
      </c>
      <c r="N535" t="str">
        <f>FIXED(Tabla1[[#This Row],[IVA]],0)</f>
        <v>0</v>
      </c>
      <c r="O535" t="str">
        <f>FIXED(Tabla1[[#This Row],[ISR RET]],0)</f>
        <v>0</v>
      </c>
      <c r="P535" t="str">
        <f>FIXED(Tabla1[[#This Row],[IVA RET]],0)</f>
        <v>0</v>
      </c>
      <c r="R535" s="35">
        <f>Tabla1[[#This Row],[TASA 16]]*16%</f>
        <v>0</v>
      </c>
    </row>
    <row r="536" spans="2:18" x14ac:dyDescent="0.25">
      <c r="B536" t="str">
        <f>'[1]210 Y RFC'!A536</f>
        <v>IIGI651105932</v>
      </c>
      <c r="C536" t="str">
        <f>'[1]210 Y RFC'!B536</f>
        <v>210-0534</v>
      </c>
      <c r="D536" t="str">
        <f>'[1]210 Y RFC'!C536</f>
        <v>IÑIGUEZ GARCIA ILDEFONSO</v>
      </c>
      <c r="E536" s="28">
        <f>SUMIFS(Tabla16[TASA 16],Tabla16[NUM],Tabla1[[#This Row],[CODIGO]])</f>
        <v>42488.8125</v>
      </c>
      <c r="F536" s="28">
        <f>SUMIFS(Tabla16[TASA 0%],Tabla16[NUM],Tabla1[[#This Row],[CODIGO]])</f>
        <v>-0.46250000000236469</v>
      </c>
      <c r="G536" s="28">
        <f>SUMIFS(Tabla16[[EXENTO ]],Tabla16[NUM],Tabla1[[#This Row],[CODIGO]])</f>
        <v>0</v>
      </c>
      <c r="H536" s="28">
        <f>SUMIFS(Tabla16[IVA],Tabla16[NUM],Tabla1[[#This Row],[CODIGO]])</f>
        <v>6798.21</v>
      </c>
      <c r="I536" s="28">
        <f>SUMIFS(Tabla16[ISR RET.],Tabla16[NUM],Tabla1[[#This Row],[CODIGO]])</f>
        <v>-531.17999999999995</v>
      </c>
      <c r="J536" s="28">
        <f>SUMIFS(Tabla16[IVA RET.],Tabla16[NUM],Tabla1[[#This Row],[CODIGO]])</f>
        <v>0</v>
      </c>
      <c r="K536" t="str">
        <f>FIXED(Tabla1[[#This Row],[TASA 16%]],0)</f>
        <v>42,489</v>
      </c>
      <c r="L536" t="str">
        <f>FIXED(Tabla1[[#This Row],[TASA 0%]],0)</f>
        <v>0</v>
      </c>
      <c r="M536" t="str">
        <f>FIXED(Tabla1[[#This Row],[TASA EXE.]],0)</f>
        <v>0</v>
      </c>
      <c r="N536" t="str">
        <f>FIXED(Tabla1[[#This Row],[IVA]],0)</f>
        <v>6,798</v>
      </c>
      <c r="O536" t="str">
        <f>FIXED(Tabla1[[#This Row],[ISR RET]],0)</f>
        <v>-531</v>
      </c>
      <c r="P536" t="str">
        <f>FIXED(Tabla1[[#This Row],[IVA RET]],0)</f>
        <v>0</v>
      </c>
      <c r="R536" s="35">
        <f>Tabla1[[#This Row],[TASA 16]]*16%</f>
        <v>6798.24</v>
      </c>
    </row>
    <row r="537" spans="2:18" x14ac:dyDescent="0.25">
      <c r="B537" t="str">
        <f>'[1]210 Y RFC'!A537</f>
        <v>PAVA8901197C9</v>
      </c>
      <c r="C537" t="str">
        <f>'[1]210 Y RFC'!B537</f>
        <v>210-0535</v>
      </c>
      <c r="D537" t="str">
        <f>'[1]210 Y RFC'!C537</f>
        <v>PADILLA VARGAS ANEL EDLIN</v>
      </c>
      <c r="E537" s="28">
        <f>SUMIFS(Tabla16[TASA 16],Tabla16[NUM],Tabla1[[#This Row],[CODIGO]])</f>
        <v>0</v>
      </c>
      <c r="F537" s="28">
        <f>SUMIFS(Tabla16[TASA 0%],Tabla16[NUM],Tabla1[[#This Row],[CODIGO]])</f>
        <v>0</v>
      </c>
      <c r="G537" s="28">
        <f>SUMIFS(Tabla16[[EXENTO ]],Tabla16[NUM],Tabla1[[#This Row],[CODIGO]])</f>
        <v>0</v>
      </c>
      <c r="H537" s="28">
        <f>SUMIFS(Tabla16[IVA],Tabla16[NUM],Tabla1[[#This Row],[CODIGO]])</f>
        <v>0</v>
      </c>
      <c r="I537" s="28">
        <f>SUMIFS(Tabla16[ISR RET.],Tabla16[NUM],Tabla1[[#This Row],[CODIGO]])</f>
        <v>0</v>
      </c>
      <c r="J537" s="28">
        <f>SUMIFS(Tabla16[IVA RET.],Tabla16[NUM],Tabla1[[#This Row],[CODIGO]])</f>
        <v>0</v>
      </c>
      <c r="K537" t="str">
        <f>FIXED(Tabla1[[#This Row],[TASA 16%]],0)</f>
        <v>0</v>
      </c>
      <c r="L537" t="str">
        <f>FIXED(Tabla1[[#This Row],[TASA 0%]],0)</f>
        <v>0</v>
      </c>
      <c r="M537" t="str">
        <f>FIXED(Tabla1[[#This Row],[TASA EXE.]],0)</f>
        <v>0</v>
      </c>
      <c r="N537" t="str">
        <f>FIXED(Tabla1[[#This Row],[IVA]],0)</f>
        <v>0</v>
      </c>
      <c r="O537" t="str">
        <f>FIXED(Tabla1[[#This Row],[ISR RET]],0)</f>
        <v>0</v>
      </c>
      <c r="P537" t="str">
        <f>FIXED(Tabla1[[#This Row],[IVA RET]],0)</f>
        <v>0</v>
      </c>
      <c r="R537" s="35">
        <f>Tabla1[[#This Row],[TASA 16]]*16%</f>
        <v>0</v>
      </c>
    </row>
    <row r="538" spans="2:18" x14ac:dyDescent="0.25">
      <c r="B538" t="str">
        <f>'[1]210 Y RFC'!A538</f>
        <v>PMA9401246S8</v>
      </c>
      <c r="C538" t="str">
        <f>'[1]210 Y RFC'!B538</f>
        <v>210-0536</v>
      </c>
      <c r="D538" t="str">
        <f>'[1]210 Y RFC'!C538</f>
        <v>PAPELERIA MARTINEZ SA DE CV</v>
      </c>
      <c r="E538" s="28">
        <f>SUMIFS(Tabla16[TASA 16],Tabla16[NUM],Tabla1[[#This Row],[CODIGO]])</f>
        <v>0</v>
      </c>
      <c r="F538" s="28">
        <f>SUMIFS(Tabla16[TASA 0%],Tabla16[NUM],Tabla1[[#This Row],[CODIGO]])</f>
        <v>0</v>
      </c>
      <c r="G538" s="28">
        <f>SUMIFS(Tabla16[[EXENTO ]],Tabla16[NUM],Tabla1[[#This Row],[CODIGO]])</f>
        <v>0</v>
      </c>
      <c r="H538" s="28">
        <f>SUMIFS(Tabla16[IVA],Tabla16[NUM],Tabla1[[#This Row],[CODIGO]])</f>
        <v>0</v>
      </c>
      <c r="I538" s="28">
        <f>SUMIFS(Tabla16[ISR RET.],Tabla16[NUM],Tabla1[[#This Row],[CODIGO]])</f>
        <v>0</v>
      </c>
      <c r="J538" s="28">
        <f>SUMIFS(Tabla16[IVA RET.],Tabla16[NUM],Tabla1[[#This Row],[CODIGO]])</f>
        <v>0</v>
      </c>
      <c r="K538" t="str">
        <f>FIXED(Tabla1[[#This Row],[TASA 16%]],0)</f>
        <v>0</v>
      </c>
      <c r="L538" t="str">
        <f>FIXED(Tabla1[[#This Row],[TASA 0%]],0)</f>
        <v>0</v>
      </c>
      <c r="M538" t="str">
        <f>FIXED(Tabla1[[#This Row],[TASA EXE.]],0)</f>
        <v>0</v>
      </c>
      <c r="N538" t="str">
        <f>FIXED(Tabla1[[#This Row],[IVA]],0)</f>
        <v>0</v>
      </c>
      <c r="O538" t="str">
        <f>FIXED(Tabla1[[#This Row],[ISR RET]],0)</f>
        <v>0</v>
      </c>
      <c r="P538" t="str">
        <f>FIXED(Tabla1[[#This Row],[IVA RET]],0)</f>
        <v>0</v>
      </c>
      <c r="R538" s="35">
        <f>Tabla1[[#This Row],[TASA 16]]*16%</f>
        <v>0</v>
      </c>
    </row>
    <row r="539" spans="2:18" x14ac:dyDescent="0.25">
      <c r="B539" t="str">
        <f>'[1]210 Y RFC'!A539</f>
        <v>CFE370814QI0</v>
      </c>
      <c r="C539" t="str">
        <f>'[1]210 Y RFC'!B539</f>
        <v>210-0537</v>
      </c>
      <c r="D539" t="str">
        <f>'[1]210 Y RFC'!C539</f>
        <v>COMISION FEDERAL DE ELECTRICIDAD</v>
      </c>
      <c r="E539" s="28">
        <f>SUMIFS(Tabla16[TASA 16],Tabla16[NUM],Tabla1[[#This Row],[CODIGO]])</f>
        <v>0</v>
      </c>
      <c r="F539" s="28">
        <f>SUMIFS(Tabla16[TASA 0%],Tabla16[NUM],Tabla1[[#This Row],[CODIGO]])</f>
        <v>0</v>
      </c>
      <c r="G539" s="28">
        <f>SUMIFS(Tabla16[[EXENTO ]],Tabla16[NUM],Tabla1[[#This Row],[CODIGO]])</f>
        <v>0</v>
      </c>
      <c r="H539" s="28">
        <f>SUMIFS(Tabla16[IVA],Tabla16[NUM],Tabla1[[#This Row],[CODIGO]])</f>
        <v>0</v>
      </c>
      <c r="I539" s="28">
        <f>SUMIFS(Tabla16[ISR RET.],Tabla16[NUM],Tabla1[[#This Row],[CODIGO]])</f>
        <v>0</v>
      </c>
      <c r="J539" s="28">
        <f>SUMIFS(Tabla16[IVA RET.],Tabla16[NUM],Tabla1[[#This Row],[CODIGO]])</f>
        <v>0</v>
      </c>
      <c r="K539" t="str">
        <f>FIXED(Tabla1[[#This Row],[TASA 16%]],0)</f>
        <v>0</v>
      </c>
      <c r="L539" t="str">
        <f>FIXED(Tabla1[[#This Row],[TASA 0%]],0)</f>
        <v>0</v>
      </c>
      <c r="M539" t="str">
        <f>FIXED(Tabla1[[#This Row],[TASA EXE.]],0)</f>
        <v>0</v>
      </c>
      <c r="N539" t="str">
        <f>FIXED(Tabla1[[#This Row],[IVA]],0)</f>
        <v>0</v>
      </c>
      <c r="O539" t="str">
        <f>FIXED(Tabla1[[#This Row],[ISR RET]],0)</f>
        <v>0</v>
      </c>
      <c r="P539" t="str">
        <f>FIXED(Tabla1[[#This Row],[IVA RET]],0)</f>
        <v>0</v>
      </c>
      <c r="R539" s="35">
        <f>Tabla1[[#This Row],[TASA 16]]*16%</f>
        <v>0</v>
      </c>
    </row>
    <row r="540" spans="2:18" x14ac:dyDescent="0.25">
      <c r="B540" t="str">
        <f>'[1]210 Y RFC'!A540</f>
        <v>DCL060824KG6</v>
      </c>
      <c r="C540" t="str">
        <f>'[1]210 Y RFC'!B540</f>
        <v>210-0538</v>
      </c>
      <c r="D540" t="str">
        <f>'[1]210 Y RFC'!C540</f>
        <v>DISTRIBUIDORA CIENTIFICA DE LABORATORIOS SA DE CV</v>
      </c>
      <c r="E540" s="28">
        <f>SUMIFS(Tabla16[TASA 16],Tabla16[NUM],Tabla1[[#This Row],[CODIGO]])</f>
        <v>0</v>
      </c>
      <c r="F540" s="28">
        <f>SUMIFS(Tabla16[TASA 0%],Tabla16[NUM],Tabla1[[#This Row],[CODIGO]])</f>
        <v>0</v>
      </c>
      <c r="G540" s="28">
        <f>SUMIFS(Tabla16[[EXENTO ]],Tabla16[NUM],Tabla1[[#This Row],[CODIGO]])</f>
        <v>0</v>
      </c>
      <c r="H540" s="28">
        <f>SUMIFS(Tabla16[IVA],Tabla16[NUM],Tabla1[[#This Row],[CODIGO]])</f>
        <v>0</v>
      </c>
      <c r="I540" s="28">
        <f>SUMIFS(Tabla16[ISR RET.],Tabla16[NUM],Tabla1[[#This Row],[CODIGO]])</f>
        <v>0</v>
      </c>
      <c r="J540" s="28">
        <f>SUMIFS(Tabla16[IVA RET.],Tabla16[NUM],Tabla1[[#This Row],[CODIGO]])</f>
        <v>0</v>
      </c>
      <c r="K540" t="str">
        <f>FIXED(Tabla1[[#This Row],[TASA 16%]],0)</f>
        <v>0</v>
      </c>
      <c r="L540" t="str">
        <f>FIXED(Tabla1[[#This Row],[TASA 0%]],0)</f>
        <v>0</v>
      </c>
      <c r="M540" t="str">
        <f>FIXED(Tabla1[[#This Row],[TASA EXE.]],0)</f>
        <v>0</v>
      </c>
      <c r="N540" t="str">
        <f>FIXED(Tabla1[[#This Row],[IVA]],0)</f>
        <v>0</v>
      </c>
      <c r="O540" t="str">
        <f>FIXED(Tabla1[[#This Row],[ISR RET]],0)</f>
        <v>0</v>
      </c>
      <c r="P540" t="str">
        <f>FIXED(Tabla1[[#This Row],[IVA RET]],0)</f>
        <v>0</v>
      </c>
      <c r="R540" s="35">
        <f>Tabla1[[#This Row],[TASA 16]]*16%</f>
        <v>0</v>
      </c>
    </row>
    <row r="541" spans="2:18" x14ac:dyDescent="0.25">
      <c r="B541" t="str">
        <f>'[1]210 Y RFC'!A541</f>
        <v>FAFE7009283M4</v>
      </c>
      <c r="C541" t="str">
        <f>'[1]210 Y RFC'!B541</f>
        <v>210-0539</v>
      </c>
      <c r="D541" t="str">
        <f>'[1]210 Y RFC'!C541</f>
        <v>FRANCO FRANCO EFREN</v>
      </c>
      <c r="E541" s="28">
        <f>SUMIFS(Tabla16[TASA 16],Tabla16[NUM],Tabla1[[#This Row],[CODIGO]])</f>
        <v>0</v>
      </c>
      <c r="F541" s="28">
        <f>SUMIFS(Tabla16[TASA 0%],Tabla16[NUM],Tabla1[[#This Row],[CODIGO]])</f>
        <v>0</v>
      </c>
      <c r="G541" s="28">
        <f>SUMIFS(Tabla16[[EXENTO ]],Tabla16[NUM],Tabla1[[#This Row],[CODIGO]])</f>
        <v>0</v>
      </c>
      <c r="H541" s="28">
        <f>SUMIFS(Tabla16[IVA],Tabla16[NUM],Tabla1[[#This Row],[CODIGO]])</f>
        <v>0</v>
      </c>
      <c r="I541" s="28">
        <f>SUMIFS(Tabla16[ISR RET.],Tabla16[NUM],Tabla1[[#This Row],[CODIGO]])</f>
        <v>0</v>
      </c>
      <c r="J541" s="28">
        <f>SUMIFS(Tabla16[IVA RET.],Tabla16[NUM],Tabla1[[#This Row],[CODIGO]])</f>
        <v>0</v>
      </c>
      <c r="K541" t="str">
        <f>FIXED(Tabla1[[#This Row],[TASA 16%]],0)</f>
        <v>0</v>
      </c>
      <c r="L541" t="str">
        <f>FIXED(Tabla1[[#This Row],[TASA 0%]],0)</f>
        <v>0</v>
      </c>
      <c r="M541" t="str">
        <f>FIXED(Tabla1[[#This Row],[TASA EXE.]],0)</f>
        <v>0</v>
      </c>
      <c r="N541" t="str">
        <f>FIXED(Tabla1[[#This Row],[IVA]],0)</f>
        <v>0</v>
      </c>
      <c r="O541" t="str">
        <f>FIXED(Tabla1[[#This Row],[ISR RET]],0)</f>
        <v>0</v>
      </c>
      <c r="P541" t="str">
        <f>FIXED(Tabla1[[#This Row],[IVA RET]],0)</f>
        <v>0</v>
      </c>
      <c r="R541" s="35">
        <f>Tabla1[[#This Row],[TASA 16]]*16%</f>
        <v>0</v>
      </c>
    </row>
    <row r="542" spans="2:18" x14ac:dyDescent="0.25">
      <c r="B542" t="str">
        <f>'[1]210 Y RFC'!A542</f>
        <v>IRE820805HA3</v>
      </c>
      <c r="C542" t="str">
        <f>'[1]210 Y RFC'!B542</f>
        <v>210-0540</v>
      </c>
      <c r="D542" t="str">
        <f>'[1]210 Y RFC'!C542</f>
        <v>INDUSTRIA DE REFRESCOS S DE RL DE CV</v>
      </c>
      <c r="E542" s="28">
        <f>SUMIFS(Tabla16[TASA 16],Tabla16[NUM],Tabla1[[#This Row],[CODIGO]])</f>
        <v>0</v>
      </c>
      <c r="F542" s="28">
        <f>SUMIFS(Tabla16[TASA 0%],Tabla16[NUM],Tabla1[[#This Row],[CODIGO]])</f>
        <v>0</v>
      </c>
      <c r="G542" s="28">
        <f>SUMIFS(Tabla16[[EXENTO ]],Tabla16[NUM],Tabla1[[#This Row],[CODIGO]])</f>
        <v>0</v>
      </c>
      <c r="H542" s="28">
        <f>SUMIFS(Tabla16[IVA],Tabla16[NUM],Tabla1[[#This Row],[CODIGO]])</f>
        <v>0</v>
      </c>
      <c r="I542" s="28">
        <f>SUMIFS(Tabla16[ISR RET.],Tabla16[NUM],Tabla1[[#This Row],[CODIGO]])</f>
        <v>0</v>
      </c>
      <c r="J542" s="28">
        <f>SUMIFS(Tabla16[IVA RET.],Tabla16[NUM],Tabla1[[#This Row],[CODIGO]])</f>
        <v>0</v>
      </c>
      <c r="K542" t="str">
        <f>FIXED(Tabla1[[#This Row],[TASA 16%]],0)</f>
        <v>0</v>
      </c>
      <c r="L542" t="str">
        <f>FIXED(Tabla1[[#This Row],[TASA 0%]],0)</f>
        <v>0</v>
      </c>
      <c r="M542" t="str">
        <f>FIXED(Tabla1[[#This Row],[TASA EXE.]],0)</f>
        <v>0</v>
      </c>
      <c r="N542" t="str">
        <f>FIXED(Tabla1[[#This Row],[IVA]],0)</f>
        <v>0</v>
      </c>
      <c r="O542" t="str">
        <f>FIXED(Tabla1[[#This Row],[ISR RET]],0)</f>
        <v>0</v>
      </c>
      <c r="P542" t="str">
        <f>FIXED(Tabla1[[#This Row],[IVA RET]],0)</f>
        <v>0</v>
      </c>
      <c r="R542" s="35">
        <f>Tabla1[[#This Row],[TASA 16]]*16%</f>
        <v>0</v>
      </c>
    </row>
    <row r="543" spans="2:18" x14ac:dyDescent="0.25">
      <c r="B543" t="str">
        <f>'[1]210 Y RFC'!A543</f>
        <v>CDI160330RC9</v>
      </c>
      <c r="C543" t="str">
        <f>'[1]210 Y RFC'!B543</f>
        <v>210-0541</v>
      </c>
      <c r="D543" t="str">
        <f>'[1]210 Y RFC'!C543</f>
        <v>CFE DISTRIBUCION</v>
      </c>
      <c r="E543" s="28">
        <f>SUMIFS(Tabla16[TASA 16],Tabla16[NUM],Tabla1[[#This Row],[CODIGO]])</f>
        <v>14679.375</v>
      </c>
      <c r="F543" s="28">
        <f>SUMIFS(Tabla16[TASA 0%],Tabla16[NUM],Tabla1[[#This Row],[CODIGO]])</f>
        <v>-2.4999999999863576E-2</v>
      </c>
      <c r="G543" s="28">
        <f>SUMIFS(Tabla16[[EXENTO ]],Tabla16[NUM],Tabla1[[#This Row],[CODIGO]])</f>
        <v>0</v>
      </c>
      <c r="H543" s="28">
        <f>SUMIFS(Tabla16[IVA],Tabla16[NUM],Tabla1[[#This Row],[CODIGO]])</f>
        <v>2348.6999999999998</v>
      </c>
      <c r="I543" s="28">
        <f>SUMIFS(Tabla16[ISR RET.],Tabla16[NUM],Tabla1[[#This Row],[CODIGO]])</f>
        <v>0</v>
      </c>
      <c r="J543" s="28">
        <f>SUMIFS(Tabla16[IVA RET.],Tabla16[NUM],Tabla1[[#This Row],[CODIGO]])</f>
        <v>0</v>
      </c>
      <c r="K543" t="str">
        <f>FIXED(Tabla1[[#This Row],[TASA 16%]],0)</f>
        <v>14,679</v>
      </c>
      <c r="L543" t="str">
        <f>FIXED(Tabla1[[#This Row],[TASA 0%]],0)</f>
        <v>0</v>
      </c>
      <c r="M543" t="str">
        <f>FIXED(Tabla1[[#This Row],[TASA EXE.]],0)</f>
        <v>0</v>
      </c>
      <c r="N543" t="str">
        <f>FIXED(Tabla1[[#This Row],[IVA]],0)</f>
        <v>2,349</v>
      </c>
      <c r="O543" t="str">
        <f>FIXED(Tabla1[[#This Row],[ISR RET]],0)</f>
        <v>0</v>
      </c>
      <c r="P543" t="str">
        <f>FIXED(Tabla1[[#This Row],[IVA RET]],0)</f>
        <v>0</v>
      </c>
      <c r="R543" s="35">
        <f>Tabla1[[#This Row],[TASA 16]]*16%</f>
        <v>2348.64</v>
      </c>
    </row>
    <row r="544" spans="2:18" x14ac:dyDescent="0.25">
      <c r="B544" t="str">
        <f>'[1]210 Y RFC'!A544</f>
        <v>ABA920310QW0</v>
      </c>
      <c r="C544" t="str">
        <f>'[1]210 Y RFC'!B544</f>
        <v>210-0542</v>
      </c>
      <c r="D544" t="str">
        <f>'[1]210 Y RFC'!C544</f>
        <v>ABA SEGUROS SA DE CV</v>
      </c>
      <c r="E544" s="28">
        <f>SUMIFS(Tabla16[TASA 16],Tabla16[NUM],Tabla1[[#This Row],[CODIGO]])</f>
        <v>0</v>
      </c>
      <c r="F544" s="28">
        <f>SUMIFS(Tabla16[TASA 0%],Tabla16[NUM],Tabla1[[#This Row],[CODIGO]])</f>
        <v>0</v>
      </c>
      <c r="G544" s="28">
        <f>SUMIFS(Tabla16[[EXENTO ]],Tabla16[NUM],Tabla1[[#This Row],[CODIGO]])</f>
        <v>0</v>
      </c>
      <c r="H544" s="28">
        <f>SUMIFS(Tabla16[IVA],Tabla16[NUM],Tabla1[[#This Row],[CODIGO]])</f>
        <v>0</v>
      </c>
      <c r="I544" s="28">
        <f>SUMIFS(Tabla16[ISR RET.],Tabla16[NUM],Tabla1[[#This Row],[CODIGO]])</f>
        <v>0</v>
      </c>
      <c r="J544" s="28">
        <f>SUMIFS(Tabla16[IVA RET.],Tabla16[NUM],Tabla1[[#This Row],[CODIGO]])</f>
        <v>0</v>
      </c>
      <c r="K544" t="str">
        <f>FIXED(Tabla1[[#This Row],[TASA 16%]],0)</f>
        <v>0</v>
      </c>
      <c r="L544" t="str">
        <f>FIXED(Tabla1[[#This Row],[TASA 0%]],0)</f>
        <v>0</v>
      </c>
      <c r="M544" t="str">
        <f>FIXED(Tabla1[[#This Row],[TASA EXE.]],0)</f>
        <v>0</v>
      </c>
      <c r="N544" t="str">
        <f>FIXED(Tabla1[[#This Row],[IVA]],0)</f>
        <v>0</v>
      </c>
      <c r="O544" t="str">
        <f>FIXED(Tabla1[[#This Row],[ISR RET]],0)</f>
        <v>0</v>
      </c>
      <c r="P544" t="str">
        <f>FIXED(Tabla1[[#This Row],[IVA RET]],0)</f>
        <v>0</v>
      </c>
      <c r="R544" s="35">
        <f>Tabla1[[#This Row],[TASA 16]]*16%</f>
        <v>0</v>
      </c>
    </row>
    <row r="545" spans="2:20" x14ac:dyDescent="0.25">
      <c r="B545" t="str">
        <f>'[1]210 Y RFC'!A545</f>
        <v>ROGI4409103S7</v>
      </c>
      <c r="C545" t="str">
        <f>'[1]210 Y RFC'!B545</f>
        <v>210-0543</v>
      </c>
      <c r="D545" t="str">
        <f>'[1]210 Y RFC'!C545</f>
        <v>RODRIGUEZ GUZMAN IRENE</v>
      </c>
      <c r="E545" s="28">
        <f>SUMIFS(Tabla16[TASA 16],Tabla16[NUM],Tabla1[[#This Row],[CODIGO]])</f>
        <v>0</v>
      </c>
      <c r="F545" s="28">
        <f>SUMIFS(Tabla16[TASA 0%],Tabla16[NUM],Tabla1[[#This Row],[CODIGO]])</f>
        <v>0</v>
      </c>
      <c r="G545" s="28">
        <f>SUMIFS(Tabla16[[EXENTO ]],Tabla16[NUM],Tabla1[[#This Row],[CODIGO]])</f>
        <v>0</v>
      </c>
      <c r="H545" s="28">
        <f>SUMIFS(Tabla16[IVA],Tabla16[NUM],Tabla1[[#This Row],[CODIGO]])</f>
        <v>0</v>
      </c>
      <c r="I545" s="28">
        <f>SUMIFS(Tabla16[ISR RET.],Tabla16[NUM],Tabla1[[#This Row],[CODIGO]])</f>
        <v>0</v>
      </c>
      <c r="J545" s="28">
        <f>SUMIFS(Tabla16[IVA RET.],Tabla16[NUM],Tabla1[[#This Row],[CODIGO]])</f>
        <v>0</v>
      </c>
      <c r="K545" t="str">
        <f>FIXED(Tabla1[[#This Row],[TASA 16%]],0)</f>
        <v>0</v>
      </c>
      <c r="L545" t="str">
        <f>FIXED(Tabla1[[#This Row],[TASA 0%]],0)</f>
        <v>0</v>
      </c>
      <c r="M545" t="str">
        <f>FIXED(Tabla1[[#This Row],[TASA EXE.]],0)</f>
        <v>0</v>
      </c>
      <c r="N545" t="str">
        <f>FIXED(Tabla1[[#This Row],[IVA]],0)</f>
        <v>0</v>
      </c>
      <c r="O545" t="str">
        <f>FIXED(Tabla1[[#This Row],[ISR RET]],0)</f>
        <v>0</v>
      </c>
      <c r="P545" t="str">
        <f>FIXED(Tabla1[[#This Row],[IVA RET]],0)</f>
        <v>0</v>
      </c>
      <c r="R545" s="35">
        <f>Tabla1[[#This Row],[TASA 16]]*16%</f>
        <v>0</v>
      </c>
    </row>
    <row r="546" spans="2:20" x14ac:dyDescent="0.25">
      <c r="B546" t="str">
        <f>'[1]210 Y RFC'!A546</f>
        <v>GUMM491208416</v>
      </c>
      <c r="C546" t="str">
        <f>'[1]210 Y RFC'!B546</f>
        <v>210-0544</v>
      </c>
      <c r="D546" t="str">
        <f>'[1]210 Y RFC'!C546</f>
        <v>GUTIERREZ MALDONADO JOSE MARIA</v>
      </c>
      <c r="E546" s="28">
        <f>SUMIFS(Tabla16[TASA 16],Tabla16[NUM],Tabla1[[#This Row],[CODIGO]])</f>
        <v>0</v>
      </c>
      <c r="F546" s="28">
        <f>SUMIFS(Tabla16[TASA 0%],Tabla16[NUM],Tabla1[[#This Row],[CODIGO]])</f>
        <v>0</v>
      </c>
      <c r="G546" s="28">
        <f>SUMIFS(Tabla16[[EXENTO ]],Tabla16[NUM],Tabla1[[#This Row],[CODIGO]])</f>
        <v>0</v>
      </c>
      <c r="H546" s="28">
        <f>SUMIFS(Tabla16[IVA],Tabla16[NUM],Tabla1[[#This Row],[CODIGO]])</f>
        <v>0</v>
      </c>
      <c r="I546" s="28">
        <f>SUMIFS(Tabla16[ISR RET.],Tabla16[NUM],Tabla1[[#This Row],[CODIGO]])</f>
        <v>0</v>
      </c>
      <c r="J546" s="28">
        <f>SUMIFS(Tabla16[IVA RET.],Tabla16[NUM],Tabla1[[#This Row],[CODIGO]])</f>
        <v>0</v>
      </c>
      <c r="K546" t="str">
        <f>FIXED(Tabla1[[#This Row],[TASA 16%]],0)</f>
        <v>0</v>
      </c>
      <c r="L546" t="str">
        <f>FIXED(Tabla1[[#This Row],[TASA 0%]],0)</f>
        <v>0</v>
      </c>
      <c r="M546" t="str">
        <f>FIXED(Tabla1[[#This Row],[TASA EXE.]],0)</f>
        <v>0</v>
      </c>
      <c r="N546" t="str">
        <f>FIXED(Tabla1[[#This Row],[IVA]],0)</f>
        <v>0</v>
      </c>
      <c r="O546" t="str">
        <f>FIXED(Tabla1[[#This Row],[ISR RET]],0)</f>
        <v>0</v>
      </c>
      <c r="P546" t="str">
        <f>FIXED(Tabla1[[#This Row],[IVA RET]],0)</f>
        <v>0</v>
      </c>
      <c r="R546" s="35">
        <f>Tabla1[[#This Row],[TASA 16]]*16%</f>
        <v>0</v>
      </c>
    </row>
    <row r="547" spans="2:20" x14ac:dyDescent="0.25">
      <c r="B547" t="str">
        <f>'[1]210 Y RFC'!A547</f>
        <v>COL120623RS7</v>
      </c>
      <c r="C547" t="str">
        <f>'[1]210 Y RFC'!B547</f>
        <v>210-0545</v>
      </c>
      <c r="D547" t="str">
        <f>'[1]210 Y RFC'!C547</f>
        <v>COLOSTOMIC SA DE CV</v>
      </c>
      <c r="E547" s="28">
        <f>SUMIFS(Tabla16[TASA 16],Tabla16[NUM],Tabla1[[#This Row],[CODIGO]])</f>
        <v>0</v>
      </c>
      <c r="F547" s="28">
        <f>SUMIFS(Tabla16[TASA 0%],Tabla16[NUM],Tabla1[[#This Row],[CODIGO]])</f>
        <v>0</v>
      </c>
      <c r="G547" s="28">
        <f>SUMIFS(Tabla16[[EXENTO ]],Tabla16[NUM],Tabla1[[#This Row],[CODIGO]])</f>
        <v>0</v>
      </c>
      <c r="H547" s="28">
        <f>SUMIFS(Tabla16[IVA],Tabla16[NUM],Tabla1[[#This Row],[CODIGO]])</f>
        <v>0</v>
      </c>
      <c r="I547" s="28">
        <f>SUMIFS(Tabla16[ISR RET.],Tabla16[NUM],Tabla1[[#This Row],[CODIGO]])</f>
        <v>0</v>
      </c>
      <c r="J547" s="28">
        <f>SUMIFS(Tabla16[IVA RET.],Tabla16[NUM],Tabla1[[#This Row],[CODIGO]])</f>
        <v>0</v>
      </c>
      <c r="K547" t="str">
        <f>FIXED(Tabla1[[#This Row],[TASA 16%]],0)</f>
        <v>0</v>
      </c>
      <c r="L547" t="str">
        <f>FIXED(Tabla1[[#This Row],[TASA 0%]],0)</f>
        <v>0</v>
      </c>
      <c r="M547" t="str">
        <f>FIXED(Tabla1[[#This Row],[TASA EXE.]],0)</f>
        <v>0</v>
      </c>
      <c r="N547" t="str">
        <f>FIXED(Tabla1[[#This Row],[IVA]],0)</f>
        <v>0</v>
      </c>
      <c r="O547" t="str">
        <f>FIXED(Tabla1[[#This Row],[ISR RET]],0)</f>
        <v>0</v>
      </c>
      <c r="P547" t="str">
        <f>FIXED(Tabla1[[#This Row],[IVA RET]],0)</f>
        <v>0</v>
      </c>
      <c r="R547" s="35">
        <f>Tabla1[[#This Row],[TASA 16]]*16%</f>
        <v>0</v>
      </c>
    </row>
    <row r="548" spans="2:20" x14ac:dyDescent="0.25">
      <c r="B548" t="str">
        <f>'[1]210 Y RFC'!A548</f>
        <v>GOFB860908J92</v>
      </c>
      <c r="C548" t="str">
        <f>'[1]210 Y RFC'!B548</f>
        <v>210-0546</v>
      </c>
      <c r="D548" t="str">
        <f>'[1]210 Y RFC'!C548</f>
        <v>GONZALEZ FLAMENCO BEATRIZ</v>
      </c>
      <c r="E548" s="28">
        <f>SUMIFS(Tabla16[TASA 16],Tabla16[NUM],Tabla1[[#This Row],[CODIGO]])</f>
        <v>0</v>
      </c>
      <c r="F548" s="28">
        <f>SUMIFS(Tabla16[TASA 0%],Tabla16[NUM],Tabla1[[#This Row],[CODIGO]])</f>
        <v>0</v>
      </c>
      <c r="G548" s="28">
        <f>SUMIFS(Tabla16[[EXENTO ]],Tabla16[NUM],Tabla1[[#This Row],[CODIGO]])</f>
        <v>0</v>
      </c>
      <c r="H548" s="28">
        <f>SUMIFS(Tabla16[IVA],Tabla16[NUM],Tabla1[[#This Row],[CODIGO]])</f>
        <v>0</v>
      </c>
      <c r="I548" s="28">
        <f>SUMIFS(Tabla16[ISR RET.],Tabla16[NUM],Tabla1[[#This Row],[CODIGO]])</f>
        <v>0</v>
      </c>
      <c r="J548" s="28">
        <f>SUMIFS(Tabla16[IVA RET.],Tabla16[NUM],Tabla1[[#This Row],[CODIGO]])</f>
        <v>0</v>
      </c>
      <c r="K548" t="str">
        <f>FIXED(Tabla1[[#This Row],[TASA 16%]],0)</f>
        <v>0</v>
      </c>
      <c r="L548" t="str">
        <f>FIXED(Tabla1[[#This Row],[TASA 0%]],0)</f>
        <v>0</v>
      </c>
      <c r="M548" t="str">
        <f>FIXED(Tabla1[[#This Row],[TASA EXE.]],0)</f>
        <v>0</v>
      </c>
      <c r="N548" t="str">
        <f>FIXED(Tabla1[[#This Row],[IVA]],0)</f>
        <v>0</v>
      </c>
      <c r="O548" t="str">
        <f>FIXED(Tabla1[[#This Row],[ISR RET]],0)</f>
        <v>0</v>
      </c>
      <c r="P548" t="str">
        <f>FIXED(Tabla1[[#This Row],[IVA RET]],0)</f>
        <v>0</v>
      </c>
      <c r="R548" s="35">
        <f>Tabla1[[#This Row],[TASA 16]]*16%</f>
        <v>0</v>
      </c>
    </row>
    <row r="549" spans="2:20" x14ac:dyDescent="0.25">
      <c r="B549" t="str">
        <f>'[1]210 Y RFC'!A549</f>
        <v>SOR1512106S7</v>
      </c>
      <c r="C549" t="str">
        <f>'[1]210 Y RFC'!B549</f>
        <v>210-0547</v>
      </c>
      <c r="D549" t="str">
        <f>'[1]210 Y RFC'!C549</f>
        <v>SERENDI ORGANICS COMPANY SAPI DE CV</v>
      </c>
      <c r="E549" s="28">
        <f>SUMIFS(Tabla16[TASA 16],Tabla16[NUM],Tabla1[[#This Row],[CODIGO]])</f>
        <v>0</v>
      </c>
      <c r="F549" s="28">
        <f>SUMIFS(Tabla16[TASA 0%],Tabla16[NUM],Tabla1[[#This Row],[CODIGO]])</f>
        <v>0</v>
      </c>
      <c r="G549" s="28">
        <f>SUMIFS(Tabla16[[EXENTO ]],Tabla16[NUM],Tabla1[[#This Row],[CODIGO]])</f>
        <v>0</v>
      </c>
      <c r="H549" s="28">
        <f>SUMIFS(Tabla16[IVA],Tabla16[NUM],Tabla1[[#This Row],[CODIGO]])</f>
        <v>0</v>
      </c>
      <c r="I549" s="28">
        <f>SUMIFS(Tabla16[ISR RET.],Tabla16[NUM],Tabla1[[#This Row],[CODIGO]])</f>
        <v>0</v>
      </c>
      <c r="J549" s="28">
        <f>SUMIFS(Tabla16[IVA RET.],Tabla16[NUM],Tabla1[[#This Row],[CODIGO]])</f>
        <v>0</v>
      </c>
      <c r="K549" t="str">
        <f>FIXED(Tabla1[[#This Row],[TASA 16%]],0)</f>
        <v>0</v>
      </c>
      <c r="L549" t="str">
        <f>FIXED(Tabla1[[#This Row],[TASA 0%]],0)</f>
        <v>0</v>
      </c>
      <c r="M549" t="str">
        <f>FIXED(Tabla1[[#This Row],[TASA EXE.]],0)</f>
        <v>0</v>
      </c>
      <c r="N549" t="str">
        <f>FIXED(Tabla1[[#This Row],[IVA]],0)</f>
        <v>0</v>
      </c>
      <c r="O549" t="str">
        <f>FIXED(Tabla1[[#This Row],[ISR RET]],0)</f>
        <v>0</v>
      </c>
      <c r="P549" t="str">
        <f>FIXED(Tabla1[[#This Row],[IVA RET]],0)</f>
        <v>0</v>
      </c>
      <c r="R549" s="35">
        <f>Tabla1[[#This Row],[TASA 16]]*16%</f>
        <v>0</v>
      </c>
    </row>
    <row r="550" spans="2:20" x14ac:dyDescent="0.25">
      <c r="B550" t="str">
        <f>'[1]210 Y RFC'!A550</f>
        <v>TME840315KT6</v>
      </c>
      <c r="C550" t="str">
        <f>'[1]210 Y RFC'!B550</f>
        <v>210-0548</v>
      </c>
      <c r="D550" t="str">
        <f>'[1]210 Y RFC'!C550</f>
        <v>TELEFONOS DE MEXICO SAB DE CV</v>
      </c>
      <c r="E550" s="28">
        <f>SUMIFS(Tabla16[TASA 16],Tabla16[NUM],Tabla1[[#This Row],[CODIGO]])</f>
        <v>34822.25</v>
      </c>
      <c r="F550" s="28">
        <f>SUMIFS(Tabla16[TASA 0%],Tabla16[NUM],Tabla1[[#This Row],[CODIGO]])</f>
        <v>6.9999999996980478E-2</v>
      </c>
      <c r="G550" s="28">
        <f>SUMIFS(Tabla16[[EXENTO ]],Tabla16[NUM],Tabla1[[#This Row],[CODIGO]])</f>
        <v>0</v>
      </c>
      <c r="H550" s="28">
        <f>SUMIFS(Tabla16[IVA],Tabla16[NUM],Tabla1[[#This Row],[CODIGO]])</f>
        <v>5571.56</v>
      </c>
      <c r="I550" s="28">
        <f>SUMIFS(Tabla16[ISR RET.],Tabla16[NUM],Tabla1[[#This Row],[CODIGO]])</f>
        <v>0</v>
      </c>
      <c r="J550" s="28">
        <f>SUMIFS(Tabla16[IVA RET.],Tabla16[NUM],Tabla1[[#This Row],[CODIGO]])</f>
        <v>0</v>
      </c>
      <c r="K550" t="str">
        <f>FIXED(Tabla1[[#This Row],[TASA 16%]],0)</f>
        <v>34,822</v>
      </c>
      <c r="L550" t="str">
        <f>FIXED(Tabla1[[#This Row],[TASA 0%]],0)</f>
        <v>0</v>
      </c>
      <c r="M550" t="str">
        <f>FIXED(Tabla1[[#This Row],[TASA EXE.]],0)</f>
        <v>0</v>
      </c>
      <c r="N550" t="str">
        <f>FIXED(Tabla1[[#This Row],[IVA]],0)</f>
        <v>5,572</v>
      </c>
      <c r="O550" t="str">
        <f>FIXED(Tabla1[[#This Row],[ISR RET]],0)</f>
        <v>0</v>
      </c>
      <c r="P550" t="str">
        <f>FIXED(Tabla1[[#This Row],[IVA RET]],0)</f>
        <v>0</v>
      </c>
      <c r="R550" s="35">
        <f>Tabla1[[#This Row],[TASA 16]]*16%</f>
        <v>5571.52</v>
      </c>
      <c r="T550" s="67"/>
    </row>
    <row r="551" spans="2:20" x14ac:dyDescent="0.25">
      <c r="B551" t="str">
        <f>'[1]210 Y RFC'!A551</f>
        <v>EAC901112JE7</v>
      </c>
      <c r="C551" t="str">
        <f>'[1]210 Y RFC'!B551</f>
        <v>210-0549</v>
      </c>
      <c r="D551" t="str">
        <f>'[1]210 Y RFC'!C551</f>
        <v>CECEÑAS RIVERA THELMA CONCEPCION</v>
      </c>
      <c r="E551" s="28">
        <f>SUMIFS(Tabla16[TASA 16],Tabla16[NUM],Tabla1[[#This Row],[CODIGO]])</f>
        <v>0</v>
      </c>
      <c r="F551" s="28">
        <f>SUMIFS(Tabla16[TASA 0%],Tabla16[NUM],Tabla1[[#This Row],[CODIGO]])</f>
        <v>0</v>
      </c>
      <c r="G551" s="28">
        <f>SUMIFS(Tabla16[[EXENTO ]],Tabla16[NUM],Tabla1[[#This Row],[CODIGO]])</f>
        <v>0</v>
      </c>
      <c r="H551" s="28">
        <f>SUMIFS(Tabla16[IVA],Tabla16[NUM],Tabla1[[#This Row],[CODIGO]])</f>
        <v>0</v>
      </c>
      <c r="I551" s="28">
        <f>SUMIFS(Tabla16[ISR RET.],Tabla16[NUM],Tabla1[[#This Row],[CODIGO]])</f>
        <v>0</v>
      </c>
      <c r="J551" s="28">
        <f>SUMIFS(Tabla16[IVA RET.],Tabla16[NUM],Tabla1[[#This Row],[CODIGO]])</f>
        <v>0</v>
      </c>
      <c r="K551" t="str">
        <f>FIXED(Tabla1[[#This Row],[TASA 16%]],0)</f>
        <v>0</v>
      </c>
      <c r="L551" t="str">
        <f>FIXED(Tabla1[[#This Row],[TASA 0%]],0)</f>
        <v>0</v>
      </c>
      <c r="M551" t="str">
        <f>FIXED(Tabla1[[#This Row],[TASA EXE.]],0)</f>
        <v>0</v>
      </c>
      <c r="N551" t="str">
        <f>FIXED(Tabla1[[#This Row],[IVA]],0)</f>
        <v>0</v>
      </c>
      <c r="O551" t="str">
        <f>FIXED(Tabla1[[#This Row],[ISR RET]],0)</f>
        <v>0</v>
      </c>
      <c r="P551" t="str">
        <f>FIXED(Tabla1[[#This Row],[IVA RET]],0)</f>
        <v>0</v>
      </c>
      <c r="R551" s="35">
        <f>Tabla1[[#This Row],[TASA 16]]*16%</f>
        <v>0</v>
      </c>
    </row>
    <row r="552" spans="2:20" x14ac:dyDescent="0.25">
      <c r="B552" t="str">
        <f>'[1]210 Y RFC'!A552</f>
        <v>HVT971113LB6</v>
      </c>
      <c r="C552" t="str">
        <f>'[1]210 Y RFC'!B552</f>
        <v>210-0550</v>
      </c>
      <c r="D552" t="str">
        <f>'[1]210 Y RFC'!C552</f>
        <v>HOTEL VIRREYES DE TEPA SA DE CV</v>
      </c>
      <c r="E552" s="28">
        <f>SUMIFS(Tabla16[TASA 16],Tabla16[NUM],Tabla1[[#This Row],[CODIGO]])</f>
        <v>0</v>
      </c>
      <c r="F552" s="28">
        <f>SUMIFS(Tabla16[TASA 0%],Tabla16[NUM],Tabla1[[#This Row],[CODIGO]])</f>
        <v>0</v>
      </c>
      <c r="G552" s="28">
        <f>SUMIFS(Tabla16[[EXENTO ]],Tabla16[NUM],Tabla1[[#This Row],[CODIGO]])</f>
        <v>0</v>
      </c>
      <c r="H552" s="28">
        <f>SUMIFS(Tabla16[IVA],Tabla16[NUM],Tabla1[[#This Row],[CODIGO]])</f>
        <v>0</v>
      </c>
      <c r="I552" s="28">
        <f>SUMIFS(Tabla16[ISR RET.],Tabla16[NUM],Tabla1[[#This Row],[CODIGO]])</f>
        <v>0</v>
      </c>
      <c r="J552" s="28">
        <f>SUMIFS(Tabla16[IVA RET.],Tabla16[NUM],Tabla1[[#This Row],[CODIGO]])</f>
        <v>0</v>
      </c>
      <c r="K552" t="str">
        <f>FIXED(Tabla1[[#This Row],[TASA 16%]],0)</f>
        <v>0</v>
      </c>
      <c r="L552" t="str">
        <f>FIXED(Tabla1[[#This Row],[TASA 0%]],0)</f>
        <v>0</v>
      </c>
      <c r="M552" t="str">
        <f>FIXED(Tabla1[[#This Row],[TASA EXE.]],0)</f>
        <v>0</v>
      </c>
      <c r="N552" t="str">
        <f>FIXED(Tabla1[[#This Row],[IVA]],0)</f>
        <v>0</v>
      </c>
      <c r="O552" t="str">
        <f>FIXED(Tabla1[[#This Row],[ISR RET]],0)</f>
        <v>0</v>
      </c>
      <c r="P552" t="str">
        <f>FIXED(Tabla1[[#This Row],[IVA RET]],0)</f>
        <v>0</v>
      </c>
      <c r="R552" s="35">
        <f>Tabla1[[#This Row],[TASA 16]]*16%</f>
        <v>0</v>
      </c>
    </row>
    <row r="553" spans="2:20" x14ac:dyDescent="0.25">
      <c r="B553" t="str">
        <f>'[1]210 Y RFC'!A553</f>
        <v>ASE930924SS7</v>
      </c>
      <c r="C553" t="str">
        <f>'[1]210 Y RFC'!B553</f>
        <v>210-0551</v>
      </c>
      <c r="D553" t="str">
        <f>'[1]210 Y RFC'!C553</f>
        <v>EDENRED MEXICO SA DE CV</v>
      </c>
      <c r="E553" s="28">
        <f>SUMIFS(Tabla16[TASA 16],Tabla16[NUM],Tabla1[[#This Row],[CODIGO]])</f>
        <v>0</v>
      </c>
      <c r="F553" s="28">
        <f>SUMIFS(Tabla16[TASA 0%],Tabla16[NUM],Tabla1[[#This Row],[CODIGO]])</f>
        <v>0</v>
      </c>
      <c r="G553" s="28">
        <f>SUMIFS(Tabla16[[EXENTO ]],Tabla16[NUM],Tabla1[[#This Row],[CODIGO]])</f>
        <v>0</v>
      </c>
      <c r="H553" s="28">
        <f>SUMIFS(Tabla16[IVA],Tabla16[NUM],Tabla1[[#This Row],[CODIGO]])</f>
        <v>0</v>
      </c>
      <c r="I553" s="28">
        <f>SUMIFS(Tabla16[ISR RET.],Tabla16[NUM],Tabla1[[#This Row],[CODIGO]])</f>
        <v>0</v>
      </c>
      <c r="J553" s="28">
        <f>SUMIFS(Tabla16[IVA RET.],Tabla16[NUM],Tabla1[[#This Row],[CODIGO]])</f>
        <v>0</v>
      </c>
      <c r="K553" t="str">
        <f>FIXED(Tabla1[[#This Row],[TASA 16%]],0)</f>
        <v>0</v>
      </c>
      <c r="L553" t="str">
        <f>FIXED(Tabla1[[#This Row],[TASA 0%]],0)</f>
        <v>0</v>
      </c>
      <c r="M553" t="str">
        <f>FIXED(Tabla1[[#This Row],[TASA EXE.]],0)</f>
        <v>0</v>
      </c>
      <c r="N553" t="str">
        <f>FIXED(Tabla1[[#This Row],[IVA]],0)</f>
        <v>0</v>
      </c>
      <c r="O553" t="str">
        <f>FIXED(Tabla1[[#This Row],[ISR RET]],0)</f>
        <v>0</v>
      </c>
      <c r="P553" t="str">
        <f>FIXED(Tabla1[[#This Row],[IVA RET]],0)</f>
        <v>0</v>
      </c>
      <c r="R553" s="35">
        <f>Tabla1[[#This Row],[TASA 16]]*16%</f>
        <v>0</v>
      </c>
    </row>
    <row r="554" spans="2:20" x14ac:dyDescent="0.25">
      <c r="B554" t="str">
        <f>'[1]210 Y RFC'!A554</f>
        <v>MERJ5804013P5</v>
      </c>
      <c r="C554" t="str">
        <f>'[1]210 Y RFC'!B554</f>
        <v>210-0552</v>
      </c>
      <c r="D554" t="str">
        <f>'[1]210 Y RFC'!C554</f>
        <v>MEJIA RODRIGUEZ JORGE</v>
      </c>
      <c r="E554" s="28">
        <f>SUMIFS(Tabla16[TASA 16],Tabla16[NUM],Tabla1[[#This Row],[CODIGO]])</f>
        <v>14088.75</v>
      </c>
      <c r="F554" s="28">
        <f>SUMIFS(Tabla16[TASA 0%],Tabla16[NUM],Tabla1[[#This Row],[CODIGO]])</f>
        <v>-2.999999999906322E-2</v>
      </c>
      <c r="G554" s="28">
        <f>SUMIFS(Tabla16[[EXENTO ]],Tabla16[NUM],Tabla1[[#This Row],[CODIGO]])</f>
        <v>0</v>
      </c>
      <c r="H554" s="28">
        <f>SUMIFS(Tabla16[IVA],Tabla16[NUM],Tabla1[[#This Row],[CODIGO]])</f>
        <v>2254.1999999999998</v>
      </c>
      <c r="I554" s="28">
        <f>SUMIFS(Tabla16[ISR RET.],Tabla16[NUM],Tabla1[[#This Row],[CODIGO]])</f>
        <v>0</v>
      </c>
      <c r="J554" s="28">
        <f>SUMIFS(Tabla16[IVA RET.],Tabla16[NUM],Tabla1[[#This Row],[CODIGO]])</f>
        <v>0</v>
      </c>
      <c r="K554" t="str">
        <f>FIXED(Tabla1[[#This Row],[TASA 16%]],0)</f>
        <v>14,089</v>
      </c>
      <c r="L554" t="str">
        <f>FIXED(Tabla1[[#This Row],[TASA 0%]],0)</f>
        <v>0</v>
      </c>
      <c r="M554" t="str">
        <f>FIXED(Tabla1[[#This Row],[TASA EXE.]],0)</f>
        <v>0</v>
      </c>
      <c r="N554" t="str">
        <f>FIXED(Tabla1[[#This Row],[IVA]],0)</f>
        <v>2,254</v>
      </c>
      <c r="O554" t="str">
        <f>FIXED(Tabla1[[#This Row],[ISR RET]],0)</f>
        <v>0</v>
      </c>
      <c r="P554" t="str">
        <f>FIXED(Tabla1[[#This Row],[IVA RET]],0)</f>
        <v>0</v>
      </c>
      <c r="R554" s="35">
        <f>Tabla1[[#This Row],[TASA 16]]*16%</f>
        <v>2254.2400000000002</v>
      </c>
      <c r="T554" s="67"/>
    </row>
    <row r="555" spans="2:20" x14ac:dyDescent="0.25">
      <c r="B555" t="str">
        <f>'[1]210 Y RFC'!A555</f>
        <v>FAGR660304HK3</v>
      </c>
      <c r="C555" t="str">
        <f>'[1]210 Y RFC'!B555</f>
        <v>210-0553</v>
      </c>
      <c r="D555" t="str">
        <f>'[1]210 Y RFC'!C555</f>
        <v>FRANCO GONZALEZ JOSE RAMON</v>
      </c>
      <c r="E555" s="28">
        <f>SUMIFS(Tabla16[TASA 16],Tabla16[NUM],Tabla1[[#This Row],[CODIGO]])</f>
        <v>0</v>
      </c>
      <c r="F555" s="28">
        <f>SUMIFS(Tabla16[TASA 0%],Tabla16[NUM],Tabla1[[#This Row],[CODIGO]])</f>
        <v>0</v>
      </c>
      <c r="G555" s="28">
        <f>SUMIFS(Tabla16[[EXENTO ]],Tabla16[NUM],Tabla1[[#This Row],[CODIGO]])</f>
        <v>0</v>
      </c>
      <c r="H555" s="28">
        <f>SUMIFS(Tabla16[IVA],Tabla16[NUM],Tabla1[[#This Row],[CODIGO]])</f>
        <v>0</v>
      </c>
      <c r="I555" s="28">
        <f>SUMIFS(Tabla16[ISR RET.],Tabla16[NUM],Tabla1[[#This Row],[CODIGO]])</f>
        <v>0</v>
      </c>
      <c r="J555" s="28">
        <f>SUMIFS(Tabla16[IVA RET.],Tabla16[NUM],Tabla1[[#This Row],[CODIGO]])</f>
        <v>0</v>
      </c>
      <c r="K555" t="str">
        <f>FIXED(Tabla1[[#This Row],[TASA 16%]],0)</f>
        <v>0</v>
      </c>
      <c r="L555" t="str">
        <f>FIXED(Tabla1[[#This Row],[TASA 0%]],0)</f>
        <v>0</v>
      </c>
      <c r="M555" t="str">
        <f>FIXED(Tabla1[[#This Row],[TASA EXE.]],0)</f>
        <v>0</v>
      </c>
      <c r="N555" t="str">
        <f>FIXED(Tabla1[[#This Row],[IVA]],0)</f>
        <v>0</v>
      </c>
      <c r="O555" t="str">
        <f>FIXED(Tabla1[[#This Row],[ISR RET]],0)</f>
        <v>0</v>
      </c>
      <c r="P555" t="str">
        <f>FIXED(Tabla1[[#This Row],[IVA RET]],0)</f>
        <v>0</v>
      </c>
      <c r="R555" s="35">
        <f>Tabla1[[#This Row],[TASA 16]]*16%</f>
        <v>0</v>
      </c>
    </row>
    <row r="556" spans="2:20" x14ac:dyDescent="0.25">
      <c r="B556" s="122" t="str">
        <f>'[1]210 Y RFC'!A556</f>
        <v>EOC940117IG5</v>
      </c>
      <c r="C556" s="122" t="str">
        <f>'[1]210 Y RFC'!B556</f>
        <v>210-0554</v>
      </c>
      <c r="D556" s="122" t="str">
        <f>'[1]210 Y RFC'!C556</f>
        <v>FLEXETY SA DE CV</v>
      </c>
      <c r="E556" s="123">
        <f>SUMIFS(Tabla16[TASA 16],Tabla16[NUM],Tabla1[[#This Row],[CODIGO]])</f>
        <v>31723</v>
      </c>
      <c r="F556" s="123">
        <f>SUMIFS(Tabla16[TASA 0%],Tabla16[NUM],Tabla1[[#This Row],[CODIGO]])</f>
        <v>0</v>
      </c>
      <c r="G556" s="123">
        <f>SUMIFS(Tabla16[[EXENTO ]],Tabla16[NUM],Tabla1[[#This Row],[CODIGO]])</f>
        <v>0</v>
      </c>
      <c r="H556" s="123">
        <f>SUMIFS(Tabla16[IVA],Tabla16[NUM],Tabla1[[#This Row],[CODIGO]])</f>
        <v>5075.68</v>
      </c>
      <c r="I556" s="123">
        <f>SUMIFS(Tabla16[ISR RET.],Tabla16[NUM],Tabla1[[#This Row],[CODIGO]])</f>
        <v>0</v>
      </c>
      <c r="J556" s="123">
        <f>SUMIFS(Tabla16[IVA RET.],Tabla16[NUM],Tabla1[[#This Row],[CODIGO]])</f>
        <v>0</v>
      </c>
      <c r="K556" s="122" t="str">
        <f>FIXED(Tabla1[[#This Row],[TASA 16%]],0)</f>
        <v>31,723</v>
      </c>
      <c r="L556" s="122" t="str">
        <f>FIXED(Tabla1[[#This Row],[TASA 0%]],0)</f>
        <v>0</v>
      </c>
      <c r="M556" s="122" t="str">
        <f>FIXED(Tabla1[[#This Row],[TASA EXE.]],0)</f>
        <v>0</v>
      </c>
      <c r="N556" s="122" t="str">
        <f>FIXED(Tabla1[[#This Row],[IVA]],0)</f>
        <v>5,076</v>
      </c>
      <c r="O556" s="122" t="str">
        <f>FIXED(Tabla1[[#This Row],[ISR RET]],0)</f>
        <v>0</v>
      </c>
      <c r="P556" s="122" t="str">
        <f>FIXED(Tabla1[[#This Row],[IVA RET]],0)</f>
        <v>0</v>
      </c>
      <c r="R556" s="35">
        <f>Tabla1[[#This Row],[TASA 16]]*16%</f>
        <v>5075.68</v>
      </c>
    </row>
    <row r="557" spans="2:20" x14ac:dyDescent="0.25">
      <c r="B557" s="122" t="str">
        <f>'[1]210 Y RFC'!A557</f>
        <v>EOC940117IG5</v>
      </c>
      <c r="C557" s="122" t="str">
        <f>'[1]210 Y RFC'!B557</f>
        <v>210-0554</v>
      </c>
      <c r="D557" s="122" t="str">
        <f>'[1]210 Y RFC'!C557</f>
        <v>ETIFLEX DE OCCIDENTE SA DE CV</v>
      </c>
      <c r="E557" s="123">
        <f>SUMIFS(Tabla16[TASA 16],Tabla16[NUM],Tabla1[[#This Row],[CODIGO]])</f>
        <v>31723</v>
      </c>
      <c r="F557" s="123">
        <f>SUMIFS(Tabla16[TASA 0%],Tabla16[NUM],Tabla1[[#This Row],[CODIGO]])</f>
        <v>0</v>
      </c>
      <c r="G557" s="123">
        <f>SUMIFS(Tabla16[[EXENTO ]],Tabla16[NUM],Tabla1[[#This Row],[CODIGO]])</f>
        <v>0</v>
      </c>
      <c r="H557" s="123">
        <f>SUMIFS(Tabla16[IVA],Tabla16[NUM],Tabla1[[#This Row],[CODIGO]])</f>
        <v>5075.68</v>
      </c>
      <c r="I557" s="123">
        <f>SUMIFS(Tabla16[ISR RET.],Tabla16[NUM],Tabla1[[#This Row],[CODIGO]])</f>
        <v>0</v>
      </c>
      <c r="J557" s="123">
        <f>SUMIFS(Tabla16[IVA RET.],Tabla16[NUM],Tabla1[[#This Row],[CODIGO]])</f>
        <v>0</v>
      </c>
      <c r="K557" s="122" t="str">
        <f>FIXED(Tabla1[[#This Row],[TASA 16%]],0)</f>
        <v>31,723</v>
      </c>
      <c r="L557" s="122" t="str">
        <f>FIXED(Tabla1[[#This Row],[TASA 0%]],0)</f>
        <v>0</v>
      </c>
      <c r="M557" s="122" t="str">
        <f>FIXED(Tabla1[[#This Row],[TASA EXE.]],0)</f>
        <v>0</v>
      </c>
      <c r="N557" s="122" t="str">
        <f>FIXED(Tabla1[[#This Row],[IVA]],0)</f>
        <v>5,076</v>
      </c>
      <c r="O557" s="122" t="str">
        <f>FIXED(Tabla1[[#This Row],[ISR RET]],0)</f>
        <v>0</v>
      </c>
      <c r="P557" s="122" t="str">
        <f>FIXED(Tabla1[[#This Row],[IVA RET]],0)</f>
        <v>0</v>
      </c>
      <c r="R557" s="35">
        <f>Tabla1[[#This Row],[TASA 16]]*16%</f>
        <v>5075.68</v>
      </c>
    </row>
    <row r="558" spans="2:20" x14ac:dyDescent="0.25">
      <c r="B558" t="str">
        <f>'[1]210 Y RFC'!A558</f>
        <v>SHU8203317Q3</v>
      </c>
      <c r="C558" t="str">
        <f>'[1]210 Y RFC'!B558</f>
        <v>210-0555</v>
      </c>
      <c r="D558" t="str">
        <f>'[1]210 Y RFC'!C558</f>
        <v>SERVICIO HUGIN SA DE CV</v>
      </c>
      <c r="E558" s="28">
        <f>SUMIFS(Tabla16[TASA 16],Tabla16[NUM],Tabla1[[#This Row],[CODIGO]])</f>
        <v>0</v>
      </c>
      <c r="F558" s="28">
        <f>SUMIFS(Tabla16[TASA 0%],Tabla16[NUM],Tabla1[[#This Row],[CODIGO]])</f>
        <v>0</v>
      </c>
      <c r="G558" s="28">
        <f>SUMIFS(Tabla16[[EXENTO ]],Tabla16[NUM],Tabla1[[#This Row],[CODIGO]])</f>
        <v>0</v>
      </c>
      <c r="H558" s="28">
        <f>SUMIFS(Tabla16[IVA],Tabla16[NUM],Tabla1[[#This Row],[CODIGO]])</f>
        <v>0</v>
      </c>
      <c r="I558" s="28">
        <f>SUMIFS(Tabla16[ISR RET.],Tabla16[NUM],Tabla1[[#This Row],[CODIGO]])</f>
        <v>0</v>
      </c>
      <c r="J558" s="28">
        <f>SUMIFS(Tabla16[IVA RET.],Tabla16[NUM],Tabla1[[#This Row],[CODIGO]])</f>
        <v>0</v>
      </c>
      <c r="K558" t="str">
        <f>FIXED(Tabla1[[#This Row],[TASA 16%]],0)</f>
        <v>0</v>
      </c>
      <c r="L558" t="str">
        <f>FIXED(Tabla1[[#This Row],[TASA 0%]],0)</f>
        <v>0</v>
      </c>
      <c r="M558" t="str">
        <f>FIXED(Tabla1[[#This Row],[TASA EXE.]],0)</f>
        <v>0</v>
      </c>
      <c r="N558" t="str">
        <f>FIXED(Tabla1[[#This Row],[IVA]],0)</f>
        <v>0</v>
      </c>
      <c r="O558" t="str">
        <f>FIXED(Tabla1[[#This Row],[ISR RET]],0)</f>
        <v>0</v>
      </c>
      <c r="P558" t="str">
        <f>FIXED(Tabla1[[#This Row],[IVA RET]],0)</f>
        <v>0</v>
      </c>
      <c r="R558" s="35">
        <f>Tabla1[[#This Row],[TASA 16]]*16%</f>
        <v>0</v>
      </c>
    </row>
    <row r="559" spans="2:20" x14ac:dyDescent="0.25">
      <c r="B559" t="str">
        <f>'[1]210 Y RFC'!A559</f>
        <v>PIAR650711AE8</v>
      </c>
      <c r="C559" t="str">
        <f>'[1]210 Y RFC'!B559</f>
        <v>210-0556</v>
      </c>
      <c r="D559" t="str">
        <f>'[1]210 Y RFC'!C559</f>
        <v>PINTO ALVAREZ RAUL</v>
      </c>
      <c r="E559" s="28">
        <f>SUMIFS(Tabla16[TASA 16],Tabla16[NUM],Tabla1[[#This Row],[CODIGO]])</f>
        <v>0</v>
      </c>
      <c r="F559" s="28">
        <f>SUMIFS(Tabla16[TASA 0%],Tabla16[NUM],Tabla1[[#This Row],[CODIGO]])</f>
        <v>0</v>
      </c>
      <c r="G559" s="28">
        <f>SUMIFS(Tabla16[[EXENTO ]],Tabla16[NUM],Tabla1[[#This Row],[CODIGO]])</f>
        <v>0</v>
      </c>
      <c r="H559" s="28">
        <f>SUMIFS(Tabla16[IVA],Tabla16[NUM],Tabla1[[#This Row],[CODIGO]])</f>
        <v>0</v>
      </c>
      <c r="I559" s="28">
        <f>SUMIFS(Tabla16[ISR RET.],Tabla16[NUM],Tabla1[[#This Row],[CODIGO]])</f>
        <v>0</v>
      </c>
      <c r="J559" s="28">
        <f>SUMIFS(Tabla16[IVA RET.],Tabla16[NUM],Tabla1[[#This Row],[CODIGO]])</f>
        <v>0</v>
      </c>
      <c r="K559" t="str">
        <f>FIXED(Tabla1[[#This Row],[TASA 16%]],0)</f>
        <v>0</v>
      </c>
      <c r="L559" t="str">
        <f>FIXED(Tabla1[[#This Row],[TASA 0%]],0)</f>
        <v>0</v>
      </c>
      <c r="M559" t="str">
        <f>FIXED(Tabla1[[#This Row],[TASA EXE.]],0)</f>
        <v>0</v>
      </c>
      <c r="N559" t="str">
        <f>FIXED(Tabla1[[#This Row],[IVA]],0)</f>
        <v>0</v>
      </c>
      <c r="O559" t="str">
        <f>FIXED(Tabla1[[#This Row],[ISR RET]],0)</f>
        <v>0</v>
      </c>
      <c r="P559" t="str">
        <f>FIXED(Tabla1[[#This Row],[IVA RET]],0)</f>
        <v>0</v>
      </c>
      <c r="R559" s="35">
        <f>Tabla1[[#This Row],[TASA 16]]*16%</f>
        <v>0</v>
      </c>
    </row>
    <row r="560" spans="2:20" x14ac:dyDescent="0.25">
      <c r="B560" t="str">
        <f>'[1]210 Y RFC'!A560</f>
        <v>RAPA421210RN2</v>
      </c>
      <c r="C560" t="str">
        <f>'[1]210 Y RFC'!B560</f>
        <v>210-0557</v>
      </c>
      <c r="D560" t="str">
        <f>'[1]210 Y RFC'!C560</f>
        <v>RAMIREZ PEÑA ANGEL</v>
      </c>
      <c r="E560" s="28">
        <f>SUMIFS(Tabla16[TASA 16],Tabla16[NUM],Tabla1[[#This Row],[CODIGO]])</f>
        <v>0</v>
      </c>
      <c r="F560" s="28">
        <f>SUMIFS(Tabla16[TASA 0%],Tabla16[NUM],Tabla1[[#This Row],[CODIGO]])</f>
        <v>0</v>
      </c>
      <c r="G560" s="28">
        <f>SUMIFS(Tabla16[[EXENTO ]],Tabla16[NUM],Tabla1[[#This Row],[CODIGO]])</f>
        <v>0</v>
      </c>
      <c r="H560" s="28">
        <f>SUMIFS(Tabla16[IVA],Tabla16[NUM],Tabla1[[#This Row],[CODIGO]])</f>
        <v>0</v>
      </c>
      <c r="I560" s="28">
        <f>SUMIFS(Tabla16[ISR RET.],Tabla16[NUM],Tabla1[[#This Row],[CODIGO]])</f>
        <v>0</v>
      </c>
      <c r="J560" s="28">
        <f>SUMIFS(Tabla16[IVA RET.],Tabla16[NUM],Tabla1[[#This Row],[CODIGO]])</f>
        <v>0</v>
      </c>
      <c r="K560" t="str">
        <f>FIXED(Tabla1[[#This Row],[TASA 16%]],0)</f>
        <v>0</v>
      </c>
      <c r="L560" t="str">
        <f>FIXED(Tabla1[[#This Row],[TASA 0%]],0)</f>
        <v>0</v>
      </c>
      <c r="M560" t="str">
        <f>FIXED(Tabla1[[#This Row],[TASA EXE.]],0)</f>
        <v>0</v>
      </c>
      <c r="N560" t="str">
        <f>FIXED(Tabla1[[#This Row],[IVA]],0)</f>
        <v>0</v>
      </c>
      <c r="O560" t="str">
        <f>FIXED(Tabla1[[#This Row],[ISR RET]],0)</f>
        <v>0</v>
      </c>
      <c r="P560" t="str">
        <f>FIXED(Tabla1[[#This Row],[IVA RET]],0)</f>
        <v>0</v>
      </c>
      <c r="R560" s="35">
        <f>Tabla1[[#This Row],[TASA 16]]*16%</f>
        <v>0</v>
      </c>
    </row>
    <row r="561" spans="2:20" x14ac:dyDescent="0.25">
      <c r="B561" t="str">
        <f>'[1]210 Y RFC'!A561</f>
        <v>OAL160412U18</v>
      </c>
      <c r="C561" t="str">
        <f>'[1]210 Y RFC'!B561</f>
        <v>210-0558</v>
      </c>
      <c r="D561" t="str">
        <f>'[1]210 Y RFC'!C561</f>
        <v>OPERATOURS DE LOS ALTOS SA DE CV</v>
      </c>
      <c r="E561" s="28">
        <f>SUMIFS(Tabla16[TASA 16],Tabla16[NUM],Tabla1[[#This Row],[CODIGO]])</f>
        <v>0</v>
      </c>
      <c r="F561" s="28">
        <f>SUMIFS(Tabla16[TASA 0%],Tabla16[NUM],Tabla1[[#This Row],[CODIGO]])</f>
        <v>0</v>
      </c>
      <c r="G561" s="28">
        <f>SUMIFS(Tabla16[[EXENTO ]],Tabla16[NUM],Tabla1[[#This Row],[CODIGO]])</f>
        <v>0</v>
      </c>
      <c r="H561" s="28">
        <f>SUMIFS(Tabla16[IVA],Tabla16[NUM],Tabla1[[#This Row],[CODIGO]])</f>
        <v>0</v>
      </c>
      <c r="I561" s="28">
        <f>SUMIFS(Tabla16[ISR RET.],Tabla16[NUM],Tabla1[[#This Row],[CODIGO]])</f>
        <v>0</v>
      </c>
      <c r="J561" s="28">
        <f>SUMIFS(Tabla16[IVA RET.],Tabla16[NUM],Tabla1[[#This Row],[CODIGO]])</f>
        <v>0</v>
      </c>
      <c r="K561" t="str">
        <f>FIXED(Tabla1[[#This Row],[TASA 16%]],0)</f>
        <v>0</v>
      </c>
      <c r="L561" t="str">
        <f>FIXED(Tabla1[[#This Row],[TASA 0%]],0)</f>
        <v>0</v>
      </c>
      <c r="M561" t="str">
        <f>FIXED(Tabla1[[#This Row],[TASA EXE.]],0)</f>
        <v>0</v>
      </c>
      <c r="N561" t="str">
        <f>FIXED(Tabla1[[#This Row],[IVA]],0)</f>
        <v>0</v>
      </c>
      <c r="O561" t="str">
        <f>FIXED(Tabla1[[#This Row],[ISR RET]],0)</f>
        <v>0</v>
      </c>
      <c r="P561" t="str">
        <f>FIXED(Tabla1[[#This Row],[IVA RET]],0)</f>
        <v>0</v>
      </c>
      <c r="R561" s="35">
        <f>Tabla1[[#This Row],[TASA 16]]*16%</f>
        <v>0</v>
      </c>
    </row>
    <row r="562" spans="2:20" x14ac:dyDescent="0.25">
      <c r="B562" t="str">
        <f>'[1]210 Y RFC'!A562</f>
        <v>GBT100817RB8</v>
      </c>
      <c r="C562" t="str">
        <f>'[1]210 Y RFC'!B562</f>
        <v>210-0559</v>
      </c>
      <c r="D562" t="str">
        <f>'[1]210 Y RFC'!C562</f>
        <v>GRUPO BENAVIDES TURISTICOS S DE RL DE CV</v>
      </c>
      <c r="E562" s="28">
        <f>SUMIFS(Tabla16[TASA 16],Tabla16[NUM],Tabla1[[#This Row],[CODIGO]])</f>
        <v>0</v>
      </c>
      <c r="F562" s="28">
        <f>SUMIFS(Tabla16[TASA 0%],Tabla16[NUM],Tabla1[[#This Row],[CODIGO]])</f>
        <v>0</v>
      </c>
      <c r="G562" s="28">
        <f>SUMIFS(Tabla16[[EXENTO ]],Tabla16[NUM],Tabla1[[#This Row],[CODIGO]])</f>
        <v>0</v>
      </c>
      <c r="H562" s="28">
        <f>SUMIFS(Tabla16[IVA],Tabla16[NUM],Tabla1[[#This Row],[CODIGO]])</f>
        <v>0</v>
      </c>
      <c r="I562" s="28">
        <f>SUMIFS(Tabla16[ISR RET.],Tabla16[NUM],Tabla1[[#This Row],[CODIGO]])</f>
        <v>0</v>
      </c>
      <c r="J562" s="28">
        <f>SUMIFS(Tabla16[IVA RET.],Tabla16[NUM],Tabla1[[#This Row],[CODIGO]])</f>
        <v>0</v>
      </c>
      <c r="K562" t="str">
        <f>FIXED(Tabla1[[#This Row],[TASA 16%]],0)</f>
        <v>0</v>
      </c>
      <c r="L562" t="str">
        <f>FIXED(Tabla1[[#This Row],[TASA 0%]],0)</f>
        <v>0</v>
      </c>
      <c r="M562" t="str">
        <f>FIXED(Tabla1[[#This Row],[TASA EXE.]],0)</f>
        <v>0</v>
      </c>
      <c r="N562" t="str">
        <f>FIXED(Tabla1[[#This Row],[IVA]],0)</f>
        <v>0</v>
      </c>
      <c r="O562" t="str">
        <f>FIXED(Tabla1[[#This Row],[ISR RET]],0)</f>
        <v>0</v>
      </c>
      <c r="P562" t="str">
        <f>FIXED(Tabla1[[#This Row],[IVA RET]],0)</f>
        <v>0</v>
      </c>
      <c r="R562" s="35">
        <f>Tabla1[[#This Row],[TASA 16]]*16%</f>
        <v>0</v>
      </c>
    </row>
    <row r="563" spans="2:20" x14ac:dyDescent="0.25">
      <c r="B563" t="str">
        <f>'[1]210 Y RFC'!A563</f>
        <v>SAFR680902RI1</v>
      </c>
      <c r="C563" t="str">
        <f>'[1]210 Y RFC'!B563</f>
        <v>210-0560</v>
      </c>
      <c r="D563" t="str">
        <f>'[1]210 Y RFC'!C563</f>
        <v>SANTOS FONSECA RAFAEL</v>
      </c>
      <c r="E563" s="28">
        <f>SUMIFS(Tabla16[TASA 16],Tabla16[NUM],Tabla1[[#This Row],[CODIGO]])</f>
        <v>0</v>
      </c>
      <c r="F563" s="28">
        <f>SUMIFS(Tabla16[TASA 0%],Tabla16[NUM],Tabla1[[#This Row],[CODIGO]])</f>
        <v>0</v>
      </c>
      <c r="G563" s="28">
        <f>SUMIFS(Tabla16[[EXENTO ]],Tabla16[NUM],Tabla1[[#This Row],[CODIGO]])</f>
        <v>0</v>
      </c>
      <c r="H563" s="28">
        <f>SUMIFS(Tabla16[IVA],Tabla16[NUM],Tabla1[[#This Row],[CODIGO]])</f>
        <v>0</v>
      </c>
      <c r="I563" s="28">
        <f>SUMIFS(Tabla16[ISR RET.],Tabla16[NUM],Tabla1[[#This Row],[CODIGO]])</f>
        <v>0</v>
      </c>
      <c r="J563" s="28">
        <f>SUMIFS(Tabla16[IVA RET.],Tabla16[NUM],Tabla1[[#This Row],[CODIGO]])</f>
        <v>0</v>
      </c>
      <c r="K563" t="str">
        <f>FIXED(Tabla1[[#This Row],[TASA 16%]],0)</f>
        <v>0</v>
      </c>
      <c r="L563" t="str">
        <f>FIXED(Tabla1[[#This Row],[TASA 0%]],0)</f>
        <v>0</v>
      </c>
      <c r="M563" t="str">
        <f>FIXED(Tabla1[[#This Row],[TASA EXE.]],0)</f>
        <v>0</v>
      </c>
      <c r="N563" t="str">
        <f>FIXED(Tabla1[[#This Row],[IVA]],0)</f>
        <v>0</v>
      </c>
      <c r="O563" t="str">
        <f>FIXED(Tabla1[[#This Row],[ISR RET]],0)</f>
        <v>0</v>
      </c>
      <c r="P563" t="str">
        <f>FIXED(Tabla1[[#This Row],[IVA RET]],0)</f>
        <v>0</v>
      </c>
      <c r="R563" s="35">
        <f>Tabla1[[#This Row],[TASA 16]]*16%</f>
        <v>0</v>
      </c>
      <c r="T563" s="67"/>
    </row>
    <row r="564" spans="2:20" x14ac:dyDescent="0.25">
      <c r="B564" t="str">
        <f>'[1]210 Y RFC'!A564</f>
        <v>DAG9402039W7</v>
      </c>
      <c r="C564" t="str">
        <f>'[1]210 Y RFC'!B564</f>
        <v>210-0561</v>
      </c>
      <c r="D564" t="str">
        <f>'[1]210 Y RFC'!C564</f>
        <v>DISTRIBUIDORA DE ACEROS GONZALEZ GALLO SA DE CV</v>
      </c>
      <c r="E564" s="28">
        <f>SUMIFS(Tabla16[TASA 16],Tabla16[NUM],Tabla1[[#This Row],[CODIGO]])</f>
        <v>33021.875</v>
      </c>
      <c r="F564" s="28">
        <f>SUMIFS(Tabla16[TASA 0%],Tabla16[NUM],Tabla1[[#This Row],[CODIGO]])</f>
        <v>-5.0000000001091394E-3</v>
      </c>
      <c r="G564" s="28">
        <f>SUMIFS(Tabla16[[EXENTO ]],Tabla16[NUM],Tabla1[[#This Row],[CODIGO]])</f>
        <v>0</v>
      </c>
      <c r="H564" s="28">
        <f>SUMIFS(Tabla16[IVA],Tabla16[NUM],Tabla1[[#This Row],[CODIGO]])</f>
        <v>5283.5</v>
      </c>
      <c r="I564" s="28">
        <f>SUMIFS(Tabla16[ISR RET.],Tabla16[NUM],Tabla1[[#This Row],[CODIGO]])</f>
        <v>0</v>
      </c>
      <c r="J564" s="28">
        <f>SUMIFS(Tabla16[IVA RET.],Tabla16[NUM],Tabla1[[#This Row],[CODIGO]])</f>
        <v>0</v>
      </c>
      <c r="K564" t="str">
        <f>FIXED(Tabla1[[#This Row],[TASA 16%]],0)</f>
        <v>33,022</v>
      </c>
      <c r="L564" t="str">
        <f>FIXED(Tabla1[[#This Row],[TASA 0%]],0)</f>
        <v>0</v>
      </c>
      <c r="M564" t="str">
        <f>FIXED(Tabla1[[#This Row],[TASA EXE.]],0)</f>
        <v>0</v>
      </c>
      <c r="N564" t="str">
        <f>FIXED(Tabla1[[#This Row],[IVA]],0)</f>
        <v>5,284</v>
      </c>
      <c r="O564" t="str">
        <f>FIXED(Tabla1[[#This Row],[ISR RET]],0)</f>
        <v>0</v>
      </c>
      <c r="P564" t="str">
        <f>FIXED(Tabla1[[#This Row],[IVA RET]],0)</f>
        <v>0</v>
      </c>
      <c r="R564" s="35">
        <f>Tabla1[[#This Row],[TASA 16]]*16%</f>
        <v>5283.52</v>
      </c>
    </row>
    <row r="565" spans="2:20" x14ac:dyDescent="0.25">
      <c r="B565" t="str">
        <f>'[1]210 Y RFC'!A565</f>
        <v>NAGT430402PM2</v>
      </c>
      <c r="C565" t="str">
        <f>'[1]210 Y RFC'!B565</f>
        <v>210-0562</v>
      </c>
      <c r="D565" t="str">
        <f>'[1]210 Y RFC'!C565</f>
        <v>NAVARRO GOMEZ TERESA</v>
      </c>
      <c r="E565" s="28">
        <f>SUMIFS(Tabla16[TASA 16],Tabla16[NUM],Tabla1[[#This Row],[CODIGO]])</f>
        <v>0</v>
      </c>
      <c r="F565" s="28">
        <f>SUMIFS(Tabla16[TASA 0%],Tabla16[NUM],Tabla1[[#This Row],[CODIGO]])</f>
        <v>0</v>
      </c>
      <c r="G565" s="28">
        <f>SUMIFS(Tabla16[[EXENTO ]],Tabla16[NUM],Tabla1[[#This Row],[CODIGO]])</f>
        <v>0</v>
      </c>
      <c r="H565" s="28">
        <f>SUMIFS(Tabla16[IVA],Tabla16[NUM],Tabla1[[#This Row],[CODIGO]])</f>
        <v>0</v>
      </c>
      <c r="I565" s="28">
        <f>SUMIFS(Tabla16[ISR RET.],Tabla16[NUM],Tabla1[[#This Row],[CODIGO]])</f>
        <v>0</v>
      </c>
      <c r="J565" s="28">
        <f>SUMIFS(Tabla16[IVA RET.],Tabla16[NUM],Tabla1[[#This Row],[CODIGO]])</f>
        <v>0</v>
      </c>
      <c r="K565" t="str">
        <f>FIXED(Tabla1[[#This Row],[TASA 16%]],0)</f>
        <v>0</v>
      </c>
      <c r="L565" t="str">
        <f>FIXED(Tabla1[[#This Row],[TASA 0%]],0)</f>
        <v>0</v>
      </c>
      <c r="M565" t="str">
        <f>FIXED(Tabla1[[#This Row],[TASA EXE.]],0)</f>
        <v>0</v>
      </c>
      <c r="N565" t="str">
        <f>FIXED(Tabla1[[#This Row],[IVA]],0)</f>
        <v>0</v>
      </c>
      <c r="O565" t="str">
        <f>FIXED(Tabla1[[#This Row],[ISR RET]],0)</f>
        <v>0</v>
      </c>
      <c r="P565" t="str">
        <f>FIXED(Tabla1[[#This Row],[IVA RET]],0)</f>
        <v>0</v>
      </c>
      <c r="R565" s="35">
        <f>Tabla1[[#This Row],[TASA 16]]*16%</f>
        <v>0</v>
      </c>
    </row>
    <row r="566" spans="2:20" x14ac:dyDescent="0.25">
      <c r="B566" t="str">
        <f>'[1]210 Y RFC'!A566</f>
        <v>CAT881221S23</v>
      </c>
      <c r="C566" t="str">
        <f>'[1]210 Y RFC'!B566</f>
        <v>210-0563</v>
      </c>
      <c r="D566" t="str">
        <f>'[1]210 Y RFC'!C566</f>
        <v>COMPUTADORAS Y ACCESORIOS DE TEPATITLAN SA DE CV</v>
      </c>
      <c r="E566" s="28">
        <f>SUMIFS(Tabla16[TASA 16],Tabla16[NUM],Tabla1[[#This Row],[CODIGO]])</f>
        <v>0</v>
      </c>
      <c r="F566" s="28">
        <f>SUMIFS(Tabla16[TASA 0%],Tabla16[NUM],Tabla1[[#This Row],[CODIGO]])</f>
        <v>0</v>
      </c>
      <c r="G566" s="28">
        <f>SUMIFS(Tabla16[[EXENTO ]],Tabla16[NUM],Tabla1[[#This Row],[CODIGO]])</f>
        <v>0</v>
      </c>
      <c r="H566" s="28">
        <f>SUMIFS(Tabla16[IVA],Tabla16[NUM],Tabla1[[#This Row],[CODIGO]])</f>
        <v>0</v>
      </c>
      <c r="I566" s="28">
        <f>SUMIFS(Tabla16[ISR RET.],Tabla16[NUM],Tabla1[[#This Row],[CODIGO]])</f>
        <v>0</v>
      </c>
      <c r="J566" s="28">
        <f>SUMIFS(Tabla16[IVA RET.],Tabla16[NUM],Tabla1[[#This Row],[CODIGO]])</f>
        <v>0</v>
      </c>
      <c r="K566" t="str">
        <f>FIXED(Tabla1[[#This Row],[TASA 16%]],0)</f>
        <v>0</v>
      </c>
      <c r="L566" t="str">
        <f>FIXED(Tabla1[[#This Row],[TASA 0%]],0)</f>
        <v>0</v>
      </c>
      <c r="M566" t="str">
        <f>FIXED(Tabla1[[#This Row],[TASA EXE.]],0)</f>
        <v>0</v>
      </c>
      <c r="N566" t="str">
        <f>FIXED(Tabla1[[#This Row],[IVA]],0)</f>
        <v>0</v>
      </c>
      <c r="O566" t="str">
        <f>FIXED(Tabla1[[#This Row],[ISR RET]],0)</f>
        <v>0</v>
      </c>
      <c r="P566" t="str">
        <f>FIXED(Tabla1[[#This Row],[IVA RET]],0)</f>
        <v>0</v>
      </c>
      <c r="R566" s="35">
        <f>Tabla1[[#This Row],[TASA 16]]*16%</f>
        <v>0</v>
      </c>
    </row>
    <row r="567" spans="2:20" x14ac:dyDescent="0.25">
      <c r="B567" t="str">
        <f>'[1]210 Y RFC'!A567</f>
        <v>DEI8911138LA</v>
      </c>
      <c r="C567" t="str">
        <f>'[1]210 Y RFC'!B567</f>
        <v>210-0564</v>
      </c>
      <c r="D567" t="str">
        <f>'[1]210 Y RFC'!C567</f>
        <v>DISTRIBUIDORA ELECTRICA INDUSTRIAL DE LOS ALTOS SA DE CV</v>
      </c>
      <c r="E567" s="28">
        <f>SUMIFS(Tabla16[TASA 16],Tabla16[NUM],Tabla1[[#This Row],[CODIGO]])</f>
        <v>0</v>
      </c>
      <c r="F567" s="28">
        <f>SUMIFS(Tabla16[TASA 0%],Tabla16[NUM],Tabla1[[#This Row],[CODIGO]])</f>
        <v>0</v>
      </c>
      <c r="G567" s="28">
        <f>SUMIFS(Tabla16[[EXENTO ]],Tabla16[NUM],Tabla1[[#This Row],[CODIGO]])</f>
        <v>0</v>
      </c>
      <c r="H567" s="28">
        <f>SUMIFS(Tabla16[IVA],Tabla16[NUM],Tabla1[[#This Row],[CODIGO]])</f>
        <v>0</v>
      </c>
      <c r="I567" s="28">
        <f>SUMIFS(Tabla16[ISR RET.],Tabla16[NUM],Tabla1[[#This Row],[CODIGO]])</f>
        <v>0</v>
      </c>
      <c r="J567" s="28">
        <f>SUMIFS(Tabla16[IVA RET.],Tabla16[NUM],Tabla1[[#This Row],[CODIGO]])</f>
        <v>0</v>
      </c>
      <c r="K567" t="str">
        <f>FIXED(Tabla1[[#This Row],[TASA 16%]],0)</f>
        <v>0</v>
      </c>
      <c r="L567" t="str">
        <f>FIXED(Tabla1[[#This Row],[TASA 0%]],0)</f>
        <v>0</v>
      </c>
      <c r="M567" t="str">
        <f>FIXED(Tabla1[[#This Row],[TASA EXE.]],0)</f>
        <v>0</v>
      </c>
      <c r="N567" t="str">
        <f>FIXED(Tabla1[[#This Row],[IVA]],0)</f>
        <v>0</v>
      </c>
      <c r="O567" t="str">
        <f>FIXED(Tabla1[[#This Row],[ISR RET]],0)</f>
        <v>0</v>
      </c>
      <c r="P567" t="str">
        <f>FIXED(Tabla1[[#This Row],[IVA RET]],0)</f>
        <v>0</v>
      </c>
      <c r="R567" s="35">
        <f>Tabla1[[#This Row],[TASA 16]]*16%</f>
        <v>0</v>
      </c>
    </row>
    <row r="568" spans="2:20" x14ac:dyDescent="0.25">
      <c r="B568" t="str">
        <f>'[1]210 Y RFC'!A568</f>
        <v>IDE010410HBA</v>
      </c>
      <c r="C568" t="str">
        <f>'[1]210 Y RFC'!B568</f>
        <v>210-0565</v>
      </c>
      <c r="D568" t="str">
        <f>'[1]210 Y RFC'!C568</f>
        <v>IDEEN S DE RL DE CV</v>
      </c>
      <c r="E568" s="28">
        <f>SUMIFS(Tabla16[TASA 16],Tabla16[NUM],Tabla1[[#This Row],[CODIGO]])</f>
        <v>0</v>
      </c>
      <c r="F568" s="28">
        <f>SUMIFS(Tabla16[TASA 0%],Tabla16[NUM],Tabla1[[#This Row],[CODIGO]])</f>
        <v>0</v>
      </c>
      <c r="G568" s="28">
        <f>SUMIFS(Tabla16[[EXENTO ]],Tabla16[NUM],Tabla1[[#This Row],[CODIGO]])</f>
        <v>0</v>
      </c>
      <c r="H568" s="28">
        <f>SUMIFS(Tabla16[IVA],Tabla16[NUM],Tabla1[[#This Row],[CODIGO]])</f>
        <v>0</v>
      </c>
      <c r="I568" s="28">
        <f>SUMIFS(Tabla16[ISR RET.],Tabla16[NUM],Tabla1[[#This Row],[CODIGO]])</f>
        <v>0</v>
      </c>
      <c r="J568" s="28">
        <f>SUMIFS(Tabla16[IVA RET.],Tabla16[NUM],Tabla1[[#This Row],[CODIGO]])</f>
        <v>0</v>
      </c>
      <c r="K568" t="str">
        <f>FIXED(Tabla1[[#This Row],[TASA 16%]],0)</f>
        <v>0</v>
      </c>
      <c r="L568" t="str">
        <f>FIXED(Tabla1[[#This Row],[TASA 0%]],0)</f>
        <v>0</v>
      </c>
      <c r="M568" t="str">
        <f>FIXED(Tabla1[[#This Row],[TASA EXE.]],0)</f>
        <v>0</v>
      </c>
      <c r="N568" t="str">
        <f>FIXED(Tabla1[[#This Row],[IVA]],0)</f>
        <v>0</v>
      </c>
      <c r="O568" t="str">
        <f>FIXED(Tabla1[[#This Row],[ISR RET]],0)</f>
        <v>0</v>
      </c>
      <c r="P568" t="str">
        <f>FIXED(Tabla1[[#This Row],[IVA RET]],0)</f>
        <v>0</v>
      </c>
      <c r="R568" s="35">
        <f>Tabla1[[#This Row],[TASA 16]]*16%</f>
        <v>0</v>
      </c>
    </row>
    <row r="569" spans="2:20" x14ac:dyDescent="0.25">
      <c r="B569" t="str">
        <f>'[1]210 Y RFC'!A569</f>
        <v>SIN9408027L7</v>
      </c>
      <c r="C569" t="str">
        <f>'[1]210 Y RFC'!B569</f>
        <v>210-0566</v>
      </c>
      <c r="D569" t="str">
        <f>'[1]210 Y RFC'!C569</f>
        <v>SEGUROS INBURSA SA GRUPO FINANCIERO INBURSA</v>
      </c>
      <c r="E569" s="28">
        <f>SUMIFS(Tabla16[TASA 16],Tabla16[NUM],Tabla1[[#This Row],[CODIGO]])</f>
        <v>0</v>
      </c>
      <c r="F569" s="28">
        <f>SUMIFS(Tabla16[TASA 0%],Tabla16[NUM],Tabla1[[#This Row],[CODIGO]])</f>
        <v>0</v>
      </c>
      <c r="G569" s="28">
        <f>SUMIFS(Tabla16[[EXENTO ]],Tabla16[NUM],Tabla1[[#This Row],[CODIGO]])</f>
        <v>0</v>
      </c>
      <c r="H569" s="28">
        <f>SUMIFS(Tabla16[IVA],Tabla16[NUM],Tabla1[[#This Row],[CODIGO]])</f>
        <v>0</v>
      </c>
      <c r="I569" s="28">
        <f>SUMIFS(Tabla16[ISR RET.],Tabla16[NUM],Tabla1[[#This Row],[CODIGO]])</f>
        <v>0</v>
      </c>
      <c r="J569" s="28">
        <f>SUMIFS(Tabla16[IVA RET.],Tabla16[NUM],Tabla1[[#This Row],[CODIGO]])</f>
        <v>0</v>
      </c>
      <c r="K569" t="str">
        <f>FIXED(Tabla1[[#This Row],[TASA 16%]],0)</f>
        <v>0</v>
      </c>
      <c r="L569" t="str">
        <f>FIXED(Tabla1[[#This Row],[TASA 0%]],0)</f>
        <v>0</v>
      </c>
      <c r="M569" t="str">
        <f>FIXED(Tabla1[[#This Row],[TASA EXE.]],0)</f>
        <v>0</v>
      </c>
      <c r="N569" t="str">
        <f>FIXED(Tabla1[[#This Row],[IVA]],0)</f>
        <v>0</v>
      </c>
      <c r="O569" t="str">
        <f>FIXED(Tabla1[[#This Row],[ISR RET]],0)</f>
        <v>0</v>
      </c>
      <c r="P569" t="str">
        <f>FIXED(Tabla1[[#This Row],[IVA RET]],0)</f>
        <v>0</v>
      </c>
      <c r="R569" s="35">
        <f>Tabla1[[#This Row],[TASA 16]]*16%</f>
        <v>0</v>
      </c>
    </row>
    <row r="570" spans="2:20" x14ac:dyDescent="0.25">
      <c r="B570" t="str">
        <f>'[1]210 Y RFC'!A570</f>
        <v>BCR8507318D6</v>
      </c>
      <c r="C570" t="str">
        <f>'[1]210 Y RFC'!B570</f>
        <v>210-0567</v>
      </c>
      <c r="D570" t="str">
        <f>'[1]210 Y RFC'!C570</f>
        <v>BANCO DE CREDITO RURAL DE OCCIDENTE, SNC</v>
      </c>
      <c r="E570" s="28">
        <f>SUMIFS(Tabla16[TASA 16],Tabla16[NUM],Tabla1[[#This Row],[CODIGO]])</f>
        <v>0</v>
      </c>
      <c r="F570" s="28">
        <f>SUMIFS(Tabla16[TASA 0%],Tabla16[NUM],Tabla1[[#This Row],[CODIGO]])</f>
        <v>0</v>
      </c>
      <c r="G570" s="28">
        <f>SUMIFS(Tabla16[[EXENTO ]],Tabla16[NUM],Tabla1[[#This Row],[CODIGO]])</f>
        <v>0</v>
      </c>
      <c r="H570" s="28">
        <f>SUMIFS(Tabla16[IVA],Tabla16[NUM],Tabla1[[#This Row],[CODIGO]])</f>
        <v>0</v>
      </c>
      <c r="I570" s="28">
        <f>SUMIFS(Tabla16[ISR RET.],Tabla16[NUM],Tabla1[[#This Row],[CODIGO]])</f>
        <v>0</v>
      </c>
      <c r="J570" s="28">
        <f>SUMIFS(Tabla16[IVA RET.],Tabla16[NUM],Tabla1[[#This Row],[CODIGO]])</f>
        <v>0</v>
      </c>
      <c r="K570" t="str">
        <f>FIXED(Tabla1[[#This Row],[TASA 16%]],0)</f>
        <v>0</v>
      </c>
      <c r="L570" t="str">
        <f>FIXED(Tabla1[[#This Row],[TASA 0%]],0)</f>
        <v>0</v>
      </c>
      <c r="M570" t="str">
        <f>FIXED(Tabla1[[#This Row],[TASA EXE.]],0)</f>
        <v>0</v>
      </c>
      <c r="N570" t="str">
        <f>FIXED(Tabla1[[#This Row],[IVA]],0)</f>
        <v>0</v>
      </c>
      <c r="O570" t="str">
        <f>FIXED(Tabla1[[#This Row],[ISR RET]],0)</f>
        <v>0</v>
      </c>
      <c r="P570" t="str">
        <f>FIXED(Tabla1[[#This Row],[IVA RET]],0)</f>
        <v>0</v>
      </c>
      <c r="R570" s="35">
        <f>Tabla1[[#This Row],[TASA 16]]*16%</f>
        <v>0</v>
      </c>
    </row>
    <row r="571" spans="2:20" x14ac:dyDescent="0.25">
      <c r="B571" t="str">
        <f>'[1]210 Y RFC'!A571</f>
        <v>LOMH660112PC2</v>
      </c>
      <c r="C571" t="str">
        <f>'[1]210 Y RFC'!B571</f>
        <v>210-0568</v>
      </c>
      <c r="D571" t="str">
        <f>'[1]210 Y RFC'!C571</f>
        <v>LOZANO MUÑOZ HECTOR JAVIER</v>
      </c>
      <c r="E571" s="28">
        <f>SUMIFS(Tabla16[TASA 16],Tabla16[NUM],Tabla1[[#This Row],[CODIGO]])</f>
        <v>0</v>
      </c>
      <c r="F571" s="28">
        <f>SUMIFS(Tabla16[TASA 0%],Tabla16[NUM],Tabla1[[#This Row],[CODIGO]])</f>
        <v>0</v>
      </c>
      <c r="G571" s="28">
        <f>SUMIFS(Tabla16[[EXENTO ]],Tabla16[NUM],Tabla1[[#This Row],[CODIGO]])</f>
        <v>0</v>
      </c>
      <c r="H571" s="28">
        <f>SUMIFS(Tabla16[IVA],Tabla16[NUM],Tabla1[[#This Row],[CODIGO]])</f>
        <v>0</v>
      </c>
      <c r="I571" s="28">
        <f>SUMIFS(Tabla16[ISR RET.],Tabla16[NUM],Tabla1[[#This Row],[CODIGO]])</f>
        <v>0</v>
      </c>
      <c r="J571" s="28">
        <f>SUMIFS(Tabla16[IVA RET.],Tabla16[NUM],Tabla1[[#This Row],[CODIGO]])</f>
        <v>0</v>
      </c>
      <c r="K571" t="str">
        <f>FIXED(Tabla1[[#This Row],[TASA 16%]],0)</f>
        <v>0</v>
      </c>
      <c r="L571" t="str">
        <f>FIXED(Tabla1[[#This Row],[TASA 0%]],0)</f>
        <v>0</v>
      </c>
      <c r="M571" t="str">
        <f>FIXED(Tabla1[[#This Row],[TASA EXE.]],0)</f>
        <v>0</v>
      </c>
      <c r="N571" t="str">
        <f>FIXED(Tabla1[[#This Row],[IVA]],0)</f>
        <v>0</v>
      </c>
      <c r="O571" t="str">
        <f>FIXED(Tabla1[[#This Row],[ISR RET]],0)</f>
        <v>0</v>
      </c>
      <c r="P571" t="str">
        <f>FIXED(Tabla1[[#This Row],[IVA RET]],0)</f>
        <v>0</v>
      </c>
      <c r="R571" s="35">
        <f>Tabla1[[#This Row],[TASA 16]]*16%</f>
        <v>0</v>
      </c>
    </row>
    <row r="572" spans="2:20" x14ac:dyDescent="0.25">
      <c r="B572">
        <f>'[1]210 Y RFC'!A572</f>
        <v>0</v>
      </c>
      <c r="C572" t="str">
        <f>'[1]210 Y RFC'!B572</f>
        <v>210-0569</v>
      </c>
      <c r="D572" t="str">
        <f>'[1]210 Y RFC'!C572</f>
        <v>LOERA GUTIERREZ ADRIAN</v>
      </c>
      <c r="E572" s="28">
        <f>SUMIFS(Tabla16[TASA 16],Tabla16[NUM],Tabla1[[#This Row],[CODIGO]])</f>
        <v>0</v>
      </c>
      <c r="F572" s="28">
        <f>SUMIFS(Tabla16[TASA 0%],Tabla16[NUM],Tabla1[[#This Row],[CODIGO]])</f>
        <v>0</v>
      </c>
      <c r="G572" s="28">
        <f>SUMIFS(Tabla16[[EXENTO ]],Tabla16[NUM],Tabla1[[#This Row],[CODIGO]])</f>
        <v>0</v>
      </c>
      <c r="H572" s="28">
        <f>SUMIFS(Tabla16[IVA],Tabla16[NUM],Tabla1[[#This Row],[CODIGO]])</f>
        <v>0</v>
      </c>
      <c r="I572" s="28">
        <f>SUMIFS(Tabla16[ISR RET.],Tabla16[NUM],Tabla1[[#This Row],[CODIGO]])</f>
        <v>0</v>
      </c>
      <c r="J572" s="28">
        <f>SUMIFS(Tabla16[IVA RET.],Tabla16[NUM],Tabla1[[#This Row],[CODIGO]])</f>
        <v>0</v>
      </c>
      <c r="K572" t="str">
        <f>FIXED(Tabla1[[#This Row],[TASA 16%]],0)</f>
        <v>0</v>
      </c>
      <c r="L572" t="str">
        <f>FIXED(Tabla1[[#This Row],[TASA 0%]],0)</f>
        <v>0</v>
      </c>
      <c r="M572" t="str">
        <f>FIXED(Tabla1[[#This Row],[TASA EXE.]],0)</f>
        <v>0</v>
      </c>
      <c r="N572" t="str">
        <f>FIXED(Tabla1[[#This Row],[IVA]],0)</f>
        <v>0</v>
      </c>
      <c r="O572" t="str">
        <f>FIXED(Tabla1[[#This Row],[ISR RET]],0)</f>
        <v>0</v>
      </c>
      <c r="P572" t="str">
        <f>FIXED(Tabla1[[#This Row],[IVA RET]],0)</f>
        <v>0</v>
      </c>
      <c r="R572" s="35">
        <f>Tabla1[[#This Row],[TASA 16]]*16%</f>
        <v>0</v>
      </c>
      <c r="T572" s="67"/>
    </row>
    <row r="573" spans="2:20" x14ac:dyDescent="0.25">
      <c r="B573" t="str">
        <f>'[1]210 Y RFC'!A573</f>
        <v>BAOL630807L89</v>
      </c>
      <c r="C573" t="str">
        <f>'[1]210 Y RFC'!B573</f>
        <v>210-0570</v>
      </c>
      <c r="D573" t="str">
        <f>'[1]210 Y RFC'!C573</f>
        <v>BARBA OROZCO MARIA DE LOURDES</v>
      </c>
      <c r="E573" s="28">
        <f>SUMIFS(Tabla16[TASA 16],Tabla16[NUM],Tabla1[[#This Row],[CODIGO]])</f>
        <v>9075.125</v>
      </c>
      <c r="F573" s="28">
        <f>SUMIFS(Tabla16[TASA 0%],Tabla16[NUM],Tabla1[[#This Row],[CODIGO]])</f>
        <v>-6.4999999999940883E-2</v>
      </c>
      <c r="G573" s="28">
        <f>SUMIFS(Tabla16[[EXENTO ]],Tabla16[NUM],Tabla1[[#This Row],[CODIGO]])</f>
        <v>0</v>
      </c>
      <c r="H573" s="28">
        <f>SUMIFS(Tabla16[IVA],Tabla16[NUM],Tabla1[[#This Row],[CODIGO]])</f>
        <v>1452.0199999999998</v>
      </c>
      <c r="I573" s="28">
        <f>SUMIFS(Tabla16[ISR RET.],Tabla16[NUM],Tabla1[[#This Row],[CODIGO]])</f>
        <v>0</v>
      </c>
      <c r="J573" s="28">
        <f>SUMIFS(Tabla16[IVA RET.],Tabla16[NUM],Tabla1[[#This Row],[CODIGO]])</f>
        <v>0</v>
      </c>
      <c r="K573" t="str">
        <f>FIXED(Tabla1[[#This Row],[TASA 16%]],0)</f>
        <v>9,075</v>
      </c>
      <c r="L573" t="str">
        <f>FIXED(Tabla1[[#This Row],[TASA 0%]],0)</f>
        <v>0</v>
      </c>
      <c r="M573" t="str">
        <f>FIXED(Tabla1[[#This Row],[TASA EXE.]],0)</f>
        <v>0</v>
      </c>
      <c r="N573" t="str">
        <f>FIXED(Tabla1[[#This Row],[IVA]],0)</f>
        <v>1,452</v>
      </c>
      <c r="O573" t="str">
        <f>FIXED(Tabla1[[#This Row],[ISR RET]],0)</f>
        <v>0</v>
      </c>
      <c r="P573" t="str">
        <f>FIXED(Tabla1[[#This Row],[IVA RET]],0)</f>
        <v>0</v>
      </c>
      <c r="R573" s="35">
        <f>Tabla1[[#This Row],[TASA 16]]*16%</f>
        <v>1452</v>
      </c>
    </row>
    <row r="574" spans="2:20" x14ac:dyDescent="0.25">
      <c r="B574" t="str">
        <f>'[1]210 Y RFC'!A574</f>
        <v>IMS421231I45</v>
      </c>
      <c r="C574" t="str">
        <f>'[1]210 Y RFC'!B574</f>
        <v>210-0571</v>
      </c>
      <c r="D574" t="str">
        <f>'[1]210 Y RFC'!C574</f>
        <v>INSTITUTO MEXICANO DEL SEGURO SOCIAL</v>
      </c>
      <c r="E574" s="28">
        <f>SUMIFS(Tabla16[TASA 16],Tabla16[NUM],Tabla1[[#This Row],[CODIGO]])</f>
        <v>0</v>
      </c>
      <c r="F574" s="28">
        <f>SUMIFS(Tabla16[TASA 0%],Tabla16[NUM],Tabla1[[#This Row],[CODIGO]])</f>
        <v>0</v>
      </c>
      <c r="G574" s="28">
        <f>SUMIFS(Tabla16[[EXENTO ]],Tabla16[NUM],Tabla1[[#This Row],[CODIGO]])</f>
        <v>0</v>
      </c>
      <c r="H574" s="28">
        <f>SUMIFS(Tabla16[IVA],Tabla16[NUM],Tabla1[[#This Row],[CODIGO]])</f>
        <v>0</v>
      </c>
      <c r="I574" s="28">
        <f>SUMIFS(Tabla16[ISR RET.],Tabla16[NUM],Tabla1[[#This Row],[CODIGO]])</f>
        <v>0</v>
      </c>
      <c r="J574" s="28">
        <f>SUMIFS(Tabla16[IVA RET.],Tabla16[NUM],Tabla1[[#This Row],[CODIGO]])</f>
        <v>0</v>
      </c>
      <c r="K574" t="str">
        <f>FIXED(Tabla1[[#This Row],[TASA 16%]],0)</f>
        <v>0</v>
      </c>
      <c r="L574" t="str">
        <f>FIXED(Tabla1[[#This Row],[TASA 0%]],0)</f>
        <v>0</v>
      </c>
      <c r="M574" t="str">
        <f>FIXED(Tabla1[[#This Row],[TASA EXE.]],0)</f>
        <v>0</v>
      </c>
      <c r="N574" t="str">
        <f>FIXED(Tabla1[[#This Row],[IVA]],0)</f>
        <v>0</v>
      </c>
      <c r="O574" t="str">
        <f>FIXED(Tabla1[[#This Row],[ISR RET]],0)</f>
        <v>0</v>
      </c>
      <c r="P574" t="str">
        <f>FIXED(Tabla1[[#This Row],[IVA RET]],0)</f>
        <v>0</v>
      </c>
      <c r="R574" s="35">
        <f>Tabla1[[#This Row],[TASA 16]]*16%</f>
        <v>0</v>
      </c>
    </row>
    <row r="575" spans="2:20" x14ac:dyDescent="0.25">
      <c r="B575" t="str">
        <f>'[1]210 Y RFC'!A575</f>
        <v>EOGF59020571A</v>
      </c>
      <c r="C575" t="str">
        <f>'[1]210 Y RFC'!B575</f>
        <v>210-0572</v>
      </c>
      <c r="D575" t="str">
        <f>'[1]210 Y RFC'!C575</f>
        <v>ESCOTO GONZALEZ FELIPE</v>
      </c>
      <c r="E575" s="28">
        <f>SUMIFS(Tabla16[TASA 16],Tabla16[NUM],Tabla1[[#This Row],[CODIGO]])</f>
        <v>11300</v>
      </c>
      <c r="F575" s="28">
        <f>SUMIFS(Tabla16[TASA 0%],Tabla16[NUM],Tabla1[[#This Row],[CODIGO]])</f>
        <v>0</v>
      </c>
      <c r="G575" s="28">
        <f>SUMIFS(Tabla16[[EXENTO ]],Tabla16[NUM],Tabla1[[#This Row],[CODIGO]])</f>
        <v>0</v>
      </c>
      <c r="H575" s="28">
        <f>SUMIFS(Tabla16[IVA],Tabla16[NUM],Tabla1[[#This Row],[CODIGO]])</f>
        <v>1808</v>
      </c>
      <c r="I575" s="28">
        <f>SUMIFS(Tabla16[ISR RET.],Tabla16[NUM],Tabla1[[#This Row],[CODIGO]])</f>
        <v>0</v>
      </c>
      <c r="J575" s="28">
        <f>SUMIFS(Tabla16[IVA RET.],Tabla16[NUM],Tabla1[[#This Row],[CODIGO]])</f>
        <v>0</v>
      </c>
      <c r="K575" t="str">
        <f>FIXED(Tabla1[[#This Row],[TASA 16%]],0)</f>
        <v>11,300</v>
      </c>
      <c r="L575" t="str">
        <f>FIXED(Tabla1[[#This Row],[TASA 0%]],0)</f>
        <v>0</v>
      </c>
      <c r="M575" t="str">
        <f>FIXED(Tabla1[[#This Row],[TASA EXE.]],0)</f>
        <v>0</v>
      </c>
      <c r="N575" t="str">
        <f>FIXED(Tabla1[[#This Row],[IVA]],0)</f>
        <v>1,808</v>
      </c>
      <c r="O575" t="str">
        <f>FIXED(Tabla1[[#This Row],[ISR RET]],0)</f>
        <v>0</v>
      </c>
      <c r="P575" t="str">
        <f>FIXED(Tabla1[[#This Row],[IVA RET]],0)</f>
        <v>0</v>
      </c>
      <c r="R575" s="35">
        <f>Tabla1[[#This Row],[TASA 16]]*16%</f>
        <v>1808</v>
      </c>
    </row>
    <row r="576" spans="2:20" x14ac:dyDescent="0.25">
      <c r="B576" t="str">
        <f>'[1]210 Y RFC'!A576</f>
        <v>IIAJ550419K83</v>
      </c>
      <c r="C576" t="str">
        <f>'[1]210 Y RFC'!B576</f>
        <v>210-0573</v>
      </c>
      <c r="D576" t="str">
        <f>'[1]210 Y RFC'!C576</f>
        <v>IÑIGUEZ ALVAREZ JAIME</v>
      </c>
      <c r="E576" s="28">
        <f>SUMIFS(Tabla16[TASA 16],Tabla16[NUM],Tabla1[[#This Row],[CODIGO]])</f>
        <v>760</v>
      </c>
      <c r="F576" s="28">
        <f>SUMIFS(Tabla16[TASA 0%],Tabla16[NUM],Tabla1[[#This Row],[CODIGO]])</f>
        <v>0</v>
      </c>
      <c r="G576" s="28">
        <f>SUMIFS(Tabla16[[EXENTO ]],Tabla16[NUM],Tabla1[[#This Row],[CODIGO]])</f>
        <v>0</v>
      </c>
      <c r="H576" s="28">
        <f>SUMIFS(Tabla16[IVA],Tabla16[NUM],Tabla1[[#This Row],[CODIGO]])</f>
        <v>121.6</v>
      </c>
      <c r="I576" s="28">
        <f>SUMIFS(Tabla16[ISR RET.],Tabla16[NUM],Tabla1[[#This Row],[CODIGO]])</f>
        <v>0</v>
      </c>
      <c r="J576" s="28">
        <f>SUMIFS(Tabla16[IVA RET.],Tabla16[NUM],Tabla1[[#This Row],[CODIGO]])</f>
        <v>0</v>
      </c>
      <c r="K576" t="str">
        <f>FIXED(Tabla1[[#This Row],[TASA 16%]],0)</f>
        <v>760</v>
      </c>
      <c r="L576" t="str">
        <f>FIXED(Tabla1[[#This Row],[TASA 0%]],0)</f>
        <v>0</v>
      </c>
      <c r="M576" t="str">
        <f>FIXED(Tabla1[[#This Row],[TASA EXE.]],0)</f>
        <v>0</v>
      </c>
      <c r="N576" t="str">
        <f>FIXED(Tabla1[[#This Row],[IVA]],0)</f>
        <v>122</v>
      </c>
      <c r="O576" t="str">
        <f>FIXED(Tabla1[[#This Row],[ISR RET]],0)</f>
        <v>0</v>
      </c>
      <c r="P576" t="str">
        <f>FIXED(Tabla1[[#This Row],[IVA RET]],0)</f>
        <v>0</v>
      </c>
      <c r="R576" s="35">
        <f>Tabla1[[#This Row],[TASA 16]]*16%</f>
        <v>121.60000000000001</v>
      </c>
    </row>
    <row r="577" spans="2:20" x14ac:dyDescent="0.25">
      <c r="B577" t="str">
        <f>'[1]210 Y RFC'!A577</f>
        <v>SCS000328CX4</v>
      </c>
      <c r="C577" t="str">
        <f>'[1]210 Y RFC'!B577</f>
        <v>210-0574</v>
      </c>
      <c r="D577" t="str">
        <f>'[1]210 Y RFC'!C577</f>
        <v>SEMILLAS Y CEREALES SAN JUANICO SA DE CV</v>
      </c>
      <c r="E577" s="28">
        <f>SUMIFS(Tabla16[TASA 16],Tabla16[NUM],Tabla1[[#This Row],[CODIGO]])</f>
        <v>0</v>
      </c>
      <c r="F577" s="28">
        <f>SUMIFS(Tabla16[TASA 0%],Tabla16[NUM],Tabla1[[#This Row],[CODIGO]])</f>
        <v>12978</v>
      </c>
      <c r="G577" s="28">
        <f>SUMIFS(Tabla16[[EXENTO ]],Tabla16[NUM],Tabla1[[#This Row],[CODIGO]])</f>
        <v>0</v>
      </c>
      <c r="H577" s="28">
        <f>SUMIFS(Tabla16[IVA],Tabla16[NUM],Tabla1[[#This Row],[CODIGO]])</f>
        <v>0</v>
      </c>
      <c r="I577" s="28">
        <f>SUMIFS(Tabla16[ISR RET.],Tabla16[NUM],Tabla1[[#This Row],[CODIGO]])</f>
        <v>0</v>
      </c>
      <c r="J577" s="28">
        <f>SUMIFS(Tabla16[IVA RET.],Tabla16[NUM],Tabla1[[#This Row],[CODIGO]])</f>
        <v>0</v>
      </c>
      <c r="K577" t="str">
        <f>FIXED(Tabla1[[#This Row],[TASA 16%]],0)</f>
        <v>0</v>
      </c>
      <c r="L577" t="str">
        <f>FIXED(Tabla1[[#This Row],[TASA 0%]],0)</f>
        <v>12,978</v>
      </c>
      <c r="M577" t="str">
        <f>FIXED(Tabla1[[#This Row],[TASA EXE.]],0)</f>
        <v>0</v>
      </c>
      <c r="N577" t="str">
        <f>FIXED(Tabla1[[#This Row],[IVA]],0)</f>
        <v>0</v>
      </c>
      <c r="O577" t="str">
        <f>FIXED(Tabla1[[#This Row],[ISR RET]],0)</f>
        <v>0</v>
      </c>
      <c r="P577" t="str">
        <f>FIXED(Tabla1[[#This Row],[IVA RET]],0)</f>
        <v>0</v>
      </c>
      <c r="R577" s="35">
        <f>Tabla1[[#This Row],[TASA 16]]*16%</f>
        <v>0</v>
      </c>
    </row>
    <row r="578" spans="2:20" x14ac:dyDescent="0.25">
      <c r="B578" t="str">
        <f>'[1]210 Y RFC'!A578</f>
        <v>CAA890203661</v>
      </c>
      <c r="C578" t="str">
        <f>'[1]210 Y RFC'!B578</f>
        <v>210-0575</v>
      </c>
      <c r="D578" t="str">
        <f>'[1]210 Y RFC'!C578</f>
        <v>COMERCIAL AUTOMOTRIZ DE LOS ALTOS SA DE CV</v>
      </c>
      <c r="E578" s="28">
        <f>SUMIFS(Tabla16[TASA 16],Tabla16[NUM],Tabla1[[#This Row],[CODIGO]])</f>
        <v>0</v>
      </c>
      <c r="F578" s="28">
        <f>SUMIFS(Tabla16[TASA 0%],Tabla16[NUM],Tabla1[[#This Row],[CODIGO]])</f>
        <v>0</v>
      </c>
      <c r="G578" s="28">
        <f>SUMIFS(Tabla16[[EXENTO ]],Tabla16[NUM],Tabla1[[#This Row],[CODIGO]])</f>
        <v>0</v>
      </c>
      <c r="H578" s="28">
        <f>SUMIFS(Tabla16[IVA],Tabla16[NUM],Tabla1[[#This Row],[CODIGO]])</f>
        <v>0</v>
      </c>
      <c r="I578" s="28">
        <f>SUMIFS(Tabla16[ISR RET.],Tabla16[NUM],Tabla1[[#This Row],[CODIGO]])</f>
        <v>0</v>
      </c>
      <c r="J578" s="28">
        <f>SUMIFS(Tabla16[IVA RET.],Tabla16[NUM],Tabla1[[#This Row],[CODIGO]])</f>
        <v>0</v>
      </c>
      <c r="K578" t="str">
        <f>FIXED(Tabla1[[#This Row],[TASA 16%]],0)</f>
        <v>0</v>
      </c>
      <c r="L578" t="str">
        <f>FIXED(Tabla1[[#This Row],[TASA 0%]],0)</f>
        <v>0</v>
      </c>
      <c r="M578" t="str">
        <f>FIXED(Tabla1[[#This Row],[TASA EXE.]],0)</f>
        <v>0</v>
      </c>
      <c r="N578" t="str">
        <f>FIXED(Tabla1[[#This Row],[IVA]],0)</f>
        <v>0</v>
      </c>
      <c r="O578" t="str">
        <f>FIXED(Tabla1[[#This Row],[ISR RET]],0)</f>
        <v>0</v>
      </c>
      <c r="P578" t="str">
        <f>FIXED(Tabla1[[#This Row],[IVA RET]],0)</f>
        <v>0</v>
      </c>
      <c r="R578" s="35">
        <f>Tabla1[[#This Row],[TASA 16]]*16%</f>
        <v>0</v>
      </c>
    </row>
    <row r="579" spans="2:20" x14ac:dyDescent="0.25">
      <c r="B579" t="str">
        <f>'[1]210 Y RFC'!A579</f>
        <v>CMO990329RZ6</v>
      </c>
      <c r="C579" t="str">
        <f>'[1]210 Y RFC'!B579</f>
        <v>210-0576</v>
      </c>
      <c r="D579" t="str">
        <f>'[1]210 Y RFC'!C579</f>
        <v>COMERCIAL MOFEG SA DE CV</v>
      </c>
      <c r="E579" s="28">
        <f>SUMIFS(Tabla16[TASA 16],Tabla16[NUM],Tabla1[[#This Row],[CODIGO]])</f>
        <v>0</v>
      </c>
      <c r="F579" s="28">
        <f>SUMIFS(Tabla16[TASA 0%],Tabla16[NUM],Tabla1[[#This Row],[CODIGO]])</f>
        <v>0</v>
      </c>
      <c r="G579" s="28">
        <f>SUMIFS(Tabla16[[EXENTO ]],Tabla16[NUM],Tabla1[[#This Row],[CODIGO]])</f>
        <v>0</v>
      </c>
      <c r="H579" s="28">
        <f>SUMIFS(Tabla16[IVA],Tabla16[NUM],Tabla1[[#This Row],[CODIGO]])</f>
        <v>0</v>
      </c>
      <c r="I579" s="28">
        <f>SUMIFS(Tabla16[ISR RET.],Tabla16[NUM],Tabla1[[#This Row],[CODIGO]])</f>
        <v>0</v>
      </c>
      <c r="J579" s="28">
        <f>SUMIFS(Tabla16[IVA RET.],Tabla16[NUM],Tabla1[[#This Row],[CODIGO]])</f>
        <v>0</v>
      </c>
      <c r="K579" t="str">
        <f>FIXED(Tabla1[[#This Row],[TASA 16%]],0)</f>
        <v>0</v>
      </c>
      <c r="L579" t="str">
        <f>FIXED(Tabla1[[#This Row],[TASA 0%]],0)</f>
        <v>0</v>
      </c>
      <c r="M579" t="str">
        <f>FIXED(Tabla1[[#This Row],[TASA EXE.]],0)</f>
        <v>0</v>
      </c>
      <c r="N579" t="str">
        <f>FIXED(Tabla1[[#This Row],[IVA]],0)</f>
        <v>0</v>
      </c>
      <c r="O579" t="str">
        <f>FIXED(Tabla1[[#This Row],[ISR RET]],0)</f>
        <v>0</v>
      </c>
      <c r="P579" t="str">
        <f>FIXED(Tabla1[[#This Row],[IVA RET]],0)</f>
        <v>0</v>
      </c>
      <c r="R579" s="35">
        <f>Tabla1[[#This Row],[TASA 16]]*16%</f>
        <v>0</v>
      </c>
      <c r="T579" s="67"/>
    </row>
    <row r="580" spans="2:20" x14ac:dyDescent="0.25">
      <c r="B580" t="str">
        <f>'[1]210 Y RFC'!A580</f>
        <v>ECO150615NI8</v>
      </c>
      <c r="C580" t="str">
        <f>'[1]210 Y RFC'!B580</f>
        <v>210-0577</v>
      </c>
      <c r="D580" t="str">
        <f>'[1]210 Y RFC'!C580</f>
        <v>ECOWIPES SA DE CV</v>
      </c>
      <c r="E580" s="28">
        <f>SUMIFS(Tabla16[TASA 16],Tabla16[NUM],Tabla1[[#This Row],[CODIGO]])</f>
        <v>127749.5625</v>
      </c>
      <c r="F580" s="28">
        <f>SUMIFS(Tabla16[TASA 0%],Tabla16[NUM],Tabla1[[#This Row],[CODIGO]])</f>
        <v>3.7499999999454303E-2</v>
      </c>
      <c r="G580" s="28">
        <f>SUMIFS(Tabla16[[EXENTO ]],Tabla16[NUM],Tabla1[[#This Row],[CODIGO]])</f>
        <v>0</v>
      </c>
      <c r="H580" s="28">
        <f>SUMIFS(Tabla16[IVA],Tabla16[NUM],Tabla1[[#This Row],[CODIGO]])</f>
        <v>20439.93</v>
      </c>
      <c r="I580" s="28">
        <f>SUMIFS(Tabla16[ISR RET.],Tabla16[NUM],Tabla1[[#This Row],[CODIGO]])</f>
        <v>0</v>
      </c>
      <c r="J580" s="28">
        <f>SUMIFS(Tabla16[IVA RET.],Tabla16[NUM],Tabla1[[#This Row],[CODIGO]])</f>
        <v>0</v>
      </c>
      <c r="K580" t="str">
        <f>FIXED(Tabla1[[#This Row],[TASA 16%]],0)</f>
        <v>127,750</v>
      </c>
      <c r="L580" t="str">
        <f>FIXED(Tabla1[[#This Row],[TASA 0%]],0)</f>
        <v>0</v>
      </c>
      <c r="M580" t="str">
        <f>FIXED(Tabla1[[#This Row],[TASA EXE.]],0)</f>
        <v>0</v>
      </c>
      <c r="N580" t="str">
        <f>FIXED(Tabla1[[#This Row],[IVA]],0)</f>
        <v>20,440</v>
      </c>
      <c r="O580" t="str">
        <f>FIXED(Tabla1[[#This Row],[ISR RET]],0)</f>
        <v>0</v>
      </c>
      <c r="P580" t="str">
        <f>FIXED(Tabla1[[#This Row],[IVA RET]],0)</f>
        <v>0</v>
      </c>
      <c r="R580" s="35">
        <f>Tabla1[[#This Row],[TASA 16]]*16%</f>
        <v>20440</v>
      </c>
    </row>
    <row r="581" spans="2:20" x14ac:dyDescent="0.25">
      <c r="B581" t="str">
        <f>'[1]210 Y RFC'!A581</f>
        <v>URB1305023V4</v>
      </c>
      <c r="C581" t="str">
        <f>'[1]210 Y RFC'!B581</f>
        <v>210-0578</v>
      </c>
      <c r="D581" t="str">
        <f>'[1]210 Y RFC'!C581</f>
        <v>URBAN&amp;CO SA DE CV</v>
      </c>
      <c r="E581" s="28">
        <f>SUMIFS(Tabla16[TASA 16],Tabla16[NUM],Tabla1[[#This Row],[CODIGO]])</f>
        <v>0</v>
      </c>
      <c r="F581" s="28">
        <f>SUMIFS(Tabla16[TASA 0%],Tabla16[NUM],Tabla1[[#This Row],[CODIGO]])</f>
        <v>0</v>
      </c>
      <c r="G581" s="28">
        <f>SUMIFS(Tabla16[[EXENTO ]],Tabla16[NUM],Tabla1[[#This Row],[CODIGO]])</f>
        <v>0</v>
      </c>
      <c r="H581" s="28">
        <f>SUMIFS(Tabla16[IVA],Tabla16[NUM],Tabla1[[#This Row],[CODIGO]])</f>
        <v>0</v>
      </c>
      <c r="I581" s="28">
        <f>SUMIFS(Tabla16[ISR RET.],Tabla16[NUM],Tabla1[[#This Row],[CODIGO]])</f>
        <v>0</v>
      </c>
      <c r="J581" s="28">
        <f>SUMIFS(Tabla16[IVA RET.],Tabla16[NUM],Tabla1[[#This Row],[CODIGO]])</f>
        <v>0</v>
      </c>
      <c r="K581" t="str">
        <f>FIXED(Tabla1[[#This Row],[TASA 16%]],0)</f>
        <v>0</v>
      </c>
      <c r="L581" t="str">
        <f>FIXED(Tabla1[[#This Row],[TASA 0%]],0)</f>
        <v>0</v>
      </c>
      <c r="M581" t="str">
        <f>FIXED(Tabla1[[#This Row],[TASA EXE.]],0)</f>
        <v>0</v>
      </c>
      <c r="N581" t="str">
        <f>FIXED(Tabla1[[#This Row],[IVA]],0)</f>
        <v>0</v>
      </c>
      <c r="O581" t="str">
        <f>FIXED(Tabla1[[#This Row],[ISR RET]],0)</f>
        <v>0</v>
      </c>
      <c r="P581" t="str">
        <f>FIXED(Tabla1[[#This Row],[IVA RET]],0)</f>
        <v>0</v>
      </c>
      <c r="R581" s="35">
        <f>Tabla1[[#This Row],[TASA 16]]*16%</f>
        <v>0</v>
      </c>
    </row>
    <row r="582" spans="2:20" x14ac:dyDescent="0.25">
      <c r="B582" t="str">
        <f>'[1]210 Y RFC'!A582</f>
        <v>DEM8801152E9</v>
      </c>
      <c r="C582" t="str">
        <f>'[1]210 Y RFC'!B582</f>
        <v>210-0579</v>
      </c>
      <c r="D582" t="str">
        <f>'[1]210 Y RFC'!C582</f>
        <v>DHL EXPRESS MEXICO SA DE CV</v>
      </c>
      <c r="E582" s="28">
        <f>SUMIFS(Tabla16[TASA 16],Tabla16[NUM],Tabla1[[#This Row],[CODIGO]])</f>
        <v>0</v>
      </c>
      <c r="F582" s="28">
        <f>SUMIFS(Tabla16[TASA 0%],Tabla16[NUM],Tabla1[[#This Row],[CODIGO]])</f>
        <v>0</v>
      </c>
      <c r="G582" s="28">
        <f>SUMIFS(Tabla16[[EXENTO ]],Tabla16[NUM],Tabla1[[#This Row],[CODIGO]])</f>
        <v>0</v>
      </c>
      <c r="H582" s="28">
        <f>SUMIFS(Tabla16[IVA],Tabla16[NUM],Tabla1[[#This Row],[CODIGO]])</f>
        <v>0</v>
      </c>
      <c r="I582" s="28">
        <f>SUMIFS(Tabla16[ISR RET.],Tabla16[NUM],Tabla1[[#This Row],[CODIGO]])</f>
        <v>0</v>
      </c>
      <c r="J582" s="28">
        <f>SUMIFS(Tabla16[IVA RET.],Tabla16[NUM],Tabla1[[#This Row],[CODIGO]])</f>
        <v>0</v>
      </c>
      <c r="K582" t="str">
        <f>FIXED(Tabla1[[#This Row],[TASA 16%]],0)</f>
        <v>0</v>
      </c>
      <c r="L582" t="str">
        <f>FIXED(Tabla1[[#This Row],[TASA 0%]],0)</f>
        <v>0</v>
      </c>
      <c r="M582" t="str">
        <f>FIXED(Tabla1[[#This Row],[TASA EXE.]],0)</f>
        <v>0</v>
      </c>
      <c r="N582" t="str">
        <f>FIXED(Tabla1[[#This Row],[IVA]],0)</f>
        <v>0</v>
      </c>
      <c r="O582" t="str">
        <f>FIXED(Tabla1[[#This Row],[ISR RET]],0)</f>
        <v>0</v>
      </c>
      <c r="P582" t="str">
        <f>FIXED(Tabla1[[#This Row],[IVA RET]],0)</f>
        <v>0</v>
      </c>
      <c r="R582" s="35">
        <f>Tabla1[[#This Row],[TASA 16]]*16%</f>
        <v>0</v>
      </c>
    </row>
    <row r="583" spans="2:20" x14ac:dyDescent="0.25">
      <c r="B583" t="str">
        <f>'[1]210 Y RFC'!A583</f>
        <v>IAHR720626556</v>
      </c>
      <c r="C583" t="str">
        <f>'[1]210 Y RFC'!B583</f>
        <v>210-0580</v>
      </c>
      <c r="D583" t="str">
        <f>'[1]210 Y RFC'!C583</f>
        <v>IBARRA HERNANDEZ RUBEN</v>
      </c>
      <c r="E583" s="28">
        <f>SUMIFS(Tabla16[TASA 16],Tabla16[NUM],Tabla1[[#This Row],[CODIGO]])</f>
        <v>0</v>
      </c>
      <c r="F583" s="28">
        <f>SUMIFS(Tabla16[TASA 0%],Tabla16[NUM],Tabla1[[#This Row],[CODIGO]])</f>
        <v>0</v>
      </c>
      <c r="G583" s="28">
        <f>SUMIFS(Tabla16[[EXENTO ]],Tabla16[NUM],Tabla1[[#This Row],[CODIGO]])</f>
        <v>0</v>
      </c>
      <c r="H583" s="28">
        <f>SUMIFS(Tabla16[IVA],Tabla16[NUM],Tabla1[[#This Row],[CODIGO]])</f>
        <v>0</v>
      </c>
      <c r="I583" s="28">
        <f>SUMIFS(Tabla16[ISR RET.],Tabla16[NUM],Tabla1[[#This Row],[CODIGO]])</f>
        <v>0</v>
      </c>
      <c r="J583" s="28">
        <f>SUMIFS(Tabla16[IVA RET.],Tabla16[NUM],Tabla1[[#This Row],[CODIGO]])</f>
        <v>0</v>
      </c>
      <c r="K583" t="str">
        <f>FIXED(Tabla1[[#This Row],[TASA 16%]],0)</f>
        <v>0</v>
      </c>
      <c r="L583" t="str">
        <f>FIXED(Tabla1[[#This Row],[TASA 0%]],0)</f>
        <v>0</v>
      </c>
      <c r="M583" t="str">
        <f>FIXED(Tabla1[[#This Row],[TASA EXE.]],0)</f>
        <v>0</v>
      </c>
      <c r="N583" t="str">
        <f>FIXED(Tabla1[[#This Row],[IVA]],0)</f>
        <v>0</v>
      </c>
      <c r="O583" t="str">
        <f>FIXED(Tabla1[[#This Row],[ISR RET]],0)</f>
        <v>0</v>
      </c>
      <c r="P583" t="str">
        <f>FIXED(Tabla1[[#This Row],[IVA RET]],0)</f>
        <v>0</v>
      </c>
      <c r="R583" s="35">
        <f>Tabla1[[#This Row],[TASA 16]]*16%</f>
        <v>0</v>
      </c>
    </row>
    <row r="584" spans="2:20" x14ac:dyDescent="0.25">
      <c r="B584" t="str">
        <f>'[1]210 Y RFC'!A584</f>
        <v>LGR9712159U4</v>
      </c>
      <c r="C584" t="str">
        <f>'[1]210 Y RFC'!B584</f>
        <v>210-0581</v>
      </c>
      <c r="D584" t="str">
        <f>'[1]210 Y RFC'!C584</f>
        <v>DE LOZA GRAPHICS SA DE CV</v>
      </c>
      <c r="E584" s="28">
        <f>SUMIFS(Tabla16[TASA 16],Tabla16[NUM],Tabla1[[#This Row],[CODIGO]])</f>
        <v>0</v>
      </c>
      <c r="F584" s="28">
        <f>SUMIFS(Tabla16[TASA 0%],Tabla16[NUM],Tabla1[[#This Row],[CODIGO]])</f>
        <v>0</v>
      </c>
      <c r="G584" s="28">
        <f>SUMIFS(Tabla16[[EXENTO ]],Tabla16[NUM],Tabla1[[#This Row],[CODIGO]])</f>
        <v>0</v>
      </c>
      <c r="H584" s="28">
        <f>SUMIFS(Tabla16[IVA],Tabla16[NUM],Tabla1[[#This Row],[CODIGO]])</f>
        <v>0</v>
      </c>
      <c r="I584" s="28">
        <f>SUMIFS(Tabla16[ISR RET.],Tabla16[NUM],Tabla1[[#This Row],[CODIGO]])</f>
        <v>0</v>
      </c>
      <c r="J584" s="28">
        <f>SUMIFS(Tabla16[IVA RET.],Tabla16[NUM],Tabla1[[#This Row],[CODIGO]])</f>
        <v>0</v>
      </c>
      <c r="K584" t="str">
        <f>FIXED(Tabla1[[#This Row],[TASA 16%]],0)</f>
        <v>0</v>
      </c>
      <c r="L584" t="str">
        <f>FIXED(Tabla1[[#This Row],[TASA 0%]],0)</f>
        <v>0</v>
      </c>
      <c r="M584" t="str">
        <f>FIXED(Tabla1[[#This Row],[TASA EXE.]],0)</f>
        <v>0</v>
      </c>
      <c r="N584" t="str">
        <f>FIXED(Tabla1[[#This Row],[IVA]],0)</f>
        <v>0</v>
      </c>
      <c r="O584" t="str">
        <f>FIXED(Tabla1[[#This Row],[ISR RET]],0)</f>
        <v>0</v>
      </c>
      <c r="P584" t="str">
        <f>FIXED(Tabla1[[#This Row],[IVA RET]],0)</f>
        <v>0</v>
      </c>
      <c r="R584" s="35">
        <f>Tabla1[[#This Row],[TASA 16]]*16%</f>
        <v>0</v>
      </c>
    </row>
    <row r="585" spans="2:20" x14ac:dyDescent="0.25">
      <c r="B585" t="str">
        <f>'[1]210 Y RFC'!A585</f>
        <v>NAFL5610028E3</v>
      </c>
      <c r="C585" t="str">
        <f>'[1]210 Y RFC'!B585</f>
        <v>210-0582</v>
      </c>
      <c r="D585" t="str">
        <f>'[1]210 Y RFC'!C585</f>
        <v>NAVARRO FERNANDEZ LUIS</v>
      </c>
      <c r="E585" s="28">
        <f>SUMIFS(Tabla16[TASA 16],Tabla16[NUM],Tabla1[[#This Row],[CODIGO]])</f>
        <v>0</v>
      </c>
      <c r="F585" s="28">
        <f>SUMIFS(Tabla16[TASA 0%],Tabla16[NUM],Tabla1[[#This Row],[CODIGO]])</f>
        <v>0</v>
      </c>
      <c r="G585" s="28">
        <f>SUMIFS(Tabla16[[EXENTO ]],Tabla16[NUM],Tabla1[[#This Row],[CODIGO]])</f>
        <v>0</v>
      </c>
      <c r="H585" s="28">
        <f>SUMIFS(Tabla16[IVA],Tabla16[NUM],Tabla1[[#This Row],[CODIGO]])</f>
        <v>0</v>
      </c>
      <c r="I585" s="28">
        <f>SUMIFS(Tabla16[ISR RET.],Tabla16[NUM],Tabla1[[#This Row],[CODIGO]])</f>
        <v>0</v>
      </c>
      <c r="J585" s="28">
        <f>SUMIFS(Tabla16[IVA RET.],Tabla16[NUM],Tabla1[[#This Row],[CODIGO]])</f>
        <v>0</v>
      </c>
      <c r="K585" t="str">
        <f>FIXED(Tabla1[[#This Row],[TASA 16%]],0)</f>
        <v>0</v>
      </c>
      <c r="L585" t="str">
        <f>FIXED(Tabla1[[#This Row],[TASA 0%]],0)</f>
        <v>0</v>
      </c>
      <c r="M585" t="str">
        <f>FIXED(Tabla1[[#This Row],[TASA EXE.]],0)</f>
        <v>0</v>
      </c>
      <c r="N585" t="str">
        <f>FIXED(Tabla1[[#This Row],[IVA]],0)</f>
        <v>0</v>
      </c>
      <c r="O585" t="str">
        <f>FIXED(Tabla1[[#This Row],[ISR RET]],0)</f>
        <v>0</v>
      </c>
      <c r="P585" t="str">
        <f>FIXED(Tabla1[[#This Row],[IVA RET]],0)</f>
        <v>0</v>
      </c>
      <c r="R585" s="35">
        <f>Tabla1[[#This Row],[TASA 16]]*16%</f>
        <v>0</v>
      </c>
    </row>
    <row r="586" spans="2:20" x14ac:dyDescent="0.25">
      <c r="B586" t="str">
        <f>'[1]210 Y RFC'!A586</f>
        <v>PDI000731582</v>
      </c>
      <c r="C586" t="str">
        <f>'[1]210 Y RFC'!B586</f>
        <v>210-0583</v>
      </c>
      <c r="D586" t="str">
        <f>'[1]210 Y RFC'!C586</f>
        <v>PRODUCTOS DISRAELI SA DE CV</v>
      </c>
      <c r="E586" s="28">
        <f>SUMIFS(Tabla16[TASA 16],Tabla16[NUM],Tabla1[[#This Row],[CODIGO]])</f>
        <v>0</v>
      </c>
      <c r="F586" s="28">
        <f>SUMIFS(Tabla16[TASA 0%],Tabla16[NUM],Tabla1[[#This Row],[CODIGO]])</f>
        <v>0</v>
      </c>
      <c r="G586" s="28">
        <f>SUMIFS(Tabla16[[EXENTO ]],Tabla16[NUM],Tabla1[[#This Row],[CODIGO]])</f>
        <v>0</v>
      </c>
      <c r="H586" s="28">
        <f>SUMIFS(Tabla16[IVA],Tabla16[NUM],Tabla1[[#This Row],[CODIGO]])</f>
        <v>0</v>
      </c>
      <c r="I586" s="28">
        <f>SUMIFS(Tabla16[ISR RET.],Tabla16[NUM],Tabla1[[#This Row],[CODIGO]])</f>
        <v>0</v>
      </c>
      <c r="J586" s="28">
        <f>SUMIFS(Tabla16[IVA RET.],Tabla16[NUM],Tabla1[[#This Row],[CODIGO]])</f>
        <v>0</v>
      </c>
      <c r="K586" t="str">
        <f>FIXED(Tabla1[[#This Row],[TASA 16%]],0)</f>
        <v>0</v>
      </c>
      <c r="L586" t="str">
        <f>FIXED(Tabla1[[#This Row],[TASA 0%]],0)</f>
        <v>0</v>
      </c>
      <c r="M586" t="str">
        <f>FIXED(Tabla1[[#This Row],[TASA EXE.]],0)</f>
        <v>0</v>
      </c>
      <c r="N586" t="str">
        <f>FIXED(Tabla1[[#This Row],[IVA]],0)</f>
        <v>0</v>
      </c>
      <c r="O586" t="str">
        <f>FIXED(Tabla1[[#This Row],[ISR RET]],0)</f>
        <v>0</v>
      </c>
      <c r="P586" t="str">
        <f>FIXED(Tabla1[[#This Row],[IVA RET]],0)</f>
        <v>0</v>
      </c>
      <c r="R586" s="35">
        <f>Tabla1[[#This Row],[TASA 16]]*16%</f>
        <v>0</v>
      </c>
    </row>
    <row r="587" spans="2:20" x14ac:dyDescent="0.25">
      <c r="B587" t="str">
        <f>'[1]210 Y RFC'!A587</f>
        <v>GUOT800912AFA</v>
      </c>
      <c r="C587" t="str">
        <f>'[1]210 Y RFC'!B587</f>
        <v>210-0584</v>
      </c>
      <c r="D587" t="str">
        <f>'[1]210 Y RFC'!C587</f>
        <v>GUZMAN OROZCO TOBIAS ALEJANDRO</v>
      </c>
      <c r="E587" s="28">
        <f>SUMIFS(Tabla16[TASA 16],Tabla16[NUM],Tabla1[[#This Row],[CODIGO]])</f>
        <v>0</v>
      </c>
      <c r="F587" s="28">
        <f>SUMIFS(Tabla16[TASA 0%],Tabla16[NUM],Tabla1[[#This Row],[CODIGO]])</f>
        <v>0</v>
      </c>
      <c r="G587" s="28">
        <f>SUMIFS(Tabla16[[EXENTO ]],Tabla16[NUM],Tabla1[[#This Row],[CODIGO]])</f>
        <v>0</v>
      </c>
      <c r="H587" s="28">
        <f>SUMIFS(Tabla16[IVA],Tabla16[NUM],Tabla1[[#This Row],[CODIGO]])</f>
        <v>0</v>
      </c>
      <c r="I587" s="28">
        <f>SUMIFS(Tabla16[ISR RET.],Tabla16[NUM],Tabla1[[#This Row],[CODIGO]])</f>
        <v>0</v>
      </c>
      <c r="J587" s="28">
        <f>SUMIFS(Tabla16[IVA RET.],Tabla16[NUM],Tabla1[[#This Row],[CODIGO]])</f>
        <v>0</v>
      </c>
      <c r="K587" t="str">
        <f>FIXED(Tabla1[[#This Row],[TASA 16%]],0)</f>
        <v>0</v>
      </c>
      <c r="L587" t="str">
        <f>FIXED(Tabla1[[#This Row],[TASA 0%]],0)</f>
        <v>0</v>
      </c>
      <c r="M587" t="str">
        <f>FIXED(Tabla1[[#This Row],[TASA EXE.]],0)</f>
        <v>0</v>
      </c>
      <c r="N587" t="str">
        <f>FIXED(Tabla1[[#This Row],[IVA]],0)</f>
        <v>0</v>
      </c>
      <c r="O587" t="str">
        <f>FIXED(Tabla1[[#This Row],[ISR RET]],0)</f>
        <v>0</v>
      </c>
      <c r="P587" t="str">
        <f>FIXED(Tabla1[[#This Row],[IVA RET]],0)</f>
        <v>0</v>
      </c>
      <c r="R587" s="35">
        <f>Tabla1[[#This Row],[TASA 16]]*16%</f>
        <v>0</v>
      </c>
    </row>
    <row r="588" spans="2:20" x14ac:dyDescent="0.25">
      <c r="B588" t="str">
        <f>'[1]210 Y RFC'!A588</f>
        <v>PEDJ6011304A4</v>
      </c>
      <c r="C588" t="str">
        <f>'[1]210 Y RFC'!B588</f>
        <v>210-0585</v>
      </c>
      <c r="D588" t="str">
        <f>'[1]210 Y RFC'!C588</f>
        <v>PEREZ DAVALOS JORGE HUMBERTO</v>
      </c>
      <c r="E588" s="28">
        <f>SUMIFS(Tabla16[TASA 16],Tabla16[NUM],Tabla1[[#This Row],[CODIGO]])</f>
        <v>0</v>
      </c>
      <c r="F588" s="28">
        <f>SUMIFS(Tabla16[TASA 0%],Tabla16[NUM],Tabla1[[#This Row],[CODIGO]])</f>
        <v>0</v>
      </c>
      <c r="G588" s="28">
        <f>SUMIFS(Tabla16[[EXENTO ]],Tabla16[NUM],Tabla1[[#This Row],[CODIGO]])</f>
        <v>0</v>
      </c>
      <c r="H588" s="28">
        <f>SUMIFS(Tabla16[IVA],Tabla16[NUM],Tabla1[[#This Row],[CODIGO]])</f>
        <v>0</v>
      </c>
      <c r="I588" s="28">
        <f>SUMIFS(Tabla16[ISR RET.],Tabla16[NUM],Tabla1[[#This Row],[CODIGO]])</f>
        <v>0</v>
      </c>
      <c r="J588" s="28">
        <f>SUMIFS(Tabla16[IVA RET.],Tabla16[NUM],Tabla1[[#This Row],[CODIGO]])</f>
        <v>0</v>
      </c>
      <c r="K588" t="str">
        <f>FIXED(Tabla1[[#This Row],[TASA 16%]],0)</f>
        <v>0</v>
      </c>
      <c r="L588" t="str">
        <f>FIXED(Tabla1[[#This Row],[TASA 0%]],0)</f>
        <v>0</v>
      </c>
      <c r="M588" t="str">
        <f>FIXED(Tabla1[[#This Row],[TASA EXE.]],0)</f>
        <v>0</v>
      </c>
      <c r="N588" t="str">
        <f>FIXED(Tabla1[[#This Row],[IVA]],0)</f>
        <v>0</v>
      </c>
      <c r="O588" t="str">
        <f>FIXED(Tabla1[[#This Row],[ISR RET]],0)</f>
        <v>0</v>
      </c>
      <c r="P588" t="str">
        <f>FIXED(Tabla1[[#This Row],[IVA RET]],0)</f>
        <v>0</v>
      </c>
      <c r="R588" s="35">
        <f>Tabla1[[#This Row],[TASA 16]]*16%</f>
        <v>0</v>
      </c>
    </row>
    <row r="589" spans="2:20" x14ac:dyDescent="0.25">
      <c r="B589" t="str">
        <f>'[1]210 Y RFC'!A589</f>
        <v>EAGG7312142Z4</v>
      </c>
      <c r="C589" t="str">
        <f>'[1]210 Y RFC'!B589</f>
        <v>210-0586</v>
      </c>
      <c r="D589" t="str">
        <f>'[1]210 Y RFC'!C589</f>
        <v>ESTRADA GONZALEZ GUILLERMO</v>
      </c>
      <c r="E589" s="28">
        <f>SUMIFS(Tabla16[TASA 16],Tabla16[NUM],Tabla1[[#This Row],[CODIGO]])</f>
        <v>4551.75</v>
      </c>
      <c r="F589" s="28">
        <f>SUMIFS(Tabla16[TASA 0%],Tabla16[NUM],Tabla1[[#This Row],[CODIGO]])</f>
        <v>22517.850000000002</v>
      </c>
      <c r="G589" s="28">
        <f>SUMIFS(Tabla16[[EXENTO ]],Tabla16[NUM],Tabla1[[#This Row],[CODIGO]])</f>
        <v>0</v>
      </c>
      <c r="H589" s="28">
        <f>SUMIFS(Tabla16[IVA],Tabla16[NUM],Tabla1[[#This Row],[CODIGO]])</f>
        <v>728.28</v>
      </c>
      <c r="I589" s="28">
        <f>SUMIFS(Tabla16[ISR RET.],Tabla16[NUM],Tabla1[[#This Row],[CODIGO]])</f>
        <v>0</v>
      </c>
      <c r="J589" s="28">
        <f>SUMIFS(Tabla16[IVA RET.],Tabla16[NUM],Tabla1[[#This Row],[CODIGO]])</f>
        <v>0</v>
      </c>
      <c r="K589" t="str">
        <f>FIXED(Tabla1[[#This Row],[TASA 16%]],0)</f>
        <v>4,552</v>
      </c>
      <c r="L589" t="str">
        <f>FIXED(Tabla1[[#This Row],[TASA 0%]],0)</f>
        <v>22,518</v>
      </c>
      <c r="M589" t="str">
        <f>FIXED(Tabla1[[#This Row],[TASA EXE.]],0)</f>
        <v>0</v>
      </c>
      <c r="N589" t="str">
        <f>FIXED(Tabla1[[#This Row],[IVA]],0)</f>
        <v>728</v>
      </c>
      <c r="O589" t="str">
        <f>FIXED(Tabla1[[#This Row],[ISR RET]],0)</f>
        <v>0</v>
      </c>
      <c r="P589" t="str">
        <f>FIXED(Tabla1[[#This Row],[IVA RET]],0)</f>
        <v>0</v>
      </c>
      <c r="R589" s="35">
        <f>Tabla1[[#This Row],[TASA 16]]*16%</f>
        <v>728.32</v>
      </c>
    </row>
    <row r="590" spans="2:20" x14ac:dyDescent="0.25">
      <c r="B590" t="str">
        <f>'[1]210 Y RFC'!A590</f>
        <v>CDP930114FJ0</v>
      </c>
      <c r="C590" t="str">
        <f>'[1]210 Y RFC'!B590</f>
        <v>210-0587</v>
      </c>
      <c r="D590" t="str">
        <f>'[1]210 Y RFC'!C590</f>
        <v>COMERCIAL DISTRIBUIDORA POPULAR SA DE CV</v>
      </c>
      <c r="E590" s="28">
        <f>SUMIFS(Tabla16[TASA 16],Tabla16[NUM],Tabla1[[#This Row],[CODIGO]])</f>
        <v>0</v>
      </c>
      <c r="F590" s="28">
        <f>SUMIFS(Tabla16[TASA 0%],Tabla16[NUM],Tabla1[[#This Row],[CODIGO]])</f>
        <v>0</v>
      </c>
      <c r="G590" s="28">
        <f>SUMIFS(Tabla16[[EXENTO ]],Tabla16[NUM],Tabla1[[#This Row],[CODIGO]])</f>
        <v>0</v>
      </c>
      <c r="H590" s="28">
        <f>SUMIFS(Tabla16[IVA],Tabla16[NUM],Tabla1[[#This Row],[CODIGO]])</f>
        <v>0</v>
      </c>
      <c r="I590" s="28">
        <f>SUMIFS(Tabla16[ISR RET.],Tabla16[NUM],Tabla1[[#This Row],[CODIGO]])</f>
        <v>0</v>
      </c>
      <c r="J590" s="28">
        <f>SUMIFS(Tabla16[IVA RET.],Tabla16[NUM],Tabla1[[#This Row],[CODIGO]])</f>
        <v>0</v>
      </c>
      <c r="K590" t="str">
        <f>FIXED(Tabla1[[#This Row],[TASA 16%]],0)</f>
        <v>0</v>
      </c>
      <c r="L590" t="str">
        <f>FIXED(Tabla1[[#This Row],[TASA 0%]],0)</f>
        <v>0</v>
      </c>
      <c r="M590" t="str">
        <f>FIXED(Tabla1[[#This Row],[TASA EXE.]],0)</f>
        <v>0</v>
      </c>
      <c r="N590" t="str">
        <f>FIXED(Tabla1[[#This Row],[IVA]],0)</f>
        <v>0</v>
      </c>
      <c r="O590" t="str">
        <f>FIXED(Tabla1[[#This Row],[ISR RET]],0)</f>
        <v>0</v>
      </c>
      <c r="P590" t="str">
        <f>FIXED(Tabla1[[#This Row],[IVA RET]],0)</f>
        <v>0</v>
      </c>
      <c r="R590" s="35">
        <f>Tabla1[[#This Row],[TASA 16]]*16%</f>
        <v>0</v>
      </c>
    </row>
    <row r="591" spans="2:20" x14ac:dyDescent="0.25">
      <c r="B591" t="str">
        <f>'[1]210 Y RFC'!A591</f>
        <v>BMN930209927</v>
      </c>
      <c r="C591" t="str">
        <f>'[1]210 Y RFC'!B591</f>
        <v>210-0588</v>
      </c>
      <c r="D591" t="str">
        <f>'[1]210 Y RFC'!C591</f>
        <v>BANCO MERCANTIL DEL NORTE SA INSTITUCION DE BANCA MULTIPLE GRUPO FINANCIERO BANORTE</v>
      </c>
      <c r="E591" s="28">
        <f>SUMIFS(Tabla16[TASA 16],Tabla16[NUM],Tabla1[[#This Row],[CODIGO]])</f>
        <v>0</v>
      </c>
      <c r="F591" s="28">
        <f>SUMIFS(Tabla16[TASA 0%],Tabla16[NUM],Tabla1[[#This Row],[CODIGO]])</f>
        <v>0</v>
      </c>
      <c r="G591" s="28">
        <f>SUMIFS(Tabla16[[EXENTO ]],Tabla16[NUM],Tabla1[[#This Row],[CODIGO]])</f>
        <v>0</v>
      </c>
      <c r="H591" s="28">
        <f>SUMIFS(Tabla16[IVA],Tabla16[NUM],Tabla1[[#This Row],[CODIGO]])</f>
        <v>0</v>
      </c>
      <c r="I591" s="28">
        <f>SUMIFS(Tabla16[ISR RET.],Tabla16[NUM],Tabla1[[#This Row],[CODIGO]])</f>
        <v>0</v>
      </c>
      <c r="J591" s="28">
        <f>SUMIFS(Tabla16[IVA RET.],Tabla16[NUM],Tabla1[[#This Row],[CODIGO]])</f>
        <v>0</v>
      </c>
      <c r="K591" t="str">
        <f>FIXED(Tabla1[[#This Row],[TASA 16%]],0)</f>
        <v>0</v>
      </c>
      <c r="L591" t="str">
        <f>FIXED(Tabla1[[#This Row],[TASA 0%]],0)</f>
        <v>0</v>
      </c>
      <c r="M591" t="str">
        <f>FIXED(Tabla1[[#This Row],[TASA EXE.]],0)</f>
        <v>0</v>
      </c>
      <c r="N591" t="str">
        <f>FIXED(Tabla1[[#This Row],[IVA]],0)</f>
        <v>0</v>
      </c>
      <c r="O591" t="str">
        <f>FIXED(Tabla1[[#This Row],[ISR RET]],0)</f>
        <v>0</v>
      </c>
      <c r="P591" t="str">
        <f>FIXED(Tabla1[[#This Row],[IVA RET]],0)</f>
        <v>0</v>
      </c>
      <c r="R591" s="35">
        <f>Tabla1[[#This Row],[TASA 16]]*16%</f>
        <v>0</v>
      </c>
    </row>
    <row r="592" spans="2:20" x14ac:dyDescent="0.25">
      <c r="B592" t="str">
        <f>'[1]210 Y RFC'!A592</f>
        <v>VIMA610918677</v>
      </c>
      <c r="C592" t="str">
        <f>'[1]210 Y RFC'!B592</f>
        <v>210-0589</v>
      </c>
      <c r="D592" t="str">
        <f>'[1]210 Y RFC'!C592</f>
        <v>VIQUEZ MIRANDA ALFONSO</v>
      </c>
      <c r="E592" s="28">
        <f>SUMIFS(Tabla16[TASA 16],Tabla16[NUM],Tabla1[[#This Row],[CODIGO]])</f>
        <v>0</v>
      </c>
      <c r="F592" s="28">
        <f>SUMIFS(Tabla16[TASA 0%],Tabla16[NUM],Tabla1[[#This Row],[CODIGO]])</f>
        <v>0</v>
      </c>
      <c r="G592" s="28">
        <f>SUMIFS(Tabla16[[EXENTO ]],Tabla16[NUM],Tabla1[[#This Row],[CODIGO]])</f>
        <v>0</v>
      </c>
      <c r="H592" s="28">
        <f>SUMIFS(Tabla16[IVA],Tabla16[NUM],Tabla1[[#This Row],[CODIGO]])</f>
        <v>0</v>
      </c>
      <c r="I592" s="28">
        <f>SUMIFS(Tabla16[ISR RET.],Tabla16[NUM],Tabla1[[#This Row],[CODIGO]])</f>
        <v>0</v>
      </c>
      <c r="J592" s="28">
        <f>SUMIFS(Tabla16[IVA RET.],Tabla16[NUM],Tabla1[[#This Row],[CODIGO]])</f>
        <v>0</v>
      </c>
      <c r="K592" t="str">
        <f>FIXED(Tabla1[[#This Row],[TASA 16%]],0)</f>
        <v>0</v>
      </c>
      <c r="L592" t="str">
        <f>FIXED(Tabla1[[#This Row],[TASA 0%]],0)</f>
        <v>0</v>
      </c>
      <c r="M592" t="str">
        <f>FIXED(Tabla1[[#This Row],[TASA EXE.]],0)</f>
        <v>0</v>
      </c>
      <c r="N592" t="str">
        <f>FIXED(Tabla1[[#This Row],[IVA]],0)</f>
        <v>0</v>
      </c>
      <c r="O592" t="str">
        <f>FIXED(Tabla1[[#This Row],[ISR RET]],0)</f>
        <v>0</v>
      </c>
      <c r="P592" t="str">
        <f>FIXED(Tabla1[[#This Row],[IVA RET]],0)</f>
        <v>0</v>
      </c>
      <c r="R592" s="35">
        <f>Tabla1[[#This Row],[TASA 16]]*16%</f>
        <v>0</v>
      </c>
    </row>
    <row r="593" spans="2:20" x14ac:dyDescent="0.25">
      <c r="B593" t="str">
        <f>'[1]210 Y RFC'!A593</f>
        <v>DFM150424SK6</v>
      </c>
      <c r="C593" t="str">
        <f>'[1]210 Y RFC'!B593</f>
        <v>210-0590</v>
      </c>
      <c r="D593" t="str">
        <f>'[1]210 Y RFC'!C593</f>
        <v>DISTRIBUIDORA FARMACEUTICA DE MAYORISTAS SA DE CV</v>
      </c>
      <c r="E593" s="28">
        <f>SUMIFS(Tabla16[TASA 16],Tabla16[NUM],Tabla1[[#This Row],[CODIGO]])</f>
        <v>0</v>
      </c>
      <c r="F593" s="28">
        <f>SUMIFS(Tabla16[TASA 0%],Tabla16[NUM],Tabla1[[#This Row],[CODIGO]])</f>
        <v>0</v>
      </c>
      <c r="G593" s="28">
        <f>SUMIFS(Tabla16[[EXENTO ]],Tabla16[NUM],Tabla1[[#This Row],[CODIGO]])</f>
        <v>0</v>
      </c>
      <c r="H593" s="28">
        <f>SUMIFS(Tabla16[IVA],Tabla16[NUM],Tabla1[[#This Row],[CODIGO]])</f>
        <v>0</v>
      </c>
      <c r="I593" s="28">
        <f>SUMIFS(Tabla16[ISR RET.],Tabla16[NUM],Tabla1[[#This Row],[CODIGO]])</f>
        <v>0</v>
      </c>
      <c r="J593" s="28">
        <f>SUMIFS(Tabla16[IVA RET.],Tabla16[NUM],Tabla1[[#This Row],[CODIGO]])</f>
        <v>0</v>
      </c>
      <c r="K593" t="str">
        <f>FIXED(Tabla1[[#This Row],[TASA 16%]],0)</f>
        <v>0</v>
      </c>
      <c r="L593" t="str">
        <f>FIXED(Tabla1[[#This Row],[TASA 0%]],0)</f>
        <v>0</v>
      </c>
      <c r="M593" t="str">
        <f>FIXED(Tabla1[[#This Row],[TASA EXE.]],0)</f>
        <v>0</v>
      </c>
      <c r="N593" t="str">
        <f>FIXED(Tabla1[[#This Row],[IVA]],0)</f>
        <v>0</v>
      </c>
      <c r="O593" t="str">
        <f>FIXED(Tabla1[[#This Row],[ISR RET]],0)</f>
        <v>0</v>
      </c>
      <c r="P593" t="str">
        <f>FIXED(Tabla1[[#This Row],[IVA RET]],0)</f>
        <v>0</v>
      </c>
      <c r="R593" s="35">
        <f>Tabla1[[#This Row],[TASA 16]]*16%</f>
        <v>0</v>
      </c>
      <c r="T593" s="67"/>
    </row>
    <row r="594" spans="2:20" x14ac:dyDescent="0.25">
      <c r="B594" t="str">
        <f>'[1]210 Y RFC'!A594</f>
        <v>TEL980626TQ9</v>
      </c>
      <c r="C594" t="str">
        <f>'[1]210 Y RFC'!B594</f>
        <v>210-0591</v>
      </c>
      <c r="D594" t="str">
        <f>'[1]210 Y RFC'!C594</f>
        <v>TELYCOM SA DE CV</v>
      </c>
      <c r="E594" s="28">
        <f>SUMIFS(Tabla16[TASA 16],Tabla16[NUM],Tabla1[[#This Row],[CODIGO]])</f>
        <v>1600</v>
      </c>
      <c r="F594" s="28">
        <f>SUMIFS(Tabla16[TASA 0%],Tabla16[NUM],Tabla1[[#This Row],[CODIGO]])</f>
        <v>0</v>
      </c>
      <c r="G594" s="28">
        <f>SUMIFS(Tabla16[[EXENTO ]],Tabla16[NUM],Tabla1[[#This Row],[CODIGO]])</f>
        <v>0</v>
      </c>
      <c r="H594" s="28">
        <f>SUMIFS(Tabla16[IVA],Tabla16[NUM],Tabla1[[#This Row],[CODIGO]])</f>
        <v>256</v>
      </c>
      <c r="I594" s="28">
        <f>SUMIFS(Tabla16[ISR RET.],Tabla16[NUM],Tabla1[[#This Row],[CODIGO]])</f>
        <v>0</v>
      </c>
      <c r="J594" s="28">
        <f>SUMIFS(Tabla16[IVA RET.],Tabla16[NUM],Tabla1[[#This Row],[CODIGO]])</f>
        <v>0</v>
      </c>
      <c r="K594" t="str">
        <f>FIXED(Tabla1[[#This Row],[TASA 16%]],0)</f>
        <v>1,600</v>
      </c>
      <c r="L594" t="str">
        <f>FIXED(Tabla1[[#This Row],[TASA 0%]],0)</f>
        <v>0</v>
      </c>
      <c r="M594" t="str">
        <f>FIXED(Tabla1[[#This Row],[TASA EXE.]],0)</f>
        <v>0</v>
      </c>
      <c r="N594" t="str">
        <f>FIXED(Tabla1[[#This Row],[IVA]],0)</f>
        <v>256</v>
      </c>
      <c r="O594" t="str">
        <f>FIXED(Tabla1[[#This Row],[ISR RET]],0)</f>
        <v>0</v>
      </c>
      <c r="P594" t="str">
        <f>FIXED(Tabla1[[#This Row],[IVA RET]],0)</f>
        <v>0</v>
      </c>
      <c r="R594" s="35">
        <f>Tabla1[[#This Row],[TASA 16]]*16%</f>
        <v>256</v>
      </c>
    </row>
    <row r="595" spans="2:20" x14ac:dyDescent="0.25">
      <c r="B595" t="str">
        <f>'[1]210 Y RFC'!A595</f>
        <v>GUIG630221IB4</v>
      </c>
      <c r="C595" t="str">
        <f>'[1]210 Y RFC'!B595</f>
        <v>210-0592</v>
      </c>
      <c r="D595" t="str">
        <f>'[1]210 Y RFC'!C595</f>
        <v>GUTIERREZ IÑIGUEZ GERARDO</v>
      </c>
      <c r="E595" s="28">
        <f>SUMIFS(Tabla16[TASA 16],Tabla16[NUM],Tabla1[[#This Row],[CODIGO]])</f>
        <v>0</v>
      </c>
      <c r="F595" s="28">
        <f>SUMIFS(Tabla16[TASA 0%],Tabla16[NUM],Tabla1[[#This Row],[CODIGO]])</f>
        <v>0</v>
      </c>
      <c r="G595" s="28">
        <f>SUMIFS(Tabla16[[EXENTO ]],Tabla16[NUM],Tabla1[[#This Row],[CODIGO]])</f>
        <v>0</v>
      </c>
      <c r="H595" s="28">
        <f>SUMIFS(Tabla16[IVA],Tabla16[NUM],Tabla1[[#This Row],[CODIGO]])</f>
        <v>0</v>
      </c>
      <c r="I595" s="28">
        <f>SUMIFS(Tabla16[ISR RET.],Tabla16[NUM],Tabla1[[#This Row],[CODIGO]])</f>
        <v>0</v>
      </c>
      <c r="J595" s="28">
        <f>SUMIFS(Tabla16[IVA RET.],Tabla16[NUM],Tabla1[[#This Row],[CODIGO]])</f>
        <v>0</v>
      </c>
      <c r="K595" t="str">
        <f>FIXED(Tabla1[[#This Row],[TASA 16%]],0)</f>
        <v>0</v>
      </c>
      <c r="L595" t="str">
        <f>FIXED(Tabla1[[#This Row],[TASA 0%]],0)</f>
        <v>0</v>
      </c>
      <c r="M595" t="str">
        <f>FIXED(Tabla1[[#This Row],[TASA EXE.]],0)</f>
        <v>0</v>
      </c>
      <c r="N595" t="str">
        <f>FIXED(Tabla1[[#This Row],[IVA]],0)</f>
        <v>0</v>
      </c>
      <c r="O595" t="str">
        <f>FIXED(Tabla1[[#This Row],[ISR RET]],0)</f>
        <v>0</v>
      </c>
      <c r="P595" t="str">
        <f>FIXED(Tabla1[[#This Row],[IVA RET]],0)</f>
        <v>0</v>
      </c>
      <c r="R595" s="35">
        <f>Tabla1[[#This Row],[TASA 16]]*16%</f>
        <v>0</v>
      </c>
    </row>
    <row r="596" spans="2:20" x14ac:dyDescent="0.25">
      <c r="B596" t="str">
        <f>'[1]210 Y RFC'!A596</f>
        <v>CAFA891221EA1</v>
      </c>
      <c r="C596" t="str">
        <f>'[1]210 Y RFC'!B596</f>
        <v>210-0593</v>
      </c>
      <c r="D596" t="str">
        <f>'[1]210 Y RFC'!C596</f>
        <v>CHAVEZ FELIX ALMA JESSICA</v>
      </c>
      <c r="E596" s="28">
        <f>SUMIFS(Tabla16[TASA 16],Tabla16[NUM],Tabla1[[#This Row],[CODIGO]])</f>
        <v>0</v>
      </c>
      <c r="F596" s="28">
        <f>SUMIFS(Tabla16[TASA 0%],Tabla16[NUM],Tabla1[[#This Row],[CODIGO]])</f>
        <v>0</v>
      </c>
      <c r="G596" s="28">
        <f>SUMIFS(Tabla16[[EXENTO ]],Tabla16[NUM],Tabla1[[#This Row],[CODIGO]])</f>
        <v>0</v>
      </c>
      <c r="H596" s="28">
        <f>SUMIFS(Tabla16[IVA],Tabla16[NUM],Tabla1[[#This Row],[CODIGO]])</f>
        <v>0</v>
      </c>
      <c r="I596" s="28">
        <f>SUMIFS(Tabla16[ISR RET.],Tabla16[NUM],Tabla1[[#This Row],[CODIGO]])</f>
        <v>0</v>
      </c>
      <c r="J596" s="28">
        <f>SUMIFS(Tabla16[IVA RET.],Tabla16[NUM],Tabla1[[#This Row],[CODIGO]])</f>
        <v>0</v>
      </c>
      <c r="K596" t="str">
        <f>FIXED(Tabla1[[#This Row],[TASA 16%]],0)</f>
        <v>0</v>
      </c>
      <c r="L596" t="str">
        <f>FIXED(Tabla1[[#This Row],[TASA 0%]],0)</f>
        <v>0</v>
      </c>
      <c r="M596" t="str">
        <f>FIXED(Tabla1[[#This Row],[TASA EXE.]],0)</f>
        <v>0</v>
      </c>
      <c r="N596" t="str">
        <f>FIXED(Tabla1[[#This Row],[IVA]],0)</f>
        <v>0</v>
      </c>
      <c r="O596" t="str">
        <f>FIXED(Tabla1[[#This Row],[ISR RET]],0)</f>
        <v>0</v>
      </c>
      <c r="P596" t="str">
        <f>FIXED(Tabla1[[#This Row],[IVA RET]],0)</f>
        <v>0</v>
      </c>
      <c r="R596" s="35">
        <f>Tabla1[[#This Row],[TASA 16]]*16%</f>
        <v>0</v>
      </c>
    </row>
    <row r="597" spans="2:20" x14ac:dyDescent="0.25">
      <c r="B597" t="str">
        <f>'[1]210 Y RFC'!A597</f>
        <v>RPP850118C67</v>
      </c>
      <c r="C597" t="str">
        <f>'[1]210 Y RFC'!B597</f>
        <v>210-0594</v>
      </c>
      <c r="D597" t="str">
        <f>'[1]210 Y RFC'!C597</f>
        <v>RESTAURANTE EL PARGO DEL PACIFICO SA DE CV</v>
      </c>
      <c r="E597" s="28">
        <f>SUMIFS(Tabla16[TASA 16],Tabla16[NUM],Tabla1[[#This Row],[CODIGO]])</f>
        <v>0</v>
      </c>
      <c r="F597" s="28">
        <f>SUMIFS(Tabla16[TASA 0%],Tabla16[NUM],Tabla1[[#This Row],[CODIGO]])</f>
        <v>0</v>
      </c>
      <c r="G597" s="28">
        <f>SUMIFS(Tabla16[[EXENTO ]],Tabla16[NUM],Tabla1[[#This Row],[CODIGO]])</f>
        <v>0</v>
      </c>
      <c r="H597" s="28">
        <f>SUMIFS(Tabla16[IVA],Tabla16[NUM],Tabla1[[#This Row],[CODIGO]])</f>
        <v>0</v>
      </c>
      <c r="I597" s="28">
        <f>SUMIFS(Tabla16[ISR RET.],Tabla16[NUM],Tabla1[[#This Row],[CODIGO]])</f>
        <v>0</v>
      </c>
      <c r="J597" s="28">
        <f>SUMIFS(Tabla16[IVA RET.],Tabla16[NUM],Tabla1[[#This Row],[CODIGO]])</f>
        <v>0</v>
      </c>
      <c r="K597" t="str">
        <f>FIXED(Tabla1[[#This Row],[TASA 16%]],0)</f>
        <v>0</v>
      </c>
      <c r="L597" t="str">
        <f>FIXED(Tabla1[[#This Row],[TASA 0%]],0)</f>
        <v>0</v>
      </c>
      <c r="M597" t="str">
        <f>FIXED(Tabla1[[#This Row],[TASA EXE.]],0)</f>
        <v>0</v>
      </c>
      <c r="N597" t="str">
        <f>FIXED(Tabla1[[#This Row],[IVA]],0)</f>
        <v>0</v>
      </c>
      <c r="O597" t="str">
        <f>FIXED(Tabla1[[#This Row],[ISR RET]],0)</f>
        <v>0</v>
      </c>
      <c r="P597" t="str">
        <f>FIXED(Tabla1[[#This Row],[IVA RET]],0)</f>
        <v>0</v>
      </c>
      <c r="R597" s="35">
        <f>Tabla1[[#This Row],[TASA 16]]*16%</f>
        <v>0</v>
      </c>
    </row>
    <row r="598" spans="2:20" x14ac:dyDescent="0.25">
      <c r="B598" t="str">
        <f>'[1]210 Y RFC'!A598</f>
        <v>MER551201D48</v>
      </c>
      <c r="C598" t="str">
        <f>'[1]210 Y RFC'!B598</f>
        <v>210-0595</v>
      </c>
      <c r="D598" t="str">
        <f>'[1]210 Y RFC'!C598</f>
        <v>MERCK SA DE CV</v>
      </c>
      <c r="E598" s="28">
        <f>SUMIFS(Tabla16[TASA 16],Tabla16[NUM],Tabla1[[#This Row],[CODIGO]])</f>
        <v>0</v>
      </c>
      <c r="F598" s="28">
        <f>SUMIFS(Tabla16[TASA 0%],Tabla16[NUM],Tabla1[[#This Row],[CODIGO]])</f>
        <v>0</v>
      </c>
      <c r="G598" s="28">
        <f>SUMIFS(Tabla16[[EXENTO ]],Tabla16[NUM],Tabla1[[#This Row],[CODIGO]])</f>
        <v>0</v>
      </c>
      <c r="H598" s="28">
        <f>SUMIFS(Tabla16[IVA],Tabla16[NUM],Tabla1[[#This Row],[CODIGO]])</f>
        <v>0</v>
      </c>
      <c r="I598" s="28">
        <f>SUMIFS(Tabla16[ISR RET.],Tabla16[NUM],Tabla1[[#This Row],[CODIGO]])</f>
        <v>0</v>
      </c>
      <c r="J598" s="28">
        <f>SUMIFS(Tabla16[IVA RET.],Tabla16[NUM],Tabla1[[#This Row],[CODIGO]])</f>
        <v>0</v>
      </c>
      <c r="K598" t="str">
        <f>FIXED(Tabla1[[#This Row],[TASA 16%]],0)</f>
        <v>0</v>
      </c>
      <c r="L598" t="str">
        <f>FIXED(Tabla1[[#This Row],[TASA 0%]],0)</f>
        <v>0</v>
      </c>
      <c r="M598" t="str">
        <f>FIXED(Tabla1[[#This Row],[TASA EXE.]],0)</f>
        <v>0</v>
      </c>
      <c r="N598" t="str">
        <f>FIXED(Tabla1[[#This Row],[IVA]],0)</f>
        <v>0</v>
      </c>
      <c r="O598" t="str">
        <f>FIXED(Tabla1[[#This Row],[ISR RET]],0)</f>
        <v>0</v>
      </c>
      <c r="P598" t="str">
        <f>FIXED(Tabla1[[#This Row],[IVA RET]],0)</f>
        <v>0</v>
      </c>
      <c r="R598" s="35">
        <f>Tabla1[[#This Row],[TASA 16]]*16%</f>
        <v>0</v>
      </c>
    </row>
    <row r="599" spans="2:20" x14ac:dyDescent="0.25">
      <c r="B599" t="str">
        <f>'[1]210 Y RFC'!A599</f>
        <v>EFE8908015L3</v>
      </c>
      <c r="C599" t="str">
        <f>'[1]210 Y RFC'!B599</f>
        <v>210-0596</v>
      </c>
      <c r="D599" t="str">
        <f>'[1]210 Y RFC'!C599</f>
        <v>EFECTIVALE S DE RL DE CV</v>
      </c>
      <c r="E599" s="28">
        <f>SUMIFS(Tabla16[TASA 16],Tabla16[NUM],Tabla1[[#This Row],[CODIGO]])</f>
        <v>0</v>
      </c>
      <c r="F599" s="28">
        <f>SUMIFS(Tabla16[TASA 0%],Tabla16[NUM],Tabla1[[#This Row],[CODIGO]])</f>
        <v>0</v>
      </c>
      <c r="G599" s="28">
        <f>SUMIFS(Tabla16[[EXENTO ]],Tabla16[NUM],Tabla1[[#This Row],[CODIGO]])</f>
        <v>0</v>
      </c>
      <c r="H599" s="28">
        <f>SUMIFS(Tabla16[IVA],Tabla16[NUM],Tabla1[[#This Row],[CODIGO]])</f>
        <v>0</v>
      </c>
      <c r="I599" s="28">
        <f>SUMIFS(Tabla16[ISR RET.],Tabla16[NUM],Tabla1[[#This Row],[CODIGO]])</f>
        <v>0</v>
      </c>
      <c r="J599" s="28">
        <f>SUMIFS(Tabla16[IVA RET.],Tabla16[NUM],Tabla1[[#This Row],[CODIGO]])</f>
        <v>0</v>
      </c>
      <c r="K599" t="str">
        <f>FIXED(Tabla1[[#This Row],[TASA 16%]],0)</f>
        <v>0</v>
      </c>
      <c r="L599" t="str">
        <f>FIXED(Tabla1[[#This Row],[TASA 0%]],0)</f>
        <v>0</v>
      </c>
      <c r="M599" t="str">
        <f>FIXED(Tabla1[[#This Row],[TASA EXE.]],0)</f>
        <v>0</v>
      </c>
      <c r="N599" t="str">
        <f>FIXED(Tabla1[[#This Row],[IVA]],0)</f>
        <v>0</v>
      </c>
      <c r="O599" t="str">
        <f>FIXED(Tabla1[[#This Row],[ISR RET]],0)</f>
        <v>0</v>
      </c>
      <c r="P599" t="str">
        <f>FIXED(Tabla1[[#This Row],[IVA RET]],0)</f>
        <v>0</v>
      </c>
      <c r="R599" s="35">
        <f>Tabla1[[#This Row],[TASA 16]]*16%</f>
        <v>0</v>
      </c>
    </row>
    <row r="600" spans="2:20" x14ac:dyDescent="0.25">
      <c r="B600" t="str">
        <f>'[1]210 Y RFC'!A600</f>
        <v>TOHR570704KU3</v>
      </c>
      <c r="C600" t="str">
        <f>'[1]210 Y RFC'!B600</f>
        <v>210-0597</v>
      </c>
      <c r="D600" t="str">
        <f>'[1]210 Y RFC'!C600</f>
        <v>DE LA TORRE HERNANDEZ MA DEL REFUGIO</v>
      </c>
      <c r="E600" s="28">
        <f>SUMIFS(Tabla16[TASA 16],Tabla16[NUM],Tabla1[[#This Row],[CODIGO]])</f>
        <v>0</v>
      </c>
      <c r="F600" s="28">
        <f>SUMIFS(Tabla16[TASA 0%],Tabla16[NUM],Tabla1[[#This Row],[CODIGO]])</f>
        <v>0</v>
      </c>
      <c r="G600" s="28">
        <f>SUMIFS(Tabla16[[EXENTO ]],Tabla16[NUM],Tabla1[[#This Row],[CODIGO]])</f>
        <v>0</v>
      </c>
      <c r="H600" s="28">
        <f>SUMIFS(Tabla16[IVA],Tabla16[NUM],Tabla1[[#This Row],[CODIGO]])</f>
        <v>0</v>
      </c>
      <c r="I600" s="28">
        <f>SUMIFS(Tabla16[ISR RET.],Tabla16[NUM],Tabla1[[#This Row],[CODIGO]])</f>
        <v>0</v>
      </c>
      <c r="J600" s="28">
        <f>SUMIFS(Tabla16[IVA RET.],Tabla16[NUM],Tabla1[[#This Row],[CODIGO]])</f>
        <v>0</v>
      </c>
      <c r="K600" t="str">
        <f>FIXED(Tabla1[[#This Row],[TASA 16%]],0)</f>
        <v>0</v>
      </c>
      <c r="L600" t="str">
        <f>FIXED(Tabla1[[#This Row],[TASA 0%]],0)</f>
        <v>0</v>
      </c>
      <c r="M600" t="str">
        <f>FIXED(Tabla1[[#This Row],[TASA EXE.]],0)</f>
        <v>0</v>
      </c>
      <c r="N600" t="str">
        <f>FIXED(Tabla1[[#This Row],[IVA]],0)</f>
        <v>0</v>
      </c>
      <c r="O600" t="str">
        <f>FIXED(Tabla1[[#This Row],[ISR RET]],0)</f>
        <v>0</v>
      </c>
      <c r="P600" t="str">
        <f>FIXED(Tabla1[[#This Row],[IVA RET]],0)</f>
        <v>0</v>
      </c>
      <c r="R600" s="35">
        <f>Tabla1[[#This Row],[TASA 16]]*16%</f>
        <v>0</v>
      </c>
    </row>
    <row r="601" spans="2:20" x14ac:dyDescent="0.25">
      <c r="B601" t="str">
        <f>'[1]210 Y RFC'!A601</f>
        <v>GCA9702207F7</v>
      </c>
      <c r="C601" t="str">
        <f>'[1]210 Y RFC'!B601</f>
        <v>210-0598</v>
      </c>
      <c r="D601" t="str">
        <f>'[1]210 Y RFC'!C601</f>
        <v>GRUPO COMERCIAL ATEMAJAC SA DE CV</v>
      </c>
      <c r="E601" s="28">
        <f>SUMIFS(Tabla16[TASA 16],Tabla16[NUM],Tabla1[[#This Row],[CODIGO]])</f>
        <v>0</v>
      </c>
      <c r="F601" s="28">
        <f>SUMIFS(Tabla16[TASA 0%],Tabla16[NUM],Tabla1[[#This Row],[CODIGO]])</f>
        <v>0</v>
      </c>
      <c r="G601" s="28">
        <f>SUMIFS(Tabla16[[EXENTO ]],Tabla16[NUM],Tabla1[[#This Row],[CODIGO]])</f>
        <v>0</v>
      </c>
      <c r="H601" s="28">
        <f>SUMIFS(Tabla16[IVA],Tabla16[NUM],Tabla1[[#This Row],[CODIGO]])</f>
        <v>0</v>
      </c>
      <c r="I601" s="28">
        <f>SUMIFS(Tabla16[ISR RET.],Tabla16[NUM],Tabla1[[#This Row],[CODIGO]])</f>
        <v>0</v>
      </c>
      <c r="J601" s="28">
        <f>SUMIFS(Tabla16[IVA RET.],Tabla16[NUM],Tabla1[[#This Row],[CODIGO]])</f>
        <v>0</v>
      </c>
      <c r="K601" t="str">
        <f>FIXED(Tabla1[[#This Row],[TASA 16%]],0)</f>
        <v>0</v>
      </c>
      <c r="L601" t="str">
        <f>FIXED(Tabla1[[#This Row],[TASA 0%]],0)</f>
        <v>0</v>
      </c>
      <c r="M601" t="str">
        <f>FIXED(Tabla1[[#This Row],[TASA EXE.]],0)</f>
        <v>0</v>
      </c>
      <c r="N601" t="str">
        <f>FIXED(Tabla1[[#This Row],[IVA]],0)</f>
        <v>0</v>
      </c>
      <c r="O601" t="str">
        <f>FIXED(Tabla1[[#This Row],[ISR RET]],0)</f>
        <v>0</v>
      </c>
      <c r="P601" t="str">
        <f>FIXED(Tabla1[[#This Row],[IVA RET]],0)</f>
        <v>0</v>
      </c>
      <c r="R601" s="35">
        <f>Tabla1[[#This Row],[TASA 16]]*16%</f>
        <v>0</v>
      </c>
    </row>
    <row r="602" spans="2:20" x14ac:dyDescent="0.25">
      <c r="B602" t="str">
        <f>'[1]210 Y RFC'!A602</f>
        <v>TCT860516HQ5</v>
      </c>
      <c r="C602" t="str">
        <f>'[1]210 Y RFC'!B602</f>
        <v>210-0599</v>
      </c>
      <c r="D602" t="str">
        <f>'[1]210 Y RFC'!C602</f>
        <v>TELEVISION POR CABLE TEPA SA DE CV</v>
      </c>
      <c r="E602" s="28">
        <f>SUMIFS(Tabla16[TASA 16],Tabla16[NUM],Tabla1[[#This Row],[CODIGO]])</f>
        <v>0</v>
      </c>
      <c r="F602" s="28">
        <f>SUMIFS(Tabla16[TASA 0%],Tabla16[NUM],Tabla1[[#This Row],[CODIGO]])</f>
        <v>0</v>
      </c>
      <c r="G602" s="28">
        <f>SUMIFS(Tabla16[[EXENTO ]],Tabla16[NUM],Tabla1[[#This Row],[CODIGO]])</f>
        <v>0</v>
      </c>
      <c r="H602" s="28">
        <f>SUMIFS(Tabla16[IVA],Tabla16[NUM],Tabla1[[#This Row],[CODIGO]])</f>
        <v>0</v>
      </c>
      <c r="I602" s="28">
        <f>SUMIFS(Tabla16[ISR RET.],Tabla16[NUM],Tabla1[[#This Row],[CODIGO]])</f>
        <v>0</v>
      </c>
      <c r="J602" s="28">
        <f>SUMIFS(Tabla16[IVA RET.],Tabla16[NUM],Tabla1[[#This Row],[CODIGO]])</f>
        <v>0</v>
      </c>
      <c r="K602" t="str">
        <f>FIXED(Tabla1[[#This Row],[TASA 16%]],0)</f>
        <v>0</v>
      </c>
      <c r="L602" t="str">
        <f>FIXED(Tabla1[[#This Row],[TASA 0%]],0)</f>
        <v>0</v>
      </c>
      <c r="M602" t="str">
        <f>FIXED(Tabla1[[#This Row],[TASA EXE.]],0)</f>
        <v>0</v>
      </c>
      <c r="N602" t="str">
        <f>FIXED(Tabla1[[#This Row],[IVA]],0)</f>
        <v>0</v>
      </c>
      <c r="O602" t="str">
        <f>FIXED(Tabla1[[#This Row],[ISR RET]],0)</f>
        <v>0</v>
      </c>
      <c r="P602" t="str">
        <f>FIXED(Tabla1[[#This Row],[IVA RET]],0)</f>
        <v>0</v>
      </c>
      <c r="R602" s="35">
        <f>Tabla1[[#This Row],[TASA 16]]*16%</f>
        <v>0</v>
      </c>
    </row>
    <row r="603" spans="2:20" x14ac:dyDescent="0.25">
      <c r="B603">
        <f>'[1]210 Y RFC'!A603</f>
        <v>0</v>
      </c>
      <c r="C603" t="str">
        <f>'[1]210 Y RFC'!B603</f>
        <v>210-0600</v>
      </c>
      <c r="D603" t="str">
        <f>'[1]210 Y RFC'!C603</f>
        <v>URZUA VELAZQUEZ JORGE</v>
      </c>
      <c r="E603" s="28">
        <f>SUMIFS(Tabla16[TASA 16],Tabla16[NUM],Tabla1[[#This Row],[CODIGO]])</f>
        <v>0</v>
      </c>
      <c r="F603" s="28">
        <f>SUMIFS(Tabla16[TASA 0%],Tabla16[NUM],Tabla1[[#This Row],[CODIGO]])</f>
        <v>0</v>
      </c>
      <c r="G603" s="28">
        <f>SUMIFS(Tabla16[[EXENTO ]],Tabla16[NUM],Tabla1[[#This Row],[CODIGO]])</f>
        <v>0</v>
      </c>
      <c r="H603" s="28">
        <f>SUMIFS(Tabla16[IVA],Tabla16[NUM],Tabla1[[#This Row],[CODIGO]])</f>
        <v>0</v>
      </c>
      <c r="I603" s="28">
        <f>SUMIFS(Tabla16[ISR RET.],Tabla16[NUM],Tabla1[[#This Row],[CODIGO]])</f>
        <v>0</v>
      </c>
      <c r="J603" s="28">
        <f>SUMIFS(Tabla16[IVA RET.],Tabla16[NUM],Tabla1[[#This Row],[CODIGO]])</f>
        <v>0</v>
      </c>
      <c r="K603" t="str">
        <f>FIXED(Tabla1[[#This Row],[TASA 16%]],0)</f>
        <v>0</v>
      </c>
      <c r="L603" t="str">
        <f>FIXED(Tabla1[[#This Row],[TASA 0%]],0)</f>
        <v>0</v>
      </c>
      <c r="M603" t="str">
        <f>FIXED(Tabla1[[#This Row],[TASA EXE.]],0)</f>
        <v>0</v>
      </c>
      <c r="N603" t="str">
        <f>FIXED(Tabla1[[#This Row],[IVA]],0)</f>
        <v>0</v>
      </c>
      <c r="O603" t="str">
        <f>FIXED(Tabla1[[#This Row],[ISR RET]],0)</f>
        <v>0</v>
      </c>
      <c r="P603" t="str">
        <f>FIXED(Tabla1[[#This Row],[IVA RET]],0)</f>
        <v>0</v>
      </c>
      <c r="R603" s="35">
        <f>Tabla1[[#This Row],[TASA 16]]*16%</f>
        <v>0</v>
      </c>
    </row>
    <row r="604" spans="2:20" x14ac:dyDescent="0.25">
      <c r="B604" t="str">
        <f>'[1]210 Y RFC'!A604</f>
        <v>LOSJ921130L65</v>
      </c>
      <c r="C604" t="str">
        <f>'[1]210 Y RFC'!B604</f>
        <v>210-0601</v>
      </c>
      <c r="D604" t="str">
        <f>'[1]210 Y RFC'!C604</f>
        <v>LOPEZ SANCHEZ JAZMIN</v>
      </c>
      <c r="E604" s="28">
        <f>SUMIFS(Tabla16[TASA 16],Tabla16[NUM],Tabla1[[#This Row],[CODIGO]])</f>
        <v>0</v>
      </c>
      <c r="F604" s="28">
        <f>SUMIFS(Tabla16[TASA 0%],Tabla16[NUM],Tabla1[[#This Row],[CODIGO]])</f>
        <v>0</v>
      </c>
      <c r="G604" s="28">
        <f>SUMIFS(Tabla16[[EXENTO ]],Tabla16[NUM],Tabla1[[#This Row],[CODIGO]])</f>
        <v>0</v>
      </c>
      <c r="H604" s="28">
        <f>SUMIFS(Tabla16[IVA],Tabla16[NUM],Tabla1[[#This Row],[CODIGO]])</f>
        <v>0</v>
      </c>
      <c r="I604" s="28">
        <f>SUMIFS(Tabla16[ISR RET.],Tabla16[NUM],Tabla1[[#This Row],[CODIGO]])</f>
        <v>0</v>
      </c>
      <c r="J604" s="28">
        <f>SUMIFS(Tabla16[IVA RET.],Tabla16[NUM],Tabla1[[#This Row],[CODIGO]])</f>
        <v>0</v>
      </c>
      <c r="K604" t="str">
        <f>FIXED(Tabla1[[#This Row],[TASA 16%]],0)</f>
        <v>0</v>
      </c>
      <c r="L604" t="str">
        <f>FIXED(Tabla1[[#This Row],[TASA 0%]],0)</f>
        <v>0</v>
      </c>
      <c r="M604" t="str">
        <f>FIXED(Tabla1[[#This Row],[TASA EXE.]],0)</f>
        <v>0</v>
      </c>
      <c r="N604" t="str">
        <f>FIXED(Tabla1[[#This Row],[IVA]],0)</f>
        <v>0</v>
      </c>
      <c r="O604" t="str">
        <f>FIXED(Tabla1[[#This Row],[ISR RET]],0)</f>
        <v>0</v>
      </c>
      <c r="P604" t="str">
        <f>FIXED(Tabla1[[#This Row],[IVA RET]],0)</f>
        <v>0</v>
      </c>
      <c r="R604" s="35">
        <f>Tabla1[[#This Row],[TASA 16]]*16%</f>
        <v>0</v>
      </c>
      <c r="T604" s="67"/>
    </row>
    <row r="605" spans="2:20" x14ac:dyDescent="0.25">
      <c r="B605" t="str">
        <f>'[1]210 Y RFC'!A605</f>
        <v>SALJ951023GB6</v>
      </c>
      <c r="C605" t="str">
        <f>'[1]210 Y RFC'!B605</f>
        <v>210-0602</v>
      </c>
      <c r="D605" t="str">
        <f>'[1]210 Y RFC'!C605</f>
        <v>SALAZAR LOPEZ JOSHUA ISRAEL</v>
      </c>
      <c r="E605" s="28">
        <f>SUMIFS(Tabla16[TASA 16],Tabla16[NUM],Tabla1[[#This Row],[CODIGO]])</f>
        <v>124397.5625</v>
      </c>
      <c r="F605" s="28">
        <f>SUMIFS(Tabla16[TASA 0%],Tabla16[NUM],Tabla1[[#This Row],[CODIGO]])</f>
        <v>38608.527499999997</v>
      </c>
      <c r="G605" s="28">
        <f>SUMIFS(Tabla16[[EXENTO ]],Tabla16[NUM],Tabla1[[#This Row],[CODIGO]])</f>
        <v>0</v>
      </c>
      <c r="H605" s="28">
        <f>SUMIFS(Tabla16[IVA],Tabla16[NUM],Tabla1[[#This Row],[CODIGO]])</f>
        <v>19903.61</v>
      </c>
      <c r="I605" s="28">
        <f>SUMIFS(Tabla16[ISR RET.],Tabla16[NUM],Tabla1[[#This Row],[CODIGO]])</f>
        <v>0</v>
      </c>
      <c r="J605" s="28">
        <f>SUMIFS(Tabla16[IVA RET.],Tabla16[NUM],Tabla1[[#This Row],[CODIGO]])</f>
        <v>0</v>
      </c>
      <c r="K605" t="str">
        <f>FIXED(Tabla1[[#This Row],[TASA 16%]],0)</f>
        <v>124,398</v>
      </c>
      <c r="L605" t="str">
        <f>FIXED(Tabla1[[#This Row],[TASA 0%]],0)</f>
        <v>38,609</v>
      </c>
      <c r="M605" t="str">
        <f>FIXED(Tabla1[[#This Row],[TASA EXE.]],0)</f>
        <v>0</v>
      </c>
      <c r="N605" t="str">
        <f>FIXED(Tabla1[[#This Row],[IVA]],0)</f>
        <v>19,904</v>
      </c>
      <c r="O605" t="str">
        <f>FIXED(Tabla1[[#This Row],[ISR RET]],0)</f>
        <v>0</v>
      </c>
      <c r="P605" t="str">
        <f>FIXED(Tabla1[[#This Row],[IVA RET]],0)</f>
        <v>0</v>
      </c>
      <c r="R605" s="35">
        <f>Tabla1[[#This Row],[TASA 16]]*16%</f>
        <v>19903.68</v>
      </c>
      <c r="T605" s="67"/>
    </row>
    <row r="606" spans="2:20" x14ac:dyDescent="0.25">
      <c r="B606" t="str">
        <f>'[1]210 Y RFC'!A606</f>
        <v>CADA6504106Q1</v>
      </c>
      <c r="C606" t="str">
        <f>'[1]210 Y RFC'!B606</f>
        <v>210-0603</v>
      </c>
      <c r="D606" t="str">
        <f>'[1]210 Y RFC'!C606</f>
        <v>CARDENAS DAVALOS ALBERTO</v>
      </c>
      <c r="E606" s="28">
        <f>SUMIFS(Tabla16[TASA 16],Tabla16[NUM],Tabla1[[#This Row],[CODIGO]])</f>
        <v>210419.4375</v>
      </c>
      <c r="F606" s="28">
        <f>SUMIFS(Tabla16[TASA 0%],Tabla16[NUM],Tabla1[[#This Row],[CODIGO]])</f>
        <v>0.41249999998592557</v>
      </c>
      <c r="G606" s="28">
        <f>SUMIFS(Tabla16[[EXENTO ]],Tabla16[NUM],Tabla1[[#This Row],[CODIGO]])</f>
        <v>0</v>
      </c>
      <c r="H606" s="28">
        <f>SUMIFS(Tabla16[IVA],Tabla16[NUM],Tabla1[[#This Row],[CODIGO]])</f>
        <v>33667.11</v>
      </c>
      <c r="I606" s="28">
        <f>SUMIFS(Tabla16[ISR RET.],Tabla16[NUM],Tabla1[[#This Row],[CODIGO]])</f>
        <v>0</v>
      </c>
      <c r="J606" s="28">
        <f>SUMIFS(Tabla16[IVA RET.],Tabla16[NUM],Tabla1[[#This Row],[CODIGO]])</f>
        <v>0</v>
      </c>
      <c r="K606" t="str">
        <f>FIXED(Tabla1[[#This Row],[TASA 16%]],0)</f>
        <v>210,419</v>
      </c>
      <c r="L606" t="str">
        <f>FIXED(Tabla1[[#This Row],[TASA 0%]],0)</f>
        <v>0</v>
      </c>
      <c r="M606" t="str">
        <f>FIXED(Tabla1[[#This Row],[TASA EXE.]],0)</f>
        <v>0</v>
      </c>
      <c r="N606" t="str">
        <f>FIXED(Tabla1[[#This Row],[IVA]],0)</f>
        <v>33,667</v>
      </c>
      <c r="O606" t="str">
        <f>FIXED(Tabla1[[#This Row],[ISR RET]],0)</f>
        <v>0</v>
      </c>
      <c r="P606" t="str">
        <f>FIXED(Tabla1[[#This Row],[IVA RET]],0)</f>
        <v>0</v>
      </c>
      <c r="R606" s="35">
        <f>Tabla1[[#This Row],[TASA 16]]*16%</f>
        <v>33667.040000000001</v>
      </c>
    </row>
    <row r="607" spans="2:20" x14ac:dyDescent="0.25">
      <c r="B607" t="str">
        <f>'[1]210 Y RFC'!A607</f>
        <v>CARG701123GD8</v>
      </c>
      <c r="C607" t="str">
        <f>'[1]210 Y RFC'!B607</f>
        <v>210-0604</v>
      </c>
      <c r="D607" t="str">
        <f>'[1]210 Y RFC'!C607</f>
        <v>CABRERA RODRIGUEZ JOSE GUADALUPE</v>
      </c>
      <c r="E607" s="28">
        <f>SUMIFS(Tabla16[TASA 16],Tabla16[NUM],Tabla1[[#This Row],[CODIGO]])</f>
        <v>0</v>
      </c>
      <c r="F607" s="28">
        <f>SUMIFS(Tabla16[TASA 0%],Tabla16[NUM],Tabla1[[#This Row],[CODIGO]])</f>
        <v>0</v>
      </c>
      <c r="G607" s="28">
        <f>SUMIFS(Tabla16[[EXENTO ]],Tabla16[NUM],Tabla1[[#This Row],[CODIGO]])</f>
        <v>0</v>
      </c>
      <c r="H607" s="28">
        <f>SUMIFS(Tabla16[IVA],Tabla16[NUM],Tabla1[[#This Row],[CODIGO]])</f>
        <v>0</v>
      </c>
      <c r="I607" s="28">
        <f>SUMIFS(Tabla16[ISR RET.],Tabla16[NUM],Tabla1[[#This Row],[CODIGO]])</f>
        <v>0</v>
      </c>
      <c r="J607" s="28">
        <f>SUMIFS(Tabla16[IVA RET.],Tabla16[NUM],Tabla1[[#This Row],[CODIGO]])</f>
        <v>0</v>
      </c>
      <c r="K607" t="str">
        <f>FIXED(Tabla1[[#This Row],[TASA 16%]],0)</f>
        <v>0</v>
      </c>
      <c r="L607" t="str">
        <f>FIXED(Tabla1[[#This Row],[TASA 0%]],0)</f>
        <v>0</v>
      </c>
      <c r="M607" t="str">
        <f>FIXED(Tabla1[[#This Row],[TASA EXE.]],0)</f>
        <v>0</v>
      </c>
      <c r="N607" t="str">
        <f>FIXED(Tabla1[[#This Row],[IVA]],0)</f>
        <v>0</v>
      </c>
      <c r="O607" t="str">
        <f>FIXED(Tabla1[[#This Row],[ISR RET]],0)</f>
        <v>0</v>
      </c>
      <c r="P607" t="str">
        <f>FIXED(Tabla1[[#This Row],[IVA RET]],0)</f>
        <v>0</v>
      </c>
      <c r="R607" s="35">
        <f>Tabla1[[#This Row],[TASA 16]]*16%</f>
        <v>0</v>
      </c>
    </row>
    <row r="608" spans="2:20" x14ac:dyDescent="0.25">
      <c r="B608" t="str">
        <f>'[1]210 Y RFC'!A608</f>
        <v>COGP58122087A</v>
      </c>
      <c r="C608" t="str">
        <f>'[1]210 Y RFC'!B608</f>
        <v>210-0605</v>
      </c>
      <c r="D608" t="str">
        <f>'[1]210 Y RFC'!C608</f>
        <v>CONTRERAS GARZA JOSE PABLO</v>
      </c>
      <c r="E608" s="28">
        <f>SUMIFS(Tabla16[TASA 16],Tabla16[NUM],Tabla1[[#This Row],[CODIGO]])</f>
        <v>0</v>
      </c>
      <c r="F608" s="28">
        <f>SUMIFS(Tabla16[TASA 0%],Tabla16[NUM],Tabla1[[#This Row],[CODIGO]])</f>
        <v>0</v>
      </c>
      <c r="G608" s="28">
        <f>SUMIFS(Tabla16[[EXENTO ]],Tabla16[NUM],Tabla1[[#This Row],[CODIGO]])</f>
        <v>0</v>
      </c>
      <c r="H608" s="28">
        <f>SUMIFS(Tabla16[IVA],Tabla16[NUM],Tabla1[[#This Row],[CODIGO]])</f>
        <v>0</v>
      </c>
      <c r="I608" s="28">
        <f>SUMIFS(Tabla16[ISR RET.],Tabla16[NUM],Tabla1[[#This Row],[CODIGO]])</f>
        <v>0</v>
      </c>
      <c r="J608" s="28">
        <f>SUMIFS(Tabla16[IVA RET.],Tabla16[NUM],Tabla1[[#This Row],[CODIGO]])</f>
        <v>0</v>
      </c>
      <c r="K608" t="str">
        <f>FIXED(Tabla1[[#This Row],[TASA 16%]],0)</f>
        <v>0</v>
      </c>
      <c r="L608" t="str">
        <f>FIXED(Tabla1[[#This Row],[TASA 0%]],0)</f>
        <v>0</v>
      </c>
      <c r="M608" t="str">
        <f>FIXED(Tabla1[[#This Row],[TASA EXE.]],0)</f>
        <v>0</v>
      </c>
      <c r="N608" t="str">
        <f>FIXED(Tabla1[[#This Row],[IVA]],0)</f>
        <v>0</v>
      </c>
      <c r="O608" t="str">
        <f>FIXED(Tabla1[[#This Row],[ISR RET]],0)</f>
        <v>0</v>
      </c>
      <c r="P608" t="str">
        <f>FIXED(Tabla1[[#This Row],[IVA RET]],0)</f>
        <v>0</v>
      </c>
      <c r="R608" s="35">
        <f>Tabla1[[#This Row],[TASA 16]]*16%</f>
        <v>0</v>
      </c>
    </row>
    <row r="609" spans="2:20" x14ac:dyDescent="0.25">
      <c r="B609" t="str">
        <f>'[1]210 Y RFC'!A609</f>
        <v>GOGI610205HI0</v>
      </c>
      <c r="C609" t="str">
        <f>'[1]210 Y RFC'!B609</f>
        <v>210-0606</v>
      </c>
      <c r="D609" t="str">
        <f>'[1]210 Y RFC'!C609</f>
        <v>GOMEZ GONZALEZ IGNACIO</v>
      </c>
      <c r="E609" s="28">
        <f>SUMIFS(Tabla16[TASA 16],Tabla16[NUM],Tabla1[[#This Row],[CODIGO]])</f>
        <v>0</v>
      </c>
      <c r="F609" s="28">
        <f>SUMIFS(Tabla16[TASA 0%],Tabla16[NUM],Tabla1[[#This Row],[CODIGO]])</f>
        <v>24485.41</v>
      </c>
      <c r="G609" s="28">
        <f>SUMIFS(Tabla16[[EXENTO ]],Tabla16[NUM],Tabla1[[#This Row],[CODIGO]])</f>
        <v>1958.8400000000001</v>
      </c>
      <c r="H609" s="28">
        <f>SUMIFS(Tabla16[IVA],Tabla16[NUM],Tabla1[[#This Row],[CODIGO]])</f>
        <v>0</v>
      </c>
      <c r="I609" s="28">
        <f>SUMIFS(Tabla16[ISR RET.],Tabla16[NUM],Tabla1[[#This Row],[CODIGO]])</f>
        <v>0</v>
      </c>
      <c r="J609" s="28">
        <f>SUMIFS(Tabla16[IVA RET.],Tabla16[NUM],Tabla1[[#This Row],[CODIGO]])</f>
        <v>0</v>
      </c>
      <c r="K609" t="str">
        <f>FIXED(Tabla1[[#This Row],[TASA 16%]],0)</f>
        <v>0</v>
      </c>
      <c r="L609" t="str">
        <f>FIXED(Tabla1[[#This Row],[TASA 0%]],0)</f>
        <v>24,485</v>
      </c>
      <c r="M609" t="str">
        <f>FIXED(Tabla1[[#This Row],[TASA EXE.]],0)</f>
        <v>1,959</v>
      </c>
      <c r="N609" t="str">
        <f>FIXED(Tabla1[[#This Row],[IVA]],0)</f>
        <v>0</v>
      </c>
      <c r="O609" t="str">
        <f>FIXED(Tabla1[[#This Row],[ISR RET]],0)</f>
        <v>0</v>
      </c>
      <c r="P609" t="str">
        <f>FIXED(Tabla1[[#This Row],[IVA RET]],0)</f>
        <v>0</v>
      </c>
      <c r="R609" s="35">
        <f>Tabla1[[#This Row],[TASA 16]]*16%</f>
        <v>0</v>
      </c>
    </row>
    <row r="610" spans="2:20" x14ac:dyDescent="0.25">
      <c r="B610" t="str">
        <f>'[1]210 Y RFC'!A610</f>
        <v>VEMA710806BU2</v>
      </c>
      <c r="C610" t="str">
        <f>'[1]210 Y RFC'!B610</f>
        <v>210-0607</v>
      </c>
      <c r="D610" t="str">
        <f>'[1]210 Y RFC'!C610</f>
        <v>VENEGAS MARTINEZ ARNOLDO</v>
      </c>
      <c r="E610" s="28">
        <f>SUMIFS(Tabla16[TASA 16],Tabla16[NUM],Tabla1[[#This Row],[CODIGO]])</f>
        <v>0</v>
      </c>
      <c r="F610" s="28">
        <f>SUMIFS(Tabla16[TASA 0%],Tabla16[NUM],Tabla1[[#This Row],[CODIGO]])</f>
        <v>0</v>
      </c>
      <c r="G610" s="28">
        <f>SUMIFS(Tabla16[[EXENTO ]],Tabla16[NUM],Tabla1[[#This Row],[CODIGO]])</f>
        <v>0</v>
      </c>
      <c r="H610" s="28">
        <f>SUMIFS(Tabla16[IVA],Tabla16[NUM],Tabla1[[#This Row],[CODIGO]])</f>
        <v>0</v>
      </c>
      <c r="I610" s="28">
        <f>SUMIFS(Tabla16[ISR RET.],Tabla16[NUM],Tabla1[[#This Row],[CODIGO]])</f>
        <v>0</v>
      </c>
      <c r="J610" s="28">
        <f>SUMIFS(Tabla16[IVA RET.],Tabla16[NUM],Tabla1[[#This Row],[CODIGO]])</f>
        <v>0</v>
      </c>
      <c r="K610" t="str">
        <f>FIXED(Tabla1[[#This Row],[TASA 16%]],0)</f>
        <v>0</v>
      </c>
      <c r="L610" t="str">
        <f>FIXED(Tabla1[[#This Row],[TASA 0%]],0)</f>
        <v>0</v>
      </c>
      <c r="M610" t="str">
        <f>FIXED(Tabla1[[#This Row],[TASA EXE.]],0)</f>
        <v>0</v>
      </c>
      <c r="N610" t="str">
        <f>FIXED(Tabla1[[#This Row],[IVA]],0)</f>
        <v>0</v>
      </c>
      <c r="O610" t="str">
        <f>FIXED(Tabla1[[#This Row],[ISR RET]],0)</f>
        <v>0</v>
      </c>
      <c r="P610" t="str">
        <f>FIXED(Tabla1[[#This Row],[IVA RET]],0)</f>
        <v>0</v>
      </c>
      <c r="R610" s="35">
        <f>Tabla1[[#This Row],[TASA 16]]*16%</f>
        <v>0</v>
      </c>
    </row>
    <row r="611" spans="2:20" x14ac:dyDescent="0.25">
      <c r="B611" t="str">
        <f>'[1]210 Y RFC'!A611</f>
        <v>PEM011026935</v>
      </c>
      <c r="C611" t="str">
        <f>'[1]210 Y RFC'!B611</f>
        <v>210-0608</v>
      </c>
      <c r="D611" t="str">
        <f>'[1]210 Y RFC'!C611</f>
        <v>PROVEEDORA ESPECIALIZADA DE MEDICAMENTOS SA DE CV</v>
      </c>
      <c r="E611" s="28">
        <f>SUMIFS(Tabla16[TASA 16],Tabla16[NUM],Tabla1[[#This Row],[CODIGO]])</f>
        <v>0</v>
      </c>
      <c r="F611" s="28">
        <f>SUMIFS(Tabla16[TASA 0%],Tabla16[NUM],Tabla1[[#This Row],[CODIGO]])</f>
        <v>0</v>
      </c>
      <c r="G611" s="28">
        <f>SUMIFS(Tabla16[[EXENTO ]],Tabla16[NUM],Tabla1[[#This Row],[CODIGO]])</f>
        <v>0</v>
      </c>
      <c r="H611" s="28">
        <f>SUMIFS(Tabla16[IVA],Tabla16[NUM],Tabla1[[#This Row],[CODIGO]])</f>
        <v>0</v>
      </c>
      <c r="I611" s="28">
        <f>SUMIFS(Tabla16[ISR RET.],Tabla16[NUM],Tabla1[[#This Row],[CODIGO]])</f>
        <v>0</v>
      </c>
      <c r="J611" s="28">
        <f>SUMIFS(Tabla16[IVA RET.],Tabla16[NUM],Tabla1[[#This Row],[CODIGO]])</f>
        <v>0</v>
      </c>
      <c r="K611" t="str">
        <f>FIXED(Tabla1[[#This Row],[TASA 16%]],0)</f>
        <v>0</v>
      </c>
      <c r="L611" t="str">
        <f>FIXED(Tabla1[[#This Row],[TASA 0%]],0)</f>
        <v>0</v>
      </c>
      <c r="M611" t="str">
        <f>FIXED(Tabla1[[#This Row],[TASA EXE.]],0)</f>
        <v>0</v>
      </c>
      <c r="N611" t="str">
        <f>FIXED(Tabla1[[#This Row],[IVA]],0)</f>
        <v>0</v>
      </c>
      <c r="O611" t="str">
        <f>FIXED(Tabla1[[#This Row],[ISR RET]],0)</f>
        <v>0</v>
      </c>
      <c r="P611" t="str">
        <f>FIXED(Tabla1[[#This Row],[IVA RET]],0)</f>
        <v>0</v>
      </c>
      <c r="R611" s="35">
        <f>Tabla1[[#This Row],[TASA 16]]*16%</f>
        <v>0</v>
      </c>
    </row>
    <row r="612" spans="2:20" x14ac:dyDescent="0.25">
      <c r="B612" t="str">
        <f>'[1]210 Y RFC'!A612</f>
        <v>DPH1503237A9</v>
      </c>
      <c r="C612" t="str">
        <f>'[1]210 Y RFC'!B612</f>
        <v>210-0609</v>
      </c>
      <c r="D612" t="str">
        <f>'[1]210 Y RFC'!C612</f>
        <v>3D PHARMA S DE RL DE CV</v>
      </c>
      <c r="E612" s="28">
        <f>SUMIFS(Tabla16[TASA 16],Tabla16[NUM],Tabla1[[#This Row],[CODIGO]])</f>
        <v>0</v>
      </c>
      <c r="F612" s="28">
        <f>SUMIFS(Tabla16[TASA 0%],Tabla16[NUM],Tabla1[[#This Row],[CODIGO]])</f>
        <v>0</v>
      </c>
      <c r="G612" s="28">
        <f>SUMIFS(Tabla16[[EXENTO ]],Tabla16[NUM],Tabla1[[#This Row],[CODIGO]])</f>
        <v>0</v>
      </c>
      <c r="H612" s="28">
        <f>SUMIFS(Tabla16[IVA],Tabla16[NUM],Tabla1[[#This Row],[CODIGO]])</f>
        <v>0</v>
      </c>
      <c r="I612" s="28">
        <f>SUMIFS(Tabla16[ISR RET.],Tabla16[NUM],Tabla1[[#This Row],[CODIGO]])</f>
        <v>0</v>
      </c>
      <c r="J612" s="28">
        <f>SUMIFS(Tabla16[IVA RET.],Tabla16[NUM],Tabla1[[#This Row],[CODIGO]])</f>
        <v>0</v>
      </c>
      <c r="K612" t="str">
        <f>FIXED(Tabla1[[#This Row],[TASA 16%]],0)</f>
        <v>0</v>
      </c>
      <c r="L612" t="str">
        <f>FIXED(Tabla1[[#This Row],[TASA 0%]],0)</f>
        <v>0</v>
      </c>
      <c r="M612" t="str">
        <f>FIXED(Tabla1[[#This Row],[TASA EXE.]],0)</f>
        <v>0</v>
      </c>
      <c r="N612" t="str">
        <f>FIXED(Tabla1[[#This Row],[IVA]],0)</f>
        <v>0</v>
      </c>
      <c r="O612" t="str">
        <f>FIXED(Tabla1[[#This Row],[ISR RET]],0)</f>
        <v>0</v>
      </c>
      <c r="P612" t="str">
        <f>FIXED(Tabla1[[#This Row],[IVA RET]],0)</f>
        <v>0</v>
      </c>
      <c r="R612" s="35">
        <f>Tabla1[[#This Row],[TASA 16]]*16%</f>
        <v>0</v>
      </c>
    </row>
    <row r="613" spans="2:20" x14ac:dyDescent="0.25">
      <c r="B613" t="str">
        <f>'[1]210 Y RFC'!A613</f>
        <v>VASR9807183C5</v>
      </c>
      <c r="C613" t="str">
        <f>'[1]210 Y RFC'!B613</f>
        <v>210-0610</v>
      </c>
      <c r="D613" t="str">
        <f>'[1]210 Y RFC'!C613</f>
        <v>VAZQUEZ SANCHEZ RODRIGO</v>
      </c>
      <c r="E613" s="28">
        <f>SUMIFS(Tabla16[TASA 16],Tabla16[NUM],Tabla1[[#This Row],[CODIGO]])</f>
        <v>0</v>
      </c>
      <c r="F613" s="28">
        <f>SUMIFS(Tabla16[TASA 0%],Tabla16[NUM],Tabla1[[#This Row],[CODIGO]])</f>
        <v>66500</v>
      </c>
      <c r="G613" s="28">
        <f>SUMIFS(Tabla16[[EXENTO ]],Tabla16[NUM],Tabla1[[#This Row],[CODIGO]])</f>
        <v>0</v>
      </c>
      <c r="H613" s="28">
        <f>SUMIFS(Tabla16[IVA],Tabla16[NUM],Tabla1[[#This Row],[CODIGO]])</f>
        <v>0</v>
      </c>
      <c r="I613" s="28">
        <f>SUMIFS(Tabla16[ISR RET.],Tabla16[NUM],Tabla1[[#This Row],[CODIGO]])</f>
        <v>0</v>
      </c>
      <c r="J613" s="28">
        <f>SUMIFS(Tabla16[IVA RET.],Tabla16[NUM],Tabla1[[#This Row],[CODIGO]])</f>
        <v>0</v>
      </c>
      <c r="K613" t="str">
        <f>FIXED(Tabla1[[#This Row],[TASA 16%]],0)</f>
        <v>0</v>
      </c>
      <c r="L613" t="str">
        <f>FIXED(Tabla1[[#This Row],[TASA 0%]],0)</f>
        <v>66,500</v>
      </c>
      <c r="M613" t="str">
        <f>FIXED(Tabla1[[#This Row],[TASA EXE.]],0)</f>
        <v>0</v>
      </c>
      <c r="N613" t="str">
        <f>FIXED(Tabla1[[#This Row],[IVA]],0)</f>
        <v>0</v>
      </c>
      <c r="O613" t="str">
        <f>FIXED(Tabla1[[#This Row],[ISR RET]],0)</f>
        <v>0</v>
      </c>
      <c r="P613" t="str">
        <f>FIXED(Tabla1[[#This Row],[IVA RET]],0)</f>
        <v>0</v>
      </c>
      <c r="R613" s="35">
        <f>Tabla1[[#This Row],[TASA 16]]*16%</f>
        <v>0</v>
      </c>
    </row>
    <row r="614" spans="2:20" x14ac:dyDescent="0.25">
      <c r="B614" t="str">
        <f>'[1]210 Y RFC'!A614</f>
        <v>SRT9305283W5</v>
      </c>
      <c r="C614" t="str">
        <f>'[1]210 Y RFC'!B614</f>
        <v>210-0611</v>
      </c>
      <c r="D614" t="str">
        <f>'[1]210 Y RFC'!C614</f>
        <v>SERVICIO RAMIREZ DE TEPATITLAN SA DE CV</v>
      </c>
      <c r="E614" s="28">
        <f>SUMIFS(Tabla16[TASA 16],Tabla16[NUM],Tabla1[[#This Row],[CODIGO]])</f>
        <v>0</v>
      </c>
      <c r="F614" s="28">
        <f>SUMIFS(Tabla16[TASA 0%],Tabla16[NUM],Tabla1[[#This Row],[CODIGO]])</f>
        <v>0</v>
      </c>
      <c r="G614" s="28">
        <f>SUMIFS(Tabla16[[EXENTO ]],Tabla16[NUM],Tabla1[[#This Row],[CODIGO]])</f>
        <v>0</v>
      </c>
      <c r="H614" s="28">
        <f>SUMIFS(Tabla16[IVA],Tabla16[NUM],Tabla1[[#This Row],[CODIGO]])</f>
        <v>0</v>
      </c>
      <c r="I614" s="28">
        <f>SUMIFS(Tabla16[ISR RET.],Tabla16[NUM],Tabla1[[#This Row],[CODIGO]])</f>
        <v>0</v>
      </c>
      <c r="J614" s="28">
        <f>SUMIFS(Tabla16[IVA RET.],Tabla16[NUM],Tabla1[[#This Row],[CODIGO]])</f>
        <v>0</v>
      </c>
      <c r="K614" t="str">
        <f>FIXED(Tabla1[[#This Row],[TASA 16%]],0)</f>
        <v>0</v>
      </c>
      <c r="L614" t="str">
        <f>FIXED(Tabla1[[#This Row],[TASA 0%]],0)</f>
        <v>0</v>
      </c>
      <c r="M614" t="str">
        <f>FIXED(Tabla1[[#This Row],[TASA EXE.]],0)</f>
        <v>0</v>
      </c>
      <c r="N614" t="str">
        <f>FIXED(Tabla1[[#This Row],[IVA]],0)</f>
        <v>0</v>
      </c>
      <c r="O614" t="str">
        <f>FIXED(Tabla1[[#This Row],[ISR RET]],0)</f>
        <v>0</v>
      </c>
      <c r="P614" t="str">
        <f>FIXED(Tabla1[[#This Row],[IVA RET]],0)</f>
        <v>0</v>
      </c>
      <c r="R614" s="35">
        <f>Tabla1[[#This Row],[TASA 16]]*16%</f>
        <v>0</v>
      </c>
    </row>
    <row r="615" spans="2:20" x14ac:dyDescent="0.25">
      <c r="B615" t="str">
        <f>'[1]210 Y RFC'!A615</f>
        <v>RUOS540218NG1</v>
      </c>
      <c r="C615" t="str">
        <f>'[1]210 Y RFC'!B615</f>
        <v>210-0612</v>
      </c>
      <c r="D615" t="str">
        <f>'[1]210 Y RFC'!C615</f>
        <v>RUIZ OROZCO SOCORRO VICTORIA</v>
      </c>
      <c r="E615" s="28">
        <f>SUMIFS(Tabla16[TASA 16],Tabla16[NUM],Tabla1[[#This Row],[CODIGO]])</f>
        <v>0</v>
      </c>
      <c r="F615" s="28">
        <f>SUMIFS(Tabla16[TASA 0%],Tabla16[NUM],Tabla1[[#This Row],[CODIGO]])</f>
        <v>0</v>
      </c>
      <c r="G615" s="28">
        <f>SUMIFS(Tabla16[[EXENTO ]],Tabla16[NUM],Tabla1[[#This Row],[CODIGO]])</f>
        <v>0</v>
      </c>
      <c r="H615" s="28">
        <f>SUMIFS(Tabla16[IVA],Tabla16[NUM],Tabla1[[#This Row],[CODIGO]])</f>
        <v>0</v>
      </c>
      <c r="I615" s="28">
        <f>SUMIFS(Tabla16[ISR RET.],Tabla16[NUM],Tabla1[[#This Row],[CODIGO]])</f>
        <v>0</v>
      </c>
      <c r="J615" s="28">
        <f>SUMIFS(Tabla16[IVA RET.],Tabla16[NUM],Tabla1[[#This Row],[CODIGO]])</f>
        <v>0</v>
      </c>
      <c r="K615" t="str">
        <f>FIXED(Tabla1[[#This Row],[TASA 16%]],0)</f>
        <v>0</v>
      </c>
      <c r="L615" t="str">
        <f>FIXED(Tabla1[[#This Row],[TASA 0%]],0)</f>
        <v>0</v>
      </c>
      <c r="M615" t="str">
        <f>FIXED(Tabla1[[#This Row],[TASA EXE.]],0)</f>
        <v>0</v>
      </c>
      <c r="N615" t="str">
        <f>FIXED(Tabla1[[#This Row],[IVA]],0)</f>
        <v>0</v>
      </c>
      <c r="O615" t="str">
        <f>FIXED(Tabla1[[#This Row],[ISR RET]],0)</f>
        <v>0</v>
      </c>
      <c r="P615" t="str">
        <f>FIXED(Tabla1[[#This Row],[IVA RET]],0)</f>
        <v>0</v>
      </c>
      <c r="R615" s="35">
        <f>Tabla1[[#This Row],[TASA 16]]*16%</f>
        <v>0</v>
      </c>
    </row>
    <row r="616" spans="2:20" x14ac:dyDescent="0.25">
      <c r="B616" t="str">
        <f>'[1]210 Y RFC'!A616</f>
        <v>SST8508184P7</v>
      </c>
      <c r="C616" t="str">
        <f>'[1]210 Y RFC'!B616</f>
        <v>210-0613</v>
      </c>
      <c r="D616" t="str">
        <f>'[1]210 Y RFC'!C616</f>
        <v>SUPER SERVICIO TEPA SA DE CV</v>
      </c>
      <c r="E616" s="28">
        <f>SUMIFS(Tabla16[TASA 16],Tabla16[NUM],Tabla1[[#This Row],[CODIGO]])</f>
        <v>0</v>
      </c>
      <c r="F616" s="28">
        <f>SUMIFS(Tabla16[TASA 0%],Tabla16[NUM],Tabla1[[#This Row],[CODIGO]])</f>
        <v>0</v>
      </c>
      <c r="G616" s="28">
        <f>SUMIFS(Tabla16[[EXENTO ]],Tabla16[NUM],Tabla1[[#This Row],[CODIGO]])</f>
        <v>0</v>
      </c>
      <c r="H616" s="28">
        <f>SUMIFS(Tabla16[IVA],Tabla16[NUM],Tabla1[[#This Row],[CODIGO]])</f>
        <v>0</v>
      </c>
      <c r="I616" s="28">
        <f>SUMIFS(Tabla16[ISR RET.],Tabla16[NUM],Tabla1[[#This Row],[CODIGO]])</f>
        <v>0</v>
      </c>
      <c r="J616" s="28">
        <f>SUMIFS(Tabla16[IVA RET.],Tabla16[NUM],Tabla1[[#This Row],[CODIGO]])</f>
        <v>0</v>
      </c>
      <c r="K616" t="str">
        <f>FIXED(Tabla1[[#This Row],[TASA 16%]],0)</f>
        <v>0</v>
      </c>
      <c r="L616" t="str">
        <f>FIXED(Tabla1[[#This Row],[TASA 0%]],0)</f>
        <v>0</v>
      </c>
      <c r="M616" t="str">
        <f>FIXED(Tabla1[[#This Row],[TASA EXE.]],0)</f>
        <v>0</v>
      </c>
      <c r="N616" t="str">
        <f>FIXED(Tabla1[[#This Row],[IVA]],0)</f>
        <v>0</v>
      </c>
      <c r="O616" t="str">
        <f>FIXED(Tabla1[[#This Row],[ISR RET]],0)</f>
        <v>0</v>
      </c>
      <c r="P616" t="str">
        <f>FIXED(Tabla1[[#This Row],[IVA RET]],0)</f>
        <v>0</v>
      </c>
      <c r="R616" s="35">
        <f>Tabla1[[#This Row],[TASA 16]]*16%</f>
        <v>0</v>
      </c>
    </row>
    <row r="617" spans="2:20" x14ac:dyDescent="0.25">
      <c r="B617" t="str">
        <f>'[1]210 Y RFC'!A617</f>
        <v>BNO670315CD0</v>
      </c>
      <c r="C617" t="str">
        <f>'[1]210 Y RFC'!B617</f>
        <v>210-0614</v>
      </c>
      <c r="D617" t="str">
        <f>'[1]210 Y RFC'!C617</f>
        <v>BANCO NACIONAL DE OBRAS Y SERVICIOS PUBLICOS SNC   *BANOBRAS*</v>
      </c>
      <c r="E617" s="28">
        <f>SUMIFS(Tabla16[TASA 16],Tabla16[NUM],Tabla1[[#This Row],[CODIGO]])</f>
        <v>0</v>
      </c>
      <c r="F617" s="28">
        <f>SUMIFS(Tabla16[TASA 0%],Tabla16[NUM],Tabla1[[#This Row],[CODIGO]])</f>
        <v>0</v>
      </c>
      <c r="G617" s="28">
        <f>SUMIFS(Tabla16[[EXENTO ]],Tabla16[NUM],Tabla1[[#This Row],[CODIGO]])</f>
        <v>0</v>
      </c>
      <c r="H617" s="28">
        <f>SUMIFS(Tabla16[IVA],Tabla16[NUM],Tabla1[[#This Row],[CODIGO]])</f>
        <v>0</v>
      </c>
      <c r="I617" s="28">
        <f>SUMIFS(Tabla16[ISR RET.],Tabla16[NUM],Tabla1[[#This Row],[CODIGO]])</f>
        <v>0</v>
      </c>
      <c r="J617" s="28">
        <f>SUMIFS(Tabla16[IVA RET.],Tabla16[NUM],Tabla1[[#This Row],[CODIGO]])</f>
        <v>0</v>
      </c>
      <c r="K617" t="str">
        <f>FIXED(Tabla1[[#This Row],[TASA 16%]],0)</f>
        <v>0</v>
      </c>
      <c r="L617" t="str">
        <f>FIXED(Tabla1[[#This Row],[TASA 0%]],0)</f>
        <v>0</v>
      </c>
      <c r="M617" t="str">
        <f>FIXED(Tabla1[[#This Row],[TASA EXE.]],0)</f>
        <v>0</v>
      </c>
      <c r="N617" t="str">
        <f>FIXED(Tabla1[[#This Row],[IVA]],0)</f>
        <v>0</v>
      </c>
      <c r="O617" t="str">
        <f>FIXED(Tabla1[[#This Row],[ISR RET]],0)</f>
        <v>0</v>
      </c>
      <c r="P617" t="str">
        <f>FIXED(Tabla1[[#This Row],[IVA RET]],0)</f>
        <v>0</v>
      </c>
      <c r="R617" s="35">
        <f>Tabla1[[#This Row],[TASA 16]]*16%</f>
        <v>0</v>
      </c>
    </row>
    <row r="618" spans="2:20" x14ac:dyDescent="0.25">
      <c r="B618" t="str">
        <f>'[1]210 Y RFC'!A618</f>
        <v>RLS0205156T9</v>
      </c>
      <c r="C618" t="str">
        <f>'[1]210 Y RFC'!B618</f>
        <v>210-0615</v>
      </c>
      <c r="D618" t="str">
        <f>'[1]210 Y RFC'!C618</f>
        <v>RANCHO LECHERO SAN FRANCISCO SPR DE RL DE CV</v>
      </c>
      <c r="E618" s="28">
        <f>SUMIFS(Tabla16[TASA 16],Tabla16[NUM],Tabla1[[#This Row],[CODIGO]])</f>
        <v>0</v>
      </c>
      <c r="F618" s="28">
        <f>SUMIFS(Tabla16[TASA 0%],Tabla16[NUM],Tabla1[[#This Row],[CODIGO]])</f>
        <v>0</v>
      </c>
      <c r="G618" s="28">
        <f>SUMIFS(Tabla16[[EXENTO ]],Tabla16[NUM],Tabla1[[#This Row],[CODIGO]])</f>
        <v>0</v>
      </c>
      <c r="H618" s="28">
        <f>SUMIFS(Tabla16[IVA],Tabla16[NUM],Tabla1[[#This Row],[CODIGO]])</f>
        <v>0</v>
      </c>
      <c r="I618" s="28">
        <f>SUMIFS(Tabla16[ISR RET.],Tabla16[NUM],Tabla1[[#This Row],[CODIGO]])</f>
        <v>0</v>
      </c>
      <c r="J618" s="28">
        <f>SUMIFS(Tabla16[IVA RET.],Tabla16[NUM],Tabla1[[#This Row],[CODIGO]])</f>
        <v>0</v>
      </c>
      <c r="K618" t="str">
        <f>FIXED(Tabla1[[#This Row],[TASA 16%]],0)</f>
        <v>0</v>
      </c>
      <c r="L618" t="str">
        <f>FIXED(Tabla1[[#This Row],[TASA 0%]],0)</f>
        <v>0</v>
      </c>
      <c r="M618" t="str">
        <f>FIXED(Tabla1[[#This Row],[TASA EXE.]],0)</f>
        <v>0</v>
      </c>
      <c r="N618" t="str">
        <f>FIXED(Tabla1[[#This Row],[IVA]],0)</f>
        <v>0</v>
      </c>
      <c r="O618" t="str">
        <f>FIXED(Tabla1[[#This Row],[ISR RET]],0)</f>
        <v>0</v>
      </c>
      <c r="P618" t="str">
        <f>FIXED(Tabla1[[#This Row],[IVA RET]],0)</f>
        <v>0</v>
      </c>
      <c r="R618" s="35">
        <f>Tabla1[[#This Row],[TASA 16]]*16%</f>
        <v>0</v>
      </c>
    </row>
    <row r="619" spans="2:20" x14ac:dyDescent="0.25">
      <c r="B619" t="str">
        <f>'[1]210 Y RFC'!A619</f>
        <v>LUB040827AF2</v>
      </c>
      <c r="C619" t="str">
        <f>'[1]210 Y RFC'!B619</f>
        <v>210-0616</v>
      </c>
      <c r="D619" t="str">
        <f>'[1]210 Y RFC'!C619</f>
        <v>LUBRIFILTROS SA DE CV</v>
      </c>
      <c r="E619" s="28">
        <f>SUMIFS(Tabla16[TASA 16],Tabla16[NUM],Tabla1[[#This Row],[CODIGO]])</f>
        <v>0</v>
      </c>
      <c r="F619" s="28">
        <f>SUMIFS(Tabla16[TASA 0%],Tabla16[NUM],Tabla1[[#This Row],[CODIGO]])</f>
        <v>0</v>
      </c>
      <c r="G619" s="28">
        <f>SUMIFS(Tabla16[[EXENTO ]],Tabla16[NUM],Tabla1[[#This Row],[CODIGO]])</f>
        <v>0</v>
      </c>
      <c r="H619" s="28">
        <f>SUMIFS(Tabla16[IVA],Tabla16[NUM],Tabla1[[#This Row],[CODIGO]])</f>
        <v>0</v>
      </c>
      <c r="I619" s="28">
        <f>SUMIFS(Tabla16[ISR RET.],Tabla16[NUM],Tabla1[[#This Row],[CODIGO]])</f>
        <v>0</v>
      </c>
      <c r="J619" s="28">
        <f>SUMIFS(Tabla16[IVA RET.],Tabla16[NUM],Tabla1[[#This Row],[CODIGO]])</f>
        <v>0</v>
      </c>
      <c r="K619" t="str">
        <f>FIXED(Tabla1[[#This Row],[TASA 16%]],0)</f>
        <v>0</v>
      </c>
      <c r="L619" t="str">
        <f>FIXED(Tabla1[[#This Row],[TASA 0%]],0)</f>
        <v>0</v>
      </c>
      <c r="M619" t="str">
        <f>FIXED(Tabla1[[#This Row],[TASA EXE.]],0)</f>
        <v>0</v>
      </c>
      <c r="N619" t="str">
        <f>FIXED(Tabla1[[#This Row],[IVA]],0)</f>
        <v>0</v>
      </c>
      <c r="O619" t="str">
        <f>FIXED(Tabla1[[#This Row],[ISR RET]],0)</f>
        <v>0</v>
      </c>
      <c r="P619" t="str">
        <f>FIXED(Tabla1[[#This Row],[IVA RET]],0)</f>
        <v>0</v>
      </c>
      <c r="R619" s="35">
        <f>Tabla1[[#This Row],[TASA 16]]*16%</f>
        <v>0</v>
      </c>
    </row>
    <row r="620" spans="2:20" x14ac:dyDescent="0.25">
      <c r="B620" t="str">
        <f>'[1]210 Y RFC'!A620</f>
        <v>TPJ8101242I3</v>
      </c>
      <c r="C620" t="str">
        <f>'[1]210 Y RFC'!B620</f>
        <v>210-0617</v>
      </c>
      <c r="D620" t="str">
        <f>'[1]210 Y RFC'!C620</f>
        <v>TERRACERIAS Y PAVIMENTOS DE JALISCO SA DE CV</v>
      </c>
      <c r="E620" s="28">
        <f>SUMIFS(Tabla16[TASA 16],Tabla16[NUM],Tabla1[[#This Row],[CODIGO]])</f>
        <v>0</v>
      </c>
      <c r="F620" s="28">
        <f>SUMIFS(Tabla16[TASA 0%],Tabla16[NUM],Tabla1[[#This Row],[CODIGO]])</f>
        <v>0</v>
      </c>
      <c r="G620" s="28">
        <f>SUMIFS(Tabla16[[EXENTO ]],Tabla16[NUM],Tabla1[[#This Row],[CODIGO]])</f>
        <v>0</v>
      </c>
      <c r="H620" s="28">
        <f>SUMIFS(Tabla16[IVA],Tabla16[NUM],Tabla1[[#This Row],[CODIGO]])</f>
        <v>0</v>
      </c>
      <c r="I620" s="28">
        <f>SUMIFS(Tabla16[ISR RET.],Tabla16[NUM],Tabla1[[#This Row],[CODIGO]])</f>
        <v>0</v>
      </c>
      <c r="J620" s="28">
        <f>SUMIFS(Tabla16[IVA RET.],Tabla16[NUM],Tabla1[[#This Row],[CODIGO]])</f>
        <v>0</v>
      </c>
      <c r="K620" t="str">
        <f>FIXED(Tabla1[[#This Row],[TASA 16%]],0)</f>
        <v>0</v>
      </c>
      <c r="L620" t="str">
        <f>FIXED(Tabla1[[#This Row],[TASA 0%]],0)</f>
        <v>0</v>
      </c>
      <c r="M620" t="str">
        <f>FIXED(Tabla1[[#This Row],[TASA EXE.]],0)</f>
        <v>0</v>
      </c>
      <c r="N620" t="str">
        <f>FIXED(Tabla1[[#This Row],[IVA]],0)</f>
        <v>0</v>
      </c>
      <c r="O620" t="str">
        <f>FIXED(Tabla1[[#This Row],[ISR RET]],0)</f>
        <v>0</v>
      </c>
      <c r="P620" t="str">
        <f>FIXED(Tabla1[[#This Row],[IVA RET]],0)</f>
        <v>0</v>
      </c>
      <c r="R620" s="35">
        <f>Tabla1[[#This Row],[TASA 16]]*16%</f>
        <v>0</v>
      </c>
    </row>
    <row r="621" spans="2:20" x14ac:dyDescent="0.25">
      <c r="B621" t="str">
        <f>'[1]210 Y RFC'!A621</f>
        <v>AET020506HS9</v>
      </c>
      <c r="C621" t="str">
        <f>'[1]210 Y RFC'!B621</f>
        <v>210-0618</v>
      </c>
      <c r="D621" t="str">
        <f>'[1]210 Y RFC'!C621</f>
        <v>AUTO EXPRESS TEPA SA DE CV</v>
      </c>
      <c r="E621" s="28">
        <f>SUMIFS(Tabla16[TASA 16],Tabla16[NUM],Tabla1[[#This Row],[CODIGO]])</f>
        <v>0</v>
      </c>
      <c r="F621" s="28">
        <f>SUMIFS(Tabla16[TASA 0%],Tabla16[NUM],Tabla1[[#This Row],[CODIGO]])</f>
        <v>0</v>
      </c>
      <c r="G621" s="28">
        <f>SUMIFS(Tabla16[[EXENTO ]],Tabla16[NUM],Tabla1[[#This Row],[CODIGO]])</f>
        <v>0</v>
      </c>
      <c r="H621" s="28">
        <f>SUMIFS(Tabla16[IVA],Tabla16[NUM],Tabla1[[#This Row],[CODIGO]])</f>
        <v>0</v>
      </c>
      <c r="I621" s="28">
        <f>SUMIFS(Tabla16[ISR RET.],Tabla16[NUM],Tabla1[[#This Row],[CODIGO]])</f>
        <v>0</v>
      </c>
      <c r="J621" s="28">
        <f>SUMIFS(Tabla16[IVA RET.],Tabla16[NUM],Tabla1[[#This Row],[CODIGO]])</f>
        <v>0</v>
      </c>
      <c r="K621" t="str">
        <f>FIXED(Tabla1[[#This Row],[TASA 16%]],0)</f>
        <v>0</v>
      </c>
      <c r="L621" t="str">
        <f>FIXED(Tabla1[[#This Row],[TASA 0%]],0)</f>
        <v>0</v>
      </c>
      <c r="M621" t="str">
        <f>FIXED(Tabla1[[#This Row],[TASA EXE.]],0)</f>
        <v>0</v>
      </c>
      <c r="N621" t="str">
        <f>FIXED(Tabla1[[#This Row],[IVA]],0)</f>
        <v>0</v>
      </c>
      <c r="O621" t="str">
        <f>FIXED(Tabla1[[#This Row],[ISR RET]],0)</f>
        <v>0</v>
      </c>
      <c r="P621" t="str">
        <f>FIXED(Tabla1[[#This Row],[IVA RET]],0)</f>
        <v>0</v>
      </c>
      <c r="R621" s="35">
        <f>Tabla1[[#This Row],[TASA 16]]*16%</f>
        <v>0</v>
      </c>
    </row>
    <row r="622" spans="2:20" x14ac:dyDescent="0.25">
      <c r="B622" t="str">
        <f>'[1]210 Y RFC'!A622</f>
        <v>MUCB230520652</v>
      </c>
      <c r="C622" t="str">
        <f>'[1]210 Y RFC'!B622</f>
        <v>210-0619</v>
      </c>
      <c r="D622" t="str">
        <f>'[1]210 Y RFC'!C622</f>
        <v>MUÑOZ CASILLAS BAUDELIO</v>
      </c>
      <c r="E622" s="28">
        <f>SUMIFS(Tabla16[TASA 16],Tabla16[NUM],Tabla1[[#This Row],[CODIGO]])</f>
        <v>0</v>
      </c>
      <c r="F622" s="28">
        <f>SUMIFS(Tabla16[TASA 0%],Tabla16[NUM],Tabla1[[#This Row],[CODIGO]])</f>
        <v>0</v>
      </c>
      <c r="G622" s="28">
        <f>SUMIFS(Tabla16[[EXENTO ]],Tabla16[NUM],Tabla1[[#This Row],[CODIGO]])</f>
        <v>0</v>
      </c>
      <c r="H622" s="28">
        <f>SUMIFS(Tabla16[IVA],Tabla16[NUM],Tabla1[[#This Row],[CODIGO]])</f>
        <v>0</v>
      </c>
      <c r="I622" s="28">
        <f>SUMIFS(Tabla16[ISR RET.],Tabla16[NUM],Tabla1[[#This Row],[CODIGO]])</f>
        <v>0</v>
      </c>
      <c r="J622" s="28">
        <f>SUMIFS(Tabla16[IVA RET.],Tabla16[NUM],Tabla1[[#This Row],[CODIGO]])</f>
        <v>0</v>
      </c>
      <c r="K622" t="str">
        <f>FIXED(Tabla1[[#This Row],[TASA 16%]],0)</f>
        <v>0</v>
      </c>
      <c r="L622" t="str">
        <f>FIXED(Tabla1[[#This Row],[TASA 0%]],0)</f>
        <v>0</v>
      </c>
      <c r="M622" t="str">
        <f>FIXED(Tabla1[[#This Row],[TASA EXE.]],0)</f>
        <v>0</v>
      </c>
      <c r="N622" t="str">
        <f>FIXED(Tabla1[[#This Row],[IVA]],0)</f>
        <v>0</v>
      </c>
      <c r="O622" t="str">
        <f>FIXED(Tabla1[[#This Row],[ISR RET]],0)</f>
        <v>0</v>
      </c>
      <c r="P622" t="str">
        <f>FIXED(Tabla1[[#This Row],[IVA RET]],0)</f>
        <v>0</v>
      </c>
      <c r="R622" s="35">
        <f>Tabla1[[#This Row],[TASA 16]]*16%</f>
        <v>0</v>
      </c>
    </row>
    <row r="623" spans="2:20" x14ac:dyDescent="0.25">
      <c r="B623" t="str">
        <f>'[1]210 Y RFC'!A623</f>
        <v>BRE010220HQ3</v>
      </c>
      <c r="C623" t="str">
        <f>'[1]210 Y RFC'!B623</f>
        <v>210-0620</v>
      </c>
      <c r="D623" t="str">
        <f>'[1]210 Y RFC'!C623</f>
        <v>BASCULAS Y REFACCIONES SA DE CV</v>
      </c>
      <c r="E623" s="28">
        <f>SUMIFS(Tabla16[TASA 16],Tabla16[NUM],Tabla1[[#This Row],[CODIGO]])</f>
        <v>0</v>
      </c>
      <c r="F623" s="28">
        <f>SUMIFS(Tabla16[TASA 0%],Tabla16[NUM],Tabla1[[#This Row],[CODIGO]])</f>
        <v>0</v>
      </c>
      <c r="G623" s="28">
        <f>SUMIFS(Tabla16[[EXENTO ]],Tabla16[NUM],Tabla1[[#This Row],[CODIGO]])</f>
        <v>0</v>
      </c>
      <c r="H623" s="28">
        <f>SUMIFS(Tabla16[IVA],Tabla16[NUM],Tabla1[[#This Row],[CODIGO]])</f>
        <v>0</v>
      </c>
      <c r="I623" s="28">
        <f>SUMIFS(Tabla16[ISR RET.],Tabla16[NUM],Tabla1[[#This Row],[CODIGO]])</f>
        <v>0</v>
      </c>
      <c r="J623" s="28">
        <f>SUMIFS(Tabla16[IVA RET.],Tabla16[NUM],Tabla1[[#This Row],[CODIGO]])</f>
        <v>0</v>
      </c>
      <c r="K623" t="str">
        <f>FIXED(Tabla1[[#This Row],[TASA 16%]],0)</f>
        <v>0</v>
      </c>
      <c r="L623" t="str">
        <f>FIXED(Tabla1[[#This Row],[TASA 0%]],0)</f>
        <v>0</v>
      </c>
      <c r="M623" t="str">
        <f>FIXED(Tabla1[[#This Row],[TASA EXE.]],0)</f>
        <v>0</v>
      </c>
      <c r="N623" t="str">
        <f>FIXED(Tabla1[[#This Row],[IVA]],0)</f>
        <v>0</v>
      </c>
      <c r="O623" t="str">
        <f>FIXED(Tabla1[[#This Row],[ISR RET]],0)</f>
        <v>0</v>
      </c>
      <c r="P623" t="str">
        <f>FIXED(Tabla1[[#This Row],[IVA RET]],0)</f>
        <v>0</v>
      </c>
      <c r="R623" s="35">
        <f>Tabla1[[#This Row],[TASA 16]]*16%</f>
        <v>0</v>
      </c>
      <c r="T623" s="67"/>
    </row>
    <row r="624" spans="2:20" x14ac:dyDescent="0.25">
      <c r="B624" t="str">
        <f>'[1]210 Y RFC'!A624</f>
        <v>GAPS870322Q81</v>
      </c>
      <c r="C624" t="str">
        <f>'[1]210 Y RFC'!B624</f>
        <v>210-0621</v>
      </c>
      <c r="D624" t="str">
        <f>'[1]210 Y RFC'!C624</f>
        <v>GARCIA PEREZ SANDRA SUSANA</v>
      </c>
      <c r="E624" s="28">
        <f>SUMIFS(Tabla16[TASA 16],Tabla16[NUM],Tabla1[[#This Row],[CODIGO]])</f>
        <v>233062.875</v>
      </c>
      <c r="F624" s="28">
        <f>SUMIFS(Tabla16[TASA 0%],Tabla16[NUM],Tabla1[[#This Row],[CODIGO]])</f>
        <v>452524.05500000005</v>
      </c>
      <c r="G624" s="28">
        <f>SUMIFS(Tabla16[[EXENTO ]],Tabla16[NUM],Tabla1[[#This Row],[CODIGO]])</f>
        <v>10003.549999999999</v>
      </c>
      <c r="H624" s="28">
        <f>SUMIFS(Tabla16[IVA],Tabla16[NUM],Tabla1[[#This Row],[CODIGO]])</f>
        <v>37290.06</v>
      </c>
      <c r="I624" s="28">
        <f>SUMIFS(Tabla16[ISR RET.],Tabla16[NUM],Tabla1[[#This Row],[CODIGO]])</f>
        <v>0</v>
      </c>
      <c r="J624" s="28">
        <f>SUMIFS(Tabla16[IVA RET.],Tabla16[NUM],Tabla1[[#This Row],[CODIGO]])</f>
        <v>0</v>
      </c>
      <c r="K624" t="str">
        <f>FIXED(Tabla1[[#This Row],[TASA 16%]],0)</f>
        <v>233,063</v>
      </c>
      <c r="L624" t="str">
        <f>FIXED(Tabla1[[#This Row],[TASA 0%]],0)</f>
        <v>452,524</v>
      </c>
      <c r="M624" t="str">
        <f>FIXED(Tabla1[[#This Row],[TASA EXE.]],0)</f>
        <v>10,004</v>
      </c>
      <c r="N624" t="str">
        <f>FIXED(Tabla1[[#This Row],[IVA]],0)</f>
        <v>37,290</v>
      </c>
      <c r="O624" t="str">
        <f>FIXED(Tabla1[[#This Row],[ISR RET]],0)</f>
        <v>0</v>
      </c>
      <c r="P624" t="str">
        <f>FIXED(Tabla1[[#This Row],[IVA RET]],0)</f>
        <v>0</v>
      </c>
      <c r="R624" s="35">
        <f>Tabla1[[#This Row],[TASA 16]]*16%</f>
        <v>37290.080000000002</v>
      </c>
    </row>
    <row r="625" spans="2:20" x14ac:dyDescent="0.25">
      <c r="B625" t="str">
        <f>'[1]210 Y RFC'!A625</f>
        <v>PGM881128QIA</v>
      </c>
      <c r="C625" t="str">
        <f>'[1]210 Y RFC'!B625</f>
        <v>210-0622</v>
      </c>
      <c r="D625" t="str">
        <f>'[1]210 Y RFC'!C625</f>
        <v>PROMOCIONES GRAFICAS MEXICANAS SA DE CV</v>
      </c>
      <c r="E625" s="28">
        <f>SUMIFS(Tabla16[TASA 16],Tabla16[NUM],Tabla1[[#This Row],[CODIGO]])</f>
        <v>0</v>
      </c>
      <c r="F625" s="28">
        <f>SUMIFS(Tabla16[TASA 0%],Tabla16[NUM],Tabla1[[#This Row],[CODIGO]])</f>
        <v>0</v>
      </c>
      <c r="G625" s="28">
        <f>SUMIFS(Tabla16[[EXENTO ]],Tabla16[NUM],Tabla1[[#This Row],[CODIGO]])</f>
        <v>0</v>
      </c>
      <c r="H625" s="28">
        <f>SUMIFS(Tabla16[IVA],Tabla16[NUM],Tabla1[[#This Row],[CODIGO]])</f>
        <v>0</v>
      </c>
      <c r="I625" s="28">
        <f>SUMIFS(Tabla16[ISR RET.],Tabla16[NUM],Tabla1[[#This Row],[CODIGO]])</f>
        <v>0</v>
      </c>
      <c r="J625" s="28">
        <f>SUMIFS(Tabla16[IVA RET.],Tabla16[NUM],Tabla1[[#This Row],[CODIGO]])</f>
        <v>0</v>
      </c>
      <c r="K625" t="str">
        <f>FIXED(Tabla1[[#This Row],[TASA 16%]],0)</f>
        <v>0</v>
      </c>
      <c r="L625" t="str">
        <f>FIXED(Tabla1[[#This Row],[TASA 0%]],0)</f>
        <v>0</v>
      </c>
      <c r="M625" t="str">
        <f>FIXED(Tabla1[[#This Row],[TASA EXE.]],0)</f>
        <v>0</v>
      </c>
      <c r="N625" t="str">
        <f>FIXED(Tabla1[[#This Row],[IVA]],0)</f>
        <v>0</v>
      </c>
      <c r="O625" t="str">
        <f>FIXED(Tabla1[[#This Row],[ISR RET]],0)</f>
        <v>0</v>
      </c>
      <c r="P625" t="str">
        <f>FIXED(Tabla1[[#This Row],[IVA RET]],0)</f>
        <v>0</v>
      </c>
      <c r="R625" s="35">
        <f>Tabla1[[#This Row],[TASA 16]]*16%</f>
        <v>0</v>
      </c>
    </row>
    <row r="626" spans="2:20" x14ac:dyDescent="0.25">
      <c r="B626" t="str">
        <f>'[1]210 Y RFC'!A626</f>
        <v>SES950922LC9</v>
      </c>
      <c r="C626" t="str">
        <f>'[1]210 Y RFC'!B626</f>
        <v>210-0623</v>
      </c>
      <c r="D626" t="str">
        <f>'[1]210 Y RFC'!C626</f>
        <v>SERVICIO ESPAÑITA SA DE CV</v>
      </c>
      <c r="E626" s="28">
        <f>SUMIFS(Tabla16[TASA 16],Tabla16[NUM],Tabla1[[#This Row],[CODIGO]])</f>
        <v>0</v>
      </c>
      <c r="F626" s="28">
        <f>SUMIFS(Tabla16[TASA 0%],Tabla16[NUM],Tabla1[[#This Row],[CODIGO]])</f>
        <v>0</v>
      </c>
      <c r="G626" s="28">
        <f>SUMIFS(Tabla16[[EXENTO ]],Tabla16[NUM],Tabla1[[#This Row],[CODIGO]])</f>
        <v>0</v>
      </c>
      <c r="H626" s="28">
        <f>SUMIFS(Tabla16[IVA],Tabla16[NUM],Tabla1[[#This Row],[CODIGO]])</f>
        <v>0</v>
      </c>
      <c r="I626" s="28">
        <f>SUMIFS(Tabla16[ISR RET.],Tabla16[NUM],Tabla1[[#This Row],[CODIGO]])</f>
        <v>0</v>
      </c>
      <c r="J626" s="28">
        <f>SUMIFS(Tabla16[IVA RET.],Tabla16[NUM],Tabla1[[#This Row],[CODIGO]])</f>
        <v>0</v>
      </c>
      <c r="K626" t="str">
        <f>FIXED(Tabla1[[#This Row],[TASA 16%]],0)</f>
        <v>0</v>
      </c>
      <c r="L626" t="str">
        <f>FIXED(Tabla1[[#This Row],[TASA 0%]],0)</f>
        <v>0</v>
      </c>
      <c r="M626" t="str">
        <f>FIXED(Tabla1[[#This Row],[TASA EXE.]],0)</f>
        <v>0</v>
      </c>
      <c r="N626" t="str">
        <f>FIXED(Tabla1[[#This Row],[IVA]],0)</f>
        <v>0</v>
      </c>
      <c r="O626" t="str">
        <f>FIXED(Tabla1[[#This Row],[ISR RET]],0)</f>
        <v>0</v>
      </c>
      <c r="P626" t="str">
        <f>FIXED(Tabla1[[#This Row],[IVA RET]],0)</f>
        <v>0</v>
      </c>
      <c r="R626" s="35">
        <f>Tabla1[[#This Row],[TASA 16]]*16%</f>
        <v>0</v>
      </c>
      <c r="T626" s="67"/>
    </row>
    <row r="627" spans="2:20" x14ac:dyDescent="0.25">
      <c r="B627" t="str">
        <f>'[1]210 Y RFC'!A627</f>
        <v>PME120706MC8</v>
      </c>
      <c r="C627" t="str">
        <f>'[1]210 Y RFC'!B627</f>
        <v>210-0624</v>
      </c>
      <c r="D627" t="str">
        <f>'[1]210 Y RFC'!C627</f>
        <v>PRISEM MEXICO SA DE CV</v>
      </c>
      <c r="E627" s="28">
        <f>SUMIFS(Tabla16[TASA 16],Tabla16[NUM],Tabla1[[#This Row],[CODIGO]])</f>
        <v>743142.5625</v>
      </c>
      <c r="F627" s="28">
        <f>SUMIFS(Tabla16[TASA 0%],Tabla16[NUM],Tabla1[[#This Row],[CODIGO]])</f>
        <v>-4.2500000046857167E-2</v>
      </c>
      <c r="G627" s="28">
        <f>SUMIFS(Tabla16[[EXENTO ]],Tabla16[NUM],Tabla1[[#This Row],[CODIGO]])</f>
        <v>0</v>
      </c>
      <c r="H627" s="28">
        <f>SUMIFS(Tabla16[IVA],Tabla16[NUM],Tabla1[[#This Row],[CODIGO]])</f>
        <v>118902.81</v>
      </c>
      <c r="I627" s="28">
        <f>SUMIFS(Tabla16[ISR RET.],Tabla16[NUM],Tabla1[[#This Row],[CODIGO]])</f>
        <v>0</v>
      </c>
      <c r="J627" s="28">
        <f>SUMIFS(Tabla16[IVA RET.],Tabla16[NUM],Tabla1[[#This Row],[CODIGO]])</f>
        <v>0</v>
      </c>
      <c r="K627" t="str">
        <f>FIXED(Tabla1[[#This Row],[TASA 16%]],0)</f>
        <v>743,143</v>
      </c>
      <c r="L627" t="str">
        <f>FIXED(Tabla1[[#This Row],[TASA 0%]],0)</f>
        <v>0</v>
      </c>
      <c r="M627" t="str">
        <f>FIXED(Tabla1[[#This Row],[TASA EXE.]],0)</f>
        <v>0</v>
      </c>
      <c r="N627" t="str">
        <f>FIXED(Tabla1[[#This Row],[IVA]],0)</f>
        <v>118,903</v>
      </c>
      <c r="O627" t="str">
        <f>FIXED(Tabla1[[#This Row],[ISR RET]],0)</f>
        <v>0</v>
      </c>
      <c r="P627" t="str">
        <f>FIXED(Tabla1[[#This Row],[IVA RET]],0)</f>
        <v>0</v>
      </c>
      <c r="R627" s="35">
        <f>Tabla1[[#This Row],[TASA 16]]*16%</f>
        <v>118902.88</v>
      </c>
    </row>
    <row r="628" spans="2:20" x14ac:dyDescent="0.25">
      <c r="B628" t="str">
        <f>'[1]210 Y RFC'!A628</f>
        <v>OIAF820217FF3</v>
      </c>
      <c r="C628" t="str">
        <f>'[1]210 Y RFC'!B628</f>
        <v>210-0625</v>
      </c>
      <c r="D628" t="str">
        <f>'[1]210 Y RFC'!C628</f>
        <v>ORTIZ ARIAS FABIOLA</v>
      </c>
      <c r="E628" s="28">
        <f>SUMIFS(Tabla16[TASA 16],Tabla16[NUM],Tabla1[[#This Row],[CODIGO]])</f>
        <v>0</v>
      </c>
      <c r="F628" s="28">
        <f>SUMIFS(Tabla16[TASA 0%],Tabla16[NUM],Tabla1[[#This Row],[CODIGO]])</f>
        <v>70273.05</v>
      </c>
      <c r="G628" s="28">
        <f>SUMIFS(Tabla16[[EXENTO ]],Tabla16[NUM],Tabla1[[#This Row],[CODIGO]])</f>
        <v>0</v>
      </c>
      <c r="H628" s="28">
        <f>SUMIFS(Tabla16[IVA],Tabla16[NUM],Tabla1[[#This Row],[CODIGO]])</f>
        <v>0</v>
      </c>
      <c r="I628" s="28">
        <f>SUMIFS(Tabla16[ISR RET.],Tabla16[NUM],Tabla1[[#This Row],[CODIGO]])</f>
        <v>0</v>
      </c>
      <c r="J628" s="28">
        <f>SUMIFS(Tabla16[IVA RET.],Tabla16[NUM],Tabla1[[#This Row],[CODIGO]])</f>
        <v>0</v>
      </c>
      <c r="K628" t="str">
        <f>FIXED(Tabla1[[#This Row],[TASA 16%]],0)</f>
        <v>0</v>
      </c>
      <c r="L628" t="str">
        <f>FIXED(Tabla1[[#This Row],[TASA 0%]],0)</f>
        <v>70,273</v>
      </c>
      <c r="M628" t="str">
        <f>FIXED(Tabla1[[#This Row],[TASA EXE.]],0)</f>
        <v>0</v>
      </c>
      <c r="N628" t="str">
        <f>FIXED(Tabla1[[#This Row],[IVA]],0)</f>
        <v>0</v>
      </c>
      <c r="O628" t="str">
        <f>FIXED(Tabla1[[#This Row],[ISR RET]],0)</f>
        <v>0</v>
      </c>
      <c r="P628" t="str">
        <f>FIXED(Tabla1[[#This Row],[IVA RET]],0)</f>
        <v>0</v>
      </c>
      <c r="R628" s="35">
        <f>Tabla1[[#This Row],[TASA 16]]*16%</f>
        <v>0</v>
      </c>
    </row>
    <row r="629" spans="2:20" x14ac:dyDescent="0.25">
      <c r="B629" t="str">
        <f>'[1]210 Y RFC'!A629</f>
        <v>GAJF490601Q91</v>
      </c>
      <c r="C629" t="str">
        <f>'[1]210 Y RFC'!B629</f>
        <v>210-0626</v>
      </c>
      <c r="D629" t="str">
        <f>'[1]210 Y RFC'!C629</f>
        <v>GARCIA JAUREGUI FEDERICO</v>
      </c>
      <c r="E629" s="28">
        <f>SUMIFS(Tabla16[TASA 16],Tabla16[NUM],Tabla1[[#This Row],[CODIGO]])</f>
        <v>0</v>
      </c>
      <c r="F629" s="28">
        <f>SUMIFS(Tabla16[TASA 0%],Tabla16[NUM],Tabla1[[#This Row],[CODIGO]])</f>
        <v>0</v>
      </c>
      <c r="G629" s="28">
        <f>SUMIFS(Tabla16[[EXENTO ]],Tabla16[NUM],Tabla1[[#This Row],[CODIGO]])</f>
        <v>0</v>
      </c>
      <c r="H629" s="28">
        <f>SUMIFS(Tabla16[IVA],Tabla16[NUM],Tabla1[[#This Row],[CODIGO]])</f>
        <v>0</v>
      </c>
      <c r="I629" s="28">
        <f>SUMIFS(Tabla16[ISR RET.],Tabla16[NUM],Tabla1[[#This Row],[CODIGO]])</f>
        <v>0</v>
      </c>
      <c r="J629" s="28">
        <f>SUMIFS(Tabla16[IVA RET.],Tabla16[NUM],Tabla1[[#This Row],[CODIGO]])</f>
        <v>0</v>
      </c>
      <c r="K629" t="str">
        <f>FIXED(Tabla1[[#This Row],[TASA 16%]],0)</f>
        <v>0</v>
      </c>
      <c r="L629" t="str">
        <f>FIXED(Tabla1[[#This Row],[TASA 0%]],0)</f>
        <v>0</v>
      </c>
      <c r="M629" t="str">
        <f>FIXED(Tabla1[[#This Row],[TASA EXE.]],0)</f>
        <v>0</v>
      </c>
      <c r="N629" t="str">
        <f>FIXED(Tabla1[[#This Row],[IVA]],0)</f>
        <v>0</v>
      </c>
      <c r="O629" t="str">
        <f>FIXED(Tabla1[[#This Row],[ISR RET]],0)</f>
        <v>0</v>
      </c>
      <c r="P629" t="str">
        <f>FIXED(Tabla1[[#This Row],[IVA RET]],0)</f>
        <v>0</v>
      </c>
      <c r="R629" s="35">
        <f>Tabla1[[#This Row],[TASA 16]]*16%</f>
        <v>0</v>
      </c>
    </row>
    <row r="630" spans="2:20" x14ac:dyDescent="0.25">
      <c r="B630" t="str">
        <f>'[1]210 Y RFC'!A630</f>
        <v>CDI890826TD8</v>
      </c>
      <c r="C630" t="str">
        <f>'[1]210 Y RFC'!B630</f>
        <v>210-0627</v>
      </c>
      <c r="D630" t="str">
        <f>'[1]210 Y RFC'!C630</f>
        <v>COSPOR DISTRIBUCIONES SA DE CV</v>
      </c>
      <c r="E630" s="28">
        <f>SUMIFS(Tabla16[TASA 16],Tabla16[NUM],Tabla1[[#This Row],[CODIGO]])</f>
        <v>0</v>
      </c>
      <c r="F630" s="28">
        <f>SUMIFS(Tabla16[TASA 0%],Tabla16[NUM],Tabla1[[#This Row],[CODIGO]])</f>
        <v>7957.1399999999994</v>
      </c>
      <c r="G630" s="28">
        <f>SUMIFS(Tabla16[[EXENTO ]],Tabla16[NUM],Tabla1[[#This Row],[CODIGO]])</f>
        <v>338.07</v>
      </c>
      <c r="H630" s="28">
        <f>SUMIFS(Tabla16[IVA],Tabla16[NUM],Tabla1[[#This Row],[CODIGO]])</f>
        <v>0</v>
      </c>
      <c r="I630" s="28">
        <f>SUMIFS(Tabla16[ISR RET.],Tabla16[NUM],Tabla1[[#This Row],[CODIGO]])</f>
        <v>0</v>
      </c>
      <c r="J630" s="28">
        <f>SUMIFS(Tabla16[IVA RET.],Tabla16[NUM],Tabla1[[#This Row],[CODIGO]])</f>
        <v>0</v>
      </c>
      <c r="K630" t="str">
        <f>FIXED(Tabla1[[#This Row],[TASA 16%]],0)</f>
        <v>0</v>
      </c>
      <c r="L630" t="str">
        <f>FIXED(Tabla1[[#This Row],[TASA 0%]],0)</f>
        <v>7,957</v>
      </c>
      <c r="M630" t="str">
        <f>FIXED(Tabla1[[#This Row],[TASA EXE.]],0)</f>
        <v>338</v>
      </c>
      <c r="N630" t="str">
        <f>FIXED(Tabla1[[#This Row],[IVA]],0)</f>
        <v>0</v>
      </c>
      <c r="O630" t="str">
        <f>FIXED(Tabla1[[#This Row],[ISR RET]],0)</f>
        <v>0</v>
      </c>
      <c r="P630" t="str">
        <f>FIXED(Tabla1[[#This Row],[IVA RET]],0)</f>
        <v>0</v>
      </c>
      <c r="R630" s="35">
        <f>Tabla1[[#This Row],[TASA 16]]*16%</f>
        <v>0</v>
      </c>
    </row>
    <row r="631" spans="2:20" x14ac:dyDescent="0.25">
      <c r="B631" t="str">
        <f>'[1]210 Y RFC'!A631</f>
        <v>ORG100204TF2</v>
      </c>
      <c r="C631" t="str">
        <f>'[1]210 Y RFC'!B631</f>
        <v>210-0628</v>
      </c>
      <c r="D631" t="str">
        <f>'[1]210 Y RFC'!C631</f>
        <v>ORGANATURE SA DE CV</v>
      </c>
      <c r="E631" s="28">
        <f>SUMIFS(Tabla16[TASA 16],Tabla16[NUM],Tabla1[[#This Row],[CODIGO]])</f>
        <v>0</v>
      </c>
      <c r="F631" s="28">
        <f>SUMIFS(Tabla16[TASA 0%],Tabla16[NUM],Tabla1[[#This Row],[CODIGO]])</f>
        <v>0</v>
      </c>
      <c r="G631" s="28">
        <f>SUMIFS(Tabla16[[EXENTO ]],Tabla16[NUM],Tabla1[[#This Row],[CODIGO]])</f>
        <v>0</v>
      </c>
      <c r="H631" s="28">
        <f>SUMIFS(Tabla16[IVA],Tabla16[NUM],Tabla1[[#This Row],[CODIGO]])</f>
        <v>0</v>
      </c>
      <c r="I631" s="28">
        <f>SUMIFS(Tabla16[ISR RET.],Tabla16[NUM],Tabla1[[#This Row],[CODIGO]])</f>
        <v>0</v>
      </c>
      <c r="J631" s="28">
        <f>SUMIFS(Tabla16[IVA RET.],Tabla16[NUM],Tabla1[[#This Row],[CODIGO]])</f>
        <v>0</v>
      </c>
      <c r="K631" t="str">
        <f>FIXED(Tabla1[[#This Row],[TASA 16%]],0)</f>
        <v>0</v>
      </c>
      <c r="L631" t="str">
        <f>FIXED(Tabla1[[#This Row],[TASA 0%]],0)</f>
        <v>0</v>
      </c>
      <c r="M631" t="str">
        <f>FIXED(Tabla1[[#This Row],[TASA EXE.]],0)</f>
        <v>0</v>
      </c>
      <c r="N631" t="str">
        <f>FIXED(Tabla1[[#This Row],[IVA]],0)</f>
        <v>0</v>
      </c>
      <c r="O631" t="str">
        <f>FIXED(Tabla1[[#This Row],[ISR RET]],0)</f>
        <v>0</v>
      </c>
      <c r="P631" t="str">
        <f>FIXED(Tabla1[[#This Row],[IVA RET]],0)</f>
        <v>0</v>
      </c>
      <c r="R631" s="35">
        <f>Tabla1[[#This Row],[TASA 16]]*16%</f>
        <v>0</v>
      </c>
    </row>
    <row r="632" spans="2:20" x14ac:dyDescent="0.25">
      <c r="B632" t="str">
        <f>'[1]210 Y RFC'!A632</f>
        <v>AUVA750223FN6</v>
      </c>
      <c r="C632" t="str">
        <f>'[1]210 Y RFC'!B632</f>
        <v>210-0629</v>
      </c>
      <c r="D632" t="str">
        <f>'[1]210 Y RFC'!C632</f>
        <v>ARGUELLES VALLEJO ANDRES</v>
      </c>
      <c r="E632" s="28">
        <f>SUMIFS(Tabla16[TASA 16],Tabla16[NUM],Tabla1[[#This Row],[CODIGO]])</f>
        <v>0</v>
      </c>
      <c r="F632" s="28">
        <f>SUMIFS(Tabla16[TASA 0%],Tabla16[NUM],Tabla1[[#This Row],[CODIGO]])</f>
        <v>0</v>
      </c>
      <c r="G632" s="28">
        <f>SUMIFS(Tabla16[[EXENTO ]],Tabla16[NUM],Tabla1[[#This Row],[CODIGO]])</f>
        <v>0</v>
      </c>
      <c r="H632" s="28">
        <f>SUMIFS(Tabla16[IVA],Tabla16[NUM],Tabla1[[#This Row],[CODIGO]])</f>
        <v>0</v>
      </c>
      <c r="I632" s="28">
        <f>SUMIFS(Tabla16[ISR RET.],Tabla16[NUM],Tabla1[[#This Row],[CODIGO]])</f>
        <v>0</v>
      </c>
      <c r="J632" s="28">
        <f>SUMIFS(Tabla16[IVA RET.],Tabla16[NUM],Tabla1[[#This Row],[CODIGO]])</f>
        <v>0</v>
      </c>
      <c r="K632" t="str">
        <f>FIXED(Tabla1[[#This Row],[TASA 16%]],0)</f>
        <v>0</v>
      </c>
      <c r="L632" t="str">
        <f>FIXED(Tabla1[[#This Row],[TASA 0%]],0)</f>
        <v>0</v>
      </c>
      <c r="M632" t="str">
        <f>FIXED(Tabla1[[#This Row],[TASA EXE.]],0)</f>
        <v>0</v>
      </c>
      <c r="N632" t="str">
        <f>FIXED(Tabla1[[#This Row],[IVA]],0)</f>
        <v>0</v>
      </c>
      <c r="O632" t="str">
        <f>FIXED(Tabla1[[#This Row],[ISR RET]],0)</f>
        <v>0</v>
      </c>
      <c r="P632" t="str">
        <f>FIXED(Tabla1[[#This Row],[IVA RET]],0)</f>
        <v>0</v>
      </c>
      <c r="R632" s="35">
        <f>Tabla1[[#This Row],[TASA 16]]*16%</f>
        <v>0</v>
      </c>
    </row>
    <row r="633" spans="2:20" x14ac:dyDescent="0.25">
      <c r="B633" t="str">
        <f>'[1]210 Y RFC'!A633</f>
        <v>TOGA711105ER9</v>
      </c>
      <c r="C633" t="str">
        <f>'[1]210 Y RFC'!B633</f>
        <v>210-0630</v>
      </c>
      <c r="D633" t="str">
        <f>'[1]210 Y RFC'!C633</f>
        <v>TORRES GONZALEZ ARACELI</v>
      </c>
      <c r="E633" s="28">
        <f>SUMIFS(Tabla16[TASA 16],Tabla16[NUM],Tabla1[[#This Row],[CODIGO]])</f>
        <v>0</v>
      </c>
      <c r="F633" s="28">
        <f>SUMIFS(Tabla16[TASA 0%],Tabla16[NUM],Tabla1[[#This Row],[CODIGO]])</f>
        <v>0</v>
      </c>
      <c r="G633" s="28">
        <f>SUMIFS(Tabla16[[EXENTO ]],Tabla16[NUM],Tabla1[[#This Row],[CODIGO]])</f>
        <v>0</v>
      </c>
      <c r="H633" s="28">
        <f>SUMIFS(Tabla16[IVA],Tabla16[NUM],Tabla1[[#This Row],[CODIGO]])</f>
        <v>0</v>
      </c>
      <c r="I633" s="28">
        <f>SUMIFS(Tabla16[ISR RET.],Tabla16[NUM],Tabla1[[#This Row],[CODIGO]])</f>
        <v>0</v>
      </c>
      <c r="J633" s="28">
        <f>SUMIFS(Tabla16[IVA RET.],Tabla16[NUM],Tabla1[[#This Row],[CODIGO]])</f>
        <v>0</v>
      </c>
      <c r="K633" t="str">
        <f>FIXED(Tabla1[[#This Row],[TASA 16%]],0)</f>
        <v>0</v>
      </c>
      <c r="L633" t="str">
        <f>FIXED(Tabla1[[#This Row],[TASA 0%]],0)</f>
        <v>0</v>
      </c>
      <c r="M633" t="str">
        <f>FIXED(Tabla1[[#This Row],[TASA EXE.]],0)</f>
        <v>0</v>
      </c>
      <c r="N633" t="str">
        <f>FIXED(Tabla1[[#This Row],[IVA]],0)</f>
        <v>0</v>
      </c>
      <c r="O633" t="str">
        <f>FIXED(Tabla1[[#This Row],[ISR RET]],0)</f>
        <v>0</v>
      </c>
      <c r="P633" t="str">
        <f>FIXED(Tabla1[[#This Row],[IVA RET]],0)</f>
        <v>0</v>
      </c>
      <c r="R633" s="35">
        <f>Tabla1[[#This Row],[TASA 16]]*16%</f>
        <v>0</v>
      </c>
    </row>
    <row r="634" spans="2:20" x14ac:dyDescent="0.25">
      <c r="B634" t="str">
        <f>'[1]210 Y RFC'!A634</f>
        <v>PCM9307212B8</v>
      </c>
      <c r="C634" t="str">
        <f>'[1]210 Y RFC'!B634</f>
        <v>210-0631</v>
      </c>
      <c r="D634" t="str">
        <f>'[1]210 Y RFC'!C634</f>
        <v>PAPELES Y CONVERSIONES DE MEXICO SA DE CV</v>
      </c>
      <c r="E634" s="28">
        <f>SUMIFS(Tabla16[TASA 16],Tabla16[NUM],Tabla1[[#This Row],[CODIGO]])</f>
        <v>0</v>
      </c>
      <c r="F634" s="28">
        <f>SUMIFS(Tabla16[TASA 0%],Tabla16[NUM],Tabla1[[#This Row],[CODIGO]])</f>
        <v>0</v>
      </c>
      <c r="G634" s="28">
        <f>SUMIFS(Tabla16[[EXENTO ]],Tabla16[NUM],Tabla1[[#This Row],[CODIGO]])</f>
        <v>0</v>
      </c>
      <c r="H634" s="28">
        <f>SUMIFS(Tabla16[IVA],Tabla16[NUM],Tabla1[[#This Row],[CODIGO]])</f>
        <v>0</v>
      </c>
      <c r="I634" s="28">
        <f>SUMIFS(Tabla16[ISR RET.],Tabla16[NUM],Tabla1[[#This Row],[CODIGO]])</f>
        <v>0</v>
      </c>
      <c r="J634" s="28">
        <f>SUMIFS(Tabla16[IVA RET.],Tabla16[NUM],Tabla1[[#This Row],[CODIGO]])</f>
        <v>0</v>
      </c>
      <c r="K634" t="str">
        <f>FIXED(Tabla1[[#This Row],[TASA 16%]],0)</f>
        <v>0</v>
      </c>
      <c r="L634" t="str">
        <f>FIXED(Tabla1[[#This Row],[TASA 0%]],0)</f>
        <v>0</v>
      </c>
      <c r="M634" t="str">
        <f>FIXED(Tabla1[[#This Row],[TASA EXE.]],0)</f>
        <v>0</v>
      </c>
      <c r="N634" t="str">
        <f>FIXED(Tabla1[[#This Row],[IVA]],0)</f>
        <v>0</v>
      </c>
      <c r="O634" t="str">
        <f>FIXED(Tabla1[[#This Row],[ISR RET]],0)</f>
        <v>0</v>
      </c>
      <c r="P634" t="str">
        <f>FIXED(Tabla1[[#This Row],[IVA RET]],0)</f>
        <v>0</v>
      </c>
      <c r="R634" s="35">
        <f>Tabla1[[#This Row],[TASA 16]]*16%</f>
        <v>0</v>
      </c>
    </row>
    <row r="635" spans="2:20" x14ac:dyDescent="0.25">
      <c r="B635" t="str">
        <f>'[1]210 Y RFC'!A635</f>
        <v>DBR101013N47</v>
      </c>
      <c r="C635" t="str">
        <f>'[1]210 Y RFC'!B635</f>
        <v>210-0632</v>
      </c>
      <c r="D635" t="str">
        <f>'[1]210 Y RFC'!C635</f>
        <v>DERMA BRANDS S DE RL DE CV</v>
      </c>
      <c r="E635" s="28">
        <f>SUMIFS(Tabla16[TASA 16],Tabla16[NUM],Tabla1[[#This Row],[CODIGO]])</f>
        <v>0</v>
      </c>
      <c r="F635" s="28">
        <f>SUMIFS(Tabla16[TASA 0%],Tabla16[NUM],Tabla1[[#This Row],[CODIGO]])</f>
        <v>0</v>
      </c>
      <c r="G635" s="28">
        <f>SUMIFS(Tabla16[[EXENTO ]],Tabla16[NUM],Tabla1[[#This Row],[CODIGO]])</f>
        <v>0</v>
      </c>
      <c r="H635" s="28">
        <f>SUMIFS(Tabla16[IVA],Tabla16[NUM],Tabla1[[#This Row],[CODIGO]])</f>
        <v>0</v>
      </c>
      <c r="I635" s="28">
        <f>SUMIFS(Tabla16[ISR RET.],Tabla16[NUM],Tabla1[[#This Row],[CODIGO]])</f>
        <v>0</v>
      </c>
      <c r="J635" s="28">
        <f>SUMIFS(Tabla16[IVA RET.],Tabla16[NUM],Tabla1[[#This Row],[CODIGO]])</f>
        <v>0</v>
      </c>
      <c r="K635" t="str">
        <f>FIXED(Tabla1[[#This Row],[TASA 16%]],0)</f>
        <v>0</v>
      </c>
      <c r="L635" t="str">
        <f>FIXED(Tabla1[[#This Row],[TASA 0%]],0)</f>
        <v>0</v>
      </c>
      <c r="M635" t="str">
        <f>FIXED(Tabla1[[#This Row],[TASA EXE.]],0)</f>
        <v>0</v>
      </c>
      <c r="N635" t="str">
        <f>FIXED(Tabla1[[#This Row],[IVA]],0)</f>
        <v>0</v>
      </c>
      <c r="O635" t="str">
        <f>FIXED(Tabla1[[#This Row],[ISR RET]],0)</f>
        <v>0</v>
      </c>
      <c r="P635" t="str">
        <f>FIXED(Tabla1[[#This Row],[IVA RET]],0)</f>
        <v>0</v>
      </c>
      <c r="R635" s="35">
        <f>Tabla1[[#This Row],[TASA 16]]*16%</f>
        <v>0</v>
      </c>
    </row>
    <row r="636" spans="2:20" x14ac:dyDescent="0.25">
      <c r="B636" t="str">
        <f>'[1]210 Y RFC'!A636</f>
        <v>ANF0709218A5</v>
      </c>
      <c r="C636" t="str">
        <f>'[1]210 Y RFC'!B636</f>
        <v>210-0633</v>
      </c>
      <c r="D636" t="str">
        <f>'[1]210 Y RFC'!C636</f>
        <v>ALIMENTOS NATURALES FINOS SA DE CV</v>
      </c>
      <c r="E636" s="28">
        <f>SUMIFS(Tabla16[TASA 16],Tabla16[NUM],Tabla1[[#This Row],[CODIGO]])</f>
        <v>0</v>
      </c>
      <c r="F636" s="28">
        <f>SUMIFS(Tabla16[TASA 0%],Tabla16[NUM],Tabla1[[#This Row],[CODIGO]])</f>
        <v>0</v>
      </c>
      <c r="G636" s="28">
        <f>SUMIFS(Tabla16[[EXENTO ]],Tabla16[NUM],Tabla1[[#This Row],[CODIGO]])</f>
        <v>0</v>
      </c>
      <c r="H636" s="28">
        <f>SUMIFS(Tabla16[IVA],Tabla16[NUM],Tabla1[[#This Row],[CODIGO]])</f>
        <v>0</v>
      </c>
      <c r="I636" s="28">
        <f>SUMIFS(Tabla16[ISR RET.],Tabla16[NUM],Tabla1[[#This Row],[CODIGO]])</f>
        <v>0</v>
      </c>
      <c r="J636" s="28">
        <f>SUMIFS(Tabla16[IVA RET.],Tabla16[NUM],Tabla1[[#This Row],[CODIGO]])</f>
        <v>0</v>
      </c>
      <c r="K636" t="str">
        <f>FIXED(Tabla1[[#This Row],[TASA 16%]],0)</f>
        <v>0</v>
      </c>
      <c r="L636" t="str">
        <f>FIXED(Tabla1[[#This Row],[TASA 0%]],0)</f>
        <v>0</v>
      </c>
      <c r="M636" t="str">
        <f>FIXED(Tabla1[[#This Row],[TASA EXE.]],0)</f>
        <v>0</v>
      </c>
      <c r="N636" t="str">
        <f>FIXED(Tabla1[[#This Row],[IVA]],0)</f>
        <v>0</v>
      </c>
      <c r="O636" t="str">
        <f>FIXED(Tabla1[[#This Row],[ISR RET]],0)</f>
        <v>0</v>
      </c>
      <c r="P636" t="str">
        <f>FIXED(Tabla1[[#This Row],[IVA RET]],0)</f>
        <v>0</v>
      </c>
      <c r="R636" s="35">
        <f>Tabla1[[#This Row],[TASA 16]]*16%</f>
        <v>0</v>
      </c>
    </row>
    <row r="637" spans="2:20" x14ac:dyDescent="0.25">
      <c r="B637" t="str">
        <f>'[1]210 Y RFC'!A637</f>
        <v>QGU0912049C3</v>
      </c>
      <c r="C637" t="str">
        <f>'[1]210 Y RFC'!B637</f>
        <v>210-0634</v>
      </c>
      <c r="D637" t="str">
        <f>'[1]210 Y RFC'!C637</f>
        <v>QUICKSHINE GUADALAJARA SA DE CV</v>
      </c>
      <c r="E637" s="28">
        <f>SUMIFS(Tabla16[TASA 16],Tabla16[NUM],Tabla1[[#This Row],[CODIGO]])</f>
        <v>0</v>
      </c>
      <c r="F637" s="28">
        <f>SUMIFS(Tabla16[TASA 0%],Tabla16[NUM],Tabla1[[#This Row],[CODIGO]])</f>
        <v>0</v>
      </c>
      <c r="G637" s="28">
        <f>SUMIFS(Tabla16[[EXENTO ]],Tabla16[NUM],Tabla1[[#This Row],[CODIGO]])</f>
        <v>0</v>
      </c>
      <c r="H637" s="28">
        <f>SUMIFS(Tabla16[IVA],Tabla16[NUM],Tabla1[[#This Row],[CODIGO]])</f>
        <v>0</v>
      </c>
      <c r="I637" s="28">
        <f>SUMIFS(Tabla16[ISR RET.],Tabla16[NUM],Tabla1[[#This Row],[CODIGO]])</f>
        <v>0</v>
      </c>
      <c r="J637" s="28">
        <f>SUMIFS(Tabla16[IVA RET.],Tabla16[NUM],Tabla1[[#This Row],[CODIGO]])</f>
        <v>0</v>
      </c>
      <c r="K637" t="str">
        <f>FIXED(Tabla1[[#This Row],[TASA 16%]],0)</f>
        <v>0</v>
      </c>
      <c r="L637" t="str">
        <f>FIXED(Tabla1[[#This Row],[TASA 0%]],0)</f>
        <v>0</v>
      </c>
      <c r="M637" t="str">
        <f>FIXED(Tabla1[[#This Row],[TASA EXE.]],0)</f>
        <v>0</v>
      </c>
      <c r="N637" t="str">
        <f>FIXED(Tabla1[[#This Row],[IVA]],0)</f>
        <v>0</v>
      </c>
      <c r="O637" t="str">
        <f>FIXED(Tabla1[[#This Row],[ISR RET]],0)</f>
        <v>0</v>
      </c>
      <c r="P637" t="str">
        <f>FIXED(Tabla1[[#This Row],[IVA RET]],0)</f>
        <v>0</v>
      </c>
      <c r="R637" s="35">
        <f>Tabla1[[#This Row],[TASA 16]]*16%</f>
        <v>0</v>
      </c>
    </row>
    <row r="638" spans="2:20" x14ac:dyDescent="0.25">
      <c r="B638" t="str">
        <f>'[1]210 Y RFC'!A638</f>
        <v>SRN000519Q69</v>
      </c>
      <c r="C638" t="str">
        <f>'[1]210 Y RFC'!B638</f>
        <v>210-0635</v>
      </c>
      <c r="D638" t="str">
        <f>'[1]210 Y RFC'!C638</f>
        <v>ALIMENTOS SELLO ROJO SA DE CV</v>
      </c>
      <c r="E638" s="28">
        <f>SUMIFS(Tabla16[TASA 16],Tabla16[NUM],Tabla1[[#This Row],[CODIGO]])</f>
        <v>0</v>
      </c>
      <c r="F638" s="28">
        <f>SUMIFS(Tabla16[TASA 0%],Tabla16[NUM],Tabla1[[#This Row],[CODIGO]])</f>
        <v>434310.07</v>
      </c>
      <c r="G638" s="28">
        <f>SUMIFS(Tabla16[[EXENTO ]],Tabla16[NUM],Tabla1[[#This Row],[CODIGO]])</f>
        <v>0</v>
      </c>
      <c r="H638" s="28">
        <f>SUMIFS(Tabla16[IVA],Tabla16[NUM],Tabla1[[#This Row],[CODIGO]])</f>
        <v>0</v>
      </c>
      <c r="I638" s="28">
        <f>SUMIFS(Tabla16[ISR RET.],Tabla16[NUM],Tabla1[[#This Row],[CODIGO]])</f>
        <v>0</v>
      </c>
      <c r="J638" s="28">
        <f>SUMIFS(Tabla16[IVA RET.],Tabla16[NUM],Tabla1[[#This Row],[CODIGO]])</f>
        <v>0</v>
      </c>
      <c r="K638" t="str">
        <f>FIXED(Tabla1[[#This Row],[TASA 16%]],0)</f>
        <v>0</v>
      </c>
      <c r="L638" t="str">
        <f>FIXED(Tabla1[[#This Row],[TASA 0%]],0)</f>
        <v>434,310</v>
      </c>
      <c r="M638" t="str">
        <f>FIXED(Tabla1[[#This Row],[TASA EXE.]],0)</f>
        <v>0</v>
      </c>
      <c r="N638" t="str">
        <f>FIXED(Tabla1[[#This Row],[IVA]],0)</f>
        <v>0</v>
      </c>
      <c r="O638" t="str">
        <f>FIXED(Tabla1[[#This Row],[ISR RET]],0)</f>
        <v>0</v>
      </c>
      <c r="P638" t="str">
        <f>FIXED(Tabla1[[#This Row],[IVA RET]],0)</f>
        <v>0</v>
      </c>
      <c r="R638" s="35">
        <f>Tabla1[[#This Row],[TASA 16]]*16%</f>
        <v>0</v>
      </c>
    </row>
    <row r="639" spans="2:20" x14ac:dyDescent="0.25">
      <c r="B639" t="str">
        <f>'[1]210 Y RFC'!A639</f>
        <v>LFA160317TC1</v>
      </c>
      <c r="C639" t="str">
        <f>'[1]210 Y RFC'!B639</f>
        <v>210-0636</v>
      </c>
      <c r="D639" t="str">
        <f>'[1]210 Y RFC'!C639</f>
        <v>LC FARMA SA DE CV</v>
      </c>
      <c r="E639" s="28">
        <f>SUMIFS(Tabla16[TASA 16],Tabla16[NUM],Tabla1[[#This Row],[CODIGO]])</f>
        <v>0</v>
      </c>
      <c r="F639" s="28">
        <f>SUMIFS(Tabla16[TASA 0%],Tabla16[NUM],Tabla1[[#This Row],[CODIGO]])</f>
        <v>0</v>
      </c>
      <c r="G639" s="28">
        <f>SUMIFS(Tabla16[[EXENTO ]],Tabla16[NUM],Tabla1[[#This Row],[CODIGO]])</f>
        <v>0</v>
      </c>
      <c r="H639" s="28">
        <f>SUMIFS(Tabla16[IVA],Tabla16[NUM],Tabla1[[#This Row],[CODIGO]])</f>
        <v>0</v>
      </c>
      <c r="I639" s="28">
        <f>SUMIFS(Tabla16[ISR RET.],Tabla16[NUM],Tabla1[[#This Row],[CODIGO]])</f>
        <v>0</v>
      </c>
      <c r="J639" s="28">
        <f>SUMIFS(Tabla16[IVA RET.],Tabla16[NUM],Tabla1[[#This Row],[CODIGO]])</f>
        <v>0</v>
      </c>
      <c r="K639" t="str">
        <f>FIXED(Tabla1[[#This Row],[TASA 16%]],0)</f>
        <v>0</v>
      </c>
      <c r="L639" t="str">
        <f>FIXED(Tabla1[[#This Row],[TASA 0%]],0)</f>
        <v>0</v>
      </c>
      <c r="M639" t="str">
        <f>FIXED(Tabla1[[#This Row],[TASA EXE.]],0)</f>
        <v>0</v>
      </c>
      <c r="N639" t="str">
        <f>FIXED(Tabla1[[#This Row],[IVA]],0)</f>
        <v>0</v>
      </c>
      <c r="O639" t="str">
        <f>FIXED(Tabla1[[#This Row],[ISR RET]],0)</f>
        <v>0</v>
      </c>
      <c r="P639" t="str">
        <f>FIXED(Tabla1[[#This Row],[IVA RET]],0)</f>
        <v>0</v>
      </c>
      <c r="R639" s="35">
        <f>Tabla1[[#This Row],[TASA 16]]*16%</f>
        <v>0</v>
      </c>
    </row>
    <row r="640" spans="2:20" x14ac:dyDescent="0.25">
      <c r="B640" t="str">
        <f>'[1]210 Y RFC'!A640</f>
        <v>VISO920523S39</v>
      </c>
      <c r="C640" t="str">
        <f>'[1]210 Y RFC'!B640</f>
        <v>210-0637</v>
      </c>
      <c r="D640" t="str">
        <f>'[1]210 Y RFC'!C640</f>
        <v>VILLALOBOS SANCHEZ OMAR ALEJANDRO</v>
      </c>
      <c r="E640" s="28">
        <f>SUMIFS(Tabla16[TASA 16],Tabla16[NUM],Tabla1[[#This Row],[CODIGO]])</f>
        <v>0</v>
      </c>
      <c r="F640" s="28">
        <f>SUMIFS(Tabla16[TASA 0%],Tabla16[NUM],Tabla1[[#This Row],[CODIGO]])</f>
        <v>0</v>
      </c>
      <c r="G640" s="28">
        <f>SUMIFS(Tabla16[[EXENTO ]],Tabla16[NUM],Tabla1[[#This Row],[CODIGO]])</f>
        <v>0</v>
      </c>
      <c r="H640" s="28">
        <f>SUMIFS(Tabla16[IVA],Tabla16[NUM],Tabla1[[#This Row],[CODIGO]])</f>
        <v>0</v>
      </c>
      <c r="I640" s="28">
        <f>SUMIFS(Tabla16[ISR RET.],Tabla16[NUM],Tabla1[[#This Row],[CODIGO]])</f>
        <v>0</v>
      </c>
      <c r="J640" s="28">
        <f>SUMIFS(Tabla16[IVA RET.],Tabla16[NUM],Tabla1[[#This Row],[CODIGO]])</f>
        <v>0</v>
      </c>
      <c r="K640" t="str">
        <f>FIXED(Tabla1[[#This Row],[TASA 16%]],0)</f>
        <v>0</v>
      </c>
      <c r="L640" t="str">
        <f>FIXED(Tabla1[[#This Row],[TASA 0%]],0)</f>
        <v>0</v>
      </c>
      <c r="M640" t="str">
        <f>FIXED(Tabla1[[#This Row],[TASA EXE.]],0)</f>
        <v>0</v>
      </c>
      <c r="N640" t="str">
        <f>FIXED(Tabla1[[#This Row],[IVA]],0)</f>
        <v>0</v>
      </c>
      <c r="O640" t="str">
        <f>FIXED(Tabla1[[#This Row],[ISR RET]],0)</f>
        <v>0</v>
      </c>
      <c r="P640" t="str">
        <f>FIXED(Tabla1[[#This Row],[IVA RET]],0)</f>
        <v>0</v>
      </c>
      <c r="R640" s="35">
        <f>Tabla1[[#This Row],[TASA 16]]*16%</f>
        <v>0</v>
      </c>
    </row>
    <row r="641" spans="2:18" x14ac:dyDescent="0.25">
      <c r="B641" t="str">
        <f>'[1]210 Y RFC'!A641</f>
        <v>GUME280202SG5</v>
      </c>
      <c r="C641" t="str">
        <f>'[1]210 Y RFC'!B641</f>
        <v>210-0638</v>
      </c>
      <c r="D641" t="str">
        <f>'[1]210 Y RFC'!C641</f>
        <v>GUTIERREZ MARTIN EZEQUIEL</v>
      </c>
      <c r="E641" s="28">
        <f>SUMIFS(Tabla16[TASA 16],Tabla16[NUM],Tabla1[[#This Row],[CODIGO]])</f>
        <v>307.6875</v>
      </c>
      <c r="F641" s="28">
        <f>SUMIFS(Tabla16[TASA 0%],Tabla16[NUM],Tabla1[[#This Row],[CODIGO]])</f>
        <v>2.5000000000083844E-3</v>
      </c>
      <c r="G641" s="28">
        <f>SUMIFS(Tabla16[[EXENTO ]],Tabla16[NUM],Tabla1[[#This Row],[CODIGO]])</f>
        <v>8.15</v>
      </c>
      <c r="H641" s="28">
        <f>SUMIFS(Tabla16[IVA],Tabla16[NUM],Tabla1[[#This Row],[CODIGO]])</f>
        <v>49.230000000000004</v>
      </c>
      <c r="I641" s="28">
        <f>SUMIFS(Tabla16[ISR RET.],Tabla16[NUM],Tabla1[[#This Row],[CODIGO]])</f>
        <v>0</v>
      </c>
      <c r="J641" s="28">
        <f>SUMIFS(Tabla16[IVA RET.],Tabla16[NUM],Tabla1[[#This Row],[CODIGO]])</f>
        <v>0</v>
      </c>
      <c r="K641" t="str">
        <f>FIXED(Tabla1[[#This Row],[TASA 16%]],0)</f>
        <v>308</v>
      </c>
      <c r="L641" t="str">
        <f>FIXED(Tabla1[[#This Row],[TASA 0%]],0)</f>
        <v>0</v>
      </c>
      <c r="M641" t="str">
        <f>FIXED(Tabla1[[#This Row],[TASA EXE.]],0)</f>
        <v>8</v>
      </c>
      <c r="N641" t="str">
        <f>FIXED(Tabla1[[#This Row],[IVA]],0)</f>
        <v>49</v>
      </c>
      <c r="O641" t="str">
        <f>FIXED(Tabla1[[#This Row],[ISR RET]],0)</f>
        <v>0</v>
      </c>
      <c r="P641" t="str">
        <f>FIXED(Tabla1[[#This Row],[IVA RET]],0)</f>
        <v>0</v>
      </c>
      <c r="R641" s="35">
        <f>Tabla1[[#This Row],[TASA 16]]*16%</f>
        <v>49.28</v>
      </c>
    </row>
    <row r="642" spans="2:18" x14ac:dyDescent="0.25">
      <c r="B642" t="str">
        <f>'[1]210 Y RFC'!A642</f>
        <v>CPF6307036N8</v>
      </c>
      <c r="C642" t="str">
        <f>'[1]210 Y RFC'!B642</f>
        <v>210-0639</v>
      </c>
      <c r="D642" t="str">
        <f>'[1]210 Y RFC'!C642</f>
        <v>CAMINOS Y PUENTES FEDERALES DE INGRESOS Y SERVICIOS CONEXOS</v>
      </c>
      <c r="E642" s="28">
        <f>SUMIFS(Tabla16[TASA 16],Tabla16[NUM],Tabla1[[#This Row],[CODIGO]])</f>
        <v>0</v>
      </c>
      <c r="F642" s="28">
        <f>SUMIFS(Tabla16[TASA 0%],Tabla16[NUM],Tabla1[[#This Row],[CODIGO]])</f>
        <v>0</v>
      </c>
      <c r="G642" s="28">
        <f>SUMIFS(Tabla16[[EXENTO ]],Tabla16[NUM],Tabla1[[#This Row],[CODIGO]])</f>
        <v>0</v>
      </c>
      <c r="H642" s="28">
        <f>SUMIFS(Tabla16[IVA],Tabla16[NUM],Tabla1[[#This Row],[CODIGO]])</f>
        <v>0</v>
      </c>
      <c r="I642" s="28">
        <f>SUMIFS(Tabla16[ISR RET.],Tabla16[NUM],Tabla1[[#This Row],[CODIGO]])</f>
        <v>0</v>
      </c>
      <c r="J642" s="28">
        <f>SUMIFS(Tabla16[IVA RET.],Tabla16[NUM],Tabla1[[#This Row],[CODIGO]])</f>
        <v>0</v>
      </c>
      <c r="K642" t="str">
        <f>FIXED(Tabla1[[#This Row],[TASA 16%]],0)</f>
        <v>0</v>
      </c>
      <c r="L642" t="str">
        <f>FIXED(Tabla1[[#This Row],[TASA 0%]],0)</f>
        <v>0</v>
      </c>
      <c r="M642" t="str">
        <f>FIXED(Tabla1[[#This Row],[TASA EXE.]],0)</f>
        <v>0</v>
      </c>
      <c r="N642" t="str">
        <f>FIXED(Tabla1[[#This Row],[IVA]],0)</f>
        <v>0</v>
      </c>
      <c r="O642" t="str">
        <f>FIXED(Tabla1[[#This Row],[ISR RET]],0)</f>
        <v>0</v>
      </c>
      <c r="P642" t="str">
        <f>FIXED(Tabla1[[#This Row],[IVA RET]],0)</f>
        <v>0</v>
      </c>
      <c r="R642" s="35">
        <f>Tabla1[[#This Row],[TASA 16]]*16%</f>
        <v>0</v>
      </c>
    </row>
    <row r="643" spans="2:18" x14ac:dyDescent="0.25">
      <c r="B643" t="str">
        <f>'[1]210 Y RFC'!A643</f>
        <v>LOHR780505F46</v>
      </c>
      <c r="C643" t="str">
        <f>'[1]210 Y RFC'!B643</f>
        <v>210-0640</v>
      </c>
      <c r="D643" t="str">
        <f>'[1]210 Y RFC'!C643</f>
        <v>LOMELI HERNANDEZ ROSALINA</v>
      </c>
      <c r="E643" s="28">
        <f>SUMIFS(Tabla16[TASA 16],Tabla16[NUM],Tabla1[[#This Row],[CODIGO]])</f>
        <v>0</v>
      </c>
      <c r="F643" s="28">
        <f>SUMIFS(Tabla16[TASA 0%],Tabla16[NUM],Tabla1[[#This Row],[CODIGO]])</f>
        <v>0</v>
      </c>
      <c r="G643" s="28">
        <f>SUMIFS(Tabla16[[EXENTO ]],Tabla16[NUM],Tabla1[[#This Row],[CODIGO]])</f>
        <v>0</v>
      </c>
      <c r="H643" s="28">
        <f>SUMIFS(Tabla16[IVA],Tabla16[NUM],Tabla1[[#This Row],[CODIGO]])</f>
        <v>0</v>
      </c>
      <c r="I643" s="28">
        <f>SUMIFS(Tabla16[ISR RET.],Tabla16[NUM],Tabla1[[#This Row],[CODIGO]])</f>
        <v>0</v>
      </c>
      <c r="J643" s="28">
        <f>SUMIFS(Tabla16[IVA RET.],Tabla16[NUM],Tabla1[[#This Row],[CODIGO]])</f>
        <v>0</v>
      </c>
      <c r="K643" t="str">
        <f>FIXED(Tabla1[[#This Row],[TASA 16%]],0)</f>
        <v>0</v>
      </c>
      <c r="L643" t="str">
        <f>FIXED(Tabla1[[#This Row],[TASA 0%]],0)</f>
        <v>0</v>
      </c>
      <c r="M643" t="str">
        <f>FIXED(Tabla1[[#This Row],[TASA EXE.]],0)</f>
        <v>0</v>
      </c>
      <c r="N643" t="str">
        <f>FIXED(Tabla1[[#This Row],[IVA]],0)</f>
        <v>0</v>
      </c>
      <c r="O643" t="str">
        <f>FIXED(Tabla1[[#This Row],[ISR RET]],0)</f>
        <v>0</v>
      </c>
      <c r="P643" t="str">
        <f>FIXED(Tabla1[[#This Row],[IVA RET]],0)</f>
        <v>0</v>
      </c>
      <c r="R643" s="35">
        <f>Tabla1[[#This Row],[TASA 16]]*16%</f>
        <v>0</v>
      </c>
    </row>
    <row r="644" spans="2:18" x14ac:dyDescent="0.25">
      <c r="B644" t="str">
        <f>'[1]210 Y RFC'!A644</f>
        <v>ATC570304J94</v>
      </c>
      <c r="C644" t="str">
        <f>'[1]210 Y RFC'!B644</f>
        <v>210-0641</v>
      </c>
      <c r="D644" t="str">
        <f>'[1]210 Y RFC'!C644</f>
        <v>AUTOTRANSPORTES DE CARGA LOS ALTOS</v>
      </c>
      <c r="E644" s="28">
        <f>SUMIFS(Tabla16[TASA 16],Tabla16[NUM],Tabla1[[#This Row],[CODIGO]])</f>
        <v>0</v>
      </c>
      <c r="F644" s="28">
        <f>SUMIFS(Tabla16[TASA 0%],Tabla16[NUM],Tabla1[[#This Row],[CODIGO]])</f>
        <v>0</v>
      </c>
      <c r="G644" s="28">
        <f>SUMIFS(Tabla16[[EXENTO ]],Tabla16[NUM],Tabla1[[#This Row],[CODIGO]])</f>
        <v>0</v>
      </c>
      <c r="H644" s="28">
        <f>SUMIFS(Tabla16[IVA],Tabla16[NUM],Tabla1[[#This Row],[CODIGO]])</f>
        <v>0</v>
      </c>
      <c r="I644" s="28">
        <f>SUMIFS(Tabla16[ISR RET.],Tabla16[NUM],Tabla1[[#This Row],[CODIGO]])</f>
        <v>0</v>
      </c>
      <c r="J644" s="28">
        <f>SUMIFS(Tabla16[IVA RET.],Tabla16[NUM],Tabla1[[#This Row],[CODIGO]])</f>
        <v>0</v>
      </c>
      <c r="K644" t="str">
        <f>FIXED(Tabla1[[#This Row],[TASA 16%]],0)</f>
        <v>0</v>
      </c>
      <c r="L644" t="str">
        <f>FIXED(Tabla1[[#This Row],[TASA 0%]],0)</f>
        <v>0</v>
      </c>
      <c r="M644" t="str">
        <f>FIXED(Tabla1[[#This Row],[TASA EXE.]],0)</f>
        <v>0</v>
      </c>
      <c r="N644" t="str">
        <f>FIXED(Tabla1[[#This Row],[IVA]],0)</f>
        <v>0</v>
      </c>
      <c r="O644" t="str">
        <f>FIXED(Tabla1[[#This Row],[ISR RET]],0)</f>
        <v>0</v>
      </c>
      <c r="P644" t="str">
        <f>FIXED(Tabla1[[#This Row],[IVA RET]],0)</f>
        <v>0</v>
      </c>
      <c r="R644" s="35">
        <f>Tabla1[[#This Row],[TASA 16]]*16%</f>
        <v>0</v>
      </c>
    </row>
    <row r="645" spans="2:18" x14ac:dyDescent="0.25">
      <c r="B645" t="str">
        <f>'[1]210 Y RFC'!A645</f>
        <v>GOPE6801251GA</v>
      </c>
      <c r="C645" t="str">
        <f>'[1]210 Y RFC'!B645</f>
        <v>210-0642</v>
      </c>
      <c r="D645" t="str">
        <f>'[1]210 Y RFC'!C645</f>
        <v>GODINEZ PINEDA ELVIRA</v>
      </c>
      <c r="E645" s="28">
        <f>SUMIFS(Tabla16[TASA 16],Tabla16[NUM],Tabla1[[#This Row],[CODIGO]])</f>
        <v>0</v>
      </c>
      <c r="F645" s="28">
        <f>SUMIFS(Tabla16[TASA 0%],Tabla16[NUM],Tabla1[[#This Row],[CODIGO]])</f>
        <v>0</v>
      </c>
      <c r="G645" s="28">
        <f>SUMIFS(Tabla16[[EXENTO ]],Tabla16[NUM],Tabla1[[#This Row],[CODIGO]])</f>
        <v>0</v>
      </c>
      <c r="H645" s="28">
        <f>SUMIFS(Tabla16[IVA],Tabla16[NUM],Tabla1[[#This Row],[CODIGO]])</f>
        <v>0</v>
      </c>
      <c r="I645" s="28">
        <f>SUMIFS(Tabla16[ISR RET.],Tabla16[NUM],Tabla1[[#This Row],[CODIGO]])</f>
        <v>0</v>
      </c>
      <c r="J645" s="28">
        <f>SUMIFS(Tabla16[IVA RET.],Tabla16[NUM],Tabla1[[#This Row],[CODIGO]])</f>
        <v>0</v>
      </c>
      <c r="K645" t="str">
        <f>FIXED(Tabla1[[#This Row],[TASA 16%]],0)</f>
        <v>0</v>
      </c>
      <c r="L645" t="str">
        <f>FIXED(Tabla1[[#This Row],[TASA 0%]],0)</f>
        <v>0</v>
      </c>
      <c r="M645" t="str">
        <f>FIXED(Tabla1[[#This Row],[TASA EXE.]],0)</f>
        <v>0</v>
      </c>
      <c r="N645" t="str">
        <f>FIXED(Tabla1[[#This Row],[IVA]],0)</f>
        <v>0</v>
      </c>
      <c r="O645" t="str">
        <f>FIXED(Tabla1[[#This Row],[ISR RET]],0)</f>
        <v>0</v>
      </c>
      <c r="P645" t="str">
        <f>FIXED(Tabla1[[#This Row],[IVA RET]],0)</f>
        <v>0</v>
      </c>
      <c r="R645" s="35">
        <f>Tabla1[[#This Row],[TASA 16]]*16%</f>
        <v>0</v>
      </c>
    </row>
    <row r="646" spans="2:18" x14ac:dyDescent="0.25">
      <c r="B646" t="str">
        <f>'[1]210 Y RFC'!A646</f>
        <v>LCO021217UT6</v>
      </c>
      <c r="C646" t="str">
        <f>'[1]210 Y RFC'!B646</f>
        <v>210-0643</v>
      </c>
      <c r="D646" t="str">
        <f>'[1]210 Y RFC'!C646</f>
        <v>LABORATORIOS COSMECEUTICOS S DE RL DE CV</v>
      </c>
      <c r="E646" s="28">
        <f>SUMIFS(Tabla16[TASA 16],Tabla16[NUM],Tabla1[[#This Row],[CODIGO]])</f>
        <v>0</v>
      </c>
      <c r="F646" s="28">
        <f>SUMIFS(Tabla16[TASA 0%],Tabla16[NUM],Tabla1[[#This Row],[CODIGO]])</f>
        <v>0</v>
      </c>
      <c r="G646" s="28">
        <f>SUMIFS(Tabla16[[EXENTO ]],Tabla16[NUM],Tabla1[[#This Row],[CODIGO]])</f>
        <v>0</v>
      </c>
      <c r="H646" s="28">
        <f>SUMIFS(Tabla16[IVA],Tabla16[NUM],Tabla1[[#This Row],[CODIGO]])</f>
        <v>0</v>
      </c>
      <c r="I646" s="28">
        <f>SUMIFS(Tabla16[ISR RET.],Tabla16[NUM],Tabla1[[#This Row],[CODIGO]])</f>
        <v>0</v>
      </c>
      <c r="J646" s="28">
        <f>SUMIFS(Tabla16[IVA RET.],Tabla16[NUM],Tabla1[[#This Row],[CODIGO]])</f>
        <v>0</v>
      </c>
      <c r="K646" t="str">
        <f>FIXED(Tabla1[[#This Row],[TASA 16%]],0)</f>
        <v>0</v>
      </c>
      <c r="L646" t="str">
        <f>FIXED(Tabla1[[#This Row],[TASA 0%]],0)</f>
        <v>0</v>
      </c>
      <c r="M646" t="str">
        <f>FIXED(Tabla1[[#This Row],[TASA EXE.]],0)</f>
        <v>0</v>
      </c>
      <c r="N646" t="str">
        <f>FIXED(Tabla1[[#This Row],[IVA]],0)</f>
        <v>0</v>
      </c>
      <c r="O646" t="str">
        <f>FIXED(Tabla1[[#This Row],[ISR RET]],0)</f>
        <v>0</v>
      </c>
      <c r="P646" t="str">
        <f>FIXED(Tabla1[[#This Row],[IVA RET]],0)</f>
        <v>0</v>
      </c>
      <c r="R646" s="35">
        <f>Tabla1[[#This Row],[TASA 16]]*16%</f>
        <v>0</v>
      </c>
    </row>
    <row r="647" spans="2:18" x14ac:dyDescent="0.25">
      <c r="B647" t="str">
        <f>'[1]210 Y RFC'!A647</f>
        <v>SPA0212183J8</v>
      </c>
      <c r="C647" t="str">
        <f>'[1]210 Y RFC'!B647</f>
        <v>210-0644</v>
      </c>
      <c r="D647" t="str">
        <f>'[1]210 Y RFC'!C647</f>
        <v>SAL PACIFICO SA DE CV</v>
      </c>
      <c r="E647" s="28">
        <f>SUMIFS(Tabla16[TASA 16],Tabla16[NUM],Tabla1[[#This Row],[CODIGO]])</f>
        <v>0</v>
      </c>
      <c r="F647" s="28">
        <f>SUMIFS(Tabla16[TASA 0%],Tabla16[NUM],Tabla1[[#This Row],[CODIGO]])</f>
        <v>33670</v>
      </c>
      <c r="G647" s="28">
        <f>SUMIFS(Tabla16[[EXENTO ]],Tabla16[NUM],Tabla1[[#This Row],[CODIGO]])</f>
        <v>0</v>
      </c>
      <c r="H647" s="28">
        <f>SUMIFS(Tabla16[IVA],Tabla16[NUM],Tabla1[[#This Row],[CODIGO]])</f>
        <v>0</v>
      </c>
      <c r="I647" s="28">
        <f>SUMIFS(Tabla16[ISR RET.],Tabla16[NUM],Tabla1[[#This Row],[CODIGO]])</f>
        <v>0</v>
      </c>
      <c r="J647" s="28">
        <f>SUMIFS(Tabla16[IVA RET.],Tabla16[NUM],Tabla1[[#This Row],[CODIGO]])</f>
        <v>0</v>
      </c>
      <c r="K647" t="str">
        <f>FIXED(Tabla1[[#This Row],[TASA 16%]],0)</f>
        <v>0</v>
      </c>
      <c r="L647" t="str">
        <f>FIXED(Tabla1[[#This Row],[TASA 0%]],0)</f>
        <v>33,670</v>
      </c>
      <c r="M647" t="str">
        <f>FIXED(Tabla1[[#This Row],[TASA EXE.]],0)</f>
        <v>0</v>
      </c>
      <c r="N647" t="str">
        <f>FIXED(Tabla1[[#This Row],[IVA]],0)</f>
        <v>0</v>
      </c>
      <c r="O647" t="str">
        <f>FIXED(Tabla1[[#This Row],[ISR RET]],0)</f>
        <v>0</v>
      </c>
      <c r="P647" t="str">
        <f>FIXED(Tabla1[[#This Row],[IVA RET]],0)</f>
        <v>0</v>
      </c>
      <c r="R647" s="35">
        <f>Tabla1[[#This Row],[TASA 16]]*16%</f>
        <v>0</v>
      </c>
    </row>
    <row r="648" spans="2:18" x14ac:dyDescent="0.25">
      <c r="B648" t="str">
        <f>'[1]210 Y RFC'!A648</f>
        <v>GOGA730917LR1</v>
      </c>
      <c r="C648" t="str">
        <f>'[1]210 Y RFC'!B648</f>
        <v>210-0645</v>
      </c>
      <c r="D648" t="str">
        <f>'[1]210 Y RFC'!C648</f>
        <v>GONZALEZ GONZALEZ AMELIA</v>
      </c>
      <c r="E648" s="28">
        <f>SUMIFS(Tabla16[TASA 16],Tabla16[NUM],Tabla1[[#This Row],[CODIGO]])</f>
        <v>0</v>
      </c>
      <c r="F648" s="28">
        <f>SUMIFS(Tabla16[TASA 0%],Tabla16[NUM],Tabla1[[#This Row],[CODIGO]])</f>
        <v>9173.1999999999989</v>
      </c>
      <c r="G648" s="28">
        <f>SUMIFS(Tabla16[[EXENTO ]],Tabla16[NUM],Tabla1[[#This Row],[CODIGO]])</f>
        <v>733.86</v>
      </c>
      <c r="H648" s="28">
        <f>SUMIFS(Tabla16[IVA],Tabla16[NUM],Tabla1[[#This Row],[CODIGO]])</f>
        <v>0</v>
      </c>
      <c r="I648" s="28">
        <f>SUMIFS(Tabla16[ISR RET.],Tabla16[NUM],Tabla1[[#This Row],[CODIGO]])</f>
        <v>0</v>
      </c>
      <c r="J648" s="28">
        <f>SUMIFS(Tabla16[IVA RET.],Tabla16[NUM],Tabla1[[#This Row],[CODIGO]])</f>
        <v>0</v>
      </c>
      <c r="K648" t="str">
        <f>FIXED(Tabla1[[#This Row],[TASA 16%]],0)</f>
        <v>0</v>
      </c>
      <c r="L648" t="str">
        <f>FIXED(Tabla1[[#This Row],[TASA 0%]],0)</f>
        <v>9,173</v>
      </c>
      <c r="M648" t="str">
        <f>FIXED(Tabla1[[#This Row],[TASA EXE.]],0)</f>
        <v>734</v>
      </c>
      <c r="N648" t="str">
        <f>FIXED(Tabla1[[#This Row],[IVA]],0)</f>
        <v>0</v>
      </c>
      <c r="O648" t="str">
        <f>FIXED(Tabla1[[#This Row],[ISR RET]],0)</f>
        <v>0</v>
      </c>
      <c r="P648" t="str">
        <f>FIXED(Tabla1[[#This Row],[IVA RET]],0)</f>
        <v>0</v>
      </c>
      <c r="R648" s="35">
        <f>Tabla1[[#This Row],[TASA 16]]*16%</f>
        <v>0</v>
      </c>
    </row>
    <row r="649" spans="2:18" x14ac:dyDescent="0.25">
      <c r="B649" t="str">
        <f>'[1]210 Y RFC'!A649</f>
        <v>GAF1603149Q1</v>
      </c>
      <c r="C649" t="str">
        <f>'[1]210 Y RFC'!B649</f>
        <v>210-0646</v>
      </c>
      <c r="D649" t="str">
        <f>'[1]210 Y RFC'!C649</f>
        <v>GAFCOM COMPANY SA DE CV</v>
      </c>
      <c r="E649" s="28">
        <f>SUMIFS(Tabla16[TASA 16],Tabla16[NUM],Tabla1[[#This Row],[CODIGO]])</f>
        <v>0</v>
      </c>
      <c r="F649" s="28">
        <f>SUMIFS(Tabla16[TASA 0%],Tabla16[NUM],Tabla1[[#This Row],[CODIGO]])</f>
        <v>0</v>
      </c>
      <c r="G649" s="28">
        <f>SUMIFS(Tabla16[[EXENTO ]],Tabla16[NUM],Tabla1[[#This Row],[CODIGO]])</f>
        <v>0</v>
      </c>
      <c r="H649" s="28">
        <f>SUMIFS(Tabla16[IVA],Tabla16[NUM],Tabla1[[#This Row],[CODIGO]])</f>
        <v>0</v>
      </c>
      <c r="I649" s="28">
        <f>SUMIFS(Tabla16[ISR RET.],Tabla16[NUM],Tabla1[[#This Row],[CODIGO]])</f>
        <v>0</v>
      </c>
      <c r="J649" s="28">
        <f>SUMIFS(Tabla16[IVA RET.],Tabla16[NUM],Tabla1[[#This Row],[CODIGO]])</f>
        <v>0</v>
      </c>
      <c r="K649" t="str">
        <f>FIXED(Tabla1[[#This Row],[TASA 16%]],0)</f>
        <v>0</v>
      </c>
      <c r="L649" t="str">
        <f>FIXED(Tabla1[[#This Row],[TASA 0%]],0)</f>
        <v>0</v>
      </c>
      <c r="M649" t="str">
        <f>FIXED(Tabla1[[#This Row],[TASA EXE.]],0)</f>
        <v>0</v>
      </c>
      <c r="N649" t="str">
        <f>FIXED(Tabla1[[#This Row],[IVA]],0)</f>
        <v>0</v>
      </c>
      <c r="O649" t="str">
        <f>FIXED(Tabla1[[#This Row],[ISR RET]],0)</f>
        <v>0</v>
      </c>
      <c r="P649" t="str">
        <f>FIXED(Tabla1[[#This Row],[IVA RET]],0)</f>
        <v>0</v>
      </c>
      <c r="R649" s="35">
        <f>Tabla1[[#This Row],[TASA 16]]*16%</f>
        <v>0</v>
      </c>
    </row>
    <row r="650" spans="2:18" x14ac:dyDescent="0.25">
      <c r="B650" t="str">
        <f>'[1]210 Y RFC'!A650</f>
        <v>ROGN660711KC2</v>
      </c>
      <c r="C650" t="str">
        <f>'[1]210 Y RFC'!B650</f>
        <v>210-0647</v>
      </c>
      <c r="D650" t="str">
        <f>'[1]210 Y RFC'!C650</f>
        <v>RODRIGUEZ GUAJARDO JOSE NICANOR</v>
      </c>
      <c r="E650" s="28">
        <f>SUMIFS(Tabla16[TASA 16],Tabla16[NUM],Tabla1[[#This Row],[CODIGO]])</f>
        <v>0</v>
      </c>
      <c r="F650" s="28">
        <f>SUMIFS(Tabla16[TASA 0%],Tabla16[NUM],Tabla1[[#This Row],[CODIGO]])</f>
        <v>0</v>
      </c>
      <c r="G650" s="28">
        <f>SUMIFS(Tabla16[[EXENTO ]],Tabla16[NUM],Tabla1[[#This Row],[CODIGO]])</f>
        <v>0</v>
      </c>
      <c r="H650" s="28">
        <f>SUMIFS(Tabla16[IVA],Tabla16[NUM],Tabla1[[#This Row],[CODIGO]])</f>
        <v>0</v>
      </c>
      <c r="I650" s="28">
        <f>SUMIFS(Tabla16[ISR RET.],Tabla16[NUM],Tabla1[[#This Row],[CODIGO]])</f>
        <v>0</v>
      </c>
      <c r="J650" s="28">
        <f>SUMIFS(Tabla16[IVA RET.],Tabla16[NUM],Tabla1[[#This Row],[CODIGO]])</f>
        <v>0</v>
      </c>
      <c r="K650" t="str">
        <f>FIXED(Tabla1[[#This Row],[TASA 16%]],0)</f>
        <v>0</v>
      </c>
      <c r="L650" t="str">
        <f>FIXED(Tabla1[[#This Row],[TASA 0%]],0)</f>
        <v>0</v>
      </c>
      <c r="M650" t="str">
        <f>FIXED(Tabla1[[#This Row],[TASA EXE.]],0)</f>
        <v>0</v>
      </c>
      <c r="N650" t="str">
        <f>FIXED(Tabla1[[#This Row],[IVA]],0)</f>
        <v>0</v>
      </c>
      <c r="O650" t="str">
        <f>FIXED(Tabla1[[#This Row],[ISR RET]],0)</f>
        <v>0</v>
      </c>
      <c r="P650" t="str">
        <f>FIXED(Tabla1[[#This Row],[IVA RET]],0)</f>
        <v>0</v>
      </c>
      <c r="R650" s="35">
        <f>Tabla1[[#This Row],[TASA 16]]*16%</f>
        <v>0</v>
      </c>
    </row>
    <row r="651" spans="2:18" x14ac:dyDescent="0.25">
      <c r="B651" t="str">
        <f>'[1]210 Y RFC'!A651</f>
        <v>UAG7806127I8</v>
      </c>
      <c r="C651" t="str">
        <f>'[1]210 Y RFC'!B651</f>
        <v>210-0648</v>
      </c>
      <c r="D651" t="str">
        <f>'[1]210 Y RFC'!C651</f>
        <v>UNIVERSIDAD AUTONOMA DE GUADALAJARA AC</v>
      </c>
      <c r="E651" s="28">
        <f>SUMIFS(Tabla16[TASA 16],Tabla16[NUM],Tabla1[[#This Row],[CODIGO]])</f>
        <v>0</v>
      </c>
      <c r="F651" s="28">
        <f>SUMIFS(Tabla16[TASA 0%],Tabla16[NUM],Tabla1[[#This Row],[CODIGO]])</f>
        <v>0</v>
      </c>
      <c r="G651" s="28">
        <f>SUMIFS(Tabla16[[EXENTO ]],Tabla16[NUM],Tabla1[[#This Row],[CODIGO]])</f>
        <v>0</v>
      </c>
      <c r="H651" s="28">
        <f>SUMIFS(Tabla16[IVA],Tabla16[NUM],Tabla1[[#This Row],[CODIGO]])</f>
        <v>0</v>
      </c>
      <c r="I651" s="28">
        <f>SUMIFS(Tabla16[ISR RET.],Tabla16[NUM],Tabla1[[#This Row],[CODIGO]])</f>
        <v>0</v>
      </c>
      <c r="J651" s="28">
        <f>SUMIFS(Tabla16[IVA RET.],Tabla16[NUM],Tabla1[[#This Row],[CODIGO]])</f>
        <v>0</v>
      </c>
      <c r="K651" t="str">
        <f>FIXED(Tabla1[[#This Row],[TASA 16%]],0)</f>
        <v>0</v>
      </c>
      <c r="L651" t="str">
        <f>FIXED(Tabla1[[#This Row],[TASA 0%]],0)</f>
        <v>0</v>
      </c>
      <c r="M651" t="str">
        <f>FIXED(Tabla1[[#This Row],[TASA EXE.]],0)</f>
        <v>0</v>
      </c>
      <c r="N651" t="str">
        <f>FIXED(Tabla1[[#This Row],[IVA]],0)</f>
        <v>0</v>
      </c>
      <c r="O651" t="str">
        <f>FIXED(Tabla1[[#This Row],[ISR RET]],0)</f>
        <v>0</v>
      </c>
      <c r="P651" t="str">
        <f>FIXED(Tabla1[[#This Row],[IVA RET]],0)</f>
        <v>0</v>
      </c>
      <c r="R651" s="35">
        <f>Tabla1[[#This Row],[TASA 16]]*16%</f>
        <v>0</v>
      </c>
    </row>
    <row r="652" spans="2:18" x14ac:dyDescent="0.25">
      <c r="B652" t="str">
        <f>'[1]210 Y RFC'!A652</f>
        <v>BAGJ5210013T0</v>
      </c>
      <c r="C652" t="str">
        <f>'[1]210 Y RFC'!B652</f>
        <v>210-0649</v>
      </c>
      <c r="D652" t="str">
        <f>'[1]210 Y RFC'!C652</f>
        <v>BARBA GUTIERREZ JUAN FRANCISCO</v>
      </c>
      <c r="E652" s="28">
        <f>SUMIFS(Tabla16[TASA 16],Tabla16[NUM],Tabla1[[#This Row],[CODIGO]])</f>
        <v>0</v>
      </c>
      <c r="F652" s="28">
        <f>SUMIFS(Tabla16[TASA 0%],Tabla16[NUM],Tabla1[[#This Row],[CODIGO]])</f>
        <v>0</v>
      </c>
      <c r="G652" s="28">
        <f>SUMIFS(Tabla16[[EXENTO ]],Tabla16[NUM],Tabla1[[#This Row],[CODIGO]])</f>
        <v>0</v>
      </c>
      <c r="H652" s="28">
        <f>SUMIFS(Tabla16[IVA],Tabla16[NUM],Tabla1[[#This Row],[CODIGO]])</f>
        <v>0</v>
      </c>
      <c r="I652" s="28">
        <f>SUMIFS(Tabla16[ISR RET.],Tabla16[NUM],Tabla1[[#This Row],[CODIGO]])</f>
        <v>0</v>
      </c>
      <c r="J652" s="28">
        <f>SUMIFS(Tabla16[IVA RET.],Tabla16[NUM],Tabla1[[#This Row],[CODIGO]])</f>
        <v>0</v>
      </c>
      <c r="K652" t="str">
        <f>FIXED(Tabla1[[#This Row],[TASA 16%]],0)</f>
        <v>0</v>
      </c>
      <c r="L652" t="str">
        <f>FIXED(Tabla1[[#This Row],[TASA 0%]],0)</f>
        <v>0</v>
      </c>
      <c r="M652" t="str">
        <f>FIXED(Tabla1[[#This Row],[TASA EXE.]],0)</f>
        <v>0</v>
      </c>
      <c r="N652" t="str">
        <f>FIXED(Tabla1[[#This Row],[IVA]],0)</f>
        <v>0</v>
      </c>
      <c r="O652" t="str">
        <f>FIXED(Tabla1[[#This Row],[ISR RET]],0)</f>
        <v>0</v>
      </c>
      <c r="P652" t="str">
        <f>FIXED(Tabla1[[#This Row],[IVA RET]],0)</f>
        <v>0</v>
      </c>
      <c r="R652" s="35">
        <f>Tabla1[[#This Row],[TASA 16]]*16%</f>
        <v>0</v>
      </c>
    </row>
    <row r="653" spans="2:18" x14ac:dyDescent="0.25">
      <c r="B653" t="str">
        <f>'[1]210 Y RFC'!A653</f>
        <v>TIB740711BW3</v>
      </c>
      <c r="C653" t="str">
        <f>'[1]210 Y RFC'!B653</f>
        <v>210-0650</v>
      </c>
      <c r="D653" t="str">
        <f>'[1]210 Y RFC'!C653</f>
        <v>TRANSPORTES INDUSTRIALES DEL BAJIO</v>
      </c>
      <c r="E653" s="28">
        <f>SUMIFS(Tabla16[TASA 16],Tabla16[NUM],Tabla1[[#This Row],[CODIGO]])</f>
        <v>0</v>
      </c>
      <c r="F653" s="28">
        <f>SUMIFS(Tabla16[TASA 0%],Tabla16[NUM],Tabla1[[#This Row],[CODIGO]])</f>
        <v>0</v>
      </c>
      <c r="G653" s="28">
        <f>SUMIFS(Tabla16[[EXENTO ]],Tabla16[NUM],Tabla1[[#This Row],[CODIGO]])</f>
        <v>0</v>
      </c>
      <c r="H653" s="28">
        <f>SUMIFS(Tabla16[IVA],Tabla16[NUM],Tabla1[[#This Row],[CODIGO]])</f>
        <v>0</v>
      </c>
      <c r="I653" s="28">
        <f>SUMIFS(Tabla16[ISR RET.],Tabla16[NUM],Tabla1[[#This Row],[CODIGO]])</f>
        <v>0</v>
      </c>
      <c r="J653" s="28">
        <f>SUMIFS(Tabla16[IVA RET.],Tabla16[NUM],Tabla1[[#This Row],[CODIGO]])</f>
        <v>0</v>
      </c>
      <c r="K653" t="str">
        <f>FIXED(Tabla1[[#This Row],[TASA 16%]],0)</f>
        <v>0</v>
      </c>
      <c r="L653" t="str">
        <f>FIXED(Tabla1[[#This Row],[TASA 0%]],0)</f>
        <v>0</v>
      </c>
      <c r="M653" t="str">
        <f>FIXED(Tabla1[[#This Row],[TASA EXE.]],0)</f>
        <v>0</v>
      </c>
      <c r="N653" t="str">
        <f>FIXED(Tabla1[[#This Row],[IVA]],0)</f>
        <v>0</v>
      </c>
      <c r="O653" t="str">
        <f>FIXED(Tabla1[[#This Row],[ISR RET]],0)</f>
        <v>0</v>
      </c>
      <c r="P653" t="str">
        <f>FIXED(Tabla1[[#This Row],[IVA RET]],0)</f>
        <v>0</v>
      </c>
      <c r="R653" s="35">
        <f>Tabla1[[#This Row],[TASA 16]]*16%</f>
        <v>0</v>
      </c>
    </row>
    <row r="654" spans="2:18" x14ac:dyDescent="0.25">
      <c r="B654" t="str">
        <f>'[1]210 Y RFC'!A654</f>
        <v>VIVC711007L62</v>
      </c>
      <c r="C654" t="str">
        <f>'[1]210 Y RFC'!B654</f>
        <v>210-0651</v>
      </c>
      <c r="D654" t="str">
        <f>'[1]210 Y RFC'!C654</f>
        <v>VILLALOBOS VALDES CLAUDIA PATRICIA</v>
      </c>
      <c r="E654" s="28">
        <f>SUMIFS(Tabla16[TASA 16],Tabla16[NUM],Tabla1[[#This Row],[CODIGO]])</f>
        <v>0</v>
      </c>
      <c r="F654" s="28">
        <f>SUMIFS(Tabla16[TASA 0%],Tabla16[NUM],Tabla1[[#This Row],[CODIGO]])</f>
        <v>0</v>
      </c>
      <c r="G654" s="28">
        <f>SUMIFS(Tabla16[[EXENTO ]],Tabla16[NUM],Tabla1[[#This Row],[CODIGO]])</f>
        <v>0</v>
      </c>
      <c r="H654" s="28">
        <f>SUMIFS(Tabla16[IVA],Tabla16[NUM],Tabla1[[#This Row],[CODIGO]])</f>
        <v>0</v>
      </c>
      <c r="I654" s="28">
        <f>SUMIFS(Tabla16[ISR RET.],Tabla16[NUM],Tabla1[[#This Row],[CODIGO]])</f>
        <v>0</v>
      </c>
      <c r="J654" s="28">
        <f>SUMIFS(Tabla16[IVA RET.],Tabla16[NUM],Tabla1[[#This Row],[CODIGO]])</f>
        <v>0</v>
      </c>
      <c r="K654" t="str">
        <f>FIXED(Tabla1[[#This Row],[TASA 16%]],0)</f>
        <v>0</v>
      </c>
      <c r="L654" t="str">
        <f>FIXED(Tabla1[[#This Row],[TASA 0%]],0)</f>
        <v>0</v>
      </c>
      <c r="M654" t="str">
        <f>FIXED(Tabla1[[#This Row],[TASA EXE.]],0)</f>
        <v>0</v>
      </c>
      <c r="N654" t="str">
        <f>FIXED(Tabla1[[#This Row],[IVA]],0)</f>
        <v>0</v>
      </c>
      <c r="O654" t="str">
        <f>FIXED(Tabla1[[#This Row],[ISR RET]],0)</f>
        <v>0</v>
      </c>
      <c r="P654" t="str">
        <f>FIXED(Tabla1[[#This Row],[IVA RET]],0)</f>
        <v>0</v>
      </c>
      <c r="R654" s="35">
        <f>Tabla1[[#This Row],[TASA 16]]*16%</f>
        <v>0</v>
      </c>
    </row>
    <row r="655" spans="2:18" x14ac:dyDescent="0.25">
      <c r="B655" t="str">
        <f>'[1]210 Y RFC'!A655</f>
        <v>ICS161005QN1</v>
      </c>
      <c r="C655" t="str">
        <f>'[1]210 Y RFC'!B655</f>
        <v>210-0652</v>
      </c>
      <c r="D655" t="str">
        <f>'[1]210 Y RFC'!C655</f>
        <v>INDUSTRIAL COMERCIAL SAN DENISS SA DE CV</v>
      </c>
      <c r="E655" s="28">
        <f>SUMIFS(Tabla16[TASA 16],Tabla16[NUM],Tabla1[[#This Row],[CODIGO]])</f>
        <v>0</v>
      </c>
      <c r="F655" s="28">
        <f>SUMIFS(Tabla16[TASA 0%],Tabla16[NUM],Tabla1[[#This Row],[CODIGO]])</f>
        <v>0</v>
      </c>
      <c r="G655" s="28">
        <f>SUMIFS(Tabla16[[EXENTO ]],Tabla16[NUM],Tabla1[[#This Row],[CODIGO]])</f>
        <v>0</v>
      </c>
      <c r="H655" s="28">
        <f>SUMIFS(Tabla16[IVA],Tabla16[NUM],Tabla1[[#This Row],[CODIGO]])</f>
        <v>0</v>
      </c>
      <c r="I655" s="28">
        <f>SUMIFS(Tabla16[ISR RET.],Tabla16[NUM],Tabla1[[#This Row],[CODIGO]])</f>
        <v>0</v>
      </c>
      <c r="J655" s="28">
        <f>SUMIFS(Tabla16[IVA RET.],Tabla16[NUM],Tabla1[[#This Row],[CODIGO]])</f>
        <v>0</v>
      </c>
      <c r="K655" t="str">
        <f>FIXED(Tabla1[[#This Row],[TASA 16%]],0)</f>
        <v>0</v>
      </c>
      <c r="L655" t="str">
        <f>FIXED(Tabla1[[#This Row],[TASA 0%]],0)</f>
        <v>0</v>
      </c>
      <c r="M655" t="str">
        <f>FIXED(Tabla1[[#This Row],[TASA EXE.]],0)</f>
        <v>0</v>
      </c>
      <c r="N655" t="str">
        <f>FIXED(Tabla1[[#This Row],[IVA]],0)</f>
        <v>0</v>
      </c>
      <c r="O655" t="str">
        <f>FIXED(Tabla1[[#This Row],[ISR RET]],0)</f>
        <v>0</v>
      </c>
      <c r="P655" t="str">
        <f>FIXED(Tabla1[[#This Row],[IVA RET]],0)</f>
        <v>0</v>
      </c>
      <c r="R655" s="35">
        <f>Tabla1[[#This Row],[TASA 16]]*16%</f>
        <v>0</v>
      </c>
    </row>
    <row r="656" spans="2:18" x14ac:dyDescent="0.25">
      <c r="B656" t="str">
        <f>'[1]210 Y RFC'!A656</f>
        <v>DEM160205EZ7</v>
      </c>
      <c r="C656" t="str">
        <f>'[1]210 Y RFC'!B656</f>
        <v>210-0653</v>
      </c>
      <c r="D656" t="str">
        <f>'[1]210 Y RFC'!C656</f>
        <v>DISTRIBUIDORA DE EQUIPO MEDICO DEL BAJIO SAPI DE CV</v>
      </c>
      <c r="E656" s="28">
        <f>SUMIFS(Tabla16[TASA 16],Tabla16[NUM],Tabla1[[#This Row],[CODIGO]])</f>
        <v>0</v>
      </c>
      <c r="F656" s="28">
        <f>SUMIFS(Tabla16[TASA 0%],Tabla16[NUM],Tabla1[[#This Row],[CODIGO]])</f>
        <v>0</v>
      </c>
      <c r="G656" s="28">
        <f>SUMIFS(Tabla16[[EXENTO ]],Tabla16[NUM],Tabla1[[#This Row],[CODIGO]])</f>
        <v>0</v>
      </c>
      <c r="H656" s="28">
        <f>SUMIFS(Tabla16[IVA],Tabla16[NUM],Tabla1[[#This Row],[CODIGO]])</f>
        <v>0</v>
      </c>
      <c r="I656" s="28">
        <f>SUMIFS(Tabla16[ISR RET.],Tabla16[NUM],Tabla1[[#This Row],[CODIGO]])</f>
        <v>0</v>
      </c>
      <c r="J656" s="28">
        <f>SUMIFS(Tabla16[IVA RET.],Tabla16[NUM],Tabla1[[#This Row],[CODIGO]])</f>
        <v>0</v>
      </c>
      <c r="K656" t="str">
        <f>FIXED(Tabla1[[#This Row],[TASA 16%]],0)</f>
        <v>0</v>
      </c>
      <c r="L656" t="str">
        <f>FIXED(Tabla1[[#This Row],[TASA 0%]],0)</f>
        <v>0</v>
      </c>
      <c r="M656" t="str">
        <f>FIXED(Tabla1[[#This Row],[TASA EXE.]],0)</f>
        <v>0</v>
      </c>
      <c r="N656" t="str">
        <f>FIXED(Tabla1[[#This Row],[IVA]],0)</f>
        <v>0</v>
      </c>
      <c r="O656" t="str">
        <f>FIXED(Tabla1[[#This Row],[ISR RET]],0)</f>
        <v>0</v>
      </c>
      <c r="P656" t="str">
        <f>FIXED(Tabla1[[#This Row],[IVA RET]],0)</f>
        <v>0</v>
      </c>
      <c r="R656" s="35">
        <f>Tabla1[[#This Row],[TASA 16]]*16%</f>
        <v>0</v>
      </c>
    </row>
    <row r="657" spans="2:20" x14ac:dyDescent="0.25">
      <c r="B657">
        <f>'[1]210 Y RFC'!A657</f>
        <v>0</v>
      </c>
      <c r="C657" t="str">
        <f>'[1]210 Y RFC'!B657</f>
        <v>210-0654</v>
      </c>
      <c r="D657">
        <f>'[1]210 Y RFC'!C657</f>
        <v>0</v>
      </c>
      <c r="E657" s="28">
        <f>SUMIFS(Tabla16[TASA 16],Tabla16[NUM],Tabla1[[#This Row],[CODIGO]])</f>
        <v>0</v>
      </c>
      <c r="F657" s="28">
        <f>SUMIFS(Tabla16[TASA 0%],Tabla16[NUM],Tabla1[[#This Row],[CODIGO]])</f>
        <v>0</v>
      </c>
      <c r="G657" s="28">
        <f>SUMIFS(Tabla16[[EXENTO ]],Tabla16[NUM],Tabla1[[#This Row],[CODIGO]])</f>
        <v>0</v>
      </c>
      <c r="H657" s="28">
        <f>SUMIFS(Tabla16[IVA],Tabla16[NUM],Tabla1[[#This Row],[CODIGO]])</f>
        <v>0</v>
      </c>
      <c r="I657" s="28">
        <f>SUMIFS(Tabla16[ISR RET.],Tabla16[NUM],Tabla1[[#This Row],[CODIGO]])</f>
        <v>0</v>
      </c>
      <c r="J657" s="28">
        <f>SUMIFS(Tabla16[IVA RET.],Tabla16[NUM],Tabla1[[#This Row],[CODIGO]])</f>
        <v>0</v>
      </c>
      <c r="K657" t="str">
        <f>FIXED(Tabla1[[#This Row],[TASA 16%]],0)</f>
        <v>0</v>
      </c>
      <c r="L657" t="str">
        <f>FIXED(Tabla1[[#This Row],[TASA 0%]],0)</f>
        <v>0</v>
      </c>
      <c r="M657" t="str">
        <f>FIXED(Tabla1[[#This Row],[TASA EXE.]],0)</f>
        <v>0</v>
      </c>
      <c r="N657" t="str">
        <f>FIXED(Tabla1[[#This Row],[IVA]],0)</f>
        <v>0</v>
      </c>
      <c r="O657" t="str">
        <f>FIXED(Tabla1[[#This Row],[ISR RET]],0)</f>
        <v>0</v>
      </c>
      <c r="P657" t="str">
        <f>FIXED(Tabla1[[#This Row],[IVA RET]],0)</f>
        <v>0</v>
      </c>
      <c r="R657" s="35">
        <f>Tabla1[[#This Row],[TASA 16]]*16%</f>
        <v>0</v>
      </c>
    </row>
    <row r="658" spans="2:20" x14ac:dyDescent="0.25">
      <c r="B658" t="str">
        <f>'[1]210 Y RFC'!A658</f>
        <v>BAGM6403077IA</v>
      </c>
      <c r="C658" t="str">
        <f>'[1]210 Y RFC'!B658</f>
        <v>210-0655</v>
      </c>
      <c r="D658" t="str">
        <f>'[1]210 Y RFC'!C658</f>
        <v>BARBA GONZALEZ MARCO DIONISIO</v>
      </c>
      <c r="E658" s="28">
        <f>SUMIFS(Tabla16[TASA 16],Tabla16[NUM],Tabla1[[#This Row],[CODIGO]])</f>
        <v>0</v>
      </c>
      <c r="F658" s="28">
        <f>SUMIFS(Tabla16[TASA 0%],Tabla16[NUM],Tabla1[[#This Row],[CODIGO]])</f>
        <v>0</v>
      </c>
      <c r="G658" s="28">
        <f>SUMIFS(Tabla16[[EXENTO ]],Tabla16[NUM],Tabla1[[#This Row],[CODIGO]])</f>
        <v>0</v>
      </c>
      <c r="H658" s="28">
        <f>SUMIFS(Tabla16[IVA],Tabla16[NUM],Tabla1[[#This Row],[CODIGO]])</f>
        <v>0</v>
      </c>
      <c r="I658" s="28">
        <f>SUMIFS(Tabla16[ISR RET.],Tabla16[NUM],Tabla1[[#This Row],[CODIGO]])</f>
        <v>0</v>
      </c>
      <c r="J658" s="28">
        <f>SUMIFS(Tabla16[IVA RET.],Tabla16[NUM],Tabla1[[#This Row],[CODIGO]])</f>
        <v>0</v>
      </c>
      <c r="K658" t="str">
        <f>FIXED(Tabla1[[#This Row],[TASA 16%]],0)</f>
        <v>0</v>
      </c>
      <c r="L658" t="str">
        <f>FIXED(Tabla1[[#This Row],[TASA 0%]],0)</f>
        <v>0</v>
      </c>
      <c r="M658" t="str">
        <f>FIXED(Tabla1[[#This Row],[TASA EXE.]],0)</f>
        <v>0</v>
      </c>
      <c r="N658" t="str">
        <f>FIXED(Tabla1[[#This Row],[IVA]],0)</f>
        <v>0</v>
      </c>
      <c r="O658" t="str">
        <f>FIXED(Tabla1[[#This Row],[ISR RET]],0)</f>
        <v>0</v>
      </c>
      <c r="P658" t="str">
        <f>FIXED(Tabla1[[#This Row],[IVA RET]],0)</f>
        <v>0</v>
      </c>
      <c r="R658" s="35">
        <f>Tabla1[[#This Row],[TASA 16]]*16%</f>
        <v>0</v>
      </c>
    </row>
    <row r="659" spans="2:20" x14ac:dyDescent="0.25">
      <c r="B659" t="str">
        <f>'[1]210 Y RFC'!A659</f>
        <v>MJM0212199X8</v>
      </c>
      <c r="C659" t="str">
        <f>'[1]210 Y RFC'!B659</f>
        <v>210-0656</v>
      </c>
      <c r="D659" t="str">
        <f>'[1]210 Y RFC'!C659</f>
        <v>MICRO JACK DE MEXICO SA DE CV</v>
      </c>
      <c r="E659" s="28">
        <f>SUMIFS(Tabla16[TASA 16],Tabla16[NUM],Tabla1[[#This Row],[CODIGO]])</f>
        <v>0</v>
      </c>
      <c r="F659" s="28">
        <f>SUMIFS(Tabla16[TASA 0%],Tabla16[NUM],Tabla1[[#This Row],[CODIGO]])</f>
        <v>0</v>
      </c>
      <c r="G659" s="28">
        <f>SUMIFS(Tabla16[[EXENTO ]],Tabla16[NUM],Tabla1[[#This Row],[CODIGO]])</f>
        <v>0</v>
      </c>
      <c r="H659" s="28">
        <f>SUMIFS(Tabla16[IVA],Tabla16[NUM],Tabla1[[#This Row],[CODIGO]])</f>
        <v>0</v>
      </c>
      <c r="I659" s="28">
        <f>SUMIFS(Tabla16[ISR RET.],Tabla16[NUM],Tabla1[[#This Row],[CODIGO]])</f>
        <v>0</v>
      </c>
      <c r="J659" s="28">
        <f>SUMIFS(Tabla16[IVA RET.],Tabla16[NUM],Tabla1[[#This Row],[CODIGO]])</f>
        <v>0</v>
      </c>
      <c r="K659" t="str">
        <f>FIXED(Tabla1[[#This Row],[TASA 16%]],0)</f>
        <v>0</v>
      </c>
      <c r="L659" t="str">
        <f>FIXED(Tabla1[[#This Row],[TASA 0%]],0)</f>
        <v>0</v>
      </c>
      <c r="M659" t="str">
        <f>FIXED(Tabla1[[#This Row],[TASA EXE.]],0)</f>
        <v>0</v>
      </c>
      <c r="N659" t="str">
        <f>FIXED(Tabla1[[#This Row],[IVA]],0)</f>
        <v>0</v>
      </c>
      <c r="O659" t="str">
        <f>FIXED(Tabla1[[#This Row],[ISR RET]],0)</f>
        <v>0</v>
      </c>
      <c r="P659" t="str">
        <f>FIXED(Tabla1[[#This Row],[IVA RET]],0)</f>
        <v>0</v>
      </c>
      <c r="R659" s="35">
        <f>Tabla1[[#This Row],[TASA 16]]*16%</f>
        <v>0</v>
      </c>
    </row>
    <row r="660" spans="2:20" x14ac:dyDescent="0.25">
      <c r="B660" t="str">
        <f>'[1]210 Y RFC'!A660</f>
        <v>BNM840515VB1</v>
      </c>
      <c r="C660" t="str">
        <f>'[1]210 Y RFC'!B660</f>
        <v>210-0657</v>
      </c>
      <c r="D660" t="str">
        <f>'[1]210 Y RFC'!C660</f>
        <v>BANCO NACIONAL DE MEXICO SA</v>
      </c>
      <c r="E660" s="28">
        <f>SUMIFS(Tabla16[TASA 16],Tabla16[NUM],Tabla1[[#This Row],[CODIGO]])</f>
        <v>0</v>
      </c>
      <c r="F660" s="28">
        <f>SUMIFS(Tabla16[TASA 0%],Tabla16[NUM],Tabla1[[#This Row],[CODIGO]])</f>
        <v>0</v>
      </c>
      <c r="G660" s="28">
        <f>SUMIFS(Tabla16[[EXENTO ]],Tabla16[NUM],Tabla1[[#This Row],[CODIGO]])</f>
        <v>0</v>
      </c>
      <c r="H660" s="28">
        <f>SUMIFS(Tabla16[IVA],Tabla16[NUM],Tabla1[[#This Row],[CODIGO]])</f>
        <v>0</v>
      </c>
      <c r="I660" s="28">
        <f>SUMIFS(Tabla16[ISR RET.],Tabla16[NUM],Tabla1[[#This Row],[CODIGO]])</f>
        <v>0</v>
      </c>
      <c r="J660" s="28">
        <f>SUMIFS(Tabla16[IVA RET.],Tabla16[NUM],Tabla1[[#This Row],[CODIGO]])</f>
        <v>0</v>
      </c>
      <c r="K660" t="str">
        <f>FIXED(Tabla1[[#This Row],[TASA 16%]],0)</f>
        <v>0</v>
      </c>
      <c r="L660" t="str">
        <f>FIXED(Tabla1[[#This Row],[TASA 0%]],0)</f>
        <v>0</v>
      </c>
      <c r="M660" t="str">
        <f>FIXED(Tabla1[[#This Row],[TASA EXE.]],0)</f>
        <v>0</v>
      </c>
      <c r="N660" t="str">
        <f>FIXED(Tabla1[[#This Row],[IVA]],0)</f>
        <v>0</v>
      </c>
      <c r="O660" t="str">
        <f>FIXED(Tabla1[[#This Row],[ISR RET]],0)</f>
        <v>0</v>
      </c>
      <c r="P660" t="str">
        <f>FIXED(Tabla1[[#This Row],[IVA RET]],0)</f>
        <v>0</v>
      </c>
      <c r="R660" s="35">
        <f>Tabla1[[#This Row],[TASA 16]]*16%</f>
        <v>0</v>
      </c>
    </row>
    <row r="661" spans="2:20" x14ac:dyDescent="0.25">
      <c r="B661" t="str">
        <f>'[1]210 Y RFC'!A661</f>
        <v>FAGA7208017EA</v>
      </c>
      <c r="C661" t="str">
        <f>'[1]210 Y RFC'!B661</f>
        <v>210-0658</v>
      </c>
      <c r="D661" t="str">
        <f>'[1]210 Y RFC'!C661</f>
        <v>FRANCO GONZALEZ ALFONSO</v>
      </c>
      <c r="E661" s="28">
        <f>SUMIFS(Tabla16[TASA 16],Tabla16[NUM],Tabla1[[#This Row],[CODIGO]])</f>
        <v>0</v>
      </c>
      <c r="F661" s="28">
        <f>SUMIFS(Tabla16[TASA 0%],Tabla16[NUM],Tabla1[[#This Row],[CODIGO]])</f>
        <v>0</v>
      </c>
      <c r="G661" s="28">
        <f>SUMIFS(Tabla16[[EXENTO ]],Tabla16[NUM],Tabla1[[#This Row],[CODIGO]])</f>
        <v>0</v>
      </c>
      <c r="H661" s="28">
        <f>SUMIFS(Tabla16[IVA],Tabla16[NUM],Tabla1[[#This Row],[CODIGO]])</f>
        <v>0</v>
      </c>
      <c r="I661" s="28">
        <f>SUMIFS(Tabla16[ISR RET.],Tabla16[NUM],Tabla1[[#This Row],[CODIGO]])</f>
        <v>0</v>
      </c>
      <c r="J661" s="28">
        <f>SUMIFS(Tabla16[IVA RET.],Tabla16[NUM],Tabla1[[#This Row],[CODIGO]])</f>
        <v>0</v>
      </c>
      <c r="K661" t="str">
        <f>FIXED(Tabla1[[#This Row],[TASA 16%]],0)</f>
        <v>0</v>
      </c>
      <c r="L661" t="str">
        <f>FIXED(Tabla1[[#This Row],[TASA 0%]],0)</f>
        <v>0</v>
      </c>
      <c r="M661" t="str">
        <f>FIXED(Tabla1[[#This Row],[TASA EXE.]],0)</f>
        <v>0</v>
      </c>
      <c r="N661" t="str">
        <f>FIXED(Tabla1[[#This Row],[IVA]],0)</f>
        <v>0</v>
      </c>
      <c r="O661" t="str">
        <f>FIXED(Tabla1[[#This Row],[ISR RET]],0)</f>
        <v>0</v>
      </c>
      <c r="P661" t="str">
        <f>FIXED(Tabla1[[#This Row],[IVA RET]],0)</f>
        <v>0</v>
      </c>
      <c r="R661" s="35">
        <f>Tabla1[[#This Row],[TASA 16]]*16%</f>
        <v>0</v>
      </c>
    </row>
    <row r="662" spans="2:20" x14ac:dyDescent="0.25">
      <c r="B662" t="str">
        <f>'[1]210 Y RFC'!A662</f>
        <v>AAL850219JS2</v>
      </c>
      <c r="C662" t="str">
        <f>'[1]210 Y RFC'!B662</f>
        <v>210-0659</v>
      </c>
      <c r="D662" t="str">
        <f>'[1]210 Y RFC'!C662</f>
        <v>AUTOTECNICA DE LOS ALTOS</v>
      </c>
      <c r="E662" s="28">
        <f>SUMIFS(Tabla16[TASA 16],Tabla16[NUM],Tabla1[[#This Row],[CODIGO]])</f>
        <v>0</v>
      </c>
      <c r="F662" s="28">
        <f>SUMIFS(Tabla16[TASA 0%],Tabla16[NUM],Tabla1[[#This Row],[CODIGO]])</f>
        <v>0</v>
      </c>
      <c r="G662" s="28">
        <f>SUMIFS(Tabla16[[EXENTO ]],Tabla16[NUM],Tabla1[[#This Row],[CODIGO]])</f>
        <v>0</v>
      </c>
      <c r="H662" s="28">
        <f>SUMIFS(Tabla16[IVA],Tabla16[NUM],Tabla1[[#This Row],[CODIGO]])</f>
        <v>0</v>
      </c>
      <c r="I662" s="28">
        <f>SUMIFS(Tabla16[ISR RET.],Tabla16[NUM],Tabla1[[#This Row],[CODIGO]])</f>
        <v>0</v>
      </c>
      <c r="J662" s="28">
        <f>SUMIFS(Tabla16[IVA RET.],Tabla16[NUM],Tabla1[[#This Row],[CODIGO]])</f>
        <v>0</v>
      </c>
      <c r="K662" t="str">
        <f>FIXED(Tabla1[[#This Row],[TASA 16%]],0)</f>
        <v>0</v>
      </c>
      <c r="L662" t="str">
        <f>FIXED(Tabla1[[#This Row],[TASA 0%]],0)</f>
        <v>0</v>
      </c>
      <c r="M662" t="str">
        <f>FIXED(Tabla1[[#This Row],[TASA EXE.]],0)</f>
        <v>0</v>
      </c>
      <c r="N662" t="str">
        <f>FIXED(Tabla1[[#This Row],[IVA]],0)</f>
        <v>0</v>
      </c>
      <c r="O662" t="str">
        <f>FIXED(Tabla1[[#This Row],[ISR RET]],0)</f>
        <v>0</v>
      </c>
      <c r="P662" t="str">
        <f>FIXED(Tabla1[[#This Row],[IVA RET]],0)</f>
        <v>0</v>
      </c>
      <c r="R662" s="35">
        <f>Tabla1[[#This Row],[TASA 16]]*16%</f>
        <v>0</v>
      </c>
    </row>
    <row r="663" spans="2:20" x14ac:dyDescent="0.25">
      <c r="B663" t="str">
        <f>'[1]210 Y RFC'!A663</f>
        <v>AASD890104UK3</v>
      </c>
      <c r="C663" t="str">
        <f>'[1]210 Y RFC'!B663</f>
        <v>210-0660</v>
      </c>
      <c r="D663" t="str">
        <f>'[1]210 Y RFC'!C663</f>
        <v>ALMARAZ SANCHEZ DAVID</v>
      </c>
      <c r="E663" s="28">
        <f>SUMIFS(Tabla16[TASA 16],Tabla16[NUM],Tabla1[[#This Row],[CODIGO]])</f>
        <v>0</v>
      </c>
      <c r="F663" s="28">
        <f>SUMIFS(Tabla16[TASA 0%],Tabla16[NUM],Tabla1[[#This Row],[CODIGO]])</f>
        <v>0</v>
      </c>
      <c r="G663" s="28">
        <f>SUMIFS(Tabla16[[EXENTO ]],Tabla16[NUM],Tabla1[[#This Row],[CODIGO]])</f>
        <v>0</v>
      </c>
      <c r="H663" s="28">
        <f>SUMIFS(Tabla16[IVA],Tabla16[NUM],Tabla1[[#This Row],[CODIGO]])</f>
        <v>0</v>
      </c>
      <c r="I663" s="28">
        <f>SUMIFS(Tabla16[ISR RET.],Tabla16[NUM],Tabla1[[#This Row],[CODIGO]])</f>
        <v>0</v>
      </c>
      <c r="J663" s="28">
        <f>SUMIFS(Tabla16[IVA RET.],Tabla16[NUM],Tabla1[[#This Row],[CODIGO]])</f>
        <v>0</v>
      </c>
      <c r="K663" t="str">
        <f>FIXED(Tabla1[[#This Row],[TASA 16%]],0)</f>
        <v>0</v>
      </c>
      <c r="L663" t="str">
        <f>FIXED(Tabla1[[#This Row],[TASA 0%]],0)</f>
        <v>0</v>
      </c>
      <c r="M663" t="str">
        <f>FIXED(Tabla1[[#This Row],[TASA EXE.]],0)</f>
        <v>0</v>
      </c>
      <c r="N663" t="str">
        <f>FIXED(Tabla1[[#This Row],[IVA]],0)</f>
        <v>0</v>
      </c>
      <c r="O663" t="str">
        <f>FIXED(Tabla1[[#This Row],[ISR RET]],0)</f>
        <v>0</v>
      </c>
      <c r="P663" t="str">
        <f>FIXED(Tabla1[[#This Row],[IVA RET]],0)</f>
        <v>0</v>
      </c>
      <c r="R663" s="35">
        <f>Tabla1[[#This Row],[TASA 16]]*16%</f>
        <v>0</v>
      </c>
      <c r="T663" s="67"/>
    </row>
    <row r="664" spans="2:20" x14ac:dyDescent="0.25">
      <c r="B664" t="str">
        <f>'[1]210 Y RFC'!A664</f>
        <v>COR861205HE1</v>
      </c>
      <c r="C664" t="str">
        <f>'[1]210 Y RFC'!B664</f>
        <v>210-0661</v>
      </c>
      <c r="D664" t="str">
        <f>'[1]210 Y RFC'!C664</f>
        <v>CORPORACION OPERADORA DE REPRESENTACIONES Y NEGOCIOS SA DE CV</v>
      </c>
      <c r="E664" s="28">
        <f>SUMIFS(Tabla16[TASA 16],Tabla16[NUM],Tabla1[[#This Row],[CODIGO]])</f>
        <v>40670.4375</v>
      </c>
      <c r="F664" s="28">
        <f>SUMIFS(Tabla16[TASA 0%],Tabla16[NUM],Tabla1[[#This Row],[CODIGO]])</f>
        <v>9019.9924999999967</v>
      </c>
      <c r="G664" s="28">
        <f>SUMIFS(Tabla16[[EXENTO ]],Tabla16[NUM],Tabla1[[#This Row],[CODIGO]])</f>
        <v>0</v>
      </c>
      <c r="H664" s="28">
        <f>SUMIFS(Tabla16[IVA],Tabla16[NUM],Tabla1[[#This Row],[CODIGO]])</f>
        <v>6507.27</v>
      </c>
      <c r="I664" s="28">
        <f>SUMIFS(Tabla16[ISR RET.],Tabla16[NUM],Tabla1[[#This Row],[CODIGO]])</f>
        <v>0</v>
      </c>
      <c r="J664" s="28">
        <f>SUMIFS(Tabla16[IVA RET.],Tabla16[NUM],Tabla1[[#This Row],[CODIGO]])</f>
        <v>0</v>
      </c>
      <c r="K664" t="str">
        <f>FIXED(Tabla1[[#This Row],[TASA 16%]],0)</f>
        <v>40,670</v>
      </c>
      <c r="L664" t="str">
        <f>FIXED(Tabla1[[#This Row],[TASA 0%]],0)</f>
        <v>9,020</v>
      </c>
      <c r="M664" t="str">
        <f>FIXED(Tabla1[[#This Row],[TASA EXE.]],0)</f>
        <v>0</v>
      </c>
      <c r="N664" t="str">
        <f>FIXED(Tabla1[[#This Row],[IVA]],0)</f>
        <v>6,507</v>
      </c>
      <c r="O664" t="str">
        <f>FIXED(Tabla1[[#This Row],[ISR RET]],0)</f>
        <v>0</v>
      </c>
      <c r="P664" t="str">
        <f>FIXED(Tabla1[[#This Row],[IVA RET]],0)</f>
        <v>0</v>
      </c>
      <c r="R664" s="35">
        <f>Tabla1[[#This Row],[TASA 16]]*16%</f>
        <v>6507.2</v>
      </c>
    </row>
    <row r="665" spans="2:20" x14ac:dyDescent="0.25">
      <c r="B665" t="str">
        <f>'[1]210 Y RFC'!A665</f>
        <v>ICM920901MH7</v>
      </c>
      <c r="C665" t="str">
        <f>'[1]210 Y RFC'!B665</f>
        <v>210-0662</v>
      </c>
      <c r="D665" t="str">
        <f>'[1]210 Y RFC'!C665</f>
        <v>INMOBILIARIA DEL CENTRO MEDICO ALTEÑO SA DE CV</v>
      </c>
      <c r="E665" s="28">
        <f>SUMIFS(Tabla16[TASA 16],Tabla16[NUM],Tabla1[[#This Row],[CODIGO]])</f>
        <v>0</v>
      </c>
      <c r="F665" s="28">
        <f>SUMIFS(Tabla16[TASA 0%],Tabla16[NUM],Tabla1[[#This Row],[CODIGO]])</f>
        <v>0</v>
      </c>
      <c r="G665" s="28">
        <f>SUMIFS(Tabla16[[EXENTO ]],Tabla16[NUM],Tabla1[[#This Row],[CODIGO]])</f>
        <v>0</v>
      </c>
      <c r="H665" s="28">
        <f>SUMIFS(Tabla16[IVA],Tabla16[NUM],Tabla1[[#This Row],[CODIGO]])</f>
        <v>0</v>
      </c>
      <c r="I665" s="28">
        <f>SUMIFS(Tabla16[ISR RET.],Tabla16[NUM],Tabla1[[#This Row],[CODIGO]])</f>
        <v>0</v>
      </c>
      <c r="J665" s="28">
        <f>SUMIFS(Tabla16[IVA RET.],Tabla16[NUM],Tabla1[[#This Row],[CODIGO]])</f>
        <v>0</v>
      </c>
      <c r="K665" t="str">
        <f>FIXED(Tabla1[[#This Row],[TASA 16%]],0)</f>
        <v>0</v>
      </c>
      <c r="L665" t="str">
        <f>FIXED(Tabla1[[#This Row],[TASA 0%]],0)</f>
        <v>0</v>
      </c>
      <c r="M665" t="str">
        <f>FIXED(Tabla1[[#This Row],[TASA EXE.]],0)</f>
        <v>0</v>
      </c>
      <c r="N665" t="str">
        <f>FIXED(Tabla1[[#This Row],[IVA]],0)</f>
        <v>0</v>
      </c>
      <c r="O665" t="str">
        <f>FIXED(Tabla1[[#This Row],[ISR RET]],0)</f>
        <v>0</v>
      </c>
      <c r="P665" t="str">
        <f>FIXED(Tabla1[[#This Row],[IVA RET]],0)</f>
        <v>0</v>
      </c>
      <c r="R665" s="35">
        <f>Tabla1[[#This Row],[TASA 16]]*16%</f>
        <v>0</v>
      </c>
    </row>
    <row r="666" spans="2:20" x14ac:dyDescent="0.25">
      <c r="B666" t="str">
        <f>'[1]210 Y RFC'!A666</f>
        <v>AIN990901410</v>
      </c>
      <c r="C666" t="str">
        <f>'[1]210 Y RFC'!B666</f>
        <v>210-0663</v>
      </c>
      <c r="D666" t="str">
        <f>'[1]210 Y RFC'!C666</f>
        <v>AMBAR INDUSTRIAL SA DE CV</v>
      </c>
      <c r="E666" s="28">
        <f>SUMIFS(Tabla16[TASA 16],Tabla16[NUM],Tabla1[[#This Row],[CODIGO]])</f>
        <v>0</v>
      </c>
      <c r="F666" s="28">
        <f>SUMIFS(Tabla16[TASA 0%],Tabla16[NUM],Tabla1[[#This Row],[CODIGO]])</f>
        <v>0</v>
      </c>
      <c r="G666" s="28">
        <f>SUMIFS(Tabla16[[EXENTO ]],Tabla16[NUM],Tabla1[[#This Row],[CODIGO]])</f>
        <v>0</v>
      </c>
      <c r="H666" s="28">
        <f>SUMIFS(Tabla16[IVA],Tabla16[NUM],Tabla1[[#This Row],[CODIGO]])</f>
        <v>0</v>
      </c>
      <c r="I666" s="28">
        <f>SUMIFS(Tabla16[ISR RET.],Tabla16[NUM],Tabla1[[#This Row],[CODIGO]])</f>
        <v>0</v>
      </c>
      <c r="J666" s="28">
        <f>SUMIFS(Tabla16[IVA RET.],Tabla16[NUM],Tabla1[[#This Row],[CODIGO]])</f>
        <v>0</v>
      </c>
      <c r="K666" t="str">
        <f>FIXED(Tabla1[[#This Row],[TASA 16%]],0)</f>
        <v>0</v>
      </c>
      <c r="L666" t="str">
        <f>FIXED(Tabla1[[#This Row],[TASA 0%]],0)</f>
        <v>0</v>
      </c>
      <c r="M666" t="str">
        <f>FIXED(Tabla1[[#This Row],[TASA EXE.]],0)</f>
        <v>0</v>
      </c>
      <c r="N666" t="str">
        <f>FIXED(Tabla1[[#This Row],[IVA]],0)</f>
        <v>0</v>
      </c>
      <c r="O666" t="str">
        <f>FIXED(Tabla1[[#This Row],[ISR RET]],0)</f>
        <v>0</v>
      </c>
      <c r="P666" t="str">
        <f>FIXED(Tabla1[[#This Row],[IVA RET]],0)</f>
        <v>0</v>
      </c>
      <c r="R666" s="35">
        <f>Tabla1[[#This Row],[TASA 16]]*16%</f>
        <v>0</v>
      </c>
    </row>
    <row r="667" spans="2:20" x14ac:dyDescent="0.25">
      <c r="B667" t="str">
        <f>'[1]210 Y RFC'!A667</f>
        <v>ROSO830620MW0</v>
      </c>
      <c r="C667" t="str">
        <f>'[1]210 Y RFC'!B667</f>
        <v>210-0664</v>
      </c>
      <c r="D667" t="str">
        <f>'[1]210 Y RFC'!C667</f>
        <v>ROMERO SALDIVAR OSCAR</v>
      </c>
      <c r="E667" s="28">
        <f>SUMIFS(Tabla16[TASA 16],Tabla16[NUM],Tabla1[[#This Row],[CODIGO]])</f>
        <v>0</v>
      </c>
      <c r="F667" s="28">
        <f>SUMIFS(Tabla16[TASA 0%],Tabla16[NUM],Tabla1[[#This Row],[CODIGO]])</f>
        <v>0</v>
      </c>
      <c r="G667" s="28">
        <f>SUMIFS(Tabla16[[EXENTO ]],Tabla16[NUM],Tabla1[[#This Row],[CODIGO]])</f>
        <v>0</v>
      </c>
      <c r="H667" s="28">
        <f>SUMIFS(Tabla16[IVA],Tabla16[NUM],Tabla1[[#This Row],[CODIGO]])</f>
        <v>0</v>
      </c>
      <c r="I667" s="28">
        <f>SUMIFS(Tabla16[ISR RET.],Tabla16[NUM],Tabla1[[#This Row],[CODIGO]])</f>
        <v>0</v>
      </c>
      <c r="J667" s="28">
        <f>SUMIFS(Tabla16[IVA RET.],Tabla16[NUM],Tabla1[[#This Row],[CODIGO]])</f>
        <v>0</v>
      </c>
      <c r="K667" t="str">
        <f>FIXED(Tabla1[[#This Row],[TASA 16%]],0)</f>
        <v>0</v>
      </c>
      <c r="L667" t="str">
        <f>FIXED(Tabla1[[#This Row],[TASA 0%]],0)</f>
        <v>0</v>
      </c>
      <c r="M667" t="str">
        <f>FIXED(Tabla1[[#This Row],[TASA EXE.]],0)</f>
        <v>0</v>
      </c>
      <c r="N667" t="str">
        <f>FIXED(Tabla1[[#This Row],[IVA]],0)</f>
        <v>0</v>
      </c>
      <c r="O667" t="str">
        <f>FIXED(Tabla1[[#This Row],[ISR RET]],0)</f>
        <v>0</v>
      </c>
      <c r="P667" t="str">
        <f>FIXED(Tabla1[[#This Row],[IVA RET]],0)</f>
        <v>0</v>
      </c>
      <c r="R667" s="35">
        <f>Tabla1[[#This Row],[TASA 16]]*16%</f>
        <v>0</v>
      </c>
    </row>
    <row r="668" spans="2:20" x14ac:dyDescent="0.25">
      <c r="B668" t="str">
        <f>'[1]210 Y RFC'!A668</f>
        <v>MAC921223GEA</v>
      </c>
      <c r="C668" t="str">
        <f>'[1]210 Y RFC'!B668</f>
        <v>210-0665</v>
      </c>
      <c r="D668" t="str">
        <f>'[1]210 Y RFC'!C668</f>
        <v>MONTALVO Y ASOCIADOS</v>
      </c>
      <c r="E668" s="28">
        <f>SUMIFS(Tabla16[TASA 16],Tabla16[NUM],Tabla1[[#This Row],[CODIGO]])</f>
        <v>0</v>
      </c>
      <c r="F668" s="28">
        <f>SUMIFS(Tabla16[TASA 0%],Tabla16[NUM],Tabla1[[#This Row],[CODIGO]])</f>
        <v>0</v>
      </c>
      <c r="G668" s="28">
        <f>SUMIFS(Tabla16[[EXENTO ]],Tabla16[NUM],Tabla1[[#This Row],[CODIGO]])</f>
        <v>0</v>
      </c>
      <c r="H668" s="28">
        <f>SUMIFS(Tabla16[IVA],Tabla16[NUM],Tabla1[[#This Row],[CODIGO]])</f>
        <v>0</v>
      </c>
      <c r="I668" s="28">
        <f>SUMIFS(Tabla16[ISR RET.],Tabla16[NUM],Tabla1[[#This Row],[CODIGO]])</f>
        <v>0</v>
      </c>
      <c r="J668" s="28">
        <f>SUMIFS(Tabla16[IVA RET.],Tabla16[NUM],Tabla1[[#This Row],[CODIGO]])</f>
        <v>0</v>
      </c>
      <c r="K668" t="str">
        <f>FIXED(Tabla1[[#This Row],[TASA 16%]],0)</f>
        <v>0</v>
      </c>
      <c r="L668" t="str">
        <f>FIXED(Tabla1[[#This Row],[TASA 0%]],0)</f>
        <v>0</v>
      </c>
      <c r="M668" t="str">
        <f>FIXED(Tabla1[[#This Row],[TASA EXE.]],0)</f>
        <v>0</v>
      </c>
      <c r="N668" t="str">
        <f>FIXED(Tabla1[[#This Row],[IVA]],0)</f>
        <v>0</v>
      </c>
      <c r="O668" t="str">
        <f>FIXED(Tabla1[[#This Row],[ISR RET]],0)</f>
        <v>0</v>
      </c>
      <c r="P668" t="str">
        <f>FIXED(Tabla1[[#This Row],[IVA RET]],0)</f>
        <v>0</v>
      </c>
      <c r="R668" s="35">
        <f>Tabla1[[#This Row],[TASA 16]]*16%</f>
        <v>0</v>
      </c>
      <c r="T668" s="67"/>
    </row>
    <row r="669" spans="2:20" x14ac:dyDescent="0.25">
      <c r="B669" t="str">
        <f>'[1]210 Y RFC'!A669</f>
        <v>FLA960401RE4</v>
      </c>
      <c r="C669" t="str">
        <f>'[1]210 Y RFC'!B669</f>
        <v>210-0666</v>
      </c>
      <c r="D669" t="str">
        <f>'[1]210 Y RFC'!C669</f>
        <v>FIERRO Y LAMINA DE LOS ALTOS SA DE CV</v>
      </c>
      <c r="E669" s="28">
        <f>SUMIFS(Tabla16[TASA 16],Tabla16[NUM],Tabla1[[#This Row],[CODIGO]])</f>
        <v>308202.0625</v>
      </c>
      <c r="F669" s="28">
        <f>SUMIFS(Tabla16[TASA 0%],Tabla16[NUM],Tabla1[[#This Row],[CODIGO]])</f>
        <v>1.7500000026302587E-2</v>
      </c>
      <c r="G669" s="28">
        <f>SUMIFS(Tabla16[[EXENTO ]],Tabla16[NUM],Tabla1[[#This Row],[CODIGO]])</f>
        <v>0</v>
      </c>
      <c r="H669" s="28">
        <f>SUMIFS(Tabla16[IVA],Tabla16[NUM],Tabla1[[#This Row],[CODIGO]])</f>
        <v>49312.329999999994</v>
      </c>
      <c r="I669" s="28">
        <f>SUMIFS(Tabla16[ISR RET.],Tabla16[NUM],Tabla1[[#This Row],[CODIGO]])</f>
        <v>0</v>
      </c>
      <c r="J669" s="28">
        <f>SUMIFS(Tabla16[IVA RET.],Tabla16[NUM],Tabla1[[#This Row],[CODIGO]])</f>
        <v>0</v>
      </c>
      <c r="K669" t="str">
        <f>FIXED(Tabla1[[#This Row],[TASA 16%]],0)</f>
        <v>308,202</v>
      </c>
      <c r="L669" t="str">
        <f>FIXED(Tabla1[[#This Row],[TASA 0%]],0)</f>
        <v>0</v>
      </c>
      <c r="M669" t="str">
        <f>FIXED(Tabla1[[#This Row],[TASA EXE.]],0)</f>
        <v>0</v>
      </c>
      <c r="N669" t="str">
        <f>FIXED(Tabla1[[#This Row],[IVA]],0)</f>
        <v>49,312</v>
      </c>
      <c r="O669" t="str">
        <f>FIXED(Tabla1[[#This Row],[ISR RET]],0)</f>
        <v>0</v>
      </c>
      <c r="P669" t="str">
        <f>FIXED(Tabla1[[#This Row],[IVA RET]],0)</f>
        <v>0</v>
      </c>
      <c r="R669" s="35">
        <f>Tabla1[[#This Row],[TASA 16]]*16%</f>
        <v>49312.32</v>
      </c>
    </row>
    <row r="670" spans="2:20" x14ac:dyDescent="0.25">
      <c r="B670" t="str">
        <f>'[1]210 Y RFC'!A670</f>
        <v>MAMM931205M51</v>
      </c>
      <c r="C670" t="str">
        <f>'[1]210 Y RFC'!B670</f>
        <v>210-0667</v>
      </c>
      <c r="D670" t="str">
        <f>'[1]210 Y RFC'!C670</f>
        <v>MARTIN MUÑOZ MARLENE</v>
      </c>
      <c r="E670" s="28">
        <f>SUMIFS(Tabla16[TASA 16],Tabla16[NUM],Tabla1[[#This Row],[CODIGO]])</f>
        <v>0</v>
      </c>
      <c r="F670" s="28">
        <f>SUMIFS(Tabla16[TASA 0%],Tabla16[NUM],Tabla1[[#This Row],[CODIGO]])</f>
        <v>0</v>
      </c>
      <c r="G670" s="28">
        <f>SUMIFS(Tabla16[[EXENTO ]],Tabla16[NUM],Tabla1[[#This Row],[CODIGO]])</f>
        <v>0</v>
      </c>
      <c r="H670" s="28">
        <f>SUMIFS(Tabla16[IVA],Tabla16[NUM],Tabla1[[#This Row],[CODIGO]])</f>
        <v>0</v>
      </c>
      <c r="I670" s="28">
        <f>SUMIFS(Tabla16[ISR RET.],Tabla16[NUM],Tabla1[[#This Row],[CODIGO]])</f>
        <v>0</v>
      </c>
      <c r="J670" s="28">
        <f>SUMIFS(Tabla16[IVA RET.],Tabla16[NUM],Tabla1[[#This Row],[CODIGO]])</f>
        <v>0</v>
      </c>
      <c r="K670" t="str">
        <f>FIXED(Tabla1[[#This Row],[TASA 16%]],0)</f>
        <v>0</v>
      </c>
      <c r="L670" t="str">
        <f>FIXED(Tabla1[[#This Row],[TASA 0%]],0)</f>
        <v>0</v>
      </c>
      <c r="M670" t="str">
        <f>FIXED(Tabla1[[#This Row],[TASA EXE.]],0)</f>
        <v>0</v>
      </c>
      <c r="N670" t="str">
        <f>FIXED(Tabla1[[#This Row],[IVA]],0)</f>
        <v>0</v>
      </c>
      <c r="O670" t="str">
        <f>FIXED(Tabla1[[#This Row],[ISR RET]],0)</f>
        <v>0</v>
      </c>
      <c r="P670" t="str">
        <f>FIXED(Tabla1[[#This Row],[IVA RET]],0)</f>
        <v>0</v>
      </c>
      <c r="R670" s="35">
        <f>Tabla1[[#This Row],[TASA 16]]*16%</f>
        <v>0</v>
      </c>
    </row>
    <row r="671" spans="2:20" x14ac:dyDescent="0.25">
      <c r="B671" t="str">
        <f>'[1]210 Y RFC'!A671</f>
        <v>PIHJ601020Q9A</v>
      </c>
      <c r="C671" t="str">
        <f>'[1]210 Y RFC'!B671</f>
        <v>210-0668</v>
      </c>
      <c r="D671" t="str">
        <f>'[1]210 Y RFC'!C671</f>
        <v>PICAZO HERNANDEZ JOSE JAVIER</v>
      </c>
      <c r="E671" s="28">
        <f>SUMIFS(Tabla16[TASA 16],Tabla16[NUM],Tabla1[[#This Row],[CODIGO]])</f>
        <v>0</v>
      </c>
      <c r="F671" s="28">
        <f>SUMIFS(Tabla16[TASA 0%],Tabla16[NUM],Tabla1[[#This Row],[CODIGO]])</f>
        <v>0</v>
      </c>
      <c r="G671" s="28">
        <f>SUMIFS(Tabla16[[EXENTO ]],Tabla16[NUM],Tabla1[[#This Row],[CODIGO]])</f>
        <v>0</v>
      </c>
      <c r="H671" s="28">
        <f>SUMIFS(Tabla16[IVA],Tabla16[NUM],Tabla1[[#This Row],[CODIGO]])</f>
        <v>0</v>
      </c>
      <c r="I671" s="28">
        <f>SUMIFS(Tabla16[ISR RET.],Tabla16[NUM],Tabla1[[#This Row],[CODIGO]])</f>
        <v>0</v>
      </c>
      <c r="J671" s="28">
        <f>SUMIFS(Tabla16[IVA RET.],Tabla16[NUM],Tabla1[[#This Row],[CODIGO]])</f>
        <v>0</v>
      </c>
      <c r="K671" t="str">
        <f>FIXED(Tabla1[[#This Row],[TASA 16%]],0)</f>
        <v>0</v>
      </c>
      <c r="L671" t="str">
        <f>FIXED(Tabla1[[#This Row],[TASA 0%]],0)</f>
        <v>0</v>
      </c>
      <c r="M671" t="str">
        <f>FIXED(Tabla1[[#This Row],[TASA EXE.]],0)</f>
        <v>0</v>
      </c>
      <c r="N671" t="str">
        <f>FIXED(Tabla1[[#This Row],[IVA]],0)</f>
        <v>0</v>
      </c>
      <c r="O671" t="str">
        <f>FIXED(Tabla1[[#This Row],[ISR RET]],0)</f>
        <v>0</v>
      </c>
      <c r="P671" t="str">
        <f>FIXED(Tabla1[[#This Row],[IVA RET]],0)</f>
        <v>0</v>
      </c>
      <c r="R671" s="35">
        <f>Tabla1[[#This Row],[TASA 16]]*16%</f>
        <v>0</v>
      </c>
    </row>
    <row r="672" spans="2:20" x14ac:dyDescent="0.25">
      <c r="B672" t="str">
        <f>'[1]210 Y RFC'!A672</f>
        <v>ROSS590401LF7</v>
      </c>
      <c r="C672" t="str">
        <f>'[1]210 Y RFC'!B672</f>
        <v>210-0669</v>
      </c>
      <c r="D672" t="str">
        <f>'[1]210 Y RFC'!C672</f>
        <v>RODRIGUEZ SOLORZANO SONIA SILVIA</v>
      </c>
      <c r="E672" s="28">
        <f>SUMIFS(Tabla16[TASA 16],Tabla16[NUM],Tabla1[[#This Row],[CODIGO]])</f>
        <v>0</v>
      </c>
      <c r="F672" s="28">
        <f>SUMIFS(Tabla16[TASA 0%],Tabla16[NUM],Tabla1[[#This Row],[CODIGO]])</f>
        <v>0</v>
      </c>
      <c r="G672" s="28">
        <f>SUMIFS(Tabla16[[EXENTO ]],Tabla16[NUM],Tabla1[[#This Row],[CODIGO]])</f>
        <v>0</v>
      </c>
      <c r="H672" s="28">
        <f>SUMIFS(Tabla16[IVA],Tabla16[NUM],Tabla1[[#This Row],[CODIGO]])</f>
        <v>0</v>
      </c>
      <c r="I672" s="28">
        <f>SUMIFS(Tabla16[ISR RET.],Tabla16[NUM],Tabla1[[#This Row],[CODIGO]])</f>
        <v>0</v>
      </c>
      <c r="J672" s="28">
        <f>SUMIFS(Tabla16[IVA RET.],Tabla16[NUM],Tabla1[[#This Row],[CODIGO]])</f>
        <v>0</v>
      </c>
      <c r="K672" t="str">
        <f>FIXED(Tabla1[[#This Row],[TASA 16%]],0)</f>
        <v>0</v>
      </c>
      <c r="L672" t="str">
        <f>FIXED(Tabla1[[#This Row],[TASA 0%]],0)</f>
        <v>0</v>
      </c>
      <c r="M672" t="str">
        <f>FIXED(Tabla1[[#This Row],[TASA EXE.]],0)</f>
        <v>0</v>
      </c>
      <c r="N672" t="str">
        <f>FIXED(Tabla1[[#This Row],[IVA]],0)</f>
        <v>0</v>
      </c>
      <c r="O672" t="str">
        <f>FIXED(Tabla1[[#This Row],[ISR RET]],0)</f>
        <v>0</v>
      </c>
      <c r="P672" t="str">
        <f>FIXED(Tabla1[[#This Row],[IVA RET]],0)</f>
        <v>0</v>
      </c>
      <c r="R672" s="35">
        <f>Tabla1[[#This Row],[TASA 16]]*16%</f>
        <v>0</v>
      </c>
    </row>
    <row r="673" spans="2:20" x14ac:dyDescent="0.25">
      <c r="B673" t="str">
        <f>'[1]210 Y RFC'!A673</f>
        <v>PSJ120420SZ9</v>
      </c>
      <c r="C673" t="str">
        <f>'[1]210 Y RFC'!B673</f>
        <v>210-0670</v>
      </c>
      <c r="D673" t="str">
        <f>'[1]210 Y RFC'!C673</f>
        <v>PETRO SAN JUAN SA DE CV</v>
      </c>
      <c r="E673" s="28">
        <f>SUMIFS(Tabla16[TASA 16],Tabla16[NUM],Tabla1[[#This Row],[CODIGO]])</f>
        <v>0</v>
      </c>
      <c r="F673" s="28">
        <f>SUMIFS(Tabla16[TASA 0%],Tabla16[NUM],Tabla1[[#This Row],[CODIGO]])</f>
        <v>0</v>
      </c>
      <c r="G673" s="28">
        <f>SUMIFS(Tabla16[[EXENTO ]],Tabla16[NUM],Tabla1[[#This Row],[CODIGO]])</f>
        <v>0</v>
      </c>
      <c r="H673" s="28">
        <f>SUMIFS(Tabla16[IVA],Tabla16[NUM],Tabla1[[#This Row],[CODIGO]])</f>
        <v>0</v>
      </c>
      <c r="I673" s="28">
        <f>SUMIFS(Tabla16[ISR RET.],Tabla16[NUM],Tabla1[[#This Row],[CODIGO]])</f>
        <v>0</v>
      </c>
      <c r="J673" s="28">
        <f>SUMIFS(Tabla16[IVA RET.],Tabla16[NUM],Tabla1[[#This Row],[CODIGO]])</f>
        <v>0</v>
      </c>
      <c r="K673" t="str">
        <f>FIXED(Tabla1[[#This Row],[TASA 16%]],0)</f>
        <v>0</v>
      </c>
      <c r="L673" t="str">
        <f>FIXED(Tabla1[[#This Row],[TASA 0%]],0)</f>
        <v>0</v>
      </c>
      <c r="M673" t="str">
        <f>FIXED(Tabla1[[#This Row],[TASA EXE.]],0)</f>
        <v>0</v>
      </c>
      <c r="N673" t="str">
        <f>FIXED(Tabla1[[#This Row],[IVA]],0)</f>
        <v>0</v>
      </c>
      <c r="O673" t="str">
        <f>FIXED(Tabla1[[#This Row],[ISR RET]],0)</f>
        <v>0</v>
      </c>
      <c r="P673" t="str">
        <f>FIXED(Tabla1[[#This Row],[IVA RET]],0)</f>
        <v>0</v>
      </c>
      <c r="R673" s="35">
        <f>Tabla1[[#This Row],[TASA 16]]*16%</f>
        <v>0</v>
      </c>
      <c r="T673" s="67"/>
    </row>
    <row r="674" spans="2:20" x14ac:dyDescent="0.25">
      <c r="B674" t="str">
        <f>'[1]210 Y RFC'!A674</f>
        <v>CISI800608D49</v>
      </c>
      <c r="C674" t="str">
        <f>'[1]210 Y RFC'!B674</f>
        <v>210-0671</v>
      </c>
      <c r="D674" t="str">
        <f>'[1]210 Y RFC'!C674</f>
        <v>CID SANCHEZ IVAN</v>
      </c>
      <c r="E674" s="28">
        <f>SUMIFS(Tabla16[TASA 16],Tabla16[NUM],Tabla1[[#This Row],[CODIGO]])</f>
        <v>0</v>
      </c>
      <c r="F674" s="28">
        <f>SUMIFS(Tabla16[TASA 0%],Tabla16[NUM],Tabla1[[#This Row],[CODIGO]])</f>
        <v>0</v>
      </c>
      <c r="G674" s="28">
        <f>SUMIFS(Tabla16[[EXENTO ]],Tabla16[NUM],Tabla1[[#This Row],[CODIGO]])</f>
        <v>0</v>
      </c>
      <c r="H674" s="28">
        <f>SUMIFS(Tabla16[IVA],Tabla16[NUM],Tabla1[[#This Row],[CODIGO]])</f>
        <v>0</v>
      </c>
      <c r="I674" s="28">
        <f>SUMIFS(Tabla16[ISR RET.],Tabla16[NUM],Tabla1[[#This Row],[CODIGO]])</f>
        <v>0</v>
      </c>
      <c r="J674" s="28">
        <f>SUMIFS(Tabla16[IVA RET.],Tabla16[NUM],Tabla1[[#This Row],[CODIGO]])</f>
        <v>0</v>
      </c>
      <c r="K674" t="str">
        <f>FIXED(Tabla1[[#This Row],[TASA 16%]],0)</f>
        <v>0</v>
      </c>
      <c r="L674" t="str">
        <f>FIXED(Tabla1[[#This Row],[TASA 0%]],0)</f>
        <v>0</v>
      </c>
      <c r="M674" t="str">
        <f>FIXED(Tabla1[[#This Row],[TASA EXE.]],0)</f>
        <v>0</v>
      </c>
      <c r="N674" t="str">
        <f>FIXED(Tabla1[[#This Row],[IVA]],0)</f>
        <v>0</v>
      </c>
      <c r="O674" t="str">
        <f>FIXED(Tabla1[[#This Row],[ISR RET]],0)</f>
        <v>0</v>
      </c>
      <c r="P674" t="str">
        <f>FIXED(Tabla1[[#This Row],[IVA RET]],0)</f>
        <v>0</v>
      </c>
      <c r="R674" s="35">
        <f>Tabla1[[#This Row],[TASA 16]]*16%</f>
        <v>0</v>
      </c>
    </row>
    <row r="675" spans="2:20" x14ac:dyDescent="0.25">
      <c r="B675" t="str">
        <f>'[1]210 Y RFC'!A675</f>
        <v>EUN101018FIA</v>
      </c>
      <c r="C675" t="str">
        <f>'[1]210 Y RFC'!B675</f>
        <v>210-0672</v>
      </c>
      <c r="D675" t="str">
        <f>'[1]210 Y RFC'!C675</f>
        <v>ESPECIAS UNIVERSALES SA DE CV</v>
      </c>
      <c r="E675" s="28">
        <f>SUMIFS(Tabla16[TASA 16],Tabla16[NUM],Tabla1[[#This Row],[CODIGO]])</f>
        <v>0</v>
      </c>
      <c r="F675" s="28">
        <f>SUMIFS(Tabla16[TASA 0%],Tabla16[NUM],Tabla1[[#This Row],[CODIGO]])</f>
        <v>0</v>
      </c>
      <c r="G675" s="28">
        <f>SUMIFS(Tabla16[[EXENTO ]],Tabla16[NUM],Tabla1[[#This Row],[CODIGO]])</f>
        <v>0</v>
      </c>
      <c r="H675" s="28">
        <f>SUMIFS(Tabla16[IVA],Tabla16[NUM],Tabla1[[#This Row],[CODIGO]])</f>
        <v>0</v>
      </c>
      <c r="I675" s="28">
        <f>SUMIFS(Tabla16[ISR RET.],Tabla16[NUM],Tabla1[[#This Row],[CODIGO]])</f>
        <v>0</v>
      </c>
      <c r="J675" s="28">
        <f>SUMIFS(Tabla16[IVA RET.],Tabla16[NUM],Tabla1[[#This Row],[CODIGO]])</f>
        <v>0</v>
      </c>
      <c r="K675" t="str">
        <f>FIXED(Tabla1[[#This Row],[TASA 16%]],0)</f>
        <v>0</v>
      </c>
      <c r="L675" t="str">
        <f>FIXED(Tabla1[[#This Row],[TASA 0%]],0)</f>
        <v>0</v>
      </c>
      <c r="M675" t="str">
        <f>FIXED(Tabla1[[#This Row],[TASA EXE.]],0)</f>
        <v>0</v>
      </c>
      <c r="N675" t="str">
        <f>FIXED(Tabla1[[#This Row],[IVA]],0)</f>
        <v>0</v>
      </c>
      <c r="O675" t="str">
        <f>FIXED(Tabla1[[#This Row],[ISR RET]],0)</f>
        <v>0</v>
      </c>
      <c r="P675" t="str">
        <f>FIXED(Tabla1[[#This Row],[IVA RET]],0)</f>
        <v>0</v>
      </c>
      <c r="R675" s="35">
        <f>Tabla1[[#This Row],[TASA 16]]*16%</f>
        <v>0</v>
      </c>
    </row>
    <row r="676" spans="2:20" x14ac:dyDescent="0.25">
      <c r="B676" t="str">
        <f>'[1]210 Y RFC'!A676</f>
        <v>CACL730410ID0</v>
      </c>
      <c r="C676" t="str">
        <f>'[1]210 Y RFC'!B676</f>
        <v>210-0673</v>
      </c>
      <c r="D676" t="str">
        <f>'[1]210 Y RFC'!C676</f>
        <v>CASILLAS CASILLAS MA DE LOURDES</v>
      </c>
      <c r="E676" s="28">
        <f>SUMIFS(Tabla16[TASA 16],Tabla16[NUM],Tabla1[[#This Row],[CODIGO]])</f>
        <v>0</v>
      </c>
      <c r="F676" s="28">
        <f>SUMIFS(Tabla16[TASA 0%],Tabla16[NUM],Tabla1[[#This Row],[CODIGO]])</f>
        <v>0</v>
      </c>
      <c r="G676" s="28">
        <f>SUMIFS(Tabla16[[EXENTO ]],Tabla16[NUM],Tabla1[[#This Row],[CODIGO]])</f>
        <v>0</v>
      </c>
      <c r="H676" s="28">
        <f>SUMIFS(Tabla16[IVA],Tabla16[NUM],Tabla1[[#This Row],[CODIGO]])</f>
        <v>0</v>
      </c>
      <c r="I676" s="28">
        <f>SUMIFS(Tabla16[ISR RET.],Tabla16[NUM],Tabla1[[#This Row],[CODIGO]])</f>
        <v>0</v>
      </c>
      <c r="J676" s="28">
        <f>SUMIFS(Tabla16[IVA RET.],Tabla16[NUM],Tabla1[[#This Row],[CODIGO]])</f>
        <v>0</v>
      </c>
      <c r="K676" t="str">
        <f>FIXED(Tabla1[[#This Row],[TASA 16%]],0)</f>
        <v>0</v>
      </c>
      <c r="L676" t="str">
        <f>FIXED(Tabla1[[#This Row],[TASA 0%]],0)</f>
        <v>0</v>
      </c>
      <c r="M676" t="str">
        <f>FIXED(Tabla1[[#This Row],[TASA EXE.]],0)</f>
        <v>0</v>
      </c>
      <c r="N676" t="str">
        <f>FIXED(Tabla1[[#This Row],[IVA]],0)</f>
        <v>0</v>
      </c>
      <c r="O676" t="str">
        <f>FIXED(Tabla1[[#This Row],[ISR RET]],0)</f>
        <v>0</v>
      </c>
      <c r="P676" t="str">
        <f>FIXED(Tabla1[[#This Row],[IVA RET]],0)</f>
        <v>0</v>
      </c>
      <c r="R676" s="35">
        <f>Tabla1[[#This Row],[TASA 16]]*16%</f>
        <v>0</v>
      </c>
    </row>
    <row r="677" spans="2:20" x14ac:dyDescent="0.25">
      <c r="B677" t="str">
        <f>'[1]210 Y RFC'!A677</f>
        <v>IMM170824DM5</v>
      </c>
      <c r="C677" t="str">
        <f>'[1]210 Y RFC'!B677</f>
        <v>210-0674</v>
      </c>
      <c r="D677" t="str">
        <f>'[1]210 Y RFC'!C677</f>
        <v>IMPULSORA MEXICANA DE MARCAS G&amp;A SA DE CV</v>
      </c>
      <c r="E677" s="28">
        <f>SUMIFS(Tabla16[TASA 16],Tabla16[NUM],Tabla1[[#This Row],[CODIGO]])</f>
        <v>0</v>
      </c>
      <c r="F677" s="28">
        <f>SUMIFS(Tabla16[TASA 0%],Tabla16[NUM],Tabla1[[#This Row],[CODIGO]])</f>
        <v>0</v>
      </c>
      <c r="G677" s="28">
        <f>SUMIFS(Tabla16[[EXENTO ]],Tabla16[NUM],Tabla1[[#This Row],[CODIGO]])</f>
        <v>0</v>
      </c>
      <c r="H677" s="28">
        <f>SUMIFS(Tabla16[IVA],Tabla16[NUM],Tabla1[[#This Row],[CODIGO]])</f>
        <v>0</v>
      </c>
      <c r="I677" s="28">
        <f>SUMIFS(Tabla16[ISR RET.],Tabla16[NUM],Tabla1[[#This Row],[CODIGO]])</f>
        <v>0</v>
      </c>
      <c r="J677" s="28">
        <f>SUMIFS(Tabla16[IVA RET.],Tabla16[NUM],Tabla1[[#This Row],[CODIGO]])</f>
        <v>0</v>
      </c>
      <c r="K677" t="str">
        <f>FIXED(Tabla1[[#This Row],[TASA 16%]],0)</f>
        <v>0</v>
      </c>
      <c r="L677" t="str">
        <f>FIXED(Tabla1[[#This Row],[TASA 0%]],0)</f>
        <v>0</v>
      </c>
      <c r="M677" t="str">
        <f>FIXED(Tabla1[[#This Row],[TASA EXE.]],0)</f>
        <v>0</v>
      </c>
      <c r="N677" t="str">
        <f>FIXED(Tabla1[[#This Row],[IVA]],0)</f>
        <v>0</v>
      </c>
      <c r="O677" t="str">
        <f>FIXED(Tabla1[[#This Row],[ISR RET]],0)</f>
        <v>0</v>
      </c>
      <c r="P677" t="str">
        <f>FIXED(Tabla1[[#This Row],[IVA RET]],0)</f>
        <v>0</v>
      </c>
      <c r="R677" s="35">
        <f>Tabla1[[#This Row],[TASA 16]]*16%</f>
        <v>0</v>
      </c>
    </row>
    <row r="678" spans="2:20" x14ac:dyDescent="0.25">
      <c r="B678" t="str">
        <f>'[1]210 Y RFC'!A678</f>
        <v>PMA830628QK0</v>
      </c>
      <c r="C678" t="str">
        <f>'[1]210 Y RFC'!B678</f>
        <v>210-0675</v>
      </c>
      <c r="D678" t="str">
        <f>'[1]210 Y RFC'!C678</f>
        <v>PALETAS MARA SA DE CV</v>
      </c>
      <c r="E678" s="28">
        <f>SUMIFS(Tabla16[TASA 16],Tabla16[NUM],Tabla1[[#This Row],[CODIGO]])</f>
        <v>0</v>
      </c>
      <c r="F678" s="28">
        <f>SUMIFS(Tabla16[TASA 0%],Tabla16[NUM],Tabla1[[#This Row],[CODIGO]])</f>
        <v>0</v>
      </c>
      <c r="G678" s="28">
        <f>SUMIFS(Tabla16[[EXENTO ]],Tabla16[NUM],Tabla1[[#This Row],[CODIGO]])</f>
        <v>0</v>
      </c>
      <c r="H678" s="28">
        <f>SUMIFS(Tabla16[IVA],Tabla16[NUM],Tabla1[[#This Row],[CODIGO]])</f>
        <v>0</v>
      </c>
      <c r="I678" s="28">
        <f>SUMIFS(Tabla16[ISR RET.],Tabla16[NUM],Tabla1[[#This Row],[CODIGO]])</f>
        <v>0</v>
      </c>
      <c r="J678" s="28">
        <f>SUMIFS(Tabla16[IVA RET.],Tabla16[NUM],Tabla1[[#This Row],[CODIGO]])</f>
        <v>0</v>
      </c>
      <c r="K678" t="str">
        <f>FIXED(Tabla1[[#This Row],[TASA 16%]],0)</f>
        <v>0</v>
      </c>
      <c r="L678" t="str">
        <f>FIXED(Tabla1[[#This Row],[TASA 0%]],0)</f>
        <v>0</v>
      </c>
      <c r="M678" t="str">
        <f>FIXED(Tabla1[[#This Row],[TASA EXE.]],0)</f>
        <v>0</v>
      </c>
      <c r="N678" t="str">
        <f>FIXED(Tabla1[[#This Row],[IVA]],0)</f>
        <v>0</v>
      </c>
      <c r="O678" t="str">
        <f>FIXED(Tabla1[[#This Row],[ISR RET]],0)</f>
        <v>0</v>
      </c>
      <c r="P678" t="str">
        <f>FIXED(Tabla1[[#This Row],[IVA RET]],0)</f>
        <v>0</v>
      </c>
      <c r="R678" s="35">
        <f>Tabla1[[#This Row],[TASA 16]]*16%</f>
        <v>0</v>
      </c>
    </row>
    <row r="679" spans="2:20" x14ac:dyDescent="0.25">
      <c r="B679" t="str">
        <f>'[1]210 Y RFC'!A679</f>
        <v>GORE6707201CA</v>
      </c>
      <c r="C679" t="str">
        <f>'[1]210 Y RFC'!B679</f>
        <v>210-0676</v>
      </c>
      <c r="D679" t="str">
        <f>'[1]210 Y RFC'!C679</f>
        <v>GONZALEZ RIVERA MARIA ELENA</v>
      </c>
      <c r="E679" s="28">
        <f>SUMIFS(Tabla16[TASA 16],Tabla16[NUM],Tabla1[[#This Row],[CODIGO]])</f>
        <v>0</v>
      </c>
      <c r="F679" s="28">
        <f>SUMIFS(Tabla16[TASA 0%],Tabla16[NUM],Tabla1[[#This Row],[CODIGO]])</f>
        <v>0</v>
      </c>
      <c r="G679" s="28">
        <f>SUMIFS(Tabla16[[EXENTO ]],Tabla16[NUM],Tabla1[[#This Row],[CODIGO]])</f>
        <v>0</v>
      </c>
      <c r="H679" s="28">
        <f>SUMIFS(Tabla16[IVA],Tabla16[NUM],Tabla1[[#This Row],[CODIGO]])</f>
        <v>0</v>
      </c>
      <c r="I679" s="28">
        <f>SUMIFS(Tabla16[ISR RET.],Tabla16[NUM],Tabla1[[#This Row],[CODIGO]])</f>
        <v>0</v>
      </c>
      <c r="J679" s="28">
        <f>SUMIFS(Tabla16[IVA RET.],Tabla16[NUM],Tabla1[[#This Row],[CODIGO]])</f>
        <v>0</v>
      </c>
      <c r="K679" t="str">
        <f>FIXED(Tabla1[[#This Row],[TASA 16%]],0)</f>
        <v>0</v>
      </c>
      <c r="L679" t="str">
        <f>FIXED(Tabla1[[#This Row],[TASA 0%]],0)</f>
        <v>0</v>
      </c>
      <c r="M679" t="str">
        <f>FIXED(Tabla1[[#This Row],[TASA EXE.]],0)</f>
        <v>0</v>
      </c>
      <c r="N679" t="str">
        <f>FIXED(Tabla1[[#This Row],[IVA]],0)</f>
        <v>0</v>
      </c>
      <c r="O679" t="str">
        <f>FIXED(Tabla1[[#This Row],[ISR RET]],0)</f>
        <v>0</v>
      </c>
      <c r="P679" t="str">
        <f>FIXED(Tabla1[[#This Row],[IVA RET]],0)</f>
        <v>0</v>
      </c>
      <c r="R679" s="35">
        <f>Tabla1[[#This Row],[TASA 16]]*16%</f>
        <v>0</v>
      </c>
    </row>
    <row r="680" spans="2:20" x14ac:dyDescent="0.25">
      <c r="B680" t="str">
        <f>'[1]210 Y RFC'!A680</f>
        <v>GHA160113DF2</v>
      </c>
      <c r="C680" t="str">
        <f>'[1]210 Y RFC'!B680</f>
        <v>210-0677</v>
      </c>
      <c r="D680" t="str">
        <f>'[1]210 Y RFC'!C680</f>
        <v>GCE HEALTH &amp; BEAUTY S DE RL DE CV</v>
      </c>
      <c r="E680" s="28">
        <f>SUMIFS(Tabla16[TASA 16],Tabla16[NUM],Tabla1[[#This Row],[CODIGO]])</f>
        <v>0</v>
      </c>
      <c r="F680" s="28">
        <f>SUMIFS(Tabla16[TASA 0%],Tabla16[NUM],Tabla1[[#This Row],[CODIGO]])</f>
        <v>0</v>
      </c>
      <c r="G680" s="28">
        <f>SUMIFS(Tabla16[[EXENTO ]],Tabla16[NUM],Tabla1[[#This Row],[CODIGO]])</f>
        <v>0</v>
      </c>
      <c r="H680" s="28">
        <f>SUMIFS(Tabla16[IVA],Tabla16[NUM],Tabla1[[#This Row],[CODIGO]])</f>
        <v>0</v>
      </c>
      <c r="I680" s="28">
        <f>SUMIFS(Tabla16[ISR RET.],Tabla16[NUM],Tabla1[[#This Row],[CODIGO]])</f>
        <v>0</v>
      </c>
      <c r="J680" s="28">
        <f>SUMIFS(Tabla16[IVA RET.],Tabla16[NUM],Tabla1[[#This Row],[CODIGO]])</f>
        <v>0</v>
      </c>
      <c r="K680" t="str">
        <f>FIXED(Tabla1[[#This Row],[TASA 16%]],0)</f>
        <v>0</v>
      </c>
      <c r="L680" t="str">
        <f>FIXED(Tabla1[[#This Row],[TASA 0%]],0)</f>
        <v>0</v>
      </c>
      <c r="M680" t="str">
        <f>FIXED(Tabla1[[#This Row],[TASA EXE.]],0)</f>
        <v>0</v>
      </c>
      <c r="N680" t="str">
        <f>FIXED(Tabla1[[#This Row],[IVA]],0)</f>
        <v>0</v>
      </c>
      <c r="O680" t="str">
        <f>FIXED(Tabla1[[#This Row],[ISR RET]],0)</f>
        <v>0</v>
      </c>
      <c r="P680" t="str">
        <f>FIXED(Tabla1[[#This Row],[IVA RET]],0)</f>
        <v>0</v>
      </c>
      <c r="R680" s="35">
        <f>Tabla1[[#This Row],[TASA 16]]*16%</f>
        <v>0</v>
      </c>
    </row>
    <row r="681" spans="2:20" x14ac:dyDescent="0.25">
      <c r="B681" t="str">
        <f>'[1]210 Y RFC'!A681</f>
        <v>MOT870907C23</v>
      </c>
      <c r="C681" t="str">
        <f>'[1]210 Y RFC'!B681</f>
        <v>210-0678</v>
      </c>
      <c r="D681" t="str">
        <f>'[1]210 Y RFC'!C681</f>
        <v>MOTONOVA SA DE CV</v>
      </c>
      <c r="E681" s="28">
        <f>SUMIFS(Tabla16[TASA 16],Tabla16[NUM],Tabla1[[#This Row],[CODIGO]])</f>
        <v>0</v>
      </c>
      <c r="F681" s="28">
        <f>SUMIFS(Tabla16[TASA 0%],Tabla16[NUM],Tabla1[[#This Row],[CODIGO]])</f>
        <v>0</v>
      </c>
      <c r="G681" s="28">
        <f>SUMIFS(Tabla16[[EXENTO ]],Tabla16[NUM],Tabla1[[#This Row],[CODIGO]])</f>
        <v>0</v>
      </c>
      <c r="H681" s="28">
        <f>SUMIFS(Tabla16[IVA],Tabla16[NUM],Tabla1[[#This Row],[CODIGO]])</f>
        <v>0</v>
      </c>
      <c r="I681" s="28">
        <f>SUMIFS(Tabla16[ISR RET.],Tabla16[NUM],Tabla1[[#This Row],[CODIGO]])</f>
        <v>0</v>
      </c>
      <c r="J681" s="28">
        <f>SUMIFS(Tabla16[IVA RET.],Tabla16[NUM],Tabla1[[#This Row],[CODIGO]])</f>
        <v>0</v>
      </c>
      <c r="K681" t="str">
        <f>FIXED(Tabla1[[#This Row],[TASA 16%]],0)</f>
        <v>0</v>
      </c>
      <c r="L681" t="str">
        <f>FIXED(Tabla1[[#This Row],[TASA 0%]],0)</f>
        <v>0</v>
      </c>
      <c r="M681" t="str">
        <f>FIXED(Tabla1[[#This Row],[TASA EXE.]],0)</f>
        <v>0</v>
      </c>
      <c r="N681" t="str">
        <f>FIXED(Tabla1[[#This Row],[IVA]],0)</f>
        <v>0</v>
      </c>
      <c r="O681" t="str">
        <f>FIXED(Tabla1[[#This Row],[ISR RET]],0)</f>
        <v>0</v>
      </c>
      <c r="P681" t="str">
        <f>FIXED(Tabla1[[#This Row],[IVA RET]],0)</f>
        <v>0</v>
      </c>
      <c r="R681" s="35">
        <f>Tabla1[[#This Row],[TASA 16]]*16%</f>
        <v>0</v>
      </c>
    </row>
    <row r="682" spans="2:20" x14ac:dyDescent="0.25">
      <c r="B682" t="str">
        <f>'[1]210 Y RFC'!A682</f>
        <v>PAVC630820AL6</v>
      </c>
      <c r="C682" t="str">
        <f>'[1]210 Y RFC'!B682</f>
        <v>210-0679</v>
      </c>
      <c r="D682" t="str">
        <f>'[1]210 Y RFC'!C682</f>
        <v>PADILLA VALDIVIA CATALINA</v>
      </c>
      <c r="E682" s="28">
        <f>SUMIFS(Tabla16[TASA 16],Tabla16[NUM],Tabla1[[#This Row],[CODIGO]])</f>
        <v>0</v>
      </c>
      <c r="F682" s="28">
        <f>SUMIFS(Tabla16[TASA 0%],Tabla16[NUM],Tabla1[[#This Row],[CODIGO]])</f>
        <v>0</v>
      </c>
      <c r="G682" s="28">
        <f>SUMIFS(Tabla16[[EXENTO ]],Tabla16[NUM],Tabla1[[#This Row],[CODIGO]])</f>
        <v>0</v>
      </c>
      <c r="H682" s="28">
        <f>SUMIFS(Tabla16[IVA],Tabla16[NUM],Tabla1[[#This Row],[CODIGO]])</f>
        <v>0</v>
      </c>
      <c r="I682" s="28">
        <f>SUMIFS(Tabla16[ISR RET.],Tabla16[NUM],Tabla1[[#This Row],[CODIGO]])</f>
        <v>0</v>
      </c>
      <c r="J682" s="28">
        <f>SUMIFS(Tabla16[IVA RET.],Tabla16[NUM],Tabla1[[#This Row],[CODIGO]])</f>
        <v>0</v>
      </c>
      <c r="K682" t="str">
        <f>FIXED(Tabla1[[#This Row],[TASA 16%]],0)</f>
        <v>0</v>
      </c>
      <c r="L682" t="str">
        <f>FIXED(Tabla1[[#This Row],[TASA 0%]],0)</f>
        <v>0</v>
      </c>
      <c r="M682" t="str">
        <f>FIXED(Tabla1[[#This Row],[TASA EXE.]],0)</f>
        <v>0</v>
      </c>
      <c r="N682" t="str">
        <f>FIXED(Tabla1[[#This Row],[IVA]],0)</f>
        <v>0</v>
      </c>
      <c r="O682" t="str">
        <f>FIXED(Tabla1[[#This Row],[ISR RET]],0)</f>
        <v>0</v>
      </c>
      <c r="P682" t="str">
        <f>FIXED(Tabla1[[#This Row],[IVA RET]],0)</f>
        <v>0</v>
      </c>
      <c r="R682" s="35">
        <f>Tabla1[[#This Row],[TASA 16]]*16%</f>
        <v>0</v>
      </c>
    </row>
    <row r="683" spans="2:20" x14ac:dyDescent="0.25">
      <c r="B683" t="str">
        <f>'[1]210 Y RFC'!A683</f>
        <v>RUMG7205064S1</v>
      </c>
      <c r="C683" t="str">
        <f>'[1]210 Y RFC'!B683</f>
        <v>210-0680</v>
      </c>
      <c r="D683" t="str">
        <f>'[1]210 Y RFC'!C683</f>
        <v>RUVALCABA MEJIA GABRIELA</v>
      </c>
      <c r="E683" s="28">
        <f>SUMIFS(Tabla16[TASA 16],Tabla16[NUM],Tabla1[[#This Row],[CODIGO]])</f>
        <v>0</v>
      </c>
      <c r="F683" s="28">
        <f>SUMIFS(Tabla16[TASA 0%],Tabla16[NUM],Tabla1[[#This Row],[CODIGO]])</f>
        <v>22350</v>
      </c>
      <c r="G683" s="28">
        <f>SUMIFS(Tabla16[[EXENTO ]],Tabla16[NUM],Tabla1[[#This Row],[CODIGO]])</f>
        <v>0</v>
      </c>
      <c r="H683" s="28">
        <f>SUMIFS(Tabla16[IVA],Tabla16[NUM],Tabla1[[#This Row],[CODIGO]])</f>
        <v>0</v>
      </c>
      <c r="I683" s="28">
        <f>SUMIFS(Tabla16[ISR RET.],Tabla16[NUM],Tabla1[[#This Row],[CODIGO]])</f>
        <v>-279.38</v>
      </c>
      <c r="J683" s="28">
        <f>SUMIFS(Tabla16[IVA RET.],Tabla16[NUM],Tabla1[[#This Row],[CODIGO]])</f>
        <v>0</v>
      </c>
      <c r="K683" t="str">
        <f>FIXED(Tabla1[[#This Row],[TASA 16%]],0)</f>
        <v>0</v>
      </c>
      <c r="L683" t="str">
        <f>FIXED(Tabla1[[#This Row],[TASA 0%]],0)</f>
        <v>22,350</v>
      </c>
      <c r="M683" t="str">
        <f>FIXED(Tabla1[[#This Row],[TASA EXE.]],0)</f>
        <v>0</v>
      </c>
      <c r="N683" t="str">
        <f>FIXED(Tabla1[[#This Row],[IVA]],0)</f>
        <v>0</v>
      </c>
      <c r="O683" t="str">
        <f>FIXED(Tabla1[[#This Row],[ISR RET]],0)</f>
        <v>-279</v>
      </c>
      <c r="P683" t="str">
        <f>FIXED(Tabla1[[#This Row],[IVA RET]],0)</f>
        <v>0</v>
      </c>
      <c r="R683" s="35">
        <f>Tabla1[[#This Row],[TASA 16]]*16%</f>
        <v>0</v>
      </c>
    </row>
    <row r="684" spans="2:20" x14ac:dyDescent="0.25">
      <c r="B684" t="str">
        <f>'[1]210 Y RFC'!A684</f>
        <v>CSJ0806055W7</v>
      </c>
      <c r="C684" t="str">
        <f>'[1]210 Y RFC'!B684</f>
        <v>210-0681</v>
      </c>
      <c r="D684" t="str">
        <f>'[1]210 Y RFC'!C684</f>
        <v>CAVA SAN JOSE SA DE CV</v>
      </c>
      <c r="E684" s="28">
        <f>SUMIFS(Tabla16[TASA 16],Tabla16[NUM],Tabla1[[#This Row],[CODIGO]])</f>
        <v>0</v>
      </c>
      <c r="F684" s="28">
        <f>SUMIFS(Tabla16[TASA 0%],Tabla16[NUM],Tabla1[[#This Row],[CODIGO]])</f>
        <v>0</v>
      </c>
      <c r="G684" s="28">
        <f>SUMIFS(Tabla16[[EXENTO ]],Tabla16[NUM],Tabla1[[#This Row],[CODIGO]])</f>
        <v>0</v>
      </c>
      <c r="H684" s="28">
        <f>SUMIFS(Tabla16[IVA],Tabla16[NUM],Tabla1[[#This Row],[CODIGO]])</f>
        <v>0</v>
      </c>
      <c r="I684" s="28">
        <f>SUMIFS(Tabla16[ISR RET.],Tabla16[NUM],Tabla1[[#This Row],[CODIGO]])</f>
        <v>0</v>
      </c>
      <c r="J684" s="28">
        <f>SUMIFS(Tabla16[IVA RET.],Tabla16[NUM],Tabla1[[#This Row],[CODIGO]])</f>
        <v>0</v>
      </c>
      <c r="K684" t="str">
        <f>FIXED(Tabla1[[#This Row],[TASA 16%]],0)</f>
        <v>0</v>
      </c>
      <c r="L684" t="str">
        <f>FIXED(Tabla1[[#This Row],[TASA 0%]],0)</f>
        <v>0</v>
      </c>
      <c r="M684" t="str">
        <f>FIXED(Tabla1[[#This Row],[TASA EXE.]],0)</f>
        <v>0</v>
      </c>
      <c r="N684" t="str">
        <f>FIXED(Tabla1[[#This Row],[IVA]],0)</f>
        <v>0</v>
      </c>
      <c r="O684" t="str">
        <f>FIXED(Tabla1[[#This Row],[ISR RET]],0)</f>
        <v>0</v>
      </c>
      <c r="P684" t="str">
        <f>FIXED(Tabla1[[#This Row],[IVA RET]],0)</f>
        <v>0</v>
      </c>
      <c r="R684" s="35">
        <f>Tabla1[[#This Row],[TASA 16]]*16%</f>
        <v>0</v>
      </c>
    </row>
    <row r="685" spans="2:20" x14ac:dyDescent="0.25">
      <c r="B685" t="str">
        <f>'[1]210 Y RFC'!A685</f>
        <v>EME880309SK5</v>
      </c>
      <c r="C685" t="str">
        <f>'[1]210 Y RFC'!B685</f>
        <v>210-0682</v>
      </c>
      <c r="D685" t="str">
        <f>'[1]210 Y RFC'!C685</f>
        <v>ESTAFETA MEXICANA SA DE CV</v>
      </c>
      <c r="E685" s="28">
        <f>SUMIFS(Tabla16[TASA 16],Tabla16[NUM],Tabla1[[#This Row],[CODIGO]])</f>
        <v>731.375</v>
      </c>
      <c r="F685" s="28">
        <f>SUMIFS(Tabla16[TASA 0%],Tabla16[NUM],Tabla1[[#This Row],[CODIGO]])</f>
        <v>2.4999999999963052E-2</v>
      </c>
      <c r="G685" s="28">
        <f>SUMIFS(Tabla16[[EXENTO ]],Tabla16[NUM],Tabla1[[#This Row],[CODIGO]])</f>
        <v>0</v>
      </c>
      <c r="H685" s="28">
        <f>SUMIFS(Tabla16[IVA],Tabla16[NUM],Tabla1[[#This Row],[CODIGO]])</f>
        <v>117.02</v>
      </c>
      <c r="I685" s="28">
        <f>SUMIFS(Tabla16[ISR RET.],Tabla16[NUM],Tabla1[[#This Row],[CODIGO]])</f>
        <v>0</v>
      </c>
      <c r="J685" s="28">
        <f>SUMIFS(Tabla16[IVA RET.],Tabla16[NUM],Tabla1[[#This Row],[CODIGO]])</f>
        <v>0</v>
      </c>
      <c r="K685" t="str">
        <f>FIXED(Tabla1[[#This Row],[TASA 16%]],0)</f>
        <v>731</v>
      </c>
      <c r="L685" t="str">
        <f>FIXED(Tabla1[[#This Row],[TASA 0%]],0)</f>
        <v>0</v>
      </c>
      <c r="M685" t="str">
        <f>FIXED(Tabla1[[#This Row],[TASA EXE.]],0)</f>
        <v>0</v>
      </c>
      <c r="N685" t="str">
        <f>FIXED(Tabla1[[#This Row],[IVA]],0)</f>
        <v>117</v>
      </c>
      <c r="O685" t="str">
        <f>FIXED(Tabla1[[#This Row],[ISR RET]],0)</f>
        <v>0</v>
      </c>
      <c r="P685" t="str">
        <f>FIXED(Tabla1[[#This Row],[IVA RET]],0)</f>
        <v>0</v>
      </c>
      <c r="R685" s="35">
        <f>Tabla1[[#This Row],[TASA 16]]*16%</f>
        <v>116.96000000000001</v>
      </c>
    </row>
    <row r="686" spans="2:20" x14ac:dyDescent="0.25">
      <c r="B686" t="str">
        <f>'[1]210 Y RFC'!A686</f>
        <v>TEN931019Q71</v>
      </c>
      <c r="C686" t="str">
        <f>'[1]210 Y RFC'!B686</f>
        <v>210-0683</v>
      </c>
      <c r="D686" t="str">
        <f>'[1]210 Y RFC'!C686</f>
        <v>TENOCHTITLAN SA DE CV</v>
      </c>
      <c r="E686" s="28">
        <f>SUMIFS(Tabla16[TASA 16],Tabla16[NUM],Tabla1[[#This Row],[CODIGO]])</f>
        <v>0</v>
      </c>
      <c r="F686" s="28">
        <f>SUMIFS(Tabla16[TASA 0%],Tabla16[NUM],Tabla1[[#This Row],[CODIGO]])</f>
        <v>0</v>
      </c>
      <c r="G686" s="28">
        <f>SUMIFS(Tabla16[[EXENTO ]],Tabla16[NUM],Tabla1[[#This Row],[CODIGO]])</f>
        <v>0</v>
      </c>
      <c r="H686" s="28">
        <f>SUMIFS(Tabla16[IVA],Tabla16[NUM],Tabla1[[#This Row],[CODIGO]])</f>
        <v>0</v>
      </c>
      <c r="I686" s="28">
        <f>SUMIFS(Tabla16[ISR RET.],Tabla16[NUM],Tabla1[[#This Row],[CODIGO]])</f>
        <v>0</v>
      </c>
      <c r="J686" s="28">
        <f>SUMIFS(Tabla16[IVA RET.],Tabla16[NUM],Tabla1[[#This Row],[CODIGO]])</f>
        <v>0</v>
      </c>
      <c r="K686" t="str">
        <f>FIXED(Tabla1[[#This Row],[TASA 16%]],0)</f>
        <v>0</v>
      </c>
      <c r="L686" t="str">
        <f>FIXED(Tabla1[[#This Row],[TASA 0%]],0)</f>
        <v>0</v>
      </c>
      <c r="M686" t="str">
        <f>FIXED(Tabla1[[#This Row],[TASA EXE.]],0)</f>
        <v>0</v>
      </c>
      <c r="N686" t="str">
        <f>FIXED(Tabla1[[#This Row],[IVA]],0)</f>
        <v>0</v>
      </c>
      <c r="O686" t="str">
        <f>FIXED(Tabla1[[#This Row],[ISR RET]],0)</f>
        <v>0</v>
      </c>
      <c r="P686" t="str">
        <f>FIXED(Tabla1[[#This Row],[IVA RET]],0)</f>
        <v>0</v>
      </c>
      <c r="R686" s="35">
        <f>Tabla1[[#This Row],[TASA 16]]*16%</f>
        <v>0</v>
      </c>
    </row>
    <row r="687" spans="2:20" x14ac:dyDescent="0.25">
      <c r="B687" t="str">
        <f>'[1]210 Y RFC'!A687</f>
        <v>GGC1202144F9</v>
      </c>
      <c r="C687" t="str">
        <f>'[1]210 Y RFC'!B687</f>
        <v>210-0684</v>
      </c>
      <c r="D687" t="str">
        <f>'[1]210 Y RFC'!C687</f>
        <v>GRUPO GASOLINERO EL CAPULIN SA DE CV</v>
      </c>
      <c r="E687" s="28">
        <f>SUMIFS(Tabla16[TASA 16],Tabla16[NUM],Tabla1[[#This Row],[CODIGO]])</f>
        <v>0</v>
      </c>
      <c r="F687" s="28">
        <f>SUMIFS(Tabla16[TASA 0%],Tabla16[NUM],Tabla1[[#This Row],[CODIGO]])</f>
        <v>0</v>
      </c>
      <c r="G687" s="28">
        <f>SUMIFS(Tabla16[[EXENTO ]],Tabla16[NUM],Tabla1[[#This Row],[CODIGO]])</f>
        <v>0</v>
      </c>
      <c r="H687" s="28">
        <f>SUMIFS(Tabla16[IVA],Tabla16[NUM],Tabla1[[#This Row],[CODIGO]])</f>
        <v>0</v>
      </c>
      <c r="I687" s="28">
        <f>SUMIFS(Tabla16[ISR RET.],Tabla16[NUM],Tabla1[[#This Row],[CODIGO]])</f>
        <v>0</v>
      </c>
      <c r="J687" s="28">
        <f>SUMIFS(Tabla16[IVA RET.],Tabla16[NUM],Tabla1[[#This Row],[CODIGO]])</f>
        <v>0</v>
      </c>
      <c r="K687" t="str">
        <f>FIXED(Tabla1[[#This Row],[TASA 16%]],0)</f>
        <v>0</v>
      </c>
      <c r="L687" t="str">
        <f>FIXED(Tabla1[[#This Row],[TASA 0%]],0)</f>
        <v>0</v>
      </c>
      <c r="M687" t="str">
        <f>FIXED(Tabla1[[#This Row],[TASA EXE.]],0)</f>
        <v>0</v>
      </c>
      <c r="N687" t="str">
        <f>FIXED(Tabla1[[#This Row],[IVA]],0)</f>
        <v>0</v>
      </c>
      <c r="O687" t="str">
        <f>FIXED(Tabla1[[#This Row],[ISR RET]],0)</f>
        <v>0</v>
      </c>
      <c r="P687" t="str">
        <f>FIXED(Tabla1[[#This Row],[IVA RET]],0)</f>
        <v>0</v>
      </c>
      <c r="R687" s="35">
        <f>Tabla1[[#This Row],[TASA 16]]*16%</f>
        <v>0</v>
      </c>
    </row>
    <row r="688" spans="2:20" x14ac:dyDescent="0.25">
      <c r="B688" t="str">
        <f>'[1]210 Y RFC'!A688</f>
        <v>CAGM900211LH9</v>
      </c>
      <c r="C688" t="str">
        <f>'[1]210 Y RFC'!B688</f>
        <v>210-0685</v>
      </c>
      <c r="D688" t="str">
        <f>'[1]210 Y RFC'!C688</f>
        <v>CASTELLANOS GONZALEZ MARCO ANTONIO</v>
      </c>
      <c r="E688" s="28">
        <f>SUMIFS(Tabla16[TASA 16],Tabla16[NUM],Tabla1[[#This Row],[CODIGO]])</f>
        <v>0</v>
      </c>
      <c r="F688" s="28">
        <f>SUMIFS(Tabla16[TASA 0%],Tabla16[NUM],Tabla1[[#This Row],[CODIGO]])</f>
        <v>0</v>
      </c>
      <c r="G688" s="28">
        <f>SUMIFS(Tabla16[[EXENTO ]],Tabla16[NUM],Tabla1[[#This Row],[CODIGO]])</f>
        <v>0</v>
      </c>
      <c r="H688" s="28">
        <f>SUMIFS(Tabla16[IVA],Tabla16[NUM],Tabla1[[#This Row],[CODIGO]])</f>
        <v>0</v>
      </c>
      <c r="I688" s="28">
        <f>SUMIFS(Tabla16[ISR RET.],Tabla16[NUM],Tabla1[[#This Row],[CODIGO]])</f>
        <v>0</v>
      </c>
      <c r="J688" s="28">
        <f>SUMIFS(Tabla16[IVA RET.],Tabla16[NUM],Tabla1[[#This Row],[CODIGO]])</f>
        <v>0</v>
      </c>
      <c r="K688" t="str">
        <f>FIXED(Tabla1[[#This Row],[TASA 16%]],0)</f>
        <v>0</v>
      </c>
      <c r="L688" t="str">
        <f>FIXED(Tabla1[[#This Row],[TASA 0%]],0)</f>
        <v>0</v>
      </c>
      <c r="M688" t="str">
        <f>FIXED(Tabla1[[#This Row],[TASA EXE.]],0)</f>
        <v>0</v>
      </c>
      <c r="N688" t="str">
        <f>FIXED(Tabla1[[#This Row],[IVA]],0)</f>
        <v>0</v>
      </c>
      <c r="O688" t="str">
        <f>FIXED(Tabla1[[#This Row],[ISR RET]],0)</f>
        <v>0</v>
      </c>
      <c r="P688" t="str">
        <f>FIXED(Tabla1[[#This Row],[IVA RET]],0)</f>
        <v>0</v>
      </c>
      <c r="R688" s="35">
        <f>Tabla1[[#This Row],[TASA 16]]*16%</f>
        <v>0</v>
      </c>
    </row>
    <row r="689" spans="2:20" x14ac:dyDescent="0.25">
      <c r="B689" t="str">
        <f>'[1]210 Y RFC'!A689</f>
        <v>HEM811217IU2</v>
      </c>
      <c r="C689" t="str">
        <f>'[1]210 Y RFC'!B689</f>
        <v>210-0686</v>
      </c>
      <c r="D689" t="str">
        <f>'[1]210 Y RFC'!C689</f>
        <v>T MAQUINARIA SA DE CV</v>
      </c>
      <c r="E689" s="28">
        <f>SUMIFS(Tabla16[TASA 16],Tabla16[NUM],Tabla1[[#This Row],[CODIGO]])</f>
        <v>3200</v>
      </c>
      <c r="F689" s="28">
        <f>SUMIFS(Tabla16[TASA 0%],Tabla16[NUM],Tabla1[[#This Row],[CODIGO]])</f>
        <v>0</v>
      </c>
      <c r="G689" s="28">
        <f>SUMIFS(Tabla16[[EXENTO ]],Tabla16[NUM],Tabla1[[#This Row],[CODIGO]])</f>
        <v>0</v>
      </c>
      <c r="H689" s="28">
        <f>SUMIFS(Tabla16[IVA],Tabla16[NUM],Tabla1[[#This Row],[CODIGO]])</f>
        <v>512</v>
      </c>
      <c r="I689" s="28">
        <f>SUMIFS(Tabla16[ISR RET.],Tabla16[NUM],Tabla1[[#This Row],[CODIGO]])</f>
        <v>0</v>
      </c>
      <c r="J689" s="28">
        <f>SUMIFS(Tabla16[IVA RET.],Tabla16[NUM],Tabla1[[#This Row],[CODIGO]])</f>
        <v>0</v>
      </c>
      <c r="K689" t="str">
        <f>FIXED(Tabla1[[#This Row],[TASA 16%]],0)</f>
        <v>3,200</v>
      </c>
      <c r="L689" t="str">
        <f>FIXED(Tabla1[[#This Row],[TASA 0%]],0)</f>
        <v>0</v>
      </c>
      <c r="M689" t="str">
        <f>FIXED(Tabla1[[#This Row],[TASA EXE.]],0)</f>
        <v>0</v>
      </c>
      <c r="N689" t="str">
        <f>FIXED(Tabla1[[#This Row],[IVA]],0)</f>
        <v>512</v>
      </c>
      <c r="O689" t="str">
        <f>FIXED(Tabla1[[#This Row],[ISR RET]],0)</f>
        <v>0</v>
      </c>
      <c r="P689" t="str">
        <f>FIXED(Tabla1[[#This Row],[IVA RET]],0)</f>
        <v>0</v>
      </c>
      <c r="R689" s="35">
        <f>Tabla1[[#This Row],[TASA 16]]*16%</f>
        <v>512</v>
      </c>
    </row>
    <row r="690" spans="2:20" x14ac:dyDescent="0.25">
      <c r="B690" t="str">
        <f>'[1]210 Y RFC'!A690</f>
        <v>NANF6509032Z7</v>
      </c>
      <c r="C690" t="str">
        <f>'[1]210 Y RFC'!B690</f>
        <v>210-0687</v>
      </c>
      <c r="D690" t="str">
        <f>'[1]210 Y RFC'!C690</f>
        <v>NAVARRO NERI FRANCISCO</v>
      </c>
      <c r="E690" s="28">
        <f>SUMIFS(Tabla16[TASA 16],Tabla16[NUM],Tabla1[[#This Row],[CODIGO]])</f>
        <v>0</v>
      </c>
      <c r="F690" s="28">
        <f>SUMIFS(Tabla16[TASA 0%],Tabla16[NUM],Tabla1[[#This Row],[CODIGO]])</f>
        <v>0</v>
      </c>
      <c r="G690" s="28">
        <f>SUMIFS(Tabla16[[EXENTO ]],Tabla16[NUM],Tabla1[[#This Row],[CODIGO]])</f>
        <v>0</v>
      </c>
      <c r="H690" s="28">
        <f>SUMIFS(Tabla16[IVA],Tabla16[NUM],Tabla1[[#This Row],[CODIGO]])</f>
        <v>0</v>
      </c>
      <c r="I690" s="28">
        <f>SUMIFS(Tabla16[ISR RET.],Tabla16[NUM],Tabla1[[#This Row],[CODIGO]])</f>
        <v>0</v>
      </c>
      <c r="J690" s="28">
        <f>SUMIFS(Tabla16[IVA RET.],Tabla16[NUM],Tabla1[[#This Row],[CODIGO]])</f>
        <v>0</v>
      </c>
      <c r="K690" t="str">
        <f>FIXED(Tabla1[[#This Row],[TASA 16%]],0)</f>
        <v>0</v>
      </c>
      <c r="L690" t="str">
        <f>FIXED(Tabla1[[#This Row],[TASA 0%]],0)</f>
        <v>0</v>
      </c>
      <c r="M690" t="str">
        <f>FIXED(Tabla1[[#This Row],[TASA EXE.]],0)</f>
        <v>0</v>
      </c>
      <c r="N690" t="str">
        <f>FIXED(Tabla1[[#This Row],[IVA]],0)</f>
        <v>0</v>
      </c>
      <c r="O690" t="str">
        <f>FIXED(Tabla1[[#This Row],[ISR RET]],0)</f>
        <v>0</v>
      </c>
      <c r="P690" t="str">
        <f>FIXED(Tabla1[[#This Row],[IVA RET]],0)</f>
        <v>0</v>
      </c>
      <c r="R690" s="35">
        <f>Tabla1[[#This Row],[TASA 16]]*16%</f>
        <v>0</v>
      </c>
    </row>
    <row r="691" spans="2:20" x14ac:dyDescent="0.25">
      <c r="B691" t="str">
        <f>'[1]210 Y RFC'!A691</f>
        <v>BUT150427LT8</v>
      </c>
      <c r="C691" t="str">
        <f>'[1]210 Y RFC'!B691</f>
        <v>210-0688</v>
      </c>
      <c r="D691" t="str">
        <f>'[1]210 Y RFC'!C691</f>
        <v>LA BUTACA SA DE CV</v>
      </c>
      <c r="E691" s="28">
        <f>SUMIFS(Tabla16[TASA 16],Tabla16[NUM],Tabla1[[#This Row],[CODIGO]])</f>
        <v>0</v>
      </c>
      <c r="F691" s="28">
        <f>SUMIFS(Tabla16[TASA 0%],Tabla16[NUM],Tabla1[[#This Row],[CODIGO]])</f>
        <v>0</v>
      </c>
      <c r="G691" s="28">
        <f>SUMIFS(Tabla16[[EXENTO ]],Tabla16[NUM],Tabla1[[#This Row],[CODIGO]])</f>
        <v>0</v>
      </c>
      <c r="H691" s="28">
        <f>SUMIFS(Tabla16[IVA],Tabla16[NUM],Tabla1[[#This Row],[CODIGO]])</f>
        <v>0</v>
      </c>
      <c r="I691" s="28">
        <f>SUMIFS(Tabla16[ISR RET.],Tabla16[NUM],Tabla1[[#This Row],[CODIGO]])</f>
        <v>0</v>
      </c>
      <c r="J691" s="28">
        <f>SUMIFS(Tabla16[IVA RET.],Tabla16[NUM],Tabla1[[#This Row],[CODIGO]])</f>
        <v>0</v>
      </c>
      <c r="K691" t="str">
        <f>FIXED(Tabla1[[#This Row],[TASA 16%]],0)</f>
        <v>0</v>
      </c>
      <c r="L691" t="str">
        <f>FIXED(Tabla1[[#This Row],[TASA 0%]],0)</f>
        <v>0</v>
      </c>
      <c r="M691" t="str">
        <f>FIXED(Tabla1[[#This Row],[TASA EXE.]],0)</f>
        <v>0</v>
      </c>
      <c r="N691" t="str">
        <f>FIXED(Tabla1[[#This Row],[IVA]],0)</f>
        <v>0</v>
      </c>
      <c r="O691" t="str">
        <f>FIXED(Tabla1[[#This Row],[ISR RET]],0)</f>
        <v>0</v>
      </c>
      <c r="P691" t="str">
        <f>FIXED(Tabla1[[#This Row],[IVA RET]],0)</f>
        <v>0</v>
      </c>
      <c r="R691" s="35">
        <f>Tabla1[[#This Row],[TASA 16]]*16%</f>
        <v>0</v>
      </c>
    </row>
    <row r="692" spans="2:20" x14ac:dyDescent="0.25">
      <c r="B692" t="str">
        <f>'[1]210 Y RFC'!A692</f>
        <v>LBI031001H96</v>
      </c>
      <c r="C692" t="str">
        <f>'[1]210 Y RFC'!B692</f>
        <v>210-0689</v>
      </c>
      <c r="D692" t="str">
        <f>'[1]210 Y RFC'!C692</f>
        <v>LABORATORIOS BIOHOMED SA DE CV</v>
      </c>
      <c r="E692" s="28">
        <f>SUMIFS(Tabla16[TASA 16],Tabla16[NUM],Tabla1[[#This Row],[CODIGO]])</f>
        <v>0</v>
      </c>
      <c r="F692" s="28">
        <f>SUMIFS(Tabla16[TASA 0%],Tabla16[NUM],Tabla1[[#This Row],[CODIGO]])</f>
        <v>0</v>
      </c>
      <c r="G692" s="28">
        <f>SUMIFS(Tabla16[[EXENTO ]],Tabla16[NUM],Tabla1[[#This Row],[CODIGO]])</f>
        <v>0</v>
      </c>
      <c r="H692" s="28">
        <f>SUMIFS(Tabla16[IVA],Tabla16[NUM],Tabla1[[#This Row],[CODIGO]])</f>
        <v>0</v>
      </c>
      <c r="I692" s="28">
        <f>SUMIFS(Tabla16[ISR RET.],Tabla16[NUM],Tabla1[[#This Row],[CODIGO]])</f>
        <v>0</v>
      </c>
      <c r="J692" s="28">
        <f>SUMIFS(Tabla16[IVA RET.],Tabla16[NUM],Tabla1[[#This Row],[CODIGO]])</f>
        <v>0</v>
      </c>
      <c r="K692" t="str">
        <f>FIXED(Tabla1[[#This Row],[TASA 16%]],0)</f>
        <v>0</v>
      </c>
      <c r="L692" t="str">
        <f>FIXED(Tabla1[[#This Row],[TASA 0%]],0)</f>
        <v>0</v>
      </c>
      <c r="M692" t="str">
        <f>FIXED(Tabla1[[#This Row],[TASA EXE.]],0)</f>
        <v>0</v>
      </c>
      <c r="N692" t="str">
        <f>FIXED(Tabla1[[#This Row],[IVA]],0)</f>
        <v>0</v>
      </c>
      <c r="O692" t="str">
        <f>FIXED(Tabla1[[#This Row],[ISR RET]],0)</f>
        <v>0</v>
      </c>
      <c r="P692" t="str">
        <f>FIXED(Tabla1[[#This Row],[IVA RET]],0)</f>
        <v>0</v>
      </c>
      <c r="R692" s="35">
        <f>Tabla1[[#This Row],[TASA 16]]*16%</f>
        <v>0</v>
      </c>
    </row>
    <row r="693" spans="2:20" x14ac:dyDescent="0.25">
      <c r="B693" t="str">
        <f>'[1]210 Y RFC'!A693</f>
        <v>CLM140508S85</v>
      </c>
      <c r="C693" t="str">
        <f>'[1]210 Y RFC'!B693</f>
        <v>210-0690</v>
      </c>
      <c r="D693" t="str">
        <f>'[1]210 Y RFC'!C693</f>
        <v>COMERCIALIZADORA LLANTERA MAPA SA DE CV</v>
      </c>
      <c r="E693" s="28">
        <f>SUMIFS(Tabla16[TASA 16],Tabla16[NUM],Tabla1[[#This Row],[CODIGO]])</f>
        <v>379.3125</v>
      </c>
      <c r="F693" s="28">
        <f>SUMIFS(Tabla16[TASA 0%],Tabla16[NUM],Tabla1[[#This Row],[CODIGO]])</f>
        <v>-2.4999999999977263E-3</v>
      </c>
      <c r="G693" s="28">
        <f>SUMIFS(Tabla16[[EXENTO ]],Tabla16[NUM],Tabla1[[#This Row],[CODIGO]])</f>
        <v>0</v>
      </c>
      <c r="H693" s="28">
        <f>SUMIFS(Tabla16[IVA],Tabla16[NUM],Tabla1[[#This Row],[CODIGO]])</f>
        <v>60.69</v>
      </c>
      <c r="I693" s="28">
        <f>SUMIFS(Tabla16[ISR RET.],Tabla16[NUM],Tabla1[[#This Row],[CODIGO]])</f>
        <v>0</v>
      </c>
      <c r="J693" s="28">
        <f>SUMIFS(Tabla16[IVA RET.],Tabla16[NUM],Tabla1[[#This Row],[CODIGO]])</f>
        <v>0</v>
      </c>
      <c r="K693" t="str">
        <f>FIXED(Tabla1[[#This Row],[TASA 16%]],0)</f>
        <v>379</v>
      </c>
      <c r="L693" t="str">
        <f>FIXED(Tabla1[[#This Row],[TASA 0%]],0)</f>
        <v>0</v>
      </c>
      <c r="M693" t="str">
        <f>FIXED(Tabla1[[#This Row],[TASA EXE.]],0)</f>
        <v>0</v>
      </c>
      <c r="N693" t="str">
        <f>FIXED(Tabla1[[#This Row],[IVA]],0)</f>
        <v>61</v>
      </c>
      <c r="O693" t="str">
        <f>FIXED(Tabla1[[#This Row],[ISR RET]],0)</f>
        <v>0</v>
      </c>
      <c r="P693" t="str">
        <f>FIXED(Tabla1[[#This Row],[IVA RET]],0)</f>
        <v>0</v>
      </c>
      <c r="R693" s="35">
        <f>Tabla1[[#This Row],[TASA 16]]*16%</f>
        <v>60.64</v>
      </c>
    </row>
    <row r="694" spans="2:20" x14ac:dyDescent="0.25">
      <c r="B694" t="str">
        <f>'[1]210 Y RFC'!A694</f>
        <v>GOMD6406236M3</v>
      </c>
      <c r="C694" t="str">
        <f>'[1]210 Y RFC'!B694</f>
        <v>210-0691</v>
      </c>
      <c r="D694" t="str">
        <f>'[1]210 Y RFC'!C694</f>
        <v>GOMEZ MUÑOZ DANIEL</v>
      </c>
      <c r="E694" s="28">
        <f>SUMIFS(Tabla16[TASA 16],Tabla16[NUM],Tabla1[[#This Row],[CODIGO]])</f>
        <v>0</v>
      </c>
      <c r="F694" s="28">
        <f>SUMIFS(Tabla16[TASA 0%],Tabla16[NUM],Tabla1[[#This Row],[CODIGO]])</f>
        <v>0</v>
      </c>
      <c r="G694" s="28">
        <f>SUMIFS(Tabla16[[EXENTO ]],Tabla16[NUM],Tabla1[[#This Row],[CODIGO]])</f>
        <v>0</v>
      </c>
      <c r="H694" s="28">
        <f>SUMIFS(Tabla16[IVA],Tabla16[NUM],Tabla1[[#This Row],[CODIGO]])</f>
        <v>0</v>
      </c>
      <c r="I694" s="28">
        <f>SUMIFS(Tabla16[ISR RET.],Tabla16[NUM],Tabla1[[#This Row],[CODIGO]])</f>
        <v>0</v>
      </c>
      <c r="J694" s="28">
        <f>SUMIFS(Tabla16[IVA RET.],Tabla16[NUM],Tabla1[[#This Row],[CODIGO]])</f>
        <v>0</v>
      </c>
      <c r="K694" t="str">
        <f>FIXED(Tabla1[[#This Row],[TASA 16%]],0)</f>
        <v>0</v>
      </c>
      <c r="L694" t="str">
        <f>FIXED(Tabla1[[#This Row],[TASA 0%]],0)</f>
        <v>0</v>
      </c>
      <c r="M694" t="str">
        <f>FIXED(Tabla1[[#This Row],[TASA EXE.]],0)</f>
        <v>0</v>
      </c>
      <c r="N694" t="str">
        <f>FIXED(Tabla1[[#This Row],[IVA]],0)</f>
        <v>0</v>
      </c>
      <c r="O694" t="str">
        <f>FIXED(Tabla1[[#This Row],[ISR RET]],0)</f>
        <v>0</v>
      </c>
      <c r="P694" t="str">
        <f>FIXED(Tabla1[[#This Row],[IVA RET]],0)</f>
        <v>0</v>
      </c>
      <c r="R694" s="35">
        <f>Tabla1[[#This Row],[TASA 16]]*16%</f>
        <v>0</v>
      </c>
    </row>
    <row r="695" spans="2:20" x14ac:dyDescent="0.25">
      <c r="B695" t="str">
        <f>'[1]210 Y RFC'!A695</f>
        <v>GUCJ540125MQ9</v>
      </c>
      <c r="C695" t="str">
        <f>'[1]210 Y RFC'!B695</f>
        <v>210-0692</v>
      </c>
      <c r="D695" t="str">
        <f>'[1]210 Y RFC'!C695</f>
        <v>GUTIERREZ COVARRUBIAS JUVENTINO</v>
      </c>
      <c r="E695" s="28">
        <f>SUMIFS(Tabla16[TASA 16],Tabla16[NUM],Tabla1[[#This Row],[CODIGO]])</f>
        <v>0</v>
      </c>
      <c r="F695" s="28">
        <f>SUMIFS(Tabla16[TASA 0%],Tabla16[NUM],Tabla1[[#This Row],[CODIGO]])</f>
        <v>0</v>
      </c>
      <c r="G695" s="28">
        <f>SUMIFS(Tabla16[[EXENTO ]],Tabla16[NUM],Tabla1[[#This Row],[CODIGO]])</f>
        <v>0</v>
      </c>
      <c r="H695" s="28">
        <f>SUMIFS(Tabla16[IVA],Tabla16[NUM],Tabla1[[#This Row],[CODIGO]])</f>
        <v>0</v>
      </c>
      <c r="I695" s="28">
        <f>SUMIFS(Tabla16[ISR RET.],Tabla16[NUM],Tabla1[[#This Row],[CODIGO]])</f>
        <v>0</v>
      </c>
      <c r="J695" s="28">
        <f>SUMIFS(Tabla16[IVA RET.],Tabla16[NUM],Tabla1[[#This Row],[CODIGO]])</f>
        <v>0</v>
      </c>
      <c r="K695" t="str">
        <f>FIXED(Tabla1[[#This Row],[TASA 16%]],0)</f>
        <v>0</v>
      </c>
      <c r="L695" t="str">
        <f>FIXED(Tabla1[[#This Row],[TASA 0%]],0)</f>
        <v>0</v>
      </c>
      <c r="M695" t="str">
        <f>FIXED(Tabla1[[#This Row],[TASA EXE.]],0)</f>
        <v>0</v>
      </c>
      <c r="N695" t="str">
        <f>FIXED(Tabla1[[#This Row],[IVA]],0)</f>
        <v>0</v>
      </c>
      <c r="O695" t="str">
        <f>FIXED(Tabla1[[#This Row],[ISR RET]],0)</f>
        <v>0</v>
      </c>
      <c r="P695" t="str">
        <f>FIXED(Tabla1[[#This Row],[IVA RET]],0)</f>
        <v>0</v>
      </c>
      <c r="R695" s="35">
        <f>Tabla1[[#This Row],[TASA 16]]*16%</f>
        <v>0</v>
      </c>
    </row>
    <row r="696" spans="2:20" x14ac:dyDescent="0.25">
      <c r="B696" t="str">
        <f>'[1]210 Y RFC'!A696</f>
        <v>LORE820927T66</v>
      </c>
      <c r="C696" t="str">
        <f>'[1]210 Y RFC'!B696</f>
        <v>210-0693</v>
      </c>
      <c r="D696" t="str">
        <f>'[1]210 Y RFC'!C696</f>
        <v>LOPEZ RODRIGUEZ ENRIQUETA</v>
      </c>
      <c r="E696" s="28">
        <f>SUMIFS(Tabla16[TASA 16],Tabla16[NUM],Tabla1[[#This Row],[CODIGO]])</f>
        <v>0</v>
      </c>
      <c r="F696" s="28">
        <f>SUMIFS(Tabla16[TASA 0%],Tabla16[NUM],Tabla1[[#This Row],[CODIGO]])</f>
        <v>0</v>
      </c>
      <c r="G696" s="28">
        <f>SUMIFS(Tabla16[[EXENTO ]],Tabla16[NUM],Tabla1[[#This Row],[CODIGO]])</f>
        <v>0</v>
      </c>
      <c r="H696" s="28">
        <f>SUMIFS(Tabla16[IVA],Tabla16[NUM],Tabla1[[#This Row],[CODIGO]])</f>
        <v>0</v>
      </c>
      <c r="I696" s="28">
        <f>SUMIFS(Tabla16[ISR RET.],Tabla16[NUM],Tabla1[[#This Row],[CODIGO]])</f>
        <v>0</v>
      </c>
      <c r="J696" s="28">
        <f>SUMIFS(Tabla16[IVA RET.],Tabla16[NUM],Tabla1[[#This Row],[CODIGO]])</f>
        <v>0</v>
      </c>
      <c r="K696" t="str">
        <f>FIXED(Tabla1[[#This Row],[TASA 16%]],0)</f>
        <v>0</v>
      </c>
      <c r="L696" t="str">
        <f>FIXED(Tabla1[[#This Row],[TASA 0%]],0)</f>
        <v>0</v>
      </c>
      <c r="M696" t="str">
        <f>FIXED(Tabla1[[#This Row],[TASA EXE.]],0)</f>
        <v>0</v>
      </c>
      <c r="N696" t="str">
        <f>FIXED(Tabla1[[#This Row],[IVA]],0)</f>
        <v>0</v>
      </c>
      <c r="O696" t="str">
        <f>FIXED(Tabla1[[#This Row],[ISR RET]],0)</f>
        <v>0</v>
      </c>
      <c r="P696" t="str">
        <f>FIXED(Tabla1[[#This Row],[IVA RET]],0)</f>
        <v>0</v>
      </c>
      <c r="R696" s="35">
        <f>Tabla1[[#This Row],[TASA 16]]*16%</f>
        <v>0</v>
      </c>
      <c r="T696" s="67"/>
    </row>
    <row r="697" spans="2:20" x14ac:dyDescent="0.25">
      <c r="B697" t="str">
        <f>'[1]210 Y RFC'!A697</f>
        <v>BSC1201062K2</v>
      </c>
      <c r="C697" t="str">
        <f>'[1]210 Y RFC'!B697</f>
        <v>210-0694</v>
      </c>
      <c r="D697" t="str">
        <f>'[1]210 Y RFC'!C697</f>
        <v>BEL SAN COSMETICA NATURAL SC DE RL</v>
      </c>
      <c r="E697" s="28">
        <f>SUMIFS(Tabla16[TASA 16],Tabla16[NUM],Tabla1[[#This Row],[CODIGO]])</f>
        <v>0</v>
      </c>
      <c r="F697" s="28">
        <f>SUMIFS(Tabla16[TASA 0%],Tabla16[NUM],Tabla1[[#This Row],[CODIGO]])</f>
        <v>0</v>
      </c>
      <c r="G697" s="28">
        <f>SUMIFS(Tabla16[[EXENTO ]],Tabla16[NUM],Tabla1[[#This Row],[CODIGO]])</f>
        <v>0</v>
      </c>
      <c r="H697" s="28">
        <f>SUMIFS(Tabla16[IVA],Tabla16[NUM],Tabla1[[#This Row],[CODIGO]])</f>
        <v>0</v>
      </c>
      <c r="I697" s="28">
        <f>SUMIFS(Tabla16[ISR RET.],Tabla16[NUM],Tabla1[[#This Row],[CODIGO]])</f>
        <v>0</v>
      </c>
      <c r="J697" s="28">
        <f>SUMIFS(Tabla16[IVA RET.],Tabla16[NUM],Tabla1[[#This Row],[CODIGO]])</f>
        <v>0</v>
      </c>
      <c r="K697" t="str">
        <f>FIXED(Tabla1[[#This Row],[TASA 16%]],0)</f>
        <v>0</v>
      </c>
      <c r="L697" t="str">
        <f>FIXED(Tabla1[[#This Row],[TASA 0%]],0)</f>
        <v>0</v>
      </c>
      <c r="M697" t="str">
        <f>FIXED(Tabla1[[#This Row],[TASA EXE.]],0)</f>
        <v>0</v>
      </c>
      <c r="N697" t="str">
        <f>FIXED(Tabla1[[#This Row],[IVA]],0)</f>
        <v>0</v>
      </c>
      <c r="O697" t="str">
        <f>FIXED(Tabla1[[#This Row],[ISR RET]],0)</f>
        <v>0</v>
      </c>
      <c r="P697" t="str">
        <f>FIXED(Tabla1[[#This Row],[IVA RET]],0)</f>
        <v>0</v>
      </c>
      <c r="R697" s="35">
        <f>Tabla1[[#This Row],[TASA 16]]*16%</f>
        <v>0</v>
      </c>
    </row>
    <row r="698" spans="2:20" x14ac:dyDescent="0.25">
      <c r="B698" t="str">
        <f>'[1]210 Y RFC'!A698</f>
        <v>CAHA640405PT5</v>
      </c>
      <c r="C698" t="str">
        <f>'[1]210 Y RFC'!B698</f>
        <v>210-0695</v>
      </c>
      <c r="D698" t="str">
        <f>'[1]210 Y RFC'!C698</f>
        <v>CAMACHO HERNANDEZ J ALVARO</v>
      </c>
      <c r="E698" s="28">
        <f>SUMIFS(Tabla16[TASA 16],Tabla16[NUM],Tabla1[[#This Row],[CODIGO]])</f>
        <v>0</v>
      </c>
      <c r="F698" s="28">
        <f>SUMIFS(Tabla16[TASA 0%],Tabla16[NUM],Tabla1[[#This Row],[CODIGO]])</f>
        <v>0</v>
      </c>
      <c r="G698" s="28">
        <f>SUMIFS(Tabla16[[EXENTO ]],Tabla16[NUM],Tabla1[[#This Row],[CODIGO]])</f>
        <v>0</v>
      </c>
      <c r="H698" s="28">
        <f>SUMIFS(Tabla16[IVA],Tabla16[NUM],Tabla1[[#This Row],[CODIGO]])</f>
        <v>0</v>
      </c>
      <c r="I698" s="28">
        <f>SUMIFS(Tabla16[ISR RET.],Tabla16[NUM],Tabla1[[#This Row],[CODIGO]])</f>
        <v>0</v>
      </c>
      <c r="J698" s="28">
        <f>SUMIFS(Tabla16[IVA RET.],Tabla16[NUM],Tabla1[[#This Row],[CODIGO]])</f>
        <v>0</v>
      </c>
      <c r="K698" t="str">
        <f>FIXED(Tabla1[[#This Row],[TASA 16%]],0)</f>
        <v>0</v>
      </c>
      <c r="L698" t="str">
        <f>FIXED(Tabla1[[#This Row],[TASA 0%]],0)</f>
        <v>0</v>
      </c>
      <c r="M698" t="str">
        <f>FIXED(Tabla1[[#This Row],[TASA EXE.]],0)</f>
        <v>0</v>
      </c>
      <c r="N698" t="str">
        <f>FIXED(Tabla1[[#This Row],[IVA]],0)</f>
        <v>0</v>
      </c>
      <c r="O698" t="str">
        <f>FIXED(Tabla1[[#This Row],[ISR RET]],0)</f>
        <v>0</v>
      </c>
      <c r="P698" t="str">
        <f>FIXED(Tabla1[[#This Row],[IVA RET]],0)</f>
        <v>0</v>
      </c>
      <c r="R698" s="35">
        <f>Tabla1[[#This Row],[TASA 16]]*16%</f>
        <v>0</v>
      </c>
    </row>
    <row r="699" spans="2:20" x14ac:dyDescent="0.25">
      <c r="B699" t="str">
        <f>'[1]210 Y RFC'!A699</f>
        <v>VLT150429IX2</v>
      </c>
      <c r="C699" t="str">
        <f>'[1]210 Y RFC'!B699</f>
        <v>210-0696</v>
      </c>
      <c r="D699" t="str">
        <f>'[1]210 Y RFC'!C699</f>
        <v>VINOS Y LICORES 3 HERMANOS SA DE CV</v>
      </c>
      <c r="E699" s="28">
        <f>SUMIFS(Tabla16[TASA 16],Tabla16[NUM],Tabla1[[#This Row],[CODIGO]])</f>
        <v>0</v>
      </c>
      <c r="F699" s="28">
        <f>SUMIFS(Tabla16[TASA 0%],Tabla16[NUM],Tabla1[[#This Row],[CODIGO]])</f>
        <v>0</v>
      </c>
      <c r="G699" s="28">
        <f>SUMIFS(Tabla16[[EXENTO ]],Tabla16[NUM],Tabla1[[#This Row],[CODIGO]])</f>
        <v>0</v>
      </c>
      <c r="H699" s="28">
        <f>SUMIFS(Tabla16[IVA],Tabla16[NUM],Tabla1[[#This Row],[CODIGO]])</f>
        <v>0</v>
      </c>
      <c r="I699" s="28">
        <f>SUMIFS(Tabla16[ISR RET.],Tabla16[NUM],Tabla1[[#This Row],[CODIGO]])</f>
        <v>0</v>
      </c>
      <c r="J699" s="28">
        <f>SUMIFS(Tabla16[IVA RET.],Tabla16[NUM],Tabla1[[#This Row],[CODIGO]])</f>
        <v>0</v>
      </c>
      <c r="K699" t="str">
        <f>FIXED(Tabla1[[#This Row],[TASA 16%]],0)</f>
        <v>0</v>
      </c>
      <c r="L699" t="str">
        <f>FIXED(Tabla1[[#This Row],[TASA 0%]],0)</f>
        <v>0</v>
      </c>
      <c r="M699" t="str">
        <f>FIXED(Tabla1[[#This Row],[TASA EXE.]],0)</f>
        <v>0</v>
      </c>
      <c r="N699" t="str">
        <f>FIXED(Tabla1[[#This Row],[IVA]],0)</f>
        <v>0</v>
      </c>
      <c r="O699" t="str">
        <f>FIXED(Tabla1[[#This Row],[ISR RET]],0)</f>
        <v>0</v>
      </c>
      <c r="P699" t="str">
        <f>FIXED(Tabla1[[#This Row],[IVA RET]],0)</f>
        <v>0</v>
      </c>
      <c r="R699" s="35">
        <f>Tabla1[[#This Row],[TASA 16]]*16%</f>
        <v>0</v>
      </c>
    </row>
    <row r="700" spans="2:20" x14ac:dyDescent="0.25">
      <c r="B700" t="str">
        <f>'[1]210 Y RFC'!A700</f>
        <v>GOGB6810166J8</v>
      </c>
      <c r="C700" t="str">
        <f>'[1]210 Y RFC'!B700</f>
        <v>210-0697</v>
      </c>
      <c r="D700" t="str">
        <f>'[1]210 Y RFC'!C700</f>
        <v>GONZALEZ GOMEZ MARIA BERTHA</v>
      </c>
      <c r="E700" s="28">
        <f>SUMIFS(Tabla16[TASA 16],Tabla16[NUM],Tabla1[[#This Row],[CODIGO]])</f>
        <v>0</v>
      </c>
      <c r="F700" s="28">
        <f>SUMIFS(Tabla16[TASA 0%],Tabla16[NUM],Tabla1[[#This Row],[CODIGO]])</f>
        <v>0</v>
      </c>
      <c r="G700" s="28">
        <f>SUMIFS(Tabla16[[EXENTO ]],Tabla16[NUM],Tabla1[[#This Row],[CODIGO]])</f>
        <v>0</v>
      </c>
      <c r="H700" s="28">
        <f>SUMIFS(Tabla16[IVA],Tabla16[NUM],Tabla1[[#This Row],[CODIGO]])</f>
        <v>0</v>
      </c>
      <c r="I700" s="28">
        <f>SUMIFS(Tabla16[ISR RET.],Tabla16[NUM],Tabla1[[#This Row],[CODIGO]])</f>
        <v>0</v>
      </c>
      <c r="J700" s="28">
        <f>SUMIFS(Tabla16[IVA RET.],Tabla16[NUM],Tabla1[[#This Row],[CODIGO]])</f>
        <v>0</v>
      </c>
      <c r="K700" t="str">
        <f>FIXED(Tabla1[[#This Row],[TASA 16%]],0)</f>
        <v>0</v>
      </c>
      <c r="L700" t="str">
        <f>FIXED(Tabla1[[#This Row],[TASA 0%]],0)</f>
        <v>0</v>
      </c>
      <c r="M700" t="str">
        <f>FIXED(Tabla1[[#This Row],[TASA EXE.]],0)</f>
        <v>0</v>
      </c>
      <c r="N700" t="str">
        <f>FIXED(Tabla1[[#This Row],[IVA]],0)</f>
        <v>0</v>
      </c>
      <c r="O700" t="str">
        <f>FIXED(Tabla1[[#This Row],[ISR RET]],0)</f>
        <v>0</v>
      </c>
      <c r="P700" t="str">
        <f>FIXED(Tabla1[[#This Row],[IVA RET]],0)</f>
        <v>0</v>
      </c>
      <c r="R700" s="35">
        <f>Tabla1[[#This Row],[TASA 16]]*16%</f>
        <v>0</v>
      </c>
    </row>
    <row r="701" spans="2:20" x14ac:dyDescent="0.25">
      <c r="B701" t="str">
        <f>'[1]210 Y RFC'!A701</f>
        <v>MUL900704TH3</v>
      </c>
      <c r="C701" t="str">
        <f>'[1]210 Y RFC'!B701</f>
        <v>210-0698</v>
      </c>
      <c r="D701" t="str">
        <f>'[1]210 Y RFC'!C701</f>
        <v>MULTISHOPS SA DE CV</v>
      </c>
      <c r="E701" s="28">
        <f>SUMIFS(Tabla16[TASA 16],Tabla16[NUM],Tabla1[[#This Row],[CODIGO]])</f>
        <v>0</v>
      </c>
      <c r="F701" s="28">
        <f>SUMIFS(Tabla16[TASA 0%],Tabla16[NUM],Tabla1[[#This Row],[CODIGO]])</f>
        <v>0</v>
      </c>
      <c r="G701" s="28">
        <f>SUMIFS(Tabla16[[EXENTO ]],Tabla16[NUM],Tabla1[[#This Row],[CODIGO]])</f>
        <v>0</v>
      </c>
      <c r="H701" s="28">
        <f>SUMIFS(Tabla16[IVA],Tabla16[NUM],Tabla1[[#This Row],[CODIGO]])</f>
        <v>0</v>
      </c>
      <c r="I701" s="28">
        <f>SUMIFS(Tabla16[ISR RET.],Tabla16[NUM],Tabla1[[#This Row],[CODIGO]])</f>
        <v>0</v>
      </c>
      <c r="J701" s="28">
        <f>SUMIFS(Tabla16[IVA RET.],Tabla16[NUM],Tabla1[[#This Row],[CODIGO]])</f>
        <v>0</v>
      </c>
      <c r="K701" t="str">
        <f>FIXED(Tabla1[[#This Row],[TASA 16%]],0)</f>
        <v>0</v>
      </c>
      <c r="L701" t="str">
        <f>FIXED(Tabla1[[#This Row],[TASA 0%]],0)</f>
        <v>0</v>
      </c>
      <c r="M701" t="str">
        <f>FIXED(Tabla1[[#This Row],[TASA EXE.]],0)</f>
        <v>0</v>
      </c>
      <c r="N701" t="str">
        <f>FIXED(Tabla1[[#This Row],[IVA]],0)</f>
        <v>0</v>
      </c>
      <c r="O701" t="str">
        <f>FIXED(Tabla1[[#This Row],[ISR RET]],0)</f>
        <v>0</v>
      </c>
      <c r="P701" t="str">
        <f>FIXED(Tabla1[[#This Row],[IVA RET]],0)</f>
        <v>0</v>
      </c>
      <c r="R701" s="35">
        <f>Tabla1[[#This Row],[TASA 16]]*16%</f>
        <v>0</v>
      </c>
    </row>
    <row r="702" spans="2:20" x14ac:dyDescent="0.25">
      <c r="B702" t="str">
        <f>'[1]210 Y RFC'!A702</f>
        <v>OIAE8501256Z5</v>
      </c>
      <c r="C702" t="str">
        <f>'[1]210 Y RFC'!B702</f>
        <v>210-0699</v>
      </c>
      <c r="D702" t="str">
        <f>'[1]210 Y RFC'!C702</f>
        <v>ORTIZ ARIAS EMMA YOLANDA</v>
      </c>
      <c r="E702" s="28">
        <f>SUMIFS(Tabla16[TASA 16],Tabla16[NUM],Tabla1[[#This Row],[CODIGO]])</f>
        <v>0</v>
      </c>
      <c r="F702" s="28">
        <f>SUMIFS(Tabla16[TASA 0%],Tabla16[NUM],Tabla1[[#This Row],[CODIGO]])</f>
        <v>0</v>
      </c>
      <c r="G702" s="28">
        <f>SUMIFS(Tabla16[[EXENTO ]],Tabla16[NUM],Tabla1[[#This Row],[CODIGO]])</f>
        <v>0</v>
      </c>
      <c r="H702" s="28">
        <f>SUMIFS(Tabla16[IVA],Tabla16[NUM],Tabla1[[#This Row],[CODIGO]])</f>
        <v>0</v>
      </c>
      <c r="I702" s="28">
        <f>SUMIFS(Tabla16[ISR RET.],Tabla16[NUM],Tabla1[[#This Row],[CODIGO]])</f>
        <v>0</v>
      </c>
      <c r="J702" s="28">
        <f>SUMIFS(Tabla16[IVA RET.],Tabla16[NUM],Tabla1[[#This Row],[CODIGO]])</f>
        <v>0</v>
      </c>
      <c r="K702" t="str">
        <f>FIXED(Tabla1[[#This Row],[TASA 16%]],0)</f>
        <v>0</v>
      </c>
      <c r="L702" t="str">
        <f>FIXED(Tabla1[[#This Row],[TASA 0%]],0)</f>
        <v>0</v>
      </c>
      <c r="M702" t="str">
        <f>FIXED(Tabla1[[#This Row],[TASA EXE.]],0)</f>
        <v>0</v>
      </c>
      <c r="N702" t="str">
        <f>FIXED(Tabla1[[#This Row],[IVA]],0)</f>
        <v>0</v>
      </c>
      <c r="O702" t="str">
        <f>FIXED(Tabla1[[#This Row],[ISR RET]],0)</f>
        <v>0</v>
      </c>
      <c r="P702" t="str">
        <f>FIXED(Tabla1[[#This Row],[IVA RET]],0)</f>
        <v>0</v>
      </c>
      <c r="R702" s="35">
        <f>Tabla1[[#This Row],[TASA 16]]*16%</f>
        <v>0</v>
      </c>
    </row>
    <row r="703" spans="2:20" x14ac:dyDescent="0.25">
      <c r="B703" t="str">
        <f>'[1]210 Y RFC'!A703</f>
        <v>BAMR980202589</v>
      </c>
      <c r="C703" t="str">
        <f>'[1]210 Y RFC'!B703</f>
        <v>210-0700</v>
      </c>
      <c r="D703" t="str">
        <f>'[1]210 Y RFC'!C703</f>
        <v>BALTAZAR MORAN RAUL IGNACIO</v>
      </c>
      <c r="E703" s="28">
        <f>SUMIFS(Tabla16[TASA 16],Tabla16[NUM],Tabla1[[#This Row],[CODIGO]])</f>
        <v>0</v>
      </c>
      <c r="F703" s="28">
        <f>SUMIFS(Tabla16[TASA 0%],Tabla16[NUM],Tabla1[[#This Row],[CODIGO]])</f>
        <v>0</v>
      </c>
      <c r="G703" s="28">
        <f>SUMIFS(Tabla16[[EXENTO ]],Tabla16[NUM],Tabla1[[#This Row],[CODIGO]])</f>
        <v>0</v>
      </c>
      <c r="H703" s="28">
        <f>SUMIFS(Tabla16[IVA],Tabla16[NUM],Tabla1[[#This Row],[CODIGO]])</f>
        <v>0</v>
      </c>
      <c r="I703" s="28">
        <f>SUMIFS(Tabla16[ISR RET.],Tabla16[NUM],Tabla1[[#This Row],[CODIGO]])</f>
        <v>0</v>
      </c>
      <c r="J703" s="28">
        <f>SUMIFS(Tabla16[IVA RET.],Tabla16[NUM],Tabla1[[#This Row],[CODIGO]])</f>
        <v>0</v>
      </c>
      <c r="K703" t="str">
        <f>FIXED(Tabla1[[#This Row],[TASA 16%]],0)</f>
        <v>0</v>
      </c>
      <c r="L703" t="str">
        <f>FIXED(Tabla1[[#This Row],[TASA 0%]],0)</f>
        <v>0</v>
      </c>
      <c r="M703" t="str">
        <f>FIXED(Tabla1[[#This Row],[TASA EXE.]],0)</f>
        <v>0</v>
      </c>
      <c r="N703" t="str">
        <f>FIXED(Tabla1[[#This Row],[IVA]],0)</f>
        <v>0</v>
      </c>
      <c r="O703" t="str">
        <f>FIXED(Tabla1[[#This Row],[ISR RET]],0)</f>
        <v>0</v>
      </c>
      <c r="P703" t="str">
        <f>FIXED(Tabla1[[#This Row],[IVA RET]],0)</f>
        <v>0</v>
      </c>
      <c r="R703" s="35">
        <f>Tabla1[[#This Row],[TASA 16]]*16%</f>
        <v>0</v>
      </c>
    </row>
    <row r="704" spans="2:20" x14ac:dyDescent="0.25">
      <c r="B704" t="str">
        <f>'[1]210 Y RFC'!A704</f>
        <v>JIOR6703102F1</v>
      </c>
      <c r="C704" t="str">
        <f>'[1]210 Y RFC'!B704</f>
        <v>210-0701</v>
      </c>
      <c r="D704" t="str">
        <f>'[1]210 Y RFC'!C704</f>
        <v>JIMENEZ OROZCO RAFAEL</v>
      </c>
      <c r="E704" s="28">
        <f>SUMIFS(Tabla16[TASA 16],Tabla16[NUM],Tabla1[[#This Row],[CODIGO]])</f>
        <v>0</v>
      </c>
      <c r="F704" s="28">
        <f>SUMIFS(Tabla16[TASA 0%],Tabla16[NUM],Tabla1[[#This Row],[CODIGO]])</f>
        <v>0</v>
      </c>
      <c r="G704" s="28">
        <f>SUMIFS(Tabla16[[EXENTO ]],Tabla16[NUM],Tabla1[[#This Row],[CODIGO]])</f>
        <v>0</v>
      </c>
      <c r="H704" s="28">
        <f>SUMIFS(Tabla16[IVA],Tabla16[NUM],Tabla1[[#This Row],[CODIGO]])</f>
        <v>0</v>
      </c>
      <c r="I704" s="28">
        <f>SUMIFS(Tabla16[ISR RET.],Tabla16[NUM],Tabla1[[#This Row],[CODIGO]])</f>
        <v>0</v>
      </c>
      <c r="J704" s="28">
        <f>SUMIFS(Tabla16[IVA RET.],Tabla16[NUM],Tabla1[[#This Row],[CODIGO]])</f>
        <v>0</v>
      </c>
      <c r="K704" t="str">
        <f>FIXED(Tabla1[[#This Row],[TASA 16%]],0)</f>
        <v>0</v>
      </c>
      <c r="L704" t="str">
        <f>FIXED(Tabla1[[#This Row],[TASA 0%]],0)</f>
        <v>0</v>
      </c>
      <c r="M704" t="str">
        <f>FIXED(Tabla1[[#This Row],[TASA EXE.]],0)</f>
        <v>0</v>
      </c>
      <c r="N704" t="str">
        <f>FIXED(Tabla1[[#This Row],[IVA]],0)</f>
        <v>0</v>
      </c>
      <c r="O704" t="str">
        <f>FIXED(Tabla1[[#This Row],[ISR RET]],0)</f>
        <v>0</v>
      </c>
      <c r="P704" t="str">
        <f>FIXED(Tabla1[[#This Row],[IVA RET]],0)</f>
        <v>0</v>
      </c>
      <c r="R704" s="35">
        <f>Tabla1[[#This Row],[TASA 16]]*16%</f>
        <v>0</v>
      </c>
    </row>
    <row r="705" spans="2:20" x14ac:dyDescent="0.25">
      <c r="B705" t="str">
        <f>'[1]210 Y RFC'!A705</f>
        <v>HAC830617GG6</v>
      </c>
      <c r="C705" t="str">
        <f>'[1]210 Y RFC'!B705</f>
        <v>210-0702</v>
      </c>
      <c r="D705" t="str">
        <f>'[1]210 Y RFC'!C705</f>
        <v>HOSPITAL ASILO DEL CORAZON DE JESUS AC</v>
      </c>
      <c r="E705" s="28">
        <f>SUMIFS(Tabla16[TASA 16],Tabla16[NUM],Tabla1[[#This Row],[CODIGO]])</f>
        <v>0</v>
      </c>
      <c r="F705" s="28">
        <f>SUMIFS(Tabla16[TASA 0%],Tabla16[NUM],Tabla1[[#This Row],[CODIGO]])</f>
        <v>0</v>
      </c>
      <c r="G705" s="28">
        <f>SUMIFS(Tabla16[[EXENTO ]],Tabla16[NUM],Tabla1[[#This Row],[CODIGO]])</f>
        <v>0</v>
      </c>
      <c r="H705" s="28">
        <f>SUMIFS(Tabla16[IVA],Tabla16[NUM],Tabla1[[#This Row],[CODIGO]])</f>
        <v>0</v>
      </c>
      <c r="I705" s="28">
        <f>SUMIFS(Tabla16[ISR RET.],Tabla16[NUM],Tabla1[[#This Row],[CODIGO]])</f>
        <v>0</v>
      </c>
      <c r="J705" s="28">
        <f>SUMIFS(Tabla16[IVA RET.],Tabla16[NUM],Tabla1[[#This Row],[CODIGO]])</f>
        <v>0</v>
      </c>
      <c r="K705" t="str">
        <f>FIXED(Tabla1[[#This Row],[TASA 16%]],0)</f>
        <v>0</v>
      </c>
      <c r="L705" t="str">
        <f>FIXED(Tabla1[[#This Row],[TASA 0%]],0)</f>
        <v>0</v>
      </c>
      <c r="M705" t="str">
        <f>FIXED(Tabla1[[#This Row],[TASA EXE.]],0)</f>
        <v>0</v>
      </c>
      <c r="N705" t="str">
        <f>FIXED(Tabla1[[#This Row],[IVA]],0)</f>
        <v>0</v>
      </c>
      <c r="O705" t="str">
        <f>FIXED(Tabla1[[#This Row],[ISR RET]],0)</f>
        <v>0</v>
      </c>
      <c r="P705" t="str">
        <f>FIXED(Tabla1[[#This Row],[IVA RET]],0)</f>
        <v>0</v>
      </c>
      <c r="R705" s="35">
        <f>Tabla1[[#This Row],[TASA 16]]*16%</f>
        <v>0</v>
      </c>
    </row>
    <row r="706" spans="2:20" x14ac:dyDescent="0.25">
      <c r="B706" t="str">
        <f>'[1]210 Y RFC'!A706</f>
        <v>GCL1401216X4</v>
      </c>
      <c r="C706" t="str">
        <f>'[1]210 Y RFC'!B706</f>
        <v>210-0703</v>
      </c>
      <c r="D706" t="str">
        <f>'[1]210 Y RFC'!C706</f>
        <v>GRUPO COMERCIAL LF SA DE CV</v>
      </c>
      <c r="E706" s="28">
        <f>SUMIFS(Tabla16[TASA 16],Tabla16[NUM],Tabla1[[#This Row],[CODIGO]])</f>
        <v>0</v>
      </c>
      <c r="F706" s="28">
        <f>SUMIFS(Tabla16[TASA 0%],Tabla16[NUM],Tabla1[[#This Row],[CODIGO]])</f>
        <v>0</v>
      </c>
      <c r="G706" s="28">
        <f>SUMIFS(Tabla16[[EXENTO ]],Tabla16[NUM],Tabla1[[#This Row],[CODIGO]])</f>
        <v>0</v>
      </c>
      <c r="H706" s="28">
        <f>SUMIFS(Tabla16[IVA],Tabla16[NUM],Tabla1[[#This Row],[CODIGO]])</f>
        <v>0</v>
      </c>
      <c r="I706" s="28">
        <f>SUMIFS(Tabla16[ISR RET.],Tabla16[NUM],Tabla1[[#This Row],[CODIGO]])</f>
        <v>0</v>
      </c>
      <c r="J706" s="28">
        <f>SUMIFS(Tabla16[IVA RET.],Tabla16[NUM],Tabla1[[#This Row],[CODIGO]])</f>
        <v>0</v>
      </c>
      <c r="K706" t="str">
        <f>FIXED(Tabla1[[#This Row],[TASA 16%]],0)</f>
        <v>0</v>
      </c>
      <c r="L706" t="str">
        <f>FIXED(Tabla1[[#This Row],[TASA 0%]],0)</f>
        <v>0</v>
      </c>
      <c r="M706" t="str">
        <f>FIXED(Tabla1[[#This Row],[TASA EXE.]],0)</f>
        <v>0</v>
      </c>
      <c r="N706" t="str">
        <f>FIXED(Tabla1[[#This Row],[IVA]],0)</f>
        <v>0</v>
      </c>
      <c r="O706" t="str">
        <f>FIXED(Tabla1[[#This Row],[ISR RET]],0)</f>
        <v>0</v>
      </c>
      <c r="P706" t="str">
        <f>FIXED(Tabla1[[#This Row],[IVA RET]],0)</f>
        <v>0</v>
      </c>
      <c r="R706" s="35">
        <f>Tabla1[[#This Row],[TASA 16]]*16%</f>
        <v>0</v>
      </c>
    </row>
    <row r="707" spans="2:20" x14ac:dyDescent="0.25">
      <c r="B707" t="str">
        <f>'[1]210 Y RFC'!A707</f>
        <v>HAVA6303309D0</v>
      </c>
      <c r="C707" t="str">
        <f>'[1]210 Y RFC'!B707</f>
        <v>210-0704</v>
      </c>
      <c r="D707" t="str">
        <f>'[1]210 Y RFC'!C707</f>
        <v>HAMED VELASQUEZ ALMA DINORAH</v>
      </c>
      <c r="E707" s="28">
        <f>SUMIFS(Tabla16[TASA 16],Tabla16[NUM],Tabla1[[#This Row],[CODIGO]])</f>
        <v>0</v>
      </c>
      <c r="F707" s="28">
        <f>SUMIFS(Tabla16[TASA 0%],Tabla16[NUM],Tabla1[[#This Row],[CODIGO]])</f>
        <v>0</v>
      </c>
      <c r="G707" s="28">
        <f>SUMIFS(Tabla16[[EXENTO ]],Tabla16[NUM],Tabla1[[#This Row],[CODIGO]])</f>
        <v>0</v>
      </c>
      <c r="H707" s="28">
        <f>SUMIFS(Tabla16[IVA],Tabla16[NUM],Tabla1[[#This Row],[CODIGO]])</f>
        <v>0</v>
      </c>
      <c r="I707" s="28">
        <f>SUMIFS(Tabla16[ISR RET.],Tabla16[NUM],Tabla1[[#This Row],[CODIGO]])</f>
        <v>0</v>
      </c>
      <c r="J707" s="28">
        <f>SUMIFS(Tabla16[IVA RET.],Tabla16[NUM],Tabla1[[#This Row],[CODIGO]])</f>
        <v>0</v>
      </c>
      <c r="K707" t="str">
        <f>FIXED(Tabla1[[#This Row],[TASA 16%]],0)</f>
        <v>0</v>
      </c>
      <c r="L707" t="str">
        <f>FIXED(Tabla1[[#This Row],[TASA 0%]],0)</f>
        <v>0</v>
      </c>
      <c r="M707" t="str">
        <f>FIXED(Tabla1[[#This Row],[TASA EXE.]],0)</f>
        <v>0</v>
      </c>
      <c r="N707" t="str">
        <f>FIXED(Tabla1[[#This Row],[IVA]],0)</f>
        <v>0</v>
      </c>
      <c r="O707" t="str">
        <f>FIXED(Tabla1[[#This Row],[ISR RET]],0)</f>
        <v>0</v>
      </c>
      <c r="P707" t="str">
        <f>FIXED(Tabla1[[#This Row],[IVA RET]],0)</f>
        <v>0</v>
      </c>
      <c r="R707" s="35">
        <f>Tabla1[[#This Row],[TASA 16]]*16%</f>
        <v>0</v>
      </c>
    </row>
    <row r="708" spans="2:20" x14ac:dyDescent="0.25">
      <c r="B708" t="str">
        <f>'[1]210 Y RFC'!A708</f>
        <v>MAAE6101104PA</v>
      </c>
      <c r="C708" t="str">
        <f>'[1]210 Y RFC'!B708</f>
        <v>210-0705</v>
      </c>
      <c r="D708" t="str">
        <f>'[1]210 Y RFC'!C708</f>
        <v>MARTIN ALCALA MARIA ELENA</v>
      </c>
      <c r="E708" s="28">
        <f>SUMIFS(Tabla16[TASA 16],Tabla16[NUM],Tabla1[[#This Row],[CODIGO]])</f>
        <v>0</v>
      </c>
      <c r="F708" s="28">
        <f>SUMIFS(Tabla16[TASA 0%],Tabla16[NUM],Tabla1[[#This Row],[CODIGO]])</f>
        <v>0</v>
      </c>
      <c r="G708" s="28">
        <f>SUMIFS(Tabla16[[EXENTO ]],Tabla16[NUM],Tabla1[[#This Row],[CODIGO]])</f>
        <v>0</v>
      </c>
      <c r="H708" s="28">
        <f>SUMIFS(Tabla16[IVA],Tabla16[NUM],Tabla1[[#This Row],[CODIGO]])</f>
        <v>0</v>
      </c>
      <c r="I708" s="28">
        <f>SUMIFS(Tabla16[ISR RET.],Tabla16[NUM],Tabla1[[#This Row],[CODIGO]])</f>
        <v>0</v>
      </c>
      <c r="J708" s="28">
        <f>SUMIFS(Tabla16[IVA RET.],Tabla16[NUM],Tabla1[[#This Row],[CODIGO]])</f>
        <v>0</v>
      </c>
      <c r="K708" t="str">
        <f>FIXED(Tabla1[[#This Row],[TASA 16%]],0)</f>
        <v>0</v>
      </c>
      <c r="L708" t="str">
        <f>FIXED(Tabla1[[#This Row],[TASA 0%]],0)</f>
        <v>0</v>
      </c>
      <c r="M708" t="str">
        <f>FIXED(Tabla1[[#This Row],[TASA EXE.]],0)</f>
        <v>0</v>
      </c>
      <c r="N708" t="str">
        <f>FIXED(Tabla1[[#This Row],[IVA]],0)</f>
        <v>0</v>
      </c>
      <c r="O708" t="str">
        <f>FIXED(Tabla1[[#This Row],[ISR RET]],0)</f>
        <v>0</v>
      </c>
      <c r="P708" t="str">
        <f>FIXED(Tabla1[[#This Row],[IVA RET]],0)</f>
        <v>0</v>
      </c>
      <c r="R708" s="35">
        <f>Tabla1[[#This Row],[TASA 16]]*16%</f>
        <v>0</v>
      </c>
    </row>
    <row r="709" spans="2:20" x14ac:dyDescent="0.25">
      <c r="B709" t="str">
        <f>'[1]210 Y RFC'!A709</f>
        <v>CAS030328JD7</v>
      </c>
      <c r="C709" t="str">
        <f>'[1]210 Y RFC'!B709</f>
        <v>210-0706</v>
      </c>
      <c r="D709" t="str">
        <f>'[1]210 Y RFC'!C709</f>
        <v>CASTELOG SA DE CV</v>
      </c>
      <c r="E709" s="28">
        <f>SUMIFS(Tabla16[TASA 16],Tabla16[NUM],Tabla1[[#This Row],[CODIGO]])</f>
        <v>0</v>
      </c>
      <c r="F709" s="28">
        <f>SUMIFS(Tabla16[TASA 0%],Tabla16[NUM],Tabla1[[#This Row],[CODIGO]])</f>
        <v>0</v>
      </c>
      <c r="G709" s="28">
        <f>SUMIFS(Tabla16[[EXENTO ]],Tabla16[NUM],Tabla1[[#This Row],[CODIGO]])</f>
        <v>0</v>
      </c>
      <c r="H709" s="28">
        <f>SUMIFS(Tabla16[IVA],Tabla16[NUM],Tabla1[[#This Row],[CODIGO]])</f>
        <v>0</v>
      </c>
      <c r="I709" s="28">
        <f>SUMIFS(Tabla16[ISR RET.],Tabla16[NUM],Tabla1[[#This Row],[CODIGO]])</f>
        <v>0</v>
      </c>
      <c r="J709" s="28">
        <f>SUMIFS(Tabla16[IVA RET.],Tabla16[NUM],Tabla1[[#This Row],[CODIGO]])</f>
        <v>0</v>
      </c>
      <c r="K709" t="str">
        <f>FIXED(Tabla1[[#This Row],[TASA 16%]],0)</f>
        <v>0</v>
      </c>
      <c r="L709" t="str">
        <f>FIXED(Tabla1[[#This Row],[TASA 0%]],0)</f>
        <v>0</v>
      </c>
      <c r="M709" t="str">
        <f>FIXED(Tabla1[[#This Row],[TASA EXE.]],0)</f>
        <v>0</v>
      </c>
      <c r="N709" t="str">
        <f>FIXED(Tabla1[[#This Row],[IVA]],0)</f>
        <v>0</v>
      </c>
      <c r="O709" t="str">
        <f>FIXED(Tabla1[[#This Row],[ISR RET]],0)</f>
        <v>0</v>
      </c>
      <c r="P709" t="str">
        <f>FIXED(Tabla1[[#This Row],[IVA RET]],0)</f>
        <v>0</v>
      </c>
      <c r="R709" s="35">
        <f>Tabla1[[#This Row],[TASA 16]]*16%</f>
        <v>0</v>
      </c>
    </row>
    <row r="710" spans="2:20" x14ac:dyDescent="0.25">
      <c r="B710" t="str">
        <f>'[1]210 Y RFC'!A710</f>
        <v>NACL480818FH9</v>
      </c>
      <c r="C710" t="str">
        <f>'[1]210 Y RFC'!B710</f>
        <v>210-0707</v>
      </c>
      <c r="D710" t="str">
        <f>'[1]210 Y RFC'!C710</f>
        <v>NAVARRO CASILLAS LUIS ALFONSO</v>
      </c>
      <c r="E710" s="28">
        <f>SUMIFS(Tabla16[TASA 16],Tabla16[NUM],Tabla1[[#This Row],[CODIGO]])</f>
        <v>0</v>
      </c>
      <c r="F710" s="28">
        <f>SUMIFS(Tabla16[TASA 0%],Tabla16[NUM],Tabla1[[#This Row],[CODIGO]])</f>
        <v>0</v>
      </c>
      <c r="G710" s="28">
        <f>SUMIFS(Tabla16[[EXENTO ]],Tabla16[NUM],Tabla1[[#This Row],[CODIGO]])</f>
        <v>0</v>
      </c>
      <c r="H710" s="28">
        <f>SUMIFS(Tabla16[IVA],Tabla16[NUM],Tabla1[[#This Row],[CODIGO]])</f>
        <v>0</v>
      </c>
      <c r="I710" s="28">
        <f>SUMIFS(Tabla16[ISR RET.],Tabla16[NUM],Tabla1[[#This Row],[CODIGO]])</f>
        <v>0</v>
      </c>
      <c r="J710" s="28">
        <f>SUMIFS(Tabla16[IVA RET.],Tabla16[NUM],Tabla1[[#This Row],[CODIGO]])</f>
        <v>0</v>
      </c>
      <c r="K710" t="str">
        <f>FIXED(Tabla1[[#This Row],[TASA 16%]],0)</f>
        <v>0</v>
      </c>
      <c r="L710" t="str">
        <f>FIXED(Tabla1[[#This Row],[TASA 0%]],0)</f>
        <v>0</v>
      </c>
      <c r="M710" t="str">
        <f>FIXED(Tabla1[[#This Row],[TASA EXE.]],0)</f>
        <v>0</v>
      </c>
      <c r="N710" t="str">
        <f>FIXED(Tabla1[[#This Row],[IVA]],0)</f>
        <v>0</v>
      </c>
      <c r="O710" t="str">
        <f>FIXED(Tabla1[[#This Row],[ISR RET]],0)</f>
        <v>0</v>
      </c>
      <c r="P710" t="str">
        <f>FIXED(Tabla1[[#This Row],[IVA RET]],0)</f>
        <v>0</v>
      </c>
      <c r="R710" s="35">
        <f>Tabla1[[#This Row],[TASA 16]]*16%</f>
        <v>0</v>
      </c>
    </row>
    <row r="711" spans="2:20" x14ac:dyDescent="0.25">
      <c r="B711" t="str">
        <f>'[1]210 Y RFC'!A711</f>
        <v>AFA1612124R0</v>
      </c>
      <c r="C711" t="str">
        <f>'[1]210 Y RFC'!B711</f>
        <v>210-0708</v>
      </c>
      <c r="D711" t="str">
        <f>'[1]210 Y RFC'!C711</f>
        <v>ADN FARMACEUTICA SA DE CV</v>
      </c>
      <c r="E711" s="28">
        <f>SUMIFS(Tabla16[TASA 16],Tabla16[NUM],Tabla1[[#This Row],[CODIGO]])</f>
        <v>0</v>
      </c>
      <c r="F711" s="28">
        <f>SUMIFS(Tabla16[TASA 0%],Tabla16[NUM],Tabla1[[#This Row],[CODIGO]])</f>
        <v>0</v>
      </c>
      <c r="G711" s="28">
        <f>SUMIFS(Tabla16[[EXENTO ]],Tabla16[NUM],Tabla1[[#This Row],[CODIGO]])</f>
        <v>0</v>
      </c>
      <c r="H711" s="28">
        <f>SUMIFS(Tabla16[IVA],Tabla16[NUM],Tabla1[[#This Row],[CODIGO]])</f>
        <v>0</v>
      </c>
      <c r="I711" s="28">
        <f>SUMIFS(Tabla16[ISR RET.],Tabla16[NUM],Tabla1[[#This Row],[CODIGO]])</f>
        <v>0</v>
      </c>
      <c r="J711" s="28">
        <f>SUMIFS(Tabla16[IVA RET.],Tabla16[NUM],Tabla1[[#This Row],[CODIGO]])</f>
        <v>0</v>
      </c>
      <c r="K711" t="str">
        <f>FIXED(Tabla1[[#This Row],[TASA 16%]],0)</f>
        <v>0</v>
      </c>
      <c r="L711" t="str">
        <f>FIXED(Tabla1[[#This Row],[TASA 0%]],0)</f>
        <v>0</v>
      </c>
      <c r="M711" t="str">
        <f>FIXED(Tabla1[[#This Row],[TASA EXE.]],0)</f>
        <v>0</v>
      </c>
      <c r="N711" t="str">
        <f>FIXED(Tabla1[[#This Row],[IVA]],0)</f>
        <v>0</v>
      </c>
      <c r="O711" t="str">
        <f>FIXED(Tabla1[[#This Row],[ISR RET]],0)</f>
        <v>0</v>
      </c>
      <c r="P711" t="str">
        <f>FIXED(Tabla1[[#This Row],[IVA RET]],0)</f>
        <v>0</v>
      </c>
      <c r="R711" s="35">
        <f>Tabla1[[#This Row],[TASA 16]]*16%</f>
        <v>0</v>
      </c>
    </row>
    <row r="712" spans="2:20" x14ac:dyDescent="0.25">
      <c r="B712" t="str">
        <f>'[1]210 Y RFC'!A712</f>
        <v>GRU140512L46</v>
      </c>
      <c r="C712" t="str">
        <f>'[1]210 Y RFC'!B712</f>
        <v>210-0709</v>
      </c>
      <c r="D712" t="str">
        <f>'[1]210 Y RFC'!C712</f>
        <v>GRUCOMED S DE RL DE CV</v>
      </c>
      <c r="E712" s="28">
        <f>SUMIFS(Tabla16[TASA 16],Tabla16[NUM],Tabla1[[#This Row],[CODIGO]])</f>
        <v>0</v>
      </c>
      <c r="F712" s="28">
        <f>SUMIFS(Tabla16[TASA 0%],Tabla16[NUM],Tabla1[[#This Row],[CODIGO]])</f>
        <v>0</v>
      </c>
      <c r="G712" s="28">
        <f>SUMIFS(Tabla16[[EXENTO ]],Tabla16[NUM],Tabla1[[#This Row],[CODIGO]])</f>
        <v>0</v>
      </c>
      <c r="H712" s="28">
        <f>SUMIFS(Tabla16[IVA],Tabla16[NUM],Tabla1[[#This Row],[CODIGO]])</f>
        <v>0</v>
      </c>
      <c r="I712" s="28">
        <f>SUMIFS(Tabla16[ISR RET.],Tabla16[NUM],Tabla1[[#This Row],[CODIGO]])</f>
        <v>0</v>
      </c>
      <c r="J712" s="28">
        <f>SUMIFS(Tabla16[IVA RET.],Tabla16[NUM],Tabla1[[#This Row],[CODIGO]])</f>
        <v>0</v>
      </c>
      <c r="K712" t="str">
        <f>FIXED(Tabla1[[#This Row],[TASA 16%]],0)</f>
        <v>0</v>
      </c>
      <c r="L712" t="str">
        <f>FIXED(Tabla1[[#This Row],[TASA 0%]],0)</f>
        <v>0</v>
      </c>
      <c r="M712" t="str">
        <f>FIXED(Tabla1[[#This Row],[TASA EXE.]],0)</f>
        <v>0</v>
      </c>
      <c r="N712" t="str">
        <f>FIXED(Tabla1[[#This Row],[IVA]],0)</f>
        <v>0</v>
      </c>
      <c r="O712" t="str">
        <f>FIXED(Tabla1[[#This Row],[ISR RET]],0)</f>
        <v>0</v>
      </c>
      <c r="P712" t="str">
        <f>FIXED(Tabla1[[#This Row],[IVA RET]],0)</f>
        <v>0</v>
      </c>
      <c r="R712" s="35">
        <f>Tabla1[[#This Row],[TASA 16]]*16%</f>
        <v>0</v>
      </c>
    </row>
    <row r="713" spans="2:20" x14ac:dyDescent="0.25">
      <c r="B713" t="str">
        <f>'[1]210 Y RFC'!A713</f>
        <v>CUGB921015EK9</v>
      </c>
      <c r="C713" t="str">
        <f>'[1]210 Y RFC'!B713</f>
        <v>210-0710</v>
      </c>
      <c r="D713" t="str">
        <f>'[1]210 Y RFC'!C713</f>
        <v>CUBERO GUZMAN BRENDA</v>
      </c>
      <c r="E713" s="28">
        <f>SUMIFS(Tabla16[TASA 16],Tabla16[NUM],Tabla1[[#This Row],[CODIGO]])</f>
        <v>0</v>
      </c>
      <c r="F713" s="28">
        <f>SUMIFS(Tabla16[TASA 0%],Tabla16[NUM],Tabla1[[#This Row],[CODIGO]])</f>
        <v>0</v>
      </c>
      <c r="G713" s="28">
        <f>SUMIFS(Tabla16[[EXENTO ]],Tabla16[NUM],Tabla1[[#This Row],[CODIGO]])</f>
        <v>0</v>
      </c>
      <c r="H713" s="28">
        <f>SUMIFS(Tabla16[IVA],Tabla16[NUM],Tabla1[[#This Row],[CODIGO]])</f>
        <v>0</v>
      </c>
      <c r="I713" s="28">
        <f>SUMIFS(Tabla16[ISR RET.],Tabla16[NUM],Tabla1[[#This Row],[CODIGO]])</f>
        <v>0</v>
      </c>
      <c r="J713" s="28">
        <f>SUMIFS(Tabla16[IVA RET.],Tabla16[NUM],Tabla1[[#This Row],[CODIGO]])</f>
        <v>0</v>
      </c>
      <c r="K713" t="str">
        <f>FIXED(Tabla1[[#This Row],[TASA 16%]],0)</f>
        <v>0</v>
      </c>
      <c r="L713" t="str">
        <f>FIXED(Tabla1[[#This Row],[TASA 0%]],0)</f>
        <v>0</v>
      </c>
      <c r="M713" t="str">
        <f>FIXED(Tabla1[[#This Row],[TASA EXE.]],0)</f>
        <v>0</v>
      </c>
      <c r="N713" t="str">
        <f>FIXED(Tabla1[[#This Row],[IVA]],0)</f>
        <v>0</v>
      </c>
      <c r="O713" t="str">
        <f>FIXED(Tabla1[[#This Row],[ISR RET]],0)</f>
        <v>0</v>
      </c>
      <c r="P713" t="str">
        <f>FIXED(Tabla1[[#This Row],[IVA RET]],0)</f>
        <v>0</v>
      </c>
      <c r="R713" s="35">
        <f>Tabla1[[#This Row],[TASA 16]]*16%</f>
        <v>0</v>
      </c>
    </row>
    <row r="714" spans="2:20" x14ac:dyDescent="0.25">
      <c r="B714" t="str">
        <f>'[1]210 Y RFC'!A714</f>
        <v>GIN020909IL6</v>
      </c>
      <c r="C714" t="str">
        <f>'[1]210 Y RFC'!B714</f>
        <v>210-0711</v>
      </c>
      <c r="D714" t="str">
        <f>'[1]210 Y RFC'!C714</f>
        <v>GIFAN INTERNACIONAL S DE RL DE CV</v>
      </c>
      <c r="E714" s="28">
        <f>SUMIFS(Tabla16[TASA 16],Tabla16[NUM],Tabla1[[#This Row],[CODIGO]])</f>
        <v>0</v>
      </c>
      <c r="F714" s="28">
        <f>SUMIFS(Tabla16[TASA 0%],Tabla16[NUM],Tabla1[[#This Row],[CODIGO]])</f>
        <v>0</v>
      </c>
      <c r="G714" s="28">
        <f>SUMIFS(Tabla16[[EXENTO ]],Tabla16[NUM],Tabla1[[#This Row],[CODIGO]])</f>
        <v>0</v>
      </c>
      <c r="H714" s="28">
        <f>SUMIFS(Tabla16[IVA],Tabla16[NUM],Tabla1[[#This Row],[CODIGO]])</f>
        <v>0</v>
      </c>
      <c r="I714" s="28">
        <f>SUMIFS(Tabla16[ISR RET.],Tabla16[NUM],Tabla1[[#This Row],[CODIGO]])</f>
        <v>0</v>
      </c>
      <c r="J714" s="28">
        <f>SUMIFS(Tabla16[IVA RET.],Tabla16[NUM],Tabla1[[#This Row],[CODIGO]])</f>
        <v>0</v>
      </c>
      <c r="K714" t="str">
        <f>FIXED(Tabla1[[#This Row],[TASA 16%]],0)</f>
        <v>0</v>
      </c>
      <c r="L714" t="str">
        <f>FIXED(Tabla1[[#This Row],[TASA 0%]],0)</f>
        <v>0</v>
      </c>
      <c r="M714" t="str">
        <f>FIXED(Tabla1[[#This Row],[TASA EXE.]],0)</f>
        <v>0</v>
      </c>
      <c r="N714" t="str">
        <f>FIXED(Tabla1[[#This Row],[IVA]],0)</f>
        <v>0</v>
      </c>
      <c r="O714" t="str">
        <f>FIXED(Tabla1[[#This Row],[ISR RET]],0)</f>
        <v>0</v>
      </c>
      <c r="P714" t="str">
        <f>FIXED(Tabla1[[#This Row],[IVA RET]],0)</f>
        <v>0</v>
      </c>
      <c r="R714" s="35">
        <f>Tabla1[[#This Row],[TASA 16]]*16%</f>
        <v>0</v>
      </c>
    </row>
    <row r="715" spans="2:20" x14ac:dyDescent="0.25">
      <c r="B715" t="str">
        <f>'[1]210 Y RFC'!A715</f>
        <v>LMQ011226313</v>
      </c>
      <c r="C715" t="str">
        <f>'[1]210 Y RFC'!B715</f>
        <v>210-0712</v>
      </c>
      <c r="D715" t="str">
        <f>'[1]210 Y RFC'!C715</f>
        <v>LABORATORIO MEDICO QUIMICO BIOLOGICO SA DE CV</v>
      </c>
      <c r="E715" s="28">
        <f>SUMIFS(Tabla16[TASA 16],Tabla16[NUM],Tabla1[[#This Row],[CODIGO]])</f>
        <v>0</v>
      </c>
      <c r="F715" s="28">
        <f>SUMIFS(Tabla16[TASA 0%],Tabla16[NUM],Tabla1[[#This Row],[CODIGO]])</f>
        <v>0</v>
      </c>
      <c r="G715" s="28">
        <f>SUMIFS(Tabla16[[EXENTO ]],Tabla16[NUM],Tabla1[[#This Row],[CODIGO]])</f>
        <v>0</v>
      </c>
      <c r="H715" s="28">
        <f>SUMIFS(Tabla16[IVA],Tabla16[NUM],Tabla1[[#This Row],[CODIGO]])</f>
        <v>0</v>
      </c>
      <c r="I715" s="28">
        <f>SUMIFS(Tabla16[ISR RET.],Tabla16[NUM],Tabla1[[#This Row],[CODIGO]])</f>
        <v>0</v>
      </c>
      <c r="J715" s="28">
        <f>SUMIFS(Tabla16[IVA RET.],Tabla16[NUM],Tabla1[[#This Row],[CODIGO]])</f>
        <v>0</v>
      </c>
      <c r="K715" t="str">
        <f>FIXED(Tabla1[[#This Row],[TASA 16%]],0)</f>
        <v>0</v>
      </c>
      <c r="L715" t="str">
        <f>FIXED(Tabla1[[#This Row],[TASA 0%]],0)</f>
        <v>0</v>
      </c>
      <c r="M715" t="str">
        <f>FIXED(Tabla1[[#This Row],[TASA EXE.]],0)</f>
        <v>0</v>
      </c>
      <c r="N715" t="str">
        <f>FIXED(Tabla1[[#This Row],[IVA]],0)</f>
        <v>0</v>
      </c>
      <c r="O715" t="str">
        <f>FIXED(Tabla1[[#This Row],[ISR RET]],0)</f>
        <v>0</v>
      </c>
      <c r="P715" t="str">
        <f>FIXED(Tabla1[[#This Row],[IVA RET]],0)</f>
        <v>0</v>
      </c>
      <c r="R715" s="35">
        <f>Tabla1[[#This Row],[TASA 16]]*16%</f>
        <v>0</v>
      </c>
      <c r="T715" s="67"/>
    </row>
    <row r="716" spans="2:20" x14ac:dyDescent="0.25">
      <c r="B716" t="str">
        <f>'[1]210 Y RFC'!A716</f>
        <v>CCM010710UU1</v>
      </c>
      <c r="C716" t="str">
        <f>'[1]210 Y RFC'!B716</f>
        <v>210-0713</v>
      </c>
      <c r="D716" t="str">
        <f>'[1]210 Y RFC'!C716</f>
        <v>CERVEZAS CUAUHTEMOC MOCTEZUMA SA DE CV</v>
      </c>
      <c r="E716" s="28">
        <f>SUMIFS(Tabla16[TASA 16],Tabla16[NUM],Tabla1[[#This Row],[CODIGO]])</f>
        <v>71043.5</v>
      </c>
      <c r="F716" s="28">
        <f>SUMIFS(Tabla16[TASA 0%],Tabla16[NUM],Tabla1[[#This Row],[CODIGO]])</f>
        <v>-4.0000000002692104E-2</v>
      </c>
      <c r="G716" s="28">
        <f>SUMIFS(Tabla16[[EXENTO ]],Tabla16[NUM],Tabla1[[#This Row],[CODIGO]])</f>
        <v>0.01</v>
      </c>
      <c r="H716" s="28">
        <f>SUMIFS(Tabla16[IVA],Tabla16[NUM],Tabla1[[#This Row],[CODIGO]])</f>
        <v>11366.96</v>
      </c>
      <c r="I716" s="28">
        <f>SUMIFS(Tabla16[ISR RET.],Tabla16[NUM],Tabla1[[#This Row],[CODIGO]])</f>
        <v>0</v>
      </c>
      <c r="J716" s="28">
        <f>SUMIFS(Tabla16[IVA RET.],Tabla16[NUM],Tabla1[[#This Row],[CODIGO]])</f>
        <v>0</v>
      </c>
      <c r="K716" t="str">
        <f>FIXED(Tabla1[[#This Row],[TASA 16%]],0)</f>
        <v>71,044</v>
      </c>
      <c r="L716" t="str">
        <f>FIXED(Tabla1[[#This Row],[TASA 0%]],0)</f>
        <v>0</v>
      </c>
      <c r="M716" t="str">
        <f>FIXED(Tabla1[[#This Row],[TASA EXE.]],0)</f>
        <v>0</v>
      </c>
      <c r="N716" t="str">
        <f>FIXED(Tabla1[[#This Row],[IVA]],0)</f>
        <v>11,367</v>
      </c>
      <c r="O716" t="str">
        <f>FIXED(Tabla1[[#This Row],[ISR RET]],0)</f>
        <v>0</v>
      </c>
      <c r="P716" t="str">
        <f>FIXED(Tabla1[[#This Row],[IVA RET]],0)</f>
        <v>0</v>
      </c>
      <c r="R716" s="35">
        <f>Tabla1[[#This Row],[TASA 16]]*16%</f>
        <v>11367.04</v>
      </c>
    </row>
    <row r="717" spans="2:20" x14ac:dyDescent="0.25">
      <c r="B717" t="str">
        <f>'[1]210 Y RFC'!A717</f>
        <v>AGU960531E10</v>
      </c>
      <c r="C717" t="str">
        <f>'[1]210 Y RFC'!B717</f>
        <v>210-0714</v>
      </c>
      <c r="D717" t="str">
        <f>'[1]210 Y RFC'!C717</f>
        <v>ALCOHOLES DE GUADALAJARA SA DE CV</v>
      </c>
      <c r="E717" s="28">
        <f>SUMIFS(Tabla16[TASA 16],Tabla16[NUM],Tabla1[[#This Row],[CODIGO]])</f>
        <v>0</v>
      </c>
      <c r="F717" s="28">
        <f>SUMIFS(Tabla16[TASA 0%],Tabla16[NUM],Tabla1[[#This Row],[CODIGO]])</f>
        <v>0</v>
      </c>
      <c r="G717" s="28">
        <f>SUMIFS(Tabla16[[EXENTO ]],Tabla16[NUM],Tabla1[[#This Row],[CODIGO]])</f>
        <v>0</v>
      </c>
      <c r="H717" s="28">
        <f>SUMIFS(Tabla16[IVA],Tabla16[NUM],Tabla1[[#This Row],[CODIGO]])</f>
        <v>0</v>
      </c>
      <c r="I717" s="28">
        <f>SUMIFS(Tabla16[ISR RET.],Tabla16[NUM],Tabla1[[#This Row],[CODIGO]])</f>
        <v>0</v>
      </c>
      <c r="J717" s="28">
        <f>SUMIFS(Tabla16[IVA RET.],Tabla16[NUM],Tabla1[[#This Row],[CODIGO]])</f>
        <v>0</v>
      </c>
      <c r="K717" t="str">
        <f>FIXED(Tabla1[[#This Row],[TASA 16%]],0)</f>
        <v>0</v>
      </c>
      <c r="L717" t="str">
        <f>FIXED(Tabla1[[#This Row],[TASA 0%]],0)</f>
        <v>0</v>
      </c>
      <c r="M717" t="str">
        <f>FIXED(Tabla1[[#This Row],[TASA EXE.]],0)</f>
        <v>0</v>
      </c>
      <c r="N717" t="str">
        <f>FIXED(Tabla1[[#This Row],[IVA]],0)</f>
        <v>0</v>
      </c>
      <c r="O717" t="str">
        <f>FIXED(Tabla1[[#This Row],[ISR RET]],0)</f>
        <v>0</v>
      </c>
      <c r="P717" t="str">
        <f>FIXED(Tabla1[[#This Row],[IVA RET]],0)</f>
        <v>0</v>
      </c>
      <c r="R717" s="35">
        <f>Tabla1[[#This Row],[TASA 16]]*16%</f>
        <v>0</v>
      </c>
    </row>
    <row r="718" spans="2:20" x14ac:dyDescent="0.25">
      <c r="B718" t="str">
        <f>'[1]210 Y RFC'!A718</f>
        <v>HIP120828RC9</v>
      </c>
      <c r="C718" t="str">
        <f>'[1]210 Y RFC'!B718</f>
        <v>210-0715</v>
      </c>
      <c r="D718" t="str">
        <f>'[1]210 Y RFC'!C718</f>
        <v>HIPERMAQ S DE RL DE CV</v>
      </c>
      <c r="E718" s="28">
        <f>SUMIFS(Tabla16[TASA 16],Tabla16[NUM],Tabla1[[#This Row],[CODIGO]])</f>
        <v>0</v>
      </c>
      <c r="F718" s="28">
        <f>SUMIFS(Tabla16[TASA 0%],Tabla16[NUM],Tabla1[[#This Row],[CODIGO]])</f>
        <v>0</v>
      </c>
      <c r="G718" s="28">
        <f>SUMIFS(Tabla16[[EXENTO ]],Tabla16[NUM],Tabla1[[#This Row],[CODIGO]])</f>
        <v>0</v>
      </c>
      <c r="H718" s="28">
        <f>SUMIFS(Tabla16[IVA],Tabla16[NUM],Tabla1[[#This Row],[CODIGO]])</f>
        <v>0</v>
      </c>
      <c r="I718" s="28">
        <f>SUMIFS(Tabla16[ISR RET.],Tabla16[NUM],Tabla1[[#This Row],[CODIGO]])</f>
        <v>0</v>
      </c>
      <c r="J718" s="28">
        <f>SUMIFS(Tabla16[IVA RET.],Tabla16[NUM],Tabla1[[#This Row],[CODIGO]])</f>
        <v>0</v>
      </c>
      <c r="K718" t="str">
        <f>FIXED(Tabla1[[#This Row],[TASA 16%]],0)</f>
        <v>0</v>
      </c>
      <c r="L718" t="str">
        <f>FIXED(Tabla1[[#This Row],[TASA 0%]],0)</f>
        <v>0</v>
      </c>
      <c r="M718" t="str">
        <f>FIXED(Tabla1[[#This Row],[TASA EXE.]],0)</f>
        <v>0</v>
      </c>
      <c r="N718" t="str">
        <f>FIXED(Tabla1[[#This Row],[IVA]],0)</f>
        <v>0</v>
      </c>
      <c r="O718" t="str">
        <f>FIXED(Tabla1[[#This Row],[ISR RET]],0)</f>
        <v>0</v>
      </c>
      <c r="P718" t="str">
        <f>FIXED(Tabla1[[#This Row],[IVA RET]],0)</f>
        <v>0</v>
      </c>
      <c r="R718" s="35">
        <f>Tabla1[[#This Row],[TASA 16]]*16%</f>
        <v>0</v>
      </c>
    </row>
    <row r="719" spans="2:20" x14ac:dyDescent="0.25">
      <c r="B719" t="str">
        <f>'[1]210 Y RFC'!A719</f>
        <v>LONB830801TK7</v>
      </c>
      <c r="C719" t="str">
        <f>'[1]210 Y RFC'!B719</f>
        <v>210-0716</v>
      </c>
      <c r="D719" t="str">
        <f>'[1]210 Y RFC'!C719</f>
        <v>LOPEZ NAVARRO BENJAMIN</v>
      </c>
      <c r="E719" s="28">
        <f>SUMIFS(Tabla16[TASA 16],Tabla16[NUM],Tabla1[[#This Row],[CODIGO]])</f>
        <v>0</v>
      </c>
      <c r="F719" s="28">
        <f>SUMIFS(Tabla16[TASA 0%],Tabla16[NUM],Tabla1[[#This Row],[CODIGO]])</f>
        <v>0</v>
      </c>
      <c r="G719" s="28">
        <f>SUMIFS(Tabla16[[EXENTO ]],Tabla16[NUM],Tabla1[[#This Row],[CODIGO]])</f>
        <v>0</v>
      </c>
      <c r="H719" s="28">
        <f>SUMIFS(Tabla16[IVA],Tabla16[NUM],Tabla1[[#This Row],[CODIGO]])</f>
        <v>0</v>
      </c>
      <c r="I719" s="28">
        <f>SUMIFS(Tabla16[ISR RET.],Tabla16[NUM],Tabla1[[#This Row],[CODIGO]])</f>
        <v>0</v>
      </c>
      <c r="J719" s="28">
        <f>SUMIFS(Tabla16[IVA RET.],Tabla16[NUM],Tabla1[[#This Row],[CODIGO]])</f>
        <v>0</v>
      </c>
      <c r="K719" t="str">
        <f>FIXED(Tabla1[[#This Row],[TASA 16%]],0)</f>
        <v>0</v>
      </c>
      <c r="L719" t="str">
        <f>FIXED(Tabla1[[#This Row],[TASA 0%]],0)</f>
        <v>0</v>
      </c>
      <c r="M719" t="str">
        <f>FIXED(Tabla1[[#This Row],[TASA EXE.]],0)</f>
        <v>0</v>
      </c>
      <c r="N719" t="str">
        <f>FIXED(Tabla1[[#This Row],[IVA]],0)</f>
        <v>0</v>
      </c>
      <c r="O719" t="str">
        <f>FIXED(Tabla1[[#This Row],[ISR RET]],0)</f>
        <v>0</v>
      </c>
      <c r="P719" t="str">
        <f>FIXED(Tabla1[[#This Row],[IVA RET]],0)</f>
        <v>0</v>
      </c>
      <c r="R719" s="35">
        <f>Tabla1[[#This Row],[TASA 16]]*16%</f>
        <v>0</v>
      </c>
    </row>
    <row r="720" spans="2:20" x14ac:dyDescent="0.25">
      <c r="B720" t="str">
        <f>'[1]210 Y RFC'!A720</f>
        <v>CUPL6007224D1</v>
      </c>
      <c r="C720" t="str">
        <f>'[1]210 Y RFC'!B720</f>
        <v>210-0717</v>
      </c>
      <c r="D720" t="str">
        <f>'[1]210 Y RFC'!C720</f>
        <v>CUEVAS PASTOR LETICIA</v>
      </c>
      <c r="E720" s="28">
        <f>SUMIFS(Tabla16[TASA 16],Tabla16[NUM],Tabla1[[#This Row],[CODIGO]])</f>
        <v>0</v>
      </c>
      <c r="F720" s="28">
        <f>SUMIFS(Tabla16[TASA 0%],Tabla16[NUM],Tabla1[[#This Row],[CODIGO]])</f>
        <v>0</v>
      </c>
      <c r="G720" s="28">
        <f>SUMIFS(Tabla16[[EXENTO ]],Tabla16[NUM],Tabla1[[#This Row],[CODIGO]])</f>
        <v>0</v>
      </c>
      <c r="H720" s="28">
        <f>SUMIFS(Tabla16[IVA],Tabla16[NUM],Tabla1[[#This Row],[CODIGO]])</f>
        <v>0</v>
      </c>
      <c r="I720" s="28">
        <f>SUMIFS(Tabla16[ISR RET.],Tabla16[NUM],Tabla1[[#This Row],[CODIGO]])</f>
        <v>0</v>
      </c>
      <c r="J720" s="28">
        <f>SUMIFS(Tabla16[IVA RET.],Tabla16[NUM],Tabla1[[#This Row],[CODIGO]])</f>
        <v>0</v>
      </c>
      <c r="K720" t="str">
        <f>FIXED(Tabla1[[#This Row],[TASA 16%]],0)</f>
        <v>0</v>
      </c>
      <c r="L720" t="str">
        <f>FIXED(Tabla1[[#This Row],[TASA 0%]],0)</f>
        <v>0</v>
      </c>
      <c r="M720" t="str">
        <f>FIXED(Tabla1[[#This Row],[TASA EXE.]],0)</f>
        <v>0</v>
      </c>
      <c r="N720" t="str">
        <f>FIXED(Tabla1[[#This Row],[IVA]],0)</f>
        <v>0</v>
      </c>
      <c r="O720" t="str">
        <f>FIXED(Tabla1[[#This Row],[ISR RET]],0)</f>
        <v>0</v>
      </c>
      <c r="P720" t="str">
        <f>FIXED(Tabla1[[#This Row],[IVA RET]],0)</f>
        <v>0</v>
      </c>
      <c r="R720" s="35">
        <f>Tabla1[[#This Row],[TASA 16]]*16%</f>
        <v>0</v>
      </c>
    </row>
    <row r="721" spans="2:20" x14ac:dyDescent="0.25">
      <c r="B721" t="str">
        <f>'[1]210 Y RFC'!A721</f>
        <v>MUL990201R7A</v>
      </c>
      <c r="C721" t="str">
        <f>'[1]210 Y RFC'!B721</f>
        <v>210-0718</v>
      </c>
      <c r="D721" t="str">
        <f>'[1]210 Y RFC'!C721</f>
        <v>MEDICINAS ULTRA SA DE CV</v>
      </c>
      <c r="E721" s="28">
        <f>SUMIFS(Tabla16[TASA 16],Tabla16[NUM],Tabla1[[#This Row],[CODIGO]])</f>
        <v>0</v>
      </c>
      <c r="F721" s="28">
        <f>SUMIFS(Tabla16[TASA 0%],Tabla16[NUM],Tabla1[[#This Row],[CODIGO]])</f>
        <v>0</v>
      </c>
      <c r="G721" s="28">
        <f>SUMIFS(Tabla16[[EXENTO ]],Tabla16[NUM],Tabla1[[#This Row],[CODIGO]])</f>
        <v>0</v>
      </c>
      <c r="H721" s="28">
        <f>SUMIFS(Tabla16[IVA],Tabla16[NUM],Tabla1[[#This Row],[CODIGO]])</f>
        <v>0</v>
      </c>
      <c r="I721" s="28">
        <f>SUMIFS(Tabla16[ISR RET.],Tabla16[NUM],Tabla1[[#This Row],[CODIGO]])</f>
        <v>0</v>
      </c>
      <c r="J721" s="28">
        <f>SUMIFS(Tabla16[IVA RET.],Tabla16[NUM],Tabla1[[#This Row],[CODIGO]])</f>
        <v>0</v>
      </c>
      <c r="K721" t="str">
        <f>FIXED(Tabla1[[#This Row],[TASA 16%]],0)</f>
        <v>0</v>
      </c>
      <c r="L721" t="str">
        <f>FIXED(Tabla1[[#This Row],[TASA 0%]],0)</f>
        <v>0</v>
      </c>
      <c r="M721" t="str">
        <f>FIXED(Tabla1[[#This Row],[TASA EXE.]],0)</f>
        <v>0</v>
      </c>
      <c r="N721" t="str">
        <f>FIXED(Tabla1[[#This Row],[IVA]],0)</f>
        <v>0</v>
      </c>
      <c r="O721" t="str">
        <f>FIXED(Tabla1[[#This Row],[ISR RET]],0)</f>
        <v>0</v>
      </c>
      <c r="P721" t="str">
        <f>FIXED(Tabla1[[#This Row],[IVA RET]],0)</f>
        <v>0</v>
      </c>
      <c r="R721" s="35">
        <f>Tabla1[[#This Row],[TASA 16]]*16%</f>
        <v>0</v>
      </c>
    </row>
    <row r="722" spans="2:20" x14ac:dyDescent="0.25">
      <c r="B722" t="str">
        <f>'[1]210 Y RFC'!A722</f>
        <v>RAGM620929HR9</v>
      </c>
      <c r="C722" t="str">
        <f>'[1]210 Y RFC'!B722</f>
        <v>210-0719</v>
      </c>
      <c r="D722" t="str">
        <f>'[1]210 Y RFC'!C722</f>
        <v>RAMIREZ GARCIA MIGUEL ANGEL</v>
      </c>
      <c r="E722" s="28">
        <f>SUMIFS(Tabla16[TASA 16],Tabla16[NUM],Tabla1[[#This Row],[CODIGO]])</f>
        <v>0</v>
      </c>
      <c r="F722" s="28">
        <f>SUMIFS(Tabla16[TASA 0%],Tabla16[NUM],Tabla1[[#This Row],[CODIGO]])</f>
        <v>0</v>
      </c>
      <c r="G722" s="28">
        <f>SUMIFS(Tabla16[[EXENTO ]],Tabla16[NUM],Tabla1[[#This Row],[CODIGO]])</f>
        <v>0</v>
      </c>
      <c r="H722" s="28">
        <f>SUMIFS(Tabla16[IVA],Tabla16[NUM],Tabla1[[#This Row],[CODIGO]])</f>
        <v>0</v>
      </c>
      <c r="I722" s="28">
        <f>SUMIFS(Tabla16[ISR RET.],Tabla16[NUM],Tabla1[[#This Row],[CODIGO]])</f>
        <v>0</v>
      </c>
      <c r="J722" s="28">
        <f>SUMIFS(Tabla16[IVA RET.],Tabla16[NUM],Tabla1[[#This Row],[CODIGO]])</f>
        <v>0</v>
      </c>
      <c r="K722" t="str">
        <f>FIXED(Tabla1[[#This Row],[TASA 16%]],0)</f>
        <v>0</v>
      </c>
      <c r="L722" t="str">
        <f>FIXED(Tabla1[[#This Row],[TASA 0%]],0)</f>
        <v>0</v>
      </c>
      <c r="M722" t="str">
        <f>FIXED(Tabla1[[#This Row],[TASA EXE.]],0)</f>
        <v>0</v>
      </c>
      <c r="N722" t="str">
        <f>FIXED(Tabla1[[#This Row],[IVA]],0)</f>
        <v>0</v>
      </c>
      <c r="O722" t="str">
        <f>FIXED(Tabla1[[#This Row],[ISR RET]],0)</f>
        <v>0</v>
      </c>
      <c r="P722" t="str">
        <f>FIXED(Tabla1[[#This Row],[IVA RET]],0)</f>
        <v>0</v>
      </c>
      <c r="R722" s="35">
        <f>Tabla1[[#This Row],[TASA 16]]*16%</f>
        <v>0</v>
      </c>
      <c r="T722" s="67"/>
    </row>
    <row r="723" spans="2:20" x14ac:dyDescent="0.25">
      <c r="B723" t="str">
        <f>'[1]210 Y RFC'!A723</f>
        <v>DEG9807015H8</v>
      </c>
      <c r="C723" t="str">
        <f>'[1]210 Y RFC'!B723</f>
        <v>210-0720</v>
      </c>
      <c r="D723" t="str">
        <f>'[1]210 Y RFC'!C723</f>
        <v>DEGASA SA DE CV</v>
      </c>
      <c r="E723" s="28">
        <f>SUMIFS(Tabla16[TASA 16],Tabla16[NUM],Tabla1[[#This Row],[CODIGO]])</f>
        <v>26174.8125</v>
      </c>
      <c r="F723" s="28">
        <f>SUMIFS(Tabla16[TASA 0%],Tabla16[NUM],Tabla1[[#This Row],[CODIGO]])</f>
        <v>2.7499999997644409E-2</v>
      </c>
      <c r="G723" s="28">
        <f>SUMIFS(Tabla16[[EXENTO ]],Tabla16[NUM],Tabla1[[#This Row],[CODIGO]])</f>
        <v>0</v>
      </c>
      <c r="H723" s="28">
        <f>SUMIFS(Tabla16[IVA],Tabla16[NUM],Tabla1[[#This Row],[CODIGO]])</f>
        <v>4187.97</v>
      </c>
      <c r="I723" s="28">
        <f>SUMIFS(Tabla16[ISR RET.],Tabla16[NUM],Tabla1[[#This Row],[CODIGO]])</f>
        <v>0</v>
      </c>
      <c r="J723" s="28">
        <f>SUMIFS(Tabla16[IVA RET.],Tabla16[NUM],Tabla1[[#This Row],[CODIGO]])</f>
        <v>0</v>
      </c>
      <c r="K723" t="str">
        <f>FIXED(Tabla1[[#This Row],[TASA 16%]],0)</f>
        <v>26,175</v>
      </c>
      <c r="L723" t="str">
        <f>FIXED(Tabla1[[#This Row],[TASA 0%]],0)</f>
        <v>0</v>
      </c>
      <c r="M723" t="str">
        <f>FIXED(Tabla1[[#This Row],[TASA EXE.]],0)</f>
        <v>0</v>
      </c>
      <c r="N723" t="str">
        <f>FIXED(Tabla1[[#This Row],[IVA]],0)</f>
        <v>4,188</v>
      </c>
      <c r="O723" t="str">
        <f>FIXED(Tabla1[[#This Row],[ISR RET]],0)</f>
        <v>0</v>
      </c>
      <c r="P723" t="str">
        <f>FIXED(Tabla1[[#This Row],[IVA RET]],0)</f>
        <v>0</v>
      </c>
      <c r="R723" s="35">
        <f>Tabla1[[#This Row],[TASA 16]]*16%</f>
        <v>4188</v>
      </c>
      <c r="T723" s="67"/>
    </row>
    <row r="724" spans="2:20" x14ac:dyDescent="0.25">
      <c r="B724" t="str">
        <f>'[1]210 Y RFC'!A724</f>
        <v>DIGI870317TF5</v>
      </c>
      <c r="C724" t="str">
        <f>'[1]210 Y RFC'!B724</f>
        <v>210-0721</v>
      </c>
      <c r="D724" t="str">
        <f>'[1]210 Y RFC'!C724</f>
        <v>DIAZ GONZALEZ ISRAEL</v>
      </c>
      <c r="E724" s="28">
        <f>SUMIFS(Tabla16[TASA 16],Tabla16[NUM],Tabla1[[#This Row],[CODIGO]])</f>
        <v>332681.0625</v>
      </c>
      <c r="F724" s="28">
        <f>SUMIFS(Tabla16[TASA 0%],Tabla16[NUM],Tabla1[[#This Row],[CODIGO]])</f>
        <v>-2.2499999990031938E-2</v>
      </c>
      <c r="G724" s="28">
        <f>SUMIFS(Tabla16[[EXENTO ]],Tabla16[NUM],Tabla1[[#This Row],[CODIGO]])</f>
        <v>0</v>
      </c>
      <c r="H724" s="28">
        <f>SUMIFS(Tabla16[IVA],Tabla16[NUM],Tabla1[[#This Row],[CODIGO]])</f>
        <v>53228.97</v>
      </c>
      <c r="I724" s="28">
        <f>SUMIFS(Tabla16[ISR RET.],Tabla16[NUM],Tabla1[[#This Row],[CODIGO]])</f>
        <v>0</v>
      </c>
      <c r="J724" s="28">
        <f>SUMIFS(Tabla16[IVA RET.],Tabla16[NUM],Tabla1[[#This Row],[CODIGO]])</f>
        <v>0</v>
      </c>
      <c r="K724" t="str">
        <f>FIXED(Tabla1[[#This Row],[TASA 16%]],0)</f>
        <v>332,681</v>
      </c>
      <c r="L724" t="str">
        <f>FIXED(Tabla1[[#This Row],[TASA 0%]],0)</f>
        <v>0</v>
      </c>
      <c r="M724" t="str">
        <f>FIXED(Tabla1[[#This Row],[TASA EXE.]],0)</f>
        <v>0</v>
      </c>
      <c r="N724" t="str">
        <f>FIXED(Tabla1[[#This Row],[IVA]],0)</f>
        <v>53,229</v>
      </c>
      <c r="O724" t="str">
        <f>FIXED(Tabla1[[#This Row],[ISR RET]],0)</f>
        <v>0</v>
      </c>
      <c r="P724" t="str">
        <f>FIXED(Tabla1[[#This Row],[IVA RET]],0)</f>
        <v>0</v>
      </c>
      <c r="R724" s="35">
        <f>Tabla1[[#This Row],[TASA 16]]*16%</f>
        <v>53228.959999999999</v>
      </c>
    </row>
    <row r="725" spans="2:20" x14ac:dyDescent="0.25">
      <c r="B725">
        <f>'[1]210 Y RFC'!A725</f>
        <v>0</v>
      </c>
      <c r="C725" t="str">
        <f>'[1]210 Y RFC'!B725</f>
        <v>210-0722</v>
      </c>
      <c r="D725" t="str">
        <f>'[1]210 Y RFC'!C725</f>
        <v>MUÑOZ PEREIDA ROBERTO</v>
      </c>
      <c r="E725" s="28">
        <f>SUMIFS(Tabla16[TASA 16],Tabla16[NUM],Tabla1[[#This Row],[CODIGO]])</f>
        <v>0</v>
      </c>
      <c r="F725" s="28">
        <f>SUMIFS(Tabla16[TASA 0%],Tabla16[NUM],Tabla1[[#This Row],[CODIGO]])</f>
        <v>0</v>
      </c>
      <c r="G725" s="28">
        <f>SUMIFS(Tabla16[[EXENTO ]],Tabla16[NUM],Tabla1[[#This Row],[CODIGO]])</f>
        <v>0</v>
      </c>
      <c r="H725" s="28">
        <f>SUMIFS(Tabla16[IVA],Tabla16[NUM],Tabla1[[#This Row],[CODIGO]])</f>
        <v>0</v>
      </c>
      <c r="I725" s="28">
        <f>SUMIFS(Tabla16[ISR RET.],Tabla16[NUM],Tabla1[[#This Row],[CODIGO]])</f>
        <v>0</v>
      </c>
      <c r="J725" s="28">
        <f>SUMIFS(Tabla16[IVA RET.],Tabla16[NUM],Tabla1[[#This Row],[CODIGO]])</f>
        <v>0</v>
      </c>
      <c r="K725" t="str">
        <f>FIXED(Tabla1[[#This Row],[TASA 16%]],0)</f>
        <v>0</v>
      </c>
      <c r="L725" t="str">
        <f>FIXED(Tabla1[[#This Row],[TASA 0%]],0)</f>
        <v>0</v>
      </c>
      <c r="M725" t="str">
        <f>FIXED(Tabla1[[#This Row],[TASA EXE.]],0)</f>
        <v>0</v>
      </c>
      <c r="N725" t="str">
        <f>FIXED(Tabla1[[#This Row],[IVA]],0)</f>
        <v>0</v>
      </c>
      <c r="O725" t="str">
        <f>FIXED(Tabla1[[#This Row],[ISR RET]],0)</f>
        <v>0</v>
      </c>
      <c r="P725" t="str">
        <f>FIXED(Tabla1[[#This Row],[IVA RET]],0)</f>
        <v>0</v>
      </c>
      <c r="R725" s="35">
        <f>Tabla1[[#This Row],[TASA 16]]*16%</f>
        <v>0</v>
      </c>
    </row>
    <row r="726" spans="2:20" x14ac:dyDescent="0.25">
      <c r="B726" t="str">
        <f>'[1]210 Y RFC'!A726</f>
        <v>CAGF810729FG0</v>
      </c>
      <c r="C726" t="str">
        <f>'[1]210 Y RFC'!B726</f>
        <v>210-0723</v>
      </c>
      <c r="D726" t="str">
        <f>'[1]210 Y RFC'!C726</f>
        <v>CASTELLANOS GONZALEZ FELIPE DE JESUS</v>
      </c>
      <c r="E726" s="28">
        <f>SUMIFS(Tabla16[TASA 16],Tabla16[NUM],Tabla1[[#This Row],[CODIGO]])</f>
        <v>0</v>
      </c>
      <c r="F726" s="28">
        <f>SUMIFS(Tabla16[TASA 0%],Tabla16[NUM],Tabla1[[#This Row],[CODIGO]])</f>
        <v>0</v>
      </c>
      <c r="G726" s="28">
        <f>SUMIFS(Tabla16[[EXENTO ]],Tabla16[NUM],Tabla1[[#This Row],[CODIGO]])</f>
        <v>0</v>
      </c>
      <c r="H726" s="28">
        <f>SUMIFS(Tabla16[IVA],Tabla16[NUM],Tabla1[[#This Row],[CODIGO]])</f>
        <v>0</v>
      </c>
      <c r="I726" s="28">
        <f>SUMIFS(Tabla16[ISR RET.],Tabla16[NUM],Tabla1[[#This Row],[CODIGO]])</f>
        <v>0</v>
      </c>
      <c r="J726" s="28">
        <f>SUMIFS(Tabla16[IVA RET.],Tabla16[NUM],Tabla1[[#This Row],[CODIGO]])</f>
        <v>0</v>
      </c>
      <c r="K726" t="str">
        <f>FIXED(Tabla1[[#This Row],[TASA 16%]],0)</f>
        <v>0</v>
      </c>
      <c r="L726" t="str">
        <f>FIXED(Tabla1[[#This Row],[TASA 0%]],0)</f>
        <v>0</v>
      </c>
      <c r="M726" t="str">
        <f>FIXED(Tabla1[[#This Row],[TASA EXE.]],0)</f>
        <v>0</v>
      </c>
      <c r="N726" t="str">
        <f>FIXED(Tabla1[[#This Row],[IVA]],0)</f>
        <v>0</v>
      </c>
      <c r="O726" t="str">
        <f>FIXED(Tabla1[[#This Row],[ISR RET]],0)</f>
        <v>0</v>
      </c>
      <c r="P726" t="str">
        <f>FIXED(Tabla1[[#This Row],[IVA RET]],0)</f>
        <v>0</v>
      </c>
      <c r="R726" s="35">
        <f>Tabla1[[#This Row],[TASA 16]]*16%</f>
        <v>0</v>
      </c>
    </row>
    <row r="727" spans="2:20" x14ac:dyDescent="0.25">
      <c r="B727" t="str">
        <f>'[1]210 Y RFC'!A727</f>
        <v>MAVL660628I75</v>
      </c>
      <c r="C727" t="str">
        <f>'[1]210 Y RFC'!B727</f>
        <v>210-0724</v>
      </c>
      <c r="D727" t="str">
        <f>'[1]210 Y RFC'!C727</f>
        <v>MARISCAL VALENZUELA JOSE LUIS</v>
      </c>
      <c r="E727" s="28">
        <f>SUMIFS(Tabla16[TASA 16],Tabla16[NUM],Tabla1[[#This Row],[CODIGO]])</f>
        <v>0</v>
      </c>
      <c r="F727" s="28">
        <f>SUMIFS(Tabla16[TASA 0%],Tabla16[NUM],Tabla1[[#This Row],[CODIGO]])</f>
        <v>0</v>
      </c>
      <c r="G727" s="28">
        <f>SUMIFS(Tabla16[[EXENTO ]],Tabla16[NUM],Tabla1[[#This Row],[CODIGO]])</f>
        <v>0</v>
      </c>
      <c r="H727" s="28">
        <f>SUMIFS(Tabla16[IVA],Tabla16[NUM],Tabla1[[#This Row],[CODIGO]])</f>
        <v>0</v>
      </c>
      <c r="I727" s="28">
        <f>SUMIFS(Tabla16[ISR RET.],Tabla16[NUM],Tabla1[[#This Row],[CODIGO]])</f>
        <v>0</v>
      </c>
      <c r="J727" s="28">
        <f>SUMIFS(Tabla16[IVA RET.],Tabla16[NUM],Tabla1[[#This Row],[CODIGO]])</f>
        <v>0</v>
      </c>
      <c r="K727" t="str">
        <f>FIXED(Tabla1[[#This Row],[TASA 16%]],0)</f>
        <v>0</v>
      </c>
      <c r="L727" t="str">
        <f>FIXED(Tabla1[[#This Row],[TASA 0%]],0)</f>
        <v>0</v>
      </c>
      <c r="M727" t="str">
        <f>FIXED(Tabla1[[#This Row],[TASA EXE.]],0)</f>
        <v>0</v>
      </c>
      <c r="N727" t="str">
        <f>FIXED(Tabla1[[#This Row],[IVA]],0)</f>
        <v>0</v>
      </c>
      <c r="O727" t="str">
        <f>FIXED(Tabla1[[#This Row],[ISR RET]],0)</f>
        <v>0</v>
      </c>
      <c r="P727" t="str">
        <f>FIXED(Tabla1[[#This Row],[IVA RET]],0)</f>
        <v>0</v>
      </c>
      <c r="R727" s="35">
        <f>Tabla1[[#This Row],[TASA 16]]*16%</f>
        <v>0</v>
      </c>
      <c r="T727" s="67"/>
    </row>
    <row r="728" spans="2:20" x14ac:dyDescent="0.25">
      <c r="B728" t="str">
        <f>'[1]210 Y RFC'!A728</f>
        <v>MIC900425KFA</v>
      </c>
      <c r="C728" t="str">
        <f>'[1]210 Y RFC'!B728</f>
        <v>210-0725</v>
      </c>
      <c r="D728" t="str">
        <f>'[1]210 Y RFC'!C728</f>
        <v>MAQUINARIA INDUSTRIAL CABRERA SA DE CV</v>
      </c>
      <c r="E728" s="28">
        <f>SUMIFS(Tabla16[TASA 16],Tabla16[NUM],Tabla1[[#This Row],[CODIGO]])</f>
        <v>4500</v>
      </c>
      <c r="F728" s="28">
        <f>SUMIFS(Tabla16[TASA 0%],Tabla16[NUM],Tabla1[[#This Row],[CODIGO]])</f>
        <v>0</v>
      </c>
      <c r="G728" s="28">
        <f>SUMIFS(Tabla16[[EXENTO ]],Tabla16[NUM],Tabla1[[#This Row],[CODIGO]])</f>
        <v>0</v>
      </c>
      <c r="H728" s="28">
        <f>SUMIFS(Tabla16[IVA],Tabla16[NUM],Tabla1[[#This Row],[CODIGO]])</f>
        <v>720</v>
      </c>
      <c r="I728" s="28">
        <f>SUMIFS(Tabla16[ISR RET.],Tabla16[NUM],Tabla1[[#This Row],[CODIGO]])</f>
        <v>0</v>
      </c>
      <c r="J728" s="28">
        <f>SUMIFS(Tabla16[IVA RET.],Tabla16[NUM],Tabla1[[#This Row],[CODIGO]])</f>
        <v>0</v>
      </c>
      <c r="K728" t="str">
        <f>FIXED(Tabla1[[#This Row],[TASA 16%]],0)</f>
        <v>4,500</v>
      </c>
      <c r="L728" t="str">
        <f>FIXED(Tabla1[[#This Row],[TASA 0%]],0)</f>
        <v>0</v>
      </c>
      <c r="M728" t="str">
        <f>FIXED(Tabla1[[#This Row],[TASA EXE.]],0)</f>
        <v>0</v>
      </c>
      <c r="N728" t="str">
        <f>FIXED(Tabla1[[#This Row],[IVA]],0)</f>
        <v>720</v>
      </c>
      <c r="O728" t="str">
        <f>FIXED(Tabla1[[#This Row],[ISR RET]],0)</f>
        <v>0</v>
      </c>
      <c r="P728" t="str">
        <f>FIXED(Tabla1[[#This Row],[IVA RET]],0)</f>
        <v>0</v>
      </c>
      <c r="R728" s="35">
        <f>Tabla1[[#This Row],[TASA 16]]*16%</f>
        <v>720</v>
      </c>
    </row>
    <row r="729" spans="2:20" x14ac:dyDescent="0.25">
      <c r="B729" t="str">
        <f>'[1]210 Y RFC'!A729</f>
        <v>SUM160826KM6</v>
      </c>
      <c r="C729" t="str">
        <f>'[1]210 Y RFC'!B729</f>
        <v>210-0726</v>
      </c>
      <c r="D729" t="str">
        <f>'[1]210 Y RFC'!C729</f>
        <v>SUMFA SA DE CV</v>
      </c>
      <c r="E729" s="28">
        <f>SUMIFS(Tabla16[TASA 16],Tabla16[NUM],Tabla1[[#This Row],[CODIGO]])</f>
        <v>0</v>
      </c>
      <c r="F729" s="28">
        <f>SUMIFS(Tabla16[TASA 0%],Tabla16[NUM],Tabla1[[#This Row],[CODIGO]])</f>
        <v>0</v>
      </c>
      <c r="G729" s="28">
        <f>SUMIFS(Tabla16[[EXENTO ]],Tabla16[NUM],Tabla1[[#This Row],[CODIGO]])</f>
        <v>0</v>
      </c>
      <c r="H729" s="28">
        <f>SUMIFS(Tabla16[IVA],Tabla16[NUM],Tabla1[[#This Row],[CODIGO]])</f>
        <v>0</v>
      </c>
      <c r="I729" s="28">
        <f>SUMIFS(Tabla16[ISR RET.],Tabla16[NUM],Tabla1[[#This Row],[CODIGO]])</f>
        <v>0</v>
      </c>
      <c r="J729" s="28">
        <f>SUMIFS(Tabla16[IVA RET.],Tabla16[NUM],Tabla1[[#This Row],[CODIGO]])</f>
        <v>0</v>
      </c>
      <c r="K729" t="str">
        <f>FIXED(Tabla1[[#This Row],[TASA 16%]],0)</f>
        <v>0</v>
      </c>
      <c r="L729" t="str">
        <f>FIXED(Tabla1[[#This Row],[TASA 0%]],0)</f>
        <v>0</v>
      </c>
      <c r="M729" t="str">
        <f>FIXED(Tabla1[[#This Row],[TASA EXE.]],0)</f>
        <v>0</v>
      </c>
      <c r="N729" t="str">
        <f>FIXED(Tabla1[[#This Row],[IVA]],0)</f>
        <v>0</v>
      </c>
      <c r="O729" t="str">
        <f>FIXED(Tabla1[[#This Row],[ISR RET]],0)</f>
        <v>0</v>
      </c>
      <c r="P729" t="str">
        <f>FIXED(Tabla1[[#This Row],[IVA RET]],0)</f>
        <v>0</v>
      </c>
      <c r="R729" s="35">
        <f>Tabla1[[#This Row],[TASA 16]]*16%</f>
        <v>0</v>
      </c>
    </row>
    <row r="730" spans="2:20" x14ac:dyDescent="0.25">
      <c r="B730" t="str">
        <f>'[1]210 Y RFC'!A730</f>
        <v>NOPS850812IH5</v>
      </c>
      <c r="C730" t="str">
        <f>'[1]210 Y RFC'!B730</f>
        <v>210-0727</v>
      </c>
      <c r="D730" t="str">
        <f>'[1]210 Y RFC'!C730</f>
        <v>NOGUEDA PEGUEROS SUSSETE GUADALUPE</v>
      </c>
      <c r="E730" s="28">
        <f>SUMIFS(Tabla16[TASA 16],Tabla16[NUM],Tabla1[[#This Row],[CODIGO]])</f>
        <v>0</v>
      </c>
      <c r="F730" s="28">
        <f>SUMIFS(Tabla16[TASA 0%],Tabla16[NUM],Tabla1[[#This Row],[CODIGO]])</f>
        <v>0</v>
      </c>
      <c r="G730" s="28">
        <f>SUMIFS(Tabla16[[EXENTO ]],Tabla16[NUM],Tabla1[[#This Row],[CODIGO]])</f>
        <v>0</v>
      </c>
      <c r="H730" s="28">
        <f>SUMIFS(Tabla16[IVA],Tabla16[NUM],Tabla1[[#This Row],[CODIGO]])</f>
        <v>0</v>
      </c>
      <c r="I730" s="28">
        <f>SUMIFS(Tabla16[ISR RET.],Tabla16[NUM],Tabla1[[#This Row],[CODIGO]])</f>
        <v>0</v>
      </c>
      <c r="J730" s="28">
        <f>SUMIFS(Tabla16[IVA RET.],Tabla16[NUM],Tabla1[[#This Row],[CODIGO]])</f>
        <v>0</v>
      </c>
      <c r="K730" t="str">
        <f>FIXED(Tabla1[[#This Row],[TASA 16%]],0)</f>
        <v>0</v>
      </c>
      <c r="L730" t="str">
        <f>FIXED(Tabla1[[#This Row],[TASA 0%]],0)</f>
        <v>0</v>
      </c>
      <c r="M730" t="str">
        <f>FIXED(Tabla1[[#This Row],[TASA EXE.]],0)</f>
        <v>0</v>
      </c>
      <c r="N730" t="str">
        <f>FIXED(Tabla1[[#This Row],[IVA]],0)</f>
        <v>0</v>
      </c>
      <c r="O730" t="str">
        <f>FIXED(Tabla1[[#This Row],[ISR RET]],0)</f>
        <v>0</v>
      </c>
      <c r="P730" t="str">
        <f>FIXED(Tabla1[[#This Row],[IVA RET]],0)</f>
        <v>0</v>
      </c>
      <c r="R730" s="35">
        <f>Tabla1[[#This Row],[TASA 16]]*16%</f>
        <v>0</v>
      </c>
    </row>
    <row r="731" spans="2:20" x14ac:dyDescent="0.25">
      <c r="B731" t="str">
        <f>'[1]210 Y RFC'!A731</f>
        <v>EAME770601BB4</v>
      </c>
      <c r="C731" t="str">
        <f>'[1]210 Y RFC'!B731</f>
        <v>210-0728</v>
      </c>
      <c r="D731" t="str">
        <f>'[1]210 Y RFC'!C731</f>
        <v>ESTRADA MORALES ELVIS</v>
      </c>
      <c r="E731" s="28">
        <f>SUMIFS(Tabla16[TASA 16],Tabla16[NUM],Tabla1[[#This Row],[CODIGO]])</f>
        <v>0</v>
      </c>
      <c r="F731" s="28">
        <f>SUMIFS(Tabla16[TASA 0%],Tabla16[NUM],Tabla1[[#This Row],[CODIGO]])</f>
        <v>0</v>
      </c>
      <c r="G731" s="28">
        <f>SUMIFS(Tabla16[[EXENTO ]],Tabla16[NUM],Tabla1[[#This Row],[CODIGO]])</f>
        <v>0</v>
      </c>
      <c r="H731" s="28">
        <f>SUMIFS(Tabla16[IVA],Tabla16[NUM],Tabla1[[#This Row],[CODIGO]])</f>
        <v>0</v>
      </c>
      <c r="I731" s="28">
        <f>SUMIFS(Tabla16[ISR RET.],Tabla16[NUM],Tabla1[[#This Row],[CODIGO]])</f>
        <v>0</v>
      </c>
      <c r="J731" s="28">
        <f>SUMIFS(Tabla16[IVA RET.],Tabla16[NUM],Tabla1[[#This Row],[CODIGO]])</f>
        <v>0</v>
      </c>
      <c r="K731" t="str">
        <f>FIXED(Tabla1[[#This Row],[TASA 16%]],0)</f>
        <v>0</v>
      </c>
      <c r="L731" t="str">
        <f>FIXED(Tabla1[[#This Row],[TASA 0%]],0)</f>
        <v>0</v>
      </c>
      <c r="M731" t="str">
        <f>FIXED(Tabla1[[#This Row],[TASA EXE.]],0)</f>
        <v>0</v>
      </c>
      <c r="N731" t="str">
        <f>FIXED(Tabla1[[#This Row],[IVA]],0)</f>
        <v>0</v>
      </c>
      <c r="O731" t="str">
        <f>FIXED(Tabla1[[#This Row],[ISR RET]],0)</f>
        <v>0</v>
      </c>
      <c r="P731" t="str">
        <f>FIXED(Tabla1[[#This Row],[IVA RET]],0)</f>
        <v>0</v>
      </c>
      <c r="R731" s="35">
        <f>Tabla1[[#This Row],[TASA 16]]*16%</f>
        <v>0</v>
      </c>
    </row>
    <row r="732" spans="2:20" x14ac:dyDescent="0.25">
      <c r="B732" t="str">
        <f>'[1]210 Y RFC'!A732</f>
        <v>RUGL810731C18</v>
      </c>
      <c r="C732" t="str">
        <f>'[1]210 Y RFC'!B732</f>
        <v>210-0729</v>
      </c>
      <c r="D732" t="str">
        <f>'[1]210 Y RFC'!C732</f>
        <v>RUVALCABA GARCIA LORENA</v>
      </c>
      <c r="E732" s="28">
        <f>SUMIFS(Tabla16[TASA 16],Tabla16[NUM],Tabla1[[#This Row],[CODIGO]])</f>
        <v>0</v>
      </c>
      <c r="F732" s="28">
        <f>SUMIFS(Tabla16[TASA 0%],Tabla16[NUM],Tabla1[[#This Row],[CODIGO]])</f>
        <v>0</v>
      </c>
      <c r="G732" s="28">
        <f>SUMIFS(Tabla16[[EXENTO ]],Tabla16[NUM],Tabla1[[#This Row],[CODIGO]])</f>
        <v>0</v>
      </c>
      <c r="H732" s="28">
        <f>SUMIFS(Tabla16[IVA],Tabla16[NUM],Tabla1[[#This Row],[CODIGO]])</f>
        <v>0</v>
      </c>
      <c r="I732" s="28">
        <f>SUMIFS(Tabla16[ISR RET.],Tabla16[NUM],Tabla1[[#This Row],[CODIGO]])</f>
        <v>0</v>
      </c>
      <c r="J732" s="28">
        <f>SUMIFS(Tabla16[IVA RET.],Tabla16[NUM],Tabla1[[#This Row],[CODIGO]])</f>
        <v>0</v>
      </c>
      <c r="K732" t="str">
        <f>FIXED(Tabla1[[#This Row],[TASA 16%]],0)</f>
        <v>0</v>
      </c>
      <c r="L732" t="str">
        <f>FIXED(Tabla1[[#This Row],[TASA 0%]],0)</f>
        <v>0</v>
      </c>
      <c r="M732" t="str">
        <f>FIXED(Tabla1[[#This Row],[TASA EXE.]],0)</f>
        <v>0</v>
      </c>
      <c r="N732" t="str">
        <f>FIXED(Tabla1[[#This Row],[IVA]],0)</f>
        <v>0</v>
      </c>
      <c r="O732" t="str">
        <f>FIXED(Tabla1[[#This Row],[ISR RET]],0)</f>
        <v>0</v>
      </c>
      <c r="P732" t="str">
        <f>FIXED(Tabla1[[#This Row],[IVA RET]],0)</f>
        <v>0</v>
      </c>
      <c r="R732" s="35">
        <f>Tabla1[[#This Row],[TASA 16]]*16%</f>
        <v>0</v>
      </c>
    </row>
    <row r="733" spans="2:20" x14ac:dyDescent="0.25">
      <c r="B733" t="str">
        <f>'[1]210 Y RFC'!A733</f>
        <v>AECG7201165U0</v>
      </c>
      <c r="C733" t="str">
        <f>'[1]210 Y RFC'!B733</f>
        <v>210-0730</v>
      </c>
      <c r="D733" t="str">
        <f>'[1]210 Y RFC'!C733</f>
        <v>ACEVES CASILLAS GERARDO</v>
      </c>
      <c r="E733" s="28">
        <f>SUMIFS(Tabla16[TASA 16],Tabla16[NUM],Tabla1[[#This Row],[CODIGO]])</f>
        <v>0</v>
      </c>
      <c r="F733" s="28">
        <f>SUMIFS(Tabla16[TASA 0%],Tabla16[NUM],Tabla1[[#This Row],[CODIGO]])</f>
        <v>0</v>
      </c>
      <c r="G733" s="28">
        <f>SUMIFS(Tabla16[[EXENTO ]],Tabla16[NUM],Tabla1[[#This Row],[CODIGO]])</f>
        <v>0</v>
      </c>
      <c r="H733" s="28">
        <f>SUMIFS(Tabla16[IVA],Tabla16[NUM],Tabla1[[#This Row],[CODIGO]])</f>
        <v>0</v>
      </c>
      <c r="I733" s="28">
        <f>SUMIFS(Tabla16[ISR RET.],Tabla16[NUM],Tabla1[[#This Row],[CODIGO]])</f>
        <v>0</v>
      </c>
      <c r="J733" s="28">
        <f>SUMIFS(Tabla16[IVA RET.],Tabla16[NUM],Tabla1[[#This Row],[CODIGO]])</f>
        <v>0</v>
      </c>
      <c r="K733" t="str">
        <f>FIXED(Tabla1[[#This Row],[TASA 16%]],0)</f>
        <v>0</v>
      </c>
      <c r="L733" t="str">
        <f>FIXED(Tabla1[[#This Row],[TASA 0%]],0)</f>
        <v>0</v>
      </c>
      <c r="M733" t="str">
        <f>FIXED(Tabla1[[#This Row],[TASA EXE.]],0)</f>
        <v>0</v>
      </c>
      <c r="N733" t="str">
        <f>FIXED(Tabla1[[#This Row],[IVA]],0)</f>
        <v>0</v>
      </c>
      <c r="O733" t="str">
        <f>FIXED(Tabla1[[#This Row],[ISR RET]],0)</f>
        <v>0</v>
      </c>
      <c r="P733" t="str">
        <f>FIXED(Tabla1[[#This Row],[IVA RET]],0)</f>
        <v>0</v>
      </c>
      <c r="R733" s="35">
        <f>Tabla1[[#This Row],[TASA 16]]*16%</f>
        <v>0</v>
      </c>
    </row>
    <row r="734" spans="2:20" x14ac:dyDescent="0.25">
      <c r="B734" t="str">
        <f>'[1]210 Y RFC'!A734</f>
        <v>AOB110328QS8</v>
      </c>
      <c r="C734" t="str">
        <f>'[1]210 Y RFC'!B734</f>
        <v>210-0731</v>
      </c>
      <c r="D734" t="str">
        <f>'[1]210 Y RFC'!C734</f>
        <v>ACEROS OCOTLAN BAJIO SA DE CV</v>
      </c>
      <c r="E734" s="28">
        <f>SUMIFS(Tabla16[TASA 16],Tabla16[NUM],Tabla1[[#This Row],[CODIGO]])</f>
        <v>0</v>
      </c>
      <c r="F734" s="28">
        <f>SUMIFS(Tabla16[TASA 0%],Tabla16[NUM],Tabla1[[#This Row],[CODIGO]])</f>
        <v>0</v>
      </c>
      <c r="G734" s="28">
        <f>SUMIFS(Tabla16[[EXENTO ]],Tabla16[NUM],Tabla1[[#This Row],[CODIGO]])</f>
        <v>0</v>
      </c>
      <c r="H734" s="28">
        <f>SUMIFS(Tabla16[IVA],Tabla16[NUM],Tabla1[[#This Row],[CODIGO]])</f>
        <v>0</v>
      </c>
      <c r="I734" s="28">
        <f>SUMIFS(Tabla16[ISR RET.],Tabla16[NUM],Tabla1[[#This Row],[CODIGO]])</f>
        <v>0</v>
      </c>
      <c r="J734" s="28">
        <f>SUMIFS(Tabla16[IVA RET.],Tabla16[NUM],Tabla1[[#This Row],[CODIGO]])</f>
        <v>0</v>
      </c>
      <c r="K734" t="str">
        <f>FIXED(Tabla1[[#This Row],[TASA 16%]],0)</f>
        <v>0</v>
      </c>
      <c r="L734" t="str">
        <f>FIXED(Tabla1[[#This Row],[TASA 0%]],0)</f>
        <v>0</v>
      </c>
      <c r="M734" t="str">
        <f>FIXED(Tabla1[[#This Row],[TASA EXE.]],0)</f>
        <v>0</v>
      </c>
      <c r="N734" t="str">
        <f>FIXED(Tabla1[[#This Row],[IVA]],0)</f>
        <v>0</v>
      </c>
      <c r="O734" t="str">
        <f>FIXED(Tabla1[[#This Row],[ISR RET]],0)</f>
        <v>0</v>
      </c>
      <c r="P734" t="str">
        <f>FIXED(Tabla1[[#This Row],[IVA RET]],0)</f>
        <v>0</v>
      </c>
      <c r="R734" s="35">
        <f>Tabla1[[#This Row],[TASA 16]]*16%</f>
        <v>0</v>
      </c>
    </row>
    <row r="735" spans="2:20" x14ac:dyDescent="0.25">
      <c r="B735" t="str">
        <f>'[1]210 Y RFC'!A735</f>
        <v>IUS890616RH6</v>
      </c>
      <c r="C735" t="str">
        <f>'[1]210 Y RFC'!B735</f>
        <v>210-0732</v>
      </c>
      <c r="D735" t="str">
        <f>'[1]210 Y RFC'!C735</f>
        <v>IUSACELL</v>
      </c>
      <c r="E735" s="28">
        <f>SUMIFS(Tabla16[TASA 16],Tabla16[NUM],Tabla1[[#This Row],[CODIGO]])</f>
        <v>0</v>
      </c>
      <c r="F735" s="28">
        <f>SUMIFS(Tabla16[TASA 0%],Tabla16[NUM],Tabla1[[#This Row],[CODIGO]])</f>
        <v>0</v>
      </c>
      <c r="G735" s="28">
        <f>SUMIFS(Tabla16[[EXENTO ]],Tabla16[NUM],Tabla1[[#This Row],[CODIGO]])</f>
        <v>0</v>
      </c>
      <c r="H735" s="28">
        <f>SUMIFS(Tabla16[IVA],Tabla16[NUM],Tabla1[[#This Row],[CODIGO]])</f>
        <v>0</v>
      </c>
      <c r="I735" s="28">
        <f>SUMIFS(Tabla16[ISR RET.],Tabla16[NUM],Tabla1[[#This Row],[CODIGO]])</f>
        <v>0</v>
      </c>
      <c r="J735" s="28">
        <f>SUMIFS(Tabla16[IVA RET.],Tabla16[NUM],Tabla1[[#This Row],[CODIGO]])</f>
        <v>0</v>
      </c>
      <c r="K735" t="str">
        <f>FIXED(Tabla1[[#This Row],[TASA 16%]],0)</f>
        <v>0</v>
      </c>
      <c r="L735" t="str">
        <f>FIXED(Tabla1[[#This Row],[TASA 0%]],0)</f>
        <v>0</v>
      </c>
      <c r="M735" t="str">
        <f>FIXED(Tabla1[[#This Row],[TASA EXE.]],0)</f>
        <v>0</v>
      </c>
      <c r="N735" t="str">
        <f>FIXED(Tabla1[[#This Row],[IVA]],0)</f>
        <v>0</v>
      </c>
      <c r="O735" t="str">
        <f>FIXED(Tabla1[[#This Row],[ISR RET]],0)</f>
        <v>0</v>
      </c>
      <c r="P735" t="str">
        <f>FIXED(Tabla1[[#This Row],[IVA RET]],0)</f>
        <v>0</v>
      </c>
      <c r="R735" s="35">
        <f>Tabla1[[#This Row],[TASA 16]]*16%</f>
        <v>0</v>
      </c>
    </row>
    <row r="736" spans="2:20" x14ac:dyDescent="0.25">
      <c r="B736" t="str">
        <f>'[1]210 Y RFC'!A736</f>
        <v>CCO990928NX4</v>
      </c>
      <c r="C736" t="str">
        <f>'[1]210 Y RFC'!B736</f>
        <v>210-0733</v>
      </c>
      <c r="D736" t="str">
        <f>'[1]210 Y RFC'!C736</f>
        <v>COSMETICOS CONTINENTALES SA DE CV</v>
      </c>
      <c r="E736" s="28">
        <f>SUMIFS(Tabla16[TASA 16],Tabla16[NUM],Tabla1[[#This Row],[CODIGO]])</f>
        <v>0</v>
      </c>
      <c r="F736" s="28">
        <f>SUMIFS(Tabla16[TASA 0%],Tabla16[NUM],Tabla1[[#This Row],[CODIGO]])</f>
        <v>0</v>
      </c>
      <c r="G736" s="28">
        <f>SUMIFS(Tabla16[[EXENTO ]],Tabla16[NUM],Tabla1[[#This Row],[CODIGO]])</f>
        <v>0</v>
      </c>
      <c r="H736" s="28">
        <f>SUMIFS(Tabla16[IVA],Tabla16[NUM],Tabla1[[#This Row],[CODIGO]])</f>
        <v>0</v>
      </c>
      <c r="I736" s="28">
        <f>SUMIFS(Tabla16[ISR RET.],Tabla16[NUM],Tabla1[[#This Row],[CODIGO]])</f>
        <v>0</v>
      </c>
      <c r="J736" s="28">
        <f>SUMIFS(Tabla16[IVA RET.],Tabla16[NUM],Tabla1[[#This Row],[CODIGO]])</f>
        <v>0</v>
      </c>
      <c r="K736" t="str">
        <f>FIXED(Tabla1[[#This Row],[TASA 16%]],0)</f>
        <v>0</v>
      </c>
      <c r="L736" t="str">
        <f>FIXED(Tabla1[[#This Row],[TASA 0%]],0)</f>
        <v>0</v>
      </c>
      <c r="M736" t="str">
        <f>FIXED(Tabla1[[#This Row],[TASA EXE.]],0)</f>
        <v>0</v>
      </c>
      <c r="N736" t="str">
        <f>FIXED(Tabla1[[#This Row],[IVA]],0)</f>
        <v>0</v>
      </c>
      <c r="O736" t="str">
        <f>FIXED(Tabla1[[#This Row],[ISR RET]],0)</f>
        <v>0</v>
      </c>
      <c r="P736" t="str">
        <f>FIXED(Tabla1[[#This Row],[IVA RET]],0)</f>
        <v>0</v>
      </c>
      <c r="R736" s="35">
        <f>Tabla1[[#This Row],[TASA 16]]*16%</f>
        <v>0</v>
      </c>
    </row>
    <row r="737" spans="2:20" x14ac:dyDescent="0.25">
      <c r="B737" t="str">
        <f>'[1]210 Y RFC'!A737</f>
        <v>PEFL811014MD8</v>
      </c>
      <c r="C737" t="str">
        <f>'[1]210 Y RFC'!B737</f>
        <v>210-0734</v>
      </c>
      <c r="D737" t="str">
        <f>'[1]210 Y RFC'!C737</f>
        <v>PEREZ DE LA FUENTE LUIS GUILLERMO</v>
      </c>
      <c r="E737" s="28">
        <f>SUMIFS(Tabla16[TASA 16],Tabla16[NUM],Tabla1[[#This Row],[CODIGO]])</f>
        <v>0</v>
      </c>
      <c r="F737" s="28">
        <f>SUMIFS(Tabla16[TASA 0%],Tabla16[NUM],Tabla1[[#This Row],[CODIGO]])</f>
        <v>0</v>
      </c>
      <c r="G737" s="28">
        <f>SUMIFS(Tabla16[[EXENTO ]],Tabla16[NUM],Tabla1[[#This Row],[CODIGO]])</f>
        <v>0</v>
      </c>
      <c r="H737" s="28">
        <f>SUMIFS(Tabla16[IVA],Tabla16[NUM],Tabla1[[#This Row],[CODIGO]])</f>
        <v>0</v>
      </c>
      <c r="I737" s="28">
        <f>SUMIFS(Tabla16[ISR RET.],Tabla16[NUM],Tabla1[[#This Row],[CODIGO]])</f>
        <v>0</v>
      </c>
      <c r="J737" s="28">
        <f>SUMIFS(Tabla16[IVA RET.],Tabla16[NUM],Tabla1[[#This Row],[CODIGO]])</f>
        <v>0</v>
      </c>
      <c r="K737" t="str">
        <f>FIXED(Tabla1[[#This Row],[TASA 16%]],0)</f>
        <v>0</v>
      </c>
      <c r="L737" t="str">
        <f>FIXED(Tabla1[[#This Row],[TASA 0%]],0)</f>
        <v>0</v>
      </c>
      <c r="M737" t="str">
        <f>FIXED(Tabla1[[#This Row],[TASA EXE.]],0)</f>
        <v>0</v>
      </c>
      <c r="N737" t="str">
        <f>FIXED(Tabla1[[#This Row],[IVA]],0)</f>
        <v>0</v>
      </c>
      <c r="O737" t="str">
        <f>FIXED(Tabla1[[#This Row],[ISR RET]],0)</f>
        <v>0</v>
      </c>
      <c r="P737" t="str">
        <f>FIXED(Tabla1[[#This Row],[IVA RET]],0)</f>
        <v>0</v>
      </c>
      <c r="R737" s="35">
        <f>Tabla1[[#This Row],[TASA 16]]*16%</f>
        <v>0</v>
      </c>
    </row>
    <row r="738" spans="2:20" x14ac:dyDescent="0.25">
      <c r="B738" t="str">
        <f>'[1]210 Y RFC'!A738</f>
        <v>GAMR640914CQA</v>
      </c>
      <c r="C738" t="str">
        <f>'[1]210 Y RFC'!B738</f>
        <v>210-0735</v>
      </c>
      <c r="D738" t="str">
        <f>'[1]210 Y RFC'!C738</f>
        <v>GARCIA MUÑOZ RICARDO</v>
      </c>
      <c r="E738" s="28">
        <f>SUMIFS(Tabla16[TASA 16],Tabla16[NUM],Tabla1[[#This Row],[CODIGO]])</f>
        <v>0</v>
      </c>
      <c r="F738" s="28">
        <f>SUMIFS(Tabla16[TASA 0%],Tabla16[NUM],Tabla1[[#This Row],[CODIGO]])</f>
        <v>0</v>
      </c>
      <c r="G738" s="28">
        <f>SUMIFS(Tabla16[[EXENTO ]],Tabla16[NUM],Tabla1[[#This Row],[CODIGO]])</f>
        <v>0</v>
      </c>
      <c r="H738" s="28">
        <f>SUMIFS(Tabla16[IVA],Tabla16[NUM],Tabla1[[#This Row],[CODIGO]])</f>
        <v>0</v>
      </c>
      <c r="I738" s="28">
        <f>SUMIFS(Tabla16[ISR RET.],Tabla16[NUM],Tabla1[[#This Row],[CODIGO]])</f>
        <v>0</v>
      </c>
      <c r="J738" s="28">
        <f>SUMIFS(Tabla16[IVA RET.],Tabla16[NUM],Tabla1[[#This Row],[CODIGO]])</f>
        <v>0</v>
      </c>
      <c r="K738" t="str">
        <f>FIXED(Tabla1[[#This Row],[TASA 16%]],0)</f>
        <v>0</v>
      </c>
      <c r="L738" t="str">
        <f>FIXED(Tabla1[[#This Row],[TASA 0%]],0)</f>
        <v>0</v>
      </c>
      <c r="M738" t="str">
        <f>FIXED(Tabla1[[#This Row],[TASA EXE.]],0)</f>
        <v>0</v>
      </c>
      <c r="N738" t="str">
        <f>FIXED(Tabla1[[#This Row],[IVA]],0)</f>
        <v>0</v>
      </c>
      <c r="O738" t="str">
        <f>FIXED(Tabla1[[#This Row],[ISR RET]],0)</f>
        <v>0</v>
      </c>
      <c r="P738" t="str">
        <f>FIXED(Tabla1[[#This Row],[IVA RET]],0)</f>
        <v>0</v>
      </c>
      <c r="R738" s="35">
        <f>Tabla1[[#This Row],[TASA 16]]*16%</f>
        <v>0</v>
      </c>
    </row>
    <row r="739" spans="2:20" x14ac:dyDescent="0.25">
      <c r="B739" t="str">
        <f>'[1]210 Y RFC'!A739</f>
        <v>GOC0702124X3</v>
      </c>
      <c r="C739" t="str">
        <f>'[1]210 Y RFC'!B739</f>
        <v>210-0736</v>
      </c>
      <c r="D739" t="str">
        <f>'[1]210 Y RFC'!C739</f>
        <v>GALVALAMINAS DE OCCIDENTE SA DE CV</v>
      </c>
      <c r="E739" s="28">
        <f>SUMIFS(Tabla16[TASA 16],Tabla16[NUM],Tabla1[[#This Row],[CODIGO]])</f>
        <v>0</v>
      </c>
      <c r="F739" s="28">
        <f>SUMIFS(Tabla16[TASA 0%],Tabla16[NUM],Tabla1[[#This Row],[CODIGO]])</f>
        <v>0</v>
      </c>
      <c r="G739" s="28">
        <f>SUMIFS(Tabla16[[EXENTO ]],Tabla16[NUM],Tabla1[[#This Row],[CODIGO]])</f>
        <v>0</v>
      </c>
      <c r="H739" s="28">
        <f>SUMIFS(Tabla16[IVA],Tabla16[NUM],Tabla1[[#This Row],[CODIGO]])</f>
        <v>0</v>
      </c>
      <c r="I739" s="28">
        <f>SUMIFS(Tabla16[ISR RET.],Tabla16[NUM],Tabla1[[#This Row],[CODIGO]])</f>
        <v>0</v>
      </c>
      <c r="J739" s="28">
        <f>SUMIFS(Tabla16[IVA RET.],Tabla16[NUM],Tabla1[[#This Row],[CODIGO]])</f>
        <v>0</v>
      </c>
      <c r="K739" t="str">
        <f>FIXED(Tabla1[[#This Row],[TASA 16%]],0)</f>
        <v>0</v>
      </c>
      <c r="L739" t="str">
        <f>FIXED(Tabla1[[#This Row],[TASA 0%]],0)</f>
        <v>0</v>
      </c>
      <c r="M739" t="str">
        <f>FIXED(Tabla1[[#This Row],[TASA EXE.]],0)</f>
        <v>0</v>
      </c>
      <c r="N739" t="str">
        <f>FIXED(Tabla1[[#This Row],[IVA]],0)</f>
        <v>0</v>
      </c>
      <c r="O739" t="str">
        <f>FIXED(Tabla1[[#This Row],[ISR RET]],0)</f>
        <v>0</v>
      </c>
      <c r="P739" t="str">
        <f>FIXED(Tabla1[[#This Row],[IVA RET]],0)</f>
        <v>0</v>
      </c>
      <c r="R739" s="35">
        <f>Tabla1[[#This Row],[TASA 16]]*16%</f>
        <v>0</v>
      </c>
      <c r="T739" s="67"/>
    </row>
    <row r="740" spans="2:20" x14ac:dyDescent="0.25">
      <c r="B740" t="str">
        <f>'[1]210 Y RFC'!A740</f>
        <v>MAGC8811177M8</v>
      </c>
      <c r="C740" t="str">
        <f>'[1]210 Y RFC'!B740</f>
        <v>210-0737</v>
      </c>
      <c r="D740" t="str">
        <f>'[1]210 Y RFC'!C740</f>
        <v>MARTIN GONZALEZ CRISTINO</v>
      </c>
      <c r="E740" s="28">
        <f>SUMIFS(Tabla16[TASA 16],Tabla16[NUM],Tabla1[[#This Row],[CODIGO]])</f>
        <v>143790.875</v>
      </c>
      <c r="F740" s="28">
        <f>SUMIFS(Tabla16[TASA 0%],Tabla16[NUM],Tabla1[[#This Row],[CODIGO]])</f>
        <v>-2.5000000001455192E-2</v>
      </c>
      <c r="G740" s="28">
        <f>SUMIFS(Tabla16[[EXENTO ]],Tabla16[NUM],Tabla1[[#This Row],[CODIGO]])</f>
        <v>0</v>
      </c>
      <c r="H740" s="28">
        <f>SUMIFS(Tabla16[IVA],Tabla16[NUM],Tabla1[[#This Row],[CODIGO]])</f>
        <v>23006.54</v>
      </c>
      <c r="I740" s="28">
        <f>SUMIFS(Tabla16[ISR RET.],Tabla16[NUM],Tabla1[[#This Row],[CODIGO]])</f>
        <v>-1797.39</v>
      </c>
      <c r="J740" s="28">
        <f>SUMIFS(Tabla16[IVA RET.],Tabla16[NUM],Tabla1[[#This Row],[CODIGO]])</f>
        <v>0</v>
      </c>
      <c r="K740" t="str">
        <f>FIXED(Tabla1[[#This Row],[TASA 16%]],0)</f>
        <v>143,791</v>
      </c>
      <c r="L740" t="str">
        <f>FIXED(Tabla1[[#This Row],[TASA 0%]],0)</f>
        <v>0</v>
      </c>
      <c r="M740" t="str">
        <f>FIXED(Tabla1[[#This Row],[TASA EXE.]],0)</f>
        <v>0</v>
      </c>
      <c r="N740" t="str">
        <f>FIXED(Tabla1[[#This Row],[IVA]],0)</f>
        <v>23,007</v>
      </c>
      <c r="O740" t="str">
        <f>FIXED(Tabla1[[#This Row],[ISR RET]],0)</f>
        <v>-1,797</v>
      </c>
      <c r="P740" t="str">
        <f>FIXED(Tabla1[[#This Row],[IVA RET]],0)</f>
        <v>0</v>
      </c>
      <c r="R740" s="35">
        <f>Tabla1[[#This Row],[TASA 16]]*16%</f>
        <v>23006.560000000001</v>
      </c>
      <c r="T740" s="67"/>
    </row>
    <row r="741" spans="2:20" x14ac:dyDescent="0.25">
      <c r="B741" t="str">
        <f>'[1]210 Y RFC'!A741</f>
        <v>MAGE891025HE8</v>
      </c>
      <c r="C741" t="str">
        <f>'[1]210 Y RFC'!B741</f>
        <v>210-0738</v>
      </c>
      <c r="D741" t="str">
        <f>'[1]210 Y RFC'!C741</f>
        <v>MARTIN GONZALEZ EMMANUEL</v>
      </c>
      <c r="E741" s="28">
        <f>SUMIFS(Tabla16[TASA 16],Tabla16[NUM],Tabla1[[#This Row],[CODIGO]])</f>
        <v>143790.875</v>
      </c>
      <c r="F741" s="28">
        <f>SUMIFS(Tabla16[TASA 0%],Tabla16[NUM],Tabla1[[#This Row],[CODIGO]])</f>
        <v>-2.5000000001455192E-2</v>
      </c>
      <c r="G741" s="28">
        <f>SUMIFS(Tabla16[[EXENTO ]],Tabla16[NUM],Tabla1[[#This Row],[CODIGO]])</f>
        <v>0</v>
      </c>
      <c r="H741" s="28">
        <f>SUMIFS(Tabla16[IVA],Tabla16[NUM],Tabla1[[#This Row],[CODIGO]])</f>
        <v>23006.54</v>
      </c>
      <c r="I741" s="28">
        <f>SUMIFS(Tabla16[ISR RET.],Tabla16[NUM],Tabla1[[#This Row],[CODIGO]])</f>
        <v>-1797.39</v>
      </c>
      <c r="J741" s="28">
        <f>SUMIFS(Tabla16[IVA RET.],Tabla16[NUM],Tabla1[[#This Row],[CODIGO]])</f>
        <v>0</v>
      </c>
      <c r="K741" t="str">
        <f>FIXED(Tabla1[[#This Row],[TASA 16%]],0)</f>
        <v>143,791</v>
      </c>
      <c r="L741" t="str">
        <f>FIXED(Tabla1[[#This Row],[TASA 0%]],0)</f>
        <v>0</v>
      </c>
      <c r="M741" t="str">
        <f>FIXED(Tabla1[[#This Row],[TASA EXE.]],0)</f>
        <v>0</v>
      </c>
      <c r="N741" t="str">
        <f>FIXED(Tabla1[[#This Row],[IVA]],0)</f>
        <v>23,007</v>
      </c>
      <c r="O741" t="str">
        <f>FIXED(Tabla1[[#This Row],[ISR RET]],0)</f>
        <v>-1,797</v>
      </c>
      <c r="P741" t="str">
        <f>FIXED(Tabla1[[#This Row],[IVA RET]],0)</f>
        <v>0</v>
      </c>
      <c r="R741" s="35">
        <f>Tabla1[[#This Row],[TASA 16]]*16%</f>
        <v>23006.560000000001</v>
      </c>
      <c r="T741" s="67"/>
    </row>
    <row r="742" spans="2:20" x14ac:dyDescent="0.25">
      <c r="B742" t="str">
        <f>'[1]210 Y RFC'!A742</f>
        <v>MAGE911006FD0</v>
      </c>
      <c r="C742" t="str">
        <f>'[1]210 Y RFC'!B742</f>
        <v>210-0739</v>
      </c>
      <c r="D742" t="str">
        <f>'[1]210 Y RFC'!C742</f>
        <v>MARTIN GONZALEZ EDUARDO</v>
      </c>
      <c r="E742" s="28">
        <f>SUMIFS(Tabla16[TASA 16],Tabla16[NUM],Tabla1[[#This Row],[CODIGO]])</f>
        <v>143790.875</v>
      </c>
      <c r="F742" s="28">
        <f>SUMIFS(Tabla16[TASA 0%],Tabla16[NUM],Tabla1[[#This Row],[CODIGO]])</f>
        <v>-2.5000000001455192E-2</v>
      </c>
      <c r="G742" s="28">
        <f>SUMIFS(Tabla16[[EXENTO ]],Tabla16[NUM],Tabla1[[#This Row],[CODIGO]])</f>
        <v>0</v>
      </c>
      <c r="H742" s="28">
        <f>SUMIFS(Tabla16[IVA],Tabla16[NUM],Tabla1[[#This Row],[CODIGO]])</f>
        <v>23006.54</v>
      </c>
      <c r="I742" s="28">
        <f>SUMIFS(Tabla16[ISR RET.],Tabla16[NUM],Tabla1[[#This Row],[CODIGO]])</f>
        <v>-1797.39</v>
      </c>
      <c r="J742" s="28">
        <f>SUMIFS(Tabla16[IVA RET.],Tabla16[NUM],Tabla1[[#This Row],[CODIGO]])</f>
        <v>0</v>
      </c>
      <c r="K742" t="str">
        <f>FIXED(Tabla1[[#This Row],[TASA 16%]],0)</f>
        <v>143,791</v>
      </c>
      <c r="L742" t="str">
        <f>FIXED(Tabla1[[#This Row],[TASA 0%]],0)</f>
        <v>0</v>
      </c>
      <c r="M742" t="str">
        <f>FIXED(Tabla1[[#This Row],[TASA EXE.]],0)</f>
        <v>0</v>
      </c>
      <c r="N742" t="str">
        <f>FIXED(Tabla1[[#This Row],[IVA]],0)</f>
        <v>23,007</v>
      </c>
      <c r="O742" t="str">
        <f>FIXED(Tabla1[[#This Row],[ISR RET]],0)</f>
        <v>-1,797</v>
      </c>
      <c r="P742" t="str">
        <f>FIXED(Tabla1[[#This Row],[IVA RET]],0)</f>
        <v>0</v>
      </c>
      <c r="R742" s="35">
        <f>Tabla1[[#This Row],[TASA 16]]*16%</f>
        <v>23006.560000000001</v>
      </c>
    </row>
    <row r="743" spans="2:20" x14ac:dyDescent="0.25">
      <c r="B743" t="str">
        <f>'[1]210 Y RFC'!A743</f>
        <v>RAGO741112GI7</v>
      </c>
      <c r="C743" t="str">
        <f>'[1]210 Y RFC'!B743</f>
        <v>210-0740</v>
      </c>
      <c r="D743" t="str">
        <f>'[1]210 Y RFC'!C743</f>
        <v>RAMIREZ GONZALEZ OMAR</v>
      </c>
      <c r="E743" s="28">
        <f>SUMIFS(Tabla16[TASA 16],Tabla16[NUM],Tabla1[[#This Row],[CODIGO]])</f>
        <v>0</v>
      </c>
      <c r="F743" s="28">
        <f>SUMIFS(Tabla16[TASA 0%],Tabla16[NUM],Tabla1[[#This Row],[CODIGO]])</f>
        <v>0</v>
      </c>
      <c r="G743" s="28">
        <f>SUMIFS(Tabla16[[EXENTO ]],Tabla16[NUM],Tabla1[[#This Row],[CODIGO]])</f>
        <v>0</v>
      </c>
      <c r="H743" s="28">
        <f>SUMIFS(Tabla16[IVA],Tabla16[NUM],Tabla1[[#This Row],[CODIGO]])</f>
        <v>0</v>
      </c>
      <c r="I743" s="28">
        <f>SUMIFS(Tabla16[ISR RET.],Tabla16[NUM],Tabla1[[#This Row],[CODIGO]])</f>
        <v>0</v>
      </c>
      <c r="J743" s="28">
        <f>SUMIFS(Tabla16[IVA RET.],Tabla16[NUM],Tabla1[[#This Row],[CODIGO]])</f>
        <v>0</v>
      </c>
      <c r="K743" t="str">
        <f>FIXED(Tabla1[[#This Row],[TASA 16%]],0)</f>
        <v>0</v>
      </c>
      <c r="L743" t="str">
        <f>FIXED(Tabla1[[#This Row],[TASA 0%]],0)</f>
        <v>0</v>
      </c>
      <c r="M743" t="str">
        <f>FIXED(Tabla1[[#This Row],[TASA EXE.]],0)</f>
        <v>0</v>
      </c>
      <c r="N743" t="str">
        <f>FIXED(Tabla1[[#This Row],[IVA]],0)</f>
        <v>0</v>
      </c>
      <c r="O743" t="str">
        <f>FIXED(Tabla1[[#This Row],[ISR RET]],0)</f>
        <v>0</v>
      </c>
      <c r="P743" t="str">
        <f>FIXED(Tabla1[[#This Row],[IVA RET]],0)</f>
        <v>0</v>
      </c>
      <c r="R743" s="35">
        <f>Tabla1[[#This Row],[TASA 16]]*16%</f>
        <v>0</v>
      </c>
    </row>
    <row r="744" spans="2:20" x14ac:dyDescent="0.25">
      <c r="B744" t="str">
        <f>'[1]210 Y RFC'!A744</f>
        <v>SIE130503TC8</v>
      </c>
      <c r="C744" t="str">
        <f>'[1]210 Y RFC'!B744</f>
        <v>210-0741</v>
      </c>
      <c r="D744" t="str">
        <f>'[1]210 Y RFC'!C744</f>
        <v>SEJO IMPORTACIONES Y EXPORTACIONES S DE RL DE CV</v>
      </c>
      <c r="E744" s="28">
        <f>SUMIFS(Tabla16[TASA 16],Tabla16[NUM],Tabla1[[#This Row],[CODIGO]])</f>
        <v>0</v>
      </c>
      <c r="F744" s="28">
        <f>SUMIFS(Tabla16[TASA 0%],Tabla16[NUM],Tabla1[[#This Row],[CODIGO]])</f>
        <v>0</v>
      </c>
      <c r="G744" s="28">
        <f>SUMIFS(Tabla16[[EXENTO ]],Tabla16[NUM],Tabla1[[#This Row],[CODIGO]])</f>
        <v>0</v>
      </c>
      <c r="H744" s="28">
        <f>SUMIFS(Tabla16[IVA],Tabla16[NUM],Tabla1[[#This Row],[CODIGO]])</f>
        <v>0</v>
      </c>
      <c r="I744" s="28">
        <f>SUMIFS(Tabla16[ISR RET.],Tabla16[NUM],Tabla1[[#This Row],[CODIGO]])</f>
        <v>0</v>
      </c>
      <c r="J744" s="28">
        <f>SUMIFS(Tabla16[IVA RET.],Tabla16[NUM],Tabla1[[#This Row],[CODIGO]])</f>
        <v>0</v>
      </c>
      <c r="K744" t="str">
        <f>FIXED(Tabla1[[#This Row],[TASA 16%]],0)</f>
        <v>0</v>
      </c>
      <c r="L744" t="str">
        <f>FIXED(Tabla1[[#This Row],[TASA 0%]],0)</f>
        <v>0</v>
      </c>
      <c r="M744" t="str">
        <f>FIXED(Tabla1[[#This Row],[TASA EXE.]],0)</f>
        <v>0</v>
      </c>
      <c r="N744" t="str">
        <f>FIXED(Tabla1[[#This Row],[IVA]],0)</f>
        <v>0</v>
      </c>
      <c r="O744" t="str">
        <f>FIXED(Tabla1[[#This Row],[ISR RET]],0)</f>
        <v>0</v>
      </c>
      <c r="P744" t="str">
        <f>FIXED(Tabla1[[#This Row],[IVA RET]],0)</f>
        <v>0</v>
      </c>
      <c r="R744" s="35">
        <f>Tabla1[[#This Row],[TASA 16]]*16%</f>
        <v>0</v>
      </c>
    </row>
    <row r="745" spans="2:20" x14ac:dyDescent="0.25">
      <c r="B745" t="str">
        <f>'[1]210 Y RFC'!A745</f>
        <v>BOGL6208118D6</v>
      </c>
      <c r="C745" t="str">
        <f>'[1]210 Y RFC'!B745</f>
        <v>210-0742</v>
      </c>
      <c r="D745" t="str">
        <f>'[1]210 Y RFC'!C745</f>
        <v>BOGARIN GUTIERREZ LUIS ERNESTO</v>
      </c>
      <c r="E745" s="28">
        <f>SUMIFS(Tabla16[TASA 16],Tabla16[NUM],Tabla1[[#This Row],[CODIGO]])</f>
        <v>0</v>
      </c>
      <c r="F745" s="28">
        <f>SUMIFS(Tabla16[TASA 0%],Tabla16[NUM],Tabla1[[#This Row],[CODIGO]])</f>
        <v>0</v>
      </c>
      <c r="G745" s="28">
        <f>SUMIFS(Tabla16[[EXENTO ]],Tabla16[NUM],Tabla1[[#This Row],[CODIGO]])</f>
        <v>0</v>
      </c>
      <c r="H745" s="28">
        <f>SUMIFS(Tabla16[IVA],Tabla16[NUM],Tabla1[[#This Row],[CODIGO]])</f>
        <v>0</v>
      </c>
      <c r="I745" s="28">
        <f>SUMIFS(Tabla16[ISR RET.],Tabla16[NUM],Tabla1[[#This Row],[CODIGO]])</f>
        <v>0</v>
      </c>
      <c r="J745" s="28">
        <f>SUMIFS(Tabla16[IVA RET.],Tabla16[NUM],Tabla1[[#This Row],[CODIGO]])</f>
        <v>0</v>
      </c>
      <c r="K745" t="str">
        <f>FIXED(Tabla1[[#This Row],[TASA 16%]],0)</f>
        <v>0</v>
      </c>
      <c r="L745" t="str">
        <f>FIXED(Tabla1[[#This Row],[TASA 0%]],0)</f>
        <v>0</v>
      </c>
      <c r="M745" t="str">
        <f>FIXED(Tabla1[[#This Row],[TASA EXE.]],0)</f>
        <v>0</v>
      </c>
      <c r="N745" t="str">
        <f>FIXED(Tabla1[[#This Row],[IVA]],0)</f>
        <v>0</v>
      </c>
      <c r="O745" t="str">
        <f>FIXED(Tabla1[[#This Row],[ISR RET]],0)</f>
        <v>0</v>
      </c>
      <c r="P745" t="str">
        <f>FIXED(Tabla1[[#This Row],[IVA RET]],0)</f>
        <v>0</v>
      </c>
      <c r="R745" s="35">
        <f>Tabla1[[#This Row],[TASA 16]]*16%</f>
        <v>0</v>
      </c>
    </row>
    <row r="746" spans="2:20" x14ac:dyDescent="0.25">
      <c r="B746" t="str">
        <f>'[1]210 Y RFC'!A746</f>
        <v>CAMJ8301156F8</v>
      </c>
      <c r="C746" t="str">
        <f>'[1]210 Y RFC'!B746</f>
        <v>210-0743</v>
      </c>
      <c r="D746" t="str">
        <f>'[1]210 Y RFC'!C746</f>
        <v>CASTRO MENDOZA JESUS</v>
      </c>
      <c r="E746" s="28">
        <f>SUMIFS(Tabla16[TASA 16],Tabla16[NUM],Tabla1[[#This Row],[CODIGO]])</f>
        <v>0</v>
      </c>
      <c r="F746" s="28">
        <f>SUMIFS(Tabla16[TASA 0%],Tabla16[NUM],Tabla1[[#This Row],[CODIGO]])</f>
        <v>0</v>
      </c>
      <c r="G746" s="28">
        <f>SUMIFS(Tabla16[[EXENTO ]],Tabla16[NUM],Tabla1[[#This Row],[CODIGO]])</f>
        <v>0</v>
      </c>
      <c r="H746" s="28">
        <f>SUMIFS(Tabla16[IVA],Tabla16[NUM],Tabla1[[#This Row],[CODIGO]])</f>
        <v>0</v>
      </c>
      <c r="I746" s="28">
        <f>SUMIFS(Tabla16[ISR RET.],Tabla16[NUM],Tabla1[[#This Row],[CODIGO]])</f>
        <v>0</v>
      </c>
      <c r="J746" s="28">
        <f>SUMIFS(Tabla16[IVA RET.],Tabla16[NUM],Tabla1[[#This Row],[CODIGO]])</f>
        <v>0</v>
      </c>
      <c r="K746" t="str">
        <f>FIXED(Tabla1[[#This Row],[TASA 16%]],0)</f>
        <v>0</v>
      </c>
      <c r="L746" t="str">
        <f>FIXED(Tabla1[[#This Row],[TASA 0%]],0)</f>
        <v>0</v>
      </c>
      <c r="M746" t="str">
        <f>FIXED(Tabla1[[#This Row],[TASA EXE.]],0)</f>
        <v>0</v>
      </c>
      <c r="N746" t="str">
        <f>FIXED(Tabla1[[#This Row],[IVA]],0)</f>
        <v>0</v>
      </c>
      <c r="O746" t="str">
        <f>FIXED(Tabla1[[#This Row],[ISR RET]],0)</f>
        <v>0</v>
      </c>
      <c r="P746" t="str">
        <f>FIXED(Tabla1[[#This Row],[IVA RET]],0)</f>
        <v>0</v>
      </c>
      <c r="R746" s="35">
        <f>Tabla1[[#This Row],[TASA 16]]*16%</f>
        <v>0</v>
      </c>
    </row>
    <row r="747" spans="2:20" x14ac:dyDescent="0.25">
      <c r="B747" t="str">
        <f>'[1]210 Y RFC'!A747</f>
        <v>VEGJ910120222</v>
      </c>
      <c r="C747" t="str">
        <f>'[1]210 Y RFC'!B747</f>
        <v>210-0744</v>
      </c>
      <c r="D747" t="str">
        <f>'[1]210 Y RFC'!C747</f>
        <v>VELEZ GONZALEZ JORGE</v>
      </c>
      <c r="E747" s="28">
        <f>SUMIFS(Tabla16[TASA 16],Tabla16[NUM],Tabla1[[#This Row],[CODIGO]])</f>
        <v>0</v>
      </c>
      <c r="F747" s="28">
        <f>SUMIFS(Tabla16[TASA 0%],Tabla16[NUM],Tabla1[[#This Row],[CODIGO]])</f>
        <v>0</v>
      </c>
      <c r="G747" s="28">
        <f>SUMIFS(Tabla16[[EXENTO ]],Tabla16[NUM],Tabla1[[#This Row],[CODIGO]])</f>
        <v>0</v>
      </c>
      <c r="H747" s="28">
        <f>SUMIFS(Tabla16[IVA],Tabla16[NUM],Tabla1[[#This Row],[CODIGO]])</f>
        <v>0</v>
      </c>
      <c r="I747" s="28">
        <f>SUMIFS(Tabla16[ISR RET.],Tabla16[NUM],Tabla1[[#This Row],[CODIGO]])</f>
        <v>0</v>
      </c>
      <c r="J747" s="28">
        <f>SUMIFS(Tabla16[IVA RET.],Tabla16[NUM],Tabla1[[#This Row],[CODIGO]])</f>
        <v>0</v>
      </c>
      <c r="K747" t="str">
        <f>FIXED(Tabla1[[#This Row],[TASA 16%]],0)</f>
        <v>0</v>
      </c>
      <c r="L747" t="str">
        <f>FIXED(Tabla1[[#This Row],[TASA 0%]],0)</f>
        <v>0</v>
      </c>
      <c r="M747" t="str">
        <f>FIXED(Tabla1[[#This Row],[TASA EXE.]],0)</f>
        <v>0</v>
      </c>
      <c r="N747" t="str">
        <f>FIXED(Tabla1[[#This Row],[IVA]],0)</f>
        <v>0</v>
      </c>
      <c r="O747" t="str">
        <f>FIXED(Tabla1[[#This Row],[ISR RET]],0)</f>
        <v>0</v>
      </c>
      <c r="P747" t="str">
        <f>FIXED(Tabla1[[#This Row],[IVA RET]],0)</f>
        <v>0</v>
      </c>
      <c r="R747" s="35">
        <f>Tabla1[[#This Row],[TASA 16]]*16%</f>
        <v>0</v>
      </c>
    </row>
    <row r="748" spans="2:20" x14ac:dyDescent="0.25">
      <c r="B748" t="str">
        <f>'[1]210 Y RFC'!A748</f>
        <v>MAJJ760722S63</v>
      </c>
      <c r="C748" t="str">
        <f>'[1]210 Y RFC'!B748</f>
        <v>210-0745</v>
      </c>
      <c r="D748" t="str">
        <f>'[1]210 Y RFC'!C748</f>
        <v>MARTINEZ JIMENEZ JOSE DE JESUS</v>
      </c>
      <c r="E748" s="28">
        <f>SUMIFS(Tabla16[TASA 16],Tabla16[NUM],Tabla1[[#This Row],[CODIGO]])</f>
        <v>0</v>
      </c>
      <c r="F748" s="28">
        <f>SUMIFS(Tabla16[TASA 0%],Tabla16[NUM],Tabla1[[#This Row],[CODIGO]])</f>
        <v>0</v>
      </c>
      <c r="G748" s="28">
        <f>SUMIFS(Tabla16[[EXENTO ]],Tabla16[NUM],Tabla1[[#This Row],[CODIGO]])</f>
        <v>0</v>
      </c>
      <c r="H748" s="28">
        <f>SUMIFS(Tabla16[IVA],Tabla16[NUM],Tabla1[[#This Row],[CODIGO]])</f>
        <v>0</v>
      </c>
      <c r="I748" s="28">
        <f>SUMIFS(Tabla16[ISR RET.],Tabla16[NUM],Tabla1[[#This Row],[CODIGO]])</f>
        <v>0</v>
      </c>
      <c r="J748" s="28">
        <f>SUMIFS(Tabla16[IVA RET.],Tabla16[NUM],Tabla1[[#This Row],[CODIGO]])</f>
        <v>0</v>
      </c>
      <c r="K748" t="str">
        <f>FIXED(Tabla1[[#This Row],[TASA 16%]],0)</f>
        <v>0</v>
      </c>
      <c r="L748" t="str">
        <f>FIXED(Tabla1[[#This Row],[TASA 0%]],0)</f>
        <v>0</v>
      </c>
      <c r="M748" t="str">
        <f>FIXED(Tabla1[[#This Row],[TASA EXE.]],0)</f>
        <v>0</v>
      </c>
      <c r="N748" t="str">
        <f>FIXED(Tabla1[[#This Row],[IVA]],0)</f>
        <v>0</v>
      </c>
      <c r="O748" t="str">
        <f>FIXED(Tabla1[[#This Row],[ISR RET]],0)</f>
        <v>0</v>
      </c>
      <c r="P748" t="str">
        <f>FIXED(Tabla1[[#This Row],[IVA RET]],0)</f>
        <v>0</v>
      </c>
      <c r="R748" s="35">
        <f>Tabla1[[#This Row],[TASA 16]]*16%</f>
        <v>0</v>
      </c>
    </row>
    <row r="749" spans="2:20" x14ac:dyDescent="0.25">
      <c r="B749" t="str">
        <f>'[1]210 Y RFC'!A749</f>
        <v>CHD1710244X2</v>
      </c>
      <c r="C749" t="str">
        <f>'[1]210 Y RFC'!B749</f>
        <v>210-0746</v>
      </c>
      <c r="D749" t="str">
        <f>'[1]210 Y RFC'!C749</f>
        <v>CONSUMER HEALTH DISTRIBUTION SA DE CV</v>
      </c>
      <c r="E749" s="28">
        <f>SUMIFS(Tabla16[TASA 16],Tabla16[NUM],Tabla1[[#This Row],[CODIGO]])</f>
        <v>0</v>
      </c>
      <c r="F749" s="28">
        <f>SUMIFS(Tabla16[TASA 0%],Tabla16[NUM],Tabla1[[#This Row],[CODIGO]])</f>
        <v>0</v>
      </c>
      <c r="G749" s="28">
        <f>SUMIFS(Tabla16[[EXENTO ]],Tabla16[NUM],Tabla1[[#This Row],[CODIGO]])</f>
        <v>0</v>
      </c>
      <c r="H749" s="28">
        <f>SUMIFS(Tabla16[IVA],Tabla16[NUM],Tabla1[[#This Row],[CODIGO]])</f>
        <v>0</v>
      </c>
      <c r="I749" s="28">
        <f>SUMIFS(Tabla16[ISR RET.],Tabla16[NUM],Tabla1[[#This Row],[CODIGO]])</f>
        <v>0</v>
      </c>
      <c r="J749" s="28">
        <f>SUMIFS(Tabla16[IVA RET.],Tabla16[NUM],Tabla1[[#This Row],[CODIGO]])</f>
        <v>0</v>
      </c>
      <c r="K749" t="str">
        <f>FIXED(Tabla1[[#This Row],[TASA 16%]],0)</f>
        <v>0</v>
      </c>
      <c r="L749" t="str">
        <f>FIXED(Tabla1[[#This Row],[TASA 0%]],0)</f>
        <v>0</v>
      </c>
      <c r="M749" t="str">
        <f>FIXED(Tabla1[[#This Row],[TASA EXE.]],0)</f>
        <v>0</v>
      </c>
      <c r="N749" t="str">
        <f>FIXED(Tabla1[[#This Row],[IVA]],0)</f>
        <v>0</v>
      </c>
      <c r="O749" t="str">
        <f>FIXED(Tabla1[[#This Row],[ISR RET]],0)</f>
        <v>0</v>
      </c>
      <c r="P749" t="str">
        <f>FIXED(Tabla1[[#This Row],[IVA RET]],0)</f>
        <v>0</v>
      </c>
      <c r="R749" s="35">
        <f>Tabla1[[#This Row],[TASA 16]]*16%</f>
        <v>0</v>
      </c>
    </row>
    <row r="750" spans="2:20" x14ac:dyDescent="0.25">
      <c r="B750" t="str">
        <f>'[1]210 Y RFC'!A750</f>
        <v>CMS170704BA9</v>
      </c>
      <c r="C750" t="str">
        <f>'[1]210 Y RFC'!B750</f>
        <v>210-0747</v>
      </c>
      <c r="D750" t="str">
        <f>'[1]210 Y RFC'!C750</f>
        <v>COMERCIAL DE MERCANCIAS SELECTAS DE GUADALAJARA SA DE CV</v>
      </c>
      <c r="E750" s="28">
        <f>SUMIFS(Tabla16[TASA 16],Tabla16[NUM],Tabla1[[#This Row],[CODIGO]])</f>
        <v>0</v>
      </c>
      <c r="F750" s="28">
        <f>SUMIFS(Tabla16[TASA 0%],Tabla16[NUM],Tabla1[[#This Row],[CODIGO]])</f>
        <v>0</v>
      </c>
      <c r="G750" s="28">
        <f>SUMIFS(Tabla16[[EXENTO ]],Tabla16[NUM],Tabla1[[#This Row],[CODIGO]])</f>
        <v>0</v>
      </c>
      <c r="H750" s="28">
        <f>SUMIFS(Tabla16[IVA],Tabla16[NUM],Tabla1[[#This Row],[CODIGO]])</f>
        <v>0</v>
      </c>
      <c r="I750" s="28">
        <f>SUMIFS(Tabla16[ISR RET.],Tabla16[NUM],Tabla1[[#This Row],[CODIGO]])</f>
        <v>0</v>
      </c>
      <c r="J750" s="28">
        <f>SUMIFS(Tabla16[IVA RET.],Tabla16[NUM],Tabla1[[#This Row],[CODIGO]])</f>
        <v>0</v>
      </c>
      <c r="K750" t="str">
        <f>FIXED(Tabla1[[#This Row],[TASA 16%]],0)</f>
        <v>0</v>
      </c>
      <c r="L750" t="str">
        <f>FIXED(Tabla1[[#This Row],[TASA 0%]],0)</f>
        <v>0</v>
      </c>
      <c r="M750" t="str">
        <f>FIXED(Tabla1[[#This Row],[TASA EXE.]],0)</f>
        <v>0</v>
      </c>
      <c r="N750" t="str">
        <f>FIXED(Tabla1[[#This Row],[IVA]],0)</f>
        <v>0</v>
      </c>
      <c r="O750" t="str">
        <f>FIXED(Tabla1[[#This Row],[ISR RET]],0)</f>
        <v>0</v>
      </c>
      <c r="P750" t="str">
        <f>FIXED(Tabla1[[#This Row],[IVA RET]],0)</f>
        <v>0</v>
      </c>
      <c r="R750" s="35">
        <f>Tabla1[[#This Row],[TASA 16]]*16%</f>
        <v>0</v>
      </c>
    </row>
    <row r="751" spans="2:20" x14ac:dyDescent="0.25">
      <c r="B751" t="str">
        <f>'[1]210 Y RFC'!A751</f>
        <v>CCR981207PZ7</v>
      </c>
      <c r="C751" t="str">
        <f>'[1]210 Y RFC'!B751</f>
        <v>210-0748</v>
      </c>
      <c r="D751" t="str">
        <f>'[1]210 Y RFC'!C751</f>
        <v>COMPAÑIA COMERCIALIZADORA DE CALIDAD RD SA DE CV</v>
      </c>
      <c r="E751" s="28">
        <f>SUMIFS(Tabla16[TASA 16],Tabla16[NUM],Tabla1[[#This Row],[CODIGO]])</f>
        <v>0</v>
      </c>
      <c r="F751" s="28">
        <f>SUMIFS(Tabla16[TASA 0%],Tabla16[NUM],Tabla1[[#This Row],[CODIGO]])</f>
        <v>0</v>
      </c>
      <c r="G751" s="28">
        <f>SUMIFS(Tabla16[[EXENTO ]],Tabla16[NUM],Tabla1[[#This Row],[CODIGO]])</f>
        <v>0</v>
      </c>
      <c r="H751" s="28">
        <f>SUMIFS(Tabla16[IVA],Tabla16[NUM],Tabla1[[#This Row],[CODIGO]])</f>
        <v>0</v>
      </c>
      <c r="I751" s="28">
        <f>SUMIFS(Tabla16[ISR RET.],Tabla16[NUM],Tabla1[[#This Row],[CODIGO]])</f>
        <v>0</v>
      </c>
      <c r="J751" s="28">
        <f>SUMIFS(Tabla16[IVA RET.],Tabla16[NUM],Tabla1[[#This Row],[CODIGO]])</f>
        <v>0</v>
      </c>
      <c r="K751" t="str">
        <f>FIXED(Tabla1[[#This Row],[TASA 16%]],0)</f>
        <v>0</v>
      </c>
      <c r="L751" t="str">
        <f>FIXED(Tabla1[[#This Row],[TASA 0%]],0)</f>
        <v>0</v>
      </c>
      <c r="M751" t="str">
        <f>FIXED(Tabla1[[#This Row],[TASA EXE.]],0)</f>
        <v>0</v>
      </c>
      <c r="N751" t="str">
        <f>FIXED(Tabla1[[#This Row],[IVA]],0)</f>
        <v>0</v>
      </c>
      <c r="O751" t="str">
        <f>FIXED(Tabla1[[#This Row],[ISR RET]],0)</f>
        <v>0</v>
      </c>
      <c r="P751" t="str">
        <f>FIXED(Tabla1[[#This Row],[IVA RET]],0)</f>
        <v>0</v>
      </c>
      <c r="R751" s="35">
        <f>Tabla1[[#This Row],[TASA 16]]*16%</f>
        <v>0</v>
      </c>
    </row>
    <row r="752" spans="2:20" x14ac:dyDescent="0.25">
      <c r="B752" t="str">
        <f>'[1]210 Y RFC'!A752</f>
        <v>MEPJ930821TT7</v>
      </c>
      <c r="C752" t="str">
        <f>'[1]210 Y RFC'!B752</f>
        <v>210-0749</v>
      </c>
      <c r="D752" t="str">
        <f>'[1]210 Y RFC'!C752</f>
        <v>MENDOZA PIZAÑA JOCELYN</v>
      </c>
      <c r="E752" s="28">
        <f>SUMIFS(Tabla16[TASA 16],Tabla16[NUM],Tabla1[[#This Row],[CODIGO]])</f>
        <v>0</v>
      </c>
      <c r="F752" s="28">
        <f>SUMIFS(Tabla16[TASA 0%],Tabla16[NUM],Tabla1[[#This Row],[CODIGO]])</f>
        <v>0</v>
      </c>
      <c r="G752" s="28">
        <f>SUMIFS(Tabla16[[EXENTO ]],Tabla16[NUM],Tabla1[[#This Row],[CODIGO]])</f>
        <v>0</v>
      </c>
      <c r="H752" s="28">
        <f>SUMIFS(Tabla16[IVA],Tabla16[NUM],Tabla1[[#This Row],[CODIGO]])</f>
        <v>0</v>
      </c>
      <c r="I752" s="28">
        <f>SUMIFS(Tabla16[ISR RET.],Tabla16[NUM],Tabla1[[#This Row],[CODIGO]])</f>
        <v>0</v>
      </c>
      <c r="J752" s="28">
        <f>SUMIFS(Tabla16[IVA RET.],Tabla16[NUM],Tabla1[[#This Row],[CODIGO]])</f>
        <v>0</v>
      </c>
      <c r="K752" t="str">
        <f>FIXED(Tabla1[[#This Row],[TASA 16%]],0)</f>
        <v>0</v>
      </c>
      <c r="L752" t="str">
        <f>FIXED(Tabla1[[#This Row],[TASA 0%]],0)</f>
        <v>0</v>
      </c>
      <c r="M752" t="str">
        <f>FIXED(Tabla1[[#This Row],[TASA EXE.]],0)</f>
        <v>0</v>
      </c>
      <c r="N752" t="str">
        <f>FIXED(Tabla1[[#This Row],[IVA]],0)</f>
        <v>0</v>
      </c>
      <c r="O752" t="str">
        <f>FIXED(Tabla1[[#This Row],[ISR RET]],0)</f>
        <v>0</v>
      </c>
      <c r="P752" t="str">
        <f>FIXED(Tabla1[[#This Row],[IVA RET]],0)</f>
        <v>0</v>
      </c>
      <c r="R752" s="35">
        <f>Tabla1[[#This Row],[TASA 16]]*16%</f>
        <v>0</v>
      </c>
      <c r="T752" s="67"/>
    </row>
    <row r="753" spans="2:20" x14ac:dyDescent="0.25">
      <c r="B753" t="str">
        <f>'[1]210 Y RFC'!A753</f>
        <v>BSD091215F68</v>
      </c>
      <c r="C753" t="str">
        <f>'[1]210 Y RFC'!B753</f>
        <v>210-0750</v>
      </c>
      <c r="D753" t="str">
        <f>'[1]210 Y RFC'!C753</f>
        <v>BEBIDAS SELECTAS AL DETALLE SA DE CV</v>
      </c>
      <c r="E753" s="28">
        <f>SUMIFS(Tabla16[TASA 16],Tabla16[NUM],Tabla1[[#This Row],[CODIGO]])</f>
        <v>0</v>
      </c>
      <c r="F753" s="28">
        <f>SUMIFS(Tabla16[TASA 0%],Tabla16[NUM],Tabla1[[#This Row],[CODIGO]])</f>
        <v>0</v>
      </c>
      <c r="G753" s="28">
        <f>SUMIFS(Tabla16[[EXENTO ]],Tabla16[NUM],Tabla1[[#This Row],[CODIGO]])</f>
        <v>0</v>
      </c>
      <c r="H753" s="28">
        <f>SUMIFS(Tabla16[IVA],Tabla16[NUM],Tabla1[[#This Row],[CODIGO]])</f>
        <v>0</v>
      </c>
      <c r="I753" s="28">
        <f>SUMIFS(Tabla16[ISR RET.],Tabla16[NUM],Tabla1[[#This Row],[CODIGO]])</f>
        <v>0</v>
      </c>
      <c r="J753" s="28">
        <f>SUMIFS(Tabla16[IVA RET.],Tabla16[NUM],Tabla1[[#This Row],[CODIGO]])</f>
        <v>0</v>
      </c>
      <c r="K753" t="str">
        <f>FIXED(Tabla1[[#This Row],[TASA 16%]],0)</f>
        <v>0</v>
      </c>
      <c r="L753" t="str">
        <f>FIXED(Tabla1[[#This Row],[TASA 0%]],0)</f>
        <v>0</v>
      </c>
      <c r="M753" t="str">
        <f>FIXED(Tabla1[[#This Row],[TASA EXE.]],0)</f>
        <v>0</v>
      </c>
      <c r="N753" t="str">
        <f>FIXED(Tabla1[[#This Row],[IVA]],0)</f>
        <v>0</v>
      </c>
      <c r="O753" t="str">
        <f>FIXED(Tabla1[[#This Row],[ISR RET]],0)</f>
        <v>0</v>
      </c>
      <c r="P753" t="str">
        <f>FIXED(Tabla1[[#This Row],[IVA RET]],0)</f>
        <v>0</v>
      </c>
      <c r="R753" s="35">
        <f>Tabla1[[#This Row],[TASA 16]]*16%</f>
        <v>0</v>
      </c>
      <c r="T753" s="67"/>
    </row>
    <row r="754" spans="2:20" x14ac:dyDescent="0.25">
      <c r="B754" t="str">
        <f>'[1]210 Y RFC'!A754</f>
        <v>AGL131023M15</v>
      </c>
      <c r="C754" t="str">
        <f>'[1]210 Y RFC'!B754</f>
        <v>210-0751</v>
      </c>
      <c r="D754" t="str">
        <f>'[1]210 Y RFC'!C754</f>
        <v>ABARROTERA GLOVIGU SA DE CV</v>
      </c>
      <c r="E754" s="28">
        <f>SUMIFS(Tabla16[TASA 16],Tabla16[NUM],Tabla1[[#This Row],[CODIGO]])</f>
        <v>497908.5</v>
      </c>
      <c r="F754" s="28">
        <f>SUMIFS(Tabla16[TASA 0%],Tabla16[NUM],Tabla1[[#This Row],[CODIGO]])</f>
        <v>273915.56999999995</v>
      </c>
      <c r="G754" s="28">
        <f>SUMIFS(Tabla16[[EXENTO ]],Tabla16[NUM],Tabla1[[#This Row],[CODIGO]])</f>
        <v>333.55</v>
      </c>
      <c r="H754" s="28">
        <f>SUMIFS(Tabla16[IVA],Tabla16[NUM],Tabla1[[#This Row],[CODIGO]])</f>
        <v>79665.36</v>
      </c>
      <c r="I754" s="28">
        <f>SUMIFS(Tabla16[ISR RET.],Tabla16[NUM],Tabla1[[#This Row],[CODIGO]])</f>
        <v>0</v>
      </c>
      <c r="J754" s="28">
        <f>SUMIFS(Tabla16[IVA RET.],Tabla16[NUM],Tabla1[[#This Row],[CODIGO]])</f>
        <v>0</v>
      </c>
      <c r="K754" t="str">
        <f>FIXED(Tabla1[[#This Row],[TASA 16%]],0)</f>
        <v>497,909</v>
      </c>
      <c r="L754" t="str">
        <f>FIXED(Tabla1[[#This Row],[TASA 0%]],0)</f>
        <v>273,916</v>
      </c>
      <c r="M754" t="str">
        <f>FIXED(Tabla1[[#This Row],[TASA EXE.]],0)</f>
        <v>334</v>
      </c>
      <c r="N754" t="str">
        <f>FIXED(Tabla1[[#This Row],[IVA]],0)</f>
        <v>79,665</v>
      </c>
      <c r="O754" t="str">
        <f>FIXED(Tabla1[[#This Row],[ISR RET]],0)</f>
        <v>0</v>
      </c>
      <c r="P754" t="str">
        <f>FIXED(Tabla1[[#This Row],[IVA RET]],0)</f>
        <v>0</v>
      </c>
      <c r="R754" s="35">
        <f>Tabla1[[#This Row],[TASA 16]]*16%</f>
        <v>79665.440000000002</v>
      </c>
      <c r="T754" s="67"/>
    </row>
    <row r="755" spans="2:20" x14ac:dyDescent="0.25">
      <c r="B755" t="str">
        <f>'[1]210 Y RFC'!A755</f>
        <v>GOGE8706039W7</v>
      </c>
      <c r="C755" t="str">
        <f>'[1]210 Y RFC'!B755</f>
        <v>210-0752</v>
      </c>
      <c r="D755" t="str">
        <f>'[1]210 Y RFC'!C755</f>
        <v>GONZALEZ GARCIA EDUARDO ALBERTO</v>
      </c>
      <c r="E755" s="28">
        <f>SUMIFS(Tabla16[TASA 16],Tabla16[NUM],Tabla1[[#This Row],[CODIGO]])</f>
        <v>24055.1875</v>
      </c>
      <c r="F755" s="28">
        <f>SUMIFS(Tabla16[TASA 0%],Tabla16[NUM],Tabla1[[#This Row],[CODIGO]])</f>
        <v>1.2499999998908606E-2</v>
      </c>
      <c r="G755" s="28">
        <f>SUMIFS(Tabla16[[EXENTO ]],Tabla16[NUM],Tabla1[[#This Row],[CODIGO]])</f>
        <v>0</v>
      </c>
      <c r="H755" s="28">
        <f>SUMIFS(Tabla16[IVA],Tabla16[NUM],Tabla1[[#This Row],[CODIGO]])</f>
        <v>3848.83</v>
      </c>
      <c r="I755" s="28">
        <f>SUMIFS(Tabla16[ISR RET.],Tabla16[NUM],Tabla1[[#This Row],[CODIGO]])</f>
        <v>0</v>
      </c>
      <c r="J755" s="28">
        <f>SUMIFS(Tabla16[IVA RET.],Tabla16[NUM],Tabla1[[#This Row],[CODIGO]])</f>
        <v>0</v>
      </c>
      <c r="K755" t="str">
        <f>FIXED(Tabla1[[#This Row],[TASA 16%]],0)</f>
        <v>24,055</v>
      </c>
      <c r="L755" t="str">
        <f>FIXED(Tabla1[[#This Row],[TASA 0%]],0)</f>
        <v>0</v>
      </c>
      <c r="M755" t="str">
        <f>FIXED(Tabla1[[#This Row],[TASA EXE.]],0)</f>
        <v>0</v>
      </c>
      <c r="N755" t="str">
        <f>FIXED(Tabla1[[#This Row],[IVA]],0)</f>
        <v>3,849</v>
      </c>
      <c r="O755" t="str">
        <f>FIXED(Tabla1[[#This Row],[ISR RET]],0)</f>
        <v>0</v>
      </c>
      <c r="P755" t="str">
        <f>FIXED(Tabla1[[#This Row],[IVA RET]],0)</f>
        <v>0</v>
      </c>
      <c r="R755" s="35">
        <f>Tabla1[[#This Row],[TASA 16]]*16%</f>
        <v>3848.8</v>
      </c>
      <c r="T755" s="67"/>
    </row>
    <row r="756" spans="2:20" x14ac:dyDescent="0.25">
      <c r="B756" t="str">
        <f>'[1]210 Y RFC'!A756</f>
        <v>BAHR591108F33</v>
      </c>
      <c r="C756" t="str">
        <f>'[1]210 Y RFC'!B756</f>
        <v>210-0753</v>
      </c>
      <c r="D756" t="str">
        <f>'[1]210 Y RFC'!C756</f>
        <v>BARBA HERNANDEZ RUBEN</v>
      </c>
      <c r="E756" s="28">
        <f>SUMIFS(Tabla16[TASA 16],Tabla16[NUM],Tabla1[[#This Row],[CODIGO]])</f>
        <v>0</v>
      </c>
      <c r="F756" s="28">
        <f>SUMIFS(Tabla16[TASA 0%],Tabla16[NUM],Tabla1[[#This Row],[CODIGO]])</f>
        <v>0</v>
      </c>
      <c r="G756" s="28">
        <f>SUMIFS(Tabla16[[EXENTO ]],Tabla16[NUM],Tabla1[[#This Row],[CODIGO]])</f>
        <v>0</v>
      </c>
      <c r="H756" s="28">
        <f>SUMIFS(Tabla16[IVA],Tabla16[NUM],Tabla1[[#This Row],[CODIGO]])</f>
        <v>0</v>
      </c>
      <c r="I756" s="28">
        <f>SUMIFS(Tabla16[ISR RET.],Tabla16[NUM],Tabla1[[#This Row],[CODIGO]])</f>
        <v>0</v>
      </c>
      <c r="J756" s="28">
        <f>SUMIFS(Tabla16[IVA RET.],Tabla16[NUM],Tabla1[[#This Row],[CODIGO]])</f>
        <v>0</v>
      </c>
      <c r="K756" t="str">
        <f>FIXED(Tabla1[[#This Row],[TASA 16%]],0)</f>
        <v>0</v>
      </c>
      <c r="L756" t="str">
        <f>FIXED(Tabla1[[#This Row],[TASA 0%]],0)</f>
        <v>0</v>
      </c>
      <c r="M756" t="str">
        <f>FIXED(Tabla1[[#This Row],[TASA EXE.]],0)</f>
        <v>0</v>
      </c>
      <c r="N756" t="str">
        <f>FIXED(Tabla1[[#This Row],[IVA]],0)</f>
        <v>0</v>
      </c>
      <c r="O756" t="str">
        <f>FIXED(Tabla1[[#This Row],[ISR RET]],0)</f>
        <v>0</v>
      </c>
      <c r="P756" t="str">
        <f>FIXED(Tabla1[[#This Row],[IVA RET]],0)</f>
        <v>0</v>
      </c>
      <c r="R756" s="35">
        <f>Tabla1[[#This Row],[TASA 16]]*16%</f>
        <v>0</v>
      </c>
    </row>
    <row r="757" spans="2:20" x14ac:dyDescent="0.25">
      <c r="B757" t="str">
        <f>'[1]210 Y RFC'!A757</f>
        <v>RIRO7502052Q9</v>
      </c>
      <c r="C757" t="str">
        <f>'[1]210 Y RFC'!B757</f>
        <v>210-0754</v>
      </c>
      <c r="D757" t="str">
        <f>'[1]210 Y RFC'!C757</f>
        <v>RIVERA RUIZ OSCAR ULISES</v>
      </c>
      <c r="E757" s="28">
        <f>SUMIFS(Tabla16[TASA 16],Tabla16[NUM],Tabla1[[#This Row],[CODIGO]])</f>
        <v>0</v>
      </c>
      <c r="F757" s="28">
        <f>SUMIFS(Tabla16[TASA 0%],Tabla16[NUM],Tabla1[[#This Row],[CODIGO]])</f>
        <v>19950</v>
      </c>
      <c r="G757" s="28">
        <f>SUMIFS(Tabla16[[EXENTO ]],Tabla16[NUM],Tabla1[[#This Row],[CODIGO]])</f>
        <v>0</v>
      </c>
      <c r="H757" s="28">
        <f>SUMIFS(Tabla16[IVA],Tabla16[NUM],Tabla1[[#This Row],[CODIGO]])</f>
        <v>0</v>
      </c>
      <c r="I757" s="28">
        <f>SUMIFS(Tabla16[ISR RET.],Tabla16[NUM],Tabla1[[#This Row],[CODIGO]])</f>
        <v>0</v>
      </c>
      <c r="J757" s="28">
        <f>SUMIFS(Tabla16[IVA RET.],Tabla16[NUM],Tabla1[[#This Row],[CODIGO]])</f>
        <v>0</v>
      </c>
      <c r="K757" t="str">
        <f>FIXED(Tabla1[[#This Row],[TASA 16%]],0)</f>
        <v>0</v>
      </c>
      <c r="L757" t="str">
        <f>FIXED(Tabla1[[#This Row],[TASA 0%]],0)</f>
        <v>19,950</v>
      </c>
      <c r="M757" t="str">
        <f>FIXED(Tabla1[[#This Row],[TASA EXE.]],0)</f>
        <v>0</v>
      </c>
      <c r="N757" t="str">
        <f>FIXED(Tabla1[[#This Row],[IVA]],0)</f>
        <v>0</v>
      </c>
      <c r="O757" t="str">
        <f>FIXED(Tabla1[[#This Row],[ISR RET]],0)</f>
        <v>0</v>
      </c>
      <c r="P757" t="str">
        <f>FIXED(Tabla1[[#This Row],[IVA RET]],0)</f>
        <v>0</v>
      </c>
      <c r="R757" s="35">
        <f>Tabla1[[#This Row],[TASA 16]]*16%</f>
        <v>0</v>
      </c>
    </row>
    <row r="758" spans="2:20" x14ac:dyDescent="0.25">
      <c r="B758" t="str">
        <f>'[1]210 Y RFC'!A758</f>
        <v>TMM720509PYA</v>
      </c>
      <c r="C758" t="str">
        <f>'[1]210 Y RFC'!B758</f>
        <v>210-0755</v>
      </c>
      <c r="D758" t="str">
        <f>'[1]210 Y RFC'!C758</f>
        <v>3M MEXICO SA DE CV</v>
      </c>
      <c r="E758" s="28">
        <f>SUMIFS(Tabla16[TASA 16],Tabla16[NUM],Tabla1[[#This Row],[CODIGO]])</f>
        <v>176395.1875</v>
      </c>
      <c r="F758" s="28">
        <f>SUMIFS(Tabla16[TASA 0%],Tabla16[NUM],Tabla1[[#This Row],[CODIGO]])</f>
        <v>5.24999999947795E-2</v>
      </c>
      <c r="G758" s="28">
        <f>SUMIFS(Tabla16[[EXENTO ]],Tabla16[NUM],Tabla1[[#This Row],[CODIGO]])</f>
        <v>0</v>
      </c>
      <c r="H758" s="28">
        <f>SUMIFS(Tabla16[IVA],Tabla16[NUM],Tabla1[[#This Row],[CODIGO]])</f>
        <v>28223.23</v>
      </c>
      <c r="I758" s="28">
        <f>SUMIFS(Tabla16[ISR RET.],Tabla16[NUM],Tabla1[[#This Row],[CODIGO]])</f>
        <v>0</v>
      </c>
      <c r="J758" s="28">
        <f>SUMIFS(Tabla16[IVA RET.],Tabla16[NUM],Tabla1[[#This Row],[CODIGO]])</f>
        <v>0</v>
      </c>
      <c r="K758" t="str">
        <f>FIXED(Tabla1[[#This Row],[TASA 16%]],0)</f>
        <v>176,395</v>
      </c>
      <c r="L758" t="str">
        <f>FIXED(Tabla1[[#This Row],[TASA 0%]],0)</f>
        <v>0</v>
      </c>
      <c r="M758" t="str">
        <f>FIXED(Tabla1[[#This Row],[TASA EXE.]],0)</f>
        <v>0</v>
      </c>
      <c r="N758" t="str">
        <f>FIXED(Tabla1[[#This Row],[IVA]],0)</f>
        <v>28,223</v>
      </c>
      <c r="O758" t="str">
        <f>FIXED(Tabla1[[#This Row],[ISR RET]],0)</f>
        <v>0</v>
      </c>
      <c r="P758" t="str">
        <f>FIXED(Tabla1[[#This Row],[IVA RET]],0)</f>
        <v>0</v>
      </c>
      <c r="R758" s="35">
        <f>Tabla1[[#This Row],[TASA 16]]*16%</f>
        <v>28223.200000000001</v>
      </c>
    </row>
    <row r="759" spans="2:20" x14ac:dyDescent="0.25">
      <c r="B759" t="str">
        <f>'[1]210 Y RFC'!A759</f>
        <v>AACE340217RP8</v>
      </c>
      <c r="C759" t="str">
        <f>'[1]210 Y RFC'!B759</f>
        <v>210-0756</v>
      </c>
      <c r="D759" t="str">
        <f>'[1]210 Y RFC'!C759</f>
        <v>ALVARADO CASTILLO EDELIA MARIA</v>
      </c>
      <c r="E759" s="28">
        <f>SUMIFS(Tabla16[TASA 16],Tabla16[NUM],Tabla1[[#This Row],[CODIGO]])</f>
        <v>15000</v>
      </c>
      <c r="F759" s="28">
        <f>SUMIFS(Tabla16[TASA 0%],Tabla16[NUM],Tabla1[[#This Row],[CODIGO]])</f>
        <v>0</v>
      </c>
      <c r="G759" s="28">
        <f>SUMIFS(Tabla16[[EXENTO ]],Tabla16[NUM],Tabla1[[#This Row],[CODIGO]])</f>
        <v>0</v>
      </c>
      <c r="H759" s="28">
        <f>SUMIFS(Tabla16[IVA],Tabla16[NUM],Tabla1[[#This Row],[CODIGO]])</f>
        <v>2400</v>
      </c>
      <c r="I759" s="28">
        <f>SUMIFS(Tabla16[ISR RET.],Tabla16[NUM],Tabla1[[#This Row],[CODIGO]])</f>
        <v>0</v>
      </c>
      <c r="J759" s="28">
        <f>SUMIFS(Tabla16[IVA RET.],Tabla16[NUM],Tabla1[[#This Row],[CODIGO]])</f>
        <v>0</v>
      </c>
      <c r="K759" t="str">
        <f>FIXED(Tabla1[[#This Row],[TASA 16%]],0)</f>
        <v>15,000</v>
      </c>
      <c r="L759" t="str">
        <f>FIXED(Tabla1[[#This Row],[TASA 0%]],0)</f>
        <v>0</v>
      </c>
      <c r="M759" t="str">
        <f>FIXED(Tabla1[[#This Row],[TASA EXE.]],0)</f>
        <v>0</v>
      </c>
      <c r="N759" t="str">
        <f>FIXED(Tabla1[[#This Row],[IVA]],0)</f>
        <v>2,400</v>
      </c>
      <c r="O759" t="str">
        <f>FIXED(Tabla1[[#This Row],[ISR RET]],0)</f>
        <v>0</v>
      </c>
      <c r="P759" t="str">
        <f>FIXED(Tabla1[[#This Row],[IVA RET]],0)</f>
        <v>0</v>
      </c>
      <c r="R759" s="35">
        <f>Tabla1[[#This Row],[TASA 16]]*16%</f>
        <v>2400</v>
      </c>
    </row>
    <row r="760" spans="2:20" x14ac:dyDescent="0.25">
      <c r="B760" t="str">
        <f>'[1]210 Y RFC'!A760</f>
        <v>AIGF920705382</v>
      </c>
      <c r="C760" t="str">
        <f>'[1]210 Y RFC'!B760</f>
        <v>210-0757</v>
      </c>
      <c r="D760" t="str">
        <f>'[1]210 Y RFC'!C760</f>
        <v>AVILA GONZALEZ FRANCO ALEJANDRO</v>
      </c>
      <c r="E760" s="28">
        <f>SUMIFS(Tabla16[TASA 16],Tabla16[NUM],Tabla1[[#This Row],[CODIGO]])</f>
        <v>0</v>
      </c>
      <c r="F760" s="28">
        <f>SUMIFS(Tabla16[TASA 0%],Tabla16[NUM],Tabla1[[#This Row],[CODIGO]])</f>
        <v>0</v>
      </c>
      <c r="G760" s="28">
        <f>SUMIFS(Tabla16[[EXENTO ]],Tabla16[NUM],Tabla1[[#This Row],[CODIGO]])</f>
        <v>0</v>
      </c>
      <c r="H760" s="28">
        <f>SUMIFS(Tabla16[IVA],Tabla16[NUM],Tabla1[[#This Row],[CODIGO]])</f>
        <v>0</v>
      </c>
      <c r="I760" s="28">
        <f>SUMIFS(Tabla16[ISR RET.],Tabla16[NUM],Tabla1[[#This Row],[CODIGO]])</f>
        <v>0</v>
      </c>
      <c r="J760" s="28">
        <f>SUMIFS(Tabla16[IVA RET.],Tabla16[NUM],Tabla1[[#This Row],[CODIGO]])</f>
        <v>0</v>
      </c>
      <c r="K760" t="str">
        <f>FIXED(Tabla1[[#This Row],[TASA 16%]],0)</f>
        <v>0</v>
      </c>
      <c r="L760" t="str">
        <f>FIXED(Tabla1[[#This Row],[TASA 0%]],0)</f>
        <v>0</v>
      </c>
      <c r="M760" t="str">
        <f>FIXED(Tabla1[[#This Row],[TASA EXE.]],0)</f>
        <v>0</v>
      </c>
      <c r="N760" t="str">
        <f>FIXED(Tabla1[[#This Row],[IVA]],0)</f>
        <v>0</v>
      </c>
      <c r="O760" t="str">
        <f>FIXED(Tabla1[[#This Row],[ISR RET]],0)</f>
        <v>0</v>
      </c>
      <c r="P760" t="str">
        <f>FIXED(Tabla1[[#This Row],[IVA RET]],0)</f>
        <v>0</v>
      </c>
      <c r="R760" s="35">
        <f>Tabla1[[#This Row],[TASA 16]]*16%</f>
        <v>0</v>
      </c>
    </row>
    <row r="761" spans="2:20" x14ac:dyDescent="0.25">
      <c r="B761" t="str">
        <f>'[1]210 Y RFC'!A761</f>
        <v>DNO1011232QA</v>
      </c>
      <c r="C761" t="str">
        <f>'[1]210 Y RFC'!B761</f>
        <v>210-0758</v>
      </c>
      <c r="D761" t="str">
        <f>'[1]210 Y RFC'!C761</f>
        <v>DISTRIBUIDORA NATURISTA DE OCCIDENTE SA DE CV</v>
      </c>
      <c r="E761" s="28">
        <f>SUMIFS(Tabla16[TASA 16],Tabla16[NUM],Tabla1[[#This Row],[CODIGO]])</f>
        <v>0</v>
      </c>
      <c r="F761" s="28">
        <f>SUMIFS(Tabla16[TASA 0%],Tabla16[NUM],Tabla1[[#This Row],[CODIGO]])</f>
        <v>0</v>
      </c>
      <c r="G761" s="28">
        <f>SUMIFS(Tabla16[[EXENTO ]],Tabla16[NUM],Tabla1[[#This Row],[CODIGO]])</f>
        <v>0</v>
      </c>
      <c r="H761" s="28">
        <f>SUMIFS(Tabla16[IVA],Tabla16[NUM],Tabla1[[#This Row],[CODIGO]])</f>
        <v>0</v>
      </c>
      <c r="I761" s="28">
        <f>SUMIFS(Tabla16[ISR RET.],Tabla16[NUM],Tabla1[[#This Row],[CODIGO]])</f>
        <v>0</v>
      </c>
      <c r="J761" s="28">
        <f>SUMIFS(Tabla16[IVA RET.],Tabla16[NUM],Tabla1[[#This Row],[CODIGO]])</f>
        <v>0</v>
      </c>
      <c r="K761" t="str">
        <f>FIXED(Tabla1[[#This Row],[TASA 16%]],0)</f>
        <v>0</v>
      </c>
      <c r="L761" t="str">
        <f>FIXED(Tabla1[[#This Row],[TASA 0%]],0)</f>
        <v>0</v>
      </c>
      <c r="M761" t="str">
        <f>FIXED(Tabla1[[#This Row],[TASA EXE.]],0)</f>
        <v>0</v>
      </c>
      <c r="N761" t="str">
        <f>FIXED(Tabla1[[#This Row],[IVA]],0)</f>
        <v>0</v>
      </c>
      <c r="O761" t="str">
        <f>FIXED(Tabla1[[#This Row],[ISR RET]],0)</f>
        <v>0</v>
      </c>
      <c r="P761" t="str">
        <f>FIXED(Tabla1[[#This Row],[IVA RET]],0)</f>
        <v>0</v>
      </c>
      <c r="R761" s="35">
        <f>Tabla1[[#This Row],[TASA 16]]*16%</f>
        <v>0</v>
      </c>
    </row>
    <row r="762" spans="2:20" x14ac:dyDescent="0.25">
      <c r="B762" t="str">
        <f>'[1]210 Y RFC'!A762</f>
        <v>VEHR940827KS7</v>
      </c>
      <c r="C762" t="str">
        <f>'[1]210 Y RFC'!B762</f>
        <v>210-0759</v>
      </c>
      <c r="D762" t="str">
        <f>'[1]210 Y RFC'!C762</f>
        <v>VERA HERNANDEZ RAMON</v>
      </c>
      <c r="E762" s="28">
        <f>SUMIFS(Tabla16[TASA 16],Tabla16[NUM],Tabla1[[#This Row],[CODIGO]])</f>
        <v>5000</v>
      </c>
      <c r="F762" s="28">
        <f>SUMIFS(Tabla16[TASA 0%],Tabla16[NUM],Tabla1[[#This Row],[CODIGO]])</f>
        <v>0</v>
      </c>
      <c r="G762" s="28">
        <f>SUMIFS(Tabla16[[EXENTO ]],Tabla16[NUM],Tabla1[[#This Row],[CODIGO]])</f>
        <v>0</v>
      </c>
      <c r="H762" s="28">
        <f>SUMIFS(Tabla16[IVA],Tabla16[NUM],Tabla1[[#This Row],[CODIGO]])</f>
        <v>800</v>
      </c>
      <c r="I762" s="28">
        <f>SUMIFS(Tabla16[ISR RET.],Tabla16[NUM],Tabla1[[#This Row],[CODIGO]])</f>
        <v>0</v>
      </c>
      <c r="J762" s="28">
        <f>SUMIFS(Tabla16[IVA RET.],Tabla16[NUM],Tabla1[[#This Row],[CODIGO]])</f>
        <v>0</v>
      </c>
      <c r="K762" t="str">
        <f>FIXED(Tabla1[[#This Row],[TASA 16%]],0)</f>
        <v>5,000</v>
      </c>
      <c r="L762" t="str">
        <f>FIXED(Tabla1[[#This Row],[TASA 0%]],0)</f>
        <v>0</v>
      </c>
      <c r="M762" t="str">
        <f>FIXED(Tabla1[[#This Row],[TASA EXE.]],0)</f>
        <v>0</v>
      </c>
      <c r="N762" t="str">
        <f>FIXED(Tabla1[[#This Row],[IVA]],0)</f>
        <v>800</v>
      </c>
      <c r="O762" t="str">
        <f>FIXED(Tabla1[[#This Row],[ISR RET]],0)</f>
        <v>0</v>
      </c>
      <c r="P762" t="str">
        <f>FIXED(Tabla1[[#This Row],[IVA RET]],0)</f>
        <v>0</v>
      </c>
      <c r="R762" s="35">
        <f>Tabla1[[#This Row],[TASA 16]]*16%</f>
        <v>800</v>
      </c>
    </row>
    <row r="763" spans="2:20" x14ac:dyDescent="0.25">
      <c r="B763" t="str">
        <f>'[1]210 Y RFC'!A763</f>
        <v>GAGS581103R78</v>
      </c>
      <c r="C763" t="str">
        <f>'[1]210 Y RFC'!B763</f>
        <v>210-0760</v>
      </c>
      <c r="D763" t="str">
        <f>'[1]210 Y RFC'!C763</f>
        <v>GARZA GONZALEZ SONIA MARIA</v>
      </c>
      <c r="E763" s="28">
        <f>SUMIFS(Tabla16[TASA 16],Tabla16[NUM],Tabla1[[#This Row],[CODIGO]])</f>
        <v>0</v>
      </c>
      <c r="F763" s="28">
        <f>SUMIFS(Tabla16[TASA 0%],Tabla16[NUM],Tabla1[[#This Row],[CODIGO]])</f>
        <v>0</v>
      </c>
      <c r="G763" s="28">
        <f>SUMIFS(Tabla16[[EXENTO ]],Tabla16[NUM],Tabla1[[#This Row],[CODIGO]])</f>
        <v>0</v>
      </c>
      <c r="H763" s="28">
        <f>SUMIFS(Tabla16[IVA],Tabla16[NUM],Tabla1[[#This Row],[CODIGO]])</f>
        <v>0</v>
      </c>
      <c r="I763" s="28">
        <f>SUMIFS(Tabla16[ISR RET.],Tabla16[NUM],Tabla1[[#This Row],[CODIGO]])</f>
        <v>0</v>
      </c>
      <c r="J763" s="28">
        <f>SUMIFS(Tabla16[IVA RET.],Tabla16[NUM],Tabla1[[#This Row],[CODIGO]])</f>
        <v>0</v>
      </c>
      <c r="K763" t="str">
        <f>FIXED(Tabla1[[#This Row],[TASA 16%]],0)</f>
        <v>0</v>
      </c>
      <c r="L763" t="str">
        <f>FIXED(Tabla1[[#This Row],[TASA 0%]],0)</f>
        <v>0</v>
      </c>
      <c r="M763" t="str">
        <f>FIXED(Tabla1[[#This Row],[TASA EXE.]],0)</f>
        <v>0</v>
      </c>
      <c r="N763" t="str">
        <f>FIXED(Tabla1[[#This Row],[IVA]],0)</f>
        <v>0</v>
      </c>
      <c r="O763" t="str">
        <f>FIXED(Tabla1[[#This Row],[ISR RET]],0)</f>
        <v>0</v>
      </c>
      <c r="P763" t="str">
        <f>FIXED(Tabla1[[#This Row],[IVA RET]],0)</f>
        <v>0</v>
      </c>
      <c r="R763" s="35">
        <f>Tabla1[[#This Row],[TASA 16]]*16%</f>
        <v>0</v>
      </c>
    </row>
    <row r="764" spans="2:20" x14ac:dyDescent="0.25">
      <c r="B764" t="str">
        <f>'[1]210 Y RFC'!A764</f>
        <v>GRA1308302F8</v>
      </c>
      <c r="C764" t="str">
        <f>'[1]210 Y RFC'!B764</f>
        <v>210-0761</v>
      </c>
      <c r="D764" t="str">
        <f>'[1]210 Y RFC'!C764</f>
        <v>GRUPO RAYMEDIC SA DE CV</v>
      </c>
      <c r="E764" s="28">
        <f>SUMIFS(Tabla16[TASA 16],Tabla16[NUM],Tabla1[[#This Row],[CODIGO]])</f>
        <v>0</v>
      </c>
      <c r="F764" s="28">
        <f>SUMIFS(Tabla16[TASA 0%],Tabla16[NUM],Tabla1[[#This Row],[CODIGO]])</f>
        <v>0</v>
      </c>
      <c r="G764" s="28">
        <f>SUMIFS(Tabla16[[EXENTO ]],Tabla16[NUM],Tabla1[[#This Row],[CODIGO]])</f>
        <v>0</v>
      </c>
      <c r="H764" s="28">
        <f>SUMIFS(Tabla16[IVA],Tabla16[NUM],Tabla1[[#This Row],[CODIGO]])</f>
        <v>0</v>
      </c>
      <c r="I764" s="28">
        <f>SUMIFS(Tabla16[ISR RET.],Tabla16[NUM],Tabla1[[#This Row],[CODIGO]])</f>
        <v>0</v>
      </c>
      <c r="J764" s="28">
        <f>SUMIFS(Tabla16[IVA RET.],Tabla16[NUM],Tabla1[[#This Row],[CODIGO]])</f>
        <v>0</v>
      </c>
      <c r="K764" t="str">
        <f>FIXED(Tabla1[[#This Row],[TASA 16%]],0)</f>
        <v>0</v>
      </c>
      <c r="L764" t="str">
        <f>FIXED(Tabla1[[#This Row],[TASA 0%]],0)</f>
        <v>0</v>
      </c>
      <c r="M764" t="str">
        <f>FIXED(Tabla1[[#This Row],[TASA EXE.]],0)</f>
        <v>0</v>
      </c>
      <c r="N764" t="str">
        <f>FIXED(Tabla1[[#This Row],[IVA]],0)</f>
        <v>0</v>
      </c>
      <c r="O764" t="str">
        <f>FIXED(Tabla1[[#This Row],[ISR RET]],0)</f>
        <v>0</v>
      </c>
      <c r="P764" t="str">
        <f>FIXED(Tabla1[[#This Row],[IVA RET]],0)</f>
        <v>0</v>
      </c>
      <c r="R764" s="35">
        <f>Tabla1[[#This Row],[TASA 16]]*16%</f>
        <v>0</v>
      </c>
    </row>
    <row r="765" spans="2:20" x14ac:dyDescent="0.25">
      <c r="B765" t="str">
        <f>'[1]210 Y RFC'!A765</f>
        <v>TORK8506162Y1</v>
      </c>
      <c r="C765" t="str">
        <f>'[1]210 Y RFC'!B765</f>
        <v>210-0762</v>
      </c>
      <c r="D765" t="str">
        <f>'[1]210 Y RFC'!C765</f>
        <v>TORRES RODRIGUEZ KARLA BERENICE</v>
      </c>
      <c r="E765" s="28">
        <f>SUMIFS(Tabla16[TASA 16],Tabla16[NUM],Tabla1[[#This Row],[CODIGO]])</f>
        <v>0</v>
      </c>
      <c r="F765" s="28">
        <f>SUMIFS(Tabla16[TASA 0%],Tabla16[NUM],Tabla1[[#This Row],[CODIGO]])</f>
        <v>0</v>
      </c>
      <c r="G765" s="28">
        <f>SUMIFS(Tabla16[[EXENTO ]],Tabla16[NUM],Tabla1[[#This Row],[CODIGO]])</f>
        <v>0</v>
      </c>
      <c r="H765" s="28">
        <f>SUMIFS(Tabla16[IVA],Tabla16[NUM],Tabla1[[#This Row],[CODIGO]])</f>
        <v>0</v>
      </c>
      <c r="I765" s="28">
        <f>SUMIFS(Tabla16[ISR RET.],Tabla16[NUM],Tabla1[[#This Row],[CODIGO]])</f>
        <v>0</v>
      </c>
      <c r="J765" s="28">
        <f>SUMIFS(Tabla16[IVA RET.],Tabla16[NUM],Tabla1[[#This Row],[CODIGO]])</f>
        <v>0</v>
      </c>
      <c r="K765" t="str">
        <f>FIXED(Tabla1[[#This Row],[TASA 16%]],0)</f>
        <v>0</v>
      </c>
      <c r="L765" t="str">
        <f>FIXED(Tabla1[[#This Row],[TASA 0%]],0)</f>
        <v>0</v>
      </c>
      <c r="M765" t="str">
        <f>FIXED(Tabla1[[#This Row],[TASA EXE.]],0)</f>
        <v>0</v>
      </c>
      <c r="N765" t="str">
        <f>FIXED(Tabla1[[#This Row],[IVA]],0)</f>
        <v>0</v>
      </c>
      <c r="O765" t="str">
        <f>FIXED(Tabla1[[#This Row],[ISR RET]],0)</f>
        <v>0</v>
      </c>
      <c r="P765" t="str">
        <f>FIXED(Tabla1[[#This Row],[IVA RET]],0)</f>
        <v>0</v>
      </c>
      <c r="R765" s="35">
        <f>Tabla1[[#This Row],[TASA 16]]*16%</f>
        <v>0</v>
      </c>
    </row>
    <row r="766" spans="2:20" x14ac:dyDescent="0.25">
      <c r="B766" t="str">
        <f>'[1]210 Y RFC'!A766</f>
        <v>MOC051020MT8</v>
      </c>
      <c r="C766" t="str">
        <f>'[1]210 Y RFC'!B766</f>
        <v>210-0763</v>
      </c>
      <c r="D766" t="str">
        <f>'[1]210 Y RFC'!C766</f>
        <v>MAVI DE OCCIDENTE SA DE CV</v>
      </c>
      <c r="E766" s="28">
        <f>SUMIFS(Tabla16[TASA 16],Tabla16[NUM],Tabla1[[#This Row],[CODIGO]])</f>
        <v>0</v>
      </c>
      <c r="F766" s="28">
        <f>SUMIFS(Tabla16[TASA 0%],Tabla16[NUM],Tabla1[[#This Row],[CODIGO]])</f>
        <v>0</v>
      </c>
      <c r="G766" s="28">
        <f>SUMIFS(Tabla16[[EXENTO ]],Tabla16[NUM],Tabla1[[#This Row],[CODIGO]])</f>
        <v>0</v>
      </c>
      <c r="H766" s="28">
        <f>SUMIFS(Tabla16[IVA],Tabla16[NUM],Tabla1[[#This Row],[CODIGO]])</f>
        <v>0</v>
      </c>
      <c r="I766" s="28">
        <f>SUMIFS(Tabla16[ISR RET.],Tabla16[NUM],Tabla1[[#This Row],[CODIGO]])</f>
        <v>0</v>
      </c>
      <c r="J766" s="28">
        <f>SUMIFS(Tabla16[IVA RET.],Tabla16[NUM],Tabla1[[#This Row],[CODIGO]])</f>
        <v>0</v>
      </c>
      <c r="K766" t="str">
        <f>FIXED(Tabla1[[#This Row],[TASA 16%]],0)</f>
        <v>0</v>
      </c>
      <c r="L766" t="str">
        <f>FIXED(Tabla1[[#This Row],[TASA 0%]],0)</f>
        <v>0</v>
      </c>
      <c r="M766" t="str">
        <f>FIXED(Tabla1[[#This Row],[TASA EXE.]],0)</f>
        <v>0</v>
      </c>
      <c r="N766" t="str">
        <f>FIXED(Tabla1[[#This Row],[IVA]],0)</f>
        <v>0</v>
      </c>
      <c r="O766" t="str">
        <f>FIXED(Tabla1[[#This Row],[ISR RET]],0)</f>
        <v>0</v>
      </c>
      <c r="P766" t="str">
        <f>FIXED(Tabla1[[#This Row],[IVA RET]],0)</f>
        <v>0</v>
      </c>
      <c r="R766" s="35">
        <f>Tabla1[[#This Row],[TASA 16]]*16%</f>
        <v>0</v>
      </c>
    </row>
    <row r="767" spans="2:20" x14ac:dyDescent="0.25">
      <c r="B767" t="str">
        <f>'[1]210 Y RFC'!A767</f>
        <v>LUTM9403126N5</v>
      </c>
      <c r="C767" t="str">
        <f>'[1]210 Y RFC'!B767</f>
        <v>210-0764</v>
      </c>
      <c r="D767" t="str">
        <f>'[1]210 Y RFC'!C767</f>
        <v>LUPERCIO DE LA TORRE MIGUEL ANGEL</v>
      </c>
      <c r="E767" s="28">
        <f>SUMIFS(Tabla16[TASA 16],Tabla16[NUM],Tabla1[[#This Row],[CODIGO]])</f>
        <v>0</v>
      </c>
      <c r="F767" s="28">
        <f>SUMIFS(Tabla16[TASA 0%],Tabla16[NUM],Tabla1[[#This Row],[CODIGO]])</f>
        <v>0</v>
      </c>
      <c r="G767" s="28">
        <f>SUMIFS(Tabla16[[EXENTO ]],Tabla16[NUM],Tabla1[[#This Row],[CODIGO]])</f>
        <v>0</v>
      </c>
      <c r="H767" s="28">
        <f>SUMIFS(Tabla16[IVA],Tabla16[NUM],Tabla1[[#This Row],[CODIGO]])</f>
        <v>0</v>
      </c>
      <c r="I767" s="28">
        <f>SUMIFS(Tabla16[ISR RET.],Tabla16[NUM],Tabla1[[#This Row],[CODIGO]])</f>
        <v>0</v>
      </c>
      <c r="J767" s="28">
        <f>SUMIFS(Tabla16[IVA RET.],Tabla16[NUM],Tabla1[[#This Row],[CODIGO]])</f>
        <v>0</v>
      </c>
      <c r="K767" t="str">
        <f>FIXED(Tabla1[[#This Row],[TASA 16%]],0)</f>
        <v>0</v>
      </c>
      <c r="L767" t="str">
        <f>FIXED(Tabla1[[#This Row],[TASA 0%]],0)</f>
        <v>0</v>
      </c>
      <c r="M767" t="str">
        <f>FIXED(Tabla1[[#This Row],[TASA EXE.]],0)</f>
        <v>0</v>
      </c>
      <c r="N767" t="str">
        <f>FIXED(Tabla1[[#This Row],[IVA]],0)</f>
        <v>0</v>
      </c>
      <c r="O767" t="str">
        <f>FIXED(Tabla1[[#This Row],[ISR RET]],0)</f>
        <v>0</v>
      </c>
      <c r="P767" t="str">
        <f>FIXED(Tabla1[[#This Row],[IVA RET]],0)</f>
        <v>0</v>
      </c>
      <c r="R767" s="35">
        <f>Tabla1[[#This Row],[TASA 16]]*16%</f>
        <v>0</v>
      </c>
    </row>
    <row r="768" spans="2:20" x14ac:dyDescent="0.25">
      <c r="B768" t="str">
        <f>'[1]210 Y RFC'!A768</f>
        <v>AAGL460818PT3</v>
      </c>
      <c r="C768" t="str">
        <f>'[1]210 Y RFC'!B768</f>
        <v>210-0765</v>
      </c>
      <c r="D768" t="str">
        <f>'[1]210 Y RFC'!C768</f>
        <v>ALVAREZ GONZALEZ JOSE LUIS</v>
      </c>
      <c r="E768" s="28">
        <f>SUMIFS(Tabla16[TASA 16],Tabla16[NUM],Tabla1[[#This Row],[CODIGO]])</f>
        <v>0</v>
      </c>
      <c r="F768" s="28">
        <f>SUMIFS(Tabla16[TASA 0%],Tabla16[NUM],Tabla1[[#This Row],[CODIGO]])</f>
        <v>0</v>
      </c>
      <c r="G768" s="28">
        <f>SUMIFS(Tabla16[[EXENTO ]],Tabla16[NUM],Tabla1[[#This Row],[CODIGO]])</f>
        <v>0</v>
      </c>
      <c r="H768" s="28">
        <f>SUMIFS(Tabla16[IVA],Tabla16[NUM],Tabla1[[#This Row],[CODIGO]])</f>
        <v>0</v>
      </c>
      <c r="I768" s="28">
        <f>SUMIFS(Tabla16[ISR RET.],Tabla16[NUM],Tabla1[[#This Row],[CODIGO]])</f>
        <v>0</v>
      </c>
      <c r="J768" s="28">
        <f>SUMIFS(Tabla16[IVA RET.],Tabla16[NUM],Tabla1[[#This Row],[CODIGO]])</f>
        <v>0</v>
      </c>
      <c r="K768" t="str">
        <f>FIXED(Tabla1[[#This Row],[TASA 16%]],0)</f>
        <v>0</v>
      </c>
      <c r="L768" t="str">
        <f>FIXED(Tabla1[[#This Row],[TASA 0%]],0)</f>
        <v>0</v>
      </c>
      <c r="M768" t="str">
        <f>FIXED(Tabla1[[#This Row],[TASA EXE.]],0)</f>
        <v>0</v>
      </c>
      <c r="N768" t="str">
        <f>FIXED(Tabla1[[#This Row],[IVA]],0)</f>
        <v>0</v>
      </c>
      <c r="O768" t="str">
        <f>FIXED(Tabla1[[#This Row],[ISR RET]],0)</f>
        <v>0</v>
      </c>
      <c r="P768" t="str">
        <f>FIXED(Tabla1[[#This Row],[IVA RET]],0)</f>
        <v>0</v>
      </c>
      <c r="R768" s="35">
        <f>Tabla1[[#This Row],[TASA 16]]*16%</f>
        <v>0</v>
      </c>
    </row>
    <row r="769" spans="2:20" x14ac:dyDescent="0.25">
      <c r="B769" t="str">
        <f>'[1]210 Y RFC'!A769</f>
        <v>CPT131204VC9</v>
      </c>
      <c r="C769" t="str">
        <f>'[1]210 Y RFC'!B769</f>
        <v>210-0766</v>
      </c>
      <c r="D769" t="str">
        <f>'[1]210 Y RFC'!C769</f>
        <v>CONTENEDORES PLASTICOS TANGAMANGA SA DE CV</v>
      </c>
      <c r="E769" s="28">
        <f>SUMIFS(Tabla16[TASA 16],Tabla16[NUM],Tabla1[[#This Row],[CODIGO]])</f>
        <v>0</v>
      </c>
      <c r="F769" s="28">
        <f>SUMIFS(Tabla16[TASA 0%],Tabla16[NUM],Tabla1[[#This Row],[CODIGO]])</f>
        <v>0</v>
      </c>
      <c r="G769" s="28">
        <f>SUMIFS(Tabla16[[EXENTO ]],Tabla16[NUM],Tabla1[[#This Row],[CODIGO]])</f>
        <v>0</v>
      </c>
      <c r="H769" s="28">
        <f>SUMIFS(Tabla16[IVA],Tabla16[NUM],Tabla1[[#This Row],[CODIGO]])</f>
        <v>0</v>
      </c>
      <c r="I769" s="28">
        <f>SUMIFS(Tabla16[ISR RET.],Tabla16[NUM],Tabla1[[#This Row],[CODIGO]])</f>
        <v>0</v>
      </c>
      <c r="J769" s="28">
        <f>SUMIFS(Tabla16[IVA RET.],Tabla16[NUM],Tabla1[[#This Row],[CODIGO]])</f>
        <v>0</v>
      </c>
      <c r="K769" t="str">
        <f>FIXED(Tabla1[[#This Row],[TASA 16%]],0)</f>
        <v>0</v>
      </c>
      <c r="L769" t="str">
        <f>FIXED(Tabla1[[#This Row],[TASA 0%]],0)</f>
        <v>0</v>
      </c>
      <c r="M769" t="str">
        <f>FIXED(Tabla1[[#This Row],[TASA EXE.]],0)</f>
        <v>0</v>
      </c>
      <c r="N769" t="str">
        <f>FIXED(Tabla1[[#This Row],[IVA]],0)</f>
        <v>0</v>
      </c>
      <c r="O769" t="str">
        <f>FIXED(Tabla1[[#This Row],[ISR RET]],0)</f>
        <v>0</v>
      </c>
      <c r="P769" t="str">
        <f>FIXED(Tabla1[[#This Row],[IVA RET]],0)</f>
        <v>0</v>
      </c>
      <c r="R769" s="35">
        <f>Tabla1[[#This Row],[TASA 16]]*16%</f>
        <v>0</v>
      </c>
    </row>
    <row r="770" spans="2:20" x14ac:dyDescent="0.25">
      <c r="B770" t="str">
        <f>'[1]210 Y RFC'!A770</f>
        <v>CLU160205E28</v>
      </c>
      <c r="C770" t="str">
        <f>'[1]210 Y RFC'!B770</f>
        <v>210-0767</v>
      </c>
      <c r="D770" t="str">
        <f>'[1]210 Y RFC'!C770</f>
        <v>CAJETA LUCIO SA DE CV</v>
      </c>
      <c r="E770" s="28">
        <f>SUMIFS(Tabla16[TASA 16],Tabla16[NUM],Tabla1[[#This Row],[CODIGO]])</f>
        <v>0</v>
      </c>
      <c r="F770" s="28">
        <f>SUMIFS(Tabla16[TASA 0%],Tabla16[NUM],Tabla1[[#This Row],[CODIGO]])</f>
        <v>0</v>
      </c>
      <c r="G770" s="28">
        <f>SUMIFS(Tabla16[[EXENTO ]],Tabla16[NUM],Tabla1[[#This Row],[CODIGO]])</f>
        <v>0</v>
      </c>
      <c r="H770" s="28">
        <f>SUMIFS(Tabla16[IVA],Tabla16[NUM],Tabla1[[#This Row],[CODIGO]])</f>
        <v>0</v>
      </c>
      <c r="I770" s="28">
        <f>SUMIFS(Tabla16[ISR RET.],Tabla16[NUM],Tabla1[[#This Row],[CODIGO]])</f>
        <v>0</v>
      </c>
      <c r="J770" s="28">
        <f>SUMIFS(Tabla16[IVA RET.],Tabla16[NUM],Tabla1[[#This Row],[CODIGO]])</f>
        <v>0</v>
      </c>
      <c r="K770" t="str">
        <f>FIXED(Tabla1[[#This Row],[TASA 16%]],0)</f>
        <v>0</v>
      </c>
      <c r="L770" t="str">
        <f>FIXED(Tabla1[[#This Row],[TASA 0%]],0)</f>
        <v>0</v>
      </c>
      <c r="M770" t="str">
        <f>FIXED(Tabla1[[#This Row],[TASA EXE.]],0)</f>
        <v>0</v>
      </c>
      <c r="N770" t="str">
        <f>FIXED(Tabla1[[#This Row],[IVA]],0)</f>
        <v>0</v>
      </c>
      <c r="O770" t="str">
        <f>FIXED(Tabla1[[#This Row],[ISR RET]],0)</f>
        <v>0</v>
      </c>
      <c r="P770" t="str">
        <f>FIXED(Tabla1[[#This Row],[IVA RET]],0)</f>
        <v>0</v>
      </c>
      <c r="R770" s="35">
        <f>Tabla1[[#This Row],[TASA 16]]*16%</f>
        <v>0</v>
      </c>
    </row>
    <row r="771" spans="2:20" x14ac:dyDescent="0.25">
      <c r="B771" t="str">
        <f>'[1]210 Y RFC'!A771</f>
        <v>COVG790910GP3</v>
      </c>
      <c r="C771" t="str">
        <f>'[1]210 Y RFC'!B771</f>
        <v>210-0768</v>
      </c>
      <c r="D771" t="str">
        <f>'[1]210 Y RFC'!C771</f>
        <v>CORTES VENEGAS GUADALUPE NATALIA</v>
      </c>
      <c r="E771" s="28">
        <f>SUMIFS(Tabla16[TASA 16],Tabla16[NUM],Tabla1[[#This Row],[CODIGO]])</f>
        <v>0</v>
      </c>
      <c r="F771" s="28">
        <f>SUMIFS(Tabla16[TASA 0%],Tabla16[NUM],Tabla1[[#This Row],[CODIGO]])</f>
        <v>0</v>
      </c>
      <c r="G771" s="28">
        <f>SUMIFS(Tabla16[[EXENTO ]],Tabla16[NUM],Tabla1[[#This Row],[CODIGO]])</f>
        <v>0</v>
      </c>
      <c r="H771" s="28">
        <f>SUMIFS(Tabla16[IVA],Tabla16[NUM],Tabla1[[#This Row],[CODIGO]])</f>
        <v>0</v>
      </c>
      <c r="I771" s="28">
        <f>SUMIFS(Tabla16[ISR RET.],Tabla16[NUM],Tabla1[[#This Row],[CODIGO]])</f>
        <v>0</v>
      </c>
      <c r="J771" s="28">
        <f>SUMIFS(Tabla16[IVA RET.],Tabla16[NUM],Tabla1[[#This Row],[CODIGO]])</f>
        <v>0</v>
      </c>
      <c r="K771" t="str">
        <f>FIXED(Tabla1[[#This Row],[TASA 16%]],0)</f>
        <v>0</v>
      </c>
      <c r="L771" t="str">
        <f>FIXED(Tabla1[[#This Row],[TASA 0%]],0)</f>
        <v>0</v>
      </c>
      <c r="M771" t="str">
        <f>FIXED(Tabla1[[#This Row],[TASA EXE.]],0)</f>
        <v>0</v>
      </c>
      <c r="N771" t="str">
        <f>FIXED(Tabla1[[#This Row],[IVA]],0)</f>
        <v>0</v>
      </c>
      <c r="O771" t="str">
        <f>FIXED(Tabla1[[#This Row],[ISR RET]],0)</f>
        <v>0</v>
      </c>
      <c r="P771" t="str">
        <f>FIXED(Tabla1[[#This Row],[IVA RET]],0)</f>
        <v>0</v>
      </c>
      <c r="R771" s="35">
        <f>Tabla1[[#This Row],[TASA 16]]*16%</f>
        <v>0</v>
      </c>
    </row>
    <row r="772" spans="2:20" x14ac:dyDescent="0.25">
      <c r="B772" t="str">
        <f>'[1]210 Y RFC'!A772</f>
        <v>AELL690812B17</v>
      </c>
      <c r="C772" t="str">
        <f>'[1]210 Y RFC'!B772</f>
        <v>210-0769</v>
      </c>
      <c r="D772" t="str">
        <f>'[1]210 Y RFC'!C772</f>
        <v>ASCENCIO LOPEZ MARIA LORENA</v>
      </c>
      <c r="E772" s="28">
        <f>SUMIFS(Tabla16[TASA 16],Tabla16[NUM],Tabla1[[#This Row],[CODIGO]])</f>
        <v>0</v>
      </c>
      <c r="F772" s="28">
        <f>SUMIFS(Tabla16[TASA 0%],Tabla16[NUM],Tabla1[[#This Row],[CODIGO]])</f>
        <v>0</v>
      </c>
      <c r="G772" s="28">
        <f>SUMIFS(Tabla16[[EXENTO ]],Tabla16[NUM],Tabla1[[#This Row],[CODIGO]])</f>
        <v>0</v>
      </c>
      <c r="H772" s="28">
        <f>SUMIFS(Tabla16[IVA],Tabla16[NUM],Tabla1[[#This Row],[CODIGO]])</f>
        <v>0</v>
      </c>
      <c r="I772" s="28">
        <f>SUMIFS(Tabla16[ISR RET.],Tabla16[NUM],Tabla1[[#This Row],[CODIGO]])</f>
        <v>0</v>
      </c>
      <c r="J772" s="28">
        <f>SUMIFS(Tabla16[IVA RET.],Tabla16[NUM],Tabla1[[#This Row],[CODIGO]])</f>
        <v>0</v>
      </c>
      <c r="K772" t="str">
        <f>FIXED(Tabla1[[#This Row],[TASA 16%]],0)</f>
        <v>0</v>
      </c>
      <c r="L772" t="str">
        <f>FIXED(Tabla1[[#This Row],[TASA 0%]],0)</f>
        <v>0</v>
      </c>
      <c r="M772" t="str">
        <f>FIXED(Tabla1[[#This Row],[TASA EXE.]],0)</f>
        <v>0</v>
      </c>
      <c r="N772" t="str">
        <f>FIXED(Tabla1[[#This Row],[IVA]],0)</f>
        <v>0</v>
      </c>
      <c r="O772" t="str">
        <f>FIXED(Tabla1[[#This Row],[ISR RET]],0)</f>
        <v>0</v>
      </c>
      <c r="P772" t="str">
        <f>FIXED(Tabla1[[#This Row],[IVA RET]],0)</f>
        <v>0</v>
      </c>
      <c r="R772" s="35">
        <f>Tabla1[[#This Row],[TASA 16]]*16%</f>
        <v>0</v>
      </c>
    </row>
    <row r="773" spans="2:20" x14ac:dyDescent="0.25">
      <c r="B773" t="str">
        <f>'[1]210 Y RFC'!A773</f>
        <v>NACL651224GQA</v>
      </c>
      <c r="C773" t="str">
        <f>'[1]210 Y RFC'!B773</f>
        <v>210-0770</v>
      </c>
      <c r="D773" t="str">
        <f>'[1]210 Y RFC'!C773</f>
        <v>NAVARRO CASTELLANOS LILIA MARGARITA</v>
      </c>
      <c r="E773" s="28">
        <f>SUMIFS(Tabla16[TASA 16],Tabla16[NUM],Tabla1[[#This Row],[CODIGO]])</f>
        <v>0</v>
      </c>
      <c r="F773" s="28">
        <f>SUMIFS(Tabla16[TASA 0%],Tabla16[NUM],Tabla1[[#This Row],[CODIGO]])</f>
        <v>0</v>
      </c>
      <c r="G773" s="28">
        <f>SUMIFS(Tabla16[[EXENTO ]],Tabla16[NUM],Tabla1[[#This Row],[CODIGO]])</f>
        <v>0</v>
      </c>
      <c r="H773" s="28">
        <f>SUMIFS(Tabla16[IVA],Tabla16[NUM],Tabla1[[#This Row],[CODIGO]])</f>
        <v>0</v>
      </c>
      <c r="I773" s="28">
        <f>SUMIFS(Tabla16[ISR RET.],Tabla16[NUM],Tabla1[[#This Row],[CODIGO]])</f>
        <v>0</v>
      </c>
      <c r="J773" s="28">
        <f>SUMIFS(Tabla16[IVA RET.],Tabla16[NUM],Tabla1[[#This Row],[CODIGO]])</f>
        <v>0</v>
      </c>
      <c r="K773" t="str">
        <f>FIXED(Tabla1[[#This Row],[TASA 16%]],0)</f>
        <v>0</v>
      </c>
      <c r="L773" t="str">
        <f>FIXED(Tabla1[[#This Row],[TASA 0%]],0)</f>
        <v>0</v>
      </c>
      <c r="M773" t="str">
        <f>FIXED(Tabla1[[#This Row],[TASA EXE.]],0)</f>
        <v>0</v>
      </c>
      <c r="N773" t="str">
        <f>FIXED(Tabla1[[#This Row],[IVA]],0)</f>
        <v>0</v>
      </c>
      <c r="O773" t="str">
        <f>FIXED(Tabla1[[#This Row],[ISR RET]],0)</f>
        <v>0</v>
      </c>
      <c r="P773" t="str">
        <f>FIXED(Tabla1[[#This Row],[IVA RET]],0)</f>
        <v>0</v>
      </c>
      <c r="R773" s="35">
        <f>Tabla1[[#This Row],[TASA 16]]*16%</f>
        <v>0</v>
      </c>
    </row>
    <row r="774" spans="2:20" x14ac:dyDescent="0.25">
      <c r="B774" t="str">
        <f>'[1]210 Y RFC'!A774</f>
        <v>EINV561129TN6</v>
      </c>
      <c r="C774" t="str">
        <f>'[1]210 Y RFC'!B774</f>
        <v>210-0771</v>
      </c>
      <c r="D774" t="str">
        <f>'[1]210 Y RFC'!C774</f>
        <v>ESPINOZA NIÑO VICTOR DAVID</v>
      </c>
      <c r="E774" s="28">
        <f>SUMIFS(Tabla16[TASA 16],Tabla16[NUM],Tabla1[[#This Row],[CODIGO]])</f>
        <v>0</v>
      </c>
      <c r="F774" s="28">
        <f>SUMIFS(Tabla16[TASA 0%],Tabla16[NUM],Tabla1[[#This Row],[CODIGO]])</f>
        <v>0</v>
      </c>
      <c r="G774" s="28">
        <f>SUMIFS(Tabla16[[EXENTO ]],Tabla16[NUM],Tabla1[[#This Row],[CODIGO]])</f>
        <v>0</v>
      </c>
      <c r="H774" s="28">
        <f>SUMIFS(Tabla16[IVA],Tabla16[NUM],Tabla1[[#This Row],[CODIGO]])</f>
        <v>0</v>
      </c>
      <c r="I774" s="28">
        <f>SUMIFS(Tabla16[ISR RET.],Tabla16[NUM],Tabla1[[#This Row],[CODIGO]])</f>
        <v>0</v>
      </c>
      <c r="J774" s="28">
        <f>SUMIFS(Tabla16[IVA RET.],Tabla16[NUM],Tabla1[[#This Row],[CODIGO]])</f>
        <v>0</v>
      </c>
      <c r="K774" t="str">
        <f>FIXED(Tabla1[[#This Row],[TASA 16%]],0)</f>
        <v>0</v>
      </c>
      <c r="L774" t="str">
        <f>FIXED(Tabla1[[#This Row],[TASA 0%]],0)</f>
        <v>0</v>
      </c>
      <c r="M774" t="str">
        <f>FIXED(Tabla1[[#This Row],[TASA EXE.]],0)</f>
        <v>0</v>
      </c>
      <c r="N774" t="str">
        <f>FIXED(Tabla1[[#This Row],[IVA]],0)</f>
        <v>0</v>
      </c>
      <c r="O774" t="str">
        <f>FIXED(Tabla1[[#This Row],[ISR RET]],0)</f>
        <v>0</v>
      </c>
      <c r="P774" t="str">
        <f>FIXED(Tabla1[[#This Row],[IVA RET]],0)</f>
        <v>0</v>
      </c>
      <c r="R774" s="35">
        <f>Tabla1[[#This Row],[TASA 16]]*16%</f>
        <v>0</v>
      </c>
      <c r="T774" s="67"/>
    </row>
    <row r="775" spans="2:20" x14ac:dyDescent="0.25">
      <c r="B775" t="str">
        <f>'[1]210 Y RFC'!A775</f>
        <v>CAAA880115N39</v>
      </c>
      <c r="C775" t="str">
        <f>'[1]210 Y RFC'!B775</f>
        <v>210-0772</v>
      </c>
      <c r="D775" t="str">
        <f>'[1]210 Y RFC'!C775</f>
        <v>CARRILLO ACEVES ALBERTO</v>
      </c>
      <c r="E775" s="28">
        <f>SUMIFS(Tabla16[TASA 16],Tabla16[NUM],Tabla1[[#This Row],[CODIGO]])</f>
        <v>0</v>
      </c>
      <c r="F775" s="28">
        <f>SUMIFS(Tabla16[TASA 0%],Tabla16[NUM],Tabla1[[#This Row],[CODIGO]])</f>
        <v>0</v>
      </c>
      <c r="G775" s="28">
        <f>SUMIFS(Tabla16[[EXENTO ]],Tabla16[NUM],Tabla1[[#This Row],[CODIGO]])</f>
        <v>0</v>
      </c>
      <c r="H775" s="28">
        <f>SUMIFS(Tabla16[IVA],Tabla16[NUM],Tabla1[[#This Row],[CODIGO]])</f>
        <v>0</v>
      </c>
      <c r="I775" s="28">
        <f>SUMIFS(Tabla16[ISR RET.],Tabla16[NUM],Tabla1[[#This Row],[CODIGO]])</f>
        <v>0</v>
      </c>
      <c r="J775" s="28">
        <f>SUMIFS(Tabla16[IVA RET.],Tabla16[NUM],Tabla1[[#This Row],[CODIGO]])</f>
        <v>0</v>
      </c>
      <c r="K775" t="str">
        <f>FIXED(Tabla1[[#This Row],[TASA 16%]],0)</f>
        <v>0</v>
      </c>
      <c r="L775" t="str">
        <f>FIXED(Tabla1[[#This Row],[TASA 0%]],0)</f>
        <v>0</v>
      </c>
      <c r="M775" t="str">
        <f>FIXED(Tabla1[[#This Row],[TASA EXE.]],0)</f>
        <v>0</v>
      </c>
      <c r="N775" t="str">
        <f>FIXED(Tabla1[[#This Row],[IVA]],0)</f>
        <v>0</v>
      </c>
      <c r="O775" t="str">
        <f>FIXED(Tabla1[[#This Row],[ISR RET]],0)</f>
        <v>0</v>
      </c>
      <c r="P775" t="str">
        <f>FIXED(Tabla1[[#This Row],[IVA RET]],0)</f>
        <v>0</v>
      </c>
      <c r="R775" s="35">
        <f>Tabla1[[#This Row],[TASA 16]]*16%</f>
        <v>0</v>
      </c>
    </row>
    <row r="776" spans="2:20" x14ac:dyDescent="0.25">
      <c r="B776" t="str">
        <f>'[1]210 Y RFC'!A776</f>
        <v>MAVM851111QB6</v>
      </c>
      <c r="C776" t="str">
        <f>'[1]210 Y RFC'!B776</f>
        <v>210-0773</v>
      </c>
      <c r="D776" t="str">
        <f>'[1]210 Y RFC'!C776</f>
        <v>MACIEL VERDUZCO MIGUEL</v>
      </c>
      <c r="E776" s="28">
        <f>SUMIFS(Tabla16[TASA 16],Tabla16[NUM],Tabla1[[#This Row],[CODIGO]])</f>
        <v>0</v>
      </c>
      <c r="F776" s="28">
        <f>SUMIFS(Tabla16[TASA 0%],Tabla16[NUM],Tabla1[[#This Row],[CODIGO]])</f>
        <v>0</v>
      </c>
      <c r="G776" s="28">
        <f>SUMIFS(Tabla16[[EXENTO ]],Tabla16[NUM],Tabla1[[#This Row],[CODIGO]])</f>
        <v>0</v>
      </c>
      <c r="H776" s="28">
        <f>SUMIFS(Tabla16[IVA],Tabla16[NUM],Tabla1[[#This Row],[CODIGO]])</f>
        <v>0</v>
      </c>
      <c r="I776" s="28">
        <f>SUMIFS(Tabla16[ISR RET.],Tabla16[NUM],Tabla1[[#This Row],[CODIGO]])</f>
        <v>0</v>
      </c>
      <c r="J776" s="28">
        <f>SUMIFS(Tabla16[IVA RET.],Tabla16[NUM],Tabla1[[#This Row],[CODIGO]])</f>
        <v>0</v>
      </c>
      <c r="K776" t="str">
        <f>FIXED(Tabla1[[#This Row],[TASA 16%]],0)</f>
        <v>0</v>
      </c>
      <c r="L776" t="str">
        <f>FIXED(Tabla1[[#This Row],[TASA 0%]],0)</f>
        <v>0</v>
      </c>
      <c r="M776" t="str">
        <f>FIXED(Tabla1[[#This Row],[TASA EXE.]],0)</f>
        <v>0</v>
      </c>
      <c r="N776" t="str">
        <f>FIXED(Tabla1[[#This Row],[IVA]],0)</f>
        <v>0</v>
      </c>
      <c r="O776" t="str">
        <f>FIXED(Tabla1[[#This Row],[ISR RET]],0)</f>
        <v>0</v>
      </c>
      <c r="P776" t="str">
        <f>FIXED(Tabla1[[#This Row],[IVA RET]],0)</f>
        <v>0</v>
      </c>
      <c r="R776" s="35">
        <f>Tabla1[[#This Row],[TASA 16]]*16%</f>
        <v>0</v>
      </c>
    </row>
    <row r="777" spans="2:20" x14ac:dyDescent="0.25">
      <c r="B777" t="str">
        <f>'[1]210 Y RFC'!A777</f>
        <v>CAPJ4302081K3</v>
      </c>
      <c r="C777" t="str">
        <f>'[1]210 Y RFC'!B777</f>
        <v>210-0774</v>
      </c>
      <c r="D777" t="str">
        <f>'[1]210 Y RFC'!C777</f>
        <v>CARRILLO PONCE JUAN</v>
      </c>
      <c r="E777" s="28">
        <f>SUMIFS(Tabla16[TASA 16],Tabla16[NUM],Tabla1[[#This Row],[CODIGO]])</f>
        <v>0</v>
      </c>
      <c r="F777" s="28">
        <f>SUMIFS(Tabla16[TASA 0%],Tabla16[NUM],Tabla1[[#This Row],[CODIGO]])</f>
        <v>0</v>
      </c>
      <c r="G777" s="28">
        <f>SUMIFS(Tabla16[[EXENTO ]],Tabla16[NUM],Tabla1[[#This Row],[CODIGO]])</f>
        <v>0</v>
      </c>
      <c r="H777" s="28">
        <f>SUMIFS(Tabla16[IVA],Tabla16[NUM],Tabla1[[#This Row],[CODIGO]])</f>
        <v>0</v>
      </c>
      <c r="I777" s="28">
        <f>SUMIFS(Tabla16[ISR RET.],Tabla16[NUM],Tabla1[[#This Row],[CODIGO]])</f>
        <v>0</v>
      </c>
      <c r="J777" s="28">
        <f>SUMIFS(Tabla16[IVA RET.],Tabla16[NUM],Tabla1[[#This Row],[CODIGO]])</f>
        <v>0</v>
      </c>
      <c r="K777" t="str">
        <f>FIXED(Tabla1[[#This Row],[TASA 16%]],0)</f>
        <v>0</v>
      </c>
      <c r="L777" t="str">
        <f>FIXED(Tabla1[[#This Row],[TASA 0%]],0)</f>
        <v>0</v>
      </c>
      <c r="M777" t="str">
        <f>FIXED(Tabla1[[#This Row],[TASA EXE.]],0)</f>
        <v>0</v>
      </c>
      <c r="N777" t="str">
        <f>FIXED(Tabla1[[#This Row],[IVA]],0)</f>
        <v>0</v>
      </c>
      <c r="O777" t="str">
        <f>FIXED(Tabla1[[#This Row],[ISR RET]],0)</f>
        <v>0</v>
      </c>
      <c r="P777" t="str">
        <f>FIXED(Tabla1[[#This Row],[IVA RET]],0)</f>
        <v>0</v>
      </c>
      <c r="R777" s="35">
        <f>Tabla1[[#This Row],[TASA 16]]*16%</f>
        <v>0</v>
      </c>
    </row>
    <row r="778" spans="2:20" x14ac:dyDescent="0.25">
      <c r="B778" t="str">
        <f>'[1]210 Y RFC'!A778</f>
        <v>PAL090403N75</v>
      </c>
      <c r="C778" t="str">
        <f>'[1]210 Y RFC'!B778</f>
        <v>210-0775</v>
      </c>
      <c r="D778" t="str">
        <f>'[1]210 Y RFC'!C778</f>
        <v>PAQUETERIA ALTEÑA S DE RL DE CV</v>
      </c>
      <c r="E778" s="28">
        <f>SUMIFS(Tabla16[TASA 16],Tabla16[NUM],Tabla1[[#This Row],[CODIGO]])</f>
        <v>0</v>
      </c>
      <c r="F778" s="28">
        <f>SUMIFS(Tabla16[TASA 0%],Tabla16[NUM],Tabla1[[#This Row],[CODIGO]])</f>
        <v>0</v>
      </c>
      <c r="G778" s="28">
        <f>SUMIFS(Tabla16[[EXENTO ]],Tabla16[NUM],Tabla1[[#This Row],[CODIGO]])</f>
        <v>0</v>
      </c>
      <c r="H778" s="28">
        <f>SUMIFS(Tabla16[IVA],Tabla16[NUM],Tabla1[[#This Row],[CODIGO]])</f>
        <v>0</v>
      </c>
      <c r="I778" s="28">
        <f>SUMIFS(Tabla16[ISR RET.],Tabla16[NUM],Tabla1[[#This Row],[CODIGO]])</f>
        <v>0</v>
      </c>
      <c r="J778" s="28">
        <f>SUMIFS(Tabla16[IVA RET.],Tabla16[NUM],Tabla1[[#This Row],[CODIGO]])</f>
        <v>0</v>
      </c>
      <c r="K778" t="str">
        <f>FIXED(Tabla1[[#This Row],[TASA 16%]],0)</f>
        <v>0</v>
      </c>
      <c r="L778" t="str">
        <f>FIXED(Tabla1[[#This Row],[TASA 0%]],0)</f>
        <v>0</v>
      </c>
      <c r="M778" t="str">
        <f>FIXED(Tabla1[[#This Row],[TASA EXE.]],0)</f>
        <v>0</v>
      </c>
      <c r="N778" t="str">
        <f>FIXED(Tabla1[[#This Row],[IVA]],0)</f>
        <v>0</v>
      </c>
      <c r="O778" t="str">
        <f>FIXED(Tabla1[[#This Row],[ISR RET]],0)</f>
        <v>0</v>
      </c>
      <c r="P778" t="str">
        <f>FIXED(Tabla1[[#This Row],[IVA RET]],0)</f>
        <v>0</v>
      </c>
      <c r="R778" s="35">
        <f>Tabla1[[#This Row],[TASA 16]]*16%</f>
        <v>0</v>
      </c>
    </row>
    <row r="779" spans="2:20" x14ac:dyDescent="0.25">
      <c r="B779" t="str">
        <f>'[1]210 Y RFC'!A779</f>
        <v>DCO99072237A</v>
      </c>
      <c r="C779" t="str">
        <f>'[1]210 Y RFC'!B779</f>
        <v>210-0776</v>
      </c>
      <c r="D779" t="str">
        <f>'[1]210 Y RFC'!C779</f>
        <v>DISTRIBUIDORA CORZAMI SA DE CV</v>
      </c>
      <c r="E779" s="28">
        <f>SUMIFS(Tabla16[TASA 16],Tabla16[NUM],Tabla1[[#This Row],[CODIGO]])</f>
        <v>0</v>
      </c>
      <c r="F779" s="28">
        <f>SUMIFS(Tabla16[TASA 0%],Tabla16[NUM],Tabla1[[#This Row],[CODIGO]])</f>
        <v>0</v>
      </c>
      <c r="G779" s="28">
        <f>SUMIFS(Tabla16[[EXENTO ]],Tabla16[NUM],Tabla1[[#This Row],[CODIGO]])</f>
        <v>0</v>
      </c>
      <c r="H779" s="28">
        <f>SUMIFS(Tabla16[IVA],Tabla16[NUM],Tabla1[[#This Row],[CODIGO]])</f>
        <v>0</v>
      </c>
      <c r="I779" s="28">
        <f>SUMIFS(Tabla16[ISR RET.],Tabla16[NUM],Tabla1[[#This Row],[CODIGO]])</f>
        <v>0</v>
      </c>
      <c r="J779" s="28">
        <f>SUMIFS(Tabla16[IVA RET.],Tabla16[NUM],Tabla1[[#This Row],[CODIGO]])</f>
        <v>0</v>
      </c>
      <c r="K779" t="str">
        <f>FIXED(Tabla1[[#This Row],[TASA 16%]],0)</f>
        <v>0</v>
      </c>
      <c r="L779" t="str">
        <f>FIXED(Tabla1[[#This Row],[TASA 0%]],0)</f>
        <v>0</v>
      </c>
      <c r="M779" t="str">
        <f>FIXED(Tabla1[[#This Row],[TASA EXE.]],0)</f>
        <v>0</v>
      </c>
      <c r="N779" t="str">
        <f>FIXED(Tabla1[[#This Row],[IVA]],0)</f>
        <v>0</v>
      </c>
      <c r="O779" t="str">
        <f>FIXED(Tabla1[[#This Row],[ISR RET]],0)</f>
        <v>0</v>
      </c>
      <c r="P779" t="str">
        <f>FIXED(Tabla1[[#This Row],[IVA RET]],0)</f>
        <v>0</v>
      </c>
      <c r="R779" s="35">
        <f>Tabla1[[#This Row],[TASA 16]]*16%</f>
        <v>0</v>
      </c>
    </row>
    <row r="780" spans="2:20" x14ac:dyDescent="0.25">
      <c r="B780" t="str">
        <f>'[1]210 Y RFC'!A780</f>
        <v>MAFA710212V22</v>
      </c>
      <c r="C780" t="str">
        <f>'[1]210 Y RFC'!B780</f>
        <v>210-0777</v>
      </c>
      <c r="D780" t="str">
        <f>'[1]210 Y RFC'!C780</f>
        <v>MARTINEZ FLORES ALICIA</v>
      </c>
      <c r="E780" s="28">
        <f>SUMIFS(Tabla16[TASA 16],Tabla16[NUM],Tabla1[[#This Row],[CODIGO]])</f>
        <v>0</v>
      </c>
      <c r="F780" s="28">
        <f>SUMIFS(Tabla16[TASA 0%],Tabla16[NUM],Tabla1[[#This Row],[CODIGO]])</f>
        <v>0</v>
      </c>
      <c r="G780" s="28">
        <f>SUMIFS(Tabla16[[EXENTO ]],Tabla16[NUM],Tabla1[[#This Row],[CODIGO]])</f>
        <v>0</v>
      </c>
      <c r="H780" s="28">
        <f>SUMIFS(Tabla16[IVA],Tabla16[NUM],Tabla1[[#This Row],[CODIGO]])</f>
        <v>0</v>
      </c>
      <c r="I780" s="28">
        <f>SUMIFS(Tabla16[ISR RET.],Tabla16[NUM],Tabla1[[#This Row],[CODIGO]])</f>
        <v>0</v>
      </c>
      <c r="J780" s="28">
        <f>SUMIFS(Tabla16[IVA RET.],Tabla16[NUM],Tabla1[[#This Row],[CODIGO]])</f>
        <v>0</v>
      </c>
      <c r="K780" t="str">
        <f>FIXED(Tabla1[[#This Row],[TASA 16%]],0)</f>
        <v>0</v>
      </c>
      <c r="L780" t="str">
        <f>FIXED(Tabla1[[#This Row],[TASA 0%]],0)</f>
        <v>0</v>
      </c>
      <c r="M780" t="str">
        <f>FIXED(Tabla1[[#This Row],[TASA EXE.]],0)</f>
        <v>0</v>
      </c>
      <c r="N780" t="str">
        <f>FIXED(Tabla1[[#This Row],[IVA]],0)</f>
        <v>0</v>
      </c>
      <c r="O780" t="str">
        <f>FIXED(Tabla1[[#This Row],[ISR RET]],0)</f>
        <v>0</v>
      </c>
      <c r="P780" t="str">
        <f>FIXED(Tabla1[[#This Row],[IVA RET]],0)</f>
        <v>0</v>
      </c>
      <c r="R780" s="35">
        <f>Tabla1[[#This Row],[TASA 16]]*16%</f>
        <v>0</v>
      </c>
    </row>
    <row r="781" spans="2:20" x14ac:dyDescent="0.25">
      <c r="B781" t="str">
        <f>'[1]210 Y RFC'!A781</f>
        <v>PGA9801154S5</v>
      </c>
      <c r="C781" t="str">
        <f>'[1]210 Y RFC'!B781</f>
        <v>210-0778</v>
      </c>
      <c r="D781" t="str">
        <f>'[1]210 Y RFC'!C781</f>
        <v>PERFUMERIA GAL</v>
      </c>
      <c r="E781" s="28">
        <f>SUMIFS(Tabla16[TASA 16],Tabla16[NUM],Tabla1[[#This Row],[CODIGO]])</f>
        <v>0</v>
      </c>
      <c r="F781" s="28">
        <f>SUMIFS(Tabla16[TASA 0%],Tabla16[NUM],Tabla1[[#This Row],[CODIGO]])</f>
        <v>0</v>
      </c>
      <c r="G781" s="28">
        <f>SUMIFS(Tabla16[[EXENTO ]],Tabla16[NUM],Tabla1[[#This Row],[CODIGO]])</f>
        <v>0</v>
      </c>
      <c r="H781" s="28">
        <f>SUMIFS(Tabla16[IVA],Tabla16[NUM],Tabla1[[#This Row],[CODIGO]])</f>
        <v>0</v>
      </c>
      <c r="I781" s="28">
        <f>SUMIFS(Tabla16[ISR RET.],Tabla16[NUM],Tabla1[[#This Row],[CODIGO]])</f>
        <v>0</v>
      </c>
      <c r="J781" s="28">
        <f>SUMIFS(Tabla16[IVA RET.],Tabla16[NUM],Tabla1[[#This Row],[CODIGO]])</f>
        <v>0</v>
      </c>
      <c r="K781" t="str">
        <f>FIXED(Tabla1[[#This Row],[TASA 16%]],0)</f>
        <v>0</v>
      </c>
      <c r="L781" t="str">
        <f>FIXED(Tabla1[[#This Row],[TASA 0%]],0)</f>
        <v>0</v>
      </c>
      <c r="M781" t="str">
        <f>FIXED(Tabla1[[#This Row],[TASA EXE.]],0)</f>
        <v>0</v>
      </c>
      <c r="N781" t="str">
        <f>FIXED(Tabla1[[#This Row],[IVA]],0)</f>
        <v>0</v>
      </c>
      <c r="O781" t="str">
        <f>FIXED(Tabla1[[#This Row],[ISR RET]],0)</f>
        <v>0</v>
      </c>
      <c r="P781" t="str">
        <f>FIXED(Tabla1[[#This Row],[IVA RET]],0)</f>
        <v>0</v>
      </c>
      <c r="R781" s="35">
        <f>Tabla1[[#This Row],[TASA 16]]*16%</f>
        <v>0</v>
      </c>
    </row>
    <row r="782" spans="2:20" x14ac:dyDescent="0.25">
      <c r="B782" t="str">
        <f>'[1]210 Y RFC'!A782</f>
        <v>GOAA901224976</v>
      </c>
      <c r="C782" t="str">
        <f>'[1]210 Y RFC'!B782</f>
        <v>210-0779</v>
      </c>
      <c r="D782" t="str">
        <f>'[1]210 Y RFC'!C782</f>
        <v>GOMEZ ALCANTAR ALEJANDRA</v>
      </c>
      <c r="E782" s="28">
        <f>SUMIFS(Tabla16[TASA 16],Tabla16[NUM],Tabla1[[#This Row],[CODIGO]])</f>
        <v>0</v>
      </c>
      <c r="F782" s="28">
        <f>SUMIFS(Tabla16[TASA 0%],Tabla16[NUM],Tabla1[[#This Row],[CODIGO]])</f>
        <v>0</v>
      </c>
      <c r="G782" s="28">
        <f>SUMIFS(Tabla16[[EXENTO ]],Tabla16[NUM],Tabla1[[#This Row],[CODIGO]])</f>
        <v>0</v>
      </c>
      <c r="H782" s="28">
        <f>SUMIFS(Tabla16[IVA],Tabla16[NUM],Tabla1[[#This Row],[CODIGO]])</f>
        <v>0</v>
      </c>
      <c r="I782" s="28">
        <f>SUMIFS(Tabla16[ISR RET.],Tabla16[NUM],Tabla1[[#This Row],[CODIGO]])</f>
        <v>0</v>
      </c>
      <c r="J782" s="28">
        <f>SUMIFS(Tabla16[IVA RET.],Tabla16[NUM],Tabla1[[#This Row],[CODIGO]])</f>
        <v>0</v>
      </c>
      <c r="K782" t="str">
        <f>FIXED(Tabla1[[#This Row],[TASA 16%]],0)</f>
        <v>0</v>
      </c>
      <c r="L782" t="str">
        <f>FIXED(Tabla1[[#This Row],[TASA 0%]],0)</f>
        <v>0</v>
      </c>
      <c r="M782" t="str">
        <f>FIXED(Tabla1[[#This Row],[TASA EXE.]],0)</f>
        <v>0</v>
      </c>
      <c r="N782" t="str">
        <f>FIXED(Tabla1[[#This Row],[IVA]],0)</f>
        <v>0</v>
      </c>
      <c r="O782" t="str">
        <f>FIXED(Tabla1[[#This Row],[ISR RET]],0)</f>
        <v>0</v>
      </c>
      <c r="P782" t="str">
        <f>FIXED(Tabla1[[#This Row],[IVA RET]],0)</f>
        <v>0</v>
      </c>
      <c r="R782" s="35">
        <f>Tabla1[[#This Row],[TASA 16]]*16%</f>
        <v>0</v>
      </c>
    </row>
    <row r="783" spans="2:20" x14ac:dyDescent="0.25">
      <c r="B783" t="str">
        <f>'[1]210 Y RFC'!A783</f>
        <v>IAHA641025N70</v>
      </c>
      <c r="C783" t="str">
        <f>'[1]210 Y RFC'!B783</f>
        <v>210-0780</v>
      </c>
      <c r="D783" t="str">
        <f>'[1]210 Y RFC'!C783</f>
        <v>IBARRA HERNANDEZ JOSE ALFREDO</v>
      </c>
      <c r="E783" s="28">
        <f>SUMIFS(Tabla16[TASA 16],Tabla16[NUM],Tabla1[[#This Row],[CODIGO]])</f>
        <v>0</v>
      </c>
      <c r="F783" s="28">
        <f>SUMIFS(Tabla16[TASA 0%],Tabla16[NUM],Tabla1[[#This Row],[CODIGO]])</f>
        <v>0</v>
      </c>
      <c r="G783" s="28">
        <f>SUMIFS(Tabla16[[EXENTO ]],Tabla16[NUM],Tabla1[[#This Row],[CODIGO]])</f>
        <v>0</v>
      </c>
      <c r="H783" s="28">
        <f>SUMIFS(Tabla16[IVA],Tabla16[NUM],Tabla1[[#This Row],[CODIGO]])</f>
        <v>0</v>
      </c>
      <c r="I783" s="28">
        <f>SUMIFS(Tabla16[ISR RET.],Tabla16[NUM],Tabla1[[#This Row],[CODIGO]])</f>
        <v>0</v>
      </c>
      <c r="J783" s="28">
        <f>SUMIFS(Tabla16[IVA RET.],Tabla16[NUM],Tabla1[[#This Row],[CODIGO]])</f>
        <v>0</v>
      </c>
      <c r="K783" t="str">
        <f>FIXED(Tabla1[[#This Row],[TASA 16%]],0)</f>
        <v>0</v>
      </c>
      <c r="L783" t="str">
        <f>FIXED(Tabla1[[#This Row],[TASA 0%]],0)</f>
        <v>0</v>
      </c>
      <c r="M783" t="str">
        <f>FIXED(Tabla1[[#This Row],[TASA EXE.]],0)</f>
        <v>0</v>
      </c>
      <c r="N783" t="str">
        <f>FIXED(Tabla1[[#This Row],[IVA]],0)</f>
        <v>0</v>
      </c>
      <c r="O783" t="str">
        <f>FIXED(Tabla1[[#This Row],[ISR RET]],0)</f>
        <v>0</v>
      </c>
      <c r="P783" t="str">
        <f>FIXED(Tabla1[[#This Row],[IVA RET]],0)</f>
        <v>0</v>
      </c>
      <c r="R783" s="35">
        <f>Tabla1[[#This Row],[TASA 16]]*16%</f>
        <v>0</v>
      </c>
    </row>
    <row r="784" spans="2:20" x14ac:dyDescent="0.25">
      <c r="B784" t="str">
        <f>'[1]210 Y RFC'!A784</f>
        <v>IIGJ341223GS1</v>
      </c>
      <c r="C784" t="str">
        <f>'[1]210 Y RFC'!B784</f>
        <v>210-0781</v>
      </c>
      <c r="D784" t="str">
        <f>'[1]210 Y RFC'!C784</f>
        <v>IÑIGUEZ GALINDO J JESUS</v>
      </c>
      <c r="E784" s="28">
        <f>SUMIFS(Tabla16[TASA 16],Tabla16[NUM],Tabla1[[#This Row],[CODIGO]])</f>
        <v>0</v>
      </c>
      <c r="F784" s="28">
        <f>SUMIFS(Tabla16[TASA 0%],Tabla16[NUM],Tabla1[[#This Row],[CODIGO]])</f>
        <v>0</v>
      </c>
      <c r="G784" s="28">
        <f>SUMIFS(Tabla16[[EXENTO ]],Tabla16[NUM],Tabla1[[#This Row],[CODIGO]])</f>
        <v>0</v>
      </c>
      <c r="H784" s="28">
        <f>SUMIFS(Tabla16[IVA],Tabla16[NUM],Tabla1[[#This Row],[CODIGO]])</f>
        <v>0</v>
      </c>
      <c r="I784" s="28">
        <f>SUMIFS(Tabla16[ISR RET.],Tabla16[NUM],Tabla1[[#This Row],[CODIGO]])</f>
        <v>0</v>
      </c>
      <c r="J784" s="28">
        <f>SUMIFS(Tabla16[IVA RET.],Tabla16[NUM],Tabla1[[#This Row],[CODIGO]])</f>
        <v>0</v>
      </c>
      <c r="K784" t="str">
        <f>FIXED(Tabla1[[#This Row],[TASA 16%]],0)</f>
        <v>0</v>
      </c>
      <c r="L784" t="str">
        <f>FIXED(Tabla1[[#This Row],[TASA 0%]],0)</f>
        <v>0</v>
      </c>
      <c r="M784" t="str">
        <f>FIXED(Tabla1[[#This Row],[TASA EXE.]],0)</f>
        <v>0</v>
      </c>
      <c r="N784" t="str">
        <f>FIXED(Tabla1[[#This Row],[IVA]],0)</f>
        <v>0</v>
      </c>
      <c r="O784" t="str">
        <f>FIXED(Tabla1[[#This Row],[ISR RET]],0)</f>
        <v>0</v>
      </c>
      <c r="P784" t="str">
        <f>FIXED(Tabla1[[#This Row],[IVA RET]],0)</f>
        <v>0</v>
      </c>
      <c r="R784" s="35">
        <f>Tabla1[[#This Row],[TASA 16]]*16%</f>
        <v>0</v>
      </c>
    </row>
    <row r="785" spans="2:20" x14ac:dyDescent="0.25">
      <c r="B785" t="str">
        <f>'[1]210 Y RFC'!A785</f>
        <v>NARJ920615M89</v>
      </c>
      <c r="C785" t="str">
        <f>'[1]210 Y RFC'!B785</f>
        <v>210-0782</v>
      </c>
      <c r="D785" t="str">
        <f>'[1]210 Y RFC'!C785</f>
        <v>NAVARRO ROSAS JUAN MANUEL DE JESUS</v>
      </c>
      <c r="E785" s="28">
        <f>SUMIFS(Tabla16[TASA 16],Tabla16[NUM],Tabla1[[#This Row],[CODIGO]])</f>
        <v>0</v>
      </c>
      <c r="F785" s="28">
        <f>SUMIFS(Tabla16[TASA 0%],Tabla16[NUM],Tabla1[[#This Row],[CODIGO]])</f>
        <v>0</v>
      </c>
      <c r="G785" s="28">
        <f>SUMIFS(Tabla16[[EXENTO ]],Tabla16[NUM],Tabla1[[#This Row],[CODIGO]])</f>
        <v>0</v>
      </c>
      <c r="H785" s="28">
        <f>SUMIFS(Tabla16[IVA],Tabla16[NUM],Tabla1[[#This Row],[CODIGO]])</f>
        <v>0</v>
      </c>
      <c r="I785" s="28">
        <f>SUMIFS(Tabla16[ISR RET.],Tabla16[NUM],Tabla1[[#This Row],[CODIGO]])</f>
        <v>0</v>
      </c>
      <c r="J785" s="28">
        <f>SUMIFS(Tabla16[IVA RET.],Tabla16[NUM],Tabla1[[#This Row],[CODIGO]])</f>
        <v>0</v>
      </c>
      <c r="K785" t="str">
        <f>FIXED(Tabla1[[#This Row],[TASA 16%]],0)</f>
        <v>0</v>
      </c>
      <c r="L785" t="str">
        <f>FIXED(Tabla1[[#This Row],[TASA 0%]],0)</f>
        <v>0</v>
      </c>
      <c r="M785" t="str">
        <f>FIXED(Tabla1[[#This Row],[TASA EXE.]],0)</f>
        <v>0</v>
      </c>
      <c r="N785" t="str">
        <f>FIXED(Tabla1[[#This Row],[IVA]],0)</f>
        <v>0</v>
      </c>
      <c r="O785" t="str">
        <f>FIXED(Tabla1[[#This Row],[ISR RET]],0)</f>
        <v>0</v>
      </c>
      <c r="P785" t="str">
        <f>FIXED(Tabla1[[#This Row],[IVA RET]],0)</f>
        <v>0</v>
      </c>
      <c r="R785" s="35">
        <f>Tabla1[[#This Row],[TASA 16]]*16%</f>
        <v>0</v>
      </c>
      <c r="T785" s="67"/>
    </row>
    <row r="786" spans="2:20" x14ac:dyDescent="0.25">
      <c r="B786" t="str">
        <f>'[1]210 Y RFC'!A786</f>
        <v>DNU170811H88</v>
      </c>
      <c r="C786" t="str">
        <f>'[1]210 Y RFC'!B786</f>
        <v>210-0783</v>
      </c>
      <c r="D786" t="str">
        <f>'[1]210 Y RFC'!C786</f>
        <v>DISTRIBUCIONES NUTRICIONALES S DE RL DE CV</v>
      </c>
      <c r="E786" s="28">
        <f>SUMIFS(Tabla16[TASA 16],Tabla16[NUM],Tabla1[[#This Row],[CODIGO]])</f>
        <v>407759.4375</v>
      </c>
      <c r="F786" s="28">
        <f>SUMIFS(Tabla16[TASA 0%],Tabla16[NUM],Tabla1[[#This Row],[CODIGO]])</f>
        <v>535878.78249999997</v>
      </c>
      <c r="G786" s="28">
        <f>SUMIFS(Tabla16[[EXENTO ]],Tabla16[NUM],Tabla1[[#This Row],[CODIGO]])</f>
        <v>0</v>
      </c>
      <c r="H786" s="28">
        <f>SUMIFS(Tabla16[IVA],Tabla16[NUM],Tabla1[[#This Row],[CODIGO]])</f>
        <v>65241.510000000009</v>
      </c>
      <c r="I786" s="28">
        <f>SUMIFS(Tabla16[ISR RET.],Tabla16[NUM],Tabla1[[#This Row],[CODIGO]])</f>
        <v>0</v>
      </c>
      <c r="J786" s="28">
        <f>SUMIFS(Tabla16[IVA RET.],Tabla16[NUM],Tabla1[[#This Row],[CODIGO]])</f>
        <v>0</v>
      </c>
      <c r="K786" t="str">
        <f>FIXED(Tabla1[[#This Row],[TASA 16%]],0)</f>
        <v>407,759</v>
      </c>
      <c r="L786" t="str">
        <f>FIXED(Tabla1[[#This Row],[TASA 0%]],0)</f>
        <v>535,879</v>
      </c>
      <c r="M786" t="str">
        <f>FIXED(Tabla1[[#This Row],[TASA EXE.]],0)</f>
        <v>0</v>
      </c>
      <c r="N786" t="str">
        <f>FIXED(Tabla1[[#This Row],[IVA]],0)</f>
        <v>65,242</v>
      </c>
      <c r="O786" t="str">
        <f>FIXED(Tabla1[[#This Row],[ISR RET]],0)</f>
        <v>0</v>
      </c>
      <c r="P786" t="str">
        <f>FIXED(Tabla1[[#This Row],[IVA RET]],0)</f>
        <v>0</v>
      </c>
      <c r="R786" s="35">
        <f>Tabla1[[#This Row],[TASA 16]]*16%</f>
        <v>65241.440000000002</v>
      </c>
      <c r="T786" s="67"/>
    </row>
    <row r="787" spans="2:20" x14ac:dyDescent="0.25">
      <c r="B787" t="str">
        <f>'[1]210 Y RFC'!A787</f>
        <v>GBU7109148V4</v>
      </c>
      <c r="C787" t="str">
        <f>'[1]210 Y RFC'!B787</f>
        <v>210-0784</v>
      </c>
      <c r="D787" t="str">
        <f>'[1]210 Y RFC'!C787</f>
        <v>GAS BUTEP SA DE CV</v>
      </c>
      <c r="E787" s="28">
        <f>SUMIFS(Tabla16[TASA 16],Tabla16[NUM],Tabla1[[#This Row],[CODIGO]])</f>
        <v>12804.375</v>
      </c>
      <c r="F787" s="28">
        <f>SUMIFS(Tabla16[TASA 0%],Tabla16[NUM],Tabla1[[#This Row],[CODIGO]])</f>
        <v>5.4999999999608917E-2</v>
      </c>
      <c r="G787" s="28">
        <f>SUMIFS(Tabla16[[EXENTO ]],Tabla16[NUM],Tabla1[[#This Row],[CODIGO]])</f>
        <v>0</v>
      </c>
      <c r="H787" s="28">
        <f>SUMIFS(Tabla16[IVA],Tabla16[NUM],Tabla1[[#This Row],[CODIGO]])</f>
        <v>2048.6999999999998</v>
      </c>
      <c r="I787" s="28">
        <f>SUMIFS(Tabla16[ISR RET.],Tabla16[NUM],Tabla1[[#This Row],[CODIGO]])</f>
        <v>0</v>
      </c>
      <c r="J787" s="28">
        <f>SUMIFS(Tabla16[IVA RET.],Tabla16[NUM],Tabla1[[#This Row],[CODIGO]])</f>
        <v>0</v>
      </c>
      <c r="K787" t="str">
        <f>FIXED(Tabla1[[#This Row],[TASA 16%]],0)</f>
        <v>12,804</v>
      </c>
      <c r="L787" t="str">
        <f>FIXED(Tabla1[[#This Row],[TASA 0%]],0)</f>
        <v>0</v>
      </c>
      <c r="M787" t="str">
        <f>FIXED(Tabla1[[#This Row],[TASA EXE.]],0)</f>
        <v>0</v>
      </c>
      <c r="N787" t="str">
        <f>FIXED(Tabla1[[#This Row],[IVA]],0)</f>
        <v>2,049</v>
      </c>
      <c r="O787" t="str">
        <f>FIXED(Tabla1[[#This Row],[ISR RET]],0)</f>
        <v>0</v>
      </c>
      <c r="P787" t="str">
        <f>FIXED(Tabla1[[#This Row],[IVA RET]],0)</f>
        <v>0</v>
      </c>
      <c r="R787" s="35">
        <f>Tabla1[[#This Row],[TASA 16]]*16%</f>
        <v>2048.64</v>
      </c>
    </row>
    <row r="788" spans="2:20" x14ac:dyDescent="0.25">
      <c r="B788" t="str">
        <f>'[1]210 Y RFC'!A788</f>
        <v>CEN990413732</v>
      </c>
      <c r="C788" t="str">
        <f>'[1]210 Y RFC'!B788</f>
        <v>210-0785</v>
      </c>
      <c r="D788" t="str">
        <f>'[1]210 Y RFC'!C788</f>
        <v>CENTENNIAL SA DE CV</v>
      </c>
      <c r="E788" s="28">
        <f>SUMIFS(Tabla16[TASA 16],Tabla16[NUM],Tabla1[[#This Row],[CODIGO]])</f>
        <v>0</v>
      </c>
      <c r="F788" s="28">
        <f>SUMIFS(Tabla16[TASA 0%],Tabla16[NUM],Tabla1[[#This Row],[CODIGO]])</f>
        <v>0</v>
      </c>
      <c r="G788" s="28">
        <f>SUMIFS(Tabla16[[EXENTO ]],Tabla16[NUM],Tabla1[[#This Row],[CODIGO]])</f>
        <v>0</v>
      </c>
      <c r="H788" s="28">
        <f>SUMIFS(Tabla16[IVA],Tabla16[NUM],Tabla1[[#This Row],[CODIGO]])</f>
        <v>0</v>
      </c>
      <c r="I788" s="28">
        <f>SUMIFS(Tabla16[ISR RET.],Tabla16[NUM],Tabla1[[#This Row],[CODIGO]])</f>
        <v>0</v>
      </c>
      <c r="J788" s="28">
        <f>SUMIFS(Tabla16[IVA RET.],Tabla16[NUM],Tabla1[[#This Row],[CODIGO]])</f>
        <v>0</v>
      </c>
      <c r="K788" t="str">
        <f>FIXED(Tabla1[[#This Row],[TASA 16%]],0)</f>
        <v>0</v>
      </c>
      <c r="L788" t="str">
        <f>FIXED(Tabla1[[#This Row],[TASA 0%]],0)</f>
        <v>0</v>
      </c>
      <c r="M788" t="str">
        <f>FIXED(Tabla1[[#This Row],[TASA EXE.]],0)</f>
        <v>0</v>
      </c>
      <c r="N788" t="str">
        <f>FIXED(Tabla1[[#This Row],[IVA]],0)</f>
        <v>0</v>
      </c>
      <c r="O788" t="str">
        <f>FIXED(Tabla1[[#This Row],[ISR RET]],0)</f>
        <v>0</v>
      </c>
      <c r="P788" t="str">
        <f>FIXED(Tabla1[[#This Row],[IVA RET]],0)</f>
        <v>0</v>
      </c>
      <c r="R788" s="35">
        <f>Tabla1[[#This Row],[TASA 16]]*16%</f>
        <v>0</v>
      </c>
      <c r="T788" s="67"/>
    </row>
    <row r="789" spans="2:20" x14ac:dyDescent="0.25">
      <c r="B789" t="str">
        <f>'[1]210 Y RFC'!A789</f>
        <v>PET170821TX8</v>
      </c>
      <c r="C789" t="str">
        <f>'[1]210 Y RFC'!B789</f>
        <v>210-0786</v>
      </c>
      <c r="D789" t="str">
        <f>'[1]210 Y RFC'!C789</f>
        <v>PETROTEP SA DE CV</v>
      </c>
      <c r="E789" s="28">
        <f>SUMIFS(Tabla16[TASA 16],Tabla16[NUM],Tabla1[[#This Row],[CODIGO]])</f>
        <v>0</v>
      </c>
      <c r="F789" s="28">
        <f>SUMIFS(Tabla16[TASA 0%],Tabla16[NUM],Tabla1[[#This Row],[CODIGO]])</f>
        <v>0</v>
      </c>
      <c r="G789" s="28">
        <f>SUMIFS(Tabla16[[EXENTO ]],Tabla16[NUM],Tabla1[[#This Row],[CODIGO]])</f>
        <v>0</v>
      </c>
      <c r="H789" s="28">
        <f>SUMIFS(Tabla16[IVA],Tabla16[NUM],Tabla1[[#This Row],[CODIGO]])</f>
        <v>0</v>
      </c>
      <c r="I789" s="28">
        <f>SUMIFS(Tabla16[ISR RET.],Tabla16[NUM],Tabla1[[#This Row],[CODIGO]])</f>
        <v>0</v>
      </c>
      <c r="J789" s="28">
        <f>SUMIFS(Tabla16[IVA RET.],Tabla16[NUM],Tabla1[[#This Row],[CODIGO]])</f>
        <v>0</v>
      </c>
      <c r="K789" t="str">
        <f>FIXED(Tabla1[[#This Row],[TASA 16%]],0)</f>
        <v>0</v>
      </c>
      <c r="L789" t="str">
        <f>FIXED(Tabla1[[#This Row],[TASA 0%]],0)</f>
        <v>0</v>
      </c>
      <c r="M789" t="str">
        <f>FIXED(Tabla1[[#This Row],[TASA EXE.]],0)</f>
        <v>0</v>
      </c>
      <c r="N789" t="str">
        <f>FIXED(Tabla1[[#This Row],[IVA]],0)</f>
        <v>0</v>
      </c>
      <c r="O789" t="str">
        <f>FIXED(Tabla1[[#This Row],[ISR RET]],0)</f>
        <v>0</v>
      </c>
      <c r="P789" t="str">
        <f>FIXED(Tabla1[[#This Row],[IVA RET]],0)</f>
        <v>0</v>
      </c>
      <c r="R789" s="35">
        <f>Tabla1[[#This Row],[TASA 16]]*16%</f>
        <v>0</v>
      </c>
      <c r="T789" s="67"/>
    </row>
    <row r="790" spans="2:20" x14ac:dyDescent="0.25">
      <c r="B790" t="str">
        <f>'[1]210 Y RFC'!A790</f>
        <v>GAMR620330C36</v>
      </c>
      <c r="C790" t="str">
        <f>'[1]210 Y RFC'!B790</f>
        <v>210-0787</v>
      </c>
      <c r="D790" t="str">
        <f>'[1]210 Y RFC'!C790</f>
        <v>GALVAN MARTINEZ REGINALDO</v>
      </c>
      <c r="E790" s="28">
        <f>SUMIFS(Tabla16[TASA 16],Tabla16[NUM],Tabla1[[#This Row],[CODIGO]])</f>
        <v>0</v>
      </c>
      <c r="F790" s="28">
        <f>SUMIFS(Tabla16[TASA 0%],Tabla16[NUM],Tabla1[[#This Row],[CODIGO]])</f>
        <v>0</v>
      </c>
      <c r="G790" s="28">
        <f>SUMIFS(Tabla16[[EXENTO ]],Tabla16[NUM],Tabla1[[#This Row],[CODIGO]])</f>
        <v>0</v>
      </c>
      <c r="H790" s="28">
        <f>SUMIFS(Tabla16[IVA],Tabla16[NUM],Tabla1[[#This Row],[CODIGO]])</f>
        <v>0</v>
      </c>
      <c r="I790" s="28">
        <f>SUMIFS(Tabla16[ISR RET.],Tabla16[NUM],Tabla1[[#This Row],[CODIGO]])</f>
        <v>0</v>
      </c>
      <c r="J790" s="28">
        <f>SUMIFS(Tabla16[IVA RET.],Tabla16[NUM],Tabla1[[#This Row],[CODIGO]])</f>
        <v>0</v>
      </c>
      <c r="K790" t="str">
        <f>FIXED(Tabla1[[#This Row],[TASA 16%]],0)</f>
        <v>0</v>
      </c>
      <c r="L790" t="str">
        <f>FIXED(Tabla1[[#This Row],[TASA 0%]],0)</f>
        <v>0</v>
      </c>
      <c r="M790" t="str">
        <f>FIXED(Tabla1[[#This Row],[TASA EXE.]],0)</f>
        <v>0</v>
      </c>
      <c r="N790" t="str">
        <f>FIXED(Tabla1[[#This Row],[IVA]],0)</f>
        <v>0</v>
      </c>
      <c r="O790" t="str">
        <f>FIXED(Tabla1[[#This Row],[ISR RET]],0)</f>
        <v>0</v>
      </c>
      <c r="P790" t="str">
        <f>FIXED(Tabla1[[#This Row],[IVA RET]],0)</f>
        <v>0</v>
      </c>
      <c r="R790" s="35">
        <f>Tabla1[[#This Row],[TASA 16]]*16%</f>
        <v>0</v>
      </c>
    </row>
    <row r="791" spans="2:20" x14ac:dyDescent="0.25">
      <c r="B791" t="str">
        <f>'[1]210 Y RFC'!A791</f>
        <v>HOR140116UZ4</v>
      </c>
      <c r="C791" t="str">
        <f>'[1]210 Y RFC'!B791</f>
        <v>210-0788</v>
      </c>
      <c r="D791" t="str">
        <f>'[1]210 Y RFC'!C791</f>
        <v>HORNIPAN SA DE CV</v>
      </c>
      <c r="E791" s="28">
        <f>SUMIFS(Tabla16[TASA 16],Tabla16[NUM],Tabla1[[#This Row],[CODIGO]])</f>
        <v>0</v>
      </c>
      <c r="F791" s="28">
        <f>SUMIFS(Tabla16[TASA 0%],Tabla16[NUM],Tabla1[[#This Row],[CODIGO]])</f>
        <v>0</v>
      </c>
      <c r="G791" s="28">
        <f>SUMIFS(Tabla16[[EXENTO ]],Tabla16[NUM],Tabla1[[#This Row],[CODIGO]])</f>
        <v>0</v>
      </c>
      <c r="H791" s="28">
        <f>SUMIFS(Tabla16[IVA],Tabla16[NUM],Tabla1[[#This Row],[CODIGO]])</f>
        <v>0</v>
      </c>
      <c r="I791" s="28">
        <f>SUMIFS(Tabla16[ISR RET.],Tabla16[NUM],Tabla1[[#This Row],[CODIGO]])</f>
        <v>0</v>
      </c>
      <c r="J791" s="28">
        <f>SUMIFS(Tabla16[IVA RET.],Tabla16[NUM],Tabla1[[#This Row],[CODIGO]])</f>
        <v>0</v>
      </c>
      <c r="K791" t="str">
        <f>FIXED(Tabla1[[#This Row],[TASA 16%]],0)</f>
        <v>0</v>
      </c>
      <c r="L791" t="str">
        <f>FIXED(Tabla1[[#This Row],[TASA 0%]],0)</f>
        <v>0</v>
      </c>
      <c r="M791" t="str">
        <f>FIXED(Tabla1[[#This Row],[TASA EXE.]],0)</f>
        <v>0</v>
      </c>
      <c r="N791" t="str">
        <f>FIXED(Tabla1[[#This Row],[IVA]],0)</f>
        <v>0</v>
      </c>
      <c r="O791" t="str">
        <f>FIXED(Tabla1[[#This Row],[ISR RET]],0)</f>
        <v>0</v>
      </c>
      <c r="P791" t="str">
        <f>FIXED(Tabla1[[#This Row],[IVA RET]],0)</f>
        <v>0</v>
      </c>
      <c r="R791" s="35">
        <f>Tabla1[[#This Row],[TASA 16]]*16%</f>
        <v>0</v>
      </c>
    </row>
    <row r="792" spans="2:20" x14ac:dyDescent="0.25">
      <c r="B792" t="str">
        <f>'[1]210 Y RFC'!A792</f>
        <v>RALR611231RL0</v>
      </c>
      <c r="C792" t="str">
        <f>'[1]210 Y RFC'!B792</f>
        <v>210-0789</v>
      </c>
      <c r="D792" t="str">
        <f>'[1]210 Y RFC'!C792</f>
        <v>RAMOS LOMELI MA REBECA</v>
      </c>
      <c r="E792" s="28">
        <f>SUMIFS(Tabla16[TASA 16],Tabla16[NUM],Tabla1[[#This Row],[CODIGO]])</f>
        <v>0</v>
      </c>
      <c r="F792" s="28">
        <f>SUMIFS(Tabla16[TASA 0%],Tabla16[NUM],Tabla1[[#This Row],[CODIGO]])</f>
        <v>0</v>
      </c>
      <c r="G792" s="28">
        <f>SUMIFS(Tabla16[[EXENTO ]],Tabla16[NUM],Tabla1[[#This Row],[CODIGO]])</f>
        <v>0</v>
      </c>
      <c r="H792" s="28">
        <f>SUMIFS(Tabla16[IVA],Tabla16[NUM],Tabla1[[#This Row],[CODIGO]])</f>
        <v>0</v>
      </c>
      <c r="I792" s="28">
        <f>SUMIFS(Tabla16[ISR RET.],Tabla16[NUM],Tabla1[[#This Row],[CODIGO]])</f>
        <v>0</v>
      </c>
      <c r="J792" s="28">
        <f>SUMIFS(Tabla16[IVA RET.],Tabla16[NUM],Tabla1[[#This Row],[CODIGO]])</f>
        <v>0</v>
      </c>
      <c r="K792" t="str">
        <f>FIXED(Tabla1[[#This Row],[TASA 16%]],0)</f>
        <v>0</v>
      </c>
      <c r="L792" t="str">
        <f>FIXED(Tabla1[[#This Row],[TASA 0%]],0)</f>
        <v>0</v>
      </c>
      <c r="M792" t="str">
        <f>FIXED(Tabla1[[#This Row],[TASA EXE.]],0)</f>
        <v>0</v>
      </c>
      <c r="N792" t="str">
        <f>FIXED(Tabla1[[#This Row],[IVA]],0)</f>
        <v>0</v>
      </c>
      <c r="O792" t="str">
        <f>FIXED(Tabla1[[#This Row],[ISR RET]],0)</f>
        <v>0</v>
      </c>
      <c r="P792" t="str">
        <f>FIXED(Tabla1[[#This Row],[IVA RET]],0)</f>
        <v>0</v>
      </c>
      <c r="R792" s="35">
        <f>Tabla1[[#This Row],[TASA 16]]*16%</f>
        <v>0</v>
      </c>
    </row>
    <row r="793" spans="2:20" x14ac:dyDescent="0.25">
      <c r="B793" t="str">
        <f>'[1]210 Y RFC'!A793</f>
        <v>OCA160924455</v>
      </c>
      <c r="C793" t="str">
        <f>'[1]210 Y RFC'!B793</f>
        <v>210-0790</v>
      </c>
      <c r="D793" t="str">
        <f>'[1]210 Y RFC'!C793</f>
        <v>OPERADORA COMERCIAL ANJOMA S DE RL DE CV</v>
      </c>
      <c r="E793" s="28">
        <f>SUMIFS(Tabla16[TASA 16],Tabla16[NUM],Tabla1[[#This Row],[CODIGO]])</f>
        <v>0</v>
      </c>
      <c r="F793" s="28">
        <f>SUMIFS(Tabla16[TASA 0%],Tabla16[NUM],Tabla1[[#This Row],[CODIGO]])</f>
        <v>0</v>
      </c>
      <c r="G793" s="28">
        <f>SUMIFS(Tabla16[[EXENTO ]],Tabla16[NUM],Tabla1[[#This Row],[CODIGO]])</f>
        <v>0</v>
      </c>
      <c r="H793" s="28">
        <f>SUMIFS(Tabla16[IVA],Tabla16[NUM],Tabla1[[#This Row],[CODIGO]])</f>
        <v>0</v>
      </c>
      <c r="I793" s="28">
        <f>SUMIFS(Tabla16[ISR RET.],Tabla16[NUM],Tabla1[[#This Row],[CODIGO]])</f>
        <v>0</v>
      </c>
      <c r="J793" s="28">
        <f>SUMIFS(Tabla16[IVA RET.],Tabla16[NUM],Tabla1[[#This Row],[CODIGO]])</f>
        <v>0</v>
      </c>
      <c r="K793" t="str">
        <f>FIXED(Tabla1[[#This Row],[TASA 16%]],0)</f>
        <v>0</v>
      </c>
      <c r="L793" t="str">
        <f>FIXED(Tabla1[[#This Row],[TASA 0%]],0)</f>
        <v>0</v>
      </c>
      <c r="M793" t="str">
        <f>FIXED(Tabla1[[#This Row],[TASA EXE.]],0)</f>
        <v>0</v>
      </c>
      <c r="N793" t="str">
        <f>FIXED(Tabla1[[#This Row],[IVA]],0)</f>
        <v>0</v>
      </c>
      <c r="O793" t="str">
        <f>FIXED(Tabla1[[#This Row],[ISR RET]],0)</f>
        <v>0</v>
      </c>
      <c r="P793" t="str">
        <f>FIXED(Tabla1[[#This Row],[IVA RET]],0)</f>
        <v>0</v>
      </c>
      <c r="R793" s="35">
        <f>Tabla1[[#This Row],[TASA 16]]*16%</f>
        <v>0</v>
      </c>
    </row>
    <row r="794" spans="2:20" x14ac:dyDescent="0.25">
      <c r="B794" t="str">
        <f>'[1]210 Y RFC'!A794</f>
        <v>OCO980903D14</v>
      </c>
      <c r="C794" t="str">
        <f>'[1]210 Y RFC'!B794</f>
        <v>210-0791</v>
      </c>
      <c r="D794" t="str">
        <f>'[1]210 Y RFC'!C794</f>
        <v>OLEOQUIMICA COMERCIAL SA DE CV</v>
      </c>
      <c r="E794" s="28">
        <f>SUMIFS(Tabla16[TASA 16],Tabla16[NUM],Tabla1[[#This Row],[CODIGO]])</f>
        <v>0</v>
      </c>
      <c r="F794" s="28">
        <f>SUMIFS(Tabla16[TASA 0%],Tabla16[NUM],Tabla1[[#This Row],[CODIGO]])</f>
        <v>0</v>
      </c>
      <c r="G794" s="28">
        <f>SUMIFS(Tabla16[[EXENTO ]],Tabla16[NUM],Tabla1[[#This Row],[CODIGO]])</f>
        <v>0</v>
      </c>
      <c r="H794" s="28">
        <f>SUMIFS(Tabla16[IVA],Tabla16[NUM],Tabla1[[#This Row],[CODIGO]])</f>
        <v>0</v>
      </c>
      <c r="I794" s="28">
        <f>SUMIFS(Tabla16[ISR RET.],Tabla16[NUM],Tabla1[[#This Row],[CODIGO]])</f>
        <v>0</v>
      </c>
      <c r="J794" s="28">
        <f>SUMIFS(Tabla16[IVA RET.],Tabla16[NUM],Tabla1[[#This Row],[CODIGO]])</f>
        <v>0</v>
      </c>
      <c r="K794" t="str">
        <f>FIXED(Tabla1[[#This Row],[TASA 16%]],0)</f>
        <v>0</v>
      </c>
      <c r="L794" t="str">
        <f>FIXED(Tabla1[[#This Row],[TASA 0%]],0)</f>
        <v>0</v>
      </c>
      <c r="M794" t="str">
        <f>FIXED(Tabla1[[#This Row],[TASA EXE.]],0)</f>
        <v>0</v>
      </c>
      <c r="N794" t="str">
        <f>FIXED(Tabla1[[#This Row],[IVA]],0)</f>
        <v>0</v>
      </c>
      <c r="O794" t="str">
        <f>FIXED(Tabla1[[#This Row],[ISR RET]],0)</f>
        <v>0</v>
      </c>
      <c r="P794" t="str">
        <f>FIXED(Tabla1[[#This Row],[IVA RET]],0)</f>
        <v>0</v>
      </c>
      <c r="R794" s="35">
        <f>Tabla1[[#This Row],[TASA 16]]*16%</f>
        <v>0</v>
      </c>
    </row>
    <row r="795" spans="2:20" x14ac:dyDescent="0.25">
      <c r="B795" t="str">
        <f>'[1]210 Y RFC'!A795</f>
        <v>VAPJ6001269D7</v>
      </c>
      <c r="C795" t="str">
        <f>'[1]210 Y RFC'!B795</f>
        <v>210-0792</v>
      </c>
      <c r="D795" t="str">
        <f>'[1]210 Y RFC'!C795</f>
        <v>VALDOVINOS PICHARDO MARIA DE JESUS</v>
      </c>
      <c r="E795" s="28">
        <f>SUMIFS(Tabla16[TASA 16],Tabla16[NUM],Tabla1[[#This Row],[CODIGO]])</f>
        <v>0</v>
      </c>
      <c r="F795" s="28">
        <f>SUMIFS(Tabla16[TASA 0%],Tabla16[NUM],Tabla1[[#This Row],[CODIGO]])</f>
        <v>0</v>
      </c>
      <c r="G795" s="28">
        <f>SUMIFS(Tabla16[[EXENTO ]],Tabla16[NUM],Tabla1[[#This Row],[CODIGO]])</f>
        <v>0</v>
      </c>
      <c r="H795" s="28">
        <f>SUMIFS(Tabla16[IVA],Tabla16[NUM],Tabla1[[#This Row],[CODIGO]])</f>
        <v>0</v>
      </c>
      <c r="I795" s="28">
        <f>SUMIFS(Tabla16[ISR RET.],Tabla16[NUM],Tabla1[[#This Row],[CODIGO]])</f>
        <v>0</v>
      </c>
      <c r="J795" s="28">
        <f>SUMIFS(Tabla16[IVA RET.],Tabla16[NUM],Tabla1[[#This Row],[CODIGO]])</f>
        <v>0</v>
      </c>
      <c r="K795" t="str">
        <f>FIXED(Tabla1[[#This Row],[TASA 16%]],0)</f>
        <v>0</v>
      </c>
      <c r="L795" t="str">
        <f>FIXED(Tabla1[[#This Row],[TASA 0%]],0)</f>
        <v>0</v>
      </c>
      <c r="M795" t="str">
        <f>FIXED(Tabla1[[#This Row],[TASA EXE.]],0)</f>
        <v>0</v>
      </c>
      <c r="N795" t="str">
        <f>FIXED(Tabla1[[#This Row],[IVA]],0)</f>
        <v>0</v>
      </c>
      <c r="O795" t="str">
        <f>FIXED(Tabla1[[#This Row],[ISR RET]],0)</f>
        <v>0</v>
      </c>
      <c r="P795" t="str">
        <f>FIXED(Tabla1[[#This Row],[IVA RET]],0)</f>
        <v>0</v>
      </c>
      <c r="R795" s="35">
        <f>Tabla1[[#This Row],[TASA 16]]*16%</f>
        <v>0</v>
      </c>
    </row>
    <row r="796" spans="2:20" x14ac:dyDescent="0.25">
      <c r="B796" t="str">
        <f>'[1]210 Y RFC'!A796</f>
        <v>CCH130128LC5</v>
      </c>
      <c r="C796" t="str">
        <f>'[1]210 Y RFC'!B796</f>
        <v>210-0793</v>
      </c>
      <c r="D796" t="str">
        <f>'[1]210 Y RFC'!C796</f>
        <v>COMERCIALIZADORA CLINICA HOSPITALARIA S DE RL DE CV</v>
      </c>
      <c r="E796" s="28">
        <f>SUMIFS(Tabla16[TASA 16],Tabla16[NUM],Tabla1[[#This Row],[CODIGO]])</f>
        <v>0</v>
      </c>
      <c r="F796" s="28">
        <f>SUMIFS(Tabla16[TASA 0%],Tabla16[NUM],Tabla1[[#This Row],[CODIGO]])</f>
        <v>0</v>
      </c>
      <c r="G796" s="28">
        <f>SUMIFS(Tabla16[[EXENTO ]],Tabla16[NUM],Tabla1[[#This Row],[CODIGO]])</f>
        <v>0</v>
      </c>
      <c r="H796" s="28">
        <f>SUMIFS(Tabla16[IVA],Tabla16[NUM],Tabla1[[#This Row],[CODIGO]])</f>
        <v>0</v>
      </c>
      <c r="I796" s="28">
        <f>SUMIFS(Tabla16[ISR RET.],Tabla16[NUM],Tabla1[[#This Row],[CODIGO]])</f>
        <v>0</v>
      </c>
      <c r="J796" s="28">
        <f>SUMIFS(Tabla16[IVA RET.],Tabla16[NUM],Tabla1[[#This Row],[CODIGO]])</f>
        <v>0</v>
      </c>
      <c r="K796" t="str">
        <f>FIXED(Tabla1[[#This Row],[TASA 16%]],0)</f>
        <v>0</v>
      </c>
      <c r="L796" t="str">
        <f>FIXED(Tabla1[[#This Row],[TASA 0%]],0)</f>
        <v>0</v>
      </c>
      <c r="M796" t="str">
        <f>FIXED(Tabla1[[#This Row],[TASA EXE.]],0)</f>
        <v>0</v>
      </c>
      <c r="N796" t="str">
        <f>FIXED(Tabla1[[#This Row],[IVA]],0)</f>
        <v>0</v>
      </c>
      <c r="O796" t="str">
        <f>FIXED(Tabla1[[#This Row],[ISR RET]],0)</f>
        <v>0</v>
      </c>
      <c r="P796" t="str">
        <f>FIXED(Tabla1[[#This Row],[IVA RET]],0)</f>
        <v>0</v>
      </c>
      <c r="R796" s="35">
        <f>Tabla1[[#This Row],[TASA 16]]*16%</f>
        <v>0</v>
      </c>
    </row>
    <row r="797" spans="2:20" x14ac:dyDescent="0.25">
      <c r="B797" t="str">
        <f>'[1]210 Y RFC'!A797</f>
        <v>JIJA6712272T7</v>
      </c>
      <c r="C797" t="str">
        <f>'[1]210 Y RFC'!B797</f>
        <v>210-0794</v>
      </c>
      <c r="D797" t="str">
        <f>'[1]210 Y RFC'!C797</f>
        <v>JIMENEZ JIMENEZ ARMANDO</v>
      </c>
      <c r="E797" s="28">
        <f>SUMIFS(Tabla16[TASA 16],Tabla16[NUM],Tabla1[[#This Row],[CODIGO]])</f>
        <v>0</v>
      </c>
      <c r="F797" s="28">
        <f>SUMIFS(Tabla16[TASA 0%],Tabla16[NUM],Tabla1[[#This Row],[CODIGO]])</f>
        <v>54255.48</v>
      </c>
      <c r="G797" s="28">
        <f>SUMIFS(Tabla16[[EXENTO ]],Tabla16[NUM],Tabla1[[#This Row],[CODIGO]])</f>
        <v>0</v>
      </c>
      <c r="H797" s="28">
        <f>SUMIFS(Tabla16[IVA],Tabla16[NUM],Tabla1[[#This Row],[CODIGO]])</f>
        <v>0</v>
      </c>
      <c r="I797" s="28">
        <f>SUMIFS(Tabla16[ISR RET.],Tabla16[NUM],Tabla1[[#This Row],[CODIGO]])</f>
        <v>0</v>
      </c>
      <c r="J797" s="28">
        <f>SUMIFS(Tabla16[IVA RET.],Tabla16[NUM],Tabla1[[#This Row],[CODIGO]])</f>
        <v>0</v>
      </c>
      <c r="K797" t="str">
        <f>FIXED(Tabla1[[#This Row],[TASA 16%]],0)</f>
        <v>0</v>
      </c>
      <c r="L797" t="str">
        <f>FIXED(Tabla1[[#This Row],[TASA 0%]],0)</f>
        <v>54,255</v>
      </c>
      <c r="M797" t="str">
        <f>FIXED(Tabla1[[#This Row],[TASA EXE.]],0)</f>
        <v>0</v>
      </c>
      <c r="N797" t="str">
        <f>FIXED(Tabla1[[#This Row],[IVA]],0)</f>
        <v>0</v>
      </c>
      <c r="O797" t="str">
        <f>FIXED(Tabla1[[#This Row],[ISR RET]],0)</f>
        <v>0</v>
      </c>
      <c r="P797" t="str">
        <f>FIXED(Tabla1[[#This Row],[IVA RET]],0)</f>
        <v>0</v>
      </c>
      <c r="R797" s="35">
        <f>Tabla1[[#This Row],[TASA 16]]*16%</f>
        <v>0</v>
      </c>
    </row>
    <row r="798" spans="2:20" x14ac:dyDescent="0.25">
      <c r="B798" t="str">
        <f>'[1]210 Y RFC'!A798</f>
        <v>RME090324EY3</v>
      </c>
      <c r="C798" t="str">
        <f>'[1]210 Y RFC'!B798</f>
        <v>210-0795</v>
      </c>
      <c r="D798" t="str">
        <f>'[1]210 Y RFC'!C798</f>
        <v>MEDICAL WAY SA DE CV</v>
      </c>
      <c r="E798" s="28">
        <f>SUMIFS(Tabla16[TASA 16],Tabla16[NUM],Tabla1[[#This Row],[CODIGO]])</f>
        <v>0</v>
      </c>
      <c r="F798" s="28">
        <f>SUMIFS(Tabla16[TASA 0%],Tabla16[NUM],Tabla1[[#This Row],[CODIGO]])</f>
        <v>0</v>
      </c>
      <c r="G798" s="28">
        <f>SUMIFS(Tabla16[[EXENTO ]],Tabla16[NUM],Tabla1[[#This Row],[CODIGO]])</f>
        <v>0</v>
      </c>
      <c r="H798" s="28">
        <f>SUMIFS(Tabla16[IVA],Tabla16[NUM],Tabla1[[#This Row],[CODIGO]])</f>
        <v>0</v>
      </c>
      <c r="I798" s="28">
        <f>SUMIFS(Tabla16[ISR RET.],Tabla16[NUM],Tabla1[[#This Row],[CODIGO]])</f>
        <v>0</v>
      </c>
      <c r="J798" s="28">
        <f>SUMIFS(Tabla16[IVA RET.],Tabla16[NUM],Tabla1[[#This Row],[CODIGO]])</f>
        <v>0</v>
      </c>
      <c r="K798" t="str">
        <f>FIXED(Tabla1[[#This Row],[TASA 16%]],0)</f>
        <v>0</v>
      </c>
      <c r="L798" t="str">
        <f>FIXED(Tabla1[[#This Row],[TASA 0%]],0)</f>
        <v>0</v>
      </c>
      <c r="M798" t="str">
        <f>FIXED(Tabla1[[#This Row],[TASA EXE.]],0)</f>
        <v>0</v>
      </c>
      <c r="N798" t="str">
        <f>FIXED(Tabla1[[#This Row],[IVA]],0)</f>
        <v>0</v>
      </c>
      <c r="O798" t="str">
        <f>FIXED(Tabla1[[#This Row],[ISR RET]],0)</f>
        <v>0</v>
      </c>
      <c r="P798" t="str">
        <f>FIXED(Tabla1[[#This Row],[IVA RET]],0)</f>
        <v>0</v>
      </c>
      <c r="R798" s="35">
        <f>Tabla1[[#This Row],[TASA 16]]*16%</f>
        <v>0</v>
      </c>
    </row>
    <row r="799" spans="2:20" x14ac:dyDescent="0.25">
      <c r="B799" t="str">
        <f>'[1]210 Y RFC'!A799</f>
        <v>ACO830915237</v>
      </c>
      <c r="C799" t="str">
        <f>'[1]210 Y RFC'!B799</f>
        <v>210-0796</v>
      </c>
      <c r="D799" t="str">
        <f>'[1]210 Y RFC'!C799</f>
        <v>AUTOINGENIERIA COVAL</v>
      </c>
      <c r="E799" s="28">
        <f>SUMIFS(Tabla16[TASA 16],Tabla16[NUM],Tabla1[[#This Row],[CODIGO]])</f>
        <v>0</v>
      </c>
      <c r="F799" s="28">
        <f>SUMIFS(Tabla16[TASA 0%],Tabla16[NUM],Tabla1[[#This Row],[CODIGO]])</f>
        <v>0</v>
      </c>
      <c r="G799" s="28">
        <f>SUMIFS(Tabla16[[EXENTO ]],Tabla16[NUM],Tabla1[[#This Row],[CODIGO]])</f>
        <v>0</v>
      </c>
      <c r="H799" s="28">
        <f>SUMIFS(Tabla16[IVA],Tabla16[NUM],Tabla1[[#This Row],[CODIGO]])</f>
        <v>0</v>
      </c>
      <c r="I799" s="28">
        <f>SUMIFS(Tabla16[ISR RET.],Tabla16[NUM],Tabla1[[#This Row],[CODIGO]])</f>
        <v>0</v>
      </c>
      <c r="J799" s="28">
        <f>SUMIFS(Tabla16[IVA RET.],Tabla16[NUM],Tabla1[[#This Row],[CODIGO]])</f>
        <v>0</v>
      </c>
      <c r="K799" t="str">
        <f>FIXED(Tabla1[[#This Row],[TASA 16%]],0)</f>
        <v>0</v>
      </c>
      <c r="L799" t="str">
        <f>FIXED(Tabla1[[#This Row],[TASA 0%]],0)</f>
        <v>0</v>
      </c>
      <c r="M799" t="str">
        <f>FIXED(Tabla1[[#This Row],[TASA EXE.]],0)</f>
        <v>0</v>
      </c>
      <c r="N799" t="str">
        <f>FIXED(Tabla1[[#This Row],[IVA]],0)</f>
        <v>0</v>
      </c>
      <c r="O799" t="str">
        <f>FIXED(Tabla1[[#This Row],[ISR RET]],0)</f>
        <v>0</v>
      </c>
      <c r="P799" t="str">
        <f>FIXED(Tabla1[[#This Row],[IVA RET]],0)</f>
        <v>0</v>
      </c>
      <c r="R799" s="35">
        <f>Tabla1[[#This Row],[TASA 16]]*16%</f>
        <v>0</v>
      </c>
    </row>
    <row r="800" spans="2:20" x14ac:dyDescent="0.25">
      <c r="B800" t="str">
        <f>'[1]210 Y RFC'!A800</f>
        <v>RAMJ691206314</v>
      </c>
      <c r="C800" t="str">
        <f>'[1]210 Y RFC'!B800</f>
        <v>210-0797</v>
      </c>
      <c r="D800" t="str">
        <f>'[1]210 Y RFC'!C800</f>
        <v>RAMIREZ MORALES JORGE ANSELMO</v>
      </c>
      <c r="E800" s="28">
        <f>SUMIFS(Tabla16[TASA 16],Tabla16[NUM],Tabla1[[#This Row],[CODIGO]])</f>
        <v>0</v>
      </c>
      <c r="F800" s="28">
        <f>SUMIFS(Tabla16[TASA 0%],Tabla16[NUM],Tabla1[[#This Row],[CODIGO]])</f>
        <v>0</v>
      </c>
      <c r="G800" s="28">
        <f>SUMIFS(Tabla16[[EXENTO ]],Tabla16[NUM],Tabla1[[#This Row],[CODIGO]])</f>
        <v>0</v>
      </c>
      <c r="H800" s="28">
        <f>SUMIFS(Tabla16[IVA],Tabla16[NUM],Tabla1[[#This Row],[CODIGO]])</f>
        <v>0</v>
      </c>
      <c r="I800" s="28">
        <f>SUMIFS(Tabla16[ISR RET.],Tabla16[NUM],Tabla1[[#This Row],[CODIGO]])</f>
        <v>0</v>
      </c>
      <c r="J800" s="28">
        <f>SUMIFS(Tabla16[IVA RET.],Tabla16[NUM],Tabla1[[#This Row],[CODIGO]])</f>
        <v>0</v>
      </c>
      <c r="K800" t="str">
        <f>FIXED(Tabla1[[#This Row],[TASA 16%]],0)</f>
        <v>0</v>
      </c>
      <c r="L800" t="str">
        <f>FIXED(Tabla1[[#This Row],[TASA 0%]],0)</f>
        <v>0</v>
      </c>
      <c r="M800" t="str">
        <f>FIXED(Tabla1[[#This Row],[TASA EXE.]],0)</f>
        <v>0</v>
      </c>
      <c r="N800" t="str">
        <f>FIXED(Tabla1[[#This Row],[IVA]],0)</f>
        <v>0</v>
      </c>
      <c r="O800" t="str">
        <f>FIXED(Tabla1[[#This Row],[ISR RET]],0)</f>
        <v>0</v>
      </c>
      <c r="P800" t="str">
        <f>FIXED(Tabla1[[#This Row],[IVA RET]],0)</f>
        <v>0</v>
      </c>
      <c r="R800" s="35">
        <f>Tabla1[[#This Row],[TASA 16]]*16%</f>
        <v>0</v>
      </c>
    </row>
    <row r="801" spans="2:20" x14ac:dyDescent="0.25">
      <c r="B801" t="str">
        <f>'[1]210 Y RFC'!A801</f>
        <v>RMA1403196A1</v>
      </c>
      <c r="C801" t="str">
        <f>'[1]210 Y RFC'!B801</f>
        <v>210-0798</v>
      </c>
      <c r="D801" t="str">
        <f>'[1]210 Y RFC'!C801</f>
        <v>RADIAN MAG SA DE CV</v>
      </c>
      <c r="E801" s="28">
        <f>SUMIFS(Tabla16[TASA 16],Tabla16[NUM],Tabla1[[#This Row],[CODIGO]])</f>
        <v>0</v>
      </c>
      <c r="F801" s="28">
        <f>SUMIFS(Tabla16[TASA 0%],Tabla16[NUM],Tabla1[[#This Row],[CODIGO]])</f>
        <v>0</v>
      </c>
      <c r="G801" s="28">
        <f>SUMIFS(Tabla16[[EXENTO ]],Tabla16[NUM],Tabla1[[#This Row],[CODIGO]])</f>
        <v>0</v>
      </c>
      <c r="H801" s="28">
        <f>SUMIFS(Tabla16[IVA],Tabla16[NUM],Tabla1[[#This Row],[CODIGO]])</f>
        <v>0</v>
      </c>
      <c r="I801" s="28">
        <f>SUMIFS(Tabla16[ISR RET.],Tabla16[NUM],Tabla1[[#This Row],[CODIGO]])</f>
        <v>0</v>
      </c>
      <c r="J801" s="28">
        <f>SUMIFS(Tabla16[IVA RET.],Tabla16[NUM],Tabla1[[#This Row],[CODIGO]])</f>
        <v>0</v>
      </c>
      <c r="K801" t="str">
        <f>FIXED(Tabla1[[#This Row],[TASA 16%]],0)</f>
        <v>0</v>
      </c>
      <c r="L801" t="str">
        <f>FIXED(Tabla1[[#This Row],[TASA 0%]],0)</f>
        <v>0</v>
      </c>
      <c r="M801" t="str">
        <f>FIXED(Tabla1[[#This Row],[TASA EXE.]],0)</f>
        <v>0</v>
      </c>
      <c r="N801" t="str">
        <f>FIXED(Tabla1[[#This Row],[IVA]],0)</f>
        <v>0</v>
      </c>
      <c r="O801" t="str">
        <f>FIXED(Tabla1[[#This Row],[ISR RET]],0)</f>
        <v>0</v>
      </c>
      <c r="P801" t="str">
        <f>FIXED(Tabla1[[#This Row],[IVA RET]],0)</f>
        <v>0</v>
      </c>
      <c r="R801" s="35">
        <f>Tabla1[[#This Row],[TASA 16]]*16%</f>
        <v>0</v>
      </c>
    </row>
    <row r="802" spans="2:20" x14ac:dyDescent="0.25">
      <c r="B802" t="str">
        <f>'[1]210 Y RFC'!A802</f>
        <v>MAMM680726FY0</v>
      </c>
      <c r="C802" t="str">
        <f>'[1]210 Y RFC'!B802</f>
        <v>210-0799</v>
      </c>
      <c r="D802" t="str">
        <f>'[1]210 Y RFC'!C802</f>
        <v>MARTIN MARQUEZ MARTIN</v>
      </c>
      <c r="E802" s="28">
        <f>SUMIFS(Tabla16[TASA 16],Tabla16[NUM],Tabla1[[#This Row],[CODIGO]])</f>
        <v>0</v>
      </c>
      <c r="F802" s="28">
        <f>SUMIFS(Tabla16[TASA 0%],Tabla16[NUM],Tabla1[[#This Row],[CODIGO]])</f>
        <v>0</v>
      </c>
      <c r="G802" s="28">
        <f>SUMIFS(Tabla16[[EXENTO ]],Tabla16[NUM],Tabla1[[#This Row],[CODIGO]])</f>
        <v>0</v>
      </c>
      <c r="H802" s="28">
        <f>SUMIFS(Tabla16[IVA],Tabla16[NUM],Tabla1[[#This Row],[CODIGO]])</f>
        <v>0</v>
      </c>
      <c r="I802" s="28">
        <f>SUMIFS(Tabla16[ISR RET.],Tabla16[NUM],Tabla1[[#This Row],[CODIGO]])</f>
        <v>0</v>
      </c>
      <c r="J802" s="28">
        <f>SUMIFS(Tabla16[IVA RET.],Tabla16[NUM],Tabla1[[#This Row],[CODIGO]])</f>
        <v>0</v>
      </c>
      <c r="K802" t="str">
        <f>FIXED(Tabla1[[#This Row],[TASA 16%]],0)</f>
        <v>0</v>
      </c>
      <c r="L802" t="str">
        <f>FIXED(Tabla1[[#This Row],[TASA 0%]],0)</f>
        <v>0</v>
      </c>
      <c r="M802" t="str">
        <f>FIXED(Tabla1[[#This Row],[TASA EXE.]],0)</f>
        <v>0</v>
      </c>
      <c r="N802" t="str">
        <f>FIXED(Tabla1[[#This Row],[IVA]],0)</f>
        <v>0</v>
      </c>
      <c r="O802" t="str">
        <f>FIXED(Tabla1[[#This Row],[ISR RET]],0)</f>
        <v>0</v>
      </c>
      <c r="P802" t="str">
        <f>FIXED(Tabla1[[#This Row],[IVA RET]],0)</f>
        <v>0</v>
      </c>
      <c r="R802" s="35">
        <f>Tabla1[[#This Row],[TASA 16]]*16%</f>
        <v>0</v>
      </c>
    </row>
    <row r="803" spans="2:20" x14ac:dyDescent="0.25">
      <c r="B803" t="str">
        <f>'[1]210 Y RFC'!A803</f>
        <v>CAVF720611FMA</v>
      </c>
      <c r="C803" t="str">
        <f>'[1]210 Y RFC'!B803</f>
        <v>210-0800</v>
      </c>
      <c r="D803" t="str">
        <f>'[1]210 Y RFC'!C803</f>
        <v>CABRERA VELAZQUEZ FLAVIO</v>
      </c>
      <c r="E803" s="28">
        <f>SUMIFS(Tabla16[TASA 16],Tabla16[NUM],Tabla1[[#This Row],[CODIGO]])</f>
        <v>0</v>
      </c>
      <c r="F803" s="28">
        <f>SUMIFS(Tabla16[TASA 0%],Tabla16[NUM],Tabla1[[#This Row],[CODIGO]])</f>
        <v>0</v>
      </c>
      <c r="G803" s="28">
        <f>SUMIFS(Tabla16[[EXENTO ]],Tabla16[NUM],Tabla1[[#This Row],[CODIGO]])</f>
        <v>0</v>
      </c>
      <c r="H803" s="28">
        <f>SUMIFS(Tabla16[IVA],Tabla16[NUM],Tabla1[[#This Row],[CODIGO]])</f>
        <v>0</v>
      </c>
      <c r="I803" s="28">
        <f>SUMIFS(Tabla16[ISR RET.],Tabla16[NUM],Tabla1[[#This Row],[CODIGO]])</f>
        <v>0</v>
      </c>
      <c r="J803" s="28">
        <f>SUMIFS(Tabla16[IVA RET.],Tabla16[NUM],Tabla1[[#This Row],[CODIGO]])</f>
        <v>0</v>
      </c>
      <c r="K803" t="str">
        <f>FIXED(Tabla1[[#This Row],[TASA 16%]],0)</f>
        <v>0</v>
      </c>
      <c r="L803" t="str">
        <f>FIXED(Tabla1[[#This Row],[TASA 0%]],0)</f>
        <v>0</v>
      </c>
      <c r="M803" t="str">
        <f>FIXED(Tabla1[[#This Row],[TASA EXE.]],0)</f>
        <v>0</v>
      </c>
      <c r="N803" t="str">
        <f>FIXED(Tabla1[[#This Row],[IVA]],0)</f>
        <v>0</v>
      </c>
      <c r="O803" t="str">
        <f>FIXED(Tabla1[[#This Row],[ISR RET]],0)</f>
        <v>0</v>
      </c>
      <c r="P803" t="str">
        <f>FIXED(Tabla1[[#This Row],[IVA RET]],0)</f>
        <v>0</v>
      </c>
      <c r="R803" s="35">
        <f>Tabla1[[#This Row],[TASA 16]]*16%</f>
        <v>0</v>
      </c>
    </row>
    <row r="804" spans="2:20" x14ac:dyDescent="0.25">
      <c r="B804" t="str">
        <f>'[1]210 Y RFC'!A804</f>
        <v>LIGJ841129GS9</v>
      </c>
      <c r="C804" t="str">
        <f>'[1]210 Y RFC'!B804</f>
        <v>210-0801</v>
      </c>
      <c r="D804" t="str">
        <f>'[1]210 Y RFC'!C804</f>
        <v>LINARES GONZALEZ JORGE ADAN</v>
      </c>
      <c r="E804" s="28">
        <f>SUMIFS(Tabla16[TASA 16],Tabla16[NUM],Tabla1[[#This Row],[CODIGO]])</f>
        <v>0</v>
      </c>
      <c r="F804" s="28">
        <f>SUMIFS(Tabla16[TASA 0%],Tabla16[NUM],Tabla1[[#This Row],[CODIGO]])</f>
        <v>0</v>
      </c>
      <c r="G804" s="28">
        <f>SUMIFS(Tabla16[[EXENTO ]],Tabla16[NUM],Tabla1[[#This Row],[CODIGO]])</f>
        <v>0</v>
      </c>
      <c r="H804" s="28">
        <f>SUMIFS(Tabla16[IVA],Tabla16[NUM],Tabla1[[#This Row],[CODIGO]])</f>
        <v>0</v>
      </c>
      <c r="I804" s="28">
        <f>SUMIFS(Tabla16[ISR RET.],Tabla16[NUM],Tabla1[[#This Row],[CODIGO]])</f>
        <v>0</v>
      </c>
      <c r="J804" s="28">
        <f>SUMIFS(Tabla16[IVA RET.],Tabla16[NUM],Tabla1[[#This Row],[CODIGO]])</f>
        <v>0</v>
      </c>
      <c r="K804" t="str">
        <f>FIXED(Tabla1[[#This Row],[TASA 16%]],0)</f>
        <v>0</v>
      </c>
      <c r="L804" t="str">
        <f>FIXED(Tabla1[[#This Row],[TASA 0%]],0)</f>
        <v>0</v>
      </c>
      <c r="M804" t="str">
        <f>FIXED(Tabla1[[#This Row],[TASA EXE.]],0)</f>
        <v>0</v>
      </c>
      <c r="N804" t="str">
        <f>FIXED(Tabla1[[#This Row],[IVA]],0)</f>
        <v>0</v>
      </c>
      <c r="O804" t="str">
        <f>FIXED(Tabla1[[#This Row],[ISR RET]],0)</f>
        <v>0</v>
      </c>
      <c r="P804" t="str">
        <f>FIXED(Tabla1[[#This Row],[IVA RET]],0)</f>
        <v>0</v>
      </c>
      <c r="R804" s="35">
        <f>Tabla1[[#This Row],[TASA 16]]*16%</f>
        <v>0</v>
      </c>
      <c r="T804" s="67"/>
    </row>
    <row r="805" spans="2:20" x14ac:dyDescent="0.25">
      <c r="B805" t="str">
        <f>'[1]210 Y RFC'!A805</f>
        <v>NBI171208CS8</v>
      </c>
      <c r="C805" t="str">
        <f>'[1]210 Y RFC'!B805</f>
        <v>210-0802</v>
      </c>
      <c r="D805" t="str">
        <f>'[1]210 Y RFC'!C805</f>
        <v>NATURAL BIOFICO SA DE CV</v>
      </c>
      <c r="E805" s="28">
        <f>SUMIFS(Tabla16[TASA 16],Tabla16[NUM],Tabla1[[#This Row],[CODIGO]])</f>
        <v>20777.5625</v>
      </c>
      <c r="F805" s="28">
        <f>SUMIFS(Tabla16[TASA 0%],Tabla16[NUM],Tabla1[[#This Row],[CODIGO]])</f>
        <v>0.1375000000007276</v>
      </c>
      <c r="G805" s="28">
        <f>SUMIFS(Tabla16[[EXENTO ]],Tabla16[NUM],Tabla1[[#This Row],[CODIGO]])</f>
        <v>0</v>
      </c>
      <c r="H805" s="28">
        <f>SUMIFS(Tabla16[IVA],Tabla16[NUM],Tabla1[[#This Row],[CODIGO]])</f>
        <v>3324.41</v>
      </c>
      <c r="I805" s="28">
        <f>SUMIFS(Tabla16[ISR RET.],Tabla16[NUM],Tabla1[[#This Row],[CODIGO]])</f>
        <v>0</v>
      </c>
      <c r="J805" s="28">
        <f>SUMIFS(Tabla16[IVA RET.],Tabla16[NUM],Tabla1[[#This Row],[CODIGO]])</f>
        <v>0</v>
      </c>
      <c r="K805" t="str">
        <f>FIXED(Tabla1[[#This Row],[TASA 16%]],0)</f>
        <v>20,778</v>
      </c>
      <c r="L805" t="str">
        <f>FIXED(Tabla1[[#This Row],[TASA 0%]],0)</f>
        <v>0</v>
      </c>
      <c r="M805" t="str">
        <f>FIXED(Tabla1[[#This Row],[TASA EXE.]],0)</f>
        <v>0</v>
      </c>
      <c r="N805" t="str">
        <f>FIXED(Tabla1[[#This Row],[IVA]],0)</f>
        <v>3,324</v>
      </c>
      <c r="O805" t="str">
        <f>FIXED(Tabla1[[#This Row],[ISR RET]],0)</f>
        <v>0</v>
      </c>
      <c r="P805" t="str">
        <f>FIXED(Tabla1[[#This Row],[IVA RET]],0)</f>
        <v>0</v>
      </c>
      <c r="R805" s="35">
        <f>Tabla1[[#This Row],[TASA 16]]*16%</f>
        <v>3324.48</v>
      </c>
    </row>
    <row r="806" spans="2:20" x14ac:dyDescent="0.25">
      <c r="B806" t="str">
        <f>'[1]210 Y RFC'!A806</f>
        <v>TOHY8810222G4</v>
      </c>
      <c r="C806" t="str">
        <f>'[1]210 Y RFC'!B806</f>
        <v>210-0803</v>
      </c>
      <c r="D806" t="str">
        <f>'[1]210 Y RFC'!C806</f>
        <v>TOSTADO HERNANDEZ YAIR</v>
      </c>
      <c r="E806" s="28">
        <f>SUMIFS(Tabla16[TASA 16],Tabla16[NUM],Tabla1[[#This Row],[CODIGO]])</f>
        <v>9000</v>
      </c>
      <c r="F806" s="28">
        <f>SUMIFS(Tabla16[TASA 0%],Tabla16[NUM],Tabla1[[#This Row],[CODIGO]])</f>
        <v>0</v>
      </c>
      <c r="G806" s="28">
        <f>SUMIFS(Tabla16[[EXENTO ]],Tabla16[NUM],Tabla1[[#This Row],[CODIGO]])</f>
        <v>0</v>
      </c>
      <c r="H806" s="28">
        <f>SUMIFS(Tabla16[IVA],Tabla16[NUM],Tabla1[[#This Row],[CODIGO]])</f>
        <v>1440</v>
      </c>
      <c r="I806" s="28">
        <f>SUMIFS(Tabla16[ISR RET.],Tabla16[NUM],Tabla1[[#This Row],[CODIGO]])</f>
        <v>0</v>
      </c>
      <c r="J806" s="28">
        <f>SUMIFS(Tabla16[IVA RET.],Tabla16[NUM],Tabla1[[#This Row],[CODIGO]])</f>
        <v>0</v>
      </c>
      <c r="K806" t="str">
        <f>FIXED(Tabla1[[#This Row],[TASA 16%]],0)</f>
        <v>9,000</v>
      </c>
      <c r="L806" t="str">
        <f>FIXED(Tabla1[[#This Row],[TASA 0%]],0)</f>
        <v>0</v>
      </c>
      <c r="M806" t="str">
        <f>FIXED(Tabla1[[#This Row],[TASA EXE.]],0)</f>
        <v>0</v>
      </c>
      <c r="N806" t="str">
        <f>FIXED(Tabla1[[#This Row],[IVA]],0)</f>
        <v>1,440</v>
      </c>
      <c r="O806" t="str">
        <f>FIXED(Tabla1[[#This Row],[ISR RET]],0)</f>
        <v>0</v>
      </c>
      <c r="P806" t="str">
        <f>FIXED(Tabla1[[#This Row],[IVA RET]],0)</f>
        <v>0</v>
      </c>
      <c r="R806" s="35">
        <f>Tabla1[[#This Row],[TASA 16]]*16%</f>
        <v>1440</v>
      </c>
    </row>
    <row r="807" spans="2:20" x14ac:dyDescent="0.25">
      <c r="B807" t="str">
        <f>'[1]210 Y RFC'!A807</f>
        <v>CABF880603J98</v>
      </c>
      <c r="C807" t="str">
        <f>'[1]210 Y RFC'!B807</f>
        <v>210-0804</v>
      </c>
      <c r="D807" t="str">
        <f>'[1]210 Y RFC'!C807</f>
        <v>CASTELLANOS BARBA FRANCISCO JAVIER</v>
      </c>
      <c r="E807" s="28">
        <f>SUMIFS(Tabla16[TASA 16],Tabla16[NUM],Tabla1[[#This Row],[CODIGO]])</f>
        <v>0</v>
      </c>
      <c r="F807" s="28">
        <f>SUMIFS(Tabla16[TASA 0%],Tabla16[NUM],Tabla1[[#This Row],[CODIGO]])</f>
        <v>0</v>
      </c>
      <c r="G807" s="28">
        <f>SUMIFS(Tabla16[[EXENTO ]],Tabla16[NUM],Tabla1[[#This Row],[CODIGO]])</f>
        <v>0</v>
      </c>
      <c r="H807" s="28">
        <f>SUMIFS(Tabla16[IVA],Tabla16[NUM],Tabla1[[#This Row],[CODIGO]])</f>
        <v>0</v>
      </c>
      <c r="I807" s="28">
        <f>SUMIFS(Tabla16[ISR RET.],Tabla16[NUM],Tabla1[[#This Row],[CODIGO]])</f>
        <v>0</v>
      </c>
      <c r="J807" s="28">
        <f>SUMIFS(Tabla16[IVA RET.],Tabla16[NUM],Tabla1[[#This Row],[CODIGO]])</f>
        <v>0</v>
      </c>
      <c r="K807" t="str">
        <f>FIXED(Tabla1[[#This Row],[TASA 16%]],0)</f>
        <v>0</v>
      </c>
      <c r="L807" t="str">
        <f>FIXED(Tabla1[[#This Row],[TASA 0%]],0)</f>
        <v>0</v>
      </c>
      <c r="M807" t="str">
        <f>FIXED(Tabla1[[#This Row],[TASA EXE.]],0)</f>
        <v>0</v>
      </c>
      <c r="N807" t="str">
        <f>FIXED(Tabla1[[#This Row],[IVA]],0)</f>
        <v>0</v>
      </c>
      <c r="O807" t="str">
        <f>FIXED(Tabla1[[#This Row],[ISR RET]],0)</f>
        <v>0</v>
      </c>
      <c r="P807" t="str">
        <f>FIXED(Tabla1[[#This Row],[IVA RET]],0)</f>
        <v>0</v>
      </c>
      <c r="R807" s="35">
        <f>Tabla1[[#This Row],[TASA 16]]*16%</f>
        <v>0</v>
      </c>
    </row>
    <row r="808" spans="2:20" x14ac:dyDescent="0.25">
      <c r="B808" t="str">
        <f>'[1]210 Y RFC'!A808</f>
        <v>AUGE780407PF6</v>
      </c>
      <c r="C808" t="str">
        <f>'[1]210 Y RFC'!B808</f>
        <v>210-0805</v>
      </c>
      <c r="D808" t="str">
        <f>'[1]210 Y RFC'!C808</f>
        <v>ANGULO GONZALEZ ELIZABETH</v>
      </c>
      <c r="E808" s="28">
        <f>SUMIFS(Tabla16[TASA 16],Tabla16[NUM],Tabla1[[#This Row],[CODIGO]])</f>
        <v>0</v>
      </c>
      <c r="F808" s="28">
        <f>SUMIFS(Tabla16[TASA 0%],Tabla16[NUM],Tabla1[[#This Row],[CODIGO]])</f>
        <v>0</v>
      </c>
      <c r="G808" s="28">
        <f>SUMIFS(Tabla16[[EXENTO ]],Tabla16[NUM],Tabla1[[#This Row],[CODIGO]])</f>
        <v>0</v>
      </c>
      <c r="H808" s="28">
        <f>SUMIFS(Tabla16[IVA],Tabla16[NUM],Tabla1[[#This Row],[CODIGO]])</f>
        <v>0</v>
      </c>
      <c r="I808" s="28">
        <f>SUMIFS(Tabla16[ISR RET.],Tabla16[NUM],Tabla1[[#This Row],[CODIGO]])</f>
        <v>0</v>
      </c>
      <c r="J808" s="28">
        <f>SUMIFS(Tabla16[IVA RET.],Tabla16[NUM],Tabla1[[#This Row],[CODIGO]])</f>
        <v>0</v>
      </c>
      <c r="K808" t="str">
        <f>FIXED(Tabla1[[#This Row],[TASA 16%]],0)</f>
        <v>0</v>
      </c>
      <c r="L808" t="str">
        <f>FIXED(Tabla1[[#This Row],[TASA 0%]],0)</f>
        <v>0</v>
      </c>
      <c r="M808" t="str">
        <f>FIXED(Tabla1[[#This Row],[TASA EXE.]],0)</f>
        <v>0</v>
      </c>
      <c r="N808" t="str">
        <f>FIXED(Tabla1[[#This Row],[IVA]],0)</f>
        <v>0</v>
      </c>
      <c r="O808" t="str">
        <f>FIXED(Tabla1[[#This Row],[ISR RET]],0)</f>
        <v>0</v>
      </c>
      <c r="P808" t="str">
        <f>FIXED(Tabla1[[#This Row],[IVA RET]],0)</f>
        <v>0</v>
      </c>
      <c r="R808" s="35">
        <f>Tabla1[[#This Row],[TASA 16]]*16%</f>
        <v>0</v>
      </c>
    </row>
    <row r="809" spans="2:20" x14ac:dyDescent="0.25">
      <c r="B809" t="str">
        <f>'[1]210 Y RFC'!A809</f>
        <v>CPH1803017W2</v>
      </c>
      <c r="C809" t="str">
        <f>'[1]210 Y RFC'!B809</f>
        <v>210-0806</v>
      </c>
      <c r="D809" t="str">
        <f>'[1]210 Y RFC'!C809</f>
        <v>CAB PHARMA SA DE CV</v>
      </c>
      <c r="E809" s="28">
        <f>SUMIFS(Tabla16[TASA 16],Tabla16[NUM],Tabla1[[#This Row],[CODIGO]])</f>
        <v>0</v>
      </c>
      <c r="F809" s="28">
        <f>SUMIFS(Tabla16[TASA 0%],Tabla16[NUM],Tabla1[[#This Row],[CODIGO]])</f>
        <v>0</v>
      </c>
      <c r="G809" s="28">
        <f>SUMIFS(Tabla16[[EXENTO ]],Tabla16[NUM],Tabla1[[#This Row],[CODIGO]])</f>
        <v>0</v>
      </c>
      <c r="H809" s="28">
        <f>SUMIFS(Tabla16[IVA],Tabla16[NUM],Tabla1[[#This Row],[CODIGO]])</f>
        <v>0</v>
      </c>
      <c r="I809" s="28">
        <f>SUMIFS(Tabla16[ISR RET.],Tabla16[NUM],Tabla1[[#This Row],[CODIGO]])</f>
        <v>0</v>
      </c>
      <c r="J809" s="28">
        <f>SUMIFS(Tabla16[IVA RET.],Tabla16[NUM],Tabla1[[#This Row],[CODIGO]])</f>
        <v>0</v>
      </c>
      <c r="K809" t="str">
        <f>FIXED(Tabla1[[#This Row],[TASA 16%]],0)</f>
        <v>0</v>
      </c>
      <c r="L809" t="str">
        <f>FIXED(Tabla1[[#This Row],[TASA 0%]],0)</f>
        <v>0</v>
      </c>
      <c r="M809" t="str">
        <f>FIXED(Tabla1[[#This Row],[TASA EXE.]],0)</f>
        <v>0</v>
      </c>
      <c r="N809" t="str">
        <f>FIXED(Tabla1[[#This Row],[IVA]],0)</f>
        <v>0</v>
      </c>
      <c r="O809" t="str">
        <f>FIXED(Tabla1[[#This Row],[ISR RET]],0)</f>
        <v>0</v>
      </c>
      <c r="P809" t="str">
        <f>FIXED(Tabla1[[#This Row],[IVA RET]],0)</f>
        <v>0</v>
      </c>
      <c r="R809" s="35">
        <f>Tabla1[[#This Row],[TASA 16]]*16%</f>
        <v>0</v>
      </c>
    </row>
    <row r="810" spans="2:20" x14ac:dyDescent="0.25">
      <c r="B810" t="str">
        <f>'[1]210 Y RFC'!A810</f>
        <v>PARI681002RS0</v>
      </c>
      <c r="C810" t="str">
        <f>'[1]210 Y RFC'!B810</f>
        <v>210-0807</v>
      </c>
      <c r="D810" t="str">
        <f>'[1]210 Y RFC'!C810</f>
        <v>PADILLA RIOS MARIA IRMA ANGELICA</v>
      </c>
      <c r="E810" s="28">
        <f>SUMIFS(Tabla16[TASA 16],Tabla16[NUM],Tabla1[[#This Row],[CODIGO]])</f>
        <v>0</v>
      </c>
      <c r="F810" s="28">
        <f>SUMIFS(Tabla16[TASA 0%],Tabla16[NUM],Tabla1[[#This Row],[CODIGO]])</f>
        <v>34779</v>
      </c>
      <c r="G810" s="28">
        <f>SUMIFS(Tabla16[[EXENTO ]],Tabla16[NUM],Tabla1[[#This Row],[CODIGO]])</f>
        <v>0</v>
      </c>
      <c r="H810" s="28">
        <f>SUMIFS(Tabla16[IVA],Tabla16[NUM],Tabla1[[#This Row],[CODIGO]])</f>
        <v>0</v>
      </c>
      <c r="I810" s="28">
        <f>SUMIFS(Tabla16[ISR RET.],Tabla16[NUM],Tabla1[[#This Row],[CODIGO]])</f>
        <v>0</v>
      </c>
      <c r="J810" s="28">
        <f>SUMIFS(Tabla16[IVA RET.],Tabla16[NUM],Tabla1[[#This Row],[CODIGO]])</f>
        <v>0</v>
      </c>
      <c r="K810" t="str">
        <f>FIXED(Tabla1[[#This Row],[TASA 16%]],0)</f>
        <v>0</v>
      </c>
      <c r="L810" t="str">
        <f>FIXED(Tabla1[[#This Row],[TASA 0%]],0)</f>
        <v>34,779</v>
      </c>
      <c r="M810" t="str">
        <f>FIXED(Tabla1[[#This Row],[TASA EXE.]],0)</f>
        <v>0</v>
      </c>
      <c r="N810" t="str">
        <f>FIXED(Tabla1[[#This Row],[IVA]],0)</f>
        <v>0</v>
      </c>
      <c r="O810" t="str">
        <f>FIXED(Tabla1[[#This Row],[ISR RET]],0)</f>
        <v>0</v>
      </c>
      <c r="P810" t="str">
        <f>FIXED(Tabla1[[#This Row],[IVA RET]],0)</f>
        <v>0</v>
      </c>
      <c r="R810" s="35">
        <f>Tabla1[[#This Row],[TASA 16]]*16%</f>
        <v>0</v>
      </c>
    </row>
    <row r="811" spans="2:20" x14ac:dyDescent="0.25">
      <c r="B811" t="str">
        <f>'[1]210 Y RFC'!A811</f>
        <v>EGL160502SC2</v>
      </c>
      <c r="C811" t="str">
        <f>'[1]210 Y RFC'!B811</f>
        <v>210-0808</v>
      </c>
      <c r="D811" t="str">
        <f>'[1]210 Y RFC'!C811</f>
        <v>4E GLOBAL SAPI DE CV</v>
      </c>
      <c r="E811" s="28">
        <f>SUMIFS(Tabla16[TASA 16],Tabla16[NUM],Tabla1[[#This Row],[CODIGO]])</f>
        <v>0</v>
      </c>
      <c r="F811" s="28">
        <f>SUMIFS(Tabla16[TASA 0%],Tabla16[NUM],Tabla1[[#This Row],[CODIGO]])</f>
        <v>0</v>
      </c>
      <c r="G811" s="28">
        <f>SUMIFS(Tabla16[[EXENTO ]],Tabla16[NUM],Tabla1[[#This Row],[CODIGO]])</f>
        <v>0</v>
      </c>
      <c r="H811" s="28">
        <f>SUMIFS(Tabla16[IVA],Tabla16[NUM],Tabla1[[#This Row],[CODIGO]])</f>
        <v>0</v>
      </c>
      <c r="I811" s="28">
        <f>SUMIFS(Tabla16[ISR RET.],Tabla16[NUM],Tabla1[[#This Row],[CODIGO]])</f>
        <v>0</v>
      </c>
      <c r="J811" s="28">
        <f>SUMIFS(Tabla16[IVA RET.],Tabla16[NUM],Tabla1[[#This Row],[CODIGO]])</f>
        <v>0</v>
      </c>
      <c r="K811" t="str">
        <f>FIXED(Tabla1[[#This Row],[TASA 16%]],0)</f>
        <v>0</v>
      </c>
      <c r="L811" t="str">
        <f>FIXED(Tabla1[[#This Row],[TASA 0%]],0)</f>
        <v>0</v>
      </c>
      <c r="M811" t="str">
        <f>FIXED(Tabla1[[#This Row],[TASA EXE.]],0)</f>
        <v>0</v>
      </c>
      <c r="N811" t="str">
        <f>FIXED(Tabla1[[#This Row],[IVA]],0)</f>
        <v>0</v>
      </c>
      <c r="O811" t="str">
        <f>FIXED(Tabla1[[#This Row],[ISR RET]],0)</f>
        <v>0</v>
      </c>
      <c r="P811" t="str">
        <f>FIXED(Tabla1[[#This Row],[IVA RET]],0)</f>
        <v>0</v>
      </c>
      <c r="R811" s="35">
        <f>Tabla1[[#This Row],[TASA 16]]*16%</f>
        <v>0</v>
      </c>
    </row>
    <row r="812" spans="2:20" x14ac:dyDescent="0.25">
      <c r="B812" t="str">
        <f>'[1]210 Y RFC'!A812</f>
        <v>LORG851117ADA</v>
      </c>
      <c r="C812" t="str">
        <f>'[1]210 Y RFC'!B812</f>
        <v>210-0809</v>
      </c>
      <c r="D812" t="str">
        <f>'[1]210 Y RFC'!C812</f>
        <v>LOPERENA RUVALCABA GRETEL</v>
      </c>
      <c r="E812" s="28">
        <f>SUMIFS(Tabla16[TASA 16],Tabla16[NUM],Tabla1[[#This Row],[CODIGO]])</f>
        <v>0</v>
      </c>
      <c r="F812" s="28">
        <f>SUMIFS(Tabla16[TASA 0%],Tabla16[NUM],Tabla1[[#This Row],[CODIGO]])</f>
        <v>0</v>
      </c>
      <c r="G812" s="28">
        <f>SUMIFS(Tabla16[[EXENTO ]],Tabla16[NUM],Tabla1[[#This Row],[CODIGO]])</f>
        <v>0</v>
      </c>
      <c r="H812" s="28">
        <f>SUMIFS(Tabla16[IVA],Tabla16[NUM],Tabla1[[#This Row],[CODIGO]])</f>
        <v>0</v>
      </c>
      <c r="I812" s="28">
        <f>SUMIFS(Tabla16[ISR RET.],Tabla16[NUM],Tabla1[[#This Row],[CODIGO]])</f>
        <v>0</v>
      </c>
      <c r="J812" s="28">
        <f>SUMIFS(Tabla16[IVA RET.],Tabla16[NUM],Tabla1[[#This Row],[CODIGO]])</f>
        <v>0</v>
      </c>
      <c r="K812" t="str">
        <f>FIXED(Tabla1[[#This Row],[TASA 16%]],0)</f>
        <v>0</v>
      </c>
      <c r="L812" t="str">
        <f>FIXED(Tabla1[[#This Row],[TASA 0%]],0)</f>
        <v>0</v>
      </c>
      <c r="M812" t="str">
        <f>FIXED(Tabla1[[#This Row],[TASA EXE.]],0)</f>
        <v>0</v>
      </c>
      <c r="N812" t="str">
        <f>FIXED(Tabla1[[#This Row],[IVA]],0)</f>
        <v>0</v>
      </c>
      <c r="O812" t="str">
        <f>FIXED(Tabla1[[#This Row],[ISR RET]],0)</f>
        <v>0</v>
      </c>
      <c r="P812" t="str">
        <f>FIXED(Tabla1[[#This Row],[IVA RET]],0)</f>
        <v>0</v>
      </c>
      <c r="R812" s="35">
        <f>Tabla1[[#This Row],[TASA 16]]*16%</f>
        <v>0</v>
      </c>
    </row>
    <row r="813" spans="2:20" x14ac:dyDescent="0.25">
      <c r="B813" t="str">
        <f>'[1]210 Y RFC'!A813</f>
        <v>GAGE7209102U8</v>
      </c>
      <c r="C813" t="str">
        <f>'[1]210 Y RFC'!B813</f>
        <v>210-0810</v>
      </c>
      <c r="D813" t="str">
        <f>'[1]210 Y RFC'!C813</f>
        <v>GALVAN GALLARDO MARIA EDWIGES</v>
      </c>
      <c r="E813" s="28">
        <f>SUMIFS(Tabla16[TASA 16],Tabla16[NUM],Tabla1[[#This Row],[CODIGO]])</f>
        <v>0</v>
      </c>
      <c r="F813" s="28">
        <f>SUMIFS(Tabla16[TASA 0%],Tabla16[NUM],Tabla1[[#This Row],[CODIGO]])</f>
        <v>0</v>
      </c>
      <c r="G813" s="28">
        <f>SUMIFS(Tabla16[[EXENTO ]],Tabla16[NUM],Tabla1[[#This Row],[CODIGO]])</f>
        <v>0</v>
      </c>
      <c r="H813" s="28">
        <f>SUMIFS(Tabla16[IVA],Tabla16[NUM],Tabla1[[#This Row],[CODIGO]])</f>
        <v>0</v>
      </c>
      <c r="I813" s="28">
        <f>SUMIFS(Tabla16[ISR RET.],Tabla16[NUM],Tabla1[[#This Row],[CODIGO]])</f>
        <v>0</v>
      </c>
      <c r="J813" s="28">
        <f>SUMIFS(Tabla16[IVA RET.],Tabla16[NUM],Tabla1[[#This Row],[CODIGO]])</f>
        <v>0</v>
      </c>
      <c r="K813" t="str">
        <f>FIXED(Tabla1[[#This Row],[TASA 16%]],0)</f>
        <v>0</v>
      </c>
      <c r="L813" t="str">
        <f>FIXED(Tabla1[[#This Row],[TASA 0%]],0)</f>
        <v>0</v>
      </c>
      <c r="M813" t="str">
        <f>FIXED(Tabla1[[#This Row],[TASA EXE.]],0)</f>
        <v>0</v>
      </c>
      <c r="N813" t="str">
        <f>FIXED(Tabla1[[#This Row],[IVA]],0)</f>
        <v>0</v>
      </c>
      <c r="O813" t="str">
        <f>FIXED(Tabla1[[#This Row],[ISR RET]],0)</f>
        <v>0</v>
      </c>
      <c r="P813" t="str">
        <f>FIXED(Tabla1[[#This Row],[IVA RET]],0)</f>
        <v>0</v>
      </c>
      <c r="R813" s="35">
        <f>Tabla1[[#This Row],[TASA 16]]*16%</f>
        <v>0</v>
      </c>
    </row>
    <row r="814" spans="2:20" x14ac:dyDescent="0.25">
      <c r="B814" t="str">
        <f>'[1]210 Y RFC'!A814</f>
        <v>MAL9705199Y5</v>
      </c>
      <c r="C814" t="str">
        <f>'[1]210 Y RFC'!B814</f>
        <v>210-0811</v>
      </c>
      <c r="D814" t="str">
        <f>'[1]210 Y RFC'!C814</f>
        <v>MULTIFERRE DE LOS ALTOS</v>
      </c>
      <c r="E814" s="28">
        <f>SUMIFS(Tabla16[TASA 16],Tabla16[NUM],Tabla1[[#This Row],[CODIGO]])</f>
        <v>0</v>
      </c>
      <c r="F814" s="28">
        <f>SUMIFS(Tabla16[TASA 0%],Tabla16[NUM],Tabla1[[#This Row],[CODIGO]])</f>
        <v>0</v>
      </c>
      <c r="G814" s="28">
        <f>SUMIFS(Tabla16[[EXENTO ]],Tabla16[NUM],Tabla1[[#This Row],[CODIGO]])</f>
        <v>0</v>
      </c>
      <c r="H814" s="28">
        <f>SUMIFS(Tabla16[IVA],Tabla16[NUM],Tabla1[[#This Row],[CODIGO]])</f>
        <v>0</v>
      </c>
      <c r="I814" s="28">
        <f>SUMIFS(Tabla16[ISR RET.],Tabla16[NUM],Tabla1[[#This Row],[CODIGO]])</f>
        <v>0</v>
      </c>
      <c r="J814" s="28">
        <f>SUMIFS(Tabla16[IVA RET.],Tabla16[NUM],Tabla1[[#This Row],[CODIGO]])</f>
        <v>0</v>
      </c>
      <c r="K814" t="str">
        <f>FIXED(Tabla1[[#This Row],[TASA 16%]],0)</f>
        <v>0</v>
      </c>
      <c r="L814" t="str">
        <f>FIXED(Tabla1[[#This Row],[TASA 0%]],0)</f>
        <v>0</v>
      </c>
      <c r="M814" t="str">
        <f>FIXED(Tabla1[[#This Row],[TASA EXE.]],0)</f>
        <v>0</v>
      </c>
      <c r="N814" t="str">
        <f>FIXED(Tabla1[[#This Row],[IVA]],0)</f>
        <v>0</v>
      </c>
      <c r="O814" t="str">
        <f>FIXED(Tabla1[[#This Row],[ISR RET]],0)</f>
        <v>0</v>
      </c>
      <c r="P814" t="str">
        <f>FIXED(Tabla1[[#This Row],[IVA RET]],0)</f>
        <v>0</v>
      </c>
      <c r="R814" s="35">
        <f>Tabla1[[#This Row],[TASA 16]]*16%</f>
        <v>0</v>
      </c>
    </row>
    <row r="815" spans="2:20" x14ac:dyDescent="0.25">
      <c r="B815" t="str">
        <f>'[1]210 Y RFC'!A815</f>
        <v>PAM781201CW0</v>
      </c>
      <c r="C815" t="str">
        <f>'[1]210 Y RFC'!B815</f>
        <v>210-0812</v>
      </c>
      <c r="D815" t="str">
        <f>'[1]210 Y RFC'!C815</f>
        <v>PRODUCTOS ALIMENTICIOS LA MODERNA SA DE CV</v>
      </c>
      <c r="E815" s="28">
        <f>SUMIFS(Tabla16[TASA 16],Tabla16[NUM],Tabla1[[#This Row],[CODIGO]])</f>
        <v>2641.6875</v>
      </c>
      <c r="F815" s="28">
        <f>SUMIFS(Tabla16[TASA 0%],Tabla16[NUM],Tabla1[[#This Row],[CODIGO]])</f>
        <v>799210.40250000008</v>
      </c>
      <c r="G815" s="28">
        <f>SUMIFS(Tabla16[[EXENTO ]],Tabla16[NUM],Tabla1[[#This Row],[CODIGO]])</f>
        <v>25841.15</v>
      </c>
      <c r="H815" s="28">
        <f>SUMIFS(Tabla16[IVA],Tabla16[NUM],Tabla1[[#This Row],[CODIGO]])</f>
        <v>422.67</v>
      </c>
      <c r="I815" s="28">
        <f>SUMIFS(Tabla16[ISR RET.],Tabla16[NUM],Tabla1[[#This Row],[CODIGO]])</f>
        <v>0</v>
      </c>
      <c r="J815" s="28">
        <f>SUMIFS(Tabla16[IVA RET.],Tabla16[NUM],Tabla1[[#This Row],[CODIGO]])</f>
        <v>0</v>
      </c>
      <c r="K815" t="str">
        <f>FIXED(Tabla1[[#This Row],[TASA 16%]],0)</f>
        <v>2,642</v>
      </c>
      <c r="L815" t="str">
        <f>FIXED(Tabla1[[#This Row],[TASA 0%]],0)</f>
        <v>799,210</v>
      </c>
      <c r="M815" t="str">
        <f>FIXED(Tabla1[[#This Row],[TASA EXE.]],0)</f>
        <v>25,841</v>
      </c>
      <c r="N815" t="str">
        <f>FIXED(Tabla1[[#This Row],[IVA]],0)</f>
        <v>423</v>
      </c>
      <c r="O815" t="str">
        <f>FIXED(Tabla1[[#This Row],[ISR RET]],0)</f>
        <v>0</v>
      </c>
      <c r="P815" t="str">
        <f>FIXED(Tabla1[[#This Row],[IVA RET]],0)</f>
        <v>0</v>
      </c>
      <c r="R815" s="35">
        <f>Tabla1[[#This Row],[TASA 16]]*16%</f>
        <v>422.72</v>
      </c>
    </row>
    <row r="816" spans="2:20" x14ac:dyDescent="0.25">
      <c r="B816" t="str">
        <f>'[1]210 Y RFC'!A816</f>
        <v>BSM970519APA</v>
      </c>
      <c r="C816" t="str">
        <f>'[1]210 Y RFC'!B816</f>
        <v>210-0813</v>
      </c>
      <c r="D816" t="str">
        <f>'[1]210 Y RFC'!C816</f>
        <v>BANCO SANTANDER MEXICANO SA INSTITUCION DE BANCA MULTIPLE GRUPO FINANCIERO SANTANDER SERFIN</v>
      </c>
      <c r="E816" s="28">
        <f>SUMIFS(Tabla16[TASA 16],Tabla16[NUM],Tabla1[[#This Row],[CODIGO]])</f>
        <v>0</v>
      </c>
      <c r="F816" s="28">
        <f>SUMIFS(Tabla16[TASA 0%],Tabla16[NUM],Tabla1[[#This Row],[CODIGO]])</f>
        <v>0</v>
      </c>
      <c r="G816" s="28">
        <f>SUMIFS(Tabla16[[EXENTO ]],Tabla16[NUM],Tabla1[[#This Row],[CODIGO]])</f>
        <v>0</v>
      </c>
      <c r="H816" s="28">
        <f>SUMIFS(Tabla16[IVA],Tabla16[NUM],Tabla1[[#This Row],[CODIGO]])</f>
        <v>0</v>
      </c>
      <c r="I816" s="28">
        <f>SUMIFS(Tabla16[ISR RET.],Tabla16[NUM],Tabla1[[#This Row],[CODIGO]])</f>
        <v>0</v>
      </c>
      <c r="J816" s="28">
        <f>SUMIFS(Tabla16[IVA RET.],Tabla16[NUM],Tabla1[[#This Row],[CODIGO]])</f>
        <v>0</v>
      </c>
      <c r="K816" t="str">
        <f>FIXED(Tabla1[[#This Row],[TASA 16%]],0)</f>
        <v>0</v>
      </c>
      <c r="L816" t="str">
        <f>FIXED(Tabla1[[#This Row],[TASA 0%]],0)</f>
        <v>0</v>
      </c>
      <c r="M816" t="str">
        <f>FIXED(Tabla1[[#This Row],[TASA EXE.]],0)</f>
        <v>0</v>
      </c>
      <c r="N816" t="str">
        <f>FIXED(Tabla1[[#This Row],[IVA]],0)</f>
        <v>0</v>
      </c>
      <c r="O816" t="str">
        <f>FIXED(Tabla1[[#This Row],[ISR RET]],0)</f>
        <v>0</v>
      </c>
      <c r="P816" t="str">
        <f>FIXED(Tabla1[[#This Row],[IVA RET]],0)</f>
        <v>0</v>
      </c>
      <c r="R816" s="35">
        <f>Tabla1[[#This Row],[TASA 16]]*16%</f>
        <v>0</v>
      </c>
    </row>
    <row r="817" spans="2:20" x14ac:dyDescent="0.25">
      <c r="B817" t="str">
        <f>'[1]210 Y RFC'!A817</f>
        <v>DRC160708A9A</v>
      </c>
      <c r="C817" t="str">
        <f>'[1]210 Y RFC'!B817</f>
        <v>210-0814</v>
      </c>
      <c r="D817" t="str">
        <f>'[1]210 Y RFC'!C817</f>
        <v>DISTRIBUIDORES REALES CANTALUZ SA DE CV</v>
      </c>
      <c r="E817" s="28">
        <f>SUMIFS(Tabla16[TASA 16],Tabla16[NUM],Tabla1[[#This Row],[CODIGO]])</f>
        <v>0</v>
      </c>
      <c r="F817" s="28">
        <f>SUMIFS(Tabla16[TASA 0%],Tabla16[NUM],Tabla1[[#This Row],[CODIGO]])</f>
        <v>0</v>
      </c>
      <c r="G817" s="28">
        <f>SUMIFS(Tabla16[[EXENTO ]],Tabla16[NUM],Tabla1[[#This Row],[CODIGO]])</f>
        <v>0</v>
      </c>
      <c r="H817" s="28">
        <f>SUMIFS(Tabla16[IVA],Tabla16[NUM],Tabla1[[#This Row],[CODIGO]])</f>
        <v>0</v>
      </c>
      <c r="I817" s="28">
        <f>SUMIFS(Tabla16[ISR RET.],Tabla16[NUM],Tabla1[[#This Row],[CODIGO]])</f>
        <v>0</v>
      </c>
      <c r="J817" s="28">
        <f>SUMIFS(Tabla16[IVA RET.],Tabla16[NUM],Tabla1[[#This Row],[CODIGO]])</f>
        <v>0</v>
      </c>
      <c r="K817" t="str">
        <f>FIXED(Tabla1[[#This Row],[TASA 16%]],0)</f>
        <v>0</v>
      </c>
      <c r="L817" t="str">
        <f>FIXED(Tabla1[[#This Row],[TASA 0%]],0)</f>
        <v>0</v>
      </c>
      <c r="M817" t="str">
        <f>FIXED(Tabla1[[#This Row],[TASA EXE.]],0)</f>
        <v>0</v>
      </c>
      <c r="N817" t="str">
        <f>FIXED(Tabla1[[#This Row],[IVA]],0)</f>
        <v>0</v>
      </c>
      <c r="O817" t="str">
        <f>FIXED(Tabla1[[#This Row],[ISR RET]],0)</f>
        <v>0</v>
      </c>
      <c r="P817" t="str">
        <f>FIXED(Tabla1[[#This Row],[IVA RET]],0)</f>
        <v>0</v>
      </c>
      <c r="R817" s="35">
        <f>Tabla1[[#This Row],[TASA 16]]*16%</f>
        <v>0</v>
      </c>
    </row>
    <row r="818" spans="2:20" x14ac:dyDescent="0.25">
      <c r="B818" t="str">
        <f>'[1]210 Y RFC'!A818</f>
        <v>POMJ900419T89</v>
      </c>
      <c r="C818" t="str">
        <f>'[1]210 Y RFC'!B818</f>
        <v>210-0815</v>
      </c>
      <c r="D818" t="str">
        <f>'[1]210 Y RFC'!C818</f>
        <v>POZOS MELANO JOSE DE JESUS</v>
      </c>
      <c r="E818" s="28">
        <f>SUMIFS(Tabla16[TASA 16],Tabla16[NUM],Tabla1[[#This Row],[CODIGO]])</f>
        <v>29388</v>
      </c>
      <c r="F818" s="28">
        <f>SUMIFS(Tabla16[TASA 0%],Tabla16[NUM],Tabla1[[#This Row],[CODIGO]])</f>
        <v>0</v>
      </c>
      <c r="G818" s="28">
        <f>SUMIFS(Tabla16[[EXENTO ]],Tabla16[NUM],Tabla1[[#This Row],[CODIGO]])</f>
        <v>0.01</v>
      </c>
      <c r="H818" s="28">
        <f>SUMIFS(Tabla16[IVA],Tabla16[NUM],Tabla1[[#This Row],[CODIGO]])</f>
        <v>4702.08</v>
      </c>
      <c r="I818" s="28">
        <f>SUMIFS(Tabla16[ISR RET.],Tabla16[NUM],Tabla1[[#This Row],[CODIGO]])</f>
        <v>0</v>
      </c>
      <c r="J818" s="28">
        <f>SUMIFS(Tabla16[IVA RET.],Tabla16[NUM],Tabla1[[#This Row],[CODIGO]])</f>
        <v>0</v>
      </c>
      <c r="K818" t="str">
        <f>FIXED(Tabla1[[#This Row],[TASA 16%]],0)</f>
        <v>29,388</v>
      </c>
      <c r="L818" t="str">
        <f>FIXED(Tabla1[[#This Row],[TASA 0%]],0)</f>
        <v>0</v>
      </c>
      <c r="M818" t="str">
        <f>FIXED(Tabla1[[#This Row],[TASA EXE.]],0)</f>
        <v>0</v>
      </c>
      <c r="N818" t="str">
        <f>FIXED(Tabla1[[#This Row],[IVA]],0)</f>
        <v>4,702</v>
      </c>
      <c r="O818" t="str">
        <f>FIXED(Tabla1[[#This Row],[ISR RET]],0)</f>
        <v>0</v>
      </c>
      <c r="P818" t="str">
        <f>FIXED(Tabla1[[#This Row],[IVA RET]],0)</f>
        <v>0</v>
      </c>
      <c r="R818" s="35">
        <f>Tabla1[[#This Row],[TASA 16]]*16%</f>
        <v>4702.08</v>
      </c>
    </row>
    <row r="819" spans="2:20" x14ac:dyDescent="0.25">
      <c r="B819" t="str">
        <f>'[1]210 Y RFC'!A819</f>
        <v>SAC991222G1A</v>
      </c>
      <c r="C819" t="str">
        <f>'[1]210 Y RFC'!B819</f>
        <v>210-0816</v>
      </c>
      <c r="D819" t="str">
        <f>'[1]210 Y RFC'!C819</f>
        <v>SIGMA ALIMENTOS COMERCIAL SA DE CV</v>
      </c>
      <c r="E819" s="28">
        <f>SUMIFS(Tabla16[TASA 16],Tabla16[NUM],Tabla1[[#This Row],[CODIGO]])</f>
        <v>0</v>
      </c>
      <c r="F819" s="28">
        <f>SUMIFS(Tabla16[TASA 0%],Tabla16[NUM],Tabla1[[#This Row],[CODIGO]])</f>
        <v>1410348.15</v>
      </c>
      <c r="G819" s="28">
        <f>SUMIFS(Tabla16[[EXENTO ]],Tabla16[NUM],Tabla1[[#This Row],[CODIGO]])</f>
        <v>0</v>
      </c>
      <c r="H819" s="28">
        <f>SUMIFS(Tabla16[IVA],Tabla16[NUM],Tabla1[[#This Row],[CODIGO]])</f>
        <v>0</v>
      </c>
      <c r="I819" s="28">
        <f>SUMIFS(Tabla16[ISR RET.],Tabla16[NUM],Tabla1[[#This Row],[CODIGO]])</f>
        <v>0</v>
      </c>
      <c r="J819" s="28">
        <f>SUMIFS(Tabla16[IVA RET.],Tabla16[NUM],Tabla1[[#This Row],[CODIGO]])</f>
        <v>0</v>
      </c>
      <c r="K819" t="str">
        <f>FIXED(Tabla1[[#This Row],[TASA 16%]],0)</f>
        <v>0</v>
      </c>
      <c r="L819" t="str">
        <f>FIXED(Tabla1[[#This Row],[TASA 0%]],0)</f>
        <v>1,410,348</v>
      </c>
      <c r="M819" t="str">
        <f>FIXED(Tabla1[[#This Row],[TASA EXE.]],0)</f>
        <v>0</v>
      </c>
      <c r="N819" t="str">
        <f>FIXED(Tabla1[[#This Row],[IVA]],0)</f>
        <v>0</v>
      </c>
      <c r="O819" t="str">
        <f>FIXED(Tabla1[[#This Row],[ISR RET]],0)</f>
        <v>0</v>
      </c>
      <c r="P819" t="str">
        <f>FIXED(Tabla1[[#This Row],[IVA RET]],0)</f>
        <v>0</v>
      </c>
      <c r="R819" s="35">
        <f>Tabla1[[#This Row],[TASA 16]]*16%</f>
        <v>0</v>
      </c>
    </row>
    <row r="820" spans="2:20" x14ac:dyDescent="0.25">
      <c r="B820" t="str">
        <f>'[1]210 Y RFC'!A820</f>
        <v>CAM1403277N3</v>
      </c>
      <c r="C820" t="str">
        <f>'[1]210 Y RFC'!B820</f>
        <v>210-0817</v>
      </c>
      <c r="D820" t="str">
        <f>'[1]210 Y RFC'!C820</f>
        <v>CAMPOS &amp; MORAS SA DE CV</v>
      </c>
      <c r="E820" s="28">
        <f>SUMIFS(Tabla16[TASA 16],Tabla16[NUM],Tabla1[[#This Row],[CODIGO]])</f>
        <v>0</v>
      </c>
      <c r="F820" s="28">
        <f>SUMIFS(Tabla16[TASA 0%],Tabla16[NUM],Tabla1[[#This Row],[CODIGO]])</f>
        <v>0</v>
      </c>
      <c r="G820" s="28">
        <f>SUMIFS(Tabla16[[EXENTO ]],Tabla16[NUM],Tabla1[[#This Row],[CODIGO]])</f>
        <v>0</v>
      </c>
      <c r="H820" s="28">
        <f>SUMIFS(Tabla16[IVA],Tabla16[NUM],Tabla1[[#This Row],[CODIGO]])</f>
        <v>0</v>
      </c>
      <c r="I820" s="28">
        <f>SUMIFS(Tabla16[ISR RET.],Tabla16[NUM],Tabla1[[#This Row],[CODIGO]])</f>
        <v>0</v>
      </c>
      <c r="J820" s="28">
        <f>SUMIFS(Tabla16[IVA RET.],Tabla16[NUM],Tabla1[[#This Row],[CODIGO]])</f>
        <v>0</v>
      </c>
      <c r="K820" t="str">
        <f>FIXED(Tabla1[[#This Row],[TASA 16%]],0)</f>
        <v>0</v>
      </c>
      <c r="L820" t="str">
        <f>FIXED(Tabla1[[#This Row],[TASA 0%]],0)</f>
        <v>0</v>
      </c>
      <c r="M820" t="str">
        <f>FIXED(Tabla1[[#This Row],[TASA EXE.]],0)</f>
        <v>0</v>
      </c>
      <c r="N820" t="str">
        <f>FIXED(Tabla1[[#This Row],[IVA]],0)</f>
        <v>0</v>
      </c>
      <c r="O820" t="str">
        <f>FIXED(Tabla1[[#This Row],[ISR RET]],0)</f>
        <v>0</v>
      </c>
      <c r="P820" t="str">
        <f>FIXED(Tabla1[[#This Row],[IVA RET]],0)</f>
        <v>0</v>
      </c>
      <c r="R820" s="35">
        <f>Tabla1[[#This Row],[TASA 16]]*16%</f>
        <v>0</v>
      </c>
    </row>
    <row r="821" spans="2:20" x14ac:dyDescent="0.25">
      <c r="B821" t="str">
        <f>'[1]210 Y RFC'!A821</f>
        <v>CCA030306LA6</v>
      </c>
      <c r="C821" t="str">
        <f>'[1]210 Y RFC'!B821</f>
        <v>210-0818</v>
      </c>
      <c r="D821" t="str">
        <f>'[1]210 Y RFC'!C821</f>
        <v>CONCESIONARIA DE CARRETERAS AUTOPISTAS Y LIBRAMIENTOS DE LA REPUBLICA MEXICANA SA DE CV</v>
      </c>
      <c r="E821" s="28">
        <f>SUMIFS(Tabla16[TASA 16],Tabla16[NUM],Tabla1[[#This Row],[CODIGO]])</f>
        <v>0</v>
      </c>
      <c r="F821" s="28">
        <f>SUMIFS(Tabla16[TASA 0%],Tabla16[NUM],Tabla1[[#This Row],[CODIGO]])</f>
        <v>0</v>
      </c>
      <c r="G821" s="28">
        <f>SUMIFS(Tabla16[[EXENTO ]],Tabla16[NUM],Tabla1[[#This Row],[CODIGO]])</f>
        <v>0</v>
      </c>
      <c r="H821" s="28">
        <f>SUMIFS(Tabla16[IVA],Tabla16[NUM],Tabla1[[#This Row],[CODIGO]])</f>
        <v>0</v>
      </c>
      <c r="I821" s="28">
        <f>SUMIFS(Tabla16[ISR RET.],Tabla16[NUM],Tabla1[[#This Row],[CODIGO]])</f>
        <v>0</v>
      </c>
      <c r="J821" s="28">
        <f>SUMIFS(Tabla16[IVA RET.],Tabla16[NUM],Tabla1[[#This Row],[CODIGO]])</f>
        <v>0</v>
      </c>
      <c r="K821" t="str">
        <f>FIXED(Tabla1[[#This Row],[TASA 16%]],0)</f>
        <v>0</v>
      </c>
      <c r="L821" t="str">
        <f>FIXED(Tabla1[[#This Row],[TASA 0%]],0)</f>
        <v>0</v>
      </c>
      <c r="M821" t="str">
        <f>FIXED(Tabla1[[#This Row],[TASA EXE.]],0)</f>
        <v>0</v>
      </c>
      <c r="N821" t="str">
        <f>FIXED(Tabla1[[#This Row],[IVA]],0)</f>
        <v>0</v>
      </c>
      <c r="O821" t="str">
        <f>FIXED(Tabla1[[#This Row],[ISR RET]],0)</f>
        <v>0</v>
      </c>
      <c r="P821" t="str">
        <f>FIXED(Tabla1[[#This Row],[IVA RET]],0)</f>
        <v>0</v>
      </c>
      <c r="R821" s="35">
        <f>Tabla1[[#This Row],[TASA 16]]*16%</f>
        <v>0</v>
      </c>
    </row>
    <row r="822" spans="2:20" x14ac:dyDescent="0.25">
      <c r="B822" t="str">
        <f>'[1]210 Y RFC'!A822</f>
        <v>ROVG670107HZ9</v>
      </c>
      <c r="C822" t="str">
        <f>'[1]210 Y RFC'!B822</f>
        <v>210-0819</v>
      </c>
      <c r="D822" t="str">
        <f>'[1]210 Y RFC'!C822</f>
        <v>RODRIGUEZ VILLALVAZO GUILLERMO</v>
      </c>
      <c r="E822" s="28">
        <f>SUMIFS(Tabla16[TASA 16],Tabla16[NUM],Tabla1[[#This Row],[CODIGO]])</f>
        <v>0</v>
      </c>
      <c r="F822" s="28">
        <f>SUMIFS(Tabla16[TASA 0%],Tabla16[NUM],Tabla1[[#This Row],[CODIGO]])</f>
        <v>0</v>
      </c>
      <c r="G822" s="28">
        <f>SUMIFS(Tabla16[[EXENTO ]],Tabla16[NUM],Tabla1[[#This Row],[CODIGO]])</f>
        <v>0</v>
      </c>
      <c r="H822" s="28">
        <f>SUMIFS(Tabla16[IVA],Tabla16[NUM],Tabla1[[#This Row],[CODIGO]])</f>
        <v>0</v>
      </c>
      <c r="I822" s="28">
        <f>SUMIFS(Tabla16[ISR RET.],Tabla16[NUM],Tabla1[[#This Row],[CODIGO]])</f>
        <v>0</v>
      </c>
      <c r="J822" s="28">
        <f>SUMIFS(Tabla16[IVA RET.],Tabla16[NUM],Tabla1[[#This Row],[CODIGO]])</f>
        <v>0</v>
      </c>
      <c r="K822" t="str">
        <f>FIXED(Tabla1[[#This Row],[TASA 16%]],0)</f>
        <v>0</v>
      </c>
      <c r="L822" t="str">
        <f>FIXED(Tabla1[[#This Row],[TASA 0%]],0)</f>
        <v>0</v>
      </c>
      <c r="M822" t="str">
        <f>FIXED(Tabla1[[#This Row],[TASA EXE.]],0)</f>
        <v>0</v>
      </c>
      <c r="N822" t="str">
        <f>FIXED(Tabla1[[#This Row],[IVA]],0)</f>
        <v>0</v>
      </c>
      <c r="O822" t="str">
        <f>FIXED(Tabla1[[#This Row],[ISR RET]],0)</f>
        <v>0</v>
      </c>
      <c r="P822" t="str">
        <f>FIXED(Tabla1[[#This Row],[IVA RET]],0)</f>
        <v>0</v>
      </c>
      <c r="R822" s="35">
        <f>Tabla1[[#This Row],[TASA 16]]*16%</f>
        <v>0</v>
      </c>
    </row>
    <row r="823" spans="2:20" x14ac:dyDescent="0.25">
      <c r="B823" t="str">
        <f>'[1]210 Y RFC'!A823</f>
        <v>AME750531UL6</v>
      </c>
      <c r="C823" t="str">
        <f>'[1]210 Y RFC'!B823</f>
        <v>210-0820</v>
      </c>
      <c r="D823" t="str">
        <f>'[1]210 Y RFC'!C823</f>
        <v>AUTOTRANSPORTES MEZCALA SA DE CV</v>
      </c>
      <c r="E823" s="28">
        <f>SUMIFS(Tabla16[TASA 16],Tabla16[NUM],Tabla1[[#This Row],[CODIGO]])</f>
        <v>0</v>
      </c>
      <c r="F823" s="28">
        <f>SUMIFS(Tabla16[TASA 0%],Tabla16[NUM],Tabla1[[#This Row],[CODIGO]])</f>
        <v>0</v>
      </c>
      <c r="G823" s="28">
        <f>SUMIFS(Tabla16[[EXENTO ]],Tabla16[NUM],Tabla1[[#This Row],[CODIGO]])</f>
        <v>0</v>
      </c>
      <c r="H823" s="28">
        <f>SUMIFS(Tabla16[IVA],Tabla16[NUM],Tabla1[[#This Row],[CODIGO]])</f>
        <v>0</v>
      </c>
      <c r="I823" s="28">
        <f>SUMIFS(Tabla16[ISR RET.],Tabla16[NUM],Tabla1[[#This Row],[CODIGO]])</f>
        <v>0</v>
      </c>
      <c r="J823" s="28">
        <f>SUMIFS(Tabla16[IVA RET.],Tabla16[NUM],Tabla1[[#This Row],[CODIGO]])</f>
        <v>0</v>
      </c>
      <c r="K823" t="str">
        <f>FIXED(Tabla1[[#This Row],[TASA 16%]],0)</f>
        <v>0</v>
      </c>
      <c r="L823" t="str">
        <f>FIXED(Tabla1[[#This Row],[TASA 0%]],0)</f>
        <v>0</v>
      </c>
      <c r="M823" t="str">
        <f>FIXED(Tabla1[[#This Row],[TASA EXE.]],0)</f>
        <v>0</v>
      </c>
      <c r="N823" t="str">
        <f>FIXED(Tabla1[[#This Row],[IVA]],0)</f>
        <v>0</v>
      </c>
      <c r="O823" t="str">
        <f>FIXED(Tabla1[[#This Row],[ISR RET]],0)</f>
        <v>0</v>
      </c>
      <c r="P823" t="str">
        <f>FIXED(Tabla1[[#This Row],[IVA RET]],0)</f>
        <v>0</v>
      </c>
      <c r="R823" s="35">
        <f>Tabla1[[#This Row],[TASA 16]]*16%</f>
        <v>0</v>
      </c>
    </row>
    <row r="824" spans="2:20" x14ac:dyDescent="0.25">
      <c r="B824" t="str">
        <f>'[1]210 Y RFC'!A824</f>
        <v>BAMR6602202A0</v>
      </c>
      <c r="C824" t="str">
        <f>'[1]210 Y RFC'!B824</f>
        <v>210-0821</v>
      </c>
      <c r="D824" t="str">
        <f>'[1]210 Y RFC'!C824</f>
        <v>BAEZ MEDINA RAMIRO</v>
      </c>
      <c r="E824" s="28">
        <f>SUMIFS(Tabla16[TASA 16],Tabla16[NUM],Tabla1[[#This Row],[CODIGO]])</f>
        <v>0</v>
      </c>
      <c r="F824" s="28">
        <f>SUMIFS(Tabla16[TASA 0%],Tabla16[NUM],Tabla1[[#This Row],[CODIGO]])</f>
        <v>0</v>
      </c>
      <c r="G824" s="28">
        <f>SUMIFS(Tabla16[[EXENTO ]],Tabla16[NUM],Tabla1[[#This Row],[CODIGO]])</f>
        <v>0</v>
      </c>
      <c r="H824" s="28">
        <f>SUMIFS(Tabla16[IVA],Tabla16[NUM],Tabla1[[#This Row],[CODIGO]])</f>
        <v>0</v>
      </c>
      <c r="I824" s="28">
        <f>SUMIFS(Tabla16[ISR RET.],Tabla16[NUM],Tabla1[[#This Row],[CODIGO]])</f>
        <v>0</v>
      </c>
      <c r="J824" s="28">
        <f>SUMIFS(Tabla16[IVA RET.],Tabla16[NUM],Tabla1[[#This Row],[CODIGO]])</f>
        <v>0</v>
      </c>
      <c r="K824" t="str">
        <f>FIXED(Tabla1[[#This Row],[TASA 16%]],0)</f>
        <v>0</v>
      </c>
      <c r="L824" t="str">
        <f>FIXED(Tabla1[[#This Row],[TASA 0%]],0)</f>
        <v>0</v>
      </c>
      <c r="M824" t="str">
        <f>FIXED(Tabla1[[#This Row],[TASA EXE.]],0)</f>
        <v>0</v>
      </c>
      <c r="N824" t="str">
        <f>FIXED(Tabla1[[#This Row],[IVA]],0)</f>
        <v>0</v>
      </c>
      <c r="O824" t="str">
        <f>FIXED(Tabla1[[#This Row],[ISR RET]],0)</f>
        <v>0</v>
      </c>
      <c r="P824" t="str">
        <f>FIXED(Tabla1[[#This Row],[IVA RET]],0)</f>
        <v>0</v>
      </c>
      <c r="R824" s="35">
        <f>Tabla1[[#This Row],[TASA 16]]*16%</f>
        <v>0</v>
      </c>
    </row>
    <row r="825" spans="2:20" x14ac:dyDescent="0.25">
      <c r="B825" t="str">
        <f>'[1]210 Y RFC'!A825</f>
        <v>BEGR8209181Q9</v>
      </c>
      <c r="C825" t="str">
        <f>'[1]210 Y RFC'!B825</f>
        <v>210-0822</v>
      </c>
      <c r="D825" t="str">
        <f>'[1]210 Y RFC'!C825</f>
        <v>BECERRA GONZALEZ RAFAEL</v>
      </c>
      <c r="E825" s="28">
        <f>SUMIFS(Tabla16[TASA 16],Tabla16[NUM],Tabla1[[#This Row],[CODIGO]])</f>
        <v>0</v>
      </c>
      <c r="F825" s="28">
        <f>SUMIFS(Tabla16[TASA 0%],Tabla16[NUM],Tabla1[[#This Row],[CODIGO]])</f>
        <v>0</v>
      </c>
      <c r="G825" s="28">
        <f>SUMIFS(Tabla16[[EXENTO ]],Tabla16[NUM],Tabla1[[#This Row],[CODIGO]])</f>
        <v>0</v>
      </c>
      <c r="H825" s="28">
        <f>SUMIFS(Tabla16[IVA],Tabla16[NUM],Tabla1[[#This Row],[CODIGO]])</f>
        <v>0</v>
      </c>
      <c r="I825" s="28">
        <f>SUMIFS(Tabla16[ISR RET.],Tabla16[NUM],Tabla1[[#This Row],[CODIGO]])</f>
        <v>0</v>
      </c>
      <c r="J825" s="28">
        <f>SUMIFS(Tabla16[IVA RET.],Tabla16[NUM],Tabla1[[#This Row],[CODIGO]])</f>
        <v>0</v>
      </c>
      <c r="K825" t="str">
        <f>FIXED(Tabla1[[#This Row],[TASA 16%]],0)</f>
        <v>0</v>
      </c>
      <c r="L825" t="str">
        <f>FIXED(Tabla1[[#This Row],[TASA 0%]],0)</f>
        <v>0</v>
      </c>
      <c r="M825" t="str">
        <f>FIXED(Tabla1[[#This Row],[TASA EXE.]],0)</f>
        <v>0</v>
      </c>
      <c r="N825" t="str">
        <f>FIXED(Tabla1[[#This Row],[IVA]],0)</f>
        <v>0</v>
      </c>
      <c r="O825" t="str">
        <f>FIXED(Tabla1[[#This Row],[ISR RET]],0)</f>
        <v>0</v>
      </c>
      <c r="P825" t="str">
        <f>FIXED(Tabla1[[#This Row],[IVA RET]],0)</f>
        <v>0</v>
      </c>
      <c r="R825" s="35">
        <f>Tabla1[[#This Row],[TASA 16]]*16%</f>
        <v>0</v>
      </c>
    </row>
    <row r="826" spans="2:20" x14ac:dyDescent="0.25">
      <c r="B826" t="str">
        <f>'[1]210 Y RFC'!A826</f>
        <v>MAL970403E66</v>
      </c>
      <c r="C826" t="str">
        <f>'[1]210 Y RFC'!B826</f>
        <v>210-0823</v>
      </c>
      <c r="D826" t="str">
        <f>'[1]210 Y RFC'!C826</f>
        <v>MALIQ SA DE CV</v>
      </c>
      <c r="E826" s="28">
        <f>SUMIFS(Tabla16[TASA 16],Tabla16[NUM],Tabla1[[#This Row],[CODIGO]])</f>
        <v>0</v>
      </c>
      <c r="F826" s="28">
        <f>SUMIFS(Tabla16[TASA 0%],Tabla16[NUM],Tabla1[[#This Row],[CODIGO]])</f>
        <v>0</v>
      </c>
      <c r="G826" s="28">
        <f>SUMIFS(Tabla16[[EXENTO ]],Tabla16[NUM],Tabla1[[#This Row],[CODIGO]])</f>
        <v>0</v>
      </c>
      <c r="H826" s="28">
        <f>SUMIFS(Tabla16[IVA],Tabla16[NUM],Tabla1[[#This Row],[CODIGO]])</f>
        <v>0</v>
      </c>
      <c r="I826" s="28">
        <f>SUMIFS(Tabla16[ISR RET.],Tabla16[NUM],Tabla1[[#This Row],[CODIGO]])</f>
        <v>0</v>
      </c>
      <c r="J826" s="28">
        <f>SUMIFS(Tabla16[IVA RET.],Tabla16[NUM],Tabla1[[#This Row],[CODIGO]])</f>
        <v>0</v>
      </c>
      <c r="K826" t="str">
        <f>FIXED(Tabla1[[#This Row],[TASA 16%]],0)</f>
        <v>0</v>
      </c>
      <c r="L826" t="str">
        <f>FIXED(Tabla1[[#This Row],[TASA 0%]],0)</f>
        <v>0</v>
      </c>
      <c r="M826" t="str">
        <f>FIXED(Tabla1[[#This Row],[TASA EXE.]],0)</f>
        <v>0</v>
      </c>
      <c r="N826" t="str">
        <f>FIXED(Tabla1[[#This Row],[IVA]],0)</f>
        <v>0</v>
      </c>
      <c r="O826" t="str">
        <f>FIXED(Tabla1[[#This Row],[ISR RET]],0)</f>
        <v>0</v>
      </c>
      <c r="P826" t="str">
        <f>FIXED(Tabla1[[#This Row],[IVA RET]],0)</f>
        <v>0</v>
      </c>
      <c r="R826" s="35">
        <f>Tabla1[[#This Row],[TASA 16]]*16%</f>
        <v>0</v>
      </c>
    </row>
    <row r="827" spans="2:20" x14ac:dyDescent="0.25">
      <c r="B827" t="str">
        <f>'[1]210 Y RFC'!A827</f>
        <v>GOCJ410220NL5</v>
      </c>
      <c r="C827" t="str">
        <f>'[1]210 Y RFC'!B827</f>
        <v>210-0824</v>
      </c>
      <c r="D827" t="str">
        <f>'[1]210 Y RFC'!C827</f>
        <v>GONZALEZ CUEVAS JOSE LUIS</v>
      </c>
      <c r="E827" s="28">
        <f>SUMIFS(Tabla16[TASA 16],Tabla16[NUM],Tabla1[[#This Row],[CODIGO]])</f>
        <v>0</v>
      </c>
      <c r="F827" s="28">
        <f>SUMIFS(Tabla16[TASA 0%],Tabla16[NUM],Tabla1[[#This Row],[CODIGO]])</f>
        <v>0</v>
      </c>
      <c r="G827" s="28">
        <f>SUMIFS(Tabla16[[EXENTO ]],Tabla16[NUM],Tabla1[[#This Row],[CODIGO]])</f>
        <v>0</v>
      </c>
      <c r="H827" s="28">
        <f>SUMIFS(Tabla16[IVA],Tabla16[NUM],Tabla1[[#This Row],[CODIGO]])</f>
        <v>0</v>
      </c>
      <c r="I827" s="28">
        <f>SUMIFS(Tabla16[ISR RET.],Tabla16[NUM],Tabla1[[#This Row],[CODIGO]])</f>
        <v>0</v>
      </c>
      <c r="J827" s="28">
        <f>SUMIFS(Tabla16[IVA RET.],Tabla16[NUM],Tabla1[[#This Row],[CODIGO]])</f>
        <v>0</v>
      </c>
      <c r="K827" t="str">
        <f>FIXED(Tabla1[[#This Row],[TASA 16%]],0)</f>
        <v>0</v>
      </c>
      <c r="L827" t="str">
        <f>FIXED(Tabla1[[#This Row],[TASA 0%]],0)</f>
        <v>0</v>
      </c>
      <c r="M827" t="str">
        <f>FIXED(Tabla1[[#This Row],[TASA EXE.]],0)</f>
        <v>0</v>
      </c>
      <c r="N827" t="str">
        <f>FIXED(Tabla1[[#This Row],[IVA]],0)</f>
        <v>0</v>
      </c>
      <c r="O827" t="str">
        <f>FIXED(Tabla1[[#This Row],[ISR RET]],0)</f>
        <v>0</v>
      </c>
      <c r="P827" t="str">
        <f>FIXED(Tabla1[[#This Row],[IVA RET]],0)</f>
        <v>0</v>
      </c>
      <c r="R827" s="35">
        <f>Tabla1[[#This Row],[TASA 16]]*16%</f>
        <v>0</v>
      </c>
    </row>
    <row r="828" spans="2:20" x14ac:dyDescent="0.25">
      <c r="B828" t="str">
        <f>'[1]210 Y RFC'!A828</f>
        <v>OOHD910630295</v>
      </c>
      <c r="C828" t="str">
        <f>'[1]210 Y RFC'!B828</f>
        <v>210-0825</v>
      </c>
      <c r="D828" t="str">
        <f>'[1]210 Y RFC'!C828</f>
        <v>OROZCO HERNANDEZ DIEGO VALENTIN</v>
      </c>
      <c r="E828" s="28">
        <f>SUMIFS(Tabla16[TASA 16],Tabla16[NUM],Tabla1[[#This Row],[CODIGO]])</f>
        <v>0</v>
      </c>
      <c r="F828" s="28">
        <f>SUMIFS(Tabla16[TASA 0%],Tabla16[NUM],Tabla1[[#This Row],[CODIGO]])</f>
        <v>0</v>
      </c>
      <c r="G828" s="28">
        <f>SUMIFS(Tabla16[[EXENTO ]],Tabla16[NUM],Tabla1[[#This Row],[CODIGO]])</f>
        <v>0</v>
      </c>
      <c r="H828" s="28">
        <f>SUMIFS(Tabla16[IVA],Tabla16[NUM],Tabla1[[#This Row],[CODIGO]])</f>
        <v>0</v>
      </c>
      <c r="I828" s="28">
        <f>SUMIFS(Tabla16[ISR RET.],Tabla16[NUM],Tabla1[[#This Row],[CODIGO]])</f>
        <v>0</v>
      </c>
      <c r="J828" s="28">
        <f>SUMIFS(Tabla16[IVA RET.],Tabla16[NUM],Tabla1[[#This Row],[CODIGO]])</f>
        <v>0</v>
      </c>
      <c r="K828" t="str">
        <f>FIXED(Tabla1[[#This Row],[TASA 16%]],0)</f>
        <v>0</v>
      </c>
      <c r="L828" t="str">
        <f>FIXED(Tabla1[[#This Row],[TASA 0%]],0)</f>
        <v>0</v>
      </c>
      <c r="M828" t="str">
        <f>FIXED(Tabla1[[#This Row],[TASA EXE.]],0)</f>
        <v>0</v>
      </c>
      <c r="N828" t="str">
        <f>FIXED(Tabla1[[#This Row],[IVA]],0)</f>
        <v>0</v>
      </c>
      <c r="O828" t="str">
        <f>FIXED(Tabla1[[#This Row],[ISR RET]],0)</f>
        <v>0</v>
      </c>
      <c r="P828" t="str">
        <f>FIXED(Tabla1[[#This Row],[IVA RET]],0)</f>
        <v>0</v>
      </c>
      <c r="R828" s="35">
        <f>Tabla1[[#This Row],[TASA 16]]*16%</f>
        <v>0</v>
      </c>
      <c r="T828" s="67"/>
    </row>
    <row r="829" spans="2:20" x14ac:dyDescent="0.25">
      <c r="B829" t="str">
        <f>'[1]210 Y RFC'!A829</f>
        <v>OOSP950629K58</v>
      </c>
      <c r="C829" t="str">
        <f>'[1]210 Y RFC'!B829</f>
        <v>210-0826</v>
      </c>
      <c r="D829" t="str">
        <f>'[1]210 Y RFC'!C829</f>
        <v>OROZCO SANCHEZ PAOLA</v>
      </c>
      <c r="E829" s="28">
        <f>SUMIFS(Tabla16[TASA 16],Tabla16[NUM],Tabla1[[#This Row],[CODIGO]])</f>
        <v>0</v>
      </c>
      <c r="F829" s="28">
        <f>SUMIFS(Tabla16[TASA 0%],Tabla16[NUM],Tabla1[[#This Row],[CODIGO]])</f>
        <v>145206</v>
      </c>
      <c r="G829" s="28">
        <f>SUMIFS(Tabla16[[EXENTO ]],Tabla16[NUM],Tabla1[[#This Row],[CODIGO]])</f>
        <v>0</v>
      </c>
      <c r="H829" s="28">
        <f>SUMIFS(Tabla16[IVA],Tabla16[NUM],Tabla1[[#This Row],[CODIGO]])</f>
        <v>0</v>
      </c>
      <c r="I829" s="28">
        <f>SUMIFS(Tabla16[ISR RET.],Tabla16[NUM],Tabla1[[#This Row],[CODIGO]])</f>
        <v>0</v>
      </c>
      <c r="J829" s="28">
        <f>SUMIFS(Tabla16[IVA RET.],Tabla16[NUM],Tabla1[[#This Row],[CODIGO]])</f>
        <v>0</v>
      </c>
      <c r="K829" t="str">
        <f>FIXED(Tabla1[[#This Row],[TASA 16%]],0)</f>
        <v>0</v>
      </c>
      <c r="L829" t="str">
        <f>FIXED(Tabla1[[#This Row],[TASA 0%]],0)</f>
        <v>145,206</v>
      </c>
      <c r="M829" t="str">
        <f>FIXED(Tabla1[[#This Row],[TASA EXE.]],0)</f>
        <v>0</v>
      </c>
      <c r="N829" t="str">
        <f>FIXED(Tabla1[[#This Row],[IVA]],0)</f>
        <v>0</v>
      </c>
      <c r="O829" t="str">
        <f>FIXED(Tabla1[[#This Row],[ISR RET]],0)</f>
        <v>0</v>
      </c>
      <c r="P829" t="str">
        <f>FIXED(Tabla1[[#This Row],[IVA RET]],0)</f>
        <v>0</v>
      </c>
      <c r="R829" s="35">
        <f>Tabla1[[#This Row],[TASA 16]]*16%</f>
        <v>0</v>
      </c>
    </row>
    <row r="830" spans="2:20" x14ac:dyDescent="0.25">
      <c r="B830" t="str">
        <f>'[1]210 Y RFC'!A830</f>
        <v>GOMM720302R15</v>
      </c>
      <c r="C830" t="str">
        <f>'[1]210 Y RFC'!B830</f>
        <v>210-0827</v>
      </c>
      <c r="D830" t="str">
        <f>'[1]210 Y RFC'!C830</f>
        <v>GOMEZ MARTIN MARIO ALBERTO</v>
      </c>
      <c r="E830" s="28">
        <f>SUMIFS(Tabla16[TASA 16],Tabla16[NUM],Tabla1[[#This Row],[CODIGO]])</f>
        <v>0</v>
      </c>
      <c r="F830" s="28">
        <f>SUMIFS(Tabla16[TASA 0%],Tabla16[NUM],Tabla1[[#This Row],[CODIGO]])</f>
        <v>0</v>
      </c>
      <c r="G830" s="28">
        <f>SUMIFS(Tabla16[[EXENTO ]],Tabla16[NUM],Tabla1[[#This Row],[CODIGO]])</f>
        <v>0</v>
      </c>
      <c r="H830" s="28">
        <f>SUMIFS(Tabla16[IVA],Tabla16[NUM],Tabla1[[#This Row],[CODIGO]])</f>
        <v>0</v>
      </c>
      <c r="I830" s="28">
        <f>SUMIFS(Tabla16[ISR RET.],Tabla16[NUM],Tabla1[[#This Row],[CODIGO]])</f>
        <v>0</v>
      </c>
      <c r="J830" s="28">
        <f>SUMIFS(Tabla16[IVA RET.],Tabla16[NUM],Tabla1[[#This Row],[CODIGO]])</f>
        <v>0</v>
      </c>
      <c r="K830" t="str">
        <f>FIXED(Tabla1[[#This Row],[TASA 16%]],0)</f>
        <v>0</v>
      </c>
      <c r="L830" t="str">
        <f>FIXED(Tabla1[[#This Row],[TASA 0%]],0)</f>
        <v>0</v>
      </c>
      <c r="M830" t="str">
        <f>FIXED(Tabla1[[#This Row],[TASA EXE.]],0)</f>
        <v>0</v>
      </c>
      <c r="N830" t="str">
        <f>FIXED(Tabla1[[#This Row],[IVA]],0)</f>
        <v>0</v>
      </c>
      <c r="O830" t="str">
        <f>FIXED(Tabla1[[#This Row],[ISR RET]],0)</f>
        <v>0</v>
      </c>
      <c r="P830" t="str">
        <f>FIXED(Tabla1[[#This Row],[IVA RET]],0)</f>
        <v>0</v>
      </c>
      <c r="R830" s="35">
        <f>Tabla1[[#This Row],[TASA 16]]*16%</f>
        <v>0</v>
      </c>
    </row>
    <row r="831" spans="2:20" x14ac:dyDescent="0.25">
      <c r="B831" t="str">
        <f>'[1]210 Y RFC'!A831</f>
        <v>RICR750110NY9</v>
      </c>
      <c r="C831" t="str">
        <f>'[1]210 Y RFC'!B831</f>
        <v>210-0828</v>
      </c>
      <c r="D831" t="str">
        <f>'[1]210 Y RFC'!C831</f>
        <v>RIOS CORNEJO RAMON ALEJANDRO</v>
      </c>
      <c r="E831" s="28">
        <f>SUMIFS(Tabla16[TASA 16],Tabla16[NUM],Tabla1[[#This Row],[CODIGO]])</f>
        <v>0</v>
      </c>
      <c r="F831" s="28">
        <f>SUMIFS(Tabla16[TASA 0%],Tabla16[NUM],Tabla1[[#This Row],[CODIGO]])</f>
        <v>0</v>
      </c>
      <c r="G831" s="28">
        <f>SUMIFS(Tabla16[[EXENTO ]],Tabla16[NUM],Tabla1[[#This Row],[CODIGO]])</f>
        <v>0</v>
      </c>
      <c r="H831" s="28">
        <f>SUMIFS(Tabla16[IVA],Tabla16[NUM],Tabla1[[#This Row],[CODIGO]])</f>
        <v>0</v>
      </c>
      <c r="I831" s="28">
        <f>SUMIFS(Tabla16[ISR RET.],Tabla16[NUM],Tabla1[[#This Row],[CODIGO]])</f>
        <v>0</v>
      </c>
      <c r="J831" s="28">
        <f>SUMIFS(Tabla16[IVA RET.],Tabla16[NUM],Tabla1[[#This Row],[CODIGO]])</f>
        <v>0</v>
      </c>
      <c r="K831" t="str">
        <f>FIXED(Tabla1[[#This Row],[TASA 16%]],0)</f>
        <v>0</v>
      </c>
      <c r="L831" t="str">
        <f>FIXED(Tabla1[[#This Row],[TASA 0%]],0)</f>
        <v>0</v>
      </c>
      <c r="M831" t="str">
        <f>FIXED(Tabla1[[#This Row],[TASA EXE.]],0)</f>
        <v>0</v>
      </c>
      <c r="N831" t="str">
        <f>FIXED(Tabla1[[#This Row],[IVA]],0)</f>
        <v>0</v>
      </c>
      <c r="O831" t="str">
        <f>FIXED(Tabla1[[#This Row],[ISR RET]],0)</f>
        <v>0</v>
      </c>
      <c r="P831" t="str">
        <f>FIXED(Tabla1[[#This Row],[IVA RET]],0)</f>
        <v>0</v>
      </c>
      <c r="R831" s="35">
        <f>Tabla1[[#This Row],[TASA 16]]*16%</f>
        <v>0</v>
      </c>
    </row>
    <row r="832" spans="2:20" x14ac:dyDescent="0.25">
      <c r="B832" t="str">
        <f>'[1]210 Y RFC'!A832</f>
        <v>DIMG801212P26</v>
      </c>
      <c r="C832" t="str">
        <f>'[1]210 Y RFC'!B832</f>
        <v>210-0829</v>
      </c>
      <c r="D832" t="str">
        <f>'[1]210 Y RFC'!C832</f>
        <v>DIAZ MEZA MARIA GUADALUPE</v>
      </c>
      <c r="E832" s="28">
        <f>SUMIFS(Tabla16[TASA 16],Tabla16[NUM],Tabla1[[#This Row],[CODIGO]])</f>
        <v>0</v>
      </c>
      <c r="F832" s="28">
        <f>SUMIFS(Tabla16[TASA 0%],Tabla16[NUM],Tabla1[[#This Row],[CODIGO]])</f>
        <v>26407.93</v>
      </c>
      <c r="G832" s="28">
        <f>SUMIFS(Tabla16[[EXENTO ]],Tabla16[NUM],Tabla1[[#This Row],[CODIGO]])</f>
        <v>0</v>
      </c>
      <c r="H832" s="28">
        <f>SUMIFS(Tabla16[IVA],Tabla16[NUM],Tabla1[[#This Row],[CODIGO]])</f>
        <v>0</v>
      </c>
      <c r="I832" s="28">
        <f>SUMIFS(Tabla16[ISR RET.],Tabla16[NUM],Tabla1[[#This Row],[CODIGO]])</f>
        <v>0</v>
      </c>
      <c r="J832" s="28">
        <f>SUMIFS(Tabla16[IVA RET.],Tabla16[NUM],Tabla1[[#This Row],[CODIGO]])</f>
        <v>0</v>
      </c>
      <c r="K832" t="str">
        <f>FIXED(Tabla1[[#This Row],[TASA 16%]],0)</f>
        <v>0</v>
      </c>
      <c r="L832" t="str">
        <f>FIXED(Tabla1[[#This Row],[TASA 0%]],0)</f>
        <v>26,408</v>
      </c>
      <c r="M832" t="str">
        <f>FIXED(Tabla1[[#This Row],[TASA EXE.]],0)</f>
        <v>0</v>
      </c>
      <c r="N832" t="str">
        <f>FIXED(Tabla1[[#This Row],[IVA]],0)</f>
        <v>0</v>
      </c>
      <c r="O832" t="str">
        <f>FIXED(Tabla1[[#This Row],[ISR RET]],0)</f>
        <v>0</v>
      </c>
      <c r="P832" t="str">
        <f>FIXED(Tabla1[[#This Row],[IVA RET]],0)</f>
        <v>0</v>
      </c>
      <c r="R832" s="35">
        <f>Tabla1[[#This Row],[TASA 16]]*16%</f>
        <v>0</v>
      </c>
    </row>
    <row r="833" spans="2:20" x14ac:dyDescent="0.25">
      <c r="B833" t="str">
        <f>'[1]210 Y RFC'!A833</f>
        <v>ZESM841010AG0</v>
      </c>
      <c r="C833" t="str">
        <f>'[1]210 Y RFC'!B833</f>
        <v>210-0830</v>
      </c>
      <c r="D833" t="str">
        <f>'[1]210 Y RFC'!C833</f>
        <v>ZEPEDA SANCHEZ MARIANA</v>
      </c>
      <c r="E833" s="28">
        <f>SUMIFS(Tabla16[TASA 16],Tabla16[NUM],Tabla1[[#This Row],[CODIGO]])</f>
        <v>0</v>
      </c>
      <c r="F833" s="28">
        <f>SUMIFS(Tabla16[TASA 0%],Tabla16[NUM],Tabla1[[#This Row],[CODIGO]])</f>
        <v>0</v>
      </c>
      <c r="G833" s="28">
        <f>SUMIFS(Tabla16[[EXENTO ]],Tabla16[NUM],Tabla1[[#This Row],[CODIGO]])</f>
        <v>0</v>
      </c>
      <c r="H833" s="28">
        <f>SUMIFS(Tabla16[IVA],Tabla16[NUM],Tabla1[[#This Row],[CODIGO]])</f>
        <v>0</v>
      </c>
      <c r="I833" s="28">
        <f>SUMIFS(Tabla16[ISR RET.],Tabla16[NUM],Tabla1[[#This Row],[CODIGO]])</f>
        <v>0</v>
      </c>
      <c r="J833" s="28">
        <f>SUMIFS(Tabla16[IVA RET.],Tabla16[NUM],Tabla1[[#This Row],[CODIGO]])</f>
        <v>0</v>
      </c>
      <c r="K833" t="str">
        <f>FIXED(Tabla1[[#This Row],[TASA 16%]],0)</f>
        <v>0</v>
      </c>
      <c r="L833" t="str">
        <f>FIXED(Tabla1[[#This Row],[TASA 0%]],0)</f>
        <v>0</v>
      </c>
      <c r="M833" t="str">
        <f>FIXED(Tabla1[[#This Row],[TASA EXE.]],0)</f>
        <v>0</v>
      </c>
      <c r="N833" t="str">
        <f>FIXED(Tabla1[[#This Row],[IVA]],0)</f>
        <v>0</v>
      </c>
      <c r="O833" t="str">
        <f>FIXED(Tabla1[[#This Row],[ISR RET]],0)</f>
        <v>0</v>
      </c>
      <c r="P833" t="str">
        <f>FIXED(Tabla1[[#This Row],[IVA RET]],0)</f>
        <v>0</v>
      </c>
      <c r="R833" s="35">
        <f>Tabla1[[#This Row],[TASA 16]]*16%</f>
        <v>0</v>
      </c>
    </row>
    <row r="834" spans="2:20" x14ac:dyDescent="0.25">
      <c r="B834" t="str">
        <f>'[1]210 Y RFC'!A834</f>
        <v>IEL131030QM2</v>
      </c>
      <c r="C834" t="str">
        <f>'[1]210 Y RFC'!B834</f>
        <v>210-0831</v>
      </c>
      <c r="D834" t="str">
        <f>'[1]210 Y RFC'!C834</f>
        <v>IS ELECTROCONTROLES SA DE CV</v>
      </c>
      <c r="E834" s="28">
        <f>SUMIFS(Tabla16[TASA 16],Tabla16[NUM],Tabla1[[#This Row],[CODIGO]])</f>
        <v>0</v>
      </c>
      <c r="F834" s="28">
        <f>SUMIFS(Tabla16[TASA 0%],Tabla16[NUM],Tabla1[[#This Row],[CODIGO]])</f>
        <v>0</v>
      </c>
      <c r="G834" s="28">
        <f>SUMIFS(Tabla16[[EXENTO ]],Tabla16[NUM],Tabla1[[#This Row],[CODIGO]])</f>
        <v>0</v>
      </c>
      <c r="H834" s="28">
        <f>SUMIFS(Tabla16[IVA],Tabla16[NUM],Tabla1[[#This Row],[CODIGO]])</f>
        <v>0</v>
      </c>
      <c r="I834" s="28">
        <f>SUMIFS(Tabla16[ISR RET.],Tabla16[NUM],Tabla1[[#This Row],[CODIGO]])</f>
        <v>0</v>
      </c>
      <c r="J834" s="28">
        <f>SUMIFS(Tabla16[IVA RET.],Tabla16[NUM],Tabla1[[#This Row],[CODIGO]])</f>
        <v>0</v>
      </c>
      <c r="K834" t="str">
        <f>FIXED(Tabla1[[#This Row],[TASA 16%]],0)</f>
        <v>0</v>
      </c>
      <c r="L834" t="str">
        <f>FIXED(Tabla1[[#This Row],[TASA 0%]],0)</f>
        <v>0</v>
      </c>
      <c r="M834" t="str">
        <f>FIXED(Tabla1[[#This Row],[TASA EXE.]],0)</f>
        <v>0</v>
      </c>
      <c r="N834" t="str">
        <f>FIXED(Tabla1[[#This Row],[IVA]],0)</f>
        <v>0</v>
      </c>
      <c r="O834" t="str">
        <f>FIXED(Tabla1[[#This Row],[ISR RET]],0)</f>
        <v>0</v>
      </c>
      <c r="P834" t="str">
        <f>FIXED(Tabla1[[#This Row],[IVA RET]],0)</f>
        <v>0</v>
      </c>
      <c r="R834" s="35">
        <f>Tabla1[[#This Row],[TASA 16]]*16%</f>
        <v>0</v>
      </c>
    </row>
    <row r="835" spans="2:20" x14ac:dyDescent="0.25">
      <c r="B835" t="str">
        <f>'[1]210 Y RFC'!A835</f>
        <v>ROLJ841222CU7</v>
      </c>
      <c r="C835" t="str">
        <f>'[1]210 Y RFC'!B835</f>
        <v>210-0832</v>
      </c>
      <c r="D835" t="str">
        <f>'[1]210 Y RFC'!C835</f>
        <v>ROMERO LOPEZ JUAN CARLOS</v>
      </c>
      <c r="E835" s="28">
        <f>SUMIFS(Tabla16[TASA 16],Tabla16[NUM],Tabla1[[#This Row],[CODIGO]])</f>
        <v>0</v>
      </c>
      <c r="F835" s="28">
        <f>SUMIFS(Tabla16[TASA 0%],Tabla16[NUM],Tabla1[[#This Row],[CODIGO]])</f>
        <v>0</v>
      </c>
      <c r="G835" s="28">
        <f>SUMIFS(Tabla16[[EXENTO ]],Tabla16[NUM],Tabla1[[#This Row],[CODIGO]])</f>
        <v>0</v>
      </c>
      <c r="H835" s="28">
        <f>SUMIFS(Tabla16[IVA],Tabla16[NUM],Tabla1[[#This Row],[CODIGO]])</f>
        <v>0</v>
      </c>
      <c r="I835" s="28">
        <f>SUMIFS(Tabla16[ISR RET.],Tabla16[NUM],Tabla1[[#This Row],[CODIGO]])</f>
        <v>0</v>
      </c>
      <c r="J835" s="28">
        <f>SUMIFS(Tabla16[IVA RET.],Tabla16[NUM],Tabla1[[#This Row],[CODIGO]])</f>
        <v>0</v>
      </c>
      <c r="K835" t="str">
        <f>FIXED(Tabla1[[#This Row],[TASA 16%]],0)</f>
        <v>0</v>
      </c>
      <c r="L835" t="str">
        <f>FIXED(Tabla1[[#This Row],[TASA 0%]],0)</f>
        <v>0</v>
      </c>
      <c r="M835" t="str">
        <f>FIXED(Tabla1[[#This Row],[TASA EXE.]],0)</f>
        <v>0</v>
      </c>
      <c r="N835" t="str">
        <f>FIXED(Tabla1[[#This Row],[IVA]],0)</f>
        <v>0</v>
      </c>
      <c r="O835" t="str">
        <f>FIXED(Tabla1[[#This Row],[ISR RET]],0)</f>
        <v>0</v>
      </c>
      <c r="P835" t="str">
        <f>FIXED(Tabla1[[#This Row],[IVA RET]],0)</f>
        <v>0</v>
      </c>
      <c r="R835" s="35">
        <f>Tabla1[[#This Row],[TASA 16]]*16%</f>
        <v>0</v>
      </c>
    </row>
    <row r="836" spans="2:20" x14ac:dyDescent="0.25">
      <c r="B836" t="str">
        <f>'[1]210 Y RFC'!A836</f>
        <v>MET950522BH6</v>
      </c>
      <c r="C836" t="str">
        <f>'[1]210 Y RFC'!B836</f>
        <v>210-0833</v>
      </c>
      <c r="D836" t="str">
        <f>'[1]210 Y RFC'!C836</f>
        <v>METCO SA DE CV</v>
      </c>
      <c r="E836" s="28">
        <f>SUMIFS(Tabla16[TASA 16],Tabla16[NUM],Tabla1[[#This Row],[CODIGO]])</f>
        <v>0</v>
      </c>
      <c r="F836" s="28">
        <f>SUMIFS(Tabla16[TASA 0%],Tabla16[NUM],Tabla1[[#This Row],[CODIGO]])</f>
        <v>46373.21</v>
      </c>
      <c r="G836" s="28">
        <f>SUMIFS(Tabla16[[EXENTO ]],Tabla16[NUM],Tabla1[[#This Row],[CODIGO]])</f>
        <v>0</v>
      </c>
      <c r="H836" s="28">
        <f>SUMIFS(Tabla16[IVA],Tabla16[NUM],Tabla1[[#This Row],[CODIGO]])</f>
        <v>0</v>
      </c>
      <c r="I836" s="28">
        <f>SUMIFS(Tabla16[ISR RET.],Tabla16[NUM],Tabla1[[#This Row],[CODIGO]])</f>
        <v>0</v>
      </c>
      <c r="J836" s="28">
        <f>SUMIFS(Tabla16[IVA RET.],Tabla16[NUM],Tabla1[[#This Row],[CODIGO]])</f>
        <v>0</v>
      </c>
      <c r="K836" t="str">
        <f>FIXED(Tabla1[[#This Row],[TASA 16%]],0)</f>
        <v>0</v>
      </c>
      <c r="L836" t="str">
        <f>FIXED(Tabla1[[#This Row],[TASA 0%]],0)</f>
        <v>46,373</v>
      </c>
      <c r="M836" t="str">
        <f>FIXED(Tabla1[[#This Row],[TASA EXE.]],0)</f>
        <v>0</v>
      </c>
      <c r="N836" t="str">
        <f>FIXED(Tabla1[[#This Row],[IVA]],0)</f>
        <v>0</v>
      </c>
      <c r="O836" t="str">
        <f>FIXED(Tabla1[[#This Row],[ISR RET]],0)</f>
        <v>0</v>
      </c>
      <c r="P836" t="str">
        <f>FIXED(Tabla1[[#This Row],[IVA RET]],0)</f>
        <v>0</v>
      </c>
      <c r="R836" s="35">
        <f>Tabla1[[#This Row],[TASA 16]]*16%</f>
        <v>0</v>
      </c>
    </row>
    <row r="837" spans="2:20" x14ac:dyDescent="0.25">
      <c r="B837" t="str">
        <f>'[1]210 Y RFC'!A837</f>
        <v>TRA160420K40</v>
      </c>
      <c r="C837" t="str">
        <f>'[1]210 Y RFC'!B837</f>
        <v>210-0834</v>
      </c>
      <c r="D837" t="str">
        <f>'[1]210 Y RFC'!C837</f>
        <v>TRACTOSOL SA DE CV</v>
      </c>
      <c r="E837" s="28">
        <f>SUMIFS(Tabla16[TASA 16],Tabla16[NUM],Tabla1[[#This Row],[CODIGO]])</f>
        <v>0</v>
      </c>
      <c r="F837" s="28">
        <f>SUMIFS(Tabla16[TASA 0%],Tabla16[NUM],Tabla1[[#This Row],[CODIGO]])</f>
        <v>0</v>
      </c>
      <c r="G837" s="28">
        <f>SUMIFS(Tabla16[[EXENTO ]],Tabla16[NUM],Tabla1[[#This Row],[CODIGO]])</f>
        <v>0</v>
      </c>
      <c r="H837" s="28">
        <f>SUMIFS(Tabla16[IVA],Tabla16[NUM],Tabla1[[#This Row],[CODIGO]])</f>
        <v>0</v>
      </c>
      <c r="I837" s="28">
        <f>SUMIFS(Tabla16[ISR RET.],Tabla16[NUM],Tabla1[[#This Row],[CODIGO]])</f>
        <v>0</v>
      </c>
      <c r="J837" s="28">
        <f>SUMIFS(Tabla16[IVA RET.],Tabla16[NUM],Tabla1[[#This Row],[CODIGO]])</f>
        <v>0</v>
      </c>
      <c r="K837" t="str">
        <f>FIXED(Tabla1[[#This Row],[TASA 16%]],0)</f>
        <v>0</v>
      </c>
      <c r="L837" t="str">
        <f>FIXED(Tabla1[[#This Row],[TASA 0%]],0)</f>
        <v>0</v>
      </c>
      <c r="M837" t="str">
        <f>FIXED(Tabla1[[#This Row],[TASA EXE.]],0)</f>
        <v>0</v>
      </c>
      <c r="N837" t="str">
        <f>FIXED(Tabla1[[#This Row],[IVA]],0)</f>
        <v>0</v>
      </c>
      <c r="O837" t="str">
        <f>FIXED(Tabla1[[#This Row],[ISR RET]],0)</f>
        <v>0</v>
      </c>
      <c r="P837" t="str">
        <f>FIXED(Tabla1[[#This Row],[IVA RET]],0)</f>
        <v>0</v>
      </c>
      <c r="R837" s="35">
        <f>Tabla1[[#This Row],[TASA 16]]*16%</f>
        <v>0</v>
      </c>
    </row>
    <row r="838" spans="2:20" x14ac:dyDescent="0.25">
      <c r="B838" t="str">
        <f>'[1]210 Y RFC'!A838</f>
        <v>BSO110930T30</v>
      </c>
      <c r="C838" t="str">
        <f>'[1]210 Y RFC'!B838</f>
        <v>210-0835</v>
      </c>
      <c r="D838" t="str">
        <f>'[1]210 Y RFC'!C838</f>
        <v>BILDDEN SOLUCIONES S DE RL DE CV</v>
      </c>
      <c r="E838" s="28">
        <f>SUMIFS(Tabla16[TASA 16],Tabla16[NUM],Tabla1[[#This Row],[CODIGO]])</f>
        <v>0</v>
      </c>
      <c r="F838" s="28">
        <f>SUMIFS(Tabla16[TASA 0%],Tabla16[NUM],Tabla1[[#This Row],[CODIGO]])</f>
        <v>0</v>
      </c>
      <c r="G838" s="28">
        <f>SUMIFS(Tabla16[[EXENTO ]],Tabla16[NUM],Tabla1[[#This Row],[CODIGO]])</f>
        <v>0</v>
      </c>
      <c r="H838" s="28">
        <f>SUMIFS(Tabla16[IVA],Tabla16[NUM],Tabla1[[#This Row],[CODIGO]])</f>
        <v>0</v>
      </c>
      <c r="I838" s="28">
        <f>SUMIFS(Tabla16[ISR RET.],Tabla16[NUM],Tabla1[[#This Row],[CODIGO]])</f>
        <v>0</v>
      </c>
      <c r="J838" s="28">
        <f>SUMIFS(Tabla16[IVA RET.],Tabla16[NUM],Tabla1[[#This Row],[CODIGO]])</f>
        <v>0</v>
      </c>
      <c r="K838" t="str">
        <f>FIXED(Tabla1[[#This Row],[TASA 16%]],0)</f>
        <v>0</v>
      </c>
      <c r="L838" t="str">
        <f>FIXED(Tabla1[[#This Row],[TASA 0%]],0)</f>
        <v>0</v>
      </c>
      <c r="M838" t="str">
        <f>FIXED(Tabla1[[#This Row],[TASA EXE.]],0)</f>
        <v>0</v>
      </c>
      <c r="N838" t="str">
        <f>FIXED(Tabla1[[#This Row],[IVA]],0)</f>
        <v>0</v>
      </c>
      <c r="O838" t="str">
        <f>FIXED(Tabla1[[#This Row],[ISR RET]],0)</f>
        <v>0</v>
      </c>
      <c r="P838" t="str">
        <f>FIXED(Tabla1[[#This Row],[IVA RET]],0)</f>
        <v>0</v>
      </c>
      <c r="R838" s="35">
        <f>Tabla1[[#This Row],[TASA 16]]*16%</f>
        <v>0</v>
      </c>
    </row>
    <row r="839" spans="2:20" x14ac:dyDescent="0.25">
      <c r="B839" t="str">
        <f>'[1]210 Y RFC'!A839</f>
        <v>OELM631106865</v>
      </c>
      <c r="C839" t="str">
        <f>'[1]210 Y RFC'!B839</f>
        <v>210-0836</v>
      </c>
      <c r="D839" t="str">
        <f>'[1]210 Y RFC'!C839</f>
        <v>ORTEGA LLANAS JOSE MANUEL</v>
      </c>
      <c r="E839" s="28">
        <f>SUMIFS(Tabla16[TASA 16],Tabla16[NUM],Tabla1[[#This Row],[CODIGO]])</f>
        <v>0</v>
      </c>
      <c r="F839" s="28">
        <f>SUMIFS(Tabla16[TASA 0%],Tabla16[NUM],Tabla1[[#This Row],[CODIGO]])</f>
        <v>554040</v>
      </c>
      <c r="G839" s="28">
        <f>SUMIFS(Tabla16[[EXENTO ]],Tabla16[NUM],Tabla1[[#This Row],[CODIGO]])</f>
        <v>0</v>
      </c>
      <c r="H839" s="28">
        <f>SUMIFS(Tabla16[IVA],Tabla16[NUM],Tabla1[[#This Row],[CODIGO]])</f>
        <v>0</v>
      </c>
      <c r="I839" s="28">
        <f>SUMIFS(Tabla16[ISR RET.],Tabla16[NUM],Tabla1[[#This Row],[CODIGO]])</f>
        <v>0</v>
      </c>
      <c r="J839" s="28">
        <f>SUMIFS(Tabla16[IVA RET.],Tabla16[NUM],Tabla1[[#This Row],[CODIGO]])</f>
        <v>0</v>
      </c>
      <c r="K839" t="str">
        <f>FIXED(Tabla1[[#This Row],[TASA 16%]],0)</f>
        <v>0</v>
      </c>
      <c r="L839" t="str">
        <f>FIXED(Tabla1[[#This Row],[TASA 0%]],0)</f>
        <v>554,040</v>
      </c>
      <c r="M839" t="str">
        <f>FIXED(Tabla1[[#This Row],[TASA EXE.]],0)</f>
        <v>0</v>
      </c>
      <c r="N839" t="str">
        <f>FIXED(Tabla1[[#This Row],[IVA]],0)</f>
        <v>0</v>
      </c>
      <c r="O839" t="str">
        <f>FIXED(Tabla1[[#This Row],[ISR RET]],0)</f>
        <v>0</v>
      </c>
      <c r="P839" t="str">
        <f>FIXED(Tabla1[[#This Row],[IVA RET]],0)</f>
        <v>0</v>
      </c>
      <c r="R839" s="35">
        <f>Tabla1[[#This Row],[TASA 16]]*16%</f>
        <v>0</v>
      </c>
    </row>
    <row r="840" spans="2:20" x14ac:dyDescent="0.25">
      <c r="B840" t="str">
        <f>'[1]210 Y RFC'!A840</f>
        <v>GNP9211244P0</v>
      </c>
      <c r="C840" t="str">
        <f>'[1]210 Y RFC'!B840</f>
        <v>210-0837</v>
      </c>
      <c r="D840" t="str">
        <f>'[1]210 Y RFC'!C840</f>
        <v>GRUPO NACIONAL PROVINCIAL SAB</v>
      </c>
      <c r="E840" s="28">
        <f>SUMIFS(Tabla16[TASA 16],Tabla16[NUM],Tabla1[[#This Row],[CODIGO]])</f>
        <v>0</v>
      </c>
      <c r="F840" s="28">
        <f>SUMIFS(Tabla16[TASA 0%],Tabla16[NUM],Tabla1[[#This Row],[CODIGO]])</f>
        <v>0</v>
      </c>
      <c r="G840" s="28">
        <f>SUMIFS(Tabla16[[EXENTO ]],Tabla16[NUM],Tabla1[[#This Row],[CODIGO]])</f>
        <v>0</v>
      </c>
      <c r="H840" s="28">
        <f>SUMIFS(Tabla16[IVA],Tabla16[NUM],Tabla1[[#This Row],[CODIGO]])</f>
        <v>0</v>
      </c>
      <c r="I840" s="28">
        <f>SUMIFS(Tabla16[ISR RET.],Tabla16[NUM],Tabla1[[#This Row],[CODIGO]])</f>
        <v>0</v>
      </c>
      <c r="J840" s="28">
        <f>SUMIFS(Tabla16[IVA RET.],Tabla16[NUM],Tabla1[[#This Row],[CODIGO]])</f>
        <v>0</v>
      </c>
      <c r="K840" t="str">
        <f>FIXED(Tabla1[[#This Row],[TASA 16%]],0)</f>
        <v>0</v>
      </c>
      <c r="L840" t="str">
        <f>FIXED(Tabla1[[#This Row],[TASA 0%]],0)</f>
        <v>0</v>
      </c>
      <c r="M840" t="str">
        <f>FIXED(Tabla1[[#This Row],[TASA EXE.]],0)</f>
        <v>0</v>
      </c>
      <c r="N840" t="str">
        <f>FIXED(Tabla1[[#This Row],[IVA]],0)</f>
        <v>0</v>
      </c>
      <c r="O840" t="str">
        <f>FIXED(Tabla1[[#This Row],[ISR RET]],0)</f>
        <v>0</v>
      </c>
      <c r="P840" t="str">
        <f>FIXED(Tabla1[[#This Row],[IVA RET]],0)</f>
        <v>0</v>
      </c>
      <c r="R840" s="35">
        <f>Tabla1[[#This Row],[TASA 16]]*16%</f>
        <v>0</v>
      </c>
    </row>
    <row r="841" spans="2:20" x14ac:dyDescent="0.25">
      <c r="B841" t="str">
        <f>'[1]210 Y RFC'!A841</f>
        <v>VLE060918B86</v>
      </c>
      <c r="C841" t="str">
        <f>'[1]210 Y RFC'!B841</f>
        <v>210-0838</v>
      </c>
      <c r="D841" t="str">
        <f>'[1]210 Y RFC'!C841</f>
        <v>VOLKSWAGEN LEASING SA DE CV</v>
      </c>
      <c r="E841" s="28">
        <f>SUMIFS(Tabla16[TASA 16],Tabla16[NUM],Tabla1[[#This Row],[CODIGO]])</f>
        <v>0</v>
      </c>
      <c r="F841" s="28">
        <f>SUMIFS(Tabla16[TASA 0%],Tabla16[NUM],Tabla1[[#This Row],[CODIGO]])</f>
        <v>0</v>
      </c>
      <c r="G841" s="28">
        <f>SUMIFS(Tabla16[[EXENTO ]],Tabla16[NUM],Tabla1[[#This Row],[CODIGO]])</f>
        <v>0</v>
      </c>
      <c r="H841" s="28">
        <f>SUMIFS(Tabla16[IVA],Tabla16[NUM],Tabla1[[#This Row],[CODIGO]])</f>
        <v>0</v>
      </c>
      <c r="I841" s="28">
        <f>SUMIFS(Tabla16[ISR RET.],Tabla16[NUM],Tabla1[[#This Row],[CODIGO]])</f>
        <v>0</v>
      </c>
      <c r="J841" s="28">
        <f>SUMIFS(Tabla16[IVA RET.],Tabla16[NUM],Tabla1[[#This Row],[CODIGO]])</f>
        <v>0</v>
      </c>
      <c r="K841" t="str">
        <f>FIXED(Tabla1[[#This Row],[TASA 16%]],0)</f>
        <v>0</v>
      </c>
      <c r="L841" t="str">
        <f>FIXED(Tabla1[[#This Row],[TASA 0%]],0)</f>
        <v>0</v>
      </c>
      <c r="M841" t="str">
        <f>FIXED(Tabla1[[#This Row],[TASA EXE.]],0)</f>
        <v>0</v>
      </c>
      <c r="N841" t="str">
        <f>FIXED(Tabla1[[#This Row],[IVA]],0)</f>
        <v>0</v>
      </c>
      <c r="O841" t="str">
        <f>FIXED(Tabla1[[#This Row],[ISR RET]],0)</f>
        <v>0</v>
      </c>
      <c r="P841" t="str">
        <f>FIXED(Tabla1[[#This Row],[IVA RET]],0)</f>
        <v>0</v>
      </c>
      <c r="R841" s="35">
        <f>Tabla1[[#This Row],[TASA 16]]*16%</f>
        <v>0</v>
      </c>
    </row>
    <row r="842" spans="2:20" x14ac:dyDescent="0.25">
      <c r="B842" t="str">
        <f>'[1]210 Y RFC'!A842</f>
        <v>CARL841010K68</v>
      </c>
      <c r="C842" t="str">
        <f>'[1]210 Y RFC'!B842</f>
        <v>210-0839</v>
      </c>
      <c r="D842" t="str">
        <f>'[1]210 Y RFC'!C842</f>
        <v>CASILLAS RAMIREZ LORENZO</v>
      </c>
      <c r="E842" s="28">
        <f>SUMIFS(Tabla16[TASA 16],Tabla16[NUM],Tabla1[[#This Row],[CODIGO]])</f>
        <v>0</v>
      </c>
      <c r="F842" s="28">
        <f>SUMIFS(Tabla16[TASA 0%],Tabla16[NUM],Tabla1[[#This Row],[CODIGO]])</f>
        <v>0</v>
      </c>
      <c r="G842" s="28">
        <f>SUMIFS(Tabla16[[EXENTO ]],Tabla16[NUM],Tabla1[[#This Row],[CODIGO]])</f>
        <v>0</v>
      </c>
      <c r="H842" s="28">
        <f>SUMIFS(Tabla16[IVA],Tabla16[NUM],Tabla1[[#This Row],[CODIGO]])</f>
        <v>0</v>
      </c>
      <c r="I842" s="28">
        <f>SUMIFS(Tabla16[ISR RET.],Tabla16[NUM],Tabla1[[#This Row],[CODIGO]])</f>
        <v>0</v>
      </c>
      <c r="J842" s="28">
        <f>SUMIFS(Tabla16[IVA RET.],Tabla16[NUM],Tabla1[[#This Row],[CODIGO]])</f>
        <v>0</v>
      </c>
      <c r="K842" t="str">
        <f>FIXED(Tabla1[[#This Row],[TASA 16%]],0)</f>
        <v>0</v>
      </c>
      <c r="L842" t="str">
        <f>FIXED(Tabla1[[#This Row],[TASA 0%]],0)</f>
        <v>0</v>
      </c>
      <c r="M842" t="str">
        <f>FIXED(Tabla1[[#This Row],[TASA EXE.]],0)</f>
        <v>0</v>
      </c>
      <c r="N842" t="str">
        <f>FIXED(Tabla1[[#This Row],[IVA]],0)</f>
        <v>0</v>
      </c>
      <c r="O842" t="str">
        <f>FIXED(Tabla1[[#This Row],[ISR RET]],0)</f>
        <v>0</v>
      </c>
      <c r="P842" t="str">
        <f>FIXED(Tabla1[[#This Row],[IVA RET]],0)</f>
        <v>0</v>
      </c>
      <c r="R842" s="35">
        <f>Tabla1[[#This Row],[TASA 16]]*16%</f>
        <v>0</v>
      </c>
    </row>
    <row r="843" spans="2:20" x14ac:dyDescent="0.25">
      <c r="B843" t="str">
        <f>'[1]210 Y RFC'!A843</f>
        <v>GSM180424KH1</v>
      </c>
      <c r="C843" t="str">
        <f>'[1]210 Y RFC'!B843</f>
        <v>210-0840</v>
      </c>
      <c r="D843" t="str">
        <f>'[1]210 Y RFC'!C843</f>
        <v>GOLOSINAS SAN MATEO SA DE CV</v>
      </c>
      <c r="E843" s="28">
        <f>SUMIFS(Tabla16[TASA 16],Tabla16[NUM],Tabla1[[#This Row],[CODIGO]])</f>
        <v>0</v>
      </c>
      <c r="F843" s="28">
        <f>SUMIFS(Tabla16[TASA 0%],Tabla16[NUM],Tabla1[[#This Row],[CODIGO]])</f>
        <v>0</v>
      </c>
      <c r="G843" s="28">
        <f>SUMIFS(Tabla16[[EXENTO ]],Tabla16[NUM],Tabla1[[#This Row],[CODIGO]])</f>
        <v>0</v>
      </c>
      <c r="H843" s="28">
        <f>SUMIFS(Tabla16[IVA],Tabla16[NUM],Tabla1[[#This Row],[CODIGO]])</f>
        <v>0</v>
      </c>
      <c r="I843" s="28">
        <f>SUMIFS(Tabla16[ISR RET.],Tabla16[NUM],Tabla1[[#This Row],[CODIGO]])</f>
        <v>0</v>
      </c>
      <c r="J843" s="28">
        <f>SUMIFS(Tabla16[IVA RET.],Tabla16[NUM],Tabla1[[#This Row],[CODIGO]])</f>
        <v>0</v>
      </c>
      <c r="K843" t="str">
        <f>FIXED(Tabla1[[#This Row],[TASA 16%]],0)</f>
        <v>0</v>
      </c>
      <c r="L843" t="str">
        <f>FIXED(Tabla1[[#This Row],[TASA 0%]],0)</f>
        <v>0</v>
      </c>
      <c r="M843" t="str">
        <f>FIXED(Tabla1[[#This Row],[TASA EXE.]],0)</f>
        <v>0</v>
      </c>
      <c r="N843" t="str">
        <f>FIXED(Tabla1[[#This Row],[IVA]],0)</f>
        <v>0</v>
      </c>
      <c r="O843" t="str">
        <f>FIXED(Tabla1[[#This Row],[ISR RET]],0)</f>
        <v>0</v>
      </c>
      <c r="P843" t="str">
        <f>FIXED(Tabla1[[#This Row],[IVA RET]],0)</f>
        <v>0</v>
      </c>
      <c r="R843" s="35">
        <f>Tabla1[[#This Row],[TASA 16]]*16%</f>
        <v>0</v>
      </c>
    </row>
    <row r="844" spans="2:20" x14ac:dyDescent="0.25">
      <c r="B844" t="str">
        <f>'[1]210 Y RFC'!A844</f>
        <v>ROOD660415265</v>
      </c>
      <c r="C844" t="str">
        <f>'[1]210 Y RFC'!B844</f>
        <v>210-0841</v>
      </c>
      <c r="D844" t="str">
        <f>'[1]210 Y RFC'!C844</f>
        <v>RODRIGUEZ OCHOA DAVID</v>
      </c>
      <c r="E844" s="28">
        <f>SUMIFS(Tabla16[TASA 16],Tabla16[NUM],Tabla1[[#This Row],[CODIGO]])</f>
        <v>0</v>
      </c>
      <c r="F844" s="28">
        <f>SUMIFS(Tabla16[TASA 0%],Tabla16[NUM],Tabla1[[#This Row],[CODIGO]])</f>
        <v>0</v>
      </c>
      <c r="G844" s="28">
        <f>SUMIFS(Tabla16[[EXENTO ]],Tabla16[NUM],Tabla1[[#This Row],[CODIGO]])</f>
        <v>0</v>
      </c>
      <c r="H844" s="28">
        <f>SUMIFS(Tabla16[IVA],Tabla16[NUM],Tabla1[[#This Row],[CODIGO]])</f>
        <v>0</v>
      </c>
      <c r="I844" s="28">
        <f>SUMIFS(Tabla16[ISR RET.],Tabla16[NUM],Tabla1[[#This Row],[CODIGO]])</f>
        <v>0</v>
      </c>
      <c r="J844" s="28">
        <f>SUMIFS(Tabla16[IVA RET.],Tabla16[NUM],Tabla1[[#This Row],[CODIGO]])</f>
        <v>0</v>
      </c>
      <c r="K844" t="str">
        <f>FIXED(Tabla1[[#This Row],[TASA 16%]],0)</f>
        <v>0</v>
      </c>
      <c r="L844" t="str">
        <f>FIXED(Tabla1[[#This Row],[TASA 0%]],0)</f>
        <v>0</v>
      </c>
      <c r="M844" t="str">
        <f>FIXED(Tabla1[[#This Row],[TASA EXE.]],0)</f>
        <v>0</v>
      </c>
      <c r="N844" t="str">
        <f>FIXED(Tabla1[[#This Row],[IVA]],0)</f>
        <v>0</v>
      </c>
      <c r="O844" t="str">
        <f>FIXED(Tabla1[[#This Row],[ISR RET]],0)</f>
        <v>0</v>
      </c>
      <c r="P844" t="str">
        <f>FIXED(Tabla1[[#This Row],[IVA RET]],0)</f>
        <v>0</v>
      </c>
      <c r="R844" s="35">
        <f>Tabla1[[#This Row],[TASA 16]]*16%</f>
        <v>0</v>
      </c>
    </row>
    <row r="845" spans="2:20" x14ac:dyDescent="0.25">
      <c r="B845" t="str">
        <f>'[1]210 Y RFC'!A845</f>
        <v>DAR990312CM7</v>
      </c>
      <c r="C845" t="str">
        <f>'[1]210 Y RFC'!B845</f>
        <v>210-0842</v>
      </c>
      <c r="D845" t="str">
        <f>'[1]210 Y RFC'!C845</f>
        <v>DISTRIBUIDORA EL ARTE SA DE CV</v>
      </c>
      <c r="E845" s="28">
        <f>SUMIFS(Tabla16[TASA 16],Tabla16[NUM],Tabla1[[#This Row],[CODIGO]])</f>
        <v>0</v>
      </c>
      <c r="F845" s="28">
        <f>SUMIFS(Tabla16[TASA 0%],Tabla16[NUM],Tabla1[[#This Row],[CODIGO]])</f>
        <v>0</v>
      </c>
      <c r="G845" s="28">
        <f>SUMIFS(Tabla16[[EXENTO ]],Tabla16[NUM],Tabla1[[#This Row],[CODIGO]])</f>
        <v>0</v>
      </c>
      <c r="H845" s="28">
        <f>SUMIFS(Tabla16[IVA],Tabla16[NUM],Tabla1[[#This Row],[CODIGO]])</f>
        <v>0</v>
      </c>
      <c r="I845" s="28">
        <f>SUMIFS(Tabla16[ISR RET.],Tabla16[NUM],Tabla1[[#This Row],[CODIGO]])</f>
        <v>0</v>
      </c>
      <c r="J845" s="28">
        <f>SUMIFS(Tabla16[IVA RET.],Tabla16[NUM],Tabla1[[#This Row],[CODIGO]])</f>
        <v>0</v>
      </c>
      <c r="K845" t="str">
        <f>FIXED(Tabla1[[#This Row],[TASA 16%]],0)</f>
        <v>0</v>
      </c>
      <c r="L845" t="str">
        <f>FIXED(Tabla1[[#This Row],[TASA 0%]],0)</f>
        <v>0</v>
      </c>
      <c r="M845" t="str">
        <f>FIXED(Tabla1[[#This Row],[TASA EXE.]],0)</f>
        <v>0</v>
      </c>
      <c r="N845" t="str">
        <f>FIXED(Tabla1[[#This Row],[IVA]],0)</f>
        <v>0</v>
      </c>
      <c r="O845" t="str">
        <f>FIXED(Tabla1[[#This Row],[ISR RET]],0)</f>
        <v>0</v>
      </c>
      <c r="P845" t="str">
        <f>FIXED(Tabla1[[#This Row],[IVA RET]],0)</f>
        <v>0</v>
      </c>
      <c r="R845" s="35">
        <f>Tabla1[[#This Row],[TASA 16]]*16%</f>
        <v>0</v>
      </c>
      <c r="T845" s="67"/>
    </row>
    <row r="846" spans="2:20" x14ac:dyDescent="0.25">
      <c r="B846" t="str">
        <f>'[1]210 Y RFC'!A846</f>
        <v>BIOR650309L24</v>
      </c>
      <c r="C846" t="str">
        <f>'[1]210 Y RFC'!B846</f>
        <v>210-0843</v>
      </c>
      <c r="D846" t="str">
        <f>'[1]210 Y RFC'!C846</f>
        <v>BRITO OCAMPO RAMIRO</v>
      </c>
      <c r="E846" s="28">
        <f>SUMIFS(Tabla16[TASA 16],Tabla16[NUM],Tabla1[[#This Row],[CODIGO]])</f>
        <v>0</v>
      </c>
      <c r="F846" s="28">
        <f>SUMIFS(Tabla16[TASA 0%],Tabla16[NUM],Tabla1[[#This Row],[CODIGO]])</f>
        <v>0</v>
      </c>
      <c r="G846" s="28">
        <f>SUMIFS(Tabla16[[EXENTO ]],Tabla16[NUM],Tabla1[[#This Row],[CODIGO]])</f>
        <v>0</v>
      </c>
      <c r="H846" s="28">
        <f>SUMIFS(Tabla16[IVA],Tabla16[NUM],Tabla1[[#This Row],[CODIGO]])</f>
        <v>0</v>
      </c>
      <c r="I846" s="28">
        <f>SUMIFS(Tabla16[ISR RET.],Tabla16[NUM],Tabla1[[#This Row],[CODIGO]])</f>
        <v>0</v>
      </c>
      <c r="J846" s="28">
        <f>SUMIFS(Tabla16[IVA RET.],Tabla16[NUM],Tabla1[[#This Row],[CODIGO]])</f>
        <v>0</v>
      </c>
      <c r="K846" t="str">
        <f>FIXED(Tabla1[[#This Row],[TASA 16%]],0)</f>
        <v>0</v>
      </c>
      <c r="L846" t="str">
        <f>FIXED(Tabla1[[#This Row],[TASA 0%]],0)</f>
        <v>0</v>
      </c>
      <c r="M846" t="str">
        <f>FIXED(Tabla1[[#This Row],[TASA EXE.]],0)</f>
        <v>0</v>
      </c>
      <c r="N846" t="str">
        <f>FIXED(Tabla1[[#This Row],[IVA]],0)</f>
        <v>0</v>
      </c>
      <c r="O846" t="str">
        <f>FIXED(Tabla1[[#This Row],[ISR RET]],0)</f>
        <v>0</v>
      </c>
      <c r="P846" t="str">
        <f>FIXED(Tabla1[[#This Row],[IVA RET]],0)</f>
        <v>0</v>
      </c>
      <c r="R846" s="35">
        <f>Tabla1[[#This Row],[TASA 16]]*16%</f>
        <v>0</v>
      </c>
    </row>
    <row r="847" spans="2:20" x14ac:dyDescent="0.25">
      <c r="B847" t="str">
        <f>'[1]210 Y RFC'!A847</f>
        <v>GGJ180706QQ7</v>
      </c>
      <c r="C847" t="str">
        <f>'[1]210 Y RFC'!B847</f>
        <v>210-0844</v>
      </c>
      <c r="D847" t="str">
        <f>'[1]210 Y RFC'!C847</f>
        <v>GRUPO GI JALISCO SA DE CV</v>
      </c>
      <c r="E847" s="28">
        <f>SUMIFS(Tabla16[TASA 16],Tabla16[NUM],Tabla1[[#This Row],[CODIGO]])</f>
        <v>0</v>
      </c>
      <c r="F847" s="28">
        <f>SUMIFS(Tabla16[TASA 0%],Tabla16[NUM],Tabla1[[#This Row],[CODIGO]])</f>
        <v>0</v>
      </c>
      <c r="G847" s="28">
        <f>SUMIFS(Tabla16[[EXENTO ]],Tabla16[NUM],Tabla1[[#This Row],[CODIGO]])</f>
        <v>0</v>
      </c>
      <c r="H847" s="28">
        <f>SUMIFS(Tabla16[IVA],Tabla16[NUM],Tabla1[[#This Row],[CODIGO]])</f>
        <v>0</v>
      </c>
      <c r="I847" s="28">
        <f>SUMIFS(Tabla16[ISR RET.],Tabla16[NUM],Tabla1[[#This Row],[CODIGO]])</f>
        <v>0</v>
      </c>
      <c r="J847" s="28">
        <f>SUMIFS(Tabla16[IVA RET.],Tabla16[NUM],Tabla1[[#This Row],[CODIGO]])</f>
        <v>0</v>
      </c>
      <c r="K847" t="str">
        <f>FIXED(Tabla1[[#This Row],[TASA 16%]],0)</f>
        <v>0</v>
      </c>
      <c r="L847" t="str">
        <f>FIXED(Tabla1[[#This Row],[TASA 0%]],0)</f>
        <v>0</v>
      </c>
      <c r="M847" t="str">
        <f>FIXED(Tabla1[[#This Row],[TASA EXE.]],0)</f>
        <v>0</v>
      </c>
      <c r="N847" t="str">
        <f>FIXED(Tabla1[[#This Row],[IVA]],0)</f>
        <v>0</v>
      </c>
      <c r="O847" t="str">
        <f>FIXED(Tabla1[[#This Row],[ISR RET]],0)</f>
        <v>0</v>
      </c>
      <c r="P847" t="str">
        <f>FIXED(Tabla1[[#This Row],[IVA RET]],0)</f>
        <v>0</v>
      </c>
      <c r="R847" s="35">
        <f>Tabla1[[#This Row],[TASA 16]]*16%</f>
        <v>0</v>
      </c>
    </row>
    <row r="848" spans="2:20" x14ac:dyDescent="0.25">
      <c r="B848" t="str">
        <f>'[1]210 Y RFC'!A848</f>
        <v>BAGH7212091P5</v>
      </c>
      <c r="C848" t="str">
        <f>'[1]210 Y RFC'!B848</f>
        <v>210-0845</v>
      </c>
      <c r="D848" t="str">
        <f>'[1]210 Y RFC'!C848</f>
        <v>BARBA GONZALEZ HORACIO</v>
      </c>
      <c r="E848" s="28">
        <f>SUMIFS(Tabla16[TASA 16],Tabla16[NUM],Tabla1[[#This Row],[CODIGO]])</f>
        <v>0</v>
      </c>
      <c r="F848" s="28">
        <f>SUMIFS(Tabla16[TASA 0%],Tabla16[NUM],Tabla1[[#This Row],[CODIGO]])</f>
        <v>0</v>
      </c>
      <c r="G848" s="28">
        <f>SUMIFS(Tabla16[[EXENTO ]],Tabla16[NUM],Tabla1[[#This Row],[CODIGO]])</f>
        <v>0</v>
      </c>
      <c r="H848" s="28">
        <f>SUMIFS(Tabla16[IVA],Tabla16[NUM],Tabla1[[#This Row],[CODIGO]])</f>
        <v>0</v>
      </c>
      <c r="I848" s="28">
        <f>SUMIFS(Tabla16[ISR RET.],Tabla16[NUM],Tabla1[[#This Row],[CODIGO]])</f>
        <v>0</v>
      </c>
      <c r="J848" s="28">
        <f>SUMIFS(Tabla16[IVA RET.],Tabla16[NUM],Tabla1[[#This Row],[CODIGO]])</f>
        <v>0</v>
      </c>
      <c r="K848" t="str">
        <f>FIXED(Tabla1[[#This Row],[TASA 16%]],0)</f>
        <v>0</v>
      </c>
      <c r="L848" t="str">
        <f>FIXED(Tabla1[[#This Row],[TASA 0%]],0)</f>
        <v>0</v>
      </c>
      <c r="M848" t="str">
        <f>FIXED(Tabla1[[#This Row],[TASA EXE.]],0)</f>
        <v>0</v>
      </c>
      <c r="N848" t="str">
        <f>FIXED(Tabla1[[#This Row],[IVA]],0)</f>
        <v>0</v>
      </c>
      <c r="O848" t="str">
        <f>FIXED(Tabla1[[#This Row],[ISR RET]],0)</f>
        <v>0</v>
      </c>
      <c r="P848" t="str">
        <f>FIXED(Tabla1[[#This Row],[IVA RET]],0)</f>
        <v>0</v>
      </c>
      <c r="R848" s="35">
        <f>Tabla1[[#This Row],[TASA 16]]*16%</f>
        <v>0</v>
      </c>
    </row>
    <row r="849" spans="2:20" x14ac:dyDescent="0.25">
      <c r="B849" t="str">
        <f>'[1]210 Y RFC'!A849</f>
        <v>FDE750605377</v>
      </c>
      <c r="C849" t="str">
        <f>'[1]210 Y RFC'!B849</f>
        <v>210-0846</v>
      </c>
      <c r="D849" t="str">
        <f>'[1]210 Y RFC'!C849</f>
        <v>FARMACIA DERMATOLOGICA SA DE CV</v>
      </c>
      <c r="E849" s="28">
        <f>SUMIFS(Tabla16[TASA 16],Tabla16[NUM],Tabla1[[#This Row],[CODIGO]])</f>
        <v>0</v>
      </c>
      <c r="F849" s="28">
        <f>SUMIFS(Tabla16[TASA 0%],Tabla16[NUM],Tabla1[[#This Row],[CODIGO]])</f>
        <v>0</v>
      </c>
      <c r="G849" s="28">
        <f>SUMIFS(Tabla16[[EXENTO ]],Tabla16[NUM],Tabla1[[#This Row],[CODIGO]])</f>
        <v>0</v>
      </c>
      <c r="H849" s="28">
        <f>SUMIFS(Tabla16[IVA],Tabla16[NUM],Tabla1[[#This Row],[CODIGO]])</f>
        <v>0</v>
      </c>
      <c r="I849" s="28">
        <f>SUMIFS(Tabla16[ISR RET.],Tabla16[NUM],Tabla1[[#This Row],[CODIGO]])</f>
        <v>0</v>
      </c>
      <c r="J849" s="28">
        <f>SUMIFS(Tabla16[IVA RET.],Tabla16[NUM],Tabla1[[#This Row],[CODIGO]])</f>
        <v>0</v>
      </c>
      <c r="K849" t="str">
        <f>FIXED(Tabla1[[#This Row],[TASA 16%]],0)</f>
        <v>0</v>
      </c>
      <c r="L849" t="str">
        <f>FIXED(Tabla1[[#This Row],[TASA 0%]],0)</f>
        <v>0</v>
      </c>
      <c r="M849" t="str">
        <f>FIXED(Tabla1[[#This Row],[TASA EXE.]],0)</f>
        <v>0</v>
      </c>
      <c r="N849" t="str">
        <f>FIXED(Tabla1[[#This Row],[IVA]],0)</f>
        <v>0</v>
      </c>
      <c r="O849" t="str">
        <f>FIXED(Tabla1[[#This Row],[ISR RET]],0)</f>
        <v>0</v>
      </c>
      <c r="P849" t="str">
        <f>FIXED(Tabla1[[#This Row],[IVA RET]],0)</f>
        <v>0</v>
      </c>
      <c r="R849" s="35">
        <f>Tabla1[[#This Row],[TASA 16]]*16%</f>
        <v>0</v>
      </c>
    </row>
    <row r="850" spans="2:20" x14ac:dyDescent="0.25">
      <c r="B850" t="str">
        <f>'[1]210 Y RFC'!A850</f>
        <v>JIP120330MI4</v>
      </c>
      <c r="C850" t="str">
        <f>'[1]210 Y RFC'!B850</f>
        <v>210-0847</v>
      </c>
      <c r="D850" t="str">
        <f>'[1]210 Y RFC'!C850</f>
        <v>JMG INTERNATIONAL PRODUCTS SA DE CV</v>
      </c>
      <c r="E850" s="28">
        <f>SUMIFS(Tabla16[TASA 16],Tabla16[NUM],Tabla1[[#This Row],[CODIGO]])</f>
        <v>0</v>
      </c>
      <c r="F850" s="28">
        <f>SUMIFS(Tabla16[TASA 0%],Tabla16[NUM],Tabla1[[#This Row],[CODIGO]])</f>
        <v>0</v>
      </c>
      <c r="G850" s="28">
        <f>SUMIFS(Tabla16[[EXENTO ]],Tabla16[NUM],Tabla1[[#This Row],[CODIGO]])</f>
        <v>0</v>
      </c>
      <c r="H850" s="28">
        <f>SUMIFS(Tabla16[IVA],Tabla16[NUM],Tabla1[[#This Row],[CODIGO]])</f>
        <v>0</v>
      </c>
      <c r="I850" s="28">
        <f>SUMIFS(Tabla16[ISR RET.],Tabla16[NUM],Tabla1[[#This Row],[CODIGO]])</f>
        <v>0</v>
      </c>
      <c r="J850" s="28">
        <f>SUMIFS(Tabla16[IVA RET.],Tabla16[NUM],Tabla1[[#This Row],[CODIGO]])</f>
        <v>0</v>
      </c>
      <c r="K850" t="str">
        <f>FIXED(Tabla1[[#This Row],[TASA 16%]],0)</f>
        <v>0</v>
      </c>
      <c r="L850" t="str">
        <f>FIXED(Tabla1[[#This Row],[TASA 0%]],0)</f>
        <v>0</v>
      </c>
      <c r="M850" t="str">
        <f>FIXED(Tabla1[[#This Row],[TASA EXE.]],0)</f>
        <v>0</v>
      </c>
      <c r="N850" t="str">
        <f>FIXED(Tabla1[[#This Row],[IVA]],0)</f>
        <v>0</v>
      </c>
      <c r="O850" t="str">
        <f>FIXED(Tabla1[[#This Row],[ISR RET]],0)</f>
        <v>0</v>
      </c>
      <c r="P850" t="str">
        <f>FIXED(Tabla1[[#This Row],[IVA RET]],0)</f>
        <v>0</v>
      </c>
      <c r="R850" s="35">
        <f>Tabla1[[#This Row],[TASA 16]]*16%</f>
        <v>0</v>
      </c>
    </row>
    <row r="851" spans="2:20" x14ac:dyDescent="0.25">
      <c r="B851" t="str">
        <f>'[1]210 Y RFC'!A851</f>
        <v>ACO941018225</v>
      </c>
      <c r="C851" t="str">
        <f>'[1]210 Y RFC'!B851</f>
        <v>210-0848</v>
      </c>
      <c r="D851" t="str">
        <f>'[1]210 Y RFC'!C851</f>
        <v>ALIMENTOS LA CONCORDIA SA DE CV</v>
      </c>
      <c r="E851" s="28">
        <f>SUMIFS(Tabla16[TASA 16],Tabla16[NUM],Tabla1[[#This Row],[CODIGO]])</f>
        <v>0</v>
      </c>
      <c r="F851" s="28">
        <f>SUMIFS(Tabla16[TASA 0%],Tabla16[NUM],Tabla1[[#This Row],[CODIGO]])</f>
        <v>0</v>
      </c>
      <c r="G851" s="28">
        <f>SUMIFS(Tabla16[[EXENTO ]],Tabla16[NUM],Tabla1[[#This Row],[CODIGO]])</f>
        <v>0</v>
      </c>
      <c r="H851" s="28">
        <f>SUMIFS(Tabla16[IVA],Tabla16[NUM],Tabla1[[#This Row],[CODIGO]])</f>
        <v>0</v>
      </c>
      <c r="I851" s="28">
        <f>SUMIFS(Tabla16[ISR RET.],Tabla16[NUM],Tabla1[[#This Row],[CODIGO]])</f>
        <v>0</v>
      </c>
      <c r="J851" s="28">
        <f>SUMIFS(Tabla16[IVA RET.],Tabla16[NUM],Tabla1[[#This Row],[CODIGO]])</f>
        <v>0</v>
      </c>
      <c r="K851" t="str">
        <f>FIXED(Tabla1[[#This Row],[TASA 16%]],0)</f>
        <v>0</v>
      </c>
      <c r="L851" t="str">
        <f>FIXED(Tabla1[[#This Row],[TASA 0%]],0)</f>
        <v>0</v>
      </c>
      <c r="M851" t="str">
        <f>FIXED(Tabla1[[#This Row],[TASA EXE.]],0)</f>
        <v>0</v>
      </c>
      <c r="N851" t="str">
        <f>FIXED(Tabla1[[#This Row],[IVA]],0)</f>
        <v>0</v>
      </c>
      <c r="O851" t="str">
        <f>FIXED(Tabla1[[#This Row],[ISR RET]],0)</f>
        <v>0</v>
      </c>
      <c r="P851" t="str">
        <f>FIXED(Tabla1[[#This Row],[IVA RET]],0)</f>
        <v>0</v>
      </c>
      <c r="R851" s="35">
        <f>Tabla1[[#This Row],[TASA 16]]*16%</f>
        <v>0</v>
      </c>
    </row>
    <row r="852" spans="2:20" x14ac:dyDescent="0.25">
      <c r="B852" t="str">
        <f>'[1]210 Y RFC'!A852</f>
        <v>PSA1010271I4</v>
      </c>
      <c r="C852" t="str">
        <f>'[1]210 Y RFC'!B852</f>
        <v>210-0849</v>
      </c>
      <c r="D852" t="str">
        <f>'[1]210 Y RFC'!C852</f>
        <v>PROCESADORA SALVIC SA DE CV</v>
      </c>
      <c r="E852" s="28">
        <f>SUMIFS(Tabla16[TASA 16],Tabla16[NUM],Tabla1[[#This Row],[CODIGO]])</f>
        <v>0</v>
      </c>
      <c r="F852" s="28">
        <f>SUMIFS(Tabla16[TASA 0%],Tabla16[NUM],Tabla1[[#This Row],[CODIGO]])</f>
        <v>0</v>
      </c>
      <c r="G852" s="28">
        <f>SUMIFS(Tabla16[[EXENTO ]],Tabla16[NUM],Tabla1[[#This Row],[CODIGO]])</f>
        <v>0</v>
      </c>
      <c r="H852" s="28">
        <f>SUMIFS(Tabla16[IVA],Tabla16[NUM],Tabla1[[#This Row],[CODIGO]])</f>
        <v>0</v>
      </c>
      <c r="I852" s="28">
        <f>SUMIFS(Tabla16[ISR RET.],Tabla16[NUM],Tabla1[[#This Row],[CODIGO]])</f>
        <v>0</v>
      </c>
      <c r="J852" s="28">
        <f>SUMIFS(Tabla16[IVA RET.],Tabla16[NUM],Tabla1[[#This Row],[CODIGO]])</f>
        <v>0</v>
      </c>
      <c r="K852" t="str">
        <f>FIXED(Tabla1[[#This Row],[TASA 16%]],0)</f>
        <v>0</v>
      </c>
      <c r="L852" t="str">
        <f>FIXED(Tabla1[[#This Row],[TASA 0%]],0)</f>
        <v>0</v>
      </c>
      <c r="M852" t="str">
        <f>FIXED(Tabla1[[#This Row],[TASA EXE.]],0)</f>
        <v>0</v>
      </c>
      <c r="N852" t="str">
        <f>FIXED(Tabla1[[#This Row],[IVA]],0)</f>
        <v>0</v>
      </c>
      <c r="O852" t="str">
        <f>FIXED(Tabla1[[#This Row],[ISR RET]],0)</f>
        <v>0</v>
      </c>
      <c r="P852" t="str">
        <f>FIXED(Tabla1[[#This Row],[IVA RET]],0)</f>
        <v>0</v>
      </c>
      <c r="R852" s="35">
        <f>Tabla1[[#This Row],[TASA 16]]*16%</f>
        <v>0</v>
      </c>
      <c r="T852" s="67"/>
    </row>
    <row r="853" spans="2:20" x14ac:dyDescent="0.25">
      <c r="B853" t="str">
        <f>'[1]210 Y RFC'!A853</f>
        <v>PAC180423U91</v>
      </c>
      <c r="C853" t="str">
        <f>'[1]210 Y RFC'!B853</f>
        <v>210-0850</v>
      </c>
      <c r="D853" t="str">
        <f>'[1]210 Y RFC'!C853</f>
        <v>PACILAT SAPI DE CV</v>
      </c>
      <c r="E853" s="28">
        <f>SUMIFS(Tabla16[TASA 16],Tabla16[NUM],Tabla1[[#This Row],[CODIGO]])</f>
        <v>0</v>
      </c>
      <c r="F853" s="28">
        <f>SUMIFS(Tabla16[TASA 0%],Tabla16[NUM],Tabla1[[#This Row],[CODIGO]])</f>
        <v>0</v>
      </c>
      <c r="G853" s="28">
        <f>SUMIFS(Tabla16[[EXENTO ]],Tabla16[NUM],Tabla1[[#This Row],[CODIGO]])</f>
        <v>0</v>
      </c>
      <c r="H853" s="28">
        <f>SUMIFS(Tabla16[IVA],Tabla16[NUM],Tabla1[[#This Row],[CODIGO]])</f>
        <v>0</v>
      </c>
      <c r="I853" s="28">
        <f>SUMIFS(Tabla16[ISR RET.],Tabla16[NUM],Tabla1[[#This Row],[CODIGO]])</f>
        <v>0</v>
      </c>
      <c r="J853" s="28">
        <f>SUMIFS(Tabla16[IVA RET.],Tabla16[NUM],Tabla1[[#This Row],[CODIGO]])</f>
        <v>0</v>
      </c>
      <c r="K853" t="str">
        <f>FIXED(Tabla1[[#This Row],[TASA 16%]],0)</f>
        <v>0</v>
      </c>
      <c r="L853" t="str">
        <f>FIXED(Tabla1[[#This Row],[TASA 0%]],0)</f>
        <v>0</v>
      </c>
      <c r="M853" t="str">
        <f>FIXED(Tabla1[[#This Row],[TASA EXE.]],0)</f>
        <v>0</v>
      </c>
      <c r="N853" t="str">
        <f>FIXED(Tabla1[[#This Row],[IVA]],0)</f>
        <v>0</v>
      </c>
      <c r="O853" t="str">
        <f>FIXED(Tabla1[[#This Row],[ISR RET]],0)</f>
        <v>0</v>
      </c>
      <c r="P853" t="str">
        <f>FIXED(Tabla1[[#This Row],[IVA RET]],0)</f>
        <v>0</v>
      </c>
      <c r="R853" s="35">
        <f>Tabla1[[#This Row],[TASA 16]]*16%</f>
        <v>0</v>
      </c>
    </row>
    <row r="854" spans="2:20" x14ac:dyDescent="0.25">
      <c r="B854" t="str">
        <f>'[1]210 Y RFC'!A854</f>
        <v>FATH691124DH3</v>
      </c>
      <c r="C854" t="str">
        <f>'[1]210 Y RFC'!B854</f>
        <v>210-0851</v>
      </c>
      <c r="D854" t="str">
        <f>'[1]210 Y RFC'!C854</f>
        <v>FRANCO TORRES HUMBERTO</v>
      </c>
      <c r="E854" s="28">
        <f>SUMIFS(Tabla16[TASA 16],Tabla16[NUM],Tabla1[[#This Row],[CODIGO]])</f>
        <v>0</v>
      </c>
      <c r="F854" s="28">
        <f>SUMIFS(Tabla16[TASA 0%],Tabla16[NUM],Tabla1[[#This Row],[CODIGO]])</f>
        <v>0</v>
      </c>
      <c r="G854" s="28">
        <f>SUMIFS(Tabla16[[EXENTO ]],Tabla16[NUM],Tabla1[[#This Row],[CODIGO]])</f>
        <v>0</v>
      </c>
      <c r="H854" s="28">
        <f>SUMIFS(Tabla16[IVA],Tabla16[NUM],Tabla1[[#This Row],[CODIGO]])</f>
        <v>0</v>
      </c>
      <c r="I854" s="28">
        <f>SUMIFS(Tabla16[ISR RET.],Tabla16[NUM],Tabla1[[#This Row],[CODIGO]])</f>
        <v>0</v>
      </c>
      <c r="J854" s="28">
        <f>SUMIFS(Tabla16[IVA RET.],Tabla16[NUM],Tabla1[[#This Row],[CODIGO]])</f>
        <v>0</v>
      </c>
      <c r="K854" t="str">
        <f>FIXED(Tabla1[[#This Row],[TASA 16%]],0)</f>
        <v>0</v>
      </c>
      <c r="L854" t="str">
        <f>FIXED(Tabla1[[#This Row],[TASA 0%]],0)</f>
        <v>0</v>
      </c>
      <c r="M854" t="str">
        <f>FIXED(Tabla1[[#This Row],[TASA EXE.]],0)</f>
        <v>0</v>
      </c>
      <c r="N854" t="str">
        <f>FIXED(Tabla1[[#This Row],[IVA]],0)</f>
        <v>0</v>
      </c>
      <c r="O854" t="str">
        <f>FIXED(Tabla1[[#This Row],[ISR RET]],0)</f>
        <v>0</v>
      </c>
      <c r="P854" t="str">
        <f>FIXED(Tabla1[[#This Row],[IVA RET]],0)</f>
        <v>0</v>
      </c>
      <c r="R854" s="35">
        <f>Tabla1[[#This Row],[TASA 16]]*16%</f>
        <v>0</v>
      </c>
    </row>
    <row r="855" spans="2:20" x14ac:dyDescent="0.25">
      <c r="B855" t="str">
        <f>'[1]210 Y RFC'!A855</f>
        <v>MSC1610217X2</v>
      </c>
      <c r="C855" t="str">
        <f>'[1]210 Y RFC'!B855</f>
        <v>210-0852</v>
      </c>
      <c r="D855" t="str">
        <f>'[1]210 Y RFC'!C855</f>
        <v>MAHEBUS SOLUCIONES COMERCIALES DE OCCIDENTE SA DE CV</v>
      </c>
      <c r="E855" s="28">
        <f>SUMIFS(Tabla16[TASA 16],Tabla16[NUM],Tabla1[[#This Row],[CODIGO]])</f>
        <v>0</v>
      </c>
      <c r="F855" s="28">
        <f>SUMIFS(Tabla16[TASA 0%],Tabla16[NUM],Tabla1[[#This Row],[CODIGO]])</f>
        <v>0</v>
      </c>
      <c r="G855" s="28">
        <f>SUMIFS(Tabla16[[EXENTO ]],Tabla16[NUM],Tabla1[[#This Row],[CODIGO]])</f>
        <v>0</v>
      </c>
      <c r="H855" s="28">
        <f>SUMIFS(Tabla16[IVA],Tabla16[NUM],Tabla1[[#This Row],[CODIGO]])</f>
        <v>0</v>
      </c>
      <c r="I855" s="28">
        <f>SUMIFS(Tabla16[ISR RET.],Tabla16[NUM],Tabla1[[#This Row],[CODIGO]])</f>
        <v>0</v>
      </c>
      <c r="J855" s="28">
        <f>SUMIFS(Tabla16[IVA RET.],Tabla16[NUM],Tabla1[[#This Row],[CODIGO]])</f>
        <v>0</v>
      </c>
      <c r="K855" t="str">
        <f>FIXED(Tabla1[[#This Row],[TASA 16%]],0)</f>
        <v>0</v>
      </c>
      <c r="L855" t="str">
        <f>FIXED(Tabla1[[#This Row],[TASA 0%]],0)</f>
        <v>0</v>
      </c>
      <c r="M855" t="str">
        <f>FIXED(Tabla1[[#This Row],[TASA EXE.]],0)</f>
        <v>0</v>
      </c>
      <c r="N855" t="str">
        <f>FIXED(Tabla1[[#This Row],[IVA]],0)</f>
        <v>0</v>
      </c>
      <c r="O855" t="str">
        <f>FIXED(Tabla1[[#This Row],[ISR RET]],0)</f>
        <v>0</v>
      </c>
      <c r="P855" t="str">
        <f>FIXED(Tabla1[[#This Row],[IVA RET]],0)</f>
        <v>0</v>
      </c>
      <c r="R855" s="35">
        <f>Tabla1[[#This Row],[TASA 16]]*16%</f>
        <v>0</v>
      </c>
    </row>
    <row r="856" spans="2:20" x14ac:dyDescent="0.25">
      <c r="B856" t="str">
        <f>'[1]210 Y RFC'!A856</f>
        <v>PAM050603HK7</v>
      </c>
      <c r="C856" t="str">
        <f>'[1]210 Y RFC'!B856</f>
        <v>210-0853</v>
      </c>
      <c r="D856" t="str">
        <f>'[1]210 Y RFC'!C856</f>
        <v>PHARMA AMIGO SA DE CV</v>
      </c>
      <c r="E856" s="28">
        <f>SUMIFS(Tabla16[TASA 16],Tabla16[NUM],Tabla1[[#This Row],[CODIGO]])</f>
        <v>2696.9375</v>
      </c>
      <c r="F856" s="28">
        <f>SUMIFS(Tabla16[TASA 0%],Tabla16[NUM],Tabla1[[#This Row],[CODIGO]])</f>
        <v>300482.22249999997</v>
      </c>
      <c r="G856" s="28">
        <f>SUMIFS(Tabla16[[EXENTO ]],Tabla16[NUM],Tabla1[[#This Row],[CODIGO]])</f>
        <v>0</v>
      </c>
      <c r="H856" s="28">
        <f>SUMIFS(Tabla16[IVA],Tabla16[NUM],Tabla1[[#This Row],[CODIGO]])</f>
        <v>431.51</v>
      </c>
      <c r="I856" s="28">
        <f>SUMIFS(Tabla16[ISR RET.],Tabla16[NUM],Tabla1[[#This Row],[CODIGO]])</f>
        <v>0</v>
      </c>
      <c r="J856" s="28">
        <f>SUMIFS(Tabla16[IVA RET.],Tabla16[NUM],Tabla1[[#This Row],[CODIGO]])</f>
        <v>0</v>
      </c>
      <c r="K856" t="str">
        <f>FIXED(Tabla1[[#This Row],[TASA 16%]],0)</f>
        <v>2,697</v>
      </c>
      <c r="L856" t="str">
        <f>FIXED(Tabla1[[#This Row],[TASA 0%]],0)</f>
        <v>300,482</v>
      </c>
      <c r="M856" t="str">
        <f>FIXED(Tabla1[[#This Row],[TASA EXE.]],0)</f>
        <v>0</v>
      </c>
      <c r="N856" t="str">
        <f>FIXED(Tabla1[[#This Row],[IVA]],0)</f>
        <v>432</v>
      </c>
      <c r="O856" t="str">
        <f>FIXED(Tabla1[[#This Row],[ISR RET]],0)</f>
        <v>0</v>
      </c>
      <c r="P856" t="str">
        <f>FIXED(Tabla1[[#This Row],[IVA RET]],0)</f>
        <v>0</v>
      </c>
      <c r="R856" s="35">
        <f>Tabla1[[#This Row],[TASA 16]]*16%</f>
        <v>431.52</v>
      </c>
    </row>
    <row r="857" spans="2:20" x14ac:dyDescent="0.25">
      <c r="B857" t="str">
        <f>'[1]210 Y RFC'!A857</f>
        <v>HENM780224AE4</v>
      </c>
      <c r="C857" t="str">
        <f>'[1]210 Y RFC'!B857</f>
        <v>210-0854</v>
      </c>
      <c r="D857" t="str">
        <f>'[1]210 Y RFC'!C857</f>
        <v>HERNANDEZ NAVARRO M SOCORRO</v>
      </c>
      <c r="E857" s="28">
        <f>SUMIFS(Tabla16[TASA 16],Tabla16[NUM],Tabla1[[#This Row],[CODIGO]])</f>
        <v>0</v>
      </c>
      <c r="F857" s="28">
        <f>SUMIFS(Tabla16[TASA 0%],Tabla16[NUM],Tabla1[[#This Row],[CODIGO]])</f>
        <v>0</v>
      </c>
      <c r="G857" s="28">
        <f>SUMIFS(Tabla16[[EXENTO ]],Tabla16[NUM],Tabla1[[#This Row],[CODIGO]])</f>
        <v>0</v>
      </c>
      <c r="H857" s="28">
        <f>SUMIFS(Tabla16[IVA],Tabla16[NUM],Tabla1[[#This Row],[CODIGO]])</f>
        <v>0</v>
      </c>
      <c r="I857" s="28">
        <f>SUMIFS(Tabla16[ISR RET.],Tabla16[NUM],Tabla1[[#This Row],[CODIGO]])</f>
        <v>0</v>
      </c>
      <c r="J857" s="28">
        <f>SUMIFS(Tabla16[IVA RET.],Tabla16[NUM],Tabla1[[#This Row],[CODIGO]])</f>
        <v>0</v>
      </c>
      <c r="K857" t="str">
        <f>FIXED(Tabla1[[#This Row],[TASA 16%]],0)</f>
        <v>0</v>
      </c>
      <c r="L857" t="str">
        <f>FIXED(Tabla1[[#This Row],[TASA 0%]],0)</f>
        <v>0</v>
      </c>
      <c r="M857" t="str">
        <f>FIXED(Tabla1[[#This Row],[TASA EXE.]],0)</f>
        <v>0</v>
      </c>
      <c r="N857" t="str">
        <f>FIXED(Tabla1[[#This Row],[IVA]],0)</f>
        <v>0</v>
      </c>
      <c r="O857" t="str">
        <f>FIXED(Tabla1[[#This Row],[ISR RET]],0)</f>
        <v>0</v>
      </c>
      <c r="P857" t="str">
        <f>FIXED(Tabla1[[#This Row],[IVA RET]],0)</f>
        <v>0</v>
      </c>
      <c r="R857" s="35">
        <f>Tabla1[[#This Row],[TASA 16]]*16%</f>
        <v>0</v>
      </c>
    </row>
    <row r="858" spans="2:20" x14ac:dyDescent="0.25">
      <c r="B858" t="str">
        <f>'[1]210 Y RFC'!A858</f>
        <v>HMO140324AS3</v>
      </c>
      <c r="C858" t="str">
        <f>'[1]210 Y RFC'!B858</f>
        <v>210-0855</v>
      </c>
      <c r="D858" t="str">
        <f>'[1]210 Y RFC'!C858</f>
        <v>HI-TEC MEDICAL DE OCCIDENTE SA DE CV</v>
      </c>
      <c r="E858" s="28">
        <f>SUMIFS(Tabla16[TASA 16],Tabla16[NUM],Tabla1[[#This Row],[CODIGO]])</f>
        <v>0</v>
      </c>
      <c r="F858" s="28">
        <f>SUMIFS(Tabla16[TASA 0%],Tabla16[NUM],Tabla1[[#This Row],[CODIGO]])</f>
        <v>0</v>
      </c>
      <c r="G858" s="28">
        <f>SUMIFS(Tabla16[[EXENTO ]],Tabla16[NUM],Tabla1[[#This Row],[CODIGO]])</f>
        <v>0</v>
      </c>
      <c r="H858" s="28">
        <f>SUMIFS(Tabla16[IVA],Tabla16[NUM],Tabla1[[#This Row],[CODIGO]])</f>
        <v>0</v>
      </c>
      <c r="I858" s="28">
        <f>SUMIFS(Tabla16[ISR RET.],Tabla16[NUM],Tabla1[[#This Row],[CODIGO]])</f>
        <v>0</v>
      </c>
      <c r="J858" s="28">
        <f>SUMIFS(Tabla16[IVA RET.],Tabla16[NUM],Tabla1[[#This Row],[CODIGO]])</f>
        <v>0</v>
      </c>
      <c r="K858" t="str">
        <f>FIXED(Tabla1[[#This Row],[TASA 16%]],0)</f>
        <v>0</v>
      </c>
      <c r="L858" t="str">
        <f>FIXED(Tabla1[[#This Row],[TASA 0%]],0)</f>
        <v>0</v>
      </c>
      <c r="M858" t="str">
        <f>FIXED(Tabla1[[#This Row],[TASA EXE.]],0)</f>
        <v>0</v>
      </c>
      <c r="N858" t="str">
        <f>FIXED(Tabla1[[#This Row],[IVA]],0)</f>
        <v>0</v>
      </c>
      <c r="O858" t="str">
        <f>FIXED(Tabla1[[#This Row],[ISR RET]],0)</f>
        <v>0</v>
      </c>
      <c r="P858" t="str">
        <f>FIXED(Tabla1[[#This Row],[IVA RET]],0)</f>
        <v>0</v>
      </c>
      <c r="R858" s="35">
        <f>Tabla1[[#This Row],[TASA 16]]*16%</f>
        <v>0</v>
      </c>
    </row>
    <row r="859" spans="2:20" x14ac:dyDescent="0.25">
      <c r="B859" t="str">
        <f>'[1]210 Y RFC'!A859</f>
        <v>RARJ640123519</v>
      </c>
      <c r="C859" t="str">
        <f>'[1]210 Y RFC'!B859</f>
        <v>210-0856</v>
      </c>
      <c r="D859" t="str">
        <f>'[1]210 Y RFC'!C859</f>
        <v>RAMOS RIVAS J. SANTOS</v>
      </c>
      <c r="E859" s="28">
        <f>SUMIFS(Tabla16[TASA 16],Tabla16[NUM],Tabla1[[#This Row],[CODIGO]])</f>
        <v>0</v>
      </c>
      <c r="F859" s="28">
        <f>SUMIFS(Tabla16[TASA 0%],Tabla16[NUM],Tabla1[[#This Row],[CODIGO]])</f>
        <v>36669.599999999999</v>
      </c>
      <c r="G859" s="28">
        <f>SUMIFS(Tabla16[[EXENTO ]],Tabla16[NUM],Tabla1[[#This Row],[CODIGO]])</f>
        <v>0</v>
      </c>
      <c r="H859" s="28">
        <f>SUMIFS(Tabla16[IVA],Tabla16[NUM],Tabla1[[#This Row],[CODIGO]])</f>
        <v>0</v>
      </c>
      <c r="I859" s="28">
        <f>SUMIFS(Tabla16[ISR RET.],Tabla16[NUM],Tabla1[[#This Row],[CODIGO]])</f>
        <v>0</v>
      </c>
      <c r="J859" s="28">
        <f>SUMIFS(Tabla16[IVA RET.],Tabla16[NUM],Tabla1[[#This Row],[CODIGO]])</f>
        <v>0</v>
      </c>
      <c r="K859" t="str">
        <f>FIXED(Tabla1[[#This Row],[TASA 16%]],0)</f>
        <v>0</v>
      </c>
      <c r="L859" t="str">
        <f>FIXED(Tabla1[[#This Row],[TASA 0%]],0)</f>
        <v>36,670</v>
      </c>
      <c r="M859" t="str">
        <f>FIXED(Tabla1[[#This Row],[TASA EXE.]],0)</f>
        <v>0</v>
      </c>
      <c r="N859" t="str">
        <f>FIXED(Tabla1[[#This Row],[IVA]],0)</f>
        <v>0</v>
      </c>
      <c r="O859" t="str">
        <f>FIXED(Tabla1[[#This Row],[ISR RET]],0)</f>
        <v>0</v>
      </c>
      <c r="P859" t="str">
        <f>FIXED(Tabla1[[#This Row],[IVA RET]],0)</f>
        <v>0</v>
      </c>
      <c r="R859" s="35">
        <f>Tabla1[[#This Row],[TASA 16]]*16%</f>
        <v>0</v>
      </c>
    </row>
    <row r="860" spans="2:20" x14ac:dyDescent="0.25">
      <c r="B860" t="str">
        <f>'[1]210 Y RFC'!A860</f>
        <v>DAL960529DA0</v>
      </c>
      <c r="C860" t="str">
        <f>'[1]210 Y RFC'!B860</f>
        <v>210-0857</v>
      </c>
      <c r="D860" t="str">
        <f>'[1]210 Y RFC'!C860</f>
        <v>DALUX SA DE CV</v>
      </c>
      <c r="E860" s="28">
        <f>SUMIFS(Tabla16[TASA 16],Tabla16[NUM],Tabla1[[#This Row],[CODIGO]])</f>
        <v>0</v>
      </c>
      <c r="F860" s="28">
        <f>SUMIFS(Tabla16[TASA 0%],Tabla16[NUM],Tabla1[[#This Row],[CODIGO]])</f>
        <v>0</v>
      </c>
      <c r="G860" s="28">
        <f>SUMIFS(Tabla16[[EXENTO ]],Tabla16[NUM],Tabla1[[#This Row],[CODIGO]])</f>
        <v>0</v>
      </c>
      <c r="H860" s="28">
        <f>SUMIFS(Tabla16[IVA],Tabla16[NUM],Tabla1[[#This Row],[CODIGO]])</f>
        <v>0</v>
      </c>
      <c r="I860" s="28">
        <f>SUMIFS(Tabla16[ISR RET.],Tabla16[NUM],Tabla1[[#This Row],[CODIGO]])</f>
        <v>0</v>
      </c>
      <c r="J860" s="28">
        <f>SUMIFS(Tabla16[IVA RET.],Tabla16[NUM],Tabla1[[#This Row],[CODIGO]])</f>
        <v>0</v>
      </c>
      <c r="K860" t="str">
        <f>FIXED(Tabla1[[#This Row],[TASA 16%]],0)</f>
        <v>0</v>
      </c>
      <c r="L860" t="str">
        <f>FIXED(Tabla1[[#This Row],[TASA 0%]],0)</f>
        <v>0</v>
      </c>
      <c r="M860" t="str">
        <f>FIXED(Tabla1[[#This Row],[TASA EXE.]],0)</f>
        <v>0</v>
      </c>
      <c r="N860" t="str">
        <f>FIXED(Tabla1[[#This Row],[IVA]],0)</f>
        <v>0</v>
      </c>
      <c r="O860" t="str">
        <f>FIXED(Tabla1[[#This Row],[ISR RET]],0)</f>
        <v>0</v>
      </c>
      <c r="P860" t="str">
        <f>FIXED(Tabla1[[#This Row],[IVA RET]],0)</f>
        <v>0</v>
      </c>
      <c r="R860" s="35">
        <f>Tabla1[[#This Row],[TASA 16]]*16%</f>
        <v>0</v>
      </c>
    </row>
    <row r="861" spans="2:20" x14ac:dyDescent="0.25">
      <c r="B861" t="str">
        <f>'[1]210 Y RFC'!A861</f>
        <v>RAFT861001C9A</v>
      </c>
      <c r="C861" t="str">
        <f>'[1]210 Y RFC'!B861</f>
        <v>210-0858</v>
      </c>
      <c r="D861" t="str">
        <f>'[1]210 Y RFC'!C861</f>
        <v>RAMIREZ FONSECA TERESITA DE JESUS</v>
      </c>
      <c r="E861" s="28">
        <f>SUMIFS(Tabla16[TASA 16],Tabla16[NUM],Tabla1[[#This Row],[CODIGO]])</f>
        <v>0</v>
      </c>
      <c r="F861" s="28">
        <f>SUMIFS(Tabla16[TASA 0%],Tabla16[NUM],Tabla1[[#This Row],[CODIGO]])</f>
        <v>0</v>
      </c>
      <c r="G861" s="28">
        <f>SUMIFS(Tabla16[[EXENTO ]],Tabla16[NUM],Tabla1[[#This Row],[CODIGO]])</f>
        <v>0</v>
      </c>
      <c r="H861" s="28">
        <f>SUMIFS(Tabla16[IVA],Tabla16[NUM],Tabla1[[#This Row],[CODIGO]])</f>
        <v>0</v>
      </c>
      <c r="I861" s="28">
        <f>SUMIFS(Tabla16[ISR RET.],Tabla16[NUM],Tabla1[[#This Row],[CODIGO]])</f>
        <v>0</v>
      </c>
      <c r="J861" s="28">
        <f>SUMIFS(Tabla16[IVA RET.],Tabla16[NUM],Tabla1[[#This Row],[CODIGO]])</f>
        <v>0</v>
      </c>
      <c r="K861" t="str">
        <f>FIXED(Tabla1[[#This Row],[TASA 16%]],0)</f>
        <v>0</v>
      </c>
      <c r="L861" t="str">
        <f>FIXED(Tabla1[[#This Row],[TASA 0%]],0)</f>
        <v>0</v>
      </c>
      <c r="M861" t="str">
        <f>FIXED(Tabla1[[#This Row],[TASA EXE.]],0)</f>
        <v>0</v>
      </c>
      <c r="N861" t="str">
        <f>FIXED(Tabla1[[#This Row],[IVA]],0)</f>
        <v>0</v>
      </c>
      <c r="O861" t="str">
        <f>FIXED(Tabla1[[#This Row],[ISR RET]],0)</f>
        <v>0</v>
      </c>
      <c r="P861" t="str">
        <f>FIXED(Tabla1[[#This Row],[IVA RET]],0)</f>
        <v>0</v>
      </c>
      <c r="R861" s="35">
        <f>Tabla1[[#This Row],[TASA 16]]*16%</f>
        <v>0</v>
      </c>
    </row>
    <row r="862" spans="2:20" x14ac:dyDescent="0.25">
      <c r="B862" t="str">
        <f>'[1]210 Y RFC'!A862</f>
        <v>RCO180131EZ8</v>
      </c>
      <c r="C862" t="str">
        <f>'[1]210 Y RFC'!B862</f>
        <v>210-0859</v>
      </c>
      <c r="D862" t="str">
        <f>'[1]210 Y RFC'!C862</f>
        <v>RT COSMETICOS SA DE CV</v>
      </c>
      <c r="E862" s="28">
        <f>SUMIFS(Tabla16[TASA 16],Tabla16[NUM],Tabla1[[#This Row],[CODIGO]])</f>
        <v>0</v>
      </c>
      <c r="F862" s="28">
        <f>SUMIFS(Tabla16[TASA 0%],Tabla16[NUM],Tabla1[[#This Row],[CODIGO]])</f>
        <v>0</v>
      </c>
      <c r="G862" s="28">
        <f>SUMIFS(Tabla16[[EXENTO ]],Tabla16[NUM],Tabla1[[#This Row],[CODIGO]])</f>
        <v>0</v>
      </c>
      <c r="H862" s="28">
        <f>SUMIFS(Tabla16[IVA],Tabla16[NUM],Tabla1[[#This Row],[CODIGO]])</f>
        <v>0</v>
      </c>
      <c r="I862" s="28">
        <f>SUMIFS(Tabla16[ISR RET.],Tabla16[NUM],Tabla1[[#This Row],[CODIGO]])</f>
        <v>0</v>
      </c>
      <c r="J862" s="28">
        <f>SUMIFS(Tabla16[IVA RET.],Tabla16[NUM],Tabla1[[#This Row],[CODIGO]])</f>
        <v>0</v>
      </c>
      <c r="K862" t="str">
        <f>FIXED(Tabla1[[#This Row],[TASA 16%]],0)</f>
        <v>0</v>
      </c>
      <c r="L862" t="str">
        <f>FIXED(Tabla1[[#This Row],[TASA 0%]],0)</f>
        <v>0</v>
      </c>
      <c r="M862" t="str">
        <f>FIXED(Tabla1[[#This Row],[TASA EXE.]],0)</f>
        <v>0</v>
      </c>
      <c r="N862" t="str">
        <f>FIXED(Tabla1[[#This Row],[IVA]],0)</f>
        <v>0</v>
      </c>
      <c r="O862" t="str">
        <f>FIXED(Tabla1[[#This Row],[ISR RET]],0)</f>
        <v>0</v>
      </c>
      <c r="P862" t="str">
        <f>FIXED(Tabla1[[#This Row],[IVA RET]],0)</f>
        <v>0</v>
      </c>
      <c r="R862" s="35">
        <f>Tabla1[[#This Row],[TASA 16]]*16%</f>
        <v>0</v>
      </c>
    </row>
    <row r="863" spans="2:20" x14ac:dyDescent="0.25">
      <c r="B863" t="str">
        <f>'[1]210 Y RFC'!A863</f>
        <v>BECJ450506M31</v>
      </c>
      <c r="C863" t="str">
        <f>'[1]210 Y RFC'!B863</f>
        <v>210-0860</v>
      </c>
      <c r="D863" t="str">
        <f>'[1]210 Y RFC'!C863</f>
        <v>BECERRA CAMPOS JOSE DE JESUS</v>
      </c>
      <c r="E863" s="28">
        <f>SUMIFS(Tabla16[TASA 16],Tabla16[NUM],Tabla1[[#This Row],[CODIGO]])</f>
        <v>0</v>
      </c>
      <c r="F863" s="28">
        <f>SUMIFS(Tabla16[TASA 0%],Tabla16[NUM],Tabla1[[#This Row],[CODIGO]])</f>
        <v>0</v>
      </c>
      <c r="G863" s="28">
        <f>SUMIFS(Tabla16[[EXENTO ]],Tabla16[NUM],Tabla1[[#This Row],[CODIGO]])</f>
        <v>0</v>
      </c>
      <c r="H863" s="28">
        <f>SUMIFS(Tabla16[IVA],Tabla16[NUM],Tabla1[[#This Row],[CODIGO]])</f>
        <v>0</v>
      </c>
      <c r="I863" s="28">
        <f>SUMIFS(Tabla16[ISR RET.],Tabla16[NUM],Tabla1[[#This Row],[CODIGO]])</f>
        <v>0</v>
      </c>
      <c r="J863" s="28">
        <f>SUMIFS(Tabla16[IVA RET.],Tabla16[NUM],Tabla1[[#This Row],[CODIGO]])</f>
        <v>0</v>
      </c>
      <c r="K863" t="str">
        <f>FIXED(Tabla1[[#This Row],[TASA 16%]],0)</f>
        <v>0</v>
      </c>
      <c r="L863" t="str">
        <f>FIXED(Tabla1[[#This Row],[TASA 0%]],0)</f>
        <v>0</v>
      </c>
      <c r="M863" t="str">
        <f>FIXED(Tabla1[[#This Row],[TASA EXE.]],0)</f>
        <v>0</v>
      </c>
      <c r="N863" t="str">
        <f>FIXED(Tabla1[[#This Row],[IVA]],0)</f>
        <v>0</v>
      </c>
      <c r="O863" t="str">
        <f>FIXED(Tabla1[[#This Row],[ISR RET]],0)</f>
        <v>0</v>
      </c>
      <c r="P863" t="str">
        <f>FIXED(Tabla1[[#This Row],[IVA RET]],0)</f>
        <v>0</v>
      </c>
      <c r="R863" s="35">
        <f>Tabla1[[#This Row],[TASA 16]]*16%</f>
        <v>0</v>
      </c>
      <c r="T863" s="67"/>
    </row>
    <row r="864" spans="2:20" x14ac:dyDescent="0.25">
      <c r="B864" t="str">
        <f>'[1]210 Y RFC'!A864</f>
        <v>PDE141106LN2</v>
      </c>
      <c r="C864" t="str">
        <f>'[1]210 Y RFC'!B864</f>
        <v>210-0861</v>
      </c>
      <c r="D864" t="str">
        <f>'[1]210 Y RFC'!C864</f>
        <v>PLASTICOS DENYS SA DE CV</v>
      </c>
      <c r="E864" s="28">
        <f>SUMIFS(Tabla16[TASA 16],Tabla16[NUM],Tabla1[[#This Row],[CODIGO]])</f>
        <v>37146.5625</v>
      </c>
      <c r="F864" s="28">
        <f>SUMIFS(Tabla16[TASA 0%],Tabla16[NUM],Tabla1[[#This Row],[CODIGO]])</f>
        <v>-1.2499999999818101E-2</v>
      </c>
      <c r="G864" s="28">
        <f>SUMIFS(Tabla16[[EXENTO ]],Tabla16[NUM],Tabla1[[#This Row],[CODIGO]])</f>
        <v>0</v>
      </c>
      <c r="H864" s="28">
        <f>SUMIFS(Tabla16[IVA],Tabla16[NUM],Tabla1[[#This Row],[CODIGO]])</f>
        <v>5943.45</v>
      </c>
      <c r="I864" s="28">
        <f>SUMIFS(Tabla16[ISR RET.],Tabla16[NUM],Tabla1[[#This Row],[CODIGO]])</f>
        <v>0</v>
      </c>
      <c r="J864" s="28">
        <f>SUMIFS(Tabla16[IVA RET.],Tabla16[NUM],Tabla1[[#This Row],[CODIGO]])</f>
        <v>0</v>
      </c>
      <c r="K864" t="str">
        <f>FIXED(Tabla1[[#This Row],[TASA 16%]],0)</f>
        <v>37,147</v>
      </c>
      <c r="L864" t="str">
        <f>FIXED(Tabla1[[#This Row],[TASA 0%]],0)</f>
        <v>0</v>
      </c>
      <c r="M864" t="str">
        <f>FIXED(Tabla1[[#This Row],[TASA EXE.]],0)</f>
        <v>0</v>
      </c>
      <c r="N864" t="str">
        <f>FIXED(Tabla1[[#This Row],[IVA]],0)</f>
        <v>5,943</v>
      </c>
      <c r="O864" t="str">
        <f>FIXED(Tabla1[[#This Row],[ISR RET]],0)</f>
        <v>0</v>
      </c>
      <c r="P864" t="str">
        <f>FIXED(Tabla1[[#This Row],[IVA RET]],0)</f>
        <v>0</v>
      </c>
      <c r="R864" s="35">
        <f>Tabla1[[#This Row],[TASA 16]]*16%</f>
        <v>5943.52</v>
      </c>
    </row>
    <row r="865" spans="2:20" x14ac:dyDescent="0.25">
      <c r="B865" t="str">
        <f>'[1]210 Y RFC'!A865</f>
        <v>TOSA910508242</v>
      </c>
      <c r="C865" t="str">
        <f>'[1]210 Y RFC'!B865</f>
        <v>210-0862</v>
      </c>
      <c r="D865" t="str">
        <f>'[1]210 Y RFC'!C865</f>
        <v>TOLEDO SANCHEZ ARMANDO OTHONIEL</v>
      </c>
      <c r="E865" s="28">
        <f>SUMIFS(Tabla16[TASA 16],Tabla16[NUM],Tabla1[[#This Row],[CODIGO]])</f>
        <v>0</v>
      </c>
      <c r="F865" s="28">
        <f>SUMIFS(Tabla16[TASA 0%],Tabla16[NUM],Tabla1[[#This Row],[CODIGO]])</f>
        <v>0</v>
      </c>
      <c r="G865" s="28">
        <f>SUMIFS(Tabla16[[EXENTO ]],Tabla16[NUM],Tabla1[[#This Row],[CODIGO]])</f>
        <v>0</v>
      </c>
      <c r="H865" s="28">
        <f>SUMIFS(Tabla16[IVA],Tabla16[NUM],Tabla1[[#This Row],[CODIGO]])</f>
        <v>0</v>
      </c>
      <c r="I865" s="28">
        <f>SUMIFS(Tabla16[ISR RET.],Tabla16[NUM],Tabla1[[#This Row],[CODIGO]])</f>
        <v>0</v>
      </c>
      <c r="J865" s="28">
        <f>SUMIFS(Tabla16[IVA RET.],Tabla16[NUM],Tabla1[[#This Row],[CODIGO]])</f>
        <v>0</v>
      </c>
      <c r="K865" t="str">
        <f>FIXED(Tabla1[[#This Row],[TASA 16%]],0)</f>
        <v>0</v>
      </c>
      <c r="L865" t="str">
        <f>FIXED(Tabla1[[#This Row],[TASA 0%]],0)</f>
        <v>0</v>
      </c>
      <c r="M865" t="str">
        <f>FIXED(Tabla1[[#This Row],[TASA EXE.]],0)</f>
        <v>0</v>
      </c>
      <c r="N865" t="str">
        <f>FIXED(Tabla1[[#This Row],[IVA]],0)</f>
        <v>0</v>
      </c>
      <c r="O865" t="str">
        <f>FIXED(Tabla1[[#This Row],[ISR RET]],0)</f>
        <v>0</v>
      </c>
      <c r="P865" t="str">
        <f>FIXED(Tabla1[[#This Row],[IVA RET]],0)</f>
        <v>0</v>
      </c>
      <c r="R865" s="35">
        <f>Tabla1[[#This Row],[TASA 16]]*16%</f>
        <v>0</v>
      </c>
    </row>
    <row r="866" spans="2:20" x14ac:dyDescent="0.25">
      <c r="B866" t="str">
        <f>'[1]210 Y RFC'!A866</f>
        <v>DGR05031773A</v>
      </c>
      <c r="C866" t="str">
        <f>'[1]210 Y RFC'!B866</f>
        <v>210-0863</v>
      </c>
      <c r="D866" t="str">
        <f>'[1]210 Y RFC'!C866</f>
        <v>DISTRIBUIDORA GRUBERSA SA DE CV</v>
      </c>
      <c r="E866" s="28">
        <f>SUMIFS(Tabla16[TASA 16],Tabla16[NUM],Tabla1[[#This Row],[CODIGO]])</f>
        <v>0</v>
      </c>
      <c r="F866" s="28">
        <f>SUMIFS(Tabla16[TASA 0%],Tabla16[NUM],Tabla1[[#This Row],[CODIGO]])</f>
        <v>0</v>
      </c>
      <c r="G866" s="28">
        <f>SUMIFS(Tabla16[[EXENTO ]],Tabla16[NUM],Tabla1[[#This Row],[CODIGO]])</f>
        <v>0</v>
      </c>
      <c r="H866" s="28">
        <f>SUMIFS(Tabla16[IVA],Tabla16[NUM],Tabla1[[#This Row],[CODIGO]])</f>
        <v>0</v>
      </c>
      <c r="I866" s="28">
        <f>SUMIFS(Tabla16[ISR RET.],Tabla16[NUM],Tabla1[[#This Row],[CODIGO]])</f>
        <v>0</v>
      </c>
      <c r="J866" s="28">
        <f>SUMIFS(Tabla16[IVA RET.],Tabla16[NUM],Tabla1[[#This Row],[CODIGO]])</f>
        <v>0</v>
      </c>
      <c r="K866" t="str">
        <f>FIXED(Tabla1[[#This Row],[TASA 16%]],0)</f>
        <v>0</v>
      </c>
      <c r="L866" t="str">
        <f>FIXED(Tabla1[[#This Row],[TASA 0%]],0)</f>
        <v>0</v>
      </c>
      <c r="M866" t="str">
        <f>FIXED(Tabla1[[#This Row],[TASA EXE.]],0)</f>
        <v>0</v>
      </c>
      <c r="N866" t="str">
        <f>FIXED(Tabla1[[#This Row],[IVA]],0)</f>
        <v>0</v>
      </c>
      <c r="O866" t="str">
        <f>FIXED(Tabla1[[#This Row],[ISR RET]],0)</f>
        <v>0</v>
      </c>
      <c r="P866" t="str">
        <f>FIXED(Tabla1[[#This Row],[IVA RET]],0)</f>
        <v>0</v>
      </c>
      <c r="R866" s="35">
        <f>Tabla1[[#This Row],[TASA 16]]*16%</f>
        <v>0</v>
      </c>
    </row>
    <row r="867" spans="2:20" x14ac:dyDescent="0.25">
      <c r="B867" t="str">
        <f>'[1]210 Y RFC'!A867</f>
        <v>ILM861201R86</v>
      </c>
      <c r="C867" t="str">
        <f>'[1]210 Y RFC'!B867</f>
        <v>210-0864</v>
      </c>
      <c r="D867" t="str">
        <f>'[1]210 Y RFC'!C867</f>
        <v>INDUSTRIAS LAVIN DE MEXICO</v>
      </c>
      <c r="E867" s="28">
        <f>SUMIFS(Tabla16[TASA 16],Tabla16[NUM],Tabla1[[#This Row],[CODIGO]])</f>
        <v>0</v>
      </c>
      <c r="F867" s="28">
        <f>SUMIFS(Tabla16[TASA 0%],Tabla16[NUM],Tabla1[[#This Row],[CODIGO]])</f>
        <v>0</v>
      </c>
      <c r="G867" s="28">
        <f>SUMIFS(Tabla16[[EXENTO ]],Tabla16[NUM],Tabla1[[#This Row],[CODIGO]])</f>
        <v>0</v>
      </c>
      <c r="H867" s="28">
        <f>SUMIFS(Tabla16[IVA],Tabla16[NUM],Tabla1[[#This Row],[CODIGO]])</f>
        <v>0</v>
      </c>
      <c r="I867" s="28">
        <f>SUMIFS(Tabla16[ISR RET.],Tabla16[NUM],Tabla1[[#This Row],[CODIGO]])</f>
        <v>0</v>
      </c>
      <c r="J867" s="28">
        <f>SUMIFS(Tabla16[IVA RET.],Tabla16[NUM],Tabla1[[#This Row],[CODIGO]])</f>
        <v>0</v>
      </c>
      <c r="K867" t="str">
        <f>FIXED(Tabla1[[#This Row],[TASA 16%]],0)</f>
        <v>0</v>
      </c>
      <c r="L867" t="str">
        <f>FIXED(Tabla1[[#This Row],[TASA 0%]],0)</f>
        <v>0</v>
      </c>
      <c r="M867" t="str">
        <f>FIXED(Tabla1[[#This Row],[TASA EXE.]],0)</f>
        <v>0</v>
      </c>
      <c r="N867" t="str">
        <f>FIXED(Tabla1[[#This Row],[IVA]],0)</f>
        <v>0</v>
      </c>
      <c r="O867" t="str">
        <f>FIXED(Tabla1[[#This Row],[ISR RET]],0)</f>
        <v>0</v>
      </c>
      <c r="P867" t="str">
        <f>FIXED(Tabla1[[#This Row],[IVA RET]],0)</f>
        <v>0</v>
      </c>
      <c r="R867" s="35">
        <f>Tabla1[[#This Row],[TASA 16]]*16%</f>
        <v>0</v>
      </c>
    </row>
    <row r="868" spans="2:20" x14ac:dyDescent="0.25">
      <c r="B868" t="str">
        <f>'[1]210 Y RFC'!A868</f>
        <v>GEG850101FQ2</v>
      </c>
      <c r="C868" t="str">
        <f>'[1]210 Y RFC'!B868</f>
        <v>210-0865</v>
      </c>
      <c r="D868" t="str">
        <f>'[1]210 Y RFC'!C868</f>
        <v>GOBIERNO DEL ESTADO DE GUANAJUATO</v>
      </c>
      <c r="E868" s="28">
        <f>SUMIFS(Tabla16[TASA 16],Tabla16[NUM],Tabla1[[#This Row],[CODIGO]])</f>
        <v>0</v>
      </c>
      <c r="F868" s="28">
        <f>SUMIFS(Tabla16[TASA 0%],Tabla16[NUM],Tabla1[[#This Row],[CODIGO]])</f>
        <v>0</v>
      </c>
      <c r="G868" s="28">
        <f>SUMIFS(Tabla16[[EXENTO ]],Tabla16[NUM],Tabla1[[#This Row],[CODIGO]])</f>
        <v>0</v>
      </c>
      <c r="H868" s="28">
        <f>SUMIFS(Tabla16[IVA],Tabla16[NUM],Tabla1[[#This Row],[CODIGO]])</f>
        <v>0</v>
      </c>
      <c r="I868" s="28">
        <f>SUMIFS(Tabla16[ISR RET.],Tabla16[NUM],Tabla1[[#This Row],[CODIGO]])</f>
        <v>0</v>
      </c>
      <c r="J868" s="28">
        <f>SUMIFS(Tabla16[IVA RET.],Tabla16[NUM],Tabla1[[#This Row],[CODIGO]])</f>
        <v>0</v>
      </c>
      <c r="K868" t="str">
        <f>FIXED(Tabla1[[#This Row],[TASA 16%]],0)</f>
        <v>0</v>
      </c>
      <c r="L868" t="str">
        <f>FIXED(Tabla1[[#This Row],[TASA 0%]],0)</f>
        <v>0</v>
      </c>
      <c r="M868" t="str">
        <f>FIXED(Tabla1[[#This Row],[TASA EXE.]],0)</f>
        <v>0</v>
      </c>
      <c r="N868" t="str">
        <f>FIXED(Tabla1[[#This Row],[IVA]],0)</f>
        <v>0</v>
      </c>
      <c r="O868" t="str">
        <f>FIXED(Tabla1[[#This Row],[ISR RET]],0)</f>
        <v>0</v>
      </c>
      <c r="P868" t="str">
        <f>FIXED(Tabla1[[#This Row],[IVA RET]],0)</f>
        <v>0</v>
      </c>
      <c r="R868" s="35">
        <f>Tabla1[[#This Row],[TASA 16]]*16%</f>
        <v>0</v>
      </c>
      <c r="T868" s="67"/>
    </row>
    <row r="869" spans="2:20" x14ac:dyDescent="0.25">
      <c r="B869" t="str">
        <f>'[1]210 Y RFC'!A869</f>
        <v>MAPA711118FMA</v>
      </c>
      <c r="C869" t="str">
        <f>'[1]210 Y RFC'!B869</f>
        <v>210-0866</v>
      </c>
      <c r="D869" t="str">
        <f>'[1]210 Y RFC'!C869</f>
        <v>MARTIN PAREDES ADRIANA</v>
      </c>
      <c r="E869" s="28">
        <f>SUMIFS(Tabla16[TASA 16],Tabla16[NUM],Tabla1[[#This Row],[CODIGO]])</f>
        <v>0</v>
      </c>
      <c r="F869" s="28">
        <f>SUMIFS(Tabla16[TASA 0%],Tabla16[NUM],Tabla1[[#This Row],[CODIGO]])</f>
        <v>0</v>
      </c>
      <c r="G869" s="28">
        <f>SUMIFS(Tabla16[[EXENTO ]],Tabla16[NUM],Tabla1[[#This Row],[CODIGO]])</f>
        <v>0</v>
      </c>
      <c r="H869" s="28">
        <f>SUMIFS(Tabla16[IVA],Tabla16[NUM],Tabla1[[#This Row],[CODIGO]])</f>
        <v>0</v>
      </c>
      <c r="I869" s="28">
        <f>SUMIFS(Tabla16[ISR RET.],Tabla16[NUM],Tabla1[[#This Row],[CODIGO]])</f>
        <v>0</v>
      </c>
      <c r="J869" s="28">
        <f>SUMIFS(Tabla16[IVA RET.],Tabla16[NUM],Tabla1[[#This Row],[CODIGO]])</f>
        <v>0</v>
      </c>
      <c r="K869" t="str">
        <f>FIXED(Tabla1[[#This Row],[TASA 16%]],0)</f>
        <v>0</v>
      </c>
      <c r="L869" t="str">
        <f>FIXED(Tabla1[[#This Row],[TASA 0%]],0)</f>
        <v>0</v>
      </c>
      <c r="M869" t="str">
        <f>FIXED(Tabla1[[#This Row],[TASA EXE.]],0)</f>
        <v>0</v>
      </c>
      <c r="N869" t="str">
        <f>FIXED(Tabla1[[#This Row],[IVA]],0)</f>
        <v>0</v>
      </c>
      <c r="O869" t="str">
        <f>FIXED(Tabla1[[#This Row],[ISR RET]],0)</f>
        <v>0</v>
      </c>
      <c r="P869" t="str">
        <f>FIXED(Tabla1[[#This Row],[IVA RET]],0)</f>
        <v>0</v>
      </c>
      <c r="R869" s="35">
        <f>Tabla1[[#This Row],[TASA 16]]*16%</f>
        <v>0</v>
      </c>
    </row>
    <row r="870" spans="2:20" x14ac:dyDescent="0.25">
      <c r="B870" t="str">
        <f>'[1]210 Y RFC'!A870</f>
        <v>ABM000406T33</v>
      </c>
      <c r="C870" t="str">
        <f>'[1]210 Y RFC'!B870</f>
        <v>210-0867</v>
      </c>
      <c r="D870" t="str">
        <f>'[1]210 Y RFC'!C870</f>
        <v>ALIMENTOS BASICOS MEXICANOS SA DE CV</v>
      </c>
      <c r="E870" s="28">
        <f>SUMIFS(Tabla16[TASA 16],Tabla16[NUM],Tabla1[[#This Row],[CODIGO]])</f>
        <v>0</v>
      </c>
      <c r="F870" s="28">
        <f>SUMIFS(Tabla16[TASA 0%],Tabla16[NUM],Tabla1[[#This Row],[CODIGO]])</f>
        <v>0</v>
      </c>
      <c r="G870" s="28">
        <f>SUMIFS(Tabla16[[EXENTO ]],Tabla16[NUM],Tabla1[[#This Row],[CODIGO]])</f>
        <v>0</v>
      </c>
      <c r="H870" s="28">
        <f>SUMIFS(Tabla16[IVA],Tabla16[NUM],Tabla1[[#This Row],[CODIGO]])</f>
        <v>0</v>
      </c>
      <c r="I870" s="28">
        <f>SUMIFS(Tabla16[ISR RET.],Tabla16[NUM],Tabla1[[#This Row],[CODIGO]])</f>
        <v>0</v>
      </c>
      <c r="J870" s="28">
        <f>SUMIFS(Tabla16[IVA RET.],Tabla16[NUM],Tabla1[[#This Row],[CODIGO]])</f>
        <v>0</v>
      </c>
      <c r="K870" t="str">
        <f>FIXED(Tabla1[[#This Row],[TASA 16%]],0)</f>
        <v>0</v>
      </c>
      <c r="L870" t="str">
        <f>FIXED(Tabla1[[#This Row],[TASA 0%]],0)</f>
        <v>0</v>
      </c>
      <c r="M870" t="str">
        <f>FIXED(Tabla1[[#This Row],[TASA EXE.]],0)</f>
        <v>0</v>
      </c>
      <c r="N870" t="str">
        <f>FIXED(Tabla1[[#This Row],[IVA]],0)</f>
        <v>0</v>
      </c>
      <c r="O870" t="str">
        <f>FIXED(Tabla1[[#This Row],[ISR RET]],0)</f>
        <v>0</v>
      </c>
      <c r="P870" t="str">
        <f>FIXED(Tabla1[[#This Row],[IVA RET]],0)</f>
        <v>0</v>
      </c>
      <c r="R870" s="35">
        <f>Tabla1[[#This Row],[TASA 16]]*16%</f>
        <v>0</v>
      </c>
      <c r="T870" s="67"/>
    </row>
    <row r="871" spans="2:20" x14ac:dyDescent="0.25">
      <c r="B871" t="str">
        <f>'[1]210 Y RFC'!A871</f>
        <v>PRO8204139J6</v>
      </c>
      <c r="C871" t="str">
        <f>'[1]210 Y RFC'!B871</f>
        <v>210-0868</v>
      </c>
      <c r="D871" t="str">
        <f>'[1]210 Y RFC'!C871</f>
        <v>PROFINA SA DE CV</v>
      </c>
      <c r="E871" s="28">
        <f>SUMIFS(Tabla16[TASA 16],Tabla16[NUM],Tabla1[[#This Row],[CODIGO]])</f>
        <v>136872.125</v>
      </c>
      <c r="F871" s="28">
        <f>SUMIFS(Tabla16[TASA 0%],Tabla16[NUM],Tabla1[[#This Row],[CODIGO]])</f>
        <v>-2.4999999986903276E-2</v>
      </c>
      <c r="G871" s="28">
        <f>SUMIFS(Tabla16[[EXENTO ]],Tabla16[NUM],Tabla1[[#This Row],[CODIGO]])</f>
        <v>0</v>
      </c>
      <c r="H871" s="28">
        <f>SUMIFS(Tabla16[IVA],Tabla16[NUM],Tabla1[[#This Row],[CODIGO]])</f>
        <v>21899.54</v>
      </c>
      <c r="I871" s="28">
        <f>SUMIFS(Tabla16[ISR RET.],Tabla16[NUM],Tabla1[[#This Row],[CODIGO]])</f>
        <v>0</v>
      </c>
      <c r="J871" s="28">
        <f>SUMIFS(Tabla16[IVA RET.],Tabla16[NUM],Tabla1[[#This Row],[CODIGO]])</f>
        <v>0</v>
      </c>
      <c r="K871" t="str">
        <f>FIXED(Tabla1[[#This Row],[TASA 16%]],0)</f>
        <v>136,872</v>
      </c>
      <c r="L871" t="str">
        <f>FIXED(Tabla1[[#This Row],[TASA 0%]],0)</f>
        <v>0</v>
      </c>
      <c r="M871" t="str">
        <f>FIXED(Tabla1[[#This Row],[TASA EXE.]],0)</f>
        <v>0</v>
      </c>
      <c r="N871" t="str">
        <f>FIXED(Tabla1[[#This Row],[IVA]],0)</f>
        <v>21,900</v>
      </c>
      <c r="O871" t="str">
        <f>FIXED(Tabla1[[#This Row],[ISR RET]],0)</f>
        <v>0</v>
      </c>
      <c r="P871" t="str">
        <f>FIXED(Tabla1[[#This Row],[IVA RET]],0)</f>
        <v>0</v>
      </c>
      <c r="R871" s="35">
        <f>Tabla1[[#This Row],[TASA 16]]*16%</f>
        <v>21899.52</v>
      </c>
    </row>
    <row r="872" spans="2:20" x14ac:dyDescent="0.25">
      <c r="B872" t="str">
        <f>'[1]210 Y RFC'!A872</f>
        <v>NAGF861014149</v>
      </c>
      <c r="C872" t="str">
        <f>'[1]210 Y RFC'!B872</f>
        <v>210-0869</v>
      </c>
      <c r="D872" t="str">
        <f>'[1]210 Y RFC'!C872</f>
        <v>NAVARRO GONZALEZ FAUSTINO</v>
      </c>
      <c r="E872" s="28">
        <f>SUMIFS(Tabla16[TASA 16],Tabla16[NUM],Tabla1[[#This Row],[CODIGO]])</f>
        <v>0</v>
      </c>
      <c r="F872" s="28">
        <f>SUMIFS(Tabla16[TASA 0%],Tabla16[NUM],Tabla1[[#This Row],[CODIGO]])</f>
        <v>0</v>
      </c>
      <c r="G872" s="28">
        <f>SUMIFS(Tabla16[[EXENTO ]],Tabla16[NUM],Tabla1[[#This Row],[CODIGO]])</f>
        <v>0</v>
      </c>
      <c r="H872" s="28">
        <f>SUMIFS(Tabla16[IVA],Tabla16[NUM],Tabla1[[#This Row],[CODIGO]])</f>
        <v>0</v>
      </c>
      <c r="I872" s="28">
        <f>SUMIFS(Tabla16[ISR RET.],Tabla16[NUM],Tabla1[[#This Row],[CODIGO]])</f>
        <v>0</v>
      </c>
      <c r="J872" s="28">
        <f>SUMIFS(Tabla16[IVA RET.],Tabla16[NUM],Tabla1[[#This Row],[CODIGO]])</f>
        <v>0</v>
      </c>
      <c r="K872" t="str">
        <f>FIXED(Tabla1[[#This Row],[TASA 16%]],0)</f>
        <v>0</v>
      </c>
      <c r="L872" t="str">
        <f>FIXED(Tabla1[[#This Row],[TASA 0%]],0)</f>
        <v>0</v>
      </c>
      <c r="M872" t="str">
        <f>FIXED(Tabla1[[#This Row],[TASA EXE.]],0)</f>
        <v>0</v>
      </c>
      <c r="N872" t="str">
        <f>FIXED(Tabla1[[#This Row],[IVA]],0)</f>
        <v>0</v>
      </c>
      <c r="O872" t="str">
        <f>FIXED(Tabla1[[#This Row],[ISR RET]],0)</f>
        <v>0</v>
      </c>
      <c r="P872" t="str">
        <f>FIXED(Tabla1[[#This Row],[IVA RET]],0)</f>
        <v>0</v>
      </c>
      <c r="R872" s="35">
        <f>Tabla1[[#This Row],[TASA 16]]*16%</f>
        <v>0</v>
      </c>
    </row>
    <row r="873" spans="2:20" x14ac:dyDescent="0.25">
      <c r="B873" t="str">
        <f>'[1]210 Y RFC'!A873</f>
        <v>EACA550908AR1</v>
      </c>
      <c r="C873" t="str">
        <f>'[1]210 Y RFC'!B873</f>
        <v>210-0870</v>
      </c>
      <c r="D873" t="str">
        <f>'[1]210 Y RFC'!C873</f>
        <v>ESCALANTE CHAVEZ ARMANDO</v>
      </c>
      <c r="E873" s="28">
        <f>SUMIFS(Tabla16[TASA 16],Tabla16[NUM],Tabla1[[#This Row],[CODIGO]])</f>
        <v>0</v>
      </c>
      <c r="F873" s="28">
        <f>SUMIFS(Tabla16[TASA 0%],Tabla16[NUM],Tabla1[[#This Row],[CODIGO]])</f>
        <v>0</v>
      </c>
      <c r="G873" s="28">
        <f>SUMIFS(Tabla16[[EXENTO ]],Tabla16[NUM],Tabla1[[#This Row],[CODIGO]])</f>
        <v>0</v>
      </c>
      <c r="H873" s="28">
        <f>SUMIFS(Tabla16[IVA],Tabla16[NUM],Tabla1[[#This Row],[CODIGO]])</f>
        <v>0</v>
      </c>
      <c r="I873" s="28">
        <f>SUMIFS(Tabla16[ISR RET.],Tabla16[NUM],Tabla1[[#This Row],[CODIGO]])</f>
        <v>0</v>
      </c>
      <c r="J873" s="28">
        <f>SUMIFS(Tabla16[IVA RET.],Tabla16[NUM],Tabla1[[#This Row],[CODIGO]])</f>
        <v>0</v>
      </c>
      <c r="K873" t="str">
        <f>FIXED(Tabla1[[#This Row],[TASA 16%]],0)</f>
        <v>0</v>
      </c>
      <c r="L873" t="str">
        <f>FIXED(Tabla1[[#This Row],[TASA 0%]],0)</f>
        <v>0</v>
      </c>
      <c r="M873" t="str">
        <f>FIXED(Tabla1[[#This Row],[TASA EXE.]],0)</f>
        <v>0</v>
      </c>
      <c r="N873" t="str">
        <f>FIXED(Tabla1[[#This Row],[IVA]],0)</f>
        <v>0</v>
      </c>
      <c r="O873" t="str">
        <f>FIXED(Tabla1[[#This Row],[ISR RET]],0)</f>
        <v>0</v>
      </c>
      <c r="P873" t="str">
        <f>FIXED(Tabla1[[#This Row],[IVA RET]],0)</f>
        <v>0</v>
      </c>
      <c r="R873" s="35">
        <f>Tabla1[[#This Row],[TASA 16]]*16%</f>
        <v>0</v>
      </c>
    </row>
    <row r="874" spans="2:20" x14ac:dyDescent="0.25">
      <c r="B874" t="str">
        <f>'[1]210 Y RFC'!A874</f>
        <v>MELS780711RX4</v>
      </c>
      <c r="C874" t="str">
        <f>'[1]210 Y RFC'!B874</f>
        <v>210-0871</v>
      </c>
      <c r="D874" t="str">
        <f>'[1]210 Y RFC'!C874</f>
        <v>MELANO LOPEZ SAMUEL</v>
      </c>
      <c r="E874" s="28">
        <f>SUMIFS(Tabla16[TASA 16],Tabla16[NUM],Tabla1[[#This Row],[CODIGO]])</f>
        <v>0</v>
      </c>
      <c r="F874" s="28">
        <f>SUMIFS(Tabla16[TASA 0%],Tabla16[NUM],Tabla1[[#This Row],[CODIGO]])</f>
        <v>0</v>
      </c>
      <c r="G874" s="28">
        <f>SUMIFS(Tabla16[[EXENTO ]],Tabla16[NUM],Tabla1[[#This Row],[CODIGO]])</f>
        <v>0</v>
      </c>
      <c r="H874" s="28">
        <f>SUMIFS(Tabla16[IVA],Tabla16[NUM],Tabla1[[#This Row],[CODIGO]])</f>
        <v>0</v>
      </c>
      <c r="I874" s="28">
        <f>SUMIFS(Tabla16[ISR RET.],Tabla16[NUM],Tabla1[[#This Row],[CODIGO]])</f>
        <v>0</v>
      </c>
      <c r="J874" s="28">
        <f>SUMIFS(Tabla16[IVA RET.],Tabla16[NUM],Tabla1[[#This Row],[CODIGO]])</f>
        <v>0</v>
      </c>
      <c r="K874" t="str">
        <f>FIXED(Tabla1[[#This Row],[TASA 16%]],0)</f>
        <v>0</v>
      </c>
      <c r="L874" t="str">
        <f>FIXED(Tabla1[[#This Row],[TASA 0%]],0)</f>
        <v>0</v>
      </c>
      <c r="M874" t="str">
        <f>FIXED(Tabla1[[#This Row],[TASA EXE.]],0)</f>
        <v>0</v>
      </c>
      <c r="N874" t="str">
        <f>FIXED(Tabla1[[#This Row],[IVA]],0)</f>
        <v>0</v>
      </c>
      <c r="O874" t="str">
        <f>FIXED(Tabla1[[#This Row],[ISR RET]],0)</f>
        <v>0</v>
      </c>
      <c r="P874" t="str">
        <f>FIXED(Tabla1[[#This Row],[IVA RET]],0)</f>
        <v>0</v>
      </c>
      <c r="R874" s="35">
        <f>Tabla1[[#This Row],[TASA 16]]*16%</f>
        <v>0</v>
      </c>
    </row>
    <row r="875" spans="2:20" x14ac:dyDescent="0.25">
      <c r="B875" t="str">
        <f>'[1]210 Y RFC'!A875</f>
        <v>MTM901210D10</v>
      </c>
      <c r="C875" t="str">
        <f>'[1]210 Y RFC'!B875</f>
        <v>210-0872</v>
      </c>
      <c r="D875" t="str">
        <f>'[1]210 Y RFC'!C875</f>
        <v>MALTA TEXO DE MEXICO SA DE CV</v>
      </c>
      <c r="E875" s="28">
        <f>SUMIFS(Tabla16[TASA 16],Tabla16[NUM],Tabla1[[#This Row],[CODIGO]])</f>
        <v>0</v>
      </c>
      <c r="F875" s="28">
        <f>SUMIFS(Tabla16[TASA 0%],Tabla16[NUM],Tabla1[[#This Row],[CODIGO]])</f>
        <v>0</v>
      </c>
      <c r="G875" s="28">
        <f>SUMIFS(Tabla16[[EXENTO ]],Tabla16[NUM],Tabla1[[#This Row],[CODIGO]])</f>
        <v>0</v>
      </c>
      <c r="H875" s="28">
        <f>SUMIFS(Tabla16[IVA],Tabla16[NUM],Tabla1[[#This Row],[CODIGO]])</f>
        <v>0</v>
      </c>
      <c r="I875" s="28">
        <f>SUMIFS(Tabla16[ISR RET.],Tabla16[NUM],Tabla1[[#This Row],[CODIGO]])</f>
        <v>0</v>
      </c>
      <c r="J875" s="28">
        <f>SUMIFS(Tabla16[IVA RET.],Tabla16[NUM],Tabla1[[#This Row],[CODIGO]])</f>
        <v>0</v>
      </c>
      <c r="K875" t="str">
        <f>FIXED(Tabla1[[#This Row],[TASA 16%]],0)</f>
        <v>0</v>
      </c>
      <c r="L875" t="str">
        <f>FIXED(Tabla1[[#This Row],[TASA 0%]],0)</f>
        <v>0</v>
      </c>
      <c r="M875" t="str">
        <f>FIXED(Tabla1[[#This Row],[TASA EXE.]],0)</f>
        <v>0</v>
      </c>
      <c r="N875" t="str">
        <f>FIXED(Tabla1[[#This Row],[IVA]],0)</f>
        <v>0</v>
      </c>
      <c r="O875" t="str">
        <f>FIXED(Tabla1[[#This Row],[ISR RET]],0)</f>
        <v>0</v>
      </c>
      <c r="P875" t="str">
        <f>FIXED(Tabla1[[#This Row],[IVA RET]],0)</f>
        <v>0</v>
      </c>
      <c r="R875" s="35">
        <f>Tabla1[[#This Row],[TASA 16]]*16%</f>
        <v>0</v>
      </c>
    </row>
    <row r="876" spans="2:20" x14ac:dyDescent="0.25">
      <c r="B876" t="str">
        <f>'[1]210 Y RFC'!A876</f>
        <v>DIC101130CW6</v>
      </c>
      <c r="C876" t="str">
        <f>'[1]210 Y RFC'!B876</f>
        <v>210-0873</v>
      </c>
      <c r="D876" t="str">
        <f>'[1]210 Y RFC'!C876</f>
        <v>DICOMEDIC SA DE CV</v>
      </c>
      <c r="E876" s="28">
        <f>SUMIFS(Tabla16[TASA 16],Tabla16[NUM],Tabla1[[#This Row],[CODIGO]])</f>
        <v>8276.4375</v>
      </c>
      <c r="F876" s="28">
        <f>SUMIFS(Tabla16[TASA 0%],Tabla16[NUM],Tabla1[[#This Row],[CODIGO]])</f>
        <v>214545.5625</v>
      </c>
      <c r="G876" s="28">
        <f>SUMIFS(Tabla16[[EXENTO ]],Tabla16[NUM],Tabla1[[#This Row],[CODIGO]])</f>
        <v>0</v>
      </c>
      <c r="H876" s="28">
        <f>SUMIFS(Tabla16[IVA],Tabla16[NUM],Tabla1[[#This Row],[CODIGO]])</f>
        <v>1324.23</v>
      </c>
      <c r="I876" s="28">
        <f>SUMIFS(Tabla16[ISR RET.],Tabla16[NUM],Tabla1[[#This Row],[CODIGO]])</f>
        <v>0</v>
      </c>
      <c r="J876" s="28">
        <f>SUMIFS(Tabla16[IVA RET.],Tabla16[NUM],Tabla1[[#This Row],[CODIGO]])</f>
        <v>0</v>
      </c>
      <c r="K876" t="str">
        <f>FIXED(Tabla1[[#This Row],[TASA 16%]],0)</f>
        <v>8,276</v>
      </c>
      <c r="L876" t="str">
        <f>FIXED(Tabla1[[#This Row],[TASA 0%]],0)</f>
        <v>214,546</v>
      </c>
      <c r="M876" t="str">
        <f>FIXED(Tabla1[[#This Row],[TASA EXE.]],0)</f>
        <v>0</v>
      </c>
      <c r="N876" t="str">
        <f>FIXED(Tabla1[[#This Row],[IVA]],0)</f>
        <v>1,324</v>
      </c>
      <c r="O876" t="str">
        <f>FIXED(Tabla1[[#This Row],[ISR RET]],0)</f>
        <v>0</v>
      </c>
      <c r="P876" t="str">
        <f>FIXED(Tabla1[[#This Row],[IVA RET]],0)</f>
        <v>0</v>
      </c>
      <c r="R876" s="35">
        <f>Tabla1[[#This Row],[TASA 16]]*16%</f>
        <v>1324.16</v>
      </c>
    </row>
    <row r="877" spans="2:20" x14ac:dyDescent="0.25">
      <c r="B877" t="str">
        <f>'[1]210 Y RFC'!A877</f>
        <v>RULJ461020DCA</v>
      </c>
      <c r="C877" t="str">
        <f>'[1]210 Y RFC'!B877</f>
        <v>210-0874</v>
      </c>
      <c r="D877" t="str">
        <f>'[1]210 Y RFC'!C877</f>
        <v>RUBALCABA LOZANO JOSE DE JESUS</v>
      </c>
      <c r="E877" s="28">
        <f>SUMIFS(Tabla16[TASA 16],Tabla16[NUM],Tabla1[[#This Row],[CODIGO]])</f>
        <v>0</v>
      </c>
      <c r="F877" s="28">
        <f>SUMIFS(Tabla16[TASA 0%],Tabla16[NUM],Tabla1[[#This Row],[CODIGO]])</f>
        <v>0</v>
      </c>
      <c r="G877" s="28">
        <f>SUMIFS(Tabla16[[EXENTO ]],Tabla16[NUM],Tabla1[[#This Row],[CODIGO]])</f>
        <v>0</v>
      </c>
      <c r="H877" s="28">
        <f>SUMIFS(Tabla16[IVA],Tabla16[NUM],Tabla1[[#This Row],[CODIGO]])</f>
        <v>0</v>
      </c>
      <c r="I877" s="28">
        <f>SUMIFS(Tabla16[ISR RET.],Tabla16[NUM],Tabla1[[#This Row],[CODIGO]])</f>
        <v>0</v>
      </c>
      <c r="J877" s="28">
        <f>SUMIFS(Tabla16[IVA RET.],Tabla16[NUM],Tabla1[[#This Row],[CODIGO]])</f>
        <v>0</v>
      </c>
      <c r="K877" t="str">
        <f>FIXED(Tabla1[[#This Row],[TASA 16%]],0)</f>
        <v>0</v>
      </c>
      <c r="L877" t="str">
        <f>FIXED(Tabla1[[#This Row],[TASA 0%]],0)</f>
        <v>0</v>
      </c>
      <c r="M877" t="str">
        <f>FIXED(Tabla1[[#This Row],[TASA EXE.]],0)</f>
        <v>0</v>
      </c>
      <c r="N877" t="str">
        <f>FIXED(Tabla1[[#This Row],[IVA]],0)</f>
        <v>0</v>
      </c>
      <c r="O877" t="str">
        <f>FIXED(Tabla1[[#This Row],[ISR RET]],0)</f>
        <v>0</v>
      </c>
      <c r="P877" t="str">
        <f>FIXED(Tabla1[[#This Row],[IVA RET]],0)</f>
        <v>0</v>
      </c>
      <c r="R877" s="35">
        <f>Tabla1[[#This Row],[TASA 16]]*16%</f>
        <v>0</v>
      </c>
    </row>
    <row r="878" spans="2:20" x14ac:dyDescent="0.25">
      <c r="B878" t="str">
        <f>'[1]210 Y RFC'!A878</f>
        <v>ROAM480917252</v>
      </c>
      <c r="C878" t="str">
        <f>'[1]210 Y RFC'!B878</f>
        <v>210-0875</v>
      </c>
      <c r="D878" t="str">
        <f>'[1]210 Y RFC'!C878</f>
        <v>RODRIGUEZ ALCALA MIGUEL</v>
      </c>
      <c r="E878" s="28">
        <f>SUMIFS(Tabla16[TASA 16],Tabla16[NUM],Tabla1[[#This Row],[CODIGO]])</f>
        <v>0</v>
      </c>
      <c r="F878" s="28">
        <f>SUMIFS(Tabla16[TASA 0%],Tabla16[NUM],Tabla1[[#This Row],[CODIGO]])</f>
        <v>0</v>
      </c>
      <c r="G878" s="28">
        <f>SUMIFS(Tabla16[[EXENTO ]],Tabla16[NUM],Tabla1[[#This Row],[CODIGO]])</f>
        <v>0</v>
      </c>
      <c r="H878" s="28">
        <f>SUMIFS(Tabla16[IVA],Tabla16[NUM],Tabla1[[#This Row],[CODIGO]])</f>
        <v>0</v>
      </c>
      <c r="I878" s="28">
        <f>SUMIFS(Tabla16[ISR RET.],Tabla16[NUM],Tabla1[[#This Row],[CODIGO]])</f>
        <v>0</v>
      </c>
      <c r="J878" s="28">
        <f>SUMIFS(Tabla16[IVA RET.],Tabla16[NUM],Tabla1[[#This Row],[CODIGO]])</f>
        <v>0</v>
      </c>
      <c r="K878" t="str">
        <f>FIXED(Tabla1[[#This Row],[TASA 16%]],0)</f>
        <v>0</v>
      </c>
      <c r="L878" t="str">
        <f>FIXED(Tabla1[[#This Row],[TASA 0%]],0)</f>
        <v>0</v>
      </c>
      <c r="M878" t="str">
        <f>FIXED(Tabla1[[#This Row],[TASA EXE.]],0)</f>
        <v>0</v>
      </c>
      <c r="N878" t="str">
        <f>FIXED(Tabla1[[#This Row],[IVA]],0)</f>
        <v>0</v>
      </c>
      <c r="O878" t="str">
        <f>FIXED(Tabla1[[#This Row],[ISR RET]],0)</f>
        <v>0</v>
      </c>
      <c r="P878" t="str">
        <f>FIXED(Tabla1[[#This Row],[IVA RET]],0)</f>
        <v>0</v>
      </c>
      <c r="R878" s="35">
        <f>Tabla1[[#This Row],[TASA 16]]*16%</f>
        <v>0</v>
      </c>
    </row>
    <row r="879" spans="2:20" x14ac:dyDescent="0.25">
      <c r="B879" t="str">
        <f>'[1]210 Y RFC'!A879</f>
        <v>LOLA730212FQ7</v>
      </c>
      <c r="C879" t="str">
        <f>'[1]210 Y RFC'!B879</f>
        <v>210-0876</v>
      </c>
      <c r="D879" t="str">
        <f>'[1]210 Y RFC'!C879</f>
        <v>DE LOZA LOPEZ ALFREDO</v>
      </c>
      <c r="E879" s="28">
        <f>SUMIFS(Tabla16[TASA 16],Tabla16[NUM],Tabla1[[#This Row],[CODIGO]])</f>
        <v>0</v>
      </c>
      <c r="F879" s="28">
        <f>SUMIFS(Tabla16[TASA 0%],Tabla16[NUM],Tabla1[[#This Row],[CODIGO]])</f>
        <v>0</v>
      </c>
      <c r="G879" s="28">
        <f>SUMIFS(Tabla16[[EXENTO ]],Tabla16[NUM],Tabla1[[#This Row],[CODIGO]])</f>
        <v>0</v>
      </c>
      <c r="H879" s="28">
        <f>SUMIFS(Tabla16[IVA],Tabla16[NUM],Tabla1[[#This Row],[CODIGO]])</f>
        <v>0</v>
      </c>
      <c r="I879" s="28">
        <f>SUMIFS(Tabla16[ISR RET.],Tabla16[NUM],Tabla1[[#This Row],[CODIGO]])</f>
        <v>0</v>
      </c>
      <c r="J879" s="28">
        <f>SUMIFS(Tabla16[IVA RET.],Tabla16[NUM],Tabla1[[#This Row],[CODIGO]])</f>
        <v>0</v>
      </c>
      <c r="K879" t="str">
        <f>FIXED(Tabla1[[#This Row],[TASA 16%]],0)</f>
        <v>0</v>
      </c>
      <c r="L879" t="str">
        <f>FIXED(Tabla1[[#This Row],[TASA 0%]],0)</f>
        <v>0</v>
      </c>
      <c r="M879" t="str">
        <f>FIXED(Tabla1[[#This Row],[TASA EXE.]],0)</f>
        <v>0</v>
      </c>
      <c r="N879" t="str">
        <f>FIXED(Tabla1[[#This Row],[IVA]],0)</f>
        <v>0</v>
      </c>
      <c r="O879" t="str">
        <f>FIXED(Tabla1[[#This Row],[ISR RET]],0)</f>
        <v>0</v>
      </c>
      <c r="P879" t="str">
        <f>FIXED(Tabla1[[#This Row],[IVA RET]],0)</f>
        <v>0</v>
      </c>
      <c r="R879" s="35">
        <f>Tabla1[[#This Row],[TASA 16]]*16%</f>
        <v>0</v>
      </c>
    </row>
    <row r="880" spans="2:20" x14ac:dyDescent="0.25">
      <c r="B880" t="str">
        <f>'[1]210 Y RFC'!A880</f>
        <v>BEVP8404074K2</v>
      </c>
      <c r="C880" t="str">
        <f>'[1]210 Y RFC'!B880</f>
        <v>210-0877</v>
      </c>
      <c r="D880" t="str">
        <f>'[1]210 Y RFC'!C880</f>
        <v>BERNAL VIZCARRA PEDRO</v>
      </c>
      <c r="E880" s="28">
        <f>SUMIFS(Tabla16[TASA 16],Tabla16[NUM],Tabla1[[#This Row],[CODIGO]])</f>
        <v>0</v>
      </c>
      <c r="F880" s="28">
        <f>SUMIFS(Tabla16[TASA 0%],Tabla16[NUM],Tabla1[[#This Row],[CODIGO]])</f>
        <v>161968.6</v>
      </c>
      <c r="G880" s="28">
        <f>SUMIFS(Tabla16[[EXENTO ]],Tabla16[NUM],Tabla1[[#This Row],[CODIGO]])</f>
        <v>0</v>
      </c>
      <c r="H880" s="28">
        <f>SUMIFS(Tabla16[IVA],Tabla16[NUM],Tabla1[[#This Row],[CODIGO]])</f>
        <v>0</v>
      </c>
      <c r="I880" s="28">
        <f>SUMIFS(Tabla16[ISR RET.],Tabla16[NUM],Tabla1[[#This Row],[CODIGO]])</f>
        <v>0</v>
      </c>
      <c r="J880" s="28">
        <f>SUMIFS(Tabla16[IVA RET.],Tabla16[NUM],Tabla1[[#This Row],[CODIGO]])</f>
        <v>0</v>
      </c>
      <c r="K880" t="str">
        <f>FIXED(Tabla1[[#This Row],[TASA 16%]],0)</f>
        <v>0</v>
      </c>
      <c r="L880" t="str">
        <f>FIXED(Tabla1[[#This Row],[TASA 0%]],0)</f>
        <v>161,969</v>
      </c>
      <c r="M880" t="str">
        <f>FIXED(Tabla1[[#This Row],[TASA EXE.]],0)</f>
        <v>0</v>
      </c>
      <c r="N880" t="str">
        <f>FIXED(Tabla1[[#This Row],[IVA]],0)</f>
        <v>0</v>
      </c>
      <c r="O880" t="str">
        <f>FIXED(Tabla1[[#This Row],[ISR RET]],0)</f>
        <v>0</v>
      </c>
      <c r="P880" t="str">
        <f>FIXED(Tabla1[[#This Row],[IVA RET]],0)</f>
        <v>0</v>
      </c>
      <c r="R880" s="35">
        <f>Tabla1[[#This Row],[TASA 16]]*16%</f>
        <v>0</v>
      </c>
    </row>
    <row r="881" spans="2:20" x14ac:dyDescent="0.25">
      <c r="B881" t="str">
        <f>'[1]210 Y RFC'!A881</f>
        <v>MALO621122M29</v>
      </c>
      <c r="C881" t="str">
        <f>'[1]210 Y RFC'!B881</f>
        <v>210-0878</v>
      </c>
      <c r="D881" t="str">
        <f>'[1]210 Y RFC'!C881</f>
        <v>MARTIN DEL CAMPO LOZA OLIVIA</v>
      </c>
      <c r="E881" s="28">
        <f>SUMIFS(Tabla16[TASA 16],Tabla16[NUM],Tabla1[[#This Row],[CODIGO]])</f>
        <v>0</v>
      </c>
      <c r="F881" s="28">
        <f>SUMIFS(Tabla16[TASA 0%],Tabla16[NUM],Tabla1[[#This Row],[CODIGO]])</f>
        <v>0</v>
      </c>
      <c r="G881" s="28">
        <f>SUMIFS(Tabla16[[EXENTO ]],Tabla16[NUM],Tabla1[[#This Row],[CODIGO]])</f>
        <v>0</v>
      </c>
      <c r="H881" s="28">
        <f>SUMIFS(Tabla16[IVA],Tabla16[NUM],Tabla1[[#This Row],[CODIGO]])</f>
        <v>0</v>
      </c>
      <c r="I881" s="28">
        <f>SUMIFS(Tabla16[ISR RET.],Tabla16[NUM],Tabla1[[#This Row],[CODIGO]])</f>
        <v>0</v>
      </c>
      <c r="J881" s="28">
        <f>SUMIFS(Tabla16[IVA RET.],Tabla16[NUM],Tabla1[[#This Row],[CODIGO]])</f>
        <v>0</v>
      </c>
      <c r="K881" t="str">
        <f>FIXED(Tabla1[[#This Row],[TASA 16%]],0)</f>
        <v>0</v>
      </c>
      <c r="L881" t="str">
        <f>FIXED(Tabla1[[#This Row],[TASA 0%]],0)</f>
        <v>0</v>
      </c>
      <c r="M881" t="str">
        <f>FIXED(Tabla1[[#This Row],[TASA EXE.]],0)</f>
        <v>0</v>
      </c>
      <c r="N881" t="str">
        <f>FIXED(Tabla1[[#This Row],[IVA]],0)</f>
        <v>0</v>
      </c>
      <c r="O881" t="str">
        <f>FIXED(Tabla1[[#This Row],[ISR RET]],0)</f>
        <v>0</v>
      </c>
      <c r="P881" t="str">
        <f>FIXED(Tabla1[[#This Row],[IVA RET]],0)</f>
        <v>0</v>
      </c>
      <c r="R881" s="35">
        <f>Tabla1[[#This Row],[TASA 16]]*16%</f>
        <v>0</v>
      </c>
    </row>
    <row r="882" spans="2:20" x14ac:dyDescent="0.25">
      <c r="B882" t="str">
        <f>'[1]210 Y RFC'!A882</f>
        <v>CIC791214JX0</v>
      </c>
      <c r="C882" t="str">
        <f>'[1]210 Y RFC'!B882</f>
        <v>210-0879</v>
      </c>
      <c r="D882" t="str">
        <f>'[1]210 Y RFC'!C882</f>
        <v>CAFE INTERNACIONAL DE CORDOVA SA DE CV</v>
      </c>
      <c r="E882" s="28">
        <f>SUMIFS(Tabla16[TASA 16],Tabla16[NUM],Tabla1[[#This Row],[CODIGO]])</f>
        <v>0</v>
      </c>
      <c r="F882" s="28">
        <f>SUMIFS(Tabla16[TASA 0%],Tabla16[NUM],Tabla1[[#This Row],[CODIGO]])</f>
        <v>0</v>
      </c>
      <c r="G882" s="28">
        <f>SUMIFS(Tabla16[[EXENTO ]],Tabla16[NUM],Tabla1[[#This Row],[CODIGO]])</f>
        <v>0</v>
      </c>
      <c r="H882" s="28">
        <f>SUMIFS(Tabla16[IVA],Tabla16[NUM],Tabla1[[#This Row],[CODIGO]])</f>
        <v>0</v>
      </c>
      <c r="I882" s="28">
        <f>SUMIFS(Tabla16[ISR RET.],Tabla16[NUM],Tabla1[[#This Row],[CODIGO]])</f>
        <v>0</v>
      </c>
      <c r="J882" s="28">
        <f>SUMIFS(Tabla16[IVA RET.],Tabla16[NUM],Tabla1[[#This Row],[CODIGO]])</f>
        <v>0</v>
      </c>
      <c r="K882" t="str">
        <f>FIXED(Tabla1[[#This Row],[TASA 16%]],0)</f>
        <v>0</v>
      </c>
      <c r="L882" t="str">
        <f>FIXED(Tabla1[[#This Row],[TASA 0%]],0)</f>
        <v>0</v>
      </c>
      <c r="M882" t="str">
        <f>FIXED(Tabla1[[#This Row],[TASA EXE.]],0)</f>
        <v>0</v>
      </c>
      <c r="N882" t="str">
        <f>FIXED(Tabla1[[#This Row],[IVA]],0)</f>
        <v>0</v>
      </c>
      <c r="O882" t="str">
        <f>FIXED(Tabla1[[#This Row],[ISR RET]],0)</f>
        <v>0</v>
      </c>
      <c r="P882" t="str">
        <f>FIXED(Tabla1[[#This Row],[IVA RET]],0)</f>
        <v>0</v>
      </c>
      <c r="R882" s="35">
        <f>Tabla1[[#This Row],[TASA 16]]*16%</f>
        <v>0</v>
      </c>
    </row>
    <row r="883" spans="2:20" x14ac:dyDescent="0.25">
      <c r="B883" t="str">
        <f>'[1]210 Y RFC'!A883</f>
        <v>OOSG580822LA2</v>
      </c>
      <c r="C883" t="str">
        <f>'[1]210 Y RFC'!B883</f>
        <v>210-0880</v>
      </c>
      <c r="D883" t="str">
        <f>'[1]210 Y RFC'!C883</f>
        <v>OROZCO SANCHEZ GILBERTO</v>
      </c>
      <c r="E883" s="28">
        <f>SUMIFS(Tabla16[TASA 16],Tabla16[NUM],Tabla1[[#This Row],[CODIGO]])</f>
        <v>0</v>
      </c>
      <c r="F883" s="28">
        <f>SUMIFS(Tabla16[TASA 0%],Tabla16[NUM],Tabla1[[#This Row],[CODIGO]])</f>
        <v>0</v>
      </c>
      <c r="G883" s="28">
        <f>SUMIFS(Tabla16[[EXENTO ]],Tabla16[NUM],Tabla1[[#This Row],[CODIGO]])</f>
        <v>0</v>
      </c>
      <c r="H883" s="28">
        <f>SUMIFS(Tabla16[IVA],Tabla16[NUM],Tabla1[[#This Row],[CODIGO]])</f>
        <v>0</v>
      </c>
      <c r="I883" s="28">
        <f>SUMIFS(Tabla16[ISR RET.],Tabla16[NUM],Tabla1[[#This Row],[CODIGO]])</f>
        <v>0</v>
      </c>
      <c r="J883" s="28">
        <f>SUMIFS(Tabla16[IVA RET.],Tabla16[NUM],Tabla1[[#This Row],[CODIGO]])</f>
        <v>0</v>
      </c>
      <c r="K883" t="str">
        <f>FIXED(Tabla1[[#This Row],[TASA 16%]],0)</f>
        <v>0</v>
      </c>
      <c r="L883" t="str">
        <f>FIXED(Tabla1[[#This Row],[TASA 0%]],0)</f>
        <v>0</v>
      </c>
      <c r="M883" t="str">
        <f>FIXED(Tabla1[[#This Row],[TASA EXE.]],0)</f>
        <v>0</v>
      </c>
      <c r="N883" t="str">
        <f>FIXED(Tabla1[[#This Row],[IVA]],0)</f>
        <v>0</v>
      </c>
      <c r="O883" t="str">
        <f>FIXED(Tabla1[[#This Row],[ISR RET]],0)</f>
        <v>0</v>
      </c>
      <c r="P883" t="str">
        <f>FIXED(Tabla1[[#This Row],[IVA RET]],0)</f>
        <v>0</v>
      </c>
      <c r="R883" s="35">
        <f>Tabla1[[#This Row],[TASA 16]]*16%</f>
        <v>0</v>
      </c>
    </row>
    <row r="884" spans="2:20" x14ac:dyDescent="0.25">
      <c r="B884" t="str">
        <f>'[1]210 Y RFC'!A884</f>
        <v>GAPJ721031NT7</v>
      </c>
      <c r="C884" t="str">
        <f>'[1]210 Y RFC'!B884</f>
        <v>210-0881</v>
      </c>
      <c r="D884" t="str">
        <f>'[1]210 Y RFC'!C884</f>
        <v>GARCIA PLASCENCIA JOEL</v>
      </c>
      <c r="E884" s="28">
        <f>SUMIFS(Tabla16[TASA 16],Tabla16[NUM],Tabla1[[#This Row],[CODIGO]])</f>
        <v>0</v>
      </c>
      <c r="F884" s="28">
        <f>SUMIFS(Tabla16[TASA 0%],Tabla16[NUM],Tabla1[[#This Row],[CODIGO]])</f>
        <v>0</v>
      </c>
      <c r="G884" s="28">
        <f>SUMIFS(Tabla16[[EXENTO ]],Tabla16[NUM],Tabla1[[#This Row],[CODIGO]])</f>
        <v>0</v>
      </c>
      <c r="H884" s="28">
        <f>SUMIFS(Tabla16[IVA],Tabla16[NUM],Tabla1[[#This Row],[CODIGO]])</f>
        <v>0</v>
      </c>
      <c r="I884" s="28">
        <f>SUMIFS(Tabla16[ISR RET.],Tabla16[NUM],Tabla1[[#This Row],[CODIGO]])</f>
        <v>0</v>
      </c>
      <c r="J884" s="28">
        <f>SUMIFS(Tabla16[IVA RET.],Tabla16[NUM],Tabla1[[#This Row],[CODIGO]])</f>
        <v>0</v>
      </c>
      <c r="K884" t="str">
        <f>FIXED(Tabla1[[#This Row],[TASA 16%]],0)</f>
        <v>0</v>
      </c>
      <c r="L884" t="str">
        <f>FIXED(Tabla1[[#This Row],[TASA 0%]],0)</f>
        <v>0</v>
      </c>
      <c r="M884" t="str">
        <f>FIXED(Tabla1[[#This Row],[TASA EXE.]],0)</f>
        <v>0</v>
      </c>
      <c r="N884" t="str">
        <f>FIXED(Tabla1[[#This Row],[IVA]],0)</f>
        <v>0</v>
      </c>
      <c r="O884" t="str">
        <f>FIXED(Tabla1[[#This Row],[ISR RET]],0)</f>
        <v>0</v>
      </c>
      <c r="P884" t="str">
        <f>FIXED(Tabla1[[#This Row],[IVA RET]],0)</f>
        <v>0</v>
      </c>
      <c r="R884" s="35">
        <f>Tabla1[[#This Row],[TASA 16]]*16%</f>
        <v>0</v>
      </c>
    </row>
    <row r="885" spans="2:20" x14ac:dyDescent="0.25">
      <c r="B885" t="str">
        <f>'[1]210 Y RFC'!A885</f>
        <v>MOHI470519DV2</v>
      </c>
      <c r="C885" t="str">
        <f>'[1]210 Y RFC'!B885</f>
        <v>210-0882</v>
      </c>
      <c r="D885" t="str">
        <f>'[1]210 Y RFC'!C885</f>
        <v>MORENO HERNANDEZ IRENE</v>
      </c>
      <c r="E885" s="28">
        <f>SUMIFS(Tabla16[TASA 16],Tabla16[NUM],Tabla1[[#This Row],[CODIGO]])</f>
        <v>0</v>
      </c>
      <c r="F885" s="28">
        <f>SUMIFS(Tabla16[TASA 0%],Tabla16[NUM],Tabla1[[#This Row],[CODIGO]])</f>
        <v>0</v>
      </c>
      <c r="G885" s="28">
        <f>SUMIFS(Tabla16[[EXENTO ]],Tabla16[NUM],Tabla1[[#This Row],[CODIGO]])</f>
        <v>0</v>
      </c>
      <c r="H885" s="28">
        <f>SUMIFS(Tabla16[IVA],Tabla16[NUM],Tabla1[[#This Row],[CODIGO]])</f>
        <v>0</v>
      </c>
      <c r="I885" s="28">
        <f>SUMIFS(Tabla16[ISR RET.],Tabla16[NUM],Tabla1[[#This Row],[CODIGO]])</f>
        <v>0</v>
      </c>
      <c r="J885" s="28">
        <f>SUMIFS(Tabla16[IVA RET.],Tabla16[NUM],Tabla1[[#This Row],[CODIGO]])</f>
        <v>0</v>
      </c>
      <c r="K885" t="str">
        <f>FIXED(Tabla1[[#This Row],[TASA 16%]],0)</f>
        <v>0</v>
      </c>
      <c r="L885" t="str">
        <f>FIXED(Tabla1[[#This Row],[TASA 0%]],0)</f>
        <v>0</v>
      </c>
      <c r="M885" t="str">
        <f>FIXED(Tabla1[[#This Row],[TASA EXE.]],0)</f>
        <v>0</v>
      </c>
      <c r="N885" t="str">
        <f>FIXED(Tabla1[[#This Row],[IVA]],0)</f>
        <v>0</v>
      </c>
      <c r="O885" t="str">
        <f>FIXED(Tabla1[[#This Row],[ISR RET]],0)</f>
        <v>0</v>
      </c>
      <c r="P885" t="str">
        <f>FIXED(Tabla1[[#This Row],[IVA RET]],0)</f>
        <v>0</v>
      </c>
      <c r="R885" s="35">
        <f>Tabla1[[#This Row],[TASA 16]]*16%</f>
        <v>0</v>
      </c>
    </row>
    <row r="886" spans="2:20" x14ac:dyDescent="0.25">
      <c r="B886" t="str">
        <f>'[1]210 Y RFC'!A886</f>
        <v>GOGG660312A99</v>
      </c>
      <c r="C886" t="str">
        <f>'[1]210 Y RFC'!B886</f>
        <v>210-0883</v>
      </c>
      <c r="D886" t="str">
        <f>'[1]210 Y RFC'!C886</f>
        <v>GONZALEZ GONZALEZ GERARDO</v>
      </c>
      <c r="E886" s="28">
        <f>SUMIFS(Tabla16[TASA 16],Tabla16[NUM],Tabla1[[#This Row],[CODIGO]])</f>
        <v>1300</v>
      </c>
      <c r="F886" s="28">
        <f>SUMIFS(Tabla16[TASA 0%],Tabla16[NUM],Tabla1[[#This Row],[CODIGO]])</f>
        <v>0</v>
      </c>
      <c r="G886" s="28">
        <f>SUMIFS(Tabla16[[EXENTO ]],Tabla16[NUM],Tabla1[[#This Row],[CODIGO]])</f>
        <v>0</v>
      </c>
      <c r="H886" s="28">
        <f>SUMIFS(Tabla16[IVA],Tabla16[NUM],Tabla1[[#This Row],[CODIGO]])</f>
        <v>208</v>
      </c>
      <c r="I886" s="28">
        <f>SUMIFS(Tabla16[ISR RET.],Tabla16[NUM],Tabla1[[#This Row],[CODIGO]])</f>
        <v>0</v>
      </c>
      <c r="J886" s="28">
        <f>SUMIFS(Tabla16[IVA RET.],Tabla16[NUM],Tabla1[[#This Row],[CODIGO]])</f>
        <v>0</v>
      </c>
      <c r="K886" t="str">
        <f>FIXED(Tabla1[[#This Row],[TASA 16%]],0)</f>
        <v>1,300</v>
      </c>
      <c r="L886" t="str">
        <f>FIXED(Tabla1[[#This Row],[TASA 0%]],0)</f>
        <v>0</v>
      </c>
      <c r="M886" t="str">
        <f>FIXED(Tabla1[[#This Row],[TASA EXE.]],0)</f>
        <v>0</v>
      </c>
      <c r="N886" t="str">
        <f>FIXED(Tabla1[[#This Row],[IVA]],0)</f>
        <v>208</v>
      </c>
      <c r="O886" t="str">
        <f>FIXED(Tabla1[[#This Row],[ISR RET]],0)</f>
        <v>0</v>
      </c>
      <c r="P886" t="str">
        <f>FIXED(Tabla1[[#This Row],[IVA RET]],0)</f>
        <v>0</v>
      </c>
      <c r="R886" s="35">
        <f>Tabla1[[#This Row],[TASA 16]]*16%</f>
        <v>208</v>
      </c>
    </row>
    <row r="887" spans="2:20" x14ac:dyDescent="0.25">
      <c r="B887" t="str">
        <f>'[1]210 Y RFC'!A887</f>
        <v>BWI180604PU9</v>
      </c>
      <c r="C887" t="str">
        <f>'[1]210 Y RFC'!B887</f>
        <v>210-0884</v>
      </c>
      <c r="D887" t="str">
        <f>'[1]210 Y RFC'!C887</f>
        <v>BOSS WIPES SAS DE CV</v>
      </c>
      <c r="E887" s="28">
        <f>SUMIFS(Tabla16[TASA 16],Tabla16[NUM],Tabla1[[#This Row],[CODIGO]])</f>
        <v>0</v>
      </c>
      <c r="F887" s="28">
        <f>SUMIFS(Tabla16[TASA 0%],Tabla16[NUM],Tabla1[[#This Row],[CODIGO]])</f>
        <v>0</v>
      </c>
      <c r="G887" s="28">
        <f>SUMIFS(Tabla16[[EXENTO ]],Tabla16[NUM],Tabla1[[#This Row],[CODIGO]])</f>
        <v>0</v>
      </c>
      <c r="H887" s="28">
        <f>SUMIFS(Tabla16[IVA],Tabla16[NUM],Tabla1[[#This Row],[CODIGO]])</f>
        <v>0</v>
      </c>
      <c r="I887" s="28">
        <f>SUMIFS(Tabla16[ISR RET.],Tabla16[NUM],Tabla1[[#This Row],[CODIGO]])</f>
        <v>0</v>
      </c>
      <c r="J887" s="28">
        <f>SUMIFS(Tabla16[IVA RET.],Tabla16[NUM],Tabla1[[#This Row],[CODIGO]])</f>
        <v>0</v>
      </c>
      <c r="K887" t="str">
        <f>FIXED(Tabla1[[#This Row],[TASA 16%]],0)</f>
        <v>0</v>
      </c>
      <c r="L887" t="str">
        <f>FIXED(Tabla1[[#This Row],[TASA 0%]],0)</f>
        <v>0</v>
      </c>
      <c r="M887" t="str">
        <f>FIXED(Tabla1[[#This Row],[TASA EXE.]],0)</f>
        <v>0</v>
      </c>
      <c r="N887" t="str">
        <f>FIXED(Tabla1[[#This Row],[IVA]],0)</f>
        <v>0</v>
      </c>
      <c r="O887" t="str">
        <f>FIXED(Tabla1[[#This Row],[ISR RET]],0)</f>
        <v>0</v>
      </c>
      <c r="P887" t="str">
        <f>FIXED(Tabla1[[#This Row],[IVA RET]],0)</f>
        <v>0</v>
      </c>
      <c r="R887" s="35">
        <f>Tabla1[[#This Row],[TASA 16]]*16%</f>
        <v>0</v>
      </c>
    </row>
    <row r="888" spans="2:20" x14ac:dyDescent="0.25">
      <c r="B888" t="str">
        <f>'[1]210 Y RFC'!A888</f>
        <v>MAR9308174P1</v>
      </c>
      <c r="C888" t="str">
        <f>'[1]210 Y RFC'!B888</f>
        <v>210-0885</v>
      </c>
      <c r="D888" t="str">
        <f>'[1]210 Y RFC'!C888</f>
        <v>MARINDUSTRIAS SA DE CV</v>
      </c>
      <c r="E888" s="28">
        <f>SUMIFS(Tabla16[TASA 16],Tabla16[NUM],Tabla1[[#This Row],[CODIGO]])</f>
        <v>0</v>
      </c>
      <c r="F888" s="28">
        <f>SUMIFS(Tabla16[TASA 0%],Tabla16[NUM],Tabla1[[#This Row],[CODIGO]])</f>
        <v>0</v>
      </c>
      <c r="G888" s="28">
        <f>SUMIFS(Tabla16[[EXENTO ]],Tabla16[NUM],Tabla1[[#This Row],[CODIGO]])</f>
        <v>0</v>
      </c>
      <c r="H888" s="28">
        <f>SUMIFS(Tabla16[IVA],Tabla16[NUM],Tabla1[[#This Row],[CODIGO]])</f>
        <v>0</v>
      </c>
      <c r="I888" s="28">
        <f>SUMIFS(Tabla16[ISR RET.],Tabla16[NUM],Tabla1[[#This Row],[CODIGO]])</f>
        <v>0</v>
      </c>
      <c r="J888" s="28">
        <f>SUMIFS(Tabla16[IVA RET.],Tabla16[NUM],Tabla1[[#This Row],[CODIGO]])</f>
        <v>0</v>
      </c>
      <c r="K888" t="str">
        <f>FIXED(Tabla1[[#This Row],[TASA 16%]],0)</f>
        <v>0</v>
      </c>
      <c r="L888" t="str">
        <f>FIXED(Tabla1[[#This Row],[TASA 0%]],0)</f>
        <v>0</v>
      </c>
      <c r="M888" t="str">
        <f>FIXED(Tabla1[[#This Row],[TASA EXE.]],0)</f>
        <v>0</v>
      </c>
      <c r="N888" t="str">
        <f>FIXED(Tabla1[[#This Row],[IVA]],0)</f>
        <v>0</v>
      </c>
      <c r="O888" t="str">
        <f>FIXED(Tabla1[[#This Row],[ISR RET]],0)</f>
        <v>0</v>
      </c>
      <c r="P888" t="str">
        <f>FIXED(Tabla1[[#This Row],[IVA RET]],0)</f>
        <v>0</v>
      </c>
      <c r="R888" s="35">
        <f>Tabla1[[#This Row],[TASA 16]]*16%</f>
        <v>0</v>
      </c>
    </row>
    <row r="889" spans="2:20" x14ac:dyDescent="0.25">
      <c r="B889" t="str">
        <f>'[1]210 Y RFC'!A889</f>
        <v>GASV520116PN1</v>
      </c>
      <c r="C889" t="str">
        <f>'[1]210 Y RFC'!B889</f>
        <v>210-0886</v>
      </c>
      <c r="D889" t="str">
        <f>'[1]210 Y RFC'!C889</f>
        <v>GARCIA SANCHEZ VIDAL</v>
      </c>
      <c r="E889" s="28">
        <f>SUMIFS(Tabla16[TASA 16],Tabla16[NUM],Tabla1[[#This Row],[CODIGO]])</f>
        <v>18270.5</v>
      </c>
      <c r="F889" s="28">
        <f>SUMIFS(Tabla16[TASA 0%],Tabla16[NUM],Tabla1[[#This Row],[CODIGO]])</f>
        <v>0</v>
      </c>
      <c r="G889" s="28">
        <f>SUMIFS(Tabla16[[EXENTO ]],Tabla16[NUM],Tabla1[[#This Row],[CODIGO]])</f>
        <v>0</v>
      </c>
      <c r="H889" s="28">
        <f>SUMIFS(Tabla16[IVA],Tabla16[NUM],Tabla1[[#This Row],[CODIGO]])</f>
        <v>2923.28</v>
      </c>
      <c r="I889" s="28">
        <f>SUMIFS(Tabla16[ISR RET.],Tabla16[NUM],Tabla1[[#This Row],[CODIGO]])</f>
        <v>0</v>
      </c>
      <c r="J889" s="28">
        <f>SUMIFS(Tabla16[IVA RET.],Tabla16[NUM],Tabla1[[#This Row],[CODIGO]])</f>
        <v>0</v>
      </c>
      <c r="K889" t="str">
        <f>FIXED(Tabla1[[#This Row],[TASA 16%]],0)</f>
        <v>18,271</v>
      </c>
      <c r="L889" t="str">
        <f>FIXED(Tabla1[[#This Row],[TASA 0%]],0)</f>
        <v>0</v>
      </c>
      <c r="M889" t="str">
        <f>FIXED(Tabla1[[#This Row],[TASA EXE.]],0)</f>
        <v>0</v>
      </c>
      <c r="N889" t="str">
        <f>FIXED(Tabla1[[#This Row],[IVA]],0)</f>
        <v>2,923</v>
      </c>
      <c r="O889" t="str">
        <f>FIXED(Tabla1[[#This Row],[ISR RET]],0)</f>
        <v>0</v>
      </c>
      <c r="P889" t="str">
        <f>FIXED(Tabla1[[#This Row],[IVA RET]],0)</f>
        <v>0</v>
      </c>
      <c r="R889" s="35">
        <f>Tabla1[[#This Row],[TASA 16]]*16%</f>
        <v>2923.36</v>
      </c>
      <c r="T889" s="67"/>
    </row>
    <row r="890" spans="2:20" x14ac:dyDescent="0.25">
      <c r="B890" t="str">
        <f>'[1]210 Y RFC'!A890</f>
        <v>FAFR680408S88</v>
      </c>
      <c r="C890" t="str">
        <f>'[1]210 Y RFC'!B890</f>
        <v>210-0887</v>
      </c>
      <c r="D890" t="str">
        <f>'[1]210 Y RFC'!C890</f>
        <v>FRANCO FRANCO RAFAEL</v>
      </c>
      <c r="E890" s="28">
        <f>SUMIFS(Tabla16[TASA 16],Tabla16[NUM],Tabla1[[#This Row],[CODIGO]])</f>
        <v>0</v>
      </c>
      <c r="F890" s="28">
        <f>SUMIFS(Tabla16[TASA 0%],Tabla16[NUM],Tabla1[[#This Row],[CODIGO]])</f>
        <v>0</v>
      </c>
      <c r="G890" s="28">
        <f>SUMIFS(Tabla16[[EXENTO ]],Tabla16[NUM],Tabla1[[#This Row],[CODIGO]])</f>
        <v>0</v>
      </c>
      <c r="H890" s="28">
        <f>SUMIFS(Tabla16[IVA],Tabla16[NUM],Tabla1[[#This Row],[CODIGO]])</f>
        <v>0</v>
      </c>
      <c r="I890" s="28">
        <f>SUMIFS(Tabla16[ISR RET.],Tabla16[NUM],Tabla1[[#This Row],[CODIGO]])</f>
        <v>0</v>
      </c>
      <c r="J890" s="28">
        <f>SUMIFS(Tabla16[IVA RET.],Tabla16[NUM],Tabla1[[#This Row],[CODIGO]])</f>
        <v>0</v>
      </c>
      <c r="K890" t="str">
        <f>FIXED(Tabla1[[#This Row],[TASA 16%]],0)</f>
        <v>0</v>
      </c>
      <c r="L890" t="str">
        <f>FIXED(Tabla1[[#This Row],[TASA 0%]],0)</f>
        <v>0</v>
      </c>
      <c r="M890" t="str">
        <f>FIXED(Tabla1[[#This Row],[TASA EXE.]],0)</f>
        <v>0</v>
      </c>
      <c r="N890" t="str">
        <f>FIXED(Tabla1[[#This Row],[IVA]],0)</f>
        <v>0</v>
      </c>
      <c r="O890" t="str">
        <f>FIXED(Tabla1[[#This Row],[ISR RET]],0)</f>
        <v>0</v>
      </c>
      <c r="P890" t="str">
        <f>FIXED(Tabla1[[#This Row],[IVA RET]],0)</f>
        <v>0</v>
      </c>
      <c r="R890" s="35">
        <f>Tabla1[[#This Row],[TASA 16]]*16%</f>
        <v>0</v>
      </c>
    </row>
    <row r="891" spans="2:20" x14ac:dyDescent="0.25">
      <c r="B891" t="str">
        <f>'[1]210 Y RFC'!A891</f>
        <v>AEB611030SN7</v>
      </c>
      <c r="C891" t="str">
        <f>'[1]210 Y RFC'!B891</f>
        <v>210-0888</v>
      </c>
      <c r="D891" t="str">
        <f>'[1]210 Y RFC'!C891</f>
        <v>AUTOBUSES ESTRELLA BLANCA SA DE CV</v>
      </c>
      <c r="E891" s="28">
        <f>SUMIFS(Tabla16[TASA 16],Tabla16[NUM],Tabla1[[#This Row],[CODIGO]])</f>
        <v>0</v>
      </c>
      <c r="F891" s="28">
        <f>SUMIFS(Tabla16[TASA 0%],Tabla16[NUM],Tabla1[[#This Row],[CODIGO]])</f>
        <v>0</v>
      </c>
      <c r="G891" s="28">
        <f>SUMIFS(Tabla16[[EXENTO ]],Tabla16[NUM],Tabla1[[#This Row],[CODIGO]])</f>
        <v>0</v>
      </c>
      <c r="H891" s="28">
        <f>SUMIFS(Tabla16[IVA],Tabla16[NUM],Tabla1[[#This Row],[CODIGO]])</f>
        <v>0</v>
      </c>
      <c r="I891" s="28">
        <f>SUMIFS(Tabla16[ISR RET.],Tabla16[NUM],Tabla1[[#This Row],[CODIGO]])</f>
        <v>0</v>
      </c>
      <c r="J891" s="28">
        <f>SUMIFS(Tabla16[IVA RET.],Tabla16[NUM],Tabla1[[#This Row],[CODIGO]])</f>
        <v>0</v>
      </c>
      <c r="K891" t="str">
        <f>FIXED(Tabla1[[#This Row],[TASA 16%]],0)</f>
        <v>0</v>
      </c>
      <c r="L891" t="str">
        <f>FIXED(Tabla1[[#This Row],[TASA 0%]],0)</f>
        <v>0</v>
      </c>
      <c r="M891" t="str">
        <f>FIXED(Tabla1[[#This Row],[TASA EXE.]],0)</f>
        <v>0</v>
      </c>
      <c r="N891" t="str">
        <f>FIXED(Tabla1[[#This Row],[IVA]],0)</f>
        <v>0</v>
      </c>
      <c r="O891" t="str">
        <f>FIXED(Tabla1[[#This Row],[ISR RET]],0)</f>
        <v>0</v>
      </c>
      <c r="P891" t="str">
        <f>FIXED(Tabla1[[#This Row],[IVA RET]],0)</f>
        <v>0</v>
      </c>
      <c r="R891" s="35">
        <f>Tabla1[[#This Row],[TASA 16]]*16%</f>
        <v>0</v>
      </c>
    </row>
    <row r="892" spans="2:20" x14ac:dyDescent="0.25">
      <c r="B892" t="str">
        <f>'[1]210 Y RFC'!A892</f>
        <v>ROSM560521E55</v>
      </c>
      <c r="C892" t="str">
        <f>'[1]210 Y RFC'!B892</f>
        <v>210-0889</v>
      </c>
      <c r="D892" t="str">
        <f>'[1]210 Y RFC'!C892</f>
        <v>ROBLES SABAS MARIO</v>
      </c>
      <c r="E892" s="28">
        <f>SUMIFS(Tabla16[TASA 16],Tabla16[NUM],Tabla1[[#This Row],[CODIGO]])</f>
        <v>0</v>
      </c>
      <c r="F892" s="28">
        <f>SUMIFS(Tabla16[TASA 0%],Tabla16[NUM],Tabla1[[#This Row],[CODIGO]])</f>
        <v>0</v>
      </c>
      <c r="G892" s="28">
        <f>SUMIFS(Tabla16[[EXENTO ]],Tabla16[NUM],Tabla1[[#This Row],[CODIGO]])</f>
        <v>0</v>
      </c>
      <c r="H892" s="28">
        <f>SUMIFS(Tabla16[IVA],Tabla16[NUM],Tabla1[[#This Row],[CODIGO]])</f>
        <v>0</v>
      </c>
      <c r="I892" s="28">
        <f>SUMIFS(Tabla16[ISR RET.],Tabla16[NUM],Tabla1[[#This Row],[CODIGO]])</f>
        <v>0</v>
      </c>
      <c r="J892" s="28">
        <f>SUMIFS(Tabla16[IVA RET.],Tabla16[NUM],Tabla1[[#This Row],[CODIGO]])</f>
        <v>0</v>
      </c>
      <c r="K892" t="str">
        <f>FIXED(Tabla1[[#This Row],[TASA 16%]],0)</f>
        <v>0</v>
      </c>
      <c r="L892" t="str">
        <f>FIXED(Tabla1[[#This Row],[TASA 0%]],0)</f>
        <v>0</v>
      </c>
      <c r="M892" t="str">
        <f>FIXED(Tabla1[[#This Row],[TASA EXE.]],0)</f>
        <v>0</v>
      </c>
      <c r="N892" t="str">
        <f>FIXED(Tabla1[[#This Row],[IVA]],0)</f>
        <v>0</v>
      </c>
      <c r="O892" t="str">
        <f>FIXED(Tabla1[[#This Row],[ISR RET]],0)</f>
        <v>0</v>
      </c>
      <c r="P892" t="str">
        <f>FIXED(Tabla1[[#This Row],[IVA RET]],0)</f>
        <v>0</v>
      </c>
      <c r="R892" s="35">
        <f>Tabla1[[#This Row],[TASA 16]]*16%</f>
        <v>0</v>
      </c>
      <c r="T892" s="67"/>
    </row>
    <row r="893" spans="2:20" x14ac:dyDescent="0.25">
      <c r="B893" t="str">
        <f>'[1]210 Y RFC'!A893</f>
        <v>DCM100224AV3</v>
      </c>
      <c r="C893" t="str">
        <f>'[1]210 Y RFC'!B893</f>
        <v>210-0890</v>
      </c>
      <c r="D893" t="str">
        <f>'[1]210 Y RFC'!C893</f>
        <v>DISTRIBUIDORA DE CONSUMIBLES MEDICOS CR SA DE CV</v>
      </c>
      <c r="E893" s="28">
        <f>SUMIFS(Tabla16[TASA 16],Tabla16[NUM],Tabla1[[#This Row],[CODIGO]])</f>
        <v>15052.1875</v>
      </c>
      <c r="F893" s="28">
        <f>SUMIFS(Tabla16[TASA 0%],Tabla16[NUM],Tabla1[[#This Row],[CODIGO]])</f>
        <v>1.2499999999363354E-2</v>
      </c>
      <c r="G893" s="28">
        <f>SUMIFS(Tabla16[[EXENTO ]],Tabla16[NUM],Tabla1[[#This Row],[CODIGO]])</f>
        <v>0</v>
      </c>
      <c r="H893" s="28">
        <f>SUMIFS(Tabla16[IVA],Tabla16[NUM],Tabla1[[#This Row],[CODIGO]])</f>
        <v>2408.35</v>
      </c>
      <c r="I893" s="28">
        <f>SUMIFS(Tabla16[ISR RET.],Tabla16[NUM],Tabla1[[#This Row],[CODIGO]])</f>
        <v>0</v>
      </c>
      <c r="J893" s="28">
        <f>SUMIFS(Tabla16[IVA RET.],Tabla16[NUM],Tabla1[[#This Row],[CODIGO]])</f>
        <v>0</v>
      </c>
      <c r="K893" t="str">
        <f>FIXED(Tabla1[[#This Row],[TASA 16%]],0)</f>
        <v>15,052</v>
      </c>
      <c r="L893" t="str">
        <f>FIXED(Tabla1[[#This Row],[TASA 0%]],0)</f>
        <v>0</v>
      </c>
      <c r="M893" t="str">
        <f>FIXED(Tabla1[[#This Row],[TASA EXE.]],0)</f>
        <v>0</v>
      </c>
      <c r="N893" t="str">
        <f>FIXED(Tabla1[[#This Row],[IVA]],0)</f>
        <v>2,408</v>
      </c>
      <c r="O893" t="str">
        <f>FIXED(Tabla1[[#This Row],[ISR RET]],0)</f>
        <v>0</v>
      </c>
      <c r="P893" t="str">
        <f>FIXED(Tabla1[[#This Row],[IVA RET]],0)</f>
        <v>0</v>
      </c>
      <c r="R893" s="35">
        <f>Tabla1[[#This Row],[TASA 16]]*16%</f>
        <v>2408.3200000000002</v>
      </c>
    </row>
    <row r="894" spans="2:20" x14ac:dyDescent="0.25">
      <c r="B894" t="str">
        <f>'[1]210 Y RFC'!A894</f>
        <v>GCR091105HR1</v>
      </c>
      <c r="C894" t="str">
        <f>'[1]210 Y RFC'!B894</f>
        <v>210-0891</v>
      </c>
      <c r="D894" t="str">
        <f>'[1]210 Y RFC'!C894</f>
        <v>GRUPO CRENEG SA DE CV</v>
      </c>
      <c r="E894" s="28">
        <f>SUMIFS(Tabla16[TASA 16],Tabla16[NUM],Tabla1[[#This Row],[CODIGO]])</f>
        <v>0</v>
      </c>
      <c r="F894" s="28">
        <f>SUMIFS(Tabla16[TASA 0%],Tabla16[NUM],Tabla1[[#This Row],[CODIGO]])</f>
        <v>0</v>
      </c>
      <c r="G894" s="28">
        <f>SUMIFS(Tabla16[[EXENTO ]],Tabla16[NUM],Tabla1[[#This Row],[CODIGO]])</f>
        <v>0</v>
      </c>
      <c r="H894" s="28">
        <f>SUMIFS(Tabla16[IVA],Tabla16[NUM],Tabla1[[#This Row],[CODIGO]])</f>
        <v>0</v>
      </c>
      <c r="I894" s="28">
        <f>SUMIFS(Tabla16[ISR RET.],Tabla16[NUM],Tabla1[[#This Row],[CODIGO]])</f>
        <v>0</v>
      </c>
      <c r="J894" s="28">
        <f>SUMIFS(Tabla16[IVA RET.],Tabla16[NUM],Tabla1[[#This Row],[CODIGO]])</f>
        <v>0</v>
      </c>
      <c r="K894" t="str">
        <f>FIXED(Tabla1[[#This Row],[TASA 16%]],0)</f>
        <v>0</v>
      </c>
      <c r="L894" t="str">
        <f>FIXED(Tabla1[[#This Row],[TASA 0%]],0)</f>
        <v>0</v>
      </c>
      <c r="M894" t="str">
        <f>FIXED(Tabla1[[#This Row],[TASA EXE.]],0)</f>
        <v>0</v>
      </c>
      <c r="N894" t="str">
        <f>FIXED(Tabla1[[#This Row],[IVA]],0)</f>
        <v>0</v>
      </c>
      <c r="O894" t="str">
        <f>FIXED(Tabla1[[#This Row],[ISR RET]],0)</f>
        <v>0</v>
      </c>
      <c r="P894" t="str">
        <f>FIXED(Tabla1[[#This Row],[IVA RET]],0)</f>
        <v>0</v>
      </c>
      <c r="R894" s="35">
        <f>Tabla1[[#This Row],[TASA 16]]*16%</f>
        <v>0</v>
      </c>
    </row>
    <row r="895" spans="2:20" x14ac:dyDescent="0.25">
      <c r="B895" t="str">
        <f>'[1]210 Y RFC'!A895</f>
        <v>DAO140331E21</v>
      </c>
      <c r="C895" t="str">
        <f>'[1]210 Y RFC'!B895</f>
        <v>210-0892</v>
      </c>
      <c r="D895" t="str">
        <f>'[1]210 Y RFC'!C895</f>
        <v>DIBALL ASESORES OPERATIVOS SC</v>
      </c>
      <c r="E895" s="28">
        <f>SUMIFS(Tabla16[TASA 16],Tabla16[NUM],Tabla1[[#This Row],[CODIGO]])</f>
        <v>0</v>
      </c>
      <c r="F895" s="28">
        <f>SUMIFS(Tabla16[TASA 0%],Tabla16[NUM],Tabla1[[#This Row],[CODIGO]])</f>
        <v>0</v>
      </c>
      <c r="G895" s="28">
        <f>SUMIFS(Tabla16[[EXENTO ]],Tabla16[NUM],Tabla1[[#This Row],[CODIGO]])</f>
        <v>0</v>
      </c>
      <c r="H895" s="28">
        <f>SUMIFS(Tabla16[IVA],Tabla16[NUM],Tabla1[[#This Row],[CODIGO]])</f>
        <v>0</v>
      </c>
      <c r="I895" s="28">
        <f>SUMIFS(Tabla16[ISR RET.],Tabla16[NUM],Tabla1[[#This Row],[CODIGO]])</f>
        <v>0</v>
      </c>
      <c r="J895" s="28">
        <f>SUMIFS(Tabla16[IVA RET.],Tabla16[NUM],Tabla1[[#This Row],[CODIGO]])</f>
        <v>0</v>
      </c>
      <c r="K895" t="str">
        <f>FIXED(Tabla1[[#This Row],[TASA 16%]],0)</f>
        <v>0</v>
      </c>
      <c r="L895" t="str">
        <f>FIXED(Tabla1[[#This Row],[TASA 0%]],0)</f>
        <v>0</v>
      </c>
      <c r="M895" t="str">
        <f>FIXED(Tabla1[[#This Row],[TASA EXE.]],0)</f>
        <v>0</v>
      </c>
      <c r="N895" t="str">
        <f>FIXED(Tabla1[[#This Row],[IVA]],0)</f>
        <v>0</v>
      </c>
      <c r="O895" t="str">
        <f>FIXED(Tabla1[[#This Row],[ISR RET]],0)</f>
        <v>0</v>
      </c>
      <c r="P895" t="str">
        <f>FIXED(Tabla1[[#This Row],[IVA RET]],0)</f>
        <v>0</v>
      </c>
      <c r="R895" s="35">
        <f>Tabla1[[#This Row],[TASA 16]]*16%</f>
        <v>0</v>
      </c>
      <c r="T895" s="67"/>
    </row>
    <row r="896" spans="2:20" x14ac:dyDescent="0.25">
      <c r="B896" t="str">
        <f>'[1]210 Y RFC'!A896</f>
        <v>PUV851124LZ9</v>
      </c>
      <c r="C896" t="str">
        <f>'[1]210 Y RFC'!B896</f>
        <v>210-0893</v>
      </c>
      <c r="D896" t="str">
        <f>'[1]210 Y RFC'!C896</f>
        <v>PRODUCTOS UVAVIÑA SA DE CV</v>
      </c>
      <c r="E896" s="28">
        <f>SUMIFS(Tabla16[TASA 16],Tabla16[NUM],Tabla1[[#This Row],[CODIGO]])</f>
        <v>39334.5</v>
      </c>
      <c r="F896" s="28">
        <f>SUMIFS(Tabla16[TASA 0%],Tabla16[NUM],Tabla1[[#This Row],[CODIGO]])</f>
        <v>14072.400000000001</v>
      </c>
      <c r="G896" s="28">
        <f>SUMIFS(Tabla16[[EXENTO ]],Tabla16[NUM],Tabla1[[#This Row],[CODIGO]])</f>
        <v>100.8</v>
      </c>
      <c r="H896" s="28">
        <f>SUMIFS(Tabla16[IVA],Tabla16[NUM],Tabla1[[#This Row],[CODIGO]])</f>
        <v>6293.52</v>
      </c>
      <c r="I896" s="28">
        <f>SUMIFS(Tabla16[ISR RET.],Tabla16[NUM],Tabla1[[#This Row],[CODIGO]])</f>
        <v>0</v>
      </c>
      <c r="J896" s="28">
        <f>SUMIFS(Tabla16[IVA RET.],Tabla16[NUM],Tabla1[[#This Row],[CODIGO]])</f>
        <v>0</v>
      </c>
      <c r="K896" t="str">
        <f>FIXED(Tabla1[[#This Row],[TASA 16%]],0)</f>
        <v>39,335</v>
      </c>
      <c r="L896" t="str">
        <f>FIXED(Tabla1[[#This Row],[TASA 0%]],0)</f>
        <v>14,072</v>
      </c>
      <c r="M896" t="str">
        <f>FIXED(Tabla1[[#This Row],[TASA EXE.]],0)</f>
        <v>101</v>
      </c>
      <c r="N896" t="str">
        <f>FIXED(Tabla1[[#This Row],[IVA]],0)</f>
        <v>6,294</v>
      </c>
      <c r="O896" t="str">
        <f>FIXED(Tabla1[[#This Row],[ISR RET]],0)</f>
        <v>0</v>
      </c>
      <c r="P896" t="str">
        <f>FIXED(Tabla1[[#This Row],[IVA RET]],0)</f>
        <v>0</v>
      </c>
      <c r="R896" s="35">
        <f>Tabla1[[#This Row],[TASA 16]]*16%</f>
        <v>6293.6</v>
      </c>
    </row>
    <row r="897" spans="2:20" x14ac:dyDescent="0.25">
      <c r="B897" t="str">
        <f>'[1]210 Y RFC'!A897</f>
        <v>EHN050823C84</v>
      </c>
      <c r="C897" t="str">
        <f>'[1]210 Y RFC'!B897</f>
        <v>210-0894</v>
      </c>
      <c r="D897" t="str">
        <f>'[1]210 Y RFC'!C897</f>
        <v>ESENCIAS HERBALES NATURALES SA DE CV</v>
      </c>
      <c r="E897" s="28">
        <f>SUMIFS(Tabla16[TASA 16],Tabla16[NUM],Tabla1[[#This Row],[CODIGO]])</f>
        <v>0</v>
      </c>
      <c r="F897" s="28">
        <f>SUMIFS(Tabla16[TASA 0%],Tabla16[NUM],Tabla1[[#This Row],[CODIGO]])</f>
        <v>0</v>
      </c>
      <c r="G897" s="28">
        <f>SUMIFS(Tabla16[[EXENTO ]],Tabla16[NUM],Tabla1[[#This Row],[CODIGO]])</f>
        <v>0</v>
      </c>
      <c r="H897" s="28">
        <f>SUMIFS(Tabla16[IVA],Tabla16[NUM],Tabla1[[#This Row],[CODIGO]])</f>
        <v>0</v>
      </c>
      <c r="I897" s="28">
        <f>SUMIFS(Tabla16[ISR RET.],Tabla16[NUM],Tabla1[[#This Row],[CODIGO]])</f>
        <v>0</v>
      </c>
      <c r="J897" s="28">
        <f>SUMIFS(Tabla16[IVA RET.],Tabla16[NUM],Tabla1[[#This Row],[CODIGO]])</f>
        <v>0</v>
      </c>
      <c r="K897" t="str">
        <f>FIXED(Tabla1[[#This Row],[TASA 16%]],0)</f>
        <v>0</v>
      </c>
      <c r="L897" t="str">
        <f>FIXED(Tabla1[[#This Row],[TASA 0%]],0)</f>
        <v>0</v>
      </c>
      <c r="M897" t="str">
        <f>FIXED(Tabla1[[#This Row],[TASA EXE.]],0)</f>
        <v>0</v>
      </c>
      <c r="N897" t="str">
        <f>FIXED(Tabla1[[#This Row],[IVA]],0)</f>
        <v>0</v>
      </c>
      <c r="O897" t="str">
        <f>FIXED(Tabla1[[#This Row],[ISR RET]],0)</f>
        <v>0</v>
      </c>
      <c r="P897" t="str">
        <f>FIXED(Tabla1[[#This Row],[IVA RET]],0)</f>
        <v>0</v>
      </c>
      <c r="R897" s="35">
        <f>Tabla1[[#This Row],[TASA 16]]*16%</f>
        <v>0</v>
      </c>
    </row>
    <row r="898" spans="2:20" x14ac:dyDescent="0.25">
      <c r="B898" t="str">
        <f>'[1]210 Y RFC'!A898</f>
        <v>DPB1402055A3</v>
      </c>
      <c r="C898" t="str">
        <f>'[1]210 Y RFC'!B898</f>
        <v>210-0895</v>
      </c>
      <c r="D898" t="str">
        <f>'[1]210 Y RFC'!C898</f>
        <v>2 PHARMA BUSINESS PARTNER SA DE CV</v>
      </c>
      <c r="E898" s="28">
        <f>SUMIFS(Tabla16[TASA 16],Tabla16[NUM],Tabla1[[#This Row],[CODIGO]])</f>
        <v>0</v>
      </c>
      <c r="F898" s="28">
        <f>SUMIFS(Tabla16[TASA 0%],Tabla16[NUM],Tabla1[[#This Row],[CODIGO]])</f>
        <v>0</v>
      </c>
      <c r="G898" s="28">
        <f>SUMIFS(Tabla16[[EXENTO ]],Tabla16[NUM],Tabla1[[#This Row],[CODIGO]])</f>
        <v>0</v>
      </c>
      <c r="H898" s="28">
        <f>SUMIFS(Tabla16[IVA],Tabla16[NUM],Tabla1[[#This Row],[CODIGO]])</f>
        <v>0</v>
      </c>
      <c r="I898" s="28">
        <f>SUMIFS(Tabla16[ISR RET.],Tabla16[NUM],Tabla1[[#This Row],[CODIGO]])</f>
        <v>0</v>
      </c>
      <c r="J898" s="28">
        <f>SUMIFS(Tabla16[IVA RET.],Tabla16[NUM],Tabla1[[#This Row],[CODIGO]])</f>
        <v>0</v>
      </c>
      <c r="K898" t="str">
        <f>FIXED(Tabla1[[#This Row],[TASA 16%]],0)</f>
        <v>0</v>
      </c>
      <c r="L898" t="str">
        <f>FIXED(Tabla1[[#This Row],[TASA 0%]],0)</f>
        <v>0</v>
      </c>
      <c r="M898" t="str">
        <f>FIXED(Tabla1[[#This Row],[TASA EXE.]],0)</f>
        <v>0</v>
      </c>
      <c r="N898" t="str">
        <f>FIXED(Tabla1[[#This Row],[IVA]],0)</f>
        <v>0</v>
      </c>
      <c r="O898" t="str">
        <f>FIXED(Tabla1[[#This Row],[ISR RET]],0)</f>
        <v>0</v>
      </c>
      <c r="P898" t="str">
        <f>FIXED(Tabla1[[#This Row],[IVA RET]],0)</f>
        <v>0</v>
      </c>
      <c r="R898" s="35">
        <f>Tabla1[[#This Row],[TASA 16]]*16%</f>
        <v>0</v>
      </c>
    </row>
    <row r="899" spans="2:20" x14ac:dyDescent="0.25">
      <c r="B899" t="str">
        <f>'[1]210 Y RFC'!A899</f>
        <v>RUIE600327UA1</v>
      </c>
      <c r="C899" t="str">
        <f>'[1]210 Y RFC'!B899</f>
        <v>210-0896</v>
      </c>
      <c r="D899" t="str">
        <f>'[1]210 Y RFC'!C899</f>
        <v>RUBIO IBARRA ESTELA GUILLERMINA DEL CARMEN</v>
      </c>
      <c r="E899" s="28">
        <f>SUMIFS(Tabla16[TASA 16],Tabla16[NUM],Tabla1[[#This Row],[CODIGO]])</f>
        <v>0</v>
      </c>
      <c r="F899" s="28">
        <f>SUMIFS(Tabla16[TASA 0%],Tabla16[NUM],Tabla1[[#This Row],[CODIGO]])</f>
        <v>0</v>
      </c>
      <c r="G899" s="28">
        <f>SUMIFS(Tabla16[[EXENTO ]],Tabla16[NUM],Tabla1[[#This Row],[CODIGO]])</f>
        <v>0</v>
      </c>
      <c r="H899" s="28">
        <f>SUMIFS(Tabla16[IVA],Tabla16[NUM],Tabla1[[#This Row],[CODIGO]])</f>
        <v>0</v>
      </c>
      <c r="I899" s="28">
        <f>SUMIFS(Tabla16[ISR RET.],Tabla16[NUM],Tabla1[[#This Row],[CODIGO]])</f>
        <v>0</v>
      </c>
      <c r="J899" s="28">
        <f>SUMIFS(Tabla16[IVA RET.],Tabla16[NUM],Tabla1[[#This Row],[CODIGO]])</f>
        <v>0</v>
      </c>
      <c r="K899" t="str">
        <f>FIXED(Tabla1[[#This Row],[TASA 16%]],0)</f>
        <v>0</v>
      </c>
      <c r="L899" t="str">
        <f>FIXED(Tabla1[[#This Row],[TASA 0%]],0)</f>
        <v>0</v>
      </c>
      <c r="M899" t="str">
        <f>FIXED(Tabla1[[#This Row],[TASA EXE.]],0)</f>
        <v>0</v>
      </c>
      <c r="N899" t="str">
        <f>FIXED(Tabla1[[#This Row],[IVA]],0)</f>
        <v>0</v>
      </c>
      <c r="O899" t="str">
        <f>FIXED(Tabla1[[#This Row],[ISR RET]],0)</f>
        <v>0</v>
      </c>
      <c r="P899" t="str">
        <f>FIXED(Tabla1[[#This Row],[IVA RET]],0)</f>
        <v>0</v>
      </c>
      <c r="R899" s="35">
        <f>Tabla1[[#This Row],[TASA 16]]*16%</f>
        <v>0</v>
      </c>
    </row>
    <row r="900" spans="2:20" x14ac:dyDescent="0.25">
      <c r="B900" t="str">
        <f>'[1]210 Y RFC'!A900</f>
        <v>MNO010613V38</v>
      </c>
      <c r="C900" t="str">
        <f>'[1]210 Y RFC'!B900</f>
        <v>210-0897</v>
      </c>
      <c r="D900" t="str">
        <f>'[1]210 Y RFC'!C900</f>
        <v>MULTIMATERIALES NOCHISTLAN SA DE CV</v>
      </c>
      <c r="E900" s="28">
        <f>SUMIFS(Tabla16[TASA 16],Tabla16[NUM],Tabla1[[#This Row],[CODIGO]])</f>
        <v>0</v>
      </c>
      <c r="F900" s="28">
        <f>SUMIFS(Tabla16[TASA 0%],Tabla16[NUM],Tabla1[[#This Row],[CODIGO]])</f>
        <v>0</v>
      </c>
      <c r="G900" s="28">
        <f>SUMIFS(Tabla16[[EXENTO ]],Tabla16[NUM],Tabla1[[#This Row],[CODIGO]])</f>
        <v>0</v>
      </c>
      <c r="H900" s="28">
        <f>SUMIFS(Tabla16[IVA],Tabla16[NUM],Tabla1[[#This Row],[CODIGO]])</f>
        <v>0</v>
      </c>
      <c r="I900" s="28">
        <f>SUMIFS(Tabla16[ISR RET.],Tabla16[NUM],Tabla1[[#This Row],[CODIGO]])</f>
        <v>0</v>
      </c>
      <c r="J900" s="28">
        <f>SUMIFS(Tabla16[IVA RET.],Tabla16[NUM],Tabla1[[#This Row],[CODIGO]])</f>
        <v>0</v>
      </c>
      <c r="K900" t="str">
        <f>FIXED(Tabla1[[#This Row],[TASA 16%]],0)</f>
        <v>0</v>
      </c>
      <c r="L900" t="str">
        <f>FIXED(Tabla1[[#This Row],[TASA 0%]],0)</f>
        <v>0</v>
      </c>
      <c r="M900" t="str">
        <f>FIXED(Tabla1[[#This Row],[TASA EXE.]],0)</f>
        <v>0</v>
      </c>
      <c r="N900" t="str">
        <f>FIXED(Tabla1[[#This Row],[IVA]],0)</f>
        <v>0</v>
      </c>
      <c r="O900" t="str">
        <f>FIXED(Tabla1[[#This Row],[ISR RET]],0)</f>
        <v>0</v>
      </c>
      <c r="P900" t="str">
        <f>FIXED(Tabla1[[#This Row],[IVA RET]],0)</f>
        <v>0</v>
      </c>
      <c r="R900" s="35">
        <f>Tabla1[[#This Row],[TASA 16]]*16%</f>
        <v>0</v>
      </c>
      <c r="T900" s="67"/>
    </row>
    <row r="901" spans="2:20" x14ac:dyDescent="0.25">
      <c r="B901" t="str">
        <f>'[1]210 Y RFC'!A901</f>
        <v>DJI171012SE6</v>
      </c>
      <c r="C901" t="str">
        <f>'[1]210 Y RFC'!B901</f>
        <v>210-0898</v>
      </c>
      <c r="D901" t="str">
        <f>'[1]210 Y RFC'!C901</f>
        <v>JUEGA IMAGINA Y APRENDE SA DE CV</v>
      </c>
      <c r="E901" s="28">
        <f>SUMIFS(Tabla16[TASA 16],Tabla16[NUM],Tabla1[[#This Row],[CODIGO]])</f>
        <v>27581</v>
      </c>
      <c r="F901" s="28">
        <f>SUMIFS(Tabla16[TASA 0%],Tabla16[NUM],Tabla1[[#This Row],[CODIGO]])</f>
        <v>3.999999999996362E-2</v>
      </c>
      <c r="G901" s="28">
        <f>SUMIFS(Tabla16[[EXENTO ]],Tabla16[NUM],Tabla1[[#This Row],[CODIGO]])</f>
        <v>0</v>
      </c>
      <c r="H901" s="28">
        <f>SUMIFS(Tabla16[IVA],Tabla16[NUM],Tabla1[[#This Row],[CODIGO]])</f>
        <v>4412.96</v>
      </c>
      <c r="I901" s="28">
        <f>SUMIFS(Tabla16[ISR RET.],Tabla16[NUM],Tabla1[[#This Row],[CODIGO]])</f>
        <v>0</v>
      </c>
      <c r="J901" s="28">
        <f>SUMIFS(Tabla16[IVA RET.],Tabla16[NUM],Tabla1[[#This Row],[CODIGO]])</f>
        <v>0</v>
      </c>
      <c r="K901" t="str">
        <f>FIXED(Tabla1[[#This Row],[TASA 16%]],0)</f>
        <v>27,581</v>
      </c>
      <c r="L901" t="str">
        <f>FIXED(Tabla1[[#This Row],[TASA 0%]],0)</f>
        <v>0</v>
      </c>
      <c r="M901" t="str">
        <f>FIXED(Tabla1[[#This Row],[TASA EXE.]],0)</f>
        <v>0</v>
      </c>
      <c r="N901" t="str">
        <f>FIXED(Tabla1[[#This Row],[IVA]],0)</f>
        <v>4,413</v>
      </c>
      <c r="O901" t="str">
        <f>FIXED(Tabla1[[#This Row],[ISR RET]],0)</f>
        <v>0</v>
      </c>
      <c r="P901" t="str">
        <f>FIXED(Tabla1[[#This Row],[IVA RET]],0)</f>
        <v>0</v>
      </c>
      <c r="R901" s="35">
        <f>Tabla1[[#This Row],[TASA 16]]*16%</f>
        <v>4412.96</v>
      </c>
    </row>
    <row r="902" spans="2:20" x14ac:dyDescent="0.25">
      <c r="B902" t="str">
        <f>'[1]210 Y RFC'!A902</f>
        <v>CAGD970709CS0</v>
      </c>
      <c r="C902" t="str">
        <f>'[1]210 Y RFC'!B902</f>
        <v>210-0899</v>
      </c>
      <c r="D902" t="str">
        <f>'[1]210 Y RFC'!C902</f>
        <v>CASILLAS GONZALEZ DAYANA ELIZABETH</v>
      </c>
      <c r="E902" s="28">
        <f>SUMIFS(Tabla16[TASA 16],Tabla16[NUM],Tabla1[[#This Row],[CODIGO]])</f>
        <v>0</v>
      </c>
      <c r="F902" s="28">
        <f>SUMIFS(Tabla16[TASA 0%],Tabla16[NUM],Tabla1[[#This Row],[CODIGO]])</f>
        <v>0</v>
      </c>
      <c r="G902" s="28">
        <f>SUMIFS(Tabla16[[EXENTO ]],Tabla16[NUM],Tabla1[[#This Row],[CODIGO]])</f>
        <v>0</v>
      </c>
      <c r="H902" s="28">
        <f>SUMIFS(Tabla16[IVA],Tabla16[NUM],Tabla1[[#This Row],[CODIGO]])</f>
        <v>0</v>
      </c>
      <c r="I902" s="28">
        <f>SUMIFS(Tabla16[ISR RET.],Tabla16[NUM],Tabla1[[#This Row],[CODIGO]])</f>
        <v>0</v>
      </c>
      <c r="J902" s="28">
        <f>SUMIFS(Tabla16[IVA RET.],Tabla16[NUM],Tabla1[[#This Row],[CODIGO]])</f>
        <v>0</v>
      </c>
      <c r="K902" t="str">
        <f>FIXED(Tabla1[[#This Row],[TASA 16%]],0)</f>
        <v>0</v>
      </c>
      <c r="L902" t="str">
        <f>FIXED(Tabla1[[#This Row],[TASA 0%]],0)</f>
        <v>0</v>
      </c>
      <c r="M902" t="str">
        <f>FIXED(Tabla1[[#This Row],[TASA EXE.]],0)</f>
        <v>0</v>
      </c>
      <c r="N902" t="str">
        <f>FIXED(Tabla1[[#This Row],[IVA]],0)</f>
        <v>0</v>
      </c>
      <c r="O902" t="str">
        <f>FIXED(Tabla1[[#This Row],[ISR RET]],0)</f>
        <v>0</v>
      </c>
      <c r="P902" t="str">
        <f>FIXED(Tabla1[[#This Row],[IVA RET]],0)</f>
        <v>0</v>
      </c>
      <c r="R902" s="35">
        <f>Tabla1[[#This Row],[TASA 16]]*16%</f>
        <v>0</v>
      </c>
    </row>
    <row r="903" spans="2:20" x14ac:dyDescent="0.25">
      <c r="B903" t="str">
        <f>'[1]210 Y RFC'!A903</f>
        <v>EALR711129GF2</v>
      </c>
      <c r="C903" t="str">
        <f>'[1]210 Y RFC'!B903</f>
        <v>210-0900</v>
      </c>
      <c r="D903" t="str">
        <f>'[1]210 Y RFC'!C903</f>
        <v>ESPARZA LOPEZ ROSA ALICIA</v>
      </c>
      <c r="E903" s="28">
        <f>SUMIFS(Tabla16[TASA 16],Tabla16[NUM],Tabla1[[#This Row],[CODIGO]])</f>
        <v>0</v>
      </c>
      <c r="F903" s="28">
        <f>SUMIFS(Tabla16[TASA 0%],Tabla16[NUM],Tabla1[[#This Row],[CODIGO]])</f>
        <v>0</v>
      </c>
      <c r="G903" s="28">
        <f>SUMIFS(Tabla16[[EXENTO ]],Tabla16[NUM],Tabla1[[#This Row],[CODIGO]])</f>
        <v>0</v>
      </c>
      <c r="H903" s="28">
        <f>SUMIFS(Tabla16[IVA],Tabla16[NUM],Tabla1[[#This Row],[CODIGO]])</f>
        <v>0</v>
      </c>
      <c r="I903" s="28">
        <f>SUMIFS(Tabla16[ISR RET.],Tabla16[NUM],Tabla1[[#This Row],[CODIGO]])</f>
        <v>0</v>
      </c>
      <c r="J903" s="28">
        <f>SUMIFS(Tabla16[IVA RET.],Tabla16[NUM],Tabla1[[#This Row],[CODIGO]])</f>
        <v>0</v>
      </c>
      <c r="K903" t="str">
        <f>FIXED(Tabla1[[#This Row],[TASA 16%]],0)</f>
        <v>0</v>
      </c>
      <c r="L903" t="str">
        <f>FIXED(Tabla1[[#This Row],[TASA 0%]],0)</f>
        <v>0</v>
      </c>
      <c r="M903" t="str">
        <f>FIXED(Tabla1[[#This Row],[TASA EXE.]],0)</f>
        <v>0</v>
      </c>
      <c r="N903" t="str">
        <f>FIXED(Tabla1[[#This Row],[IVA]],0)</f>
        <v>0</v>
      </c>
      <c r="O903" t="str">
        <f>FIXED(Tabla1[[#This Row],[ISR RET]],0)</f>
        <v>0</v>
      </c>
      <c r="P903" t="str">
        <f>FIXED(Tabla1[[#This Row],[IVA RET]],0)</f>
        <v>0</v>
      </c>
      <c r="R903" s="35">
        <f>Tabla1[[#This Row],[TASA 16]]*16%</f>
        <v>0</v>
      </c>
    </row>
    <row r="904" spans="2:20" x14ac:dyDescent="0.25">
      <c r="B904" t="str">
        <f>'[1]210 Y RFC'!A904</f>
        <v>GOCG880531K86</v>
      </c>
      <c r="C904" t="str">
        <f>'[1]210 Y RFC'!B904</f>
        <v>210-0901</v>
      </c>
      <c r="D904" t="str">
        <f>'[1]210 Y RFC'!C904</f>
        <v>GONZALEZ CASTELLANOS MARIA GUADALUPE</v>
      </c>
      <c r="E904" s="28">
        <f>SUMIFS(Tabla16[TASA 16],Tabla16[NUM],Tabla1[[#This Row],[CODIGO]])</f>
        <v>0</v>
      </c>
      <c r="F904" s="28">
        <f>SUMIFS(Tabla16[TASA 0%],Tabla16[NUM],Tabla1[[#This Row],[CODIGO]])</f>
        <v>0</v>
      </c>
      <c r="G904" s="28">
        <f>SUMIFS(Tabla16[[EXENTO ]],Tabla16[NUM],Tabla1[[#This Row],[CODIGO]])</f>
        <v>0</v>
      </c>
      <c r="H904" s="28">
        <f>SUMIFS(Tabla16[IVA],Tabla16[NUM],Tabla1[[#This Row],[CODIGO]])</f>
        <v>0</v>
      </c>
      <c r="I904" s="28">
        <f>SUMIFS(Tabla16[ISR RET.],Tabla16[NUM],Tabla1[[#This Row],[CODIGO]])</f>
        <v>0</v>
      </c>
      <c r="J904" s="28">
        <f>SUMIFS(Tabla16[IVA RET.],Tabla16[NUM],Tabla1[[#This Row],[CODIGO]])</f>
        <v>0</v>
      </c>
      <c r="K904" t="str">
        <f>FIXED(Tabla1[[#This Row],[TASA 16%]],0)</f>
        <v>0</v>
      </c>
      <c r="L904" t="str">
        <f>FIXED(Tabla1[[#This Row],[TASA 0%]],0)</f>
        <v>0</v>
      </c>
      <c r="M904" t="str">
        <f>FIXED(Tabla1[[#This Row],[TASA EXE.]],0)</f>
        <v>0</v>
      </c>
      <c r="N904" t="str">
        <f>FIXED(Tabla1[[#This Row],[IVA]],0)</f>
        <v>0</v>
      </c>
      <c r="O904" t="str">
        <f>FIXED(Tabla1[[#This Row],[ISR RET]],0)</f>
        <v>0</v>
      </c>
      <c r="P904" t="str">
        <f>FIXED(Tabla1[[#This Row],[IVA RET]],0)</f>
        <v>0</v>
      </c>
      <c r="R904" s="35">
        <f>Tabla1[[#This Row],[TASA 16]]*16%</f>
        <v>0</v>
      </c>
    </row>
    <row r="905" spans="2:20" x14ac:dyDescent="0.25">
      <c r="B905" t="str">
        <f>'[1]210 Y RFC'!A905</f>
        <v>NFP000531S45</v>
      </c>
      <c r="C905" t="str">
        <f>'[1]210 Y RFC'!B905</f>
        <v>210-0902</v>
      </c>
      <c r="D905" t="str">
        <f>'[1]210 Y RFC'!C905</f>
        <v>NISSIN FOOD PRODUCTS CO. LTD. SUCURSAL</v>
      </c>
      <c r="E905" s="28">
        <f>SUMIFS(Tabla16[TASA 16],Tabla16[NUM],Tabla1[[#This Row],[CODIGO]])</f>
        <v>0</v>
      </c>
      <c r="F905" s="28">
        <f>SUMIFS(Tabla16[TASA 0%],Tabla16[NUM],Tabla1[[#This Row],[CODIGO]])</f>
        <v>0</v>
      </c>
      <c r="G905" s="28">
        <f>SUMIFS(Tabla16[[EXENTO ]],Tabla16[NUM],Tabla1[[#This Row],[CODIGO]])</f>
        <v>0</v>
      </c>
      <c r="H905" s="28">
        <f>SUMIFS(Tabla16[IVA],Tabla16[NUM],Tabla1[[#This Row],[CODIGO]])</f>
        <v>0</v>
      </c>
      <c r="I905" s="28">
        <f>SUMIFS(Tabla16[ISR RET.],Tabla16[NUM],Tabla1[[#This Row],[CODIGO]])</f>
        <v>0</v>
      </c>
      <c r="J905" s="28">
        <f>SUMIFS(Tabla16[IVA RET.],Tabla16[NUM],Tabla1[[#This Row],[CODIGO]])</f>
        <v>0</v>
      </c>
      <c r="K905" t="str">
        <f>FIXED(Tabla1[[#This Row],[TASA 16%]],0)</f>
        <v>0</v>
      </c>
      <c r="L905" t="str">
        <f>FIXED(Tabla1[[#This Row],[TASA 0%]],0)</f>
        <v>0</v>
      </c>
      <c r="M905" t="str">
        <f>FIXED(Tabla1[[#This Row],[TASA EXE.]],0)</f>
        <v>0</v>
      </c>
      <c r="N905" t="str">
        <f>FIXED(Tabla1[[#This Row],[IVA]],0)</f>
        <v>0</v>
      </c>
      <c r="O905" t="str">
        <f>FIXED(Tabla1[[#This Row],[ISR RET]],0)</f>
        <v>0</v>
      </c>
      <c r="P905" t="str">
        <f>FIXED(Tabla1[[#This Row],[IVA RET]],0)</f>
        <v>0</v>
      </c>
      <c r="R905" s="35">
        <f>Tabla1[[#This Row],[TASA 16]]*16%</f>
        <v>0</v>
      </c>
    </row>
    <row r="906" spans="2:20" x14ac:dyDescent="0.25">
      <c r="B906" t="str">
        <f>'[1]210 Y RFC'!A906</f>
        <v>CAK170710IE4</v>
      </c>
      <c r="C906" t="str">
        <f>'[1]210 Y RFC'!B906</f>
        <v>210-0903</v>
      </c>
      <c r="D906" t="str">
        <f>'[1]210 Y RFC'!C906</f>
        <v>COMERCIAL DE ALUMINIO KENIZA SA DE CV</v>
      </c>
      <c r="E906" s="28">
        <f>SUMIFS(Tabla16[TASA 16],Tabla16[NUM],Tabla1[[#This Row],[CODIGO]])</f>
        <v>0</v>
      </c>
      <c r="F906" s="28">
        <f>SUMIFS(Tabla16[TASA 0%],Tabla16[NUM],Tabla1[[#This Row],[CODIGO]])</f>
        <v>0</v>
      </c>
      <c r="G906" s="28">
        <f>SUMIFS(Tabla16[[EXENTO ]],Tabla16[NUM],Tabla1[[#This Row],[CODIGO]])</f>
        <v>0</v>
      </c>
      <c r="H906" s="28">
        <f>SUMIFS(Tabla16[IVA],Tabla16[NUM],Tabla1[[#This Row],[CODIGO]])</f>
        <v>0</v>
      </c>
      <c r="I906" s="28">
        <f>SUMIFS(Tabla16[ISR RET.],Tabla16[NUM],Tabla1[[#This Row],[CODIGO]])</f>
        <v>0</v>
      </c>
      <c r="J906" s="28">
        <f>SUMIFS(Tabla16[IVA RET.],Tabla16[NUM],Tabla1[[#This Row],[CODIGO]])</f>
        <v>0</v>
      </c>
      <c r="K906" t="str">
        <f>FIXED(Tabla1[[#This Row],[TASA 16%]],0)</f>
        <v>0</v>
      </c>
      <c r="L906" t="str">
        <f>FIXED(Tabla1[[#This Row],[TASA 0%]],0)</f>
        <v>0</v>
      </c>
      <c r="M906" t="str">
        <f>FIXED(Tabla1[[#This Row],[TASA EXE.]],0)</f>
        <v>0</v>
      </c>
      <c r="N906" t="str">
        <f>FIXED(Tabla1[[#This Row],[IVA]],0)</f>
        <v>0</v>
      </c>
      <c r="O906" t="str">
        <f>FIXED(Tabla1[[#This Row],[ISR RET]],0)</f>
        <v>0</v>
      </c>
      <c r="P906" t="str">
        <f>FIXED(Tabla1[[#This Row],[IVA RET]],0)</f>
        <v>0</v>
      </c>
      <c r="R906" s="35">
        <f>Tabla1[[#This Row],[TASA 16]]*16%</f>
        <v>0</v>
      </c>
      <c r="T906" s="67"/>
    </row>
    <row r="907" spans="2:20" x14ac:dyDescent="0.25">
      <c r="B907" t="str">
        <f>'[1]210 Y RFC'!A907</f>
        <v>FASM7708052B9</v>
      </c>
      <c r="C907" t="str">
        <f>'[1]210 Y RFC'!B907</f>
        <v>210-0904</v>
      </c>
      <c r="D907" t="str">
        <f>'[1]210 Y RFC'!C907</f>
        <v>FRAUSTO SALCEDO MONICA</v>
      </c>
      <c r="E907" s="28">
        <f>SUMIFS(Tabla16[TASA 16],Tabla16[NUM],Tabla1[[#This Row],[CODIGO]])</f>
        <v>35714.875</v>
      </c>
      <c r="F907" s="28">
        <f>SUMIFS(Tabla16[TASA 0%],Tabla16[NUM],Tabla1[[#This Row],[CODIGO]])</f>
        <v>0.20499999999901775</v>
      </c>
      <c r="G907" s="28">
        <f>SUMIFS(Tabla16[[EXENTO ]],Tabla16[NUM],Tabla1[[#This Row],[CODIGO]])</f>
        <v>0</v>
      </c>
      <c r="H907" s="28">
        <f>SUMIFS(Tabla16[IVA],Tabla16[NUM],Tabla1[[#This Row],[CODIGO]])</f>
        <v>5714.38</v>
      </c>
      <c r="I907" s="28">
        <f>SUMIFS(Tabla16[ISR RET.],Tabla16[NUM],Tabla1[[#This Row],[CODIGO]])</f>
        <v>0</v>
      </c>
      <c r="J907" s="28">
        <f>SUMIFS(Tabla16[IVA RET.],Tabla16[NUM],Tabla1[[#This Row],[CODIGO]])</f>
        <v>0</v>
      </c>
      <c r="K907" t="str">
        <f>FIXED(Tabla1[[#This Row],[TASA 16%]],0)</f>
        <v>35,715</v>
      </c>
      <c r="L907" t="str">
        <f>FIXED(Tabla1[[#This Row],[TASA 0%]],0)</f>
        <v>0</v>
      </c>
      <c r="M907" t="str">
        <f>FIXED(Tabla1[[#This Row],[TASA EXE.]],0)</f>
        <v>0</v>
      </c>
      <c r="N907" t="str">
        <f>FIXED(Tabla1[[#This Row],[IVA]],0)</f>
        <v>5,714</v>
      </c>
      <c r="O907" t="str">
        <f>FIXED(Tabla1[[#This Row],[ISR RET]],0)</f>
        <v>0</v>
      </c>
      <c r="P907" t="str">
        <f>FIXED(Tabla1[[#This Row],[IVA RET]],0)</f>
        <v>0</v>
      </c>
      <c r="R907" s="35">
        <f>Tabla1[[#This Row],[TASA 16]]*16%</f>
        <v>5714.4000000000005</v>
      </c>
    </row>
    <row r="908" spans="2:20" x14ac:dyDescent="0.25">
      <c r="B908" t="str">
        <f>'[1]210 Y RFC'!A908</f>
        <v>JAU000120468</v>
      </c>
      <c r="C908" t="str">
        <f>'[1]210 Y RFC'!B908</f>
        <v>210-0905</v>
      </c>
      <c r="D908" t="str">
        <f>'[1]210 Y RFC'!C908</f>
        <v>JIMENEZ AUTOCAMIONES SA DE CV</v>
      </c>
      <c r="E908" s="28">
        <f>SUMIFS(Tabla16[TASA 16],Tabla16[NUM],Tabla1[[#This Row],[CODIGO]])</f>
        <v>0</v>
      </c>
      <c r="F908" s="28">
        <f>SUMIFS(Tabla16[TASA 0%],Tabla16[NUM],Tabla1[[#This Row],[CODIGO]])</f>
        <v>0</v>
      </c>
      <c r="G908" s="28">
        <f>SUMIFS(Tabla16[[EXENTO ]],Tabla16[NUM],Tabla1[[#This Row],[CODIGO]])</f>
        <v>0</v>
      </c>
      <c r="H908" s="28">
        <f>SUMIFS(Tabla16[IVA],Tabla16[NUM],Tabla1[[#This Row],[CODIGO]])</f>
        <v>0</v>
      </c>
      <c r="I908" s="28">
        <f>SUMIFS(Tabla16[ISR RET.],Tabla16[NUM],Tabla1[[#This Row],[CODIGO]])</f>
        <v>0</v>
      </c>
      <c r="J908" s="28">
        <f>SUMIFS(Tabla16[IVA RET.],Tabla16[NUM],Tabla1[[#This Row],[CODIGO]])</f>
        <v>0</v>
      </c>
      <c r="K908" t="str">
        <f>FIXED(Tabla1[[#This Row],[TASA 16%]],0)</f>
        <v>0</v>
      </c>
      <c r="L908" t="str">
        <f>FIXED(Tabla1[[#This Row],[TASA 0%]],0)</f>
        <v>0</v>
      </c>
      <c r="M908" t="str">
        <f>FIXED(Tabla1[[#This Row],[TASA EXE.]],0)</f>
        <v>0</v>
      </c>
      <c r="N908" t="str">
        <f>FIXED(Tabla1[[#This Row],[IVA]],0)</f>
        <v>0</v>
      </c>
      <c r="O908" t="str">
        <f>FIXED(Tabla1[[#This Row],[ISR RET]],0)</f>
        <v>0</v>
      </c>
      <c r="P908" t="str">
        <f>FIXED(Tabla1[[#This Row],[IVA RET]],0)</f>
        <v>0</v>
      </c>
      <c r="R908" s="35">
        <f>Tabla1[[#This Row],[TASA 16]]*16%</f>
        <v>0</v>
      </c>
    </row>
    <row r="909" spans="2:20" x14ac:dyDescent="0.25">
      <c r="B909" t="str">
        <f>'[1]210 Y RFC'!A909</f>
        <v>BMA1804231Y8</v>
      </c>
      <c r="C909" t="str">
        <f>'[1]210 Y RFC'!B909</f>
        <v>210-0906</v>
      </c>
      <c r="D909" t="str">
        <f>'[1]210 Y RFC'!C909</f>
        <v>BONANZA MANUFACTURA SA DE CV</v>
      </c>
      <c r="E909" s="28">
        <f>SUMIFS(Tabla16[TASA 16],Tabla16[NUM],Tabla1[[#This Row],[CODIGO]])</f>
        <v>0</v>
      </c>
      <c r="F909" s="28">
        <f>SUMIFS(Tabla16[TASA 0%],Tabla16[NUM],Tabla1[[#This Row],[CODIGO]])</f>
        <v>0</v>
      </c>
      <c r="G909" s="28">
        <f>SUMIFS(Tabla16[[EXENTO ]],Tabla16[NUM],Tabla1[[#This Row],[CODIGO]])</f>
        <v>0</v>
      </c>
      <c r="H909" s="28">
        <f>SUMIFS(Tabla16[IVA],Tabla16[NUM],Tabla1[[#This Row],[CODIGO]])</f>
        <v>0</v>
      </c>
      <c r="I909" s="28">
        <f>SUMIFS(Tabla16[ISR RET.],Tabla16[NUM],Tabla1[[#This Row],[CODIGO]])</f>
        <v>0</v>
      </c>
      <c r="J909" s="28">
        <f>SUMIFS(Tabla16[IVA RET.],Tabla16[NUM],Tabla1[[#This Row],[CODIGO]])</f>
        <v>0</v>
      </c>
      <c r="K909" t="str">
        <f>FIXED(Tabla1[[#This Row],[TASA 16%]],0)</f>
        <v>0</v>
      </c>
      <c r="L909" t="str">
        <f>FIXED(Tabla1[[#This Row],[TASA 0%]],0)</f>
        <v>0</v>
      </c>
      <c r="M909" t="str">
        <f>FIXED(Tabla1[[#This Row],[TASA EXE.]],0)</f>
        <v>0</v>
      </c>
      <c r="N909" t="str">
        <f>FIXED(Tabla1[[#This Row],[IVA]],0)</f>
        <v>0</v>
      </c>
      <c r="O909" t="str">
        <f>FIXED(Tabla1[[#This Row],[ISR RET]],0)</f>
        <v>0</v>
      </c>
      <c r="P909" t="str">
        <f>FIXED(Tabla1[[#This Row],[IVA RET]],0)</f>
        <v>0</v>
      </c>
      <c r="R909" s="35">
        <f>Tabla1[[#This Row],[TASA 16]]*16%</f>
        <v>0</v>
      </c>
    </row>
    <row r="910" spans="2:20" x14ac:dyDescent="0.25">
      <c r="B910" t="str">
        <f>'[1]210 Y RFC'!A910</f>
        <v>ADP140917PV2</v>
      </c>
      <c r="C910" t="str">
        <f>'[1]210 Y RFC'!B910</f>
        <v>210-0907</v>
      </c>
      <c r="D910" t="str">
        <f>'[1]210 Y RFC'!C910</f>
        <v>ASESORIA Y DESARROLLO DE PRODUCTOS NATURISTAS SA DE CV</v>
      </c>
      <c r="E910" s="28">
        <f>SUMIFS(Tabla16[TASA 16],Tabla16[NUM],Tabla1[[#This Row],[CODIGO]])</f>
        <v>0</v>
      </c>
      <c r="F910" s="28">
        <f>SUMIFS(Tabla16[TASA 0%],Tabla16[NUM],Tabla1[[#This Row],[CODIGO]])</f>
        <v>0</v>
      </c>
      <c r="G910" s="28">
        <f>SUMIFS(Tabla16[[EXENTO ]],Tabla16[NUM],Tabla1[[#This Row],[CODIGO]])</f>
        <v>0</v>
      </c>
      <c r="H910" s="28">
        <f>SUMIFS(Tabla16[IVA],Tabla16[NUM],Tabla1[[#This Row],[CODIGO]])</f>
        <v>0</v>
      </c>
      <c r="I910" s="28">
        <f>SUMIFS(Tabla16[ISR RET.],Tabla16[NUM],Tabla1[[#This Row],[CODIGO]])</f>
        <v>0</v>
      </c>
      <c r="J910" s="28">
        <f>SUMIFS(Tabla16[IVA RET.],Tabla16[NUM],Tabla1[[#This Row],[CODIGO]])</f>
        <v>0</v>
      </c>
      <c r="K910" t="str">
        <f>FIXED(Tabla1[[#This Row],[TASA 16%]],0)</f>
        <v>0</v>
      </c>
      <c r="L910" t="str">
        <f>FIXED(Tabla1[[#This Row],[TASA 0%]],0)</f>
        <v>0</v>
      </c>
      <c r="M910" t="str">
        <f>FIXED(Tabla1[[#This Row],[TASA EXE.]],0)</f>
        <v>0</v>
      </c>
      <c r="N910" t="str">
        <f>FIXED(Tabla1[[#This Row],[IVA]],0)</f>
        <v>0</v>
      </c>
      <c r="O910" t="str">
        <f>FIXED(Tabla1[[#This Row],[ISR RET]],0)</f>
        <v>0</v>
      </c>
      <c r="P910" t="str">
        <f>FIXED(Tabla1[[#This Row],[IVA RET]],0)</f>
        <v>0</v>
      </c>
      <c r="R910" s="35">
        <f>Tabla1[[#This Row],[TASA 16]]*16%</f>
        <v>0</v>
      </c>
    </row>
    <row r="911" spans="2:20" x14ac:dyDescent="0.25">
      <c r="B911" t="str">
        <f>'[1]210 Y RFC'!A911</f>
        <v>CORR770222NV5</v>
      </c>
      <c r="C911" t="str">
        <f>'[1]210 Y RFC'!B911</f>
        <v>210-0908</v>
      </c>
      <c r="D911" t="str">
        <f>'[1]210 Y RFC'!C911</f>
        <v>CORONADO RAMIREZ RENE CRISTOBAL</v>
      </c>
      <c r="E911" s="28">
        <f>SUMIFS(Tabla16[TASA 16],Tabla16[NUM],Tabla1[[#This Row],[CODIGO]])</f>
        <v>0</v>
      </c>
      <c r="F911" s="28">
        <f>SUMIFS(Tabla16[TASA 0%],Tabla16[NUM],Tabla1[[#This Row],[CODIGO]])</f>
        <v>0</v>
      </c>
      <c r="G911" s="28">
        <f>SUMIFS(Tabla16[[EXENTO ]],Tabla16[NUM],Tabla1[[#This Row],[CODIGO]])</f>
        <v>0</v>
      </c>
      <c r="H911" s="28">
        <f>SUMIFS(Tabla16[IVA],Tabla16[NUM],Tabla1[[#This Row],[CODIGO]])</f>
        <v>0</v>
      </c>
      <c r="I911" s="28">
        <f>SUMIFS(Tabla16[ISR RET.],Tabla16[NUM],Tabla1[[#This Row],[CODIGO]])</f>
        <v>0</v>
      </c>
      <c r="J911" s="28">
        <f>SUMIFS(Tabla16[IVA RET.],Tabla16[NUM],Tabla1[[#This Row],[CODIGO]])</f>
        <v>0</v>
      </c>
      <c r="K911" t="str">
        <f>FIXED(Tabla1[[#This Row],[TASA 16%]],0)</f>
        <v>0</v>
      </c>
      <c r="L911" t="str">
        <f>FIXED(Tabla1[[#This Row],[TASA 0%]],0)</f>
        <v>0</v>
      </c>
      <c r="M911" t="str">
        <f>FIXED(Tabla1[[#This Row],[TASA EXE.]],0)</f>
        <v>0</v>
      </c>
      <c r="N911" t="str">
        <f>FIXED(Tabla1[[#This Row],[IVA]],0)</f>
        <v>0</v>
      </c>
      <c r="O911" t="str">
        <f>FIXED(Tabla1[[#This Row],[ISR RET]],0)</f>
        <v>0</v>
      </c>
      <c r="P911" t="str">
        <f>FIXED(Tabla1[[#This Row],[IVA RET]],0)</f>
        <v>0</v>
      </c>
      <c r="R911" s="35">
        <f>Tabla1[[#This Row],[TASA 16]]*16%</f>
        <v>0</v>
      </c>
    </row>
    <row r="912" spans="2:20" x14ac:dyDescent="0.25">
      <c r="B912" t="str">
        <f>'[1]210 Y RFC'!A912</f>
        <v>GUGR920225CD6</v>
      </c>
      <c r="C912" t="str">
        <f>'[1]210 Y RFC'!B912</f>
        <v>210-0909</v>
      </c>
      <c r="D912" t="str">
        <f>'[1]210 Y RFC'!C912</f>
        <v>GUTIERREZ GONZALEZ RODRIGO</v>
      </c>
      <c r="E912" s="28">
        <f>SUMIFS(Tabla16[TASA 16],Tabla16[NUM],Tabla1[[#This Row],[CODIGO]])</f>
        <v>0</v>
      </c>
      <c r="F912" s="28">
        <f>SUMIFS(Tabla16[TASA 0%],Tabla16[NUM],Tabla1[[#This Row],[CODIGO]])</f>
        <v>0</v>
      </c>
      <c r="G912" s="28">
        <f>SUMIFS(Tabla16[[EXENTO ]],Tabla16[NUM],Tabla1[[#This Row],[CODIGO]])</f>
        <v>0</v>
      </c>
      <c r="H912" s="28">
        <f>SUMIFS(Tabla16[IVA],Tabla16[NUM],Tabla1[[#This Row],[CODIGO]])</f>
        <v>0</v>
      </c>
      <c r="I912" s="28">
        <f>SUMIFS(Tabla16[ISR RET.],Tabla16[NUM],Tabla1[[#This Row],[CODIGO]])</f>
        <v>0</v>
      </c>
      <c r="J912" s="28">
        <f>SUMIFS(Tabla16[IVA RET.],Tabla16[NUM],Tabla1[[#This Row],[CODIGO]])</f>
        <v>0</v>
      </c>
      <c r="K912" t="str">
        <f>FIXED(Tabla1[[#This Row],[TASA 16%]],0)</f>
        <v>0</v>
      </c>
      <c r="L912" t="str">
        <f>FIXED(Tabla1[[#This Row],[TASA 0%]],0)</f>
        <v>0</v>
      </c>
      <c r="M912" t="str">
        <f>FIXED(Tabla1[[#This Row],[TASA EXE.]],0)</f>
        <v>0</v>
      </c>
      <c r="N912" t="str">
        <f>FIXED(Tabla1[[#This Row],[IVA]],0)</f>
        <v>0</v>
      </c>
      <c r="O912" t="str">
        <f>FIXED(Tabla1[[#This Row],[ISR RET]],0)</f>
        <v>0</v>
      </c>
      <c r="P912" t="str">
        <f>FIXED(Tabla1[[#This Row],[IVA RET]],0)</f>
        <v>0</v>
      </c>
      <c r="R912" s="35">
        <f>Tabla1[[#This Row],[TASA 16]]*16%</f>
        <v>0</v>
      </c>
    </row>
    <row r="913" spans="2:18" x14ac:dyDescent="0.25">
      <c r="B913" t="str">
        <f>'[1]210 Y RFC'!A913</f>
        <v>EIL160125DP2</v>
      </c>
      <c r="C913" t="str">
        <f>'[1]210 Y RFC'!B913</f>
        <v>210-0910</v>
      </c>
      <c r="D913" t="str">
        <f>'[1]210 Y RFC'!C913</f>
        <v>ESTRATEGIAS IP LATINOAMERICA S DE RL DE CV</v>
      </c>
      <c r="E913" s="28">
        <f>SUMIFS(Tabla16[TASA 16],Tabla16[NUM],Tabla1[[#This Row],[CODIGO]])</f>
        <v>0</v>
      </c>
      <c r="F913" s="28">
        <f>SUMIFS(Tabla16[TASA 0%],Tabla16[NUM],Tabla1[[#This Row],[CODIGO]])</f>
        <v>0</v>
      </c>
      <c r="G913" s="28">
        <f>SUMIFS(Tabla16[[EXENTO ]],Tabla16[NUM],Tabla1[[#This Row],[CODIGO]])</f>
        <v>0</v>
      </c>
      <c r="H913" s="28">
        <f>SUMIFS(Tabla16[IVA],Tabla16[NUM],Tabla1[[#This Row],[CODIGO]])</f>
        <v>0</v>
      </c>
      <c r="I913" s="28">
        <f>SUMIFS(Tabla16[ISR RET.],Tabla16[NUM],Tabla1[[#This Row],[CODIGO]])</f>
        <v>0</v>
      </c>
      <c r="J913" s="28">
        <f>SUMIFS(Tabla16[IVA RET.],Tabla16[NUM],Tabla1[[#This Row],[CODIGO]])</f>
        <v>0</v>
      </c>
      <c r="K913" t="str">
        <f>FIXED(Tabla1[[#This Row],[TASA 16%]],0)</f>
        <v>0</v>
      </c>
      <c r="L913" t="str">
        <f>FIXED(Tabla1[[#This Row],[TASA 0%]],0)</f>
        <v>0</v>
      </c>
      <c r="M913" t="str">
        <f>FIXED(Tabla1[[#This Row],[TASA EXE.]],0)</f>
        <v>0</v>
      </c>
      <c r="N913" t="str">
        <f>FIXED(Tabla1[[#This Row],[IVA]],0)</f>
        <v>0</v>
      </c>
      <c r="O913" t="str">
        <f>FIXED(Tabla1[[#This Row],[ISR RET]],0)</f>
        <v>0</v>
      </c>
      <c r="P913" t="str">
        <f>FIXED(Tabla1[[#This Row],[IVA RET]],0)</f>
        <v>0</v>
      </c>
      <c r="R913" s="35">
        <f>Tabla1[[#This Row],[TASA 16]]*16%</f>
        <v>0</v>
      </c>
    </row>
    <row r="914" spans="2:18" x14ac:dyDescent="0.25">
      <c r="B914" t="str">
        <f>'[1]210 Y RFC'!A914</f>
        <v>HEGG9902221R1</v>
      </c>
      <c r="C914" t="str">
        <f>'[1]210 Y RFC'!B914</f>
        <v>210-0911</v>
      </c>
      <c r="D914" t="str">
        <f>'[1]210 Y RFC'!C914</f>
        <v>HERNANDEZ GUTIERREZ GABRIELA JOSELINE</v>
      </c>
      <c r="E914" s="28">
        <f>SUMIFS(Tabla16[TASA 16],Tabla16[NUM],Tabla1[[#This Row],[CODIGO]])</f>
        <v>0</v>
      </c>
      <c r="F914" s="28">
        <f>SUMIFS(Tabla16[TASA 0%],Tabla16[NUM],Tabla1[[#This Row],[CODIGO]])</f>
        <v>0</v>
      </c>
      <c r="G914" s="28">
        <f>SUMIFS(Tabla16[[EXENTO ]],Tabla16[NUM],Tabla1[[#This Row],[CODIGO]])</f>
        <v>0</v>
      </c>
      <c r="H914" s="28">
        <f>SUMIFS(Tabla16[IVA],Tabla16[NUM],Tabla1[[#This Row],[CODIGO]])</f>
        <v>0</v>
      </c>
      <c r="I914" s="28">
        <f>SUMIFS(Tabla16[ISR RET.],Tabla16[NUM],Tabla1[[#This Row],[CODIGO]])</f>
        <v>0</v>
      </c>
      <c r="J914" s="28">
        <f>SUMIFS(Tabla16[IVA RET.],Tabla16[NUM],Tabla1[[#This Row],[CODIGO]])</f>
        <v>0</v>
      </c>
      <c r="K914" t="str">
        <f>FIXED(Tabla1[[#This Row],[TASA 16%]],0)</f>
        <v>0</v>
      </c>
      <c r="L914" t="str">
        <f>FIXED(Tabla1[[#This Row],[TASA 0%]],0)</f>
        <v>0</v>
      </c>
      <c r="M914" t="str">
        <f>FIXED(Tabla1[[#This Row],[TASA EXE.]],0)</f>
        <v>0</v>
      </c>
      <c r="N914" t="str">
        <f>FIXED(Tabla1[[#This Row],[IVA]],0)</f>
        <v>0</v>
      </c>
      <c r="O914" t="str">
        <f>FIXED(Tabla1[[#This Row],[ISR RET]],0)</f>
        <v>0</v>
      </c>
      <c r="P914" t="str">
        <f>FIXED(Tabla1[[#This Row],[IVA RET]],0)</f>
        <v>0</v>
      </c>
      <c r="R914" s="35">
        <f>Tabla1[[#This Row],[TASA 16]]*16%</f>
        <v>0</v>
      </c>
    </row>
    <row r="915" spans="2:18" x14ac:dyDescent="0.25">
      <c r="B915" t="str">
        <f>'[1]210 Y RFC'!A915</f>
        <v>DTN180615RE9</v>
      </c>
      <c r="C915" t="str">
        <f>'[1]210 Y RFC'!B915</f>
        <v>210-0912</v>
      </c>
      <c r="D915" t="str">
        <f>'[1]210 Y RFC'!C915</f>
        <v>DISTRIBUIDORA 39 SA DE CV</v>
      </c>
      <c r="E915" s="28">
        <f>SUMIFS(Tabla16[TASA 16],Tabla16[NUM],Tabla1[[#This Row],[CODIGO]])</f>
        <v>0</v>
      </c>
      <c r="F915" s="28">
        <f>SUMIFS(Tabla16[TASA 0%],Tabla16[NUM],Tabla1[[#This Row],[CODIGO]])</f>
        <v>0</v>
      </c>
      <c r="G915" s="28">
        <f>SUMIFS(Tabla16[[EXENTO ]],Tabla16[NUM],Tabla1[[#This Row],[CODIGO]])</f>
        <v>0</v>
      </c>
      <c r="H915" s="28">
        <f>SUMIFS(Tabla16[IVA],Tabla16[NUM],Tabla1[[#This Row],[CODIGO]])</f>
        <v>0</v>
      </c>
      <c r="I915" s="28">
        <f>SUMIFS(Tabla16[ISR RET.],Tabla16[NUM],Tabla1[[#This Row],[CODIGO]])</f>
        <v>0</v>
      </c>
      <c r="J915" s="28">
        <f>SUMIFS(Tabla16[IVA RET.],Tabla16[NUM],Tabla1[[#This Row],[CODIGO]])</f>
        <v>0</v>
      </c>
      <c r="K915" t="str">
        <f>FIXED(Tabla1[[#This Row],[TASA 16%]],0)</f>
        <v>0</v>
      </c>
      <c r="L915" t="str">
        <f>FIXED(Tabla1[[#This Row],[TASA 0%]],0)</f>
        <v>0</v>
      </c>
      <c r="M915" t="str">
        <f>FIXED(Tabla1[[#This Row],[TASA EXE.]],0)</f>
        <v>0</v>
      </c>
      <c r="N915" t="str">
        <f>FIXED(Tabla1[[#This Row],[IVA]],0)</f>
        <v>0</v>
      </c>
      <c r="O915" t="str">
        <f>FIXED(Tabla1[[#This Row],[ISR RET]],0)</f>
        <v>0</v>
      </c>
      <c r="P915" t="str">
        <f>FIXED(Tabla1[[#This Row],[IVA RET]],0)</f>
        <v>0</v>
      </c>
      <c r="R915" s="35">
        <f>Tabla1[[#This Row],[TASA 16]]*16%</f>
        <v>0</v>
      </c>
    </row>
    <row r="916" spans="2:18" x14ac:dyDescent="0.25">
      <c r="B916" t="str">
        <f>'[1]210 Y RFC'!A916</f>
        <v>CSA980102UV4</v>
      </c>
      <c r="C916" t="str">
        <f>'[1]210 Y RFC'!B916</f>
        <v>210-0913</v>
      </c>
      <c r="D916" t="str">
        <f>'[1]210 Y RFC'!C916</f>
        <v>CASA SABA SA DE CV</v>
      </c>
      <c r="E916" s="28">
        <f>SUMIFS(Tabla16[TASA 16],Tabla16[NUM],Tabla1[[#This Row],[CODIGO]])</f>
        <v>0</v>
      </c>
      <c r="F916" s="28">
        <f>SUMIFS(Tabla16[TASA 0%],Tabla16[NUM],Tabla1[[#This Row],[CODIGO]])</f>
        <v>0</v>
      </c>
      <c r="G916" s="28">
        <f>SUMIFS(Tabla16[[EXENTO ]],Tabla16[NUM],Tabla1[[#This Row],[CODIGO]])</f>
        <v>0</v>
      </c>
      <c r="H916" s="28">
        <f>SUMIFS(Tabla16[IVA],Tabla16[NUM],Tabla1[[#This Row],[CODIGO]])</f>
        <v>0</v>
      </c>
      <c r="I916" s="28">
        <f>SUMIFS(Tabla16[ISR RET.],Tabla16[NUM],Tabla1[[#This Row],[CODIGO]])</f>
        <v>0</v>
      </c>
      <c r="J916" s="28">
        <f>SUMIFS(Tabla16[IVA RET.],Tabla16[NUM],Tabla1[[#This Row],[CODIGO]])</f>
        <v>0</v>
      </c>
      <c r="K916" t="str">
        <f>FIXED(Tabla1[[#This Row],[TASA 16%]],0)</f>
        <v>0</v>
      </c>
      <c r="L916" t="str">
        <f>FIXED(Tabla1[[#This Row],[TASA 0%]],0)</f>
        <v>0</v>
      </c>
      <c r="M916" t="str">
        <f>FIXED(Tabla1[[#This Row],[TASA EXE.]],0)</f>
        <v>0</v>
      </c>
      <c r="N916" t="str">
        <f>FIXED(Tabla1[[#This Row],[IVA]],0)</f>
        <v>0</v>
      </c>
      <c r="O916" t="str">
        <f>FIXED(Tabla1[[#This Row],[ISR RET]],0)</f>
        <v>0</v>
      </c>
      <c r="P916" t="str">
        <f>FIXED(Tabla1[[#This Row],[IVA RET]],0)</f>
        <v>0</v>
      </c>
      <c r="R916" s="35">
        <f>Tabla1[[#This Row],[TASA 16]]*16%</f>
        <v>0</v>
      </c>
    </row>
    <row r="917" spans="2:18" x14ac:dyDescent="0.25">
      <c r="B917" t="str">
        <f>'[1]210 Y RFC'!A917</f>
        <v>DFA190220HW0</v>
      </c>
      <c r="C917" t="str">
        <f>'[1]210 Y RFC'!B917</f>
        <v>210-0914</v>
      </c>
      <c r="D917" t="str">
        <f>'[1]210 Y RFC'!C917</f>
        <v>DIMCE FARMACEUTICA SA DE CV</v>
      </c>
      <c r="E917" s="28">
        <f>SUMIFS(Tabla16[TASA 16],Tabla16[NUM],Tabla1[[#This Row],[CODIGO]])</f>
        <v>3900</v>
      </c>
      <c r="F917" s="28">
        <f>SUMIFS(Tabla16[TASA 0%],Tabla16[NUM],Tabla1[[#This Row],[CODIGO]])</f>
        <v>923750</v>
      </c>
      <c r="G917" s="28">
        <f>SUMIFS(Tabla16[[EXENTO ]],Tabla16[NUM],Tabla1[[#This Row],[CODIGO]])</f>
        <v>0</v>
      </c>
      <c r="H917" s="28">
        <f>SUMIFS(Tabla16[IVA],Tabla16[NUM],Tabla1[[#This Row],[CODIGO]])</f>
        <v>624</v>
      </c>
      <c r="I917" s="28">
        <f>SUMIFS(Tabla16[ISR RET.],Tabla16[NUM],Tabla1[[#This Row],[CODIGO]])</f>
        <v>0</v>
      </c>
      <c r="J917" s="28">
        <f>SUMIFS(Tabla16[IVA RET.],Tabla16[NUM],Tabla1[[#This Row],[CODIGO]])</f>
        <v>0</v>
      </c>
      <c r="K917" t="str">
        <f>FIXED(Tabla1[[#This Row],[TASA 16%]],0)</f>
        <v>3,900</v>
      </c>
      <c r="L917" t="str">
        <f>FIXED(Tabla1[[#This Row],[TASA 0%]],0)</f>
        <v>923,750</v>
      </c>
      <c r="M917" t="str">
        <f>FIXED(Tabla1[[#This Row],[TASA EXE.]],0)</f>
        <v>0</v>
      </c>
      <c r="N917" t="str">
        <f>FIXED(Tabla1[[#This Row],[IVA]],0)</f>
        <v>624</v>
      </c>
      <c r="O917" t="str">
        <f>FIXED(Tabla1[[#This Row],[ISR RET]],0)</f>
        <v>0</v>
      </c>
      <c r="P917" t="str">
        <f>FIXED(Tabla1[[#This Row],[IVA RET]],0)</f>
        <v>0</v>
      </c>
      <c r="R917" s="35">
        <f>Tabla1[[#This Row],[TASA 16]]*16%</f>
        <v>624</v>
      </c>
    </row>
    <row r="918" spans="2:18" x14ac:dyDescent="0.25">
      <c r="B918" t="str">
        <f>'[1]210 Y RFC'!A918</f>
        <v>CARM630111BN3</v>
      </c>
      <c r="C918" t="str">
        <f>'[1]210 Y RFC'!B918</f>
        <v>210-0915</v>
      </c>
      <c r="D918" t="str">
        <f>'[1]210 Y RFC'!C918</f>
        <v>CALDERON RODRIGUEZ MARTIN ALFONSO</v>
      </c>
      <c r="E918" s="28">
        <f>SUMIFS(Tabla16[TASA 16],Tabla16[NUM],Tabla1[[#This Row],[CODIGO]])</f>
        <v>0</v>
      </c>
      <c r="F918" s="28">
        <f>SUMIFS(Tabla16[TASA 0%],Tabla16[NUM],Tabla1[[#This Row],[CODIGO]])</f>
        <v>0</v>
      </c>
      <c r="G918" s="28">
        <f>SUMIFS(Tabla16[[EXENTO ]],Tabla16[NUM],Tabla1[[#This Row],[CODIGO]])</f>
        <v>0</v>
      </c>
      <c r="H918" s="28">
        <f>SUMIFS(Tabla16[IVA],Tabla16[NUM],Tabla1[[#This Row],[CODIGO]])</f>
        <v>0</v>
      </c>
      <c r="I918" s="28">
        <f>SUMIFS(Tabla16[ISR RET.],Tabla16[NUM],Tabla1[[#This Row],[CODIGO]])</f>
        <v>0</v>
      </c>
      <c r="J918" s="28">
        <f>SUMIFS(Tabla16[IVA RET.],Tabla16[NUM],Tabla1[[#This Row],[CODIGO]])</f>
        <v>0</v>
      </c>
      <c r="K918" t="str">
        <f>FIXED(Tabla1[[#This Row],[TASA 16%]],0)</f>
        <v>0</v>
      </c>
      <c r="L918" t="str">
        <f>FIXED(Tabla1[[#This Row],[TASA 0%]],0)</f>
        <v>0</v>
      </c>
      <c r="M918" t="str">
        <f>FIXED(Tabla1[[#This Row],[TASA EXE.]],0)</f>
        <v>0</v>
      </c>
      <c r="N918" t="str">
        <f>FIXED(Tabla1[[#This Row],[IVA]],0)</f>
        <v>0</v>
      </c>
      <c r="O918" t="str">
        <f>FIXED(Tabla1[[#This Row],[ISR RET]],0)</f>
        <v>0</v>
      </c>
      <c r="P918" t="str">
        <f>FIXED(Tabla1[[#This Row],[IVA RET]],0)</f>
        <v>0</v>
      </c>
      <c r="R918" s="35">
        <f>Tabla1[[#This Row],[TASA 16]]*16%</f>
        <v>0</v>
      </c>
    </row>
    <row r="919" spans="2:18" x14ac:dyDescent="0.25">
      <c r="B919" t="str">
        <f>'[1]210 Y RFC'!A919</f>
        <v>CNC7510024C3</v>
      </c>
      <c r="C919" t="str">
        <f>'[1]210 Y RFC'!B919</f>
        <v>210-0916</v>
      </c>
      <c r="D919" t="str">
        <f>'[1]210 Y RFC'!C919</f>
        <v>CAMARA NACIONAL DE COMERCIO SERVICIOS Y TURISMO DE TEPATITLAN DE MORELOS JALISCO</v>
      </c>
      <c r="E919" s="28">
        <f>SUMIFS(Tabla16[TASA 16],Tabla16[NUM],Tabla1[[#This Row],[CODIGO]])</f>
        <v>0</v>
      </c>
      <c r="F919" s="28">
        <f>SUMIFS(Tabla16[TASA 0%],Tabla16[NUM],Tabla1[[#This Row],[CODIGO]])</f>
        <v>0</v>
      </c>
      <c r="G919" s="28">
        <f>SUMIFS(Tabla16[[EXENTO ]],Tabla16[NUM],Tabla1[[#This Row],[CODIGO]])</f>
        <v>0</v>
      </c>
      <c r="H919" s="28">
        <f>SUMIFS(Tabla16[IVA],Tabla16[NUM],Tabla1[[#This Row],[CODIGO]])</f>
        <v>0</v>
      </c>
      <c r="I919" s="28">
        <f>SUMIFS(Tabla16[ISR RET.],Tabla16[NUM],Tabla1[[#This Row],[CODIGO]])</f>
        <v>0</v>
      </c>
      <c r="J919" s="28">
        <f>SUMIFS(Tabla16[IVA RET.],Tabla16[NUM],Tabla1[[#This Row],[CODIGO]])</f>
        <v>0</v>
      </c>
      <c r="K919" t="str">
        <f>FIXED(Tabla1[[#This Row],[TASA 16%]],0)</f>
        <v>0</v>
      </c>
      <c r="L919" t="str">
        <f>FIXED(Tabla1[[#This Row],[TASA 0%]],0)</f>
        <v>0</v>
      </c>
      <c r="M919" t="str">
        <f>FIXED(Tabla1[[#This Row],[TASA EXE.]],0)</f>
        <v>0</v>
      </c>
      <c r="N919" t="str">
        <f>FIXED(Tabla1[[#This Row],[IVA]],0)</f>
        <v>0</v>
      </c>
      <c r="O919" t="str">
        <f>FIXED(Tabla1[[#This Row],[ISR RET]],0)</f>
        <v>0</v>
      </c>
      <c r="P919" t="str">
        <f>FIXED(Tabla1[[#This Row],[IVA RET]],0)</f>
        <v>0</v>
      </c>
      <c r="R919" s="35">
        <f>Tabla1[[#This Row],[TASA 16]]*16%</f>
        <v>0</v>
      </c>
    </row>
    <row r="920" spans="2:18" x14ac:dyDescent="0.25">
      <c r="B920" t="str">
        <f>'[1]210 Y RFC'!A920</f>
        <v>MIIR880415E89</v>
      </c>
      <c r="C920" t="str">
        <f>'[1]210 Y RFC'!B920</f>
        <v>210-0917</v>
      </c>
      <c r="D920" t="str">
        <f>'[1]210 Y RFC'!C920</f>
        <v>MIRANDA IÑIGUEZ RICARDO</v>
      </c>
      <c r="E920" s="28">
        <f>SUMIFS(Tabla16[TASA 16],Tabla16[NUM],Tabla1[[#This Row],[CODIGO]])</f>
        <v>0</v>
      </c>
      <c r="F920" s="28">
        <f>SUMIFS(Tabla16[TASA 0%],Tabla16[NUM],Tabla1[[#This Row],[CODIGO]])</f>
        <v>0</v>
      </c>
      <c r="G920" s="28">
        <f>SUMIFS(Tabla16[[EXENTO ]],Tabla16[NUM],Tabla1[[#This Row],[CODIGO]])</f>
        <v>0</v>
      </c>
      <c r="H920" s="28">
        <f>SUMIFS(Tabla16[IVA],Tabla16[NUM],Tabla1[[#This Row],[CODIGO]])</f>
        <v>0</v>
      </c>
      <c r="I920" s="28">
        <f>SUMIFS(Tabla16[ISR RET.],Tabla16[NUM],Tabla1[[#This Row],[CODIGO]])</f>
        <v>0</v>
      </c>
      <c r="J920" s="28">
        <f>SUMIFS(Tabla16[IVA RET.],Tabla16[NUM],Tabla1[[#This Row],[CODIGO]])</f>
        <v>0</v>
      </c>
      <c r="K920" t="str">
        <f>FIXED(Tabla1[[#This Row],[TASA 16%]],0)</f>
        <v>0</v>
      </c>
      <c r="L920" t="str">
        <f>FIXED(Tabla1[[#This Row],[TASA 0%]],0)</f>
        <v>0</v>
      </c>
      <c r="M920" t="str">
        <f>FIXED(Tabla1[[#This Row],[TASA EXE.]],0)</f>
        <v>0</v>
      </c>
      <c r="N920" t="str">
        <f>FIXED(Tabla1[[#This Row],[IVA]],0)</f>
        <v>0</v>
      </c>
      <c r="O920" t="str">
        <f>FIXED(Tabla1[[#This Row],[ISR RET]],0)</f>
        <v>0</v>
      </c>
      <c r="P920" t="str">
        <f>FIXED(Tabla1[[#This Row],[IVA RET]],0)</f>
        <v>0</v>
      </c>
      <c r="R920" s="35">
        <f>Tabla1[[#This Row],[TASA 16]]*16%</f>
        <v>0</v>
      </c>
    </row>
    <row r="921" spans="2:18" x14ac:dyDescent="0.25">
      <c r="B921" t="str">
        <f>'[1]210 Y RFC'!A921</f>
        <v>TOGR4807016E4</v>
      </c>
      <c r="C921" t="str">
        <f>'[1]210 Y RFC'!B921</f>
        <v>210-0918</v>
      </c>
      <c r="D921" t="str">
        <f>'[1]210 Y RFC'!C921</f>
        <v>TORRES GONZALEZ ROGELIO</v>
      </c>
      <c r="E921" s="28">
        <f>SUMIFS(Tabla16[TASA 16],Tabla16[NUM],Tabla1[[#This Row],[CODIGO]])</f>
        <v>0</v>
      </c>
      <c r="F921" s="28">
        <f>SUMIFS(Tabla16[TASA 0%],Tabla16[NUM],Tabla1[[#This Row],[CODIGO]])</f>
        <v>0</v>
      </c>
      <c r="G921" s="28">
        <f>SUMIFS(Tabla16[[EXENTO ]],Tabla16[NUM],Tabla1[[#This Row],[CODIGO]])</f>
        <v>0</v>
      </c>
      <c r="H921" s="28">
        <f>SUMIFS(Tabla16[IVA],Tabla16[NUM],Tabla1[[#This Row],[CODIGO]])</f>
        <v>0</v>
      </c>
      <c r="I921" s="28">
        <f>SUMIFS(Tabla16[ISR RET.],Tabla16[NUM],Tabla1[[#This Row],[CODIGO]])</f>
        <v>0</v>
      </c>
      <c r="J921" s="28">
        <f>SUMIFS(Tabla16[IVA RET.],Tabla16[NUM],Tabla1[[#This Row],[CODIGO]])</f>
        <v>0</v>
      </c>
      <c r="K921" t="str">
        <f>FIXED(Tabla1[[#This Row],[TASA 16%]],0)</f>
        <v>0</v>
      </c>
      <c r="L921" t="str">
        <f>FIXED(Tabla1[[#This Row],[TASA 0%]],0)</f>
        <v>0</v>
      </c>
      <c r="M921" t="str">
        <f>FIXED(Tabla1[[#This Row],[TASA EXE.]],0)</f>
        <v>0</v>
      </c>
      <c r="N921" t="str">
        <f>FIXED(Tabla1[[#This Row],[IVA]],0)</f>
        <v>0</v>
      </c>
      <c r="O921" t="str">
        <f>FIXED(Tabla1[[#This Row],[ISR RET]],0)</f>
        <v>0</v>
      </c>
      <c r="P921" t="str">
        <f>FIXED(Tabla1[[#This Row],[IVA RET]],0)</f>
        <v>0</v>
      </c>
      <c r="R921" s="35">
        <f>Tabla1[[#This Row],[TASA 16]]*16%</f>
        <v>0</v>
      </c>
    </row>
    <row r="922" spans="2:18" x14ac:dyDescent="0.25">
      <c r="B922" t="str">
        <f>'[1]210 Y RFC'!A922</f>
        <v>VAMC8211062P8</v>
      </c>
      <c r="C922" t="str">
        <f>'[1]210 Y RFC'!B922</f>
        <v>210-0919</v>
      </c>
      <c r="D922" t="str">
        <f>'[1]210 Y RFC'!C922</f>
        <v>VAZQUEZ MALDONADO CHRISTIAN MICHEL</v>
      </c>
      <c r="E922" s="28">
        <f>SUMIFS(Tabla16[TASA 16],Tabla16[NUM],Tabla1[[#This Row],[CODIGO]])</f>
        <v>0</v>
      </c>
      <c r="F922" s="28">
        <f>SUMIFS(Tabla16[TASA 0%],Tabla16[NUM],Tabla1[[#This Row],[CODIGO]])</f>
        <v>0</v>
      </c>
      <c r="G922" s="28">
        <f>SUMIFS(Tabla16[[EXENTO ]],Tabla16[NUM],Tabla1[[#This Row],[CODIGO]])</f>
        <v>0</v>
      </c>
      <c r="H922" s="28">
        <f>SUMIFS(Tabla16[IVA],Tabla16[NUM],Tabla1[[#This Row],[CODIGO]])</f>
        <v>0</v>
      </c>
      <c r="I922" s="28">
        <f>SUMIFS(Tabla16[ISR RET.],Tabla16[NUM],Tabla1[[#This Row],[CODIGO]])</f>
        <v>0</v>
      </c>
      <c r="J922" s="28">
        <f>SUMIFS(Tabla16[IVA RET.],Tabla16[NUM],Tabla1[[#This Row],[CODIGO]])</f>
        <v>0</v>
      </c>
      <c r="K922" t="str">
        <f>FIXED(Tabla1[[#This Row],[TASA 16%]],0)</f>
        <v>0</v>
      </c>
      <c r="L922" t="str">
        <f>FIXED(Tabla1[[#This Row],[TASA 0%]],0)</f>
        <v>0</v>
      </c>
      <c r="M922" t="str">
        <f>FIXED(Tabla1[[#This Row],[TASA EXE.]],0)</f>
        <v>0</v>
      </c>
      <c r="N922" t="str">
        <f>FIXED(Tabla1[[#This Row],[IVA]],0)</f>
        <v>0</v>
      </c>
      <c r="O922" t="str">
        <f>FIXED(Tabla1[[#This Row],[ISR RET]],0)</f>
        <v>0</v>
      </c>
      <c r="P922" t="str">
        <f>FIXED(Tabla1[[#This Row],[IVA RET]],0)</f>
        <v>0</v>
      </c>
      <c r="R922" s="35">
        <f>Tabla1[[#This Row],[TASA 16]]*16%</f>
        <v>0</v>
      </c>
    </row>
    <row r="923" spans="2:18" x14ac:dyDescent="0.25">
      <c r="B923" t="str">
        <f>'[1]210 Y RFC'!A923</f>
        <v>JMO821210U96</v>
      </c>
      <c r="C923" t="str">
        <f>'[1]210 Y RFC'!B923</f>
        <v>210-0920</v>
      </c>
      <c r="D923" t="str">
        <f>'[1]210 Y RFC'!C923</f>
        <v>JALISCO MOTORS SA</v>
      </c>
      <c r="E923" s="28">
        <f>SUMIFS(Tabla16[TASA 16],Tabla16[NUM],Tabla1[[#This Row],[CODIGO]])</f>
        <v>0</v>
      </c>
      <c r="F923" s="28">
        <f>SUMIFS(Tabla16[TASA 0%],Tabla16[NUM],Tabla1[[#This Row],[CODIGO]])</f>
        <v>0</v>
      </c>
      <c r="G923" s="28">
        <f>SUMIFS(Tabla16[[EXENTO ]],Tabla16[NUM],Tabla1[[#This Row],[CODIGO]])</f>
        <v>0</v>
      </c>
      <c r="H923" s="28">
        <f>SUMIFS(Tabla16[IVA],Tabla16[NUM],Tabla1[[#This Row],[CODIGO]])</f>
        <v>0</v>
      </c>
      <c r="I923" s="28">
        <f>SUMIFS(Tabla16[ISR RET.],Tabla16[NUM],Tabla1[[#This Row],[CODIGO]])</f>
        <v>0</v>
      </c>
      <c r="J923" s="28">
        <f>SUMIFS(Tabla16[IVA RET.],Tabla16[NUM],Tabla1[[#This Row],[CODIGO]])</f>
        <v>0</v>
      </c>
      <c r="K923" t="str">
        <f>FIXED(Tabla1[[#This Row],[TASA 16%]],0)</f>
        <v>0</v>
      </c>
      <c r="L923" t="str">
        <f>FIXED(Tabla1[[#This Row],[TASA 0%]],0)</f>
        <v>0</v>
      </c>
      <c r="M923" t="str">
        <f>FIXED(Tabla1[[#This Row],[TASA EXE.]],0)</f>
        <v>0</v>
      </c>
      <c r="N923" t="str">
        <f>FIXED(Tabla1[[#This Row],[IVA]],0)</f>
        <v>0</v>
      </c>
      <c r="O923" t="str">
        <f>FIXED(Tabla1[[#This Row],[ISR RET]],0)</f>
        <v>0</v>
      </c>
      <c r="P923" t="str">
        <f>FIXED(Tabla1[[#This Row],[IVA RET]],0)</f>
        <v>0</v>
      </c>
      <c r="R923" s="35">
        <f>Tabla1[[#This Row],[TASA 16]]*16%</f>
        <v>0</v>
      </c>
    </row>
    <row r="924" spans="2:18" x14ac:dyDescent="0.25">
      <c r="B924" t="str">
        <f>'[1]210 Y RFC'!A924</f>
        <v>GUAF831021RTA</v>
      </c>
      <c r="C924" t="str">
        <f>'[1]210 Y RFC'!B924</f>
        <v>210-0921</v>
      </c>
      <c r="D924" t="str">
        <f>'[1]210 Y RFC'!C924</f>
        <v>GUTIERREZ ANAYA FRANCISCO JAVIER</v>
      </c>
      <c r="E924" s="28">
        <f>SUMIFS(Tabla16[TASA 16],Tabla16[NUM],Tabla1[[#This Row],[CODIGO]])</f>
        <v>0</v>
      </c>
      <c r="F924" s="28">
        <f>SUMIFS(Tabla16[TASA 0%],Tabla16[NUM],Tabla1[[#This Row],[CODIGO]])</f>
        <v>0</v>
      </c>
      <c r="G924" s="28">
        <f>SUMIFS(Tabla16[[EXENTO ]],Tabla16[NUM],Tabla1[[#This Row],[CODIGO]])</f>
        <v>0</v>
      </c>
      <c r="H924" s="28">
        <f>SUMIFS(Tabla16[IVA],Tabla16[NUM],Tabla1[[#This Row],[CODIGO]])</f>
        <v>0</v>
      </c>
      <c r="I924" s="28">
        <f>SUMIFS(Tabla16[ISR RET.],Tabla16[NUM],Tabla1[[#This Row],[CODIGO]])</f>
        <v>0</v>
      </c>
      <c r="J924" s="28">
        <f>SUMIFS(Tabla16[IVA RET.],Tabla16[NUM],Tabla1[[#This Row],[CODIGO]])</f>
        <v>0</v>
      </c>
      <c r="K924" t="str">
        <f>FIXED(Tabla1[[#This Row],[TASA 16%]],0)</f>
        <v>0</v>
      </c>
      <c r="L924" t="str">
        <f>FIXED(Tabla1[[#This Row],[TASA 0%]],0)</f>
        <v>0</v>
      </c>
      <c r="M924" t="str">
        <f>FIXED(Tabla1[[#This Row],[TASA EXE.]],0)</f>
        <v>0</v>
      </c>
      <c r="N924" t="str">
        <f>FIXED(Tabla1[[#This Row],[IVA]],0)</f>
        <v>0</v>
      </c>
      <c r="O924" t="str">
        <f>FIXED(Tabla1[[#This Row],[ISR RET]],0)</f>
        <v>0</v>
      </c>
      <c r="P924" t="str">
        <f>FIXED(Tabla1[[#This Row],[IVA RET]],0)</f>
        <v>0</v>
      </c>
      <c r="R924" s="35">
        <f>Tabla1[[#This Row],[TASA 16]]*16%</f>
        <v>0</v>
      </c>
    </row>
    <row r="925" spans="2:18" x14ac:dyDescent="0.25">
      <c r="B925" t="str">
        <f>'[1]210 Y RFC'!A925</f>
        <v>HEJJ9109105W6</v>
      </c>
      <c r="C925" t="str">
        <f>'[1]210 Y RFC'!B925</f>
        <v>210-0922</v>
      </c>
      <c r="D925" t="str">
        <f>'[1]210 Y RFC'!C925</f>
        <v>HERNANDEZ JIMENEZ JOSUE</v>
      </c>
      <c r="E925" s="28">
        <f>SUMIFS(Tabla16[TASA 16],Tabla16[NUM],Tabla1[[#This Row],[CODIGO]])</f>
        <v>0</v>
      </c>
      <c r="F925" s="28">
        <f>SUMIFS(Tabla16[TASA 0%],Tabla16[NUM],Tabla1[[#This Row],[CODIGO]])</f>
        <v>20625</v>
      </c>
      <c r="G925" s="28">
        <f>SUMIFS(Tabla16[[EXENTO ]],Tabla16[NUM],Tabla1[[#This Row],[CODIGO]])</f>
        <v>0</v>
      </c>
      <c r="H925" s="28">
        <f>SUMIFS(Tabla16[IVA],Tabla16[NUM],Tabla1[[#This Row],[CODIGO]])</f>
        <v>0</v>
      </c>
      <c r="I925" s="28">
        <f>SUMIFS(Tabla16[ISR RET.],Tabla16[NUM],Tabla1[[#This Row],[CODIGO]])</f>
        <v>0</v>
      </c>
      <c r="J925" s="28">
        <f>SUMIFS(Tabla16[IVA RET.],Tabla16[NUM],Tabla1[[#This Row],[CODIGO]])</f>
        <v>0</v>
      </c>
      <c r="K925" t="str">
        <f>FIXED(Tabla1[[#This Row],[TASA 16%]],0)</f>
        <v>0</v>
      </c>
      <c r="L925" t="str">
        <f>FIXED(Tabla1[[#This Row],[TASA 0%]],0)</f>
        <v>20,625</v>
      </c>
      <c r="M925" t="str">
        <f>FIXED(Tabla1[[#This Row],[TASA EXE.]],0)</f>
        <v>0</v>
      </c>
      <c r="N925" t="str">
        <f>FIXED(Tabla1[[#This Row],[IVA]],0)</f>
        <v>0</v>
      </c>
      <c r="O925" t="str">
        <f>FIXED(Tabla1[[#This Row],[ISR RET]],0)</f>
        <v>0</v>
      </c>
      <c r="P925" t="str">
        <f>FIXED(Tabla1[[#This Row],[IVA RET]],0)</f>
        <v>0</v>
      </c>
      <c r="R925" s="35">
        <f>Tabla1[[#This Row],[TASA 16]]*16%</f>
        <v>0</v>
      </c>
    </row>
    <row r="926" spans="2:18" x14ac:dyDescent="0.25">
      <c r="B926" t="str">
        <f>'[1]210 Y RFC'!A926</f>
        <v>AMU8305034M6</v>
      </c>
      <c r="C926" t="str">
        <f>'[1]210 Y RFC'!B926</f>
        <v>210-0923</v>
      </c>
      <c r="D926" t="str">
        <f>'[1]210 Y RFC'!C926</f>
        <v>ACEROS MURILLO SA DE CV</v>
      </c>
      <c r="E926" s="28">
        <f>SUMIFS(Tabla16[TASA 16],Tabla16[NUM],Tabla1[[#This Row],[CODIGO]])</f>
        <v>0</v>
      </c>
      <c r="F926" s="28">
        <f>SUMIFS(Tabla16[TASA 0%],Tabla16[NUM],Tabla1[[#This Row],[CODIGO]])</f>
        <v>0</v>
      </c>
      <c r="G926" s="28">
        <f>SUMIFS(Tabla16[[EXENTO ]],Tabla16[NUM],Tabla1[[#This Row],[CODIGO]])</f>
        <v>0</v>
      </c>
      <c r="H926" s="28">
        <f>SUMIFS(Tabla16[IVA],Tabla16[NUM],Tabla1[[#This Row],[CODIGO]])</f>
        <v>0</v>
      </c>
      <c r="I926" s="28">
        <f>SUMIFS(Tabla16[ISR RET.],Tabla16[NUM],Tabla1[[#This Row],[CODIGO]])</f>
        <v>0</v>
      </c>
      <c r="J926" s="28">
        <f>SUMIFS(Tabla16[IVA RET.],Tabla16[NUM],Tabla1[[#This Row],[CODIGO]])</f>
        <v>0</v>
      </c>
      <c r="K926" t="str">
        <f>FIXED(Tabla1[[#This Row],[TASA 16%]],0)</f>
        <v>0</v>
      </c>
      <c r="L926" t="str">
        <f>FIXED(Tabla1[[#This Row],[TASA 0%]],0)</f>
        <v>0</v>
      </c>
      <c r="M926" t="str">
        <f>FIXED(Tabla1[[#This Row],[TASA EXE.]],0)</f>
        <v>0</v>
      </c>
      <c r="N926" t="str">
        <f>FIXED(Tabla1[[#This Row],[IVA]],0)</f>
        <v>0</v>
      </c>
      <c r="O926" t="str">
        <f>FIXED(Tabla1[[#This Row],[ISR RET]],0)</f>
        <v>0</v>
      </c>
      <c r="P926" t="str">
        <f>FIXED(Tabla1[[#This Row],[IVA RET]],0)</f>
        <v>0</v>
      </c>
      <c r="R926" s="35">
        <f>Tabla1[[#This Row],[TASA 16]]*16%</f>
        <v>0</v>
      </c>
    </row>
    <row r="927" spans="2:18" x14ac:dyDescent="0.25">
      <c r="B927" t="str">
        <f>'[1]210 Y RFC'!A927</f>
        <v>GUCM600514GL6</v>
      </c>
      <c r="C927" t="str">
        <f>'[1]210 Y RFC'!B927</f>
        <v>210-0924</v>
      </c>
      <c r="D927" t="str">
        <f>'[1]210 Y RFC'!C927</f>
        <v>GUTIERREZ CHAVEZ MIGUEL ANGEL</v>
      </c>
      <c r="E927" s="28">
        <f>SUMIFS(Tabla16[TASA 16],Tabla16[NUM],Tabla1[[#This Row],[CODIGO]])</f>
        <v>0</v>
      </c>
      <c r="F927" s="28">
        <f>SUMIFS(Tabla16[TASA 0%],Tabla16[NUM],Tabla1[[#This Row],[CODIGO]])</f>
        <v>0</v>
      </c>
      <c r="G927" s="28">
        <f>SUMIFS(Tabla16[[EXENTO ]],Tabla16[NUM],Tabla1[[#This Row],[CODIGO]])</f>
        <v>0</v>
      </c>
      <c r="H927" s="28">
        <f>SUMIFS(Tabla16[IVA],Tabla16[NUM],Tabla1[[#This Row],[CODIGO]])</f>
        <v>0</v>
      </c>
      <c r="I927" s="28">
        <f>SUMIFS(Tabla16[ISR RET.],Tabla16[NUM],Tabla1[[#This Row],[CODIGO]])</f>
        <v>0</v>
      </c>
      <c r="J927" s="28">
        <f>SUMIFS(Tabla16[IVA RET.],Tabla16[NUM],Tabla1[[#This Row],[CODIGO]])</f>
        <v>0</v>
      </c>
      <c r="K927" t="str">
        <f>FIXED(Tabla1[[#This Row],[TASA 16%]],0)</f>
        <v>0</v>
      </c>
      <c r="L927" t="str">
        <f>FIXED(Tabla1[[#This Row],[TASA 0%]],0)</f>
        <v>0</v>
      </c>
      <c r="M927" t="str">
        <f>FIXED(Tabla1[[#This Row],[TASA EXE.]],0)</f>
        <v>0</v>
      </c>
      <c r="N927" t="str">
        <f>FIXED(Tabla1[[#This Row],[IVA]],0)</f>
        <v>0</v>
      </c>
      <c r="O927" t="str">
        <f>FIXED(Tabla1[[#This Row],[ISR RET]],0)</f>
        <v>0</v>
      </c>
      <c r="P927" t="str">
        <f>FIXED(Tabla1[[#This Row],[IVA RET]],0)</f>
        <v>0</v>
      </c>
      <c r="R927" s="35">
        <f>Tabla1[[#This Row],[TASA 16]]*16%</f>
        <v>0</v>
      </c>
    </row>
    <row r="928" spans="2:18" x14ac:dyDescent="0.25">
      <c r="B928" t="str">
        <f>'[1]210 Y RFC'!A928</f>
        <v>HMA980720GC2</v>
      </c>
      <c r="C928" t="str">
        <f>'[1]210 Y RFC'!B928</f>
        <v>210-0925</v>
      </c>
      <c r="D928" t="str">
        <f>'[1]210 Y RFC'!C928</f>
        <v>HOSPITAL MEXICO AMERICANO SC</v>
      </c>
      <c r="E928" s="28">
        <f>SUMIFS(Tabla16[TASA 16],Tabla16[NUM],Tabla1[[#This Row],[CODIGO]])</f>
        <v>0</v>
      </c>
      <c r="F928" s="28">
        <f>SUMIFS(Tabla16[TASA 0%],Tabla16[NUM],Tabla1[[#This Row],[CODIGO]])</f>
        <v>0</v>
      </c>
      <c r="G928" s="28">
        <f>SUMIFS(Tabla16[[EXENTO ]],Tabla16[NUM],Tabla1[[#This Row],[CODIGO]])</f>
        <v>0</v>
      </c>
      <c r="H928" s="28">
        <f>SUMIFS(Tabla16[IVA],Tabla16[NUM],Tabla1[[#This Row],[CODIGO]])</f>
        <v>0</v>
      </c>
      <c r="I928" s="28">
        <f>SUMIFS(Tabla16[ISR RET.],Tabla16[NUM],Tabla1[[#This Row],[CODIGO]])</f>
        <v>0</v>
      </c>
      <c r="J928" s="28">
        <f>SUMIFS(Tabla16[IVA RET.],Tabla16[NUM],Tabla1[[#This Row],[CODIGO]])</f>
        <v>0</v>
      </c>
      <c r="K928" t="str">
        <f>FIXED(Tabla1[[#This Row],[TASA 16%]],0)</f>
        <v>0</v>
      </c>
      <c r="L928" t="str">
        <f>FIXED(Tabla1[[#This Row],[TASA 0%]],0)</f>
        <v>0</v>
      </c>
      <c r="M928" t="str">
        <f>FIXED(Tabla1[[#This Row],[TASA EXE.]],0)</f>
        <v>0</v>
      </c>
      <c r="N928" t="str">
        <f>FIXED(Tabla1[[#This Row],[IVA]],0)</f>
        <v>0</v>
      </c>
      <c r="O928" t="str">
        <f>FIXED(Tabla1[[#This Row],[ISR RET]],0)</f>
        <v>0</v>
      </c>
      <c r="P928" t="str">
        <f>FIXED(Tabla1[[#This Row],[IVA RET]],0)</f>
        <v>0</v>
      </c>
      <c r="R928" s="35">
        <f>Tabla1[[#This Row],[TASA 16]]*16%</f>
        <v>0</v>
      </c>
    </row>
    <row r="929" spans="2:20" x14ac:dyDescent="0.25">
      <c r="B929" t="str">
        <f>'[1]210 Y RFC'!A929</f>
        <v>OGL000117497</v>
      </c>
      <c r="C929" t="str">
        <f>'[1]210 Y RFC'!B929</f>
        <v>210-0926</v>
      </c>
      <c r="D929" t="str">
        <f>'[1]210 Y RFC'!C929</f>
        <v>ORTIZ GLOBAL SA DE CV</v>
      </c>
      <c r="E929" s="28">
        <f>SUMIFS(Tabla16[TASA 16],Tabla16[NUM],Tabla1[[#This Row],[CODIGO]])</f>
        <v>0</v>
      </c>
      <c r="F929" s="28">
        <f>SUMIFS(Tabla16[TASA 0%],Tabla16[NUM],Tabla1[[#This Row],[CODIGO]])</f>
        <v>0</v>
      </c>
      <c r="G929" s="28">
        <f>SUMIFS(Tabla16[[EXENTO ]],Tabla16[NUM],Tabla1[[#This Row],[CODIGO]])</f>
        <v>0</v>
      </c>
      <c r="H929" s="28">
        <f>SUMIFS(Tabla16[IVA],Tabla16[NUM],Tabla1[[#This Row],[CODIGO]])</f>
        <v>0</v>
      </c>
      <c r="I929" s="28">
        <f>SUMIFS(Tabla16[ISR RET.],Tabla16[NUM],Tabla1[[#This Row],[CODIGO]])</f>
        <v>0</v>
      </c>
      <c r="J929" s="28">
        <f>SUMIFS(Tabla16[IVA RET.],Tabla16[NUM],Tabla1[[#This Row],[CODIGO]])</f>
        <v>0</v>
      </c>
      <c r="K929" t="str">
        <f>FIXED(Tabla1[[#This Row],[TASA 16%]],0)</f>
        <v>0</v>
      </c>
      <c r="L929" t="str">
        <f>FIXED(Tabla1[[#This Row],[TASA 0%]],0)</f>
        <v>0</v>
      </c>
      <c r="M929" t="str">
        <f>FIXED(Tabla1[[#This Row],[TASA EXE.]],0)</f>
        <v>0</v>
      </c>
      <c r="N929" t="str">
        <f>FIXED(Tabla1[[#This Row],[IVA]],0)</f>
        <v>0</v>
      </c>
      <c r="O929" t="str">
        <f>FIXED(Tabla1[[#This Row],[ISR RET]],0)</f>
        <v>0</v>
      </c>
      <c r="P929" t="str">
        <f>FIXED(Tabla1[[#This Row],[IVA RET]],0)</f>
        <v>0</v>
      </c>
      <c r="R929" s="35">
        <f>Tabla1[[#This Row],[TASA 16]]*16%</f>
        <v>0</v>
      </c>
    </row>
    <row r="930" spans="2:20" x14ac:dyDescent="0.25">
      <c r="B930" t="str">
        <f>'[1]210 Y RFC'!A930</f>
        <v>LOV930708AB3</v>
      </c>
      <c r="C930" t="str">
        <f>'[1]210 Y RFC'!B930</f>
        <v>210-0927</v>
      </c>
      <c r="D930" t="str">
        <f>'[1]210 Y RFC'!C930</f>
        <v>LOVIMEDIC SA DE CV</v>
      </c>
      <c r="E930" s="28">
        <f>SUMIFS(Tabla16[TASA 16],Tabla16[NUM],Tabla1[[#This Row],[CODIGO]])</f>
        <v>0</v>
      </c>
      <c r="F930" s="28">
        <f>SUMIFS(Tabla16[TASA 0%],Tabla16[NUM],Tabla1[[#This Row],[CODIGO]])</f>
        <v>0</v>
      </c>
      <c r="G930" s="28">
        <f>SUMIFS(Tabla16[[EXENTO ]],Tabla16[NUM],Tabla1[[#This Row],[CODIGO]])</f>
        <v>0</v>
      </c>
      <c r="H930" s="28">
        <f>SUMIFS(Tabla16[IVA],Tabla16[NUM],Tabla1[[#This Row],[CODIGO]])</f>
        <v>0</v>
      </c>
      <c r="I930" s="28">
        <f>SUMIFS(Tabla16[ISR RET.],Tabla16[NUM],Tabla1[[#This Row],[CODIGO]])</f>
        <v>0</v>
      </c>
      <c r="J930" s="28">
        <f>SUMIFS(Tabla16[IVA RET.],Tabla16[NUM],Tabla1[[#This Row],[CODIGO]])</f>
        <v>0</v>
      </c>
      <c r="K930" t="str">
        <f>FIXED(Tabla1[[#This Row],[TASA 16%]],0)</f>
        <v>0</v>
      </c>
      <c r="L930" t="str">
        <f>FIXED(Tabla1[[#This Row],[TASA 0%]],0)</f>
        <v>0</v>
      </c>
      <c r="M930" t="str">
        <f>FIXED(Tabla1[[#This Row],[TASA EXE.]],0)</f>
        <v>0</v>
      </c>
      <c r="N930" t="str">
        <f>FIXED(Tabla1[[#This Row],[IVA]],0)</f>
        <v>0</v>
      </c>
      <c r="O930" t="str">
        <f>FIXED(Tabla1[[#This Row],[ISR RET]],0)</f>
        <v>0</v>
      </c>
      <c r="P930" t="str">
        <f>FIXED(Tabla1[[#This Row],[IVA RET]],0)</f>
        <v>0</v>
      </c>
      <c r="R930" s="35">
        <f>Tabla1[[#This Row],[TASA 16]]*16%</f>
        <v>0</v>
      </c>
    </row>
    <row r="931" spans="2:20" x14ac:dyDescent="0.25">
      <c r="B931" t="str">
        <f>'[1]210 Y RFC'!A931</f>
        <v>NUVJ800624CW3</v>
      </c>
      <c r="C931" t="str">
        <f>'[1]210 Y RFC'!B931</f>
        <v>210-0928</v>
      </c>
      <c r="D931" t="str">
        <f>'[1]210 Y RFC'!C931</f>
        <v>NUNGARAY VALERIO JUAN RAMON</v>
      </c>
      <c r="E931" s="28">
        <f>SUMIFS(Tabla16[TASA 16],Tabla16[NUM],Tabla1[[#This Row],[CODIGO]])</f>
        <v>0</v>
      </c>
      <c r="F931" s="28">
        <f>SUMIFS(Tabla16[TASA 0%],Tabla16[NUM],Tabla1[[#This Row],[CODIGO]])</f>
        <v>0</v>
      </c>
      <c r="G931" s="28">
        <f>SUMIFS(Tabla16[[EXENTO ]],Tabla16[NUM],Tabla1[[#This Row],[CODIGO]])</f>
        <v>0</v>
      </c>
      <c r="H931" s="28">
        <f>SUMIFS(Tabla16[IVA],Tabla16[NUM],Tabla1[[#This Row],[CODIGO]])</f>
        <v>0</v>
      </c>
      <c r="I931" s="28">
        <f>SUMIFS(Tabla16[ISR RET.],Tabla16[NUM],Tabla1[[#This Row],[CODIGO]])</f>
        <v>0</v>
      </c>
      <c r="J931" s="28">
        <f>SUMIFS(Tabla16[IVA RET.],Tabla16[NUM],Tabla1[[#This Row],[CODIGO]])</f>
        <v>0</v>
      </c>
      <c r="K931" t="str">
        <f>FIXED(Tabla1[[#This Row],[TASA 16%]],0)</f>
        <v>0</v>
      </c>
      <c r="L931" t="str">
        <f>FIXED(Tabla1[[#This Row],[TASA 0%]],0)</f>
        <v>0</v>
      </c>
      <c r="M931" t="str">
        <f>FIXED(Tabla1[[#This Row],[TASA EXE.]],0)</f>
        <v>0</v>
      </c>
      <c r="N931" t="str">
        <f>FIXED(Tabla1[[#This Row],[IVA]],0)</f>
        <v>0</v>
      </c>
      <c r="O931" t="str">
        <f>FIXED(Tabla1[[#This Row],[ISR RET]],0)</f>
        <v>0</v>
      </c>
      <c r="P931" t="str">
        <f>FIXED(Tabla1[[#This Row],[IVA RET]],0)</f>
        <v>0</v>
      </c>
      <c r="R931" s="35">
        <f>Tabla1[[#This Row],[TASA 16]]*16%</f>
        <v>0</v>
      </c>
      <c r="T931" s="67"/>
    </row>
    <row r="932" spans="2:20" x14ac:dyDescent="0.25">
      <c r="B932" t="str">
        <f>'[1]210 Y RFC'!A932</f>
        <v>PVT830418JR1</v>
      </c>
      <c r="C932" t="str">
        <f>'[1]210 Y RFC'!B932</f>
        <v>210-0929</v>
      </c>
      <c r="D932" t="str">
        <f>'[1]210 Y RFC'!C932</f>
        <v>PREMEZCLAS Y VITAMINAS TEPA SA DE CV</v>
      </c>
      <c r="E932" s="28">
        <f>SUMIFS(Tabla16[TASA 16],Tabla16[NUM],Tabla1[[#This Row],[CODIGO]])</f>
        <v>38382.6875</v>
      </c>
      <c r="F932" s="28">
        <f>SUMIFS(Tabla16[TASA 0%],Tabla16[NUM],Tabla1[[#This Row],[CODIGO]])</f>
        <v>2.2500000000093223E-2</v>
      </c>
      <c r="G932" s="28">
        <f>SUMIFS(Tabla16[[EXENTO ]],Tabla16[NUM],Tabla1[[#This Row],[CODIGO]])</f>
        <v>0</v>
      </c>
      <c r="H932" s="28">
        <f>SUMIFS(Tabla16[IVA],Tabla16[NUM],Tabla1[[#This Row],[CODIGO]])</f>
        <v>6141.2300000000005</v>
      </c>
      <c r="I932" s="28">
        <f>SUMIFS(Tabla16[ISR RET.],Tabla16[NUM],Tabla1[[#This Row],[CODIGO]])</f>
        <v>0</v>
      </c>
      <c r="J932" s="28">
        <f>SUMIFS(Tabla16[IVA RET.],Tabla16[NUM],Tabla1[[#This Row],[CODIGO]])</f>
        <v>0</v>
      </c>
      <c r="K932" t="str">
        <f>FIXED(Tabla1[[#This Row],[TASA 16%]],0)</f>
        <v>38,383</v>
      </c>
      <c r="L932" t="str">
        <f>FIXED(Tabla1[[#This Row],[TASA 0%]],0)</f>
        <v>0</v>
      </c>
      <c r="M932" t="str">
        <f>FIXED(Tabla1[[#This Row],[TASA EXE.]],0)</f>
        <v>0</v>
      </c>
      <c r="N932" t="str">
        <f>FIXED(Tabla1[[#This Row],[IVA]],0)</f>
        <v>6,141</v>
      </c>
      <c r="O932" t="str">
        <f>FIXED(Tabla1[[#This Row],[ISR RET]],0)</f>
        <v>0</v>
      </c>
      <c r="P932" t="str">
        <f>FIXED(Tabla1[[#This Row],[IVA RET]],0)</f>
        <v>0</v>
      </c>
      <c r="R932" s="35">
        <f>Tabla1[[#This Row],[TASA 16]]*16%</f>
        <v>6141.28</v>
      </c>
    </row>
    <row r="933" spans="2:20" x14ac:dyDescent="0.25">
      <c r="B933" t="str">
        <f>'[1]210 Y RFC'!A933</f>
        <v>SCG9107054W3</v>
      </c>
      <c r="C933" t="str">
        <f>'[1]210 Y RFC'!B933</f>
        <v>210-0930</v>
      </c>
      <c r="D933" t="str">
        <f>'[1]210 Y RFC'!C933</f>
        <v>SUPER COMERCIAL GONZALEZ SA DE CV</v>
      </c>
      <c r="E933" s="28">
        <f>SUMIFS(Tabla16[TASA 16],Tabla16[NUM],Tabla1[[#This Row],[CODIGO]])</f>
        <v>0</v>
      </c>
      <c r="F933" s="28">
        <f>SUMIFS(Tabla16[TASA 0%],Tabla16[NUM],Tabla1[[#This Row],[CODIGO]])</f>
        <v>0</v>
      </c>
      <c r="G933" s="28">
        <f>SUMIFS(Tabla16[[EXENTO ]],Tabla16[NUM],Tabla1[[#This Row],[CODIGO]])</f>
        <v>0</v>
      </c>
      <c r="H933" s="28">
        <f>SUMIFS(Tabla16[IVA],Tabla16[NUM],Tabla1[[#This Row],[CODIGO]])</f>
        <v>0</v>
      </c>
      <c r="I933" s="28">
        <f>SUMIFS(Tabla16[ISR RET.],Tabla16[NUM],Tabla1[[#This Row],[CODIGO]])</f>
        <v>0</v>
      </c>
      <c r="J933" s="28">
        <f>SUMIFS(Tabla16[IVA RET.],Tabla16[NUM],Tabla1[[#This Row],[CODIGO]])</f>
        <v>0</v>
      </c>
      <c r="K933" t="str">
        <f>FIXED(Tabla1[[#This Row],[TASA 16%]],0)</f>
        <v>0</v>
      </c>
      <c r="L933" t="str">
        <f>FIXED(Tabla1[[#This Row],[TASA 0%]],0)</f>
        <v>0</v>
      </c>
      <c r="M933" t="str">
        <f>FIXED(Tabla1[[#This Row],[TASA EXE.]],0)</f>
        <v>0</v>
      </c>
      <c r="N933" t="str">
        <f>FIXED(Tabla1[[#This Row],[IVA]],0)</f>
        <v>0</v>
      </c>
      <c r="O933" t="str">
        <f>FIXED(Tabla1[[#This Row],[ISR RET]],0)</f>
        <v>0</v>
      </c>
      <c r="P933" t="str">
        <f>FIXED(Tabla1[[#This Row],[IVA RET]],0)</f>
        <v>0</v>
      </c>
      <c r="R933" s="35">
        <f>Tabla1[[#This Row],[TASA 16]]*16%</f>
        <v>0</v>
      </c>
    </row>
    <row r="934" spans="2:20" x14ac:dyDescent="0.25">
      <c r="B934" t="str">
        <f>'[1]210 Y RFC'!A934</f>
        <v>CCC160729826</v>
      </c>
      <c r="C934" t="str">
        <f>'[1]210 Y RFC'!B934</f>
        <v>210-0931</v>
      </c>
      <c r="D934" t="str">
        <f>'[1]210 Y RFC'!C934</f>
        <v>CENTRO COSMETICO CEEC SA DE CV</v>
      </c>
      <c r="E934" s="28">
        <f>SUMIFS(Tabla16[TASA 16],Tabla16[NUM],Tabla1[[#This Row],[CODIGO]])</f>
        <v>0</v>
      </c>
      <c r="F934" s="28">
        <f>SUMIFS(Tabla16[TASA 0%],Tabla16[NUM],Tabla1[[#This Row],[CODIGO]])</f>
        <v>0</v>
      </c>
      <c r="G934" s="28">
        <f>SUMIFS(Tabla16[[EXENTO ]],Tabla16[NUM],Tabla1[[#This Row],[CODIGO]])</f>
        <v>0</v>
      </c>
      <c r="H934" s="28">
        <f>SUMIFS(Tabla16[IVA],Tabla16[NUM],Tabla1[[#This Row],[CODIGO]])</f>
        <v>0</v>
      </c>
      <c r="I934" s="28">
        <f>SUMIFS(Tabla16[ISR RET.],Tabla16[NUM],Tabla1[[#This Row],[CODIGO]])</f>
        <v>0</v>
      </c>
      <c r="J934" s="28">
        <f>SUMIFS(Tabla16[IVA RET.],Tabla16[NUM],Tabla1[[#This Row],[CODIGO]])</f>
        <v>0</v>
      </c>
      <c r="K934" t="str">
        <f>FIXED(Tabla1[[#This Row],[TASA 16%]],0)</f>
        <v>0</v>
      </c>
      <c r="L934" t="str">
        <f>FIXED(Tabla1[[#This Row],[TASA 0%]],0)</f>
        <v>0</v>
      </c>
      <c r="M934" t="str">
        <f>FIXED(Tabla1[[#This Row],[TASA EXE.]],0)</f>
        <v>0</v>
      </c>
      <c r="N934" t="str">
        <f>FIXED(Tabla1[[#This Row],[IVA]],0)</f>
        <v>0</v>
      </c>
      <c r="O934" t="str">
        <f>FIXED(Tabla1[[#This Row],[ISR RET]],0)</f>
        <v>0</v>
      </c>
      <c r="P934" t="str">
        <f>FIXED(Tabla1[[#This Row],[IVA RET]],0)</f>
        <v>0</v>
      </c>
      <c r="R934" s="35">
        <f>Tabla1[[#This Row],[TASA 16]]*16%</f>
        <v>0</v>
      </c>
    </row>
    <row r="935" spans="2:20" x14ac:dyDescent="0.25">
      <c r="B935" t="str">
        <f>'[1]210 Y RFC'!A935</f>
        <v>BEVC510225PY8</v>
      </c>
      <c r="C935" t="str">
        <f>'[1]210 Y RFC'!B935</f>
        <v>210-0932</v>
      </c>
      <c r="D935" t="str">
        <f>'[1]210 Y RFC'!C935</f>
        <v>BECERRA VILLARREAL MARIA CONCEPCION</v>
      </c>
      <c r="E935" s="28">
        <f>SUMIFS(Tabla16[TASA 16],Tabla16[NUM],Tabla1[[#This Row],[CODIGO]])</f>
        <v>0</v>
      </c>
      <c r="F935" s="28">
        <f>SUMIFS(Tabla16[TASA 0%],Tabla16[NUM],Tabla1[[#This Row],[CODIGO]])</f>
        <v>0</v>
      </c>
      <c r="G935" s="28">
        <f>SUMIFS(Tabla16[[EXENTO ]],Tabla16[NUM],Tabla1[[#This Row],[CODIGO]])</f>
        <v>0</v>
      </c>
      <c r="H935" s="28">
        <f>SUMIFS(Tabla16[IVA],Tabla16[NUM],Tabla1[[#This Row],[CODIGO]])</f>
        <v>0</v>
      </c>
      <c r="I935" s="28">
        <f>SUMIFS(Tabla16[ISR RET.],Tabla16[NUM],Tabla1[[#This Row],[CODIGO]])</f>
        <v>0</v>
      </c>
      <c r="J935" s="28">
        <f>SUMIFS(Tabla16[IVA RET.],Tabla16[NUM],Tabla1[[#This Row],[CODIGO]])</f>
        <v>0</v>
      </c>
      <c r="K935" t="str">
        <f>FIXED(Tabla1[[#This Row],[TASA 16%]],0)</f>
        <v>0</v>
      </c>
      <c r="L935" t="str">
        <f>FIXED(Tabla1[[#This Row],[TASA 0%]],0)</f>
        <v>0</v>
      </c>
      <c r="M935" t="str">
        <f>FIXED(Tabla1[[#This Row],[TASA EXE.]],0)</f>
        <v>0</v>
      </c>
      <c r="N935" t="str">
        <f>FIXED(Tabla1[[#This Row],[IVA]],0)</f>
        <v>0</v>
      </c>
      <c r="O935" t="str">
        <f>FIXED(Tabla1[[#This Row],[ISR RET]],0)</f>
        <v>0</v>
      </c>
      <c r="P935" t="str">
        <f>FIXED(Tabla1[[#This Row],[IVA RET]],0)</f>
        <v>0</v>
      </c>
      <c r="R935" s="35">
        <f>Tabla1[[#This Row],[TASA 16]]*16%</f>
        <v>0</v>
      </c>
    </row>
    <row r="936" spans="2:20" x14ac:dyDescent="0.25">
      <c r="B936" t="str">
        <f>'[1]210 Y RFC'!A936</f>
        <v>IITG6512134J2</v>
      </c>
      <c r="C936" t="str">
        <f>'[1]210 Y RFC'!B936</f>
        <v>210-0933</v>
      </c>
      <c r="D936" t="str">
        <f>'[1]210 Y RFC'!C936</f>
        <v>IÑIGUEZ TORRES JOSE GUADALUPE</v>
      </c>
      <c r="E936" s="28">
        <f>SUMIFS(Tabla16[TASA 16],Tabla16[NUM],Tabla1[[#This Row],[CODIGO]])</f>
        <v>0</v>
      </c>
      <c r="F936" s="28">
        <f>SUMIFS(Tabla16[TASA 0%],Tabla16[NUM],Tabla1[[#This Row],[CODIGO]])</f>
        <v>0</v>
      </c>
      <c r="G936" s="28">
        <f>SUMIFS(Tabla16[[EXENTO ]],Tabla16[NUM],Tabla1[[#This Row],[CODIGO]])</f>
        <v>0</v>
      </c>
      <c r="H936" s="28">
        <f>SUMIFS(Tabla16[IVA],Tabla16[NUM],Tabla1[[#This Row],[CODIGO]])</f>
        <v>0</v>
      </c>
      <c r="I936" s="28">
        <f>SUMIFS(Tabla16[ISR RET.],Tabla16[NUM],Tabla1[[#This Row],[CODIGO]])</f>
        <v>0</v>
      </c>
      <c r="J936" s="28">
        <f>SUMIFS(Tabla16[IVA RET.],Tabla16[NUM],Tabla1[[#This Row],[CODIGO]])</f>
        <v>0</v>
      </c>
      <c r="K936" t="str">
        <f>FIXED(Tabla1[[#This Row],[TASA 16%]],0)</f>
        <v>0</v>
      </c>
      <c r="L936" t="str">
        <f>FIXED(Tabla1[[#This Row],[TASA 0%]],0)</f>
        <v>0</v>
      </c>
      <c r="M936" t="str">
        <f>FIXED(Tabla1[[#This Row],[TASA EXE.]],0)</f>
        <v>0</v>
      </c>
      <c r="N936" t="str">
        <f>FIXED(Tabla1[[#This Row],[IVA]],0)</f>
        <v>0</v>
      </c>
      <c r="O936" t="str">
        <f>FIXED(Tabla1[[#This Row],[ISR RET]],0)</f>
        <v>0</v>
      </c>
      <c r="P936" t="str">
        <f>FIXED(Tabla1[[#This Row],[IVA RET]],0)</f>
        <v>0</v>
      </c>
      <c r="R936" s="35">
        <f>Tabla1[[#This Row],[TASA 16]]*16%</f>
        <v>0</v>
      </c>
    </row>
    <row r="937" spans="2:20" x14ac:dyDescent="0.25">
      <c r="B937" t="str">
        <f>'[1]210 Y RFC'!A937</f>
        <v>CONJ610627B93</v>
      </c>
      <c r="C937" t="str">
        <f>'[1]210 Y RFC'!B937</f>
        <v>210-0934</v>
      </c>
      <c r="D937" t="str">
        <f>'[1]210 Y RFC'!C937</f>
        <v>CORTES NAVARRO JOSE DE JESUS</v>
      </c>
      <c r="E937" s="28">
        <f>SUMIFS(Tabla16[TASA 16],Tabla16[NUM],Tabla1[[#This Row],[CODIGO]])</f>
        <v>0</v>
      </c>
      <c r="F937" s="28">
        <f>SUMIFS(Tabla16[TASA 0%],Tabla16[NUM],Tabla1[[#This Row],[CODIGO]])</f>
        <v>0</v>
      </c>
      <c r="G937" s="28">
        <f>SUMIFS(Tabla16[[EXENTO ]],Tabla16[NUM],Tabla1[[#This Row],[CODIGO]])</f>
        <v>0</v>
      </c>
      <c r="H937" s="28">
        <f>SUMIFS(Tabla16[IVA],Tabla16[NUM],Tabla1[[#This Row],[CODIGO]])</f>
        <v>0</v>
      </c>
      <c r="I937" s="28">
        <f>SUMIFS(Tabla16[ISR RET.],Tabla16[NUM],Tabla1[[#This Row],[CODIGO]])</f>
        <v>0</v>
      </c>
      <c r="J937" s="28">
        <f>SUMIFS(Tabla16[IVA RET.],Tabla16[NUM],Tabla1[[#This Row],[CODIGO]])</f>
        <v>0</v>
      </c>
      <c r="K937" t="str">
        <f>FIXED(Tabla1[[#This Row],[TASA 16%]],0)</f>
        <v>0</v>
      </c>
      <c r="L937" t="str">
        <f>FIXED(Tabla1[[#This Row],[TASA 0%]],0)</f>
        <v>0</v>
      </c>
      <c r="M937" t="str">
        <f>FIXED(Tabla1[[#This Row],[TASA EXE.]],0)</f>
        <v>0</v>
      </c>
      <c r="N937" t="str">
        <f>FIXED(Tabla1[[#This Row],[IVA]],0)</f>
        <v>0</v>
      </c>
      <c r="O937" t="str">
        <f>FIXED(Tabla1[[#This Row],[ISR RET]],0)</f>
        <v>0</v>
      </c>
      <c r="P937" t="str">
        <f>FIXED(Tabla1[[#This Row],[IVA RET]],0)</f>
        <v>0</v>
      </c>
      <c r="R937" s="35">
        <f>Tabla1[[#This Row],[TASA 16]]*16%</f>
        <v>0</v>
      </c>
    </row>
    <row r="938" spans="2:20" x14ac:dyDescent="0.25">
      <c r="B938" t="str">
        <f>'[1]210 Y RFC'!A938</f>
        <v>GUGE701112BK9</v>
      </c>
      <c r="C938" t="str">
        <f>'[1]210 Y RFC'!B938</f>
        <v>210-0935</v>
      </c>
      <c r="D938" t="str">
        <f>'[1]210 Y RFC'!C938</f>
        <v>GUZMAN GUZMAN ERNESTO</v>
      </c>
      <c r="E938" s="28">
        <f>SUMIFS(Tabla16[TASA 16],Tabla16[NUM],Tabla1[[#This Row],[CODIGO]])</f>
        <v>0</v>
      </c>
      <c r="F938" s="28">
        <f>SUMIFS(Tabla16[TASA 0%],Tabla16[NUM],Tabla1[[#This Row],[CODIGO]])</f>
        <v>0</v>
      </c>
      <c r="G938" s="28">
        <f>SUMIFS(Tabla16[[EXENTO ]],Tabla16[NUM],Tabla1[[#This Row],[CODIGO]])</f>
        <v>0</v>
      </c>
      <c r="H938" s="28">
        <f>SUMIFS(Tabla16[IVA],Tabla16[NUM],Tabla1[[#This Row],[CODIGO]])</f>
        <v>0</v>
      </c>
      <c r="I938" s="28">
        <f>SUMIFS(Tabla16[ISR RET.],Tabla16[NUM],Tabla1[[#This Row],[CODIGO]])</f>
        <v>0</v>
      </c>
      <c r="J938" s="28">
        <f>SUMIFS(Tabla16[IVA RET.],Tabla16[NUM],Tabla1[[#This Row],[CODIGO]])</f>
        <v>0</v>
      </c>
      <c r="K938" t="str">
        <f>FIXED(Tabla1[[#This Row],[TASA 16%]],0)</f>
        <v>0</v>
      </c>
      <c r="L938" t="str">
        <f>FIXED(Tabla1[[#This Row],[TASA 0%]],0)</f>
        <v>0</v>
      </c>
      <c r="M938" t="str">
        <f>FIXED(Tabla1[[#This Row],[TASA EXE.]],0)</f>
        <v>0</v>
      </c>
      <c r="N938" t="str">
        <f>FIXED(Tabla1[[#This Row],[IVA]],0)</f>
        <v>0</v>
      </c>
      <c r="O938" t="str">
        <f>FIXED(Tabla1[[#This Row],[ISR RET]],0)</f>
        <v>0</v>
      </c>
      <c r="P938" t="str">
        <f>FIXED(Tabla1[[#This Row],[IVA RET]],0)</f>
        <v>0</v>
      </c>
      <c r="R938" s="35">
        <f>Tabla1[[#This Row],[TASA 16]]*16%</f>
        <v>0</v>
      </c>
    </row>
    <row r="939" spans="2:20" x14ac:dyDescent="0.25">
      <c r="B939" t="str">
        <f>'[1]210 Y RFC'!A939</f>
        <v>VAGF820913LT0</v>
      </c>
      <c r="C939" t="str">
        <f>'[1]210 Y RFC'!B939</f>
        <v>210-0936</v>
      </c>
      <c r="D939" t="str">
        <f>'[1]210 Y RFC'!C939</f>
        <v>VAZQUEZ GONZALEZ FRANCISCO JAVIER</v>
      </c>
      <c r="E939" s="28">
        <f>SUMIFS(Tabla16[TASA 16],Tabla16[NUM],Tabla1[[#This Row],[CODIGO]])</f>
        <v>1905.1874999999998</v>
      </c>
      <c r="F939" s="28">
        <f>SUMIFS(Tabla16[TASA 0%],Tabla16[NUM],Tabla1[[#This Row],[CODIGO]])</f>
        <v>-1.749999999975671E-2</v>
      </c>
      <c r="G939" s="28">
        <f>SUMIFS(Tabla16[[EXENTO ]],Tabla16[NUM],Tabla1[[#This Row],[CODIGO]])</f>
        <v>0</v>
      </c>
      <c r="H939" s="28">
        <f>SUMIFS(Tabla16[IVA],Tabla16[NUM],Tabla1[[#This Row],[CODIGO]])</f>
        <v>304.83</v>
      </c>
      <c r="I939" s="28">
        <f>SUMIFS(Tabla16[ISR RET.],Tabla16[NUM],Tabla1[[#This Row],[CODIGO]])</f>
        <v>0</v>
      </c>
      <c r="J939" s="28">
        <f>SUMIFS(Tabla16[IVA RET.],Tabla16[NUM],Tabla1[[#This Row],[CODIGO]])</f>
        <v>0</v>
      </c>
      <c r="K939" t="str">
        <f>FIXED(Tabla1[[#This Row],[TASA 16%]],0)</f>
        <v>1,905</v>
      </c>
      <c r="L939" t="str">
        <f>FIXED(Tabla1[[#This Row],[TASA 0%]],0)</f>
        <v>0</v>
      </c>
      <c r="M939" t="str">
        <f>FIXED(Tabla1[[#This Row],[TASA EXE.]],0)</f>
        <v>0</v>
      </c>
      <c r="N939" t="str">
        <f>FIXED(Tabla1[[#This Row],[IVA]],0)</f>
        <v>305</v>
      </c>
      <c r="O939" t="str">
        <f>FIXED(Tabla1[[#This Row],[ISR RET]],0)</f>
        <v>0</v>
      </c>
      <c r="P939" t="str">
        <f>FIXED(Tabla1[[#This Row],[IVA RET]],0)</f>
        <v>0</v>
      </c>
      <c r="R939" s="35">
        <f>Tabla1[[#This Row],[TASA 16]]*16%</f>
        <v>304.8</v>
      </c>
    </row>
    <row r="940" spans="2:20" x14ac:dyDescent="0.25">
      <c r="B940" t="str">
        <f>'[1]210 Y RFC'!A940</f>
        <v>EURI720530QY3</v>
      </c>
      <c r="C940" t="str">
        <f>'[1]210 Y RFC'!B940</f>
        <v>210-0937</v>
      </c>
      <c r="D940" t="str">
        <f>'[1]210 Y RFC'!C940</f>
        <v>EZQUIVEL RENTERAL MA IDALIA</v>
      </c>
      <c r="E940" s="28">
        <f>SUMIFS(Tabla16[TASA 16],Tabla16[NUM],Tabla1[[#This Row],[CODIGO]])</f>
        <v>0</v>
      </c>
      <c r="F940" s="28">
        <f>SUMIFS(Tabla16[TASA 0%],Tabla16[NUM],Tabla1[[#This Row],[CODIGO]])</f>
        <v>0</v>
      </c>
      <c r="G940" s="28">
        <f>SUMIFS(Tabla16[[EXENTO ]],Tabla16[NUM],Tabla1[[#This Row],[CODIGO]])</f>
        <v>0</v>
      </c>
      <c r="H940" s="28">
        <f>SUMIFS(Tabla16[IVA],Tabla16[NUM],Tabla1[[#This Row],[CODIGO]])</f>
        <v>0</v>
      </c>
      <c r="I940" s="28">
        <f>SUMIFS(Tabla16[ISR RET.],Tabla16[NUM],Tabla1[[#This Row],[CODIGO]])</f>
        <v>0</v>
      </c>
      <c r="J940" s="28">
        <f>SUMIFS(Tabla16[IVA RET.],Tabla16[NUM],Tabla1[[#This Row],[CODIGO]])</f>
        <v>0</v>
      </c>
      <c r="K940" t="str">
        <f>FIXED(Tabla1[[#This Row],[TASA 16%]],0)</f>
        <v>0</v>
      </c>
      <c r="L940" t="str">
        <f>FIXED(Tabla1[[#This Row],[TASA 0%]],0)</f>
        <v>0</v>
      </c>
      <c r="M940" t="str">
        <f>FIXED(Tabla1[[#This Row],[TASA EXE.]],0)</f>
        <v>0</v>
      </c>
      <c r="N940" t="str">
        <f>FIXED(Tabla1[[#This Row],[IVA]],0)</f>
        <v>0</v>
      </c>
      <c r="O940" t="str">
        <f>FIXED(Tabla1[[#This Row],[ISR RET]],0)</f>
        <v>0</v>
      </c>
      <c r="P940" t="str">
        <f>FIXED(Tabla1[[#This Row],[IVA RET]],0)</f>
        <v>0</v>
      </c>
      <c r="R940" s="35">
        <f>Tabla1[[#This Row],[TASA 16]]*16%</f>
        <v>0</v>
      </c>
    </row>
    <row r="941" spans="2:20" x14ac:dyDescent="0.25">
      <c r="B941" t="str">
        <f>'[1]210 Y RFC'!A941</f>
        <v>GBA001004DI9</v>
      </c>
      <c r="C941" t="str">
        <f>'[1]210 Y RFC'!B941</f>
        <v>210-0938</v>
      </c>
      <c r="D941" t="str">
        <f>'[1]210 Y RFC'!C941</f>
        <v>GRUPO BOTANERO ALTEÑO SA DE CV</v>
      </c>
      <c r="E941" s="28">
        <f>SUMIFS(Tabla16[TASA 16],Tabla16[NUM],Tabla1[[#This Row],[CODIGO]])</f>
        <v>0</v>
      </c>
      <c r="F941" s="28">
        <f>SUMIFS(Tabla16[TASA 0%],Tabla16[NUM],Tabla1[[#This Row],[CODIGO]])</f>
        <v>110969.8</v>
      </c>
      <c r="G941" s="28">
        <f>SUMIFS(Tabla16[[EXENTO ]],Tabla16[NUM],Tabla1[[#This Row],[CODIGO]])</f>
        <v>8839.16</v>
      </c>
      <c r="H941" s="28">
        <f>SUMIFS(Tabla16[IVA],Tabla16[NUM],Tabla1[[#This Row],[CODIGO]])</f>
        <v>0</v>
      </c>
      <c r="I941" s="28">
        <f>SUMIFS(Tabla16[ISR RET.],Tabla16[NUM],Tabla1[[#This Row],[CODIGO]])</f>
        <v>0</v>
      </c>
      <c r="J941" s="28">
        <f>SUMIFS(Tabla16[IVA RET.],Tabla16[NUM],Tabla1[[#This Row],[CODIGO]])</f>
        <v>0</v>
      </c>
      <c r="K941" t="str">
        <f>FIXED(Tabla1[[#This Row],[TASA 16%]],0)</f>
        <v>0</v>
      </c>
      <c r="L941" t="str">
        <f>FIXED(Tabla1[[#This Row],[TASA 0%]],0)</f>
        <v>110,970</v>
      </c>
      <c r="M941" t="str">
        <f>FIXED(Tabla1[[#This Row],[TASA EXE.]],0)</f>
        <v>8,839</v>
      </c>
      <c r="N941" t="str">
        <f>FIXED(Tabla1[[#This Row],[IVA]],0)</f>
        <v>0</v>
      </c>
      <c r="O941" t="str">
        <f>FIXED(Tabla1[[#This Row],[ISR RET]],0)</f>
        <v>0</v>
      </c>
      <c r="P941" t="str">
        <f>FIXED(Tabla1[[#This Row],[IVA RET]],0)</f>
        <v>0</v>
      </c>
      <c r="R941" s="35">
        <f>Tabla1[[#This Row],[TASA 16]]*16%</f>
        <v>0</v>
      </c>
    </row>
    <row r="942" spans="2:20" x14ac:dyDescent="0.25">
      <c r="B942" t="str">
        <f>'[1]210 Y RFC'!A942</f>
        <v>DAE100108HL7</v>
      </c>
      <c r="C942" t="str">
        <f>'[1]210 Y RFC'!B942</f>
        <v>210-0939</v>
      </c>
      <c r="D942" t="str">
        <f>'[1]210 Y RFC'!C942</f>
        <v>DISTRIBUIDORA A5 EXPRESS SA DE CV</v>
      </c>
      <c r="E942" s="28">
        <f>SUMIFS(Tabla16[TASA 16],Tabla16[NUM],Tabla1[[#This Row],[CODIGO]])</f>
        <v>0</v>
      </c>
      <c r="F942" s="28">
        <f>SUMIFS(Tabla16[TASA 0%],Tabla16[NUM],Tabla1[[#This Row],[CODIGO]])</f>
        <v>0</v>
      </c>
      <c r="G942" s="28">
        <f>SUMIFS(Tabla16[[EXENTO ]],Tabla16[NUM],Tabla1[[#This Row],[CODIGO]])</f>
        <v>0</v>
      </c>
      <c r="H942" s="28">
        <f>SUMIFS(Tabla16[IVA],Tabla16[NUM],Tabla1[[#This Row],[CODIGO]])</f>
        <v>0</v>
      </c>
      <c r="I942" s="28">
        <f>SUMIFS(Tabla16[ISR RET.],Tabla16[NUM],Tabla1[[#This Row],[CODIGO]])</f>
        <v>0</v>
      </c>
      <c r="J942" s="28">
        <f>SUMIFS(Tabla16[IVA RET.],Tabla16[NUM],Tabla1[[#This Row],[CODIGO]])</f>
        <v>0</v>
      </c>
      <c r="K942" t="str">
        <f>FIXED(Tabla1[[#This Row],[TASA 16%]],0)</f>
        <v>0</v>
      </c>
      <c r="L942" t="str">
        <f>FIXED(Tabla1[[#This Row],[TASA 0%]],0)</f>
        <v>0</v>
      </c>
      <c r="M942" t="str">
        <f>FIXED(Tabla1[[#This Row],[TASA EXE.]],0)</f>
        <v>0</v>
      </c>
      <c r="N942" t="str">
        <f>FIXED(Tabla1[[#This Row],[IVA]],0)</f>
        <v>0</v>
      </c>
      <c r="O942" t="str">
        <f>FIXED(Tabla1[[#This Row],[ISR RET]],0)</f>
        <v>0</v>
      </c>
      <c r="P942" t="str">
        <f>FIXED(Tabla1[[#This Row],[IVA RET]],0)</f>
        <v>0</v>
      </c>
      <c r="R942" s="35">
        <f>Tabla1[[#This Row],[TASA 16]]*16%</f>
        <v>0</v>
      </c>
    </row>
    <row r="943" spans="2:20" x14ac:dyDescent="0.25">
      <c r="B943" t="str">
        <f>'[1]210 Y RFC'!A943</f>
        <v>LONG481226GJ7</v>
      </c>
      <c r="C943" t="str">
        <f>'[1]210 Y RFC'!B943</f>
        <v>210-0940</v>
      </c>
      <c r="D943" t="str">
        <f>'[1]210 Y RFC'!C943</f>
        <v>LOPEZ NAVARRO GILBERTO</v>
      </c>
      <c r="E943" s="28">
        <f>SUMIFS(Tabla16[TASA 16],Tabla16[NUM],Tabla1[[#This Row],[CODIGO]])</f>
        <v>0</v>
      </c>
      <c r="F943" s="28">
        <f>SUMIFS(Tabla16[TASA 0%],Tabla16[NUM],Tabla1[[#This Row],[CODIGO]])</f>
        <v>0</v>
      </c>
      <c r="G943" s="28">
        <f>SUMIFS(Tabla16[[EXENTO ]],Tabla16[NUM],Tabla1[[#This Row],[CODIGO]])</f>
        <v>0</v>
      </c>
      <c r="H943" s="28">
        <f>SUMIFS(Tabla16[IVA],Tabla16[NUM],Tabla1[[#This Row],[CODIGO]])</f>
        <v>0</v>
      </c>
      <c r="I943" s="28">
        <f>SUMIFS(Tabla16[ISR RET.],Tabla16[NUM],Tabla1[[#This Row],[CODIGO]])</f>
        <v>0</v>
      </c>
      <c r="J943" s="28">
        <f>SUMIFS(Tabla16[IVA RET.],Tabla16[NUM],Tabla1[[#This Row],[CODIGO]])</f>
        <v>0</v>
      </c>
      <c r="K943" t="str">
        <f>FIXED(Tabla1[[#This Row],[TASA 16%]],0)</f>
        <v>0</v>
      </c>
      <c r="L943" t="str">
        <f>FIXED(Tabla1[[#This Row],[TASA 0%]],0)</f>
        <v>0</v>
      </c>
      <c r="M943" t="str">
        <f>FIXED(Tabla1[[#This Row],[TASA EXE.]],0)</f>
        <v>0</v>
      </c>
      <c r="N943" t="str">
        <f>FIXED(Tabla1[[#This Row],[IVA]],0)</f>
        <v>0</v>
      </c>
      <c r="O943" t="str">
        <f>FIXED(Tabla1[[#This Row],[ISR RET]],0)</f>
        <v>0</v>
      </c>
      <c r="P943" t="str">
        <f>FIXED(Tabla1[[#This Row],[IVA RET]],0)</f>
        <v>0</v>
      </c>
      <c r="R943" s="35">
        <f>Tabla1[[#This Row],[TASA 16]]*16%</f>
        <v>0</v>
      </c>
    </row>
    <row r="944" spans="2:20" x14ac:dyDescent="0.25">
      <c r="B944" t="str">
        <f>'[1]210 Y RFC'!A944</f>
        <v>MYJ850101L61</v>
      </c>
      <c r="C944" t="str">
        <f>'[1]210 Y RFC'!B944</f>
        <v>210-0941</v>
      </c>
      <c r="D944" t="str">
        <f>'[1]210 Y RFC'!C944</f>
        <v>MUNICIPIO DE YAHUALICA DE GONZALEZ GALLO</v>
      </c>
      <c r="E944" s="28">
        <f>SUMIFS(Tabla16[TASA 16],Tabla16[NUM],Tabla1[[#This Row],[CODIGO]])</f>
        <v>0</v>
      </c>
      <c r="F944" s="28">
        <f>SUMIFS(Tabla16[TASA 0%],Tabla16[NUM],Tabla1[[#This Row],[CODIGO]])</f>
        <v>0</v>
      </c>
      <c r="G944" s="28">
        <f>SUMIFS(Tabla16[[EXENTO ]],Tabla16[NUM],Tabla1[[#This Row],[CODIGO]])</f>
        <v>0</v>
      </c>
      <c r="H944" s="28">
        <f>SUMIFS(Tabla16[IVA],Tabla16[NUM],Tabla1[[#This Row],[CODIGO]])</f>
        <v>0</v>
      </c>
      <c r="I944" s="28">
        <f>SUMIFS(Tabla16[ISR RET.],Tabla16[NUM],Tabla1[[#This Row],[CODIGO]])</f>
        <v>0</v>
      </c>
      <c r="J944" s="28">
        <f>SUMIFS(Tabla16[IVA RET.],Tabla16[NUM],Tabla1[[#This Row],[CODIGO]])</f>
        <v>0</v>
      </c>
      <c r="K944" t="str">
        <f>FIXED(Tabla1[[#This Row],[TASA 16%]],0)</f>
        <v>0</v>
      </c>
      <c r="L944" t="str">
        <f>FIXED(Tabla1[[#This Row],[TASA 0%]],0)</f>
        <v>0</v>
      </c>
      <c r="M944" t="str">
        <f>FIXED(Tabla1[[#This Row],[TASA EXE.]],0)</f>
        <v>0</v>
      </c>
      <c r="N944" t="str">
        <f>FIXED(Tabla1[[#This Row],[IVA]],0)</f>
        <v>0</v>
      </c>
      <c r="O944" t="str">
        <f>FIXED(Tabla1[[#This Row],[ISR RET]],0)</f>
        <v>0</v>
      </c>
      <c r="P944" t="str">
        <f>FIXED(Tabla1[[#This Row],[IVA RET]],0)</f>
        <v>0</v>
      </c>
      <c r="R944" s="35">
        <f>Tabla1[[#This Row],[TASA 16]]*16%</f>
        <v>0</v>
      </c>
    </row>
    <row r="945" spans="2:20" x14ac:dyDescent="0.25">
      <c r="B945" t="str">
        <f>'[1]210 Y RFC'!A945</f>
        <v>RERM940715P45</v>
      </c>
      <c r="C945" t="str">
        <f>'[1]210 Y RFC'!B945</f>
        <v>210-0942</v>
      </c>
      <c r="D945" t="str">
        <f>'[1]210 Y RFC'!C945</f>
        <v>REA REYES MONSERRAT ALEJANDRA</v>
      </c>
      <c r="E945" s="28">
        <f>SUMIFS(Tabla16[TASA 16],Tabla16[NUM],Tabla1[[#This Row],[CODIGO]])</f>
        <v>0</v>
      </c>
      <c r="F945" s="28">
        <f>SUMIFS(Tabla16[TASA 0%],Tabla16[NUM],Tabla1[[#This Row],[CODIGO]])</f>
        <v>0</v>
      </c>
      <c r="G945" s="28">
        <f>SUMIFS(Tabla16[[EXENTO ]],Tabla16[NUM],Tabla1[[#This Row],[CODIGO]])</f>
        <v>0</v>
      </c>
      <c r="H945" s="28">
        <f>SUMIFS(Tabla16[IVA],Tabla16[NUM],Tabla1[[#This Row],[CODIGO]])</f>
        <v>0</v>
      </c>
      <c r="I945" s="28">
        <f>SUMIFS(Tabla16[ISR RET.],Tabla16[NUM],Tabla1[[#This Row],[CODIGO]])</f>
        <v>0</v>
      </c>
      <c r="J945" s="28">
        <f>SUMIFS(Tabla16[IVA RET.],Tabla16[NUM],Tabla1[[#This Row],[CODIGO]])</f>
        <v>0</v>
      </c>
      <c r="K945" t="str">
        <f>FIXED(Tabla1[[#This Row],[TASA 16%]],0)</f>
        <v>0</v>
      </c>
      <c r="L945" t="str">
        <f>FIXED(Tabla1[[#This Row],[TASA 0%]],0)</f>
        <v>0</v>
      </c>
      <c r="M945" t="str">
        <f>FIXED(Tabla1[[#This Row],[TASA EXE.]],0)</f>
        <v>0</v>
      </c>
      <c r="N945" t="str">
        <f>FIXED(Tabla1[[#This Row],[IVA]],0)</f>
        <v>0</v>
      </c>
      <c r="O945" t="str">
        <f>FIXED(Tabla1[[#This Row],[ISR RET]],0)</f>
        <v>0</v>
      </c>
      <c r="P945" t="str">
        <f>FIXED(Tabla1[[#This Row],[IVA RET]],0)</f>
        <v>0</v>
      </c>
      <c r="R945" s="35">
        <f>Tabla1[[#This Row],[TASA 16]]*16%</f>
        <v>0</v>
      </c>
    </row>
    <row r="946" spans="2:20" x14ac:dyDescent="0.25">
      <c r="B946" t="str">
        <f>'[1]210 Y RFC'!A946</f>
        <v>MAJO911002HE8</v>
      </c>
      <c r="C946" t="str">
        <f>'[1]210 Y RFC'!B946</f>
        <v>210-0943</v>
      </c>
      <c r="D946" t="str">
        <f>'[1]210 Y RFC'!C946</f>
        <v>MARTIN JOVANNI</v>
      </c>
      <c r="E946" s="28">
        <f>SUMIFS(Tabla16[TASA 16],Tabla16[NUM],Tabla1[[#This Row],[CODIGO]])</f>
        <v>0</v>
      </c>
      <c r="F946" s="28">
        <f>SUMIFS(Tabla16[TASA 0%],Tabla16[NUM],Tabla1[[#This Row],[CODIGO]])</f>
        <v>0</v>
      </c>
      <c r="G946" s="28">
        <f>SUMIFS(Tabla16[[EXENTO ]],Tabla16[NUM],Tabla1[[#This Row],[CODIGO]])</f>
        <v>0</v>
      </c>
      <c r="H946" s="28">
        <f>SUMIFS(Tabla16[IVA],Tabla16[NUM],Tabla1[[#This Row],[CODIGO]])</f>
        <v>0</v>
      </c>
      <c r="I946" s="28">
        <f>SUMIFS(Tabla16[ISR RET.],Tabla16[NUM],Tabla1[[#This Row],[CODIGO]])</f>
        <v>0</v>
      </c>
      <c r="J946" s="28">
        <f>SUMIFS(Tabla16[IVA RET.],Tabla16[NUM],Tabla1[[#This Row],[CODIGO]])</f>
        <v>0</v>
      </c>
      <c r="K946" t="str">
        <f>FIXED(Tabla1[[#This Row],[TASA 16%]],0)</f>
        <v>0</v>
      </c>
      <c r="L946" t="str">
        <f>FIXED(Tabla1[[#This Row],[TASA 0%]],0)</f>
        <v>0</v>
      </c>
      <c r="M946" t="str">
        <f>FIXED(Tabla1[[#This Row],[TASA EXE.]],0)</f>
        <v>0</v>
      </c>
      <c r="N946" t="str">
        <f>FIXED(Tabla1[[#This Row],[IVA]],0)</f>
        <v>0</v>
      </c>
      <c r="O946" t="str">
        <f>FIXED(Tabla1[[#This Row],[ISR RET]],0)</f>
        <v>0</v>
      </c>
      <c r="P946" t="str">
        <f>FIXED(Tabla1[[#This Row],[IVA RET]],0)</f>
        <v>0</v>
      </c>
      <c r="R946" s="35">
        <f>Tabla1[[#This Row],[TASA 16]]*16%</f>
        <v>0</v>
      </c>
    </row>
    <row r="947" spans="2:20" x14ac:dyDescent="0.25">
      <c r="B947" t="str">
        <f>'[1]210 Y RFC'!A947</f>
        <v>DIE180409526</v>
      </c>
      <c r="C947" t="str">
        <f>'[1]210 Y RFC'!B947</f>
        <v>210-0944</v>
      </c>
      <c r="D947" t="str">
        <f>'[1]210 Y RFC'!C947</f>
        <v>DIESMAFG SA DE CV</v>
      </c>
      <c r="E947" s="28">
        <f>SUMIFS(Tabla16[TASA 16],Tabla16[NUM],Tabla1[[#This Row],[CODIGO]])</f>
        <v>0</v>
      </c>
      <c r="F947" s="28">
        <f>SUMIFS(Tabla16[TASA 0%],Tabla16[NUM],Tabla1[[#This Row],[CODIGO]])</f>
        <v>0</v>
      </c>
      <c r="G947" s="28">
        <f>SUMIFS(Tabla16[[EXENTO ]],Tabla16[NUM],Tabla1[[#This Row],[CODIGO]])</f>
        <v>0</v>
      </c>
      <c r="H947" s="28">
        <f>SUMIFS(Tabla16[IVA],Tabla16[NUM],Tabla1[[#This Row],[CODIGO]])</f>
        <v>0</v>
      </c>
      <c r="I947" s="28">
        <f>SUMIFS(Tabla16[ISR RET.],Tabla16[NUM],Tabla1[[#This Row],[CODIGO]])</f>
        <v>0</v>
      </c>
      <c r="J947" s="28">
        <f>SUMIFS(Tabla16[IVA RET.],Tabla16[NUM],Tabla1[[#This Row],[CODIGO]])</f>
        <v>0</v>
      </c>
      <c r="K947" t="str">
        <f>FIXED(Tabla1[[#This Row],[TASA 16%]],0)</f>
        <v>0</v>
      </c>
      <c r="L947" t="str">
        <f>FIXED(Tabla1[[#This Row],[TASA 0%]],0)</f>
        <v>0</v>
      </c>
      <c r="M947" t="str">
        <f>FIXED(Tabla1[[#This Row],[TASA EXE.]],0)</f>
        <v>0</v>
      </c>
      <c r="N947" t="str">
        <f>FIXED(Tabla1[[#This Row],[IVA]],0)</f>
        <v>0</v>
      </c>
      <c r="O947" t="str">
        <f>FIXED(Tabla1[[#This Row],[ISR RET]],0)</f>
        <v>0</v>
      </c>
      <c r="P947" t="str">
        <f>FIXED(Tabla1[[#This Row],[IVA RET]],0)</f>
        <v>0</v>
      </c>
      <c r="R947" s="35">
        <f>Tabla1[[#This Row],[TASA 16]]*16%</f>
        <v>0</v>
      </c>
    </row>
    <row r="948" spans="2:20" x14ac:dyDescent="0.25">
      <c r="B948" t="str">
        <f>'[1]210 Y RFC'!A948</f>
        <v>CLE0808121C7</v>
      </c>
      <c r="C948" t="str">
        <f>'[1]210 Y RFC'!B948</f>
        <v>210-0945</v>
      </c>
      <c r="D948" t="str">
        <f>'[1]210 Y RFC'!C948</f>
        <v>CONCRETO LANZADO ESTRUCTURAL SA DE CV</v>
      </c>
      <c r="E948" s="28">
        <f>SUMIFS(Tabla16[TASA 16],Tabla16[NUM],Tabla1[[#This Row],[CODIGO]])</f>
        <v>0</v>
      </c>
      <c r="F948" s="28">
        <f>SUMIFS(Tabla16[TASA 0%],Tabla16[NUM],Tabla1[[#This Row],[CODIGO]])</f>
        <v>0</v>
      </c>
      <c r="G948" s="28">
        <f>SUMIFS(Tabla16[[EXENTO ]],Tabla16[NUM],Tabla1[[#This Row],[CODIGO]])</f>
        <v>0</v>
      </c>
      <c r="H948" s="28">
        <f>SUMIFS(Tabla16[IVA],Tabla16[NUM],Tabla1[[#This Row],[CODIGO]])</f>
        <v>0</v>
      </c>
      <c r="I948" s="28">
        <f>SUMIFS(Tabla16[ISR RET.],Tabla16[NUM],Tabla1[[#This Row],[CODIGO]])</f>
        <v>0</v>
      </c>
      <c r="J948" s="28">
        <f>SUMIFS(Tabla16[IVA RET.],Tabla16[NUM],Tabla1[[#This Row],[CODIGO]])</f>
        <v>0</v>
      </c>
      <c r="K948" t="str">
        <f>FIXED(Tabla1[[#This Row],[TASA 16%]],0)</f>
        <v>0</v>
      </c>
      <c r="L948" t="str">
        <f>FIXED(Tabla1[[#This Row],[TASA 0%]],0)</f>
        <v>0</v>
      </c>
      <c r="M948" t="str">
        <f>FIXED(Tabla1[[#This Row],[TASA EXE.]],0)</f>
        <v>0</v>
      </c>
      <c r="N948" t="str">
        <f>FIXED(Tabla1[[#This Row],[IVA]],0)</f>
        <v>0</v>
      </c>
      <c r="O948" t="str">
        <f>FIXED(Tabla1[[#This Row],[ISR RET]],0)</f>
        <v>0</v>
      </c>
      <c r="P948" t="str">
        <f>FIXED(Tabla1[[#This Row],[IVA RET]],0)</f>
        <v>0</v>
      </c>
      <c r="R948" s="35">
        <f>Tabla1[[#This Row],[TASA 16]]*16%</f>
        <v>0</v>
      </c>
    </row>
    <row r="949" spans="2:20" x14ac:dyDescent="0.25">
      <c r="B949" t="str">
        <f>'[1]210 Y RFC'!A949</f>
        <v>RUAC820610323</v>
      </c>
      <c r="C949" t="str">
        <f>'[1]210 Y RFC'!B949</f>
        <v>210-0946</v>
      </c>
      <c r="D949" t="str">
        <f>'[1]210 Y RFC'!C949</f>
        <v>RUIZ AVALOS CLAUDIA CELINA</v>
      </c>
      <c r="E949" s="28">
        <f>SUMIFS(Tabla16[TASA 16],Tabla16[NUM],Tabla1[[#This Row],[CODIGO]])</f>
        <v>0</v>
      </c>
      <c r="F949" s="28">
        <f>SUMIFS(Tabla16[TASA 0%],Tabla16[NUM],Tabla1[[#This Row],[CODIGO]])</f>
        <v>0</v>
      </c>
      <c r="G949" s="28">
        <f>SUMIFS(Tabla16[[EXENTO ]],Tabla16[NUM],Tabla1[[#This Row],[CODIGO]])</f>
        <v>0</v>
      </c>
      <c r="H949" s="28">
        <f>SUMIFS(Tabla16[IVA],Tabla16[NUM],Tabla1[[#This Row],[CODIGO]])</f>
        <v>0</v>
      </c>
      <c r="I949" s="28">
        <f>SUMIFS(Tabla16[ISR RET.],Tabla16[NUM],Tabla1[[#This Row],[CODIGO]])</f>
        <v>0</v>
      </c>
      <c r="J949" s="28">
        <f>SUMIFS(Tabla16[IVA RET.],Tabla16[NUM],Tabla1[[#This Row],[CODIGO]])</f>
        <v>0</v>
      </c>
      <c r="K949" t="str">
        <f>FIXED(Tabla1[[#This Row],[TASA 16%]],0)</f>
        <v>0</v>
      </c>
      <c r="L949" t="str">
        <f>FIXED(Tabla1[[#This Row],[TASA 0%]],0)</f>
        <v>0</v>
      </c>
      <c r="M949" t="str">
        <f>FIXED(Tabla1[[#This Row],[TASA EXE.]],0)</f>
        <v>0</v>
      </c>
      <c r="N949" t="str">
        <f>FIXED(Tabla1[[#This Row],[IVA]],0)</f>
        <v>0</v>
      </c>
      <c r="O949" t="str">
        <f>FIXED(Tabla1[[#This Row],[ISR RET]],0)</f>
        <v>0</v>
      </c>
      <c r="P949" t="str">
        <f>FIXED(Tabla1[[#This Row],[IVA RET]],0)</f>
        <v>0</v>
      </c>
      <c r="R949" s="35">
        <f>Tabla1[[#This Row],[TASA 16]]*16%</f>
        <v>0</v>
      </c>
    </row>
    <row r="950" spans="2:20" x14ac:dyDescent="0.25">
      <c r="B950" t="str">
        <f>'[1]210 Y RFC'!A950</f>
        <v>GORS620603D88</v>
      </c>
      <c r="C950" t="str">
        <f>'[1]210 Y RFC'!B950</f>
        <v>210-0947</v>
      </c>
      <c r="D950" t="str">
        <f>'[1]210 Y RFC'!C950</f>
        <v>GONZALEZ ROMERO SAMUEL</v>
      </c>
      <c r="E950" s="28">
        <f>SUMIFS(Tabla16[TASA 16],Tabla16[NUM],Tabla1[[#This Row],[CODIGO]])</f>
        <v>0</v>
      </c>
      <c r="F950" s="28">
        <f>SUMIFS(Tabla16[TASA 0%],Tabla16[NUM],Tabla1[[#This Row],[CODIGO]])</f>
        <v>170560</v>
      </c>
      <c r="G950" s="28">
        <f>SUMIFS(Tabla16[[EXENTO ]],Tabla16[NUM],Tabla1[[#This Row],[CODIGO]])</f>
        <v>0</v>
      </c>
      <c r="H950" s="28">
        <f>SUMIFS(Tabla16[IVA],Tabla16[NUM],Tabla1[[#This Row],[CODIGO]])</f>
        <v>0</v>
      </c>
      <c r="I950" s="28">
        <f>SUMIFS(Tabla16[ISR RET.],Tabla16[NUM],Tabla1[[#This Row],[CODIGO]])</f>
        <v>-2132</v>
      </c>
      <c r="J950" s="28">
        <f>SUMIFS(Tabla16[IVA RET.],Tabla16[NUM],Tabla1[[#This Row],[CODIGO]])</f>
        <v>0</v>
      </c>
      <c r="K950" t="str">
        <f>FIXED(Tabla1[[#This Row],[TASA 16%]],0)</f>
        <v>0</v>
      </c>
      <c r="L950" t="str">
        <f>FIXED(Tabla1[[#This Row],[TASA 0%]],0)</f>
        <v>170,560</v>
      </c>
      <c r="M950" t="str">
        <f>FIXED(Tabla1[[#This Row],[TASA EXE.]],0)</f>
        <v>0</v>
      </c>
      <c r="N950" t="str">
        <f>FIXED(Tabla1[[#This Row],[IVA]],0)</f>
        <v>0</v>
      </c>
      <c r="O950" t="str">
        <f>FIXED(Tabla1[[#This Row],[ISR RET]],0)</f>
        <v>-2,132</v>
      </c>
      <c r="P950" t="str">
        <f>FIXED(Tabla1[[#This Row],[IVA RET]],0)</f>
        <v>0</v>
      </c>
      <c r="R950" s="35">
        <f>Tabla1[[#This Row],[TASA 16]]*16%</f>
        <v>0</v>
      </c>
    </row>
    <row r="951" spans="2:20" x14ac:dyDescent="0.25">
      <c r="B951" t="str">
        <f>'[1]210 Y RFC'!A951</f>
        <v>GTS0605293R3</v>
      </c>
      <c r="C951" t="str">
        <f>'[1]210 Y RFC'!B951</f>
        <v>210-0948</v>
      </c>
      <c r="D951" t="str">
        <f>'[1]210 Y RFC'!C951</f>
        <v>GRUPO TAIFELDS SA DE CV</v>
      </c>
      <c r="E951" s="28">
        <f>SUMIFS(Tabla16[TASA 16],Tabla16[NUM],Tabla1[[#This Row],[CODIGO]])</f>
        <v>0</v>
      </c>
      <c r="F951" s="28">
        <f>SUMIFS(Tabla16[TASA 0%],Tabla16[NUM],Tabla1[[#This Row],[CODIGO]])</f>
        <v>0</v>
      </c>
      <c r="G951" s="28">
        <f>SUMIFS(Tabla16[[EXENTO ]],Tabla16[NUM],Tabla1[[#This Row],[CODIGO]])</f>
        <v>0</v>
      </c>
      <c r="H951" s="28">
        <f>SUMIFS(Tabla16[IVA],Tabla16[NUM],Tabla1[[#This Row],[CODIGO]])</f>
        <v>0</v>
      </c>
      <c r="I951" s="28">
        <f>SUMIFS(Tabla16[ISR RET.],Tabla16[NUM],Tabla1[[#This Row],[CODIGO]])</f>
        <v>0</v>
      </c>
      <c r="J951" s="28">
        <f>SUMIFS(Tabla16[IVA RET.],Tabla16[NUM],Tabla1[[#This Row],[CODIGO]])</f>
        <v>0</v>
      </c>
      <c r="K951" t="str">
        <f>FIXED(Tabla1[[#This Row],[TASA 16%]],0)</f>
        <v>0</v>
      </c>
      <c r="L951" t="str">
        <f>FIXED(Tabla1[[#This Row],[TASA 0%]],0)</f>
        <v>0</v>
      </c>
      <c r="M951" t="str">
        <f>FIXED(Tabla1[[#This Row],[TASA EXE.]],0)</f>
        <v>0</v>
      </c>
      <c r="N951" t="str">
        <f>FIXED(Tabla1[[#This Row],[IVA]],0)</f>
        <v>0</v>
      </c>
      <c r="O951" t="str">
        <f>FIXED(Tabla1[[#This Row],[ISR RET]],0)</f>
        <v>0</v>
      </c>
      <c r="P951" t="str">
        <f>FIXED(Tabla1[[#This Row],[IVA RET]],0)</f>
        <v>0</v>
      </c>
      <c r="R951" s="35">
        <f>Tabla1[[#This Row],[TASA 16]]*16%</f>
        <v>0</v>
      </c>
      <c r="T951" s="67"/>
    </row>
    <row r="952" spans="2:20" x14ac:dyDescent="0.25">
      <c r="B952" t="str">
        <f>'[1]210 Y RFC'!A952</f>
        <v>FLE000810PB3</v>
      </c>
      <c r="C952" t="str">
        <f>'[1]210 Y RFC'!B952</f>
        <v>210-0949</v>
      </c>
      <c r="D952" t="str">
        <f>'[1]210 Y RFC'!C952</f>
        <v>FLECHAPRINT SA DE CV</v>
      </c>
      <c r="E952" s="28">
        <f>SUMIFS(Tabla16[TASA 16],Tabla16[NUM],Tabla1[[#This Row],[CODIGO]])</f>
        <v>0</v>
      </c>
      <c r="F952" s="28">
        <f>SUMIFS(Tabla16[TASA 0%],Tabla16[NUM],Tabla1[[#This Row],[CODIGO]])</f>
        <v>0</v>
      </c>
      <c r="G952" s="28">
        <f>SUMIFS(Tabla16[[EXENTO ]],Tabla16[NUM],Tabla1[[#This Row],[CODIGO]])</f>
        <v>0</v>
      </c>
      <c r="H952" s="28">
        <f>SUMIFS(Tabla16[IVA],Tabla16[NUM],Tabla1[[#This Row],[CODIGO]])</f>
        <v>0</v>
      </c>
      <c r="I952" s="28">
        <f>SUMIFS(Tabla16[ISR RET.],Tabla16[NUM],Tabla1[[#This Row],[CODIGO]])</f>
        <v>0</v>
      </c>
      <c r="J952" s="28">
        <f>SUMIFS(Tabla16[IVA RET.],Tabla16[NUM],Tabla1[[#This Row],[CODIGO]])</f>
        <v>0</v>
      </c>
      <c r="K952" t="str">
        <f>FIXED(Tabla1[[#This Row],[TASA 16%]],0)</f>
        <v>0</v>
      </c>
      <c r="L952" t="str">
        <f>FIXED(Tabla1[[#This Row],[TASA 0%]],0)</f>
        <v>0</v>
      </c>
      <c r="M952" t="str">
        <f>FIXED(Tabla1[[#This Row],[TASA EXE.]],0)</f>
        <v>0</v>
      </c>
      <c r="N952" t="str">
        <f>FIXED(Tabla1[[#This Row],[IVA]],0)</f>
        <v>0</v>
      </c>
      <c r="O952" t="str">
        <f>FIXED(Tabla1[[#This Row],[ISR RET]],0)</f>
        <v>0</v>
      </c>
      <c r="P952" t="str">
        <f>FIXED(Tabla1[[#This Row],[IVA RET]],0)</f>
        <v>0</v>
      </c>
      <c r="R952" s="35">
        <f>Tabla1[[#This Row],[TASA 16]]*16%</f>
        <v>0</v>
      </c>
    </row>
    <row r="953" spans="2:20" x14ac:dyDescent="0.25">
      <c r="B953" t="str">
        <f>'[1]210 Y RFC'!A953</f>
        <v>SCJ690102LE4</v>
      </c>
      <c r="C953" t="str">
        <f>'[1]210 Y RFC'!B953</f>
        <v>210-0950</v>
      </c>
      <c r="D953" t="str">
        <f>'[1]210 Y RFC'!C953</f>
        <v>SC JOHNSON AND SON SA DE CV</v>
      </c>
      <c r="E953" s="28">
        <f>SUMIFS(Tabla16[TASA 16],Tabla16[NUM],Tabla1[[#This Row],[CODIGO]])</f>
        <v>0</v>
      </c>
      <c r="F953" s="28">
        <f>SUMIFS(Tabla16[TASA 0%],Tabla16[NUM],Tabla1[[#This Row],[CODIGO]])</f>
        <v>0</v>
      </c>
      <c r="G953" s="28">
        <f>SUMIFS(Tabla16[[EXENTO ]],Tabla16[NUM],Tabla1[[#This Row],[CODIGO]])</f>
        <v>0</v>
      </c>
      <c r="H953" s="28">
        <f>SUMIFS(Tabla16[IVA],Tabla16[NUM],Tabla1[[#This Row],[CODIGO]])</f>
        <v>0</v>
      </c>
      <c r="I953" s="28">
        <f>SUMIFS(Tabla16[ISR RET.],Tabla16[NUM],Tabla1[[#This Row],[CODIGO]])</f>
        <v>0</v>
      </c>
      <c r="J953" s="28">
        <f>SUMIFS(Tabla16[IVA RET.],Tabla16[NUM],Tabla1[[#This Row],[CODIGO]])</f>
        <v>0</v>
      </c>
      <c r="K953" t="str">
        <f>FIXED(Tabla1[[#This Row],[TASA 16%]],0)</f>
        <v>0</v>
      </c>
      <c r="L953" t="str">
        <f>FIXED(Tabla1[[#This Row],[TASA 0%]],0)</f>
        <v>0</v>
      </c>
      <c r="M953" t="str">
        <f>FIXED(Tabla1[[#This Row],[TASA EXE.]],0)</f>
        <v>0</v>
      </c>
      <c r="N953" t="str">
        <f>FIXED(Tabla1[[#This Row],[IVA]],0)</f>
        <v>0</v>
      </c>
      <c r="O953" t="str">
        <f>FIXED(Tabla1[[#This Row],[ISR RET]],0)</f>
        <v>0</v>
      </c>
      <c r="P953" t="str">
        <f>FIXED(Tabla1[[#This Row],[IVA RET]],0)</f>
        <v>0</v>
      </c>
      <c r="R953" s="35">
        <f>Tabla1[[#This Row],[TASA 16]]*16%</f>
        <v>0</v>
      </c>
    </row>
    <row r="954" spans="2:20" x14ac:dyDescent="0.25">
      <c r="B954" t="str">
        <f>'[1]210 Y RFC'!A954</f>
        <v>ZAPA6610136M4</v>
      </c>
      <c r="C954" t="str">
        <f>'[1]210 Y RFC'!B954</f>
        <v>210-0951</v>
      </c>
      <c r="D954" t="str">
        <f>'[1]210 Y RFC'!C954</f>
        <v>ZAMORA PINEDA JOSE ALEJANDRO</v>
      </c>
      <c r="E954" s="28">
        <f>SUMIFS(Tabla16[TASA 16],Tabla16[NUM],Tabla1[[#This Row],[CODIGO]])</f>
        <v>0</v>
      </c>
      <c r="F954" s="28">
        <f>SUMIFS(Tabla16[TASA 0%],Tabla16[NUM],Tabla1[[#This Row],[CODIGO]])</f>
        <v>0</v>
      </c>
      <c r="G954" s="28">
        <f>SUMIFS(Tabla16[[EXENTO ]],Tabla16[NUM],Tabla1[[#This Row],[CODIGO]])</f>
        <v>0</v>
      </c>
      <c r="H954" s="28">
        <f>SUMIFS(Tabla16[IVA],Tabla16[NUM],Tabla1[[#This Row],[CODIGO]])</f>
        <v>0</v>
      </c>
      <c r="I954" s="28">
        <f>SUMIFS(Tabla16[ISR RET.],Tabla16[NUM],Tabla1[[#This Row],[CODIGO]])</f>
        <v>0</v>
      </c>
      <c r="J954" s="28">
        <f>SUMIFS(Tabla16[IVA RET.],Tabla16[NUM],Tabla1[[#This Row],[CODIGO]])</f>
        <v>0</v>
      </c>
      <c r="K954" t="str">
        <f>FIXED(Tabla1[[#This Row],[TASA 16%]],0)</f>
        <v>0</v>
      </c>
      <c r="L954" t="str">
        <f>FIXED(Tabla1[[#This Row],[TASA 0%]],0)</f>
        <v>0</v>
      </c>
      <c r="M954" t="str">
        <f>FIXED(Tabla1[[#This Row],[TASA EXE.]],0)</f>
        <v>0</v>
      </c>
      <c r="N954" t="str">
        <f>FIXED(Tabla1[[#This Row],[IVA]],0)</f>
        <v>0</v>
      </c>
      <c r="O954" t="str">
        <f>FIXED(Tabla1[[#This Row],[ISR RET]],0)</f>
        <v>0</v>
      </c>
      <c r="P954" t="str">
        <f>FIXED(Tabla1[[#This Row],[IVA RET]],0)</f>
        <v>0</v>
      </c>
      <c r="R954" s="35">
        <f>Tabla1[[#This Row],[TASA 16]]*16%</f>
        <v>0</v>
      </c>
    </row>
    <row r="955" spans="2:20" x14ac:dyDescent="0.25">
      <c r="B955" t="str">
        <f>'[1]210 Y RFC'!A955</f>
        <v>CLC030701NX5</v>
      </c>
      <c r="C955" t="str">
        <f>'[1]210 Y RFC'!B955</f>
        <v>210-0952</v>
      </c>
      <c r="D955" t="str">
        <f>'[1]210 Y RFC'!C955</f>
        <v>CONCRETOS LANZADOS CONSTRUCCIONES SA DE CV</v>
      </c>
      <c r="E955" s="28">
        <f>SUMIFS(Tabla16[TASA 16],Tabla16[NUM],Tabla1[[#This Row],[CODIGO]])</f>
        <v>60550</v>
      </c>
      <c r="F955" s="28">
        <f>SUMIFS(Tabla16[TASA 0%],Tabla16[NUM],Tabla1[[#This Row],[CODIGO]])</f>
        <v>0</v>
      </c>
      <c r="G955" s="28">
        <f>SUMIFS(Tabla16[[EXENTO ]],Tabla16[NUM],Tabla1[[#This Row],[CODIGO]])</f>
        <v>0</v>
      </c>
      <c r="H955" s="28">
        <f>SUMIFS(Tabla16[IVA],Tabla16[NUM],Tabla1[[#This Row],[CODIGO]])</f>
        <v>9688</v>
      </c>
      <c r="I955" s="28">
        <f>SUMIFS(Tabla16[ISR RET.],Tabla16[NUM],Tabla1[[#This Row],[CODIGO]])</f>
        <v>0</v>
      </c>
      <c r="J955" s="28">
        <f>SUMIFS(Tabla16[IVA RET.],Tabla16[NUM],Tabla1[[#This Row],[CODIGO]])</f>
        <v>0</v>
      </c>
      <c r="K955" t="str">
        <f>FIXED(Tabla1[[#This Row],[TASA 16%]],0)</f>
        <v>60,550</v>
      </c>
      <c r="L955" t="str">
        <f>FIXED(Tabla1[[#This Row],[TASA 0%]],0)</f>
        <v>0</v>
      </c>
      <c r="M955" t="str">
        <f>FIXED(Tabla1[[#This Row],[TASA EXE.]],0)</f>
        <v>0</v>
      </c>
      <c r="N955" t="str">
        <f>FIXED(Tabla1[[#This Row],[IVA]],0)</f>
        <v>9,688</v>
      </c>
      <c r="O955" t="str">
        <f>FIXED(Tabla1[[#This Row],[ISR RET]],0)</f>
        <v>0</v>
      </c>
      <c r="P955" t="str">
        <f>FIXED(Tabla1[[#This Row],[IVA RET]],0)</f>
        <v>0</v>
      </c>
      <c r="R955" s="35">
        <f>Tabla1[[#This Row],[TASA 16]]*16%</f>
        <v>9688</v>
      </c>
    </row>
    <row r="956" spans="2:20" x14ac:dyDescent="0.25">
      <c r="B956" t="str">
        <f>'[1]210 Y RFC'!A956</f>
        <v>SSO1503035D0</v>
      </c>
      <c r="C956" t="str">
        <f>'[1]210 Y RFC'!B956</f>
        <v>210-0953</v>
      </c>
      <c r="D956" t="str">
        <f>'[1]210 Y RFC'!C956</f>
        <v>SMARTDI SOLUCIONES SA DE CV</v>
      </c>
      <c r="E956" s="28">
        <f>SUMIFS(Tabla16[TASA 16],Tabla16[NUM],Tabla1[[#This Row],[CODIGO]])</f>
        <v>0</v>
      </c>
      <c r="F956" s="28">
        <f>SUMIFS(Tabla16[TASA 0%],Tabla16[NUM],Tabla1[[#This Row],[CODIGO]])</f>
        <v>0</v>
      </c>
      <c r="G956" s="28">
        <f>SUMIFS(Tabla16[[EXENTO ]],Tabla16[NUM],Tabla1[[#This Row],[CODIGO]])</f>
        <v>0</v>
      </c>
      <c r="H956" s="28">
        <f>SUMIFS(Tabla16[IVA],Tabla16[NUM],Tabla1[[#This Row],[CODIGO]])</f>
        <v>0</v>
      </c>
      <c r="I956" s="28">
        <f>SUMIFS(Tabla16[ISR RET.],Tabla16[NUM],Tabla1[[#This Row],[CODIGO]])</f>
        <v>0</v>
      </c>
      <c r="J956" s="28">
        <f>SUMIFS(Tabla16[IVA RET.],Tabla16[NUM],Tabla1[[#This Row],[CODIGO]])</f>
        <v>0</v>
      </c>
      <c r="K956" t="str">
        <f>FIXED(Tabla1[[#This Row],[TASA 16%]],0)</f>
        <v>0</v>
      </c>
      <c r="L956" t="str">
        <f>FIXED(Tabla1[[#This Row],[TASA 0%]],0)</f>
        <v>0</v>
      </c>
      <c r="M956" t="str">
        <f>FIXED(Tabla1[[#This Row],[TASA EXE.]],0)</f>
        <v>0</v>
      </c>
      <c r="N956" t="str">
        <f>FIXED(Tabla1[[#This Row],[IVA]],0)</f>
        <v>0</v>
      </c>
      <c r="O956" t="str">
        <f>FIXED(Tabla1[[#This Row],[ISR RET]],0)</f>
        <v>0</v>
      </c>
      <c r="P956" t="str">
        <f>FIXED(Tabla1[[#This Row],[IVA RET]],0)</f>
        <v>0</v>
      </c>
      <c r="R956" s="35">
        <f>Tabla1[[#This Row],[TASA 16]]*16%</f>
        <v>0</v>
      </c>
    </row>
    <row r="957" spans="2:20" x14ac:dyDescent="0.25">
      <c r="B957">
        <f>'[1]210 Y RFC'!A957</f>
        <v>0</v>
      </c>
      <c r="C957" t="str">
        <f>'[1]210 Y RFC'!B957</f>
        <v>210-0954</v>
      </c>
      <c r="D957" t="str">
        <f>'[1]210 Y RFC'!C957</f>
        <v>GONZALEZ FRANCO LIVIER</v>
      </c>
      <c r="E957" s="28">
        <f>SUMIFS(Tabla16[TASA 16],Tabla16[NUM],Tabla1[[#This Row],[CODIGO]])</f>
        <v>0</v>
      </c>
      <c r="F957" s="28">
        <f>SUMIFS(Tabla16[TASA 0%],Tabla16[NUM],Tabla1[[#This Row],[CODIGO]])</f>
        <v>0</v>
      </c>
      <c r="G957" s="28">
        <f>SUMIFS(Tabla16[[EXENTO ]],Tabla16[NUM],Tabla1[[#This Row],[CODIGO]])</f>
        <v>0</v>
      </c>
      <c r="H957" s="28">
        <f>SUMIFS(Tabla16[IVA],Tabla16[NUM],Tabla1[[#This Row],[CODIGO]])</f>
        <v>0</v>
      </c>
      <c r="I957" s="28">
        <f>SUMIFS(Tabla16[ISR RET.],Tabla16[NUM],Tabla1[[#This Row],[CODIGO]])</f>
        <v>0</v>
      </c>
      <c r="J957" s="28">
        <f>SUMIFS(Tabla16[IVA RET.],Tabla16[NUM],Tabla1[[#This Row],[CODIGO]])</f>
        <v>0</v>
      </c>
      <c r="K957" t="str">
        <f>FIXED(Tabla1[[#This Row],[TASA 16%]],0)</f>
        <v>0</v>
      </c>
      <c r="L957" t="str">
        <f>FIXED(Tabla1[[#This Row],[TASA 0%]],0)</f>
        <v>0</v>
      </c>
      <c r="M957" t="str">
        <f>FIXED(Tabla1[[#This Row],[TASA EXE.]],0)</f>
        <v>0</v>
      </c>
      <c r="N957" t="str">
        <f>FIXED(Tabla1[[#This Row],[IVA]],0)</f>
        <v>0</v>
      </c>
      <c r="O957" t="str">
        <f>FIXED(Tabla1[[#This Row],[ISR RET]],0)</f>
        <v>0</v>
      </c>
      <c r="P957" t="str">
        <f>FIXED(Tabla1[[#This Row],[IVA RET]],0)</f>
        <v>0</v>
      </c>
      <c r="R957" s="35">
        <f>Tabla1[[#This Row],[TASA 16]]*16%</f>
        <v>0</v>
      </c>
    </row>
    <row r="958" spans="2:20" x14ac:dyDescent="0.25">
      <c r="B958" t="str">
        <f>'[1]210 Y RFC'!A958</f>
        <v>FCO1708158L7</v>
      </c>
      <c r="C958" t="str">
        <f>'[1]210 Y RFC'!B958</f>
        <v>210-0955</v>
      </c>
      <c r="D958" t="str">
        <f>'[1]210 Y RFC'!C958</f>
        <v>FELICIA COMERCIALIZADORA SA DE CV</v>
      </c>
      <c r="E958" s="28">
        <f>SUMIFS(Tabla16[TASA 16],Tabla16[NUM],Tabla1[[#This Row],[CODIGO]])</f>
        <v>7820.8749999999991</v>
      </c>
      <c r="F958" s="28">
        <f>SUMIFS(Tabla16[TASA 0%],Tabla16[NUM],Tabla1[[#This Row],[CODIGO]])</f>
        <v>1.5000000000554792E-2</v>
      </c>
      <c r="G958" s="28">
        <f>SUMIFS(Tabla16[[EXENTO ]],Tabla16[NUM],Tabla1[[#This Row],[CODIGO]])</f>
        <v>0</v>
      </c>
      <c r="H958" s="28">
        <f>SUMIFS(Tabla16[IVA],Tabla16[NUM],Tabla1[[#This Row],[CODIGO]])</f>
        <v>1251.3399999999999</v>
      </c>
      <c r="I958" s="28">
        <f>SUMIFS(Tabla16[ISR RET.],Tabla16[NUM],Tabla1[[#This Row],[CODIGO]])</f>
        <v>0</v>
      </c>
      <c r="J958" s="28">
        <f>SUMIFS(Tabla16[IVA RET.],Tabla16[NUM],Tabla1[[#This Row],[CODIGO]])</f>
        <v>0</v>
      </c>
      <c r="K958" t="str">
        <f>FIXED(Tabla1[[#This Row],[TASA 16%]],0)</f>
        <v>7,821</v>
      </c>
      <c r="L958" t="str">
        <f>FIXED(Tabla1[[#This Row],[TASA 0%]],0)</f>
        <v>0</v>
      </c>
      <c r="M958" t="str">
        <f>FIXED(Tabla1[[#This Row],[TASA EXE.]],0)</f>
        <v>0</v>
      </c>
      <c r="N958" t="str">
        <f>FIXED(Tabla1[[#This Row],[IVA]],0)</f>
        <v>1,251</v>
      </c>
      <c r="O958" t="str">
        <f>FIXED(Tabla1[[#This Row],[ISR RET]],0)</f>
        <v>0</v>
      </c>
      <c r="P958" t="str">
        <f>FIXED(Tabla1[[#This Row],[IVA RET]],0)</f>
        <v>0</v>
      </c>
      <c r="R958" s="35">
        <f>Tabla1[[#This Row],[TASA 16]]*16%</f>
        <v>1251.3600000000001</v>
      </c>
    </row>
    <row r="959" spans="2:20" x14ac:dyDescent="0.25">
      <c r="B959" t="str">
        <f>'[1]210 Y RFC'!A959</f>
        <v>BAMJ880803MK4</v>
      </c>
      <c r="C959" t="str">
        <f>'[1]210 Y RFC'!B959</f>
        <v>210-0956</v>
      </c>
      <c r="D959" t="str">
        <f>'[1]210 Y RFC'!C959</f>
        <v>BARRAGAN MENDOZA JUAN FRANCISCO</v>
      </c>
      <c r="E959" s="28">
        <f>SUMIFS(Tabla16[TASA 16],Tabla16[NUM],Tabla1[[#This Row],[CODIGO]])</f>
        <v>0</v>
      </c>
      <c r="F959" s="28">
        <f>SUMIFS(Tabla16[TASA 0%],Tabla16[NUM],Tabla1[[#This Row],[CODIGO]])</f>
        <v>0</v>
      </c>
      <c r="G959" s="28">
        <f>SUMIFS(Tabla16[[EXENTO ]],Tabla16[NUM],Tabla1[[#This Row],[CODIGO]])</f>
        <v>0</v>
      </c>
      <c r="H959" s="28">
        <f>SUMIFS(Tabla16[IVA],Tabla16[NUM],Tabla1[[#This Row],[CODIGO]])</f>
        <v>0</v>
      </c>
      <c r="I959" s="28">
        <f>SUMIFS(Tabla16[ISR RET.],Tabla16[NUM],Tabla1[[#This Row],[CODIGO]])</f>
        <v>0</v>
      </c>
      <c r="J959" s="28">
        <f>SUMIFS(Tabla16[IVA RET.],Tabla16[NUM],Tabla1[[#This Row],[CODIGO]])</f>
        <v>0</v>
      </c>
      <c r="K959" t="str">
        <f>FIXED(Tabla1[[#This Row],[TASA 16%]],0)</f>
        <v>0</v>
      </c>
      <c r="L959" t="str">
        <f>FIXED(Tabla1[[#This Row],[TASA 0%]],0)</f>
        <v>0</v>
      </c>
      <c r="M959" t="str">
        <f>FIXED(Tabla1[[#This Row],[TASA EXE.]],0)</f>
        <v>0</v>
      </c>
      <c r="N959" t="str">
        <f>FIXED(Tabla1[[#This Row],[IVA]],0)</f>
        <v>0</v>
      </c>
      <c r="O959" t="str">
        <f>FIXED(Tabla1[[#This Row],[ISR RET]],0)</f>
        <v>0</v>
      </c>
      <c r="P959" t="str">
        <f>FIXED(Tabla1[[#This Row],[IVA RET]],0)</f>
        <v>0</v>
      </c>
      <c r="R959" s="35">
        <f>Tabla1[[#This Row],[TASA 16]]*16%</f>
        <v>0</v>
      </c>
    </row>
    <row r="960" spans="2:20" x14ac:dyDescent="0.25">
      <c r="B960" t="str">
        <f>'[1]210 Y RFC'!A960</f>
        <v>ICA981126SX0</v>
      </c>
      <c r="C960" t="str">
        <f>'[1]210 Y RFC'!B960</f>
        <v>210-0957</v>
      </c>
      <c r="D960" t="str">
        <f>'[1]210 Y RFC'!C960</f>
        <v>INTEGRACION COMERCIAL ALTEÑA SA DE CV</v>
      </c>
      <c r="E960" s="28">
        <f>SUMIFS(Tabla16[TASA 16],Tabla16[NUM],Tabla1[[#This Row],[CODIGO]])</f>
        <v>0</v>
      </c>
      <c r="F960" s="28">
        <f>SUMIFS(Tabla16[TASA 0%],Tabla16[NUM],Tabla1[[#This Row],[CODIGO]])</f>
        <v>0</v>
      </c>
      <c r="G960" s="28">
        <f>SUMIFS(Tabla16[[EXENTO ]],Tabla16[NUM],Tabla1[[#This Row],[CODIGO]])</f>
        <v>0</v>
      </c>
      <c r="H960" s="28">
        <f>SUMIFS(Tabla16[IVA],Tabla16[NUM],Tabla1[[#This Row],[CODIGO]])</f>
        <v>0</v>
      </c>
      <c r="I960" s="28">
        <f>SUMIFS(Tabla16[ISR RET.],Tabla16[NUM],Tabla1[[#This Row],[CODIGO]])</f>
        <v>0</v>
      </c>
      <c r="J960" s="28">
        <f>SUMIFS(Tabla16[IVA RET.],Tabla16[NUM],Tabla1[[#This Row],[CODIGO]])</f>
        <v>0</v>
      </c>
      <c r="K960" t="str">
        <f>FIXED(Tabla1[[#This Row],[TASA 16%]],0)</f>
        <v>0</v>
      </c>
      <c r="L960" t="str">
        <f>FIXED(Tabla1[[#This Row],[TASA 0%]],0)</f>
        <v>0</v>
      </c>
      <c r="M960" t="str">
        <f>FIXED(Tabla1[[#This Row],[TASA EXE.]],0)</f>
        <v>0</v>
      </c>
      <c r="N960" t="str">
        <f>FIXED(Tabla1[[#This Row],[IVA]],0)</f>
        <v>0</v>
      </c>
      <c r="O960" t="str">
        <f>FIXED(Tabla1[[#This Row],[ISR RET]],0)</f>
        <v>0</v>
      </c>
      <c r="P960" t="str">
        <f>FIXED(Tabla1[[#This Row],[IVA RET]],0)</f>
        <v>0</v>
      </c>
      <c r="R960" s="35">
        <f>Tabla1[[#This Row],[TASA 16]]*16%</f>
        <v>0</v>
      </c>
    </row>
    <row r="961" spans="2:20" x14ac:dyDescent="0.25">
      <c r="B961" t="str">
        <f>'[1]210 Y RFC'!A961</f>
        <v>CCO7409189M1</v>
      </c>
      <c r="C961" t="str">
        <f>'[1]210 Y RFC'!B961</f>
        <v>210-0958</v>
      </c>
      <c r="D961" t="str">
        <f>'[1]210 Y RFC'!C961</f>
        <v>CEMEX CONCRETOS SA DE CV</v>
      </c>
      <c r="E961" s="28">
        <f>SUMIFS(Tabla16[TASA 16],Tabla16[NUM],Tabla1[[#This Row],[CODIGO]])</f>
        <v>0</v>
      </c>
      <c r="F961" s="28">
        <f>SUMIFS(Tabla16[TASA 0%],Tabla16[NUM],Tabla1[[#This Row],[CODIGO]])</f>
        <v>0</v>
      </c>
      <c r="G961" s="28">
        <f>SUMIFS(Tabla16[[EXENTO ]],Tabla16[NUM],Tabla1[[#This Row],[CODIGO]])</f>
        <v>0</v>
      </c>
      <c r="H961" s="28">
        <f>SUMIFS(Tabla16[IVA],Tabla16[NUM],Tabla1[[#This Row],[CODIGO]])</f>
        <v>0</v>
      </c>
      <c r="I961" s="28">
        <f>SUMIFS(Tabla16[ISR RET.],Tabla16[NUM],Tabla1[[#This Row],[CODIGO]])</f>
        <v>0</v>
      </c>
      <c r="J961" s="28">
        <f>SUMIFS(Tabla16[IVA RET.],Tabla16[NUM],Tabla1[[#This Row],[CODIGO]])</f>
        <v>0</v>
      </c>
      <c r="K961" t="str">
        <f>FIXED(Tabla1[[#This Row],[TASA 16%]],0)</f>
        <v>0</v>
      </c>
      <c r="L961" t="str">
        <f>FIXED(Tabla1[[#This Row],[TASA 0%]],0)</f>
        <v>0</v>
      </c>
      <c r="M961" t="str">
        <f>FIXED(Tabla1[[#This Row],[TASA EXE.]],0)</f>
        <v>0</v>
      </c>
      <c r="N961" t="str">
        <f>FIXED(Tabla1[[#This Row],[IVA]],0)</f>
        <v>0</v>
      </c>
      <c r="O961" t="str">
        <f>FIXED(Tabla1[[#This Row],[ISR RET]],0)</f>
        <v>0</v>
      </c>
      <c r="P961" t="str">
        <f>FIXED(Tabla1[[#This Row],[IVA RET]],0)</f>
        <v>0</v>
      </c>
      <c r="R961" s="35">
        <f>Tabla1[[#This Row],[TASA 16]]*16%</f>
        <v>0</v>
      </c>
    </row>
    <row r="962" spans="2:20" x14ac:dyDescent="0.25">
      <c r="B962" t="str">
        <f>'[1]210 Y RFC'!A962</f>
        <v>OCA170201HZ4</v>
      </c>
      <c r="C962" t="str">
        <f>'[1]210 Y RFC'!B962</f>
        <v>210-0959</v>
      </c>
      <c r="D962" t="str">
        <f>'[1]210 Y RFC'!C962</f>
        <v>OZ CARGO S DE RL DE CV</v>
      </c>
      <c r="E962" s="28">
        <f>SUMIFS(Tabla16[TASA 16],Tabla16[NUM],Tabla1[[#This Row],[CODIGO]])</f>
        <v>0</v>
      </c>
      <c r="F962" s="28">
        <f>SUMIFS(Tabla16[TASA 0%],Tabla16[NUM],Tabla1[[#This Row],[CODIGO]])</f>
        <v>0</v>
      </c>
      <c r="G962" s="28">
        <f>SUMIFS(Tabla16[[EXENTO ]],Tabla16[NUM],Tabla1[[#This Row],[CODIGO]])</f>
        <v>0</v>
      </c>
      <c r="H962" s="28">
        <f>SUMIFS(Tabla16[IVA],Tabla16[NUM],Tabla1[[#This Row],[CODIGO]])</f>
        <v>0</v>
      </c>
      <c r="I962" s="28">
        <f>SUMIFS(Tabla16[ISR RET.],Tabla16[NUM],Tabla1[[#This Row],[CODIGO]])</f>
        <v>0</v>
      </c>
      <c r="J962" s="28">
        <f>SUMIFS(Tabla16[IVA RET.],Tabla16[NUM],Tabla1[[#This Row],[CODIGO]])</f>
        <v>0</v>
      </c>
      <c r="K962" t="str">
        <f>FIXED(Tabla1[[#This Row],[TASA 16%]],0)</f>
        <v>0</v>
      </c>
      <c r="L962" t="str">
        <f>FIXED(Tabla1[[#This Row],[TASA 0%]],0)</f>
        <v>0</v>
      </c>
      <c r="M962" t="str">
        <f>FIXED(Tabla1[[#This Row],[TASA EXE.]],0)</f>
        <v>0</v>
      </c>
      <c r="N962" t="str">
        <f>FIXED(Tabla1[[#This Row],[IVA]],0)</f>
        <v>0</v>
      </c>
      <c r="O962" t="str">
        <f>FIXED(Tabla1[[#This Row],[ISR RET]],0)</f>
        <v>0</v>
      </c>
      <c r="P962" t="str">
        <f>FIXED(Tabla1[[#This Row],[IVA RET]],0)</f>
        <v>0</v>
      </c>
      <c r="R962" s="35">
        <f>Tabla1[[#This Row],[TASA 16]]*16%</f>
        <v>0</v>
      </c>
    </row>
    <row r="963" spans="2:20" x14ac:dyDescent="0.25">
      <c r="B963" t="str">
        <f>'[1]210 Y RFC'!A963</f>
        <v>CAS040226AI8</v>
      </c>
      <c r="C963" t="str">
        <f>'[1]210 Y RFC'!B963</f>
        <v>210-0960</v>
      </c>
      <c r="D963" t="str">
        <f>'[1]210 Y RFC'!C963</f>
        <v>CAPACITACION Y ASESORIA EN SERVICIOS DE TRANSPORTES SA DE CV</v>
      </c>
      <c r="E963" s="28">
        <f>SUMIFS(Tabla16[TASA 16],Tabla16[NUM],Tabla1[[#This Row],[CODIGO]])</f>
        <v>0</v>
      </c>
      <c r="F963" s="28">
        <f>SUMIFS(Tabla16[TASA 0%],Tabla16[NUM],Tabla1[[#This Row],[CODIGO]])</f>
        <v>0</v>
      </c>
      <c r="G963" s="28">
        <f>SUMIFS(Tabla16[[EXENTO ]],Tabla16[NUM],Tabla1[[#This Row],[CODIGO]])</f>
        <v>0</v>
      </c>
      <c r="H963" s="28">
        <f>SUMIFS(Tabla16[IVA],Tabla16[NUM],Tabla1[[#This Row],[CODIGO]])</f>
        <v>0</v>
      </c>
      <c r="I963" s="28">
        <f>SUMIFS(Tabla16[ISR RET.],Tabla16[NUM],Tabla1[[#This Row],[CODIGO]])</f>
        <v>0</v>
      </c>
      <c r="J963" s="28">
        <f>SUMIFS(Tabla16[IVA RET.],Tabla16[NUM],Tabla1[[#This Row],[CODIGO]])</f>
        <v>0</v>
      </c>
      <c r="K963" t="str">
        <f>FIXED(Tabla1[[#This Row],[TASA 16%]],0)</f>
        <v>0</v>
      </c>
      <c r="L963" t="str">
        <f>FIXED(Tabla1[[#This Row],[TASA 0%]],0)</f>
        <v>0</v>
      </c>
      <c r="M963" t="str">
        <f>FIXED(Tabla1[[#This Row],[TASA EXE.]],0)</f>
        <v>0</v>
      </c>
      <c r="N963" t="str">
        <f>FIXED(Tabla1[[#This Row],[IVA]],0)</f>
        <v>0</v>
      </c>
      <c r="O963" t="str">
        <f>FIXED(Tabla1[[#This Row],[ISR RET]],0)</f>
        <v>0</v>
      </c>
      <c r="P963" t="str">
        <f>FIXED(Tabla1[[#This Row],[IVA RET]],0)</f>
        <v>0</v>
      </c>
      <c r="R963" s="35">
        <f>Tabla1[[#This Row],[TASA 16]]*16%</f>
        <v>0</v>
      </c>
    </row>
    <row r="964" spans="2:20" x14ac:dyDescent="0.25">
      <c r="B964" t="str">
        <f>'[1]210 Y RFC'!A964</f>
        <v>FASF480109DYA</v>
      </c>
      <c r="C964" t="str">
        <f>'[1]210 Y RFC'!B964</f>
        <v>210-0961</v>
      </c>
      <c r="D964" t="str">
        <f>'[1]210 Y RFC'!C964</f>
        <v>FRANCO SANDOVAL FERNANDA</v>
      </c>
      <c r="E964" s="28">
        <f>SUMIFS(Tabla16[TASA 16],Tabla16[NUM],Tabla1[[#This Row],[CODIGO]])</f>
        <v>0</v>
      </c>
      <c r="F964" s="28">
        <f>SUMIFS(Tabla16[TASA 0%],Tabla16[NUM],Tabla1[[#This Row],[CODIGO]])</f>
        <v>0</v>
      </c>
      <c r="G964" s="28">
        <f>SUMIFS(Tabla16[[EXENTO ]],Tabla16[NUM],Tabla1[[#This Row],[CODIGO]])</f>
        <v>0</v>
      </c>
      <c r="H964" s="28">
        <f>SUMIFS(Tabla16[IVA],Tabla16[NUM],Tabla1[[#This Row],[CODIGO]])</f>
        <v>0</v>
      </c>
      <c r="I964" s="28">
        <f>SUMIFS(Tabla16[ISR RET.],Tabla16[NUM],Tabla1[[#This Row],[CODIGO]])</f>
        <v>0</v>
      </c>
      <c r="J964" s="28">
        <f>SUMIFS(Tabla16[IVA RET.],Tabla16[NUM],Tabla1[[#This Row],[CODIGO]])</f>
        <v>0</v>
      </c>
      <c r="K964" t="str">
        <f>FIXED(Tabla1[[#This Row],[TASA 16%]],0)</f>
        <v>0</v>
      </c>
      <c r="L964" t="str">
        <f>FIXED(Tabla1[[#This Row],[TASA 0%]],0)</f>
        <v>0</v>
      </c>
      <c r="M964" t="str">
        <f>FIXED(Tabla1[[#This Row],[TASA EXE.]],0)</f>
        <v>0</v>
      </c>
      <c r="N964" t="str">
        <f>FIXED(Tabla1[[#This Row],[IVA]],0)</f>
        <v>0</v>
      </c>
      <c r="O964" t="str">
        <f>FIXED(Tabla1[[#This Row],[ISR RET]],0)</f>
        <v>0</v>
      </c>
      <c r="P964" t="str">
        <f>FIXED(Tabla1[[#This Row],[IVA RET]],0)</f>
        <v>0</v>
      </c>
      <c r="R964" s="35">
        <f>Tabla1[[#This Row],[TASA 16]]*16%</f>
        <v>0</v>
      </c>
    </row>
    <row r="965" spans="2:20" x14ac:dyDescent="0.25">
      <c r="B965" t="str">
        <f>'[1]210 Y RFC'!A965</f>
        <v>AIC170922L97</v>
      </c>
      <c r="C965" t="str">
        <f>'[1]210 Y RFC'!B965</f>
        <v>210-0962</v>
      </c>
      <c r="D965" t="str">
        <f>'[1]210 Y RFC'!C965</f>
        <v>ALTA INGENIERIA DE CONCRETO S Y S SA DE CV</v>
      </c>
      <c r="E965" s="28">
        <f>SUMIFS(Tabla16[TASA 16],Tabla16[NUM],Tabla1[[#This Row],[CODIGO]])</f>
        <v>0</v>
      </c>
      <c r="F965" s="28">
        <f>SUMIFS(Tabla16[TASA 0%],Tabla16[NUM],Tabla1[[#This Row],[CODIGO]])</f>
        <v>0</v>
      </c>
      <c r="G965" s="28">
        <f>SUMIFS(Tabla16[[EXENTO ]],Tabla16[NUM],Tabla1[[#This Row],[CODIGO]])</f>
        <v>0</v>
      </c>
      <c r="H965" s="28">
        <f>SUMIFS(Tabla16[IVA],Tabla16[NUM],Tabla1[[#This Row],[CODIGO]])</f>
        <v>0</v>
      </c>
      <c r="I965" s="28">
        <f>SUMIFS(Tabla16[ISR RET.],Tabla16[NUM],Tabla1[[#This Row],[CODIGO]])</f>
        <v>0</v>
      </c>
      <c r="J965" s="28">
        <f>SUMIFS(Tabla16[IVA RET.],Tabla16[NUM],Tabla1[[#This Row],[CODIGO]])</f>
        <v>0</v>
      </c>
      <c r="K965" t="str">
        <f>FIXED(Tabla1[[#This Row],[TASA 16%]],0)</f>
        <v>0</v>
      </c>
      <c r="L965" t="str">
        <f>FIXED(Tabla1[[#This Row],[TASA 0%]],0)</f>
        <v>0</v>
      </c>
      <c r="M965" t="str">
        <f>FIXED(Tabla1[[#This Row],[TASA EXE.]],0)</f>
        <v>0</v>
      </c>
      <c r="N965" t="str">
        <f>FIXED(Tabla1[[#This Row],[IVA]],0)</f>
        <v>0</v>
      </c>
      <c r="O965" t="str">
        <f>FIXED(Tabla1[[#This Row],[ISR RET]],0)</f>
        <v>0</v>
      </c>
      <c r="P965" t="str">
        <f>FIXED(Tabla1[[#This Row],[IVA RET]],0)</f>
        <v>0</v>
      </c>
      <c r="R965" s="35">
        <f>Tabla1[[#This Row],[TASA 16]]*16%</f>
        <v>0</v>
      </c>
    </row>
    <row r="966" spans="2:20" x14ac:dyDescent="0.25">
      <c r="B966" t="str">
        <f>'[1]210 Y RFC'!A966</f>
        <v>MAIF840205SM2</v>
      </c>
      <c r="C966" t="str">
        <f>'[1]210 Y RFC'!B966</f>
        <v>210-0963</v>
      </c>
      <c r="D966" t="str">
        <f>'[1]210 Y RFC'!C966</f>
        <v>MARTINEZ IÑIGUEZ FELIPE DE JESUS</v>
      </c>
      <c r="E966" s="28">
        <f>SUMIFS(Tabla16[TASA 16],Tabla16[NUM],Tabla1[[#This Row],[CODIGO]])</f>
        <v>0</v>
      </c>
      <c r="F966" s="28">
        <f>SUMIFS(Tabla16[TASA 0%],Tabla16[NUM],Tabla1[[#This Row],[CODIGO]])</f>
        <v>0</v>
      </c>
      <c r="G966" s="28">
        <f>SUMIFS(Tabla16[[EXENTO ]],Tabla16[NUM],Tabla1[[#This Row],[CODIGO]])</f>
        <v>0</v>
      </c>
      <c r="H966" s="28">
        <f>SUMIFS(Tabla16[IVA],Tabla16[NUM],Tabla1[[#This Row],[CODIGO]])</f>
        <v>0</v>
      </c>
      <c r="I966" s="28">
        <f>SUMIFS(Tabla16[ISR RET.],Tabla16[NUM],Tabla1[[#This Row],[CODIGO]])</f>
        <v>0</v>
      </c>
      <c r="J966" s="28">
        <f>SUMIFS(Tabla16[IVA RET.],Tabla16[NUM],Tabla1[[#This Row],[CODIGO]])</f>
        <v>0</v>
      </c>
      <c r="K966" t="str">
        <f>FIXED(Tabla1[[#This Row],[TASA 16%]],0)</f>
        <v>0</v>
      </c>
      <c r="L966" t="str">
        <f>FIXED(Tabla1[[#This Row],[TASA 0%]],0)</f>
        <v>0</v>
      </c>
      <c r="M966" t="str">
        <f>FIXED(Tabla1[[#This Row],[TASA EXE.]],0)</f>
        <v>0</v>
      </c>
      <c r="N966" t="str">
        <f>FIXED(Tabla1[[#This Row],[IVA]],0)</f>
        <v>0</v>
      </c>
      <c r="O966" t="str">
        <f>FIXED(Tabla1[[#This Row],[ISR RET]],0)</f>
        <v>0</v>
      </c>
      <c r="P966" t="str">
        <f>FIXED(Tabla1[[#This Row],[IVA RET]],0)</f>
        <v>0</v>
      </c>
      <c r="R966" s="35">
        <f>Tabla1[[#This Row],[TASA 16]]*16%</f>
        <v>0</v>
      </c>
      <c r="T966" s="67"/>
    </row>
    <row r="967" spans="2:20" x14ac:dyDescent="0.25">
      <c r="B967" t="str">
        <f>'[1]210 Y RFC'!A967</f>
        <v>HOCJ780508G84</v>
      </c>
      <c r="C967" t="str">
        <f>'[1]210 Y RFC'!B967</f>
        <v>210-0964</v>
      </c>
      <c r="D967" t="str">
        <f>'[1]210 Y RFC'!C967</f>
        <v>HORVATH CALDERON JUAN CARLOS</v>
      </c>
      <c r="E967" s="28">
        <f>SUMIFS(Tabla16[TASA 16],Tabla16[NUM],Tabla1[[#This Row],[CODIGO]])</f>
        <v>364582.5625</v>
      </c>
      <c r="F967" s="28">
        <f>SUMIFS(Tabla16[TASA 0%],Tabla16[NUM],Tabla1[[#This Row],[CODIGO]])</f>
        <v>-1.2499999975261744E-2</v>
      </c>
      <c r="G967" s="28">
        <f>SUMIFS(Tabla16[[EXENTO ]],Tabla16[NUM],Tabla1[[#This Row],[CODIGO]])</f>
        <v>0</v>
      </c>
      <c r="H967" s="28">
        <f>SUMIFS(Tabla16[IVA],Tabla16[NUM],Tabla1[[#This Row],[CODIGO]])</f>
        <v>58333.21</v>
      </c>
      <c r="I967" s="28">
        <f>SUMIFS(Tabla16[ISR RET.],Tabla16[NUM],Tabla1[[#This Row],[CODIGO]])</f>
        <v>-4557.3</v>
      </c>
      <c r="J967" s="28">
        <f>SUMIFS(Tabla16[IVA RET.],Tabla16[NUM],Tabla1[[#This Row],[CODIGO]])</f>
        <v>0</v>
      </c>
      <c r="K967" t="str">
        <f>FIXED(Tabla1[[#This Row],[TASA 16%]],0)</f>
        <v>364,583</v>
      </c>
      <c r="L967" t="str">
        <f>FIXED(Tabla1[[#This Row],[TASA 0%]],0)</f>
        <v>0</v>
      </c>
      <c r="M967" t="str">
        <f>FIXED(Tabla1[[#This Row],[TASA EXE.]],0)</f>
        <v>0</v>
      </c>
      <c r="N967" t="str">
        <f>FIXED(Tabla1[[#This Row],[IVA]],0)</f>
        <v>58,333</v>
      </c>
      <c r="O967" t="str">
        <f>FIXED(Tabla1[[#This Row],[ISR RET]],0)</f>
        <v>-4,557</v>
      </c>
      <c r="P967" t="str">
        <f>FIXED(Tabla1[[#This Row],[IVA RET]],0)</f>
        <v>0</v>
      </c>
      <c r="R967" s="35">
        <f>Tabla1[[#This Row],[TASA 16]]*16%</f>
        <v>58333.279999999999</v>
      </c>
    </row>
    <row r="968" spans="2:20" x14ac:dyDescent="0.25">
      <c r="B968" t="str">
        <f>'[1]210 Y RFC'!A968</f>
        <v>OME561118AA8</v>
      </c>
      <c r="C968" t="str">
        <f>'[1]210 Y RFC'!B968</f>
        <v>210-0965</v>
      </c>
      <c r="D968" t="str">
        <f>'[1]210 Y RFC'!C968</f>
        <v>OMNIBUS DE MEXICO SA DE CV</v>
      </c>
      <c r="E968" s="28">
        <f>SUMIFS(Tabla16[TASA 16],Tabla16[NUM],Tabla1[[#This Row],[CODIGO]])</f>
        <v>0</v>
      </c>
      <c r="F968" s="28">
        <f>SUMIFS(Tabla16[TASA 0%],Tabla16[NUM],Tabla1[[#This Row],[CODIGO]])</f>
        <v>0</v>
      </c>
      <c r="G968" s="28">
        <f>SUMIFS(Tabla16[[EXENTO ]],Tabla16[NUM],Tabla1[[#This Row],[CODIGO]])</f>
        <v>0</v>
      </c>
      <c r="H968" s="28">
        <f>SUMIFS(Tabla16[IVA],Tabla16[NUM],Tabla1[[#This Row],[CODIGO]])</f>
        <v>0</v>
      </c>
      <c r="I968" s="28">
        <f>SUMIFS(Tabla16[ISR RET.],Tabla16[NUM],Tabla1[[#This Row],[CODIGO]])</f>
        <v>0</v>
      </c>
      <c r="J968" s="28">
        <f>SUMIFS(Tabla16[IVA RET.],Tabla16[NUM],Tabla1[[#This Row],[CODIGO]])</f>
        <v>0</v>
      </c>
      <c r="K968" t="str">
        <f>FIXED(Tabla1[[#This Row],[TASA 16%]],0)</f>
        <v>0</v>
      </c>
      <c r="L968" t="str">
        <f>FIXED(Tabla1[[#This Row],[TASA 0%]],0)</f>
        <v>0</v>
      </c>
      <c r="M968" t="str">
        <f>FIXED(Tabla1[[#This Row],[TASA EXE.]],0)</f>
        <v>0</v>
      </c>
      <c r="N968" t="str">
        <f>FIXED(Tabla1[[#This Row],[IVA]],0)</f>
        <v>0</v>
      </c>
      <c r="O968" t="str">
        <f>FIXED(Tabla1[[#This Row],[ISR RET]],0)</f>
        <v>0</v>
      </c>
      <c r="P968" t="str">
        <f>FIXED(Tabla1[[#This Row],[IVA RET]],0)</f>
        <v>0</v>
      </c>
      <c r="R968" s="35">
        <f>Tabla1[[#This Row],[TASA 16]]*16%</f>
        <v>0</v>
      </c>
      <c r="T968" s="67"/>
    </row>
    <row r="969" spans="2:20" x14ac:dyDescent="0.25">
      <c r="B969" t="str">
        <f>'[1]210 Y RFC'!A969</f>
        <v>PEGH470726T44</v>
      </c>
      <c r="C969" t="str">
        <f>'[1]210 Y RFC'!B969</f>
        <v>210-0966</v>
      </c>
      <c r="D969" t="str">
        <f>'[1]210 Y RFC'!C969</f>
        <v>DE LA PEÑA GARIBALDI HECTOR ROBERTO</v>
      </c>
      <c r="E969" s="28">
        <f>SUMIFS(Tabla16[TASA 16],Tabla16[NUM],Tabla1[[#This Row],[CODIGO]])</f>
        <v>0</v>
      </c>
      <c r="F969" s="28">
        <f>SUMIFS(Tabla16[TASA 0%],Tabla16[NUM],Tabla1[[#This Row],[CODIGO]])</f>
        <v>0</v>
      </c>
      <c r="G969" s="28">
        <f>SUMIFS(Tabla16[[EXENTO ]],Tabla16[NUM],Tabla1[[#This Row],[CODIGO]])</f>
        <v>0</v>
      </c>
      <c r="H969" s="28">
        <f>SUMIFS(Tabla16[IVA],Tabla16[NUM],Tabla1[[#This Row],[CODIGO]])</f>
        <v>0</v>
      </c>
      <c r="I969" s="28">
        <f>SUMIFS(Tabla16[ISR RET.],Tabla16[NUM],Tabla1[[#This Row],[CODIGO]])</f>
        <v>0</v>
      </c>
      <c r="J969" s="28">
        <f>SUMIFS(Tabla16[IVA RET.],Tabla16[NUM],Tabla1[[#This Row],[CODIGO]])</f>
        <v>0</v>
      </c>
      <c r="K969" t="str">
        <f>FIXED(Tabla1[[#This Row],[TASA 16%]],0)</f>
        <v>0</v>
      </c>
      <c r="L969" t="str">
        <f>FIXED(Tabla1[[#This Row],[TASA 0%]],0)</f>
        <v>0</v>
      </c>
      <c r="M969" t="str">
        <f>FIXED(Tabla1[[#This Row],[TASA EXE.]],0)</f>
        <v>0</v>
      </c>
      <c r="N969" t="str">
        <f>FIXED(Tabla1[[#This Row],[IVA]],0)</f>
        <v>0</v>
      </c>
      <c r="O969" t="str">
        <f>FIXED(Tabla1[[#This Row],[ISR RET]],0)</f>
        <v>0</v>
      </c>
      <c r="P969" t="str">
        <f>FIXED(Tabla1[[#This Row],[IVA RET]],0)</f>
        <v>0</v>
      </c>
      <c r="R969" s="35">
        <f>Tabla1[[#This Row],[TASA 16]]*16%</f>
        <v>0</v>
      </c>
    </row>
    <row r="970" spans="2:20" x14ac:dyDescent="0.25">
      <c r="B970" t="str">
        <f>'[1]210 Y RFC'!A970</f>
        <v>VAVF900530QR8</v>
      </c>
      <c r="C970" t="str">
        <f>'[1]210 Y RFC'!B970</f>
        <v>210-0967</v>
      </c>
      <c r="D970" t="str">
        <f>'[1]210 Y RFC'!C970</f>
        <v>VARGAS VILLEGAS FRANCISCO JAVIER</v>
      </c>
      <c r="E970" s="28">
        <f>SUMIFS(Tabla16[TASA 16],Tabla16[NUM],Tabla1[[#This Row],[CODIGO]])</f>
        <v>0</v>
      </c>
      <c r="F970" s="28">
        <f>SUMIFS(Tabla16[TASA 0%],Tabla16[NUM],Tabla1[[#This Row],[CODIGO]])</f>
        <v>0</v>
      </c>
      <c r="G970" s="28">
        <f>SUMIFS(Tabla16[[EXENTO ]],Tabla16[NUM],Tabla1[[#This Row],[CODIGO]])</f>
        <v>0</v>
      </c>
      <c r="H970" s="28">
        <f>SUMIFS(Tabla16[IVA],Tabla16[NUM],Tabla1[[#This Row],[CODIGO]])</f>
        <v>0</v>
      </c>
      <c r="I970" s="28">
        <f>SUMIFS(Tabla16[ISR RET.],Tabla16[NUM],Tabla1[[#This Row],[CODIGO]])</f>
        <v>0</v>
      </c>
      <c r="J970" s="28">
        <f>SUMIFS(Tabla16[IVA RET.],Tabla16[NUM],Tabla1[[#This Row],[CODIGO]])</f>
        <v>0</v>
      </c>
      <c r="K970" t="str">
        <f>FIXED(Tabla1[[#This Row],[TASA 16%]],0)</f>
        <v>0</v>
      </c>
      <c r="L970" t="str">
        <f>FIXED(Tabla1[[#This Row],[TASA 0%]],0)</f>
        <v>0</v>
      </c>
      <c r="M970" t="str">
        <f>FIXED(Tabla1[[#This Row],[TASA EXE.]],0)</f>
        <v>0</v>
      </c>
      <c r="N970" t="str">
        <f>FIXED(Tabla1[[#This Row],[IVA]],0)</f>
        <v>0</v>
      </c>
      <c r="O970" t="str">
        <f>FIXED(Tabla1[[#This Row],[ISR RET]],0)</f>
        <v>0</v>
      </c>
      <c r="P970" t="str">
        <f>FIXED(Tabla1[[#This Row],[IVA RET]],0)</f>
        <v>0</v>
      </c>
      <c r="R970" s="35">
        <f>Tabla1[[#This Row],[TASA 16]]*16%</f>
        <v>0</v>
      </c>
    </row>
    <row r="971" spans="2:20" x14ac:dyDescent="0.25">
      <c r="B971" t="str">
        <f>'[1]210 Y RFC'!A971</f>
        <v>GUMM810212HD8</v>
      </c>
      <c r="C971" t="str">
        <f>'[1]210 Y RFC'!B971</f>
        <v>210-0968</v>
      </c>
      <c r="D971" t="str">
        <f>'[1]210 Y RFC'!C971</f>
        <v>GUERRA MARISCAL MIGUEL ANGEL</v>
      </c>
      <c r="E971" s="28">
        <f>SUMIFS(Tabla16[TASA 16],Tabla16[NUM],Tabla1[[#This Row],[CODIGO]])</f>
        <v>0</v>
      </c>
      <c r="F971" s="28">
        <f>SUMIFS(Tabla16[TASA 0%],Tabla16[NUM],Tabla1[[#This Row],[CODIGO]])</f>
        <v>0</v>
      </c>
      <c r="G971" s="28">
        <f>SUMIFS(Tabla16[[EXENTO ]],Tabla16[NUM],Tabla1[[#This Row],[CODIGO]])</f>
        <v>0</v>
      </c>
      <c r="H971" s="28">
        <f>SUMIFS(Tabla16[IVA],Tabla16[NUM],Tabla1[[#This Row],[CODIGO]])</f>
        <v>0</v>
      </c>
      <c r="I971" s="28">
        <f>SUMIFS(Tabla16[ISR RET.],Tabla16[NUM],Tabla1[[#This Row],[CODIGO]])</f>
        <v>0</v>
      </c>
      <c r="J971" s="28">
        <f>SUMIFS(Tabla16[IVA RET.],Tabla16[NUM],Tabla1[[#This Row],[CODIGO]])</f>
        <v>0</v>
      </c>
      <c r="K971" t="str">
        <f>FIXED(Tabla1[[#This Row],[TASA 16%]],0)</f>
        <v>0</v>
      </c>
      <c r="L971" t="str">
        <f>FIXED(Tabla1[[#This Row],[TASA 0%]],0)</f>
        <v>0</v>
      </c>
      <c r="M971" t="str">
        <f>FIXED(Tabla1[[#This Row],[TASA EXE.]],0)</f>
        <v>0</v>
      </c>
      <c r="N971" t="str">
        <f>FIXED(Tabla1[[#This Row],[IVA]],0)</f>
        <v>0</v>
      </c>
      <c r="O971" t="str">
        <f>FIXED(Tabla1[[#This Row],[ISR RET]],0)</f>
        <v>0</v>
      </c>
      <c r="P971" t="str">
        <f>FIXED(Tabla1[[#This Row],[IVA RET]],0)</f>
        <v>0</v>
      </c>
      <c r="R971" s="35">
        <f>Tabla1[[#This Row],[TASA 16]]*16%</f>
        <v>0</v>
      </c>
    </row>
    <row r="972" spans="2:20" x14ac:dyDescent="0.25">
      <c r="B972" t="str">
        <f>'[1]210 Y RFC'!A972</f>
        <v>EST130214C64</v>
      </c>
      <c r="C972" t="str">
        <f>'[1]210 Y RFC'!B972</f>
        <v>210-0969</v>
      </c>
      <c r="D972" t="str">
        <f>'[1]210 Y RFC'!C972</f>
        <v>ESTACION DE SERVICIO LOS 3 ENCINOS SA DE CV</v>
      </c>
      <c r="E972" s="28">
        <f>SUMIFS(Tabla16[TASA 16],Tabla16[NUM],Tabla1[[#This Row],[CODIGO]])</f>
        <v>0</v>
      </c>
      <c r="F972" s="28">
        <f>SUMIFS(Tabla16[TASA 0%],Tabla16[NUM],Tabla1[[#This Row],[CODIGO]])</f>
        <v>0</v>
      </c>
      <c r="G972" s="28">
        <f>SUMIFS(Tabla16[[EXENTO ]],Tabla16[NUM],Tabla1[[#This Row],[CODIGO]])</f>
        <v>0</v>
      </c>
      <c r="H972" s="28">
        <f>SUMIFS(Tabla16[IVA],Tabla16[NUM],Tabla1[[#This Row],[CODIGO]])</f>
        <v>0</v>
      </c>
      <c r="I972" s="28">
        <f>SUMIFS(Tabla16[ISR RET.],Tabla16[NUM],Tabla1[[#This Row],[CODIGO]])</f>
        <v>0</v>
      </c>
      <c r="J972" s="28">
        <f>SUMIFS(Tabla16[IVA RET.],Tabla16[NUM],Tabla1[[#This Row],[CODIGO]])</f>
        <v>0</v>
      </c>
      <c r="K972" t="str">
        <f>FIXED(Tabla1[[#This Row],[TASA 16%]],0)</f>
        <v>0</v>
      </c>
      <c r="L972" t="str">
        <f>FIXED(Tabla1[[#This Row],[TASA 0%]],0)</f>
        <v>0</v>
      </c>
      <c r="M972" t="str">
        <f>FIXED(Tabla1[[#This Row],[TASA EXE.]],0)</f>
        <v>0</v>
      </c>
      <c r="N972" t="str">
        <f>FIXED(Tabla1[[#This Row],[IVA]],0)</f>
        <v>0</v>
      </c>
      <c r="O972" t="str">
        <f>FIXED(Tabla1[[#This Row],[ISR RET]],0)</f>
        <v>0</v>
      </c>
      <c r="P972" t="str">
        <f>FIXED(Tabla1[[#This Row],[IVA RET]],0)</f>
        <v>0</v>
      </c>
      <c r="R972" s="35">
        <f>Tabla1[[#This Row],[TASA 16]]*16%</f>
        <v>0</v>
      </c>
    </row>
    <row r="973" spans="2:20" x14ac:dyDescent="0.25">
      <c r="B973" t="str">
        <f>'[1]210 Y RFC'!A973</f>
        <v>MSI0701019X3</v>
      </c>
      <c r="C973" t="str">
        <f>'[1]210 Y RFC'!B973</f>
        <v>210-0970</v>
      </c>
      <c r="D973" t="str">
        <f>'[1]210 Y RFC'!C973</f>
        <v>MUNICIPIO DE SAN IGNACIO CERRO GORDO</v>
      </c>
      <c r="E973" s="28">
        <f>SUMIFS(Tabla16[TASA 16],Tabla16[NUM],Tabla1[[#This Row],[CODIGO]])</f>
        <v>0</v>
      </c>
      <c r="F973" s="28">
        <f>SUMIFS(Tabla16[TASA 0%],Tabla16[NUM],Tabla1[[#This Row],[CODIGO]])</f>
        <v>0</v>
      </c>
      <c r="G973" s="28">
        <f>SUMIFS(Tabla16[[EXENTO ]],Tabla16[NUM],Tabla1[[#This Row],[CODIGO]])</f>
        <v>0</v>
      </c>
      <c r="H973" s="28">
        <f>SUMIFS(Tabla16[IVA],Tabla16[NUM],Tabla1[[#This Row],[CODIGO]])</f>
        <v>0</v>
      </c>
      <c r="I973" s="28">
        <f>SUMIFS(Tabla16[ISR RET.],Tabla16[NUM],Tabla1[[#This Row],[CODIGO]])</f>
        <v>0</v>
      </c>
      <c r="J973" s="28">
        <f>SUMIFS(Tabla16[IVA RET.],Tabla16[NUM],Tabla1[[#This Row],[CODIGO]])</f>
        <v>0</v>
      </c>
      <c r="K973" t="str">
        <f>FIXED(Tabla1[[#This Row],[TASA 16%]],0)</f>
        <v>0</v>
      </c>
      <c r="L973" t="str">
        <f>FIXED(Tabla1[[#This Row],[TASA 0%]],0)</f>
        <v>0</v>
      </c>
      <c r="M973" t="str">
        <f>FIXED(Tabla1[[#This Row],[TASA EXE.]],0)</f>
        <v>0</v>
      </c>
      <c r="N973" t="str">
        <f>FIXED(Tabla1[[#This Row],[IVA]],0)</f>
        <v>0</v>
      </c>
      <c r="O973" t="str">
        <f>FIXED(Tabla1[[#This Row],[ISR RET]],0)</f>
        <v>0</v>
      </c>
      <c r="P973" t="str">
        <f>FIXED(Tabla1[[#This Row],[IVA RET]],0)</f>
        <v>0</v>
      </c>
      <c r="R973" s="35">
        <f>Tabla1[[#This Row],[TASA 16]]*16%</f>
        <v>0</v>
      </c>
    </row>
    <row r="974" spans="2:20" x14ac:dyDescent="0.25">
      <c r="B974" t="str">
        <f>'[1]210 Y RFC'!A974</f>
        <v>CFA920214T87</v>
      </c>
      <c r="C974" t="str">
        <f>'[1]210 Y RFC'!B974</f>
        <v>210-0971</v>
      </c>
      <c r="D974" t="str">
        <f>'[1]210 Y RFC'!C974</f>
        <v>CARGA FACIL SA DE CV</v>
      </c>
      <c r="E974" s="28">
        <f>SUMIFS(Tabla16[TASA 16],Tabla16[NUM],Tabla1[[#This Row],[CODIGO]])</f>
        <v>0</v>
      </c>
      <c r="F974" s="28">
        <f>SUMIFS(Tabla16[TASA 0%],Tabla16[NUM],Tabla1[[#This Row],[CODIGO]])</f>
        <v>0</v>
      </c>
      <c r="G974" s="28">
        <f>SUMIFS(Tabla16[[EXENTO ]],Tabla16[NUM],Tabla1[[#This Row],[CODIGO]])</f>
        <v>0</v>
      </c>
      <c r="H974" s="28">
        <f>SUMIFS(Tabla16[IVA],Tabla16[NUM],Tabla1[[#This Row],[CODIGO]])</f>
        <v>0</v>
      </c>
      <c r="I974" s="28">
        <f>SUMIFS(Tabla16[ISR RET.],Tabla16[NUM],Tabla1[[#This Row],[CODIGO]])</f>
        <v>0</v>
      </c>
      <c r="J974" s="28">
        <f>SUMIFS(Tabla16[IVA RET.],Tabla16[NUM],Tabla1[[#This Row],[CODIGO]])</f>
        <v>0</v>
      </c>
      <c r="K974" t="str">
        <f>FIXED(Tabla1[[#This Row],[TASA 16%]],0)</f>
        <v>0</v>
      </c>
      <c r="L974" t="str">
        <f>FIXED(Tabla1[[#This Row],[TASA 0%]],0)</f>
        <v>0</v>
      </c>
      <c r="M974" t="str">
        <f>FIXED(Tabla1[[#This Row],[TASA EXE.]],0)</f>
        <v>0</v>
      </c>
      <c r="N974" t="str">
        <f>FIXED(Tabla1[[#This Row],[IVA]],0)</f>
        <v>0</v>
      </c>
      <c r="O974" t="str">
        <f>FIXED(Tabla1[[#This Row],[ISR RET]],0)</f>
        <v>0</v>
      </c>
      <c r="P974" t="str">
        <f>FIXED(Tabla1[[#This Row],[IVA RET]],0)</f>
        <v>0</v>
      </c>
      <c r="R974" s="35">
        <f>Tabla1[[#This Row],[TASA 16]]*16%</f>
        <v>0</v>
      </c>
    </row>
    <row r="975" spans="2:20" x14ac:dyDescent="0.25">
      <c r="B975" t="str">
        <f>'[1]210 Y RFC'!A975</f>
        <v>DKG150723UA0</v>
      </c>
      <c r="C975" t="str">
        <f>'[1]210 Y RFC'!B975</f>
        <v>210-0972</v>
      </c>
      <c r="D975" t="str">
        <f>'[1]210 Y RFC'!C975</f>
        <v>DISTRIBUIDORA KG S DE RL DE CV</v>
      </c>
      <c r="E975" s="28">
        <f>SUMIFS(Tabla16[TASA 16],Tabla16[NUM],Tabla1[[#This Row],[CODIGO]])</f>
        <v>0</v>
      </c>
      <c r="F975" s="28">
        <f>SUMIFS(Tabla16[TASA 0%],Tabla16[NUM],Tabla1[[#This Row],[CODIGO]])</f>
        <v>0</v>
      </c>
      <c r="G975" s="28">
        <f>SUMIFS(Tabla16[[EXENTO ]],Tabla16[NUM],Tabla1[[#This Row],[CODIGO]])</f>
        <v>0</v>
      </c>
      <c r="H975" s="28">
        <f>SUMIFS(Tabla16[IVA],Tabla16[NUM],Tabla1[[#This Row],[CODIGO]])</f>
        <v>0</v>
      </c>
      <c r="I975" s="28">
        <f>SUMIFS(Tabla16[ISR RET.],Tabla16[NUM],Tabla1[[#This Row],[CODIGO]])</f>
        <v>0</v>
      </c>
      <c r="J975" s="28">
        <f>SUMIFS(Tabla16[IVA RET.],Tabla16[NUM],Tabla1[[#This Row],[CODIGO]])</f>
        <v>0</v>
      </c>
      <c r="K975" t="str">
        <f>FIXED(Tabla1[[#This Row],[TASA 16%]],0)</f>
        <v>0</v>
      </c>
      <c r="L975" t="str">
        <f>FIXED(Tabla1[[#This Row],[TASA 0%]],0)</f>
        <v>0</v>
      </c>
      <c r="M975" t="str">
        <f>FIXED(Tabla1[[#This Row],[TASA EXE.]],0)</f>
        <v>0</v>
      </c>
      <c r="N975" t="str">
        <f>FIXED(Tabla1[[#This Row],[IVA]],0)</f>
        <v>0</v>
      </c>
      <c r="O975" t="str">
        <f>FIXED(Tabla1[[#This Row],[ISR RET]],0)</f>
        <v>0</v>
      </c>
      <c r="P975" t="str">
        <f>FIXED(Tabla1[[#This Row],[IVA RET]],0)</f>
        <v>0</v>
      </c>
      <c r="R975" s="35">
        <f>Tabla1[[#This Row],[TASA 16]]*16%</f>
        <v>0</v>
      </c>
    </row>
    <row r="976" spans="2:20" x14ac:dyDescent="0.25">
      <c r="B976" t="str">
        <f>'[1]210 Y RFC'!A976</f>
        <v>RONG681118N73</v>
      </c>
      <c r="C976" t="str">
        <f>'[1]210 Y RFC'!B976</f>
        <v>210-0973</v>
      </c>
      <c r="D976" t="str">
        <f>'[1]210 Y RFC'!C976</f>
        <v>ROMERO NAVARRO GUSTAVO ALBERTO</v>
      </c>
      <c r="E976" s="28">
        <f>SUMIFS(Tabla16[TASA 16],Tabla16[NUM],Tabla1[[#This Row],[CODIGO]])</f>
        <v>0</v>
      </c>
      <c r="F976" s="28">
        <f>SUMIFS(Tabla16[TASA 0%],Tabla16[NUM],Tabla1[[#This Row],[CODIGO]])</f>
        <v>0</v>
      </c>
      <c r="G976" s="28">
        <f>SUMIFS(Tabla16[[EXENTO ]],Tabla16[NUM],Tabla1[[#This Row],[CODIGO]])</f>
        <v>0</v>
      </c>
      <c r="H976" s="28">
        <f>SUMIFS(Tabla16[IVA],Tabla16[NUM],Tabla1[[#This Row],[CODIGO]])</f>
        <v>0</v>
      </c>
      <c r="I976" s="28">
        <f>SUMIFS(Tabla16[ISR RET.],Tabla16[NUM],Tabla1[[#This Row],[CODIGO]])</f>
        <v>0</v>
      </c>
      <c r="J976" s="28">
        <f>SUMIFS(Tabla16[IVA RET.],Tabla16[NUM],Tabla1[[#This Row],[CODIGO]])</f>
        <v>0</v>
      </c>
      <c r="K976" t="str">
        <f>FIXED(Tabla1[[#This Row],[TASA 16%]],0)</f>
        <v>0</v>
      </c>
      <c r="L976" t="str">
        <f>FIXED(Tabla1[[#This Row],[TASA 0%]],0)</f>
        <v>0</v>
      </c>
      <c r="M976" t="str">
        <f>FIXED(Tabla1[[#This Row],[TASA EXE.]],0)</f>
        <v>0</v>
      </c>
      <c r="N976" t="str">
        <f>FIXED(Tabla1[[#This Row],[IVA]],0)</f>
        <v>0</v>
      </c>
      <c r="O976" t="str">
        <f>FIXED(Tabla1[[#This Row],[ISR RET]],0)</f>
        <v>0</v>
      </c>
      <c r="P976" t="str">
        <f>FIXED(Tabla1[[#This Row],[IVA RET]],0)</f>
        <v>0</v>
      </c>
      <c r="R976" s="35">
        <f>Tabla1[[#This Row],[TASA 16]]*16%</f>
        <v>0</v>
      </c>
    </row>
    <row r="977" spans="2:20" x14ac:dyDescent="0.25">
      <c r="B977" t="str">
        <f>'[1]210 Y RFC'!A977</f>
        <v>CBR970415DL5</v>
      </c>
      <c r="C977" t="str">
        <f>'[1]210 Y RFC'!B977</f>
        <v>210-0974</v>
      </c>
      <c r="D977" t="str">
        <f>'[1]210 Y RFC'!C977</f>
        <v>COMERCIAL BRIHER SA DE CV</v>
      </c>
      <c r="E977" s="28">
        <f>SUMIFS(Tabla16[TASA 16],Tabla16[NUM],Tabla1[[#This Row],[CODIGO]])</f>
        <v>0</v>
      </c>
      <c r="F977" s="28">
        <f>SUMIFS(Tabla16[TASA 0%],Tabla16[NUM],Tabla1[[#This Row],[CODIGO]])</f>
        <v>0</v>
      </c>
      <c r="G977" s="28">
        <f>SUMIFS(Tabla16[[EXENTO ]],Tabla16[NUM],Tabla1[[#This Row],[CODIGO]])</f>
        <v>0</v>
      </c>
      <c r="H977" s="28">
        <f>SUMIFS(Tabla16[IVA],Tabla16[NUM],Tabla1[[#This Row],[CODIGO]])</f>
        <v>0</v>
      </c>
      <c r="I977" s="28">
        <f>SUMIFS(Tabla16[ISR RET.],Tabla16[NUM],Tabla1[[#This Row],[CODIGO]])</f>
        <v>0</v>
      </c>
      <c r="J977" s="28">
        <f>SUMIFS(Tabla16[IVA RET.],Tabla16[NUM],Tabla1[[#This Row],[CODIGO]])</f>
        <v>0</v>
      </c>
      <c r="K977" t="str">
        <f>FIXED(Tabla1[[#This Row],[TASA 16%]],0)</f>
        <v>0</v>
      </c>
      <c r="L977" t="str">
        <f>FIXED(Tabla1[[#This Row],[TASA 0%]],0)</f>
        <v>0</v>
      </c>
      <c r="M977" t="str">
        <f>FIXED(Tabla1[[#This Row],[TASA EXE.]],0)</f>
        <v>0</v>
      </c>
      <c r="N977" t="str">
        <f>FIXED(Tabla1[[#This Row],[IVA]],0)</f>
        <v>0</v>
      </c>
      <c r="O977" t="str">
        <f>FIXED(Tabla1[[#This Row],[ISR RET]],0)</f>
        <v>0</v>
      </c>
      <c r="P977" t="str">
        <f>FIXED(Tabla1[[#This Row],[IVA RET]],0)</f>
        <v>0</v>
      </c>
      <c r="R977" s="35">
        <f>Tabla1[[#This Row],[TASA 16]]*16%</f>
        <v>0</v>
      </c>
      <c r="T977" s="67"/>
    </row>
    <row r="978" spans="2:20" x14ac:dyDescent="0.25">
      <c r="B978" t="str">
        <f>'[1]210 Y RFC'!A978</f>
        <v>RDI841003QJ4</v>
      </c>
      <c r="C978" t="str">
        <f>'[1]210 Y RFC'!B978</f>
        <v>210-0975</v>
      </c>
      <c r="D978" t="str">
        <f>'[1]210 Y RFC'!C978</f>
        <v>RADIOMOVIL DIPSA SA DE CV</v>
      </c>
      <c r="E978" s="28">
        <f>SUMIFS(Tabla16[TASA 16],Tabla16[NUM],Tabla1[[#This Row],[CODIGO]])</f>
        <v>21943.8125</v>
      </c>
      <c r="F978" s="28">
        <f>SUMIFS(Tabla16[TASA 0%],Tabla16[NUM],Tabla1[[#This Row],[CODIGO]])</f>
        <v>-2.500000000509317E-3</v>
      </c>
      <c r="G978" s="28">
        <f>SUMIFS(Tabla16[[EXENTO ]],Tabla16[NUM],Tabla1[[#This Row],[CODIGO]])</f>
        <v>51.18</v>
      </c>
      <c r="H978" s="28">
        <f>SUMIFS(Tabla16[IVA],Tabla16[NUM],Tabla1[[#This Row],[CODIGO]])</f>
        <v>3511.01</v>
      </c>
      <c r="I978" s="28">
        <f>SUMIFS(Tabla16[ISR RET.],Tabla16[NUM],Tabla1[[#This Row],[CODIGO]])</f>
        <v>0</v>
      </c>
      <c r="J978" s="28">
        <f>SUMIFS(Tabla16[IVA RET.],Tabla16[NUM],Tabla1[[#This Row],[CODIGO]])</f>
        <v>0</v>
      </c>
      <c r="K978" t="str">
        <f>FIXED(Tabla1[[#This Row],[TASA 16%]],0)</f>
        <v>21,944</v>
      </c>
      <c r="L978" t="str">
        <f>FIXED(Tabla1[[#This Row],[TASA 0%]],0)</f>
        <v>0</v>
      </c>
      <c r="M978" t="str">
        <f>FIXED(Tabla1[[#This Row],[TASA EXE.]],0)</f>
        <v>51</v>
      </c>
      <c r="N978" t="str">
        <f>FIXED(Tabla1[[#This Row],[IVA]],0)</f>
        <v>3,511</v>
      </c>
      <c r="O978" t="str">
        <f>FIXED(Tabla1[[#This Row],[ISR RET]],0)</f>
        <v>0</v>
      </c>
      <c r="P978" t="str">
        <f>FIXED(Tabla1[[#This Row],[IVA RET]],0)</f>
        <v>0</v>
      </c>
      <c r="R978" s="35">
        <f>Tabla1[[#This Row],[TASA 16]]*16%</f>
        <v>3511.04</v>
      </c>
    </row>
    <row r="979" spans="2:20" x14ac:dyDescent="0.25">
      <c r="B979" t="str">
        <f>'[1]210 Y RFC'!A979</f>
        <v>CPS98051955A</v>
      </c>
      <c r="C979" t="str">
        <f>'[1]210 Y RFC'!B979</f>
        <v>210-0976</v>
      </c>
      <c r="D979" t="str">
        <f>'[1]210 Y RFC'!C979</f>
        <v>CORPORATIVO PAPELERO Y DE SUMINISTROS BASICOS</v>
      </c>
      <c r="E979" s="28">
        <f>SUMIFS(Tabla16[TASA 16],Tabla16[NUM],Tabla1[[#This Row],[CODIGO]])</f>
        <v>0</v>
      </c>
      <c r="F979" s="28">
        <f>SUMIFS(Tabla16[TASA 0%],Tabla16[NUM],Tabla1[[#This Row],[CODIGO]])</f>
        <v>0</v>
      </c>
      <c r="G979" s="28">
        <f>SUMIFS(Tabla16[[EXENTO ]],Tabla16[NUM],Tabla1[[#This Row],[CODIGO]])</f>
        <v>0</v>
      </c>
      <c r="H979" s="28">
        <f>SUMIFS(Tabla16[IVA],Tabla16[NUM],Tabla1[[#This Row],[CODIGO]])</f>
        <v>0</v>
      </c>
      <c r="I979" s="28">
        <f>SUMIFS(Tabla16[ISR RET.],Tabla16[NUM],Tabla1[[#This Row],[CODIGO]])</f>
        <v>0</v>
      </c>
      <c r="J979" s="28">
        <f>SUMIFS(Tabla16[IVA RET.],Tabla16[NUM],Tabla1[[#This Row],[CODIGO]])</f>
        <v>0</v>
      </c>
      <c r="K979" t="str">
        <f>FIXED(Tabla1[[#This Row],[TASA 16%]],0)</f>
        <v>0</v>
      </c>
      <c r="L979" t="str">
        <f>FIXED(Tabla1[[#This Row],[TASA 0%]],0)</f>
        <v>0</v>
      </c>
      <c r="M979" t="str">
        <f>FIXED(Tabla1[[#This Row],[TASA EXE.]],0)</f>
        <v>0</v>
      </c>
      <c r="N979" t="str">
        <f>FIXED(Tabla1[[#This Row],[IVA]],0)</f>
        <v>0</v>
      </c>
      <c r="O979" t="str">
        <f>FIXED(Tabla1[[#This Row],[ISR RET]],0)</f>
        <v>0</v>
      </c>
      <c r="P979" t="str">
        <f>FIXED(Tabla1[[#This Row],[IVA RET]],0)</f>
        <v>0</v>
      </c>
      <c r="R979" s="35">
        <f>Tabla1[[#This Row],[TASA 16]]*16%</f>
        <v>0</v>
      </c>
    </row>
    <row r="980" spans="2:20" x14ac:dyDescent="0.25">
      <c r="B980" t="str">
        <f>'[1]210 Y RFC'!A980</f>
        <v>TOCC730718AA8</v>
      </c>
      <c r="C980" t="str">
        <f>'[1]210 Y RFC'!B980</f>
        <v>210-0977</v>
      </c>
      <c r="D980" t="str">
        <f>'[1]210 Y RFC'!C980</f>
        <v>TORRES CARRANZA CARLOS</v>
      </c>
      <c r="E980" s="28">
        <f>SUMIFS(Tabla16[TASA 16],Tabla16[NUM],Tabla1[[#This Row],[CODIGO]])</f>
        <v>0</v>
      </c>
      <c r="F980" s="28">
        <f>SUMIFS(Tabla16[TASA 0%],Tabla16[NUM],Tabla1[[#This Row],[CODIGO]])</f>
        <v>0</v>
      </c>
      <c r="G980" s="28">
        <f>SUMIFS(Tabla16[[EXENTO ]],Tabla16[NUM],Tabla1[[#This Row],[CODIGO]])</f>
        <v>0</v>
      </c>
      <c r="H980" s="28">
        <f>SUMIFS(Tabla16[IVA],Tabla16[NUM],Tabla1[[#This Row],[CODIGO]])</f>
        <v>0</v>
      </c>
      <c r="I980" s="28">
        <f>SUMIFS(Tabla16[ISR RET.],Tabla16[NUM],Tabla1[[#This Row],[CODIGO]])</f>
        <v>0</v>
      </c>
      <c r="J980" s="28">
        <f>SUMIFS(Tabla16[IVA RET.],Tabla16[NUM],Tabla1[[#This Row],[CODIGO]])</f>
        <v>0</v>
      </c>
      <c r="K980" t="str">
        <f>FIXED(Tabla1[[#This Row],[TASA 16%]],0)</f>
        <v>0</v>
      </c>
      <c r="L980" t="str">
        <f>FIXED(Tabla1[[#This Row],[TASA 0%]],0)</f>
        <v>0</v>
      </c>
      <c r="M980" t="str">
        <f>FIXED(Tabla1[[#This Row],[TASA EXE.]],0)</f>
        <v>0</v>
      </c>
      <c r="N980" t="str">
        <f>FIXED(Tabla1[[#This Row],[IVA]],0)</f>
        <v>0</v>
      </c>
      <c r="O980" t="str">
        <f>FIXED(Tabla1[[#This Row],[ISR RET]],0)</f>
        <v>0</v>
      </c>
      <c r="P980" t="str">
        <f>FIXED(Tabla1[[#This Row],[IVA RET]],0)</f>
        <v>0</v>
      </c>
      <c r="R980" s="35">
        <f>Tabla1[[#This Row],[TASA 16]]*16%</f>
        <v>0</v>
      </c>
    </row>
    <row r="981" spans="2:20" x14ac:dyDescent="0.25">
      <c r="B981" t="str">
        <f>'[1]210 Y RFC'!A981</f>
        <v>CIN180222DTA</v>
      </c>
      <c r="C981" t="str">
        <f>'[1]210 Y RFC'!B981</f>
        <v>210-0978</v>
      </c>
      <c r="D981" t="str">
        <f>'[1]210 Y RFC'!C981</f>
        <v>COMERCIALIZADORA INOVAFORM SA DE CV</v>
      </c>
      <c r="E981" s="28">
        <f>SUMIFS(Tabla16[TASA 16],Tabla16[NUM],Tabla1[[#This Row],[CODIGO]])</f>
        <v>0</v>
      </c>
      <c r="F981" s="28">
        <f>SUMIFS(Tabla16[TASA 0%],Tabla16[NUM],Tabla1[[#This Row],[CODIGO]])</f>
        <v>0</v>
      </c>
      <c r="G981" s="28">
        <f>SUMIFS(Tabla16[[EXENTO ]],Tabla16[NUM],Tabla1[[#This Row],[CODIGO]])</f>
        <v>0</v>
      </c>
      <c r="H981" s="28">
        <f>SUMIFS(Tabla16[IVA],Tabla16[NUM],Tabla1[[#This Row],[CODIGO]])</f>
        <v>0</v>
      </c>
      <c r="I981" s="28">
        <f>SUMIFS(Tabla16[ISR RET.],Tabla16[NUM],Tabla1[[#This Row],[CODIGO]])</f>
        <v>0</v>
      </c>
      <c r="J981" s="28">
        <f>SUMIFS(Tabla16[IVA RET.],Tabla16[NUM],Tabla1[[#This Row],[CODIGO]])</f>
        <v>0</v>
      </c>
      <c r="K981" t="str">
        <f>FIXED(Tabla1[[#This Row],[TASA 16%]],0)</f>
        <v>0</v>
      </c>
      <c r="L981" t="str">
        <f>FIXED(Tabla1[[#This Row],[TASA 0%]],0)</f>
        <v>0</v>
      </c>
      <c r="M981" t="str">
        <f>FIXED(Tabla1[[#This Row],[TASA EXE.]],0)</f>
        <v>0</v>
      </c>
      <c r="N981" t="str">
        <f>FIXED(Tabla1[[#This Row],[IVA]],0)</f>
        <v>0</v>
      </c>
      <c r="O981" t="str">
        <f>FIXED(Tabla1[[#This Row],[ISR RET]],0)</f>
        <v>0</v>
      </c>
      <c r="P981" t="str">
        <f>FIXED(Tabla1[[#This Row],[IVA RET]],0)</f>
        <v>0</v>
      </c>
      <c r="R981" s="35">
        <f>Tabla1[[#This Row],[TASA 16]]*16%</f>
        <v>0</v>
      </c>
    </row>
    <row r="982" spans="2:20" x14ac:dyDescent="0.25">
      <c r="B982" t="str">
        <f>'[1]210 Y RFC'!A982</f>
        <v>AAPE7310132C8</v>
      </c>
      <c r="C982" t="str">
        <f>'[1]210 Y RFC'!B982</f>
        <v>210-0979</v>
      </c>
      <c r="D982" t="str">
        <f>'[1]210 Y RFC'!C982</f>
        <v>DE ANDA PEREZ EDUARDO</v>
      </c>
      <c r="E982" s="28">
        <f>SUMIFS(Tabla16[TASA 16],Tabla16[NUM],Tabla1[[#This Row],[CODIGO]])</f>
        <v>0</v>
      </c>
      <c r="F982" s="28">
        <f>SUMIFS(Tabla16[TASA 0%],Tabla16[NUM],Tabla1[[#This Row],[CODIGO]])</f>
        <v>0</v>
      </c>
      <c r="G982" s="28">
        <f>SUMIFS(Tabla16[[EXENTO ]],Tabla16[NUM],Tabla1[[#This Row],[CODIGO]])</f>
        <v>0</v>
      </c>
      <c r="H982" s="28">
        <f>SUMIFS(Tabla16[IVA],Tabla16[NUM],Tabla1[[#This Row],[CODIGO]])</f>
        <v>0</v>
      </c>
      <c r="I982" s="28">
        <f>SUMIFS(Tabla16[ISR RET.],Tabla16[NUM],Tabla1[[#This Row],[CODIGO]])</f>
        <v>0</v>
      </c>
      <c r="J982" s="28">
        <f>SUMIFS(Tabla16[IVA RET.],Tabla16[NUM],Tabla1[[#This Row],[CODIGO]])</f>
        <v>0</v>
      </c>
      <c r="K982" t="str">
        <f>FIXED(Tabla1[[#This Row],[TASA 16%]],0)</f>
        <v>0</v>
      </c>
      <c r="L982" t="str">
        <f>FIXED(Tabla1[[#This Row],[TASA 0%]],0)</f>
        <v>0</v>
      </c>
      <c r="M982" t="str">
        <f>FIXED(Tabla1[[#This Row],[TASA EXE.]],0)</f>
        <v>0</v>
      </c>
      <c r="N982" t="str">
        <f>FIXED(Tabla1[[#This Row],[IVA]],0)</f>
        <v>0</v>
      </c>
      <c r="O982" t="str">
        <f>FIXED(Tabla1[[#This Row],[ISR RET]],0)</f>
        <v>0</v>
      </c>
      <c r="P982" t="str">
        <f>FIXED(Tabla1[[#This Row],[IVA RET]],0)</f>
        <v>0</v>
      </c>
      <c r="R982" s="35">
        <f>Tabla1[[#This Row],[TASA 16]]*16%</f>
        <v>0</v>
      </c>
    </row>
    <row r="983" spans="2:20" x14ac:dyDescent="0.25">
      <c r="B983" t="str">
        <f>'[1]210 Y RFC'!A983</f>
        <v>DCO170503FZ0</v>
      </c>
      <c r="C983" t="str">
        <f>'[1]210 Y RFC'!B983</f>
        <v>210-0980</v>
      </c>
      <c r="D983" t="str">
        <f>'[1]210 Y RFC'!C983</f>
        <v>DESARROLLO CONSTRUALTEÑO SA DE CV</v>
      </c>
      <c r="E983" s="28">
        <f>SUMIFS(Tabla16[TASA 16],Tabla16[NUM],Tabla1[[#This Row],[CODIGO]])</f>
        <v>0</v>
      </c>
      <c r="F983" s="28">
        <f>SUMIFS(Tabla16[TASA 0%],Tabla16[NUM],Tabla1[[#This Row],[CODIGO]])</f>
        <v>0</v>
      </c>
      <c r="G983" s="28">
        <f>SUMIFS(Tabla16[[EXENTO ]],Tabla16[NUM],Tabla1[[#This Row],[CODIGO]])</f>
        <v>0</v>
      </c>
      <c r="H983" s="28">
        <f>SUMIFS(Tabla16[IVA],Tabla16[NUM],Tabla1[[#This Row],[CODIGO]])</f>
        <v>0</v>
      </c>
      <c r="I983" s="28">
        <f>SUMIFS(Tabla16[ISR RET.],Tabla16[NUM],Tabla1[[#This Row],[CODIGO]])</f>
        <v>0</v>
      </c>
      <c r="J983" s="28">
        <f>SUMIFS(Tabla16[IVA RET.],Tabla16[NUM],Tabla1[[#This Row],[CODIGO]])</f>
        <v>0</v>
      </c>
      <c r="K983" t="str">
        <f>FIXED(Tabla1[[#This Row],[TASA 16%]],0)</f>
        <v>0</v>
      </c>
      <c r="L983" t="str">
        <f>FIXED(Tabla1[[#This Row],[TASA 0%]],0)</f>
        <v>0</v>
      </c>
      <c r="M983" t="str">
        <f>FIXED(Tabla1[[#This Row],[TASA EXE.]],0)</f>
        <v>0</v>
      </c>
      <c r="N983" t="str">
        <f>FIXED(Tabla1[[#This Row],[IVA]],0)</f>
        <v>0</v>
      </c>
      <c r="O983" t="str">
        <f>FIXED(Tabla1[[#This Row],[ISR RET]],0)</f>
        <v>0</v>
      </c>
      <c r="P983" t="str">
        <f>FIXED(Tabla1[[#This Row],[IVA RET]],0)</f>
        <v>0</v>
      </c>
      <c r="R983" s="35">
        <f>Tabla1[[#This Row],[TASA 16]]*16%</f>
        <v>0</v>
      </c>
    </row>
    <row r="984" spans="2:20" x14ac:dyDescent="0.25">
      <c r="B984" t="str">
        <f>'[1]210 Y RFC'!A984</f>
        <v>PSA000630GI6</v>
      </c>
      <c r="C984" t="str">
        <f>'[1]210 Y RFC'!B984</f>
        <v>210-0981</v>
      </c>
      <c r="D984" t="str">
        <f>'[1]210 Y RFC'!C984</f>
        <v>PISOS SELECTOS DE LOS ALTOS SA DE CV</v>
      </c>
      <c r="E984" s="28">
        <f>SUMIFS(Tabla16[TASA 16],Tabla16[NUM],Tabla1[[#This Row],[CODIGO]])</f>
        <v>0</v>
      </c>
      <c r="F984" s="28">
        <f>SUMIFS(Tabla16[TASA 0%],Tabla16[NUM],Tabla1[[#This Row],[CODIGO]])</f>
        <v>0</v>
      </c>
      <c r="G984" s="28">
        <f>SUMIFS(Tabla16[[EXENTO ]],Tabla16[NUM],Tabla1[[#This Row],[CODIGO]])</f>
        <v>0</v>
      </c>
      <c r="H984" s="28">
        <f>SUMIFS(Tabla16[IVA],Tabla16[NUM],Tabla1[[#This Row],[CODIGO]])</f>
        <v>0</v>
      </c>
      <c r="I984" s="28">
        <f>SUMIFS(Tabla16[ISR RET.],Tabla16[NUM],Tabla1[[#This Row],[CODIGO]])</f>
        <v>0</v>
      </c>
      <c r="J984" s="28">
        <f>SUMIFS(Tabla16[IVA RET.],Tabla16[NUM],Tabla1[[#This Row],[CODIGO]])</f>
        <v>0</v>
      </c>
      <c r="K984" t="str">
        <f>FIXED(Tabla1[[#This Row],[TASA 16%]],0)</f>
        <v>0</v>
      </c>
      <c r="L984" t="str">
        <f>FIXED(Tabla1[[#This Row],[TASA 0%]],0)</f>
        <v>0</v>
      </c>
      <c r="M984" t="str">
        <f>FIXED(Tabla1[[#This Row],[TASA EXE.]],0)</f>
        <v>0</v>
      </c>
      <c r="N984" t="str">
        <f>FIXED(Tabla1[[#This Row],[IVA]],0)</f>
        <v>0</v>
      </c>
      <c r="O984" t="str">
        <f>FIXED(Tabla1[[#This Row],[ISR RET]],0)</f>
        <v>0</v>
      </c>
      <c r="P984" t="str">
        <f>FIXED(Tabla1[[#This Row],[IVA RET]],0)</f>
        <v>0</v>
      </c>
      <c r="R984" s="35">
        <f>Tabla1[[#This Row],[TASA 16]]*16%</f>
        <v>0</v>
      </c>
    </row>
    <row r="985" spans="2:20" x14ac:dyDescent="0.25">
      <c r="B985" t="str">
        <f>'[1]210 Y RFC'!A985</f>
        <v>VAMC6504082Z7</v>
      </c>
      <c r="C985" t="str">
        <f>'[1]210 Y RFC'!B985</f>
        <v>210-0982</v>
      </c>
      <c r="D985" t="str">
        <f>'[1]210 Y RFC'!C985</f>
        <v>VAZQUEZ MARTIN CESAR</v>
      </c>
      <c r="E985" s="28">
        <f>SUMIFS(Tabla16[TASA 16],Tabla16[NUM],Tabla1[[#This Row],[CODIGO]])</f>
        <v>0</v>
      </c>
      <c r="F985" s="28">
        <f>SUMIFS(Tabla16[TASA 0%],Tabla16[NUM],Tabla1[[#This Row],[CODIGO]])</f>
        <v>0</v>
      </c>
      <c r="G985" s="28">
        <f>SUMIFS(Tabla16[[EXENTO ]],Tabla16[NUM],Tabla1[[#This Row],[CODIGO]])</f>
        <v>0</v>
      </c>
      <c r="H985" s="28">
        <f>SUMIFS(Tabla16[IVA],Tabla16[NUM],Tabla1[[#This Row],[CODIGO]])</f>
        <v>0</v>
      </c>
      <c r="I985" s="28">
        <f>SUMIFS(Tabla16[ISR RET.],Tabla16[NUM],Tabla1[[#This Row],[CODIGO]])</f>
        <v>0</v>
      </c>
      <c r="J985" s="28">
        <f>SUMIFS(Tabla16[IVA RET.],Tabla16[NUM],Tabla1[[#This Row],[CODIGO]])</f>
        <v>0</v>
      </c>
      <c r="K985" t="str">
        <f>FIXED(Tabla1[[#This Row],[TASA 16%]],0)</f>
        <v>0</v>
      </c>
      <c r="L985" t="str">
        <f>FIXED(Tabla1[[#This Row],[TASA 0%]],0)</f>
        <v>0</v>
      </c>
      <c r="M985" t="str">
        <f>FIXED(Tabla1[[#This Row],[TASA EXE.]],0)</f>
        <v>0</v>
      </c>
      <c r="N985" t="str">
        <f>FIXED(Tabla1[[#This Row],[IVA]],0)</f>
        <v>0</v>
      </c>
      <c r="O985" t="str">
        <f>FIXED(Tabla1[[#This Row],[ISR RET]],0)</f>
        <v>0</v>
      </c>
      <c r="P985" t="str">
        <f>FIXED(Tabla1[[#This Row],[IVA RET]],0)</f>
        <v>0</v>
      </c>
      <c r="R985" s="35">
        <f>Tabla1[[#This Row],[TASA 16]]*16%</f>
        <v>0</v>
      </c>
    </row>
    <row r="986" spans="2:20" x14ac:dyDescent="0.25">
      <c r="B986" t="str">
        <f>'[1]210 Y RFC'!A986</f>
        <v>DIS9009266I5</v>
      </c>
      <c r="C986" t="str">
        <f>'[1]210 Y RFC'!B986</f>
        <v>210-0983</v>
      </c>
      <c r="D986" t="str">
        <f>'[1]210 Y RFC'!C986</f>
        <v>DISVETSI SA DE CV</v>
      </c>
      <c r="E986" s="28">
        <f>SUMIFS(Tabla16[TASA 16],Tabla16[NUM],Tabla1[[#This Row],[CODIGO]])</f>
        <v>0</v>
      </c>
      <c r="F986" s="28">
        <f>SUMIFS(Tabla16[TASA 0%],Tabla16[NUM],Tabla1[[#This Row],[CODIGO]])</f>
        <v>0</v>
      </c>
      <c r="G986" s="28">
        <f>SUMIFS(Tabla16[[EXENTO ]],Tabla16[NUM],Tabla1[[#This Row],[CODIGO]])</f>
        <v>0</v>
      </c>
      <c r="H986" s="28">
        <f>SUMIFS(Tabla16[IVA],Tabla16[NUM],Tabla1[[#This Row],[CODIGO]])</f>
        <v>0</v>
      </c>
      <c r="I986" s="28">
        <f>SUMIFS(Tabla16[ISR RET.],Tabla16[NUM],Tabla1[[#This Row],[CODIGO]])</f>
        <v>0</v>
      </c>
      <c r="J986" s="28">
        <f>SUMIFS(Tabla16[IVA RET.],Tabla16[NUM],Tabla1[[#This Row],[CODIGO]])</f>
        <v>0</v>
      </c>
      <c r="K986" t="str">
        <f>FIXED(Tabla1[[#This Row],[TASA 16%]],0)</f>
        <v>0</v>
      </c>
      <c r="L986" t="str">
        <f>FIXED(Tabla1[[#This Row],[TASA 0%]],0)</f>
        <v>0</v>
      </c>
      <c r="M986" t="str">
        <f>FIXED(Tabla1[[#This Row],[TASA EXE.]],0)</f>
        <v>0</v>
      </c>
      <c r="N986" t="str">
        <f>FIXED(Tabla1[[#This Row],[IVA]],0)</f>
        <v>0</v>
      </c>
      <c r="O986" t="str">
        <f>FIXED(Tabla1[[#This Row],[ISR RET]],0)</f>
        <v>0</v>
      </c>
      <c r="P986" t="str">
        <f>FIXED(Tabla1[[#This Row],[IVA RET]],0)</f>
        <v>0</v>
      </c>
      <c r="R986" s="35">
        <f>Tabla1[[#This Row],[TASA 16]]*16%</f>
        <v>0</v>
      </c>
    </row>
    <row r="987" spans="2:20" x14ac:dyDescent="0.25">
      <c r="B987" t="str">
        <f>'[1]210 Y RFC'!A987</f>
        <v>PMP92080841A</v>
      </c>
      <c r="C987" t="str">
        <f>'[1]210 Y RFC'!B987</f>
        <v>210-0984</v>
      </c>
      <c r="D987" t="str">
        <f>'[1]210 Y RFC'!C987</f>
        <v>PROVEEDORA DE MATERIALES PEÑA SA DE CV</v>
      </c>
      <c r="E987" s="28">
        <f>SUMIFS(Tabla16[TASA 16],Tabla16[NUM],Tabla1[[#This Row],[CODIGO]])</f>
        <v>0</v>
      </c>
      <c r="F987" s="28">
        <f>SUMIFS(Tabla16[TASA 0%],Tabla16[NUM],Tabla1[[#This Row],[CODIGO]])</f>
        <v>0</v>
      </c>
      <c r="G987" s="28">
        <f>SUMIFS(Tabla16[[EXENTO ]],Tabla16[NUM],Tabla1[[#This Row],[CODIGO]])</f>
        <v>0</v>
      </c>
      <c r="H987" s="28">
        <f>SUMIFS(Tabla16[IVA],Tabla16[NUM],Tabla1[[#This Row],[CODIGO]])</f>
        <v>0</v>
      </c>
      <c r="I987" s="28">
        <f>SUMIFS(Tabla16[ISR RET.],Tabla16[NUM],Tabla1[[#This Row],[CODIGO]])</f>
        <v>0</v>
      </c>
      <c r="J987" s="28">
        <f>SUMIFS(Tabla16[IVA RET.],Tabla16[NUM],Tabla1[[#This Row],[CODIGO]])</f>
        <v>0</v>
      </c>
      <c r="K987" t="str">
        <f>FIXED(Tabla1[[#This Row],[TASA 16%]],0)</f>
        <v>0</v>
      </c>
      <c r="L987" t="str">
        <f>FIXED(Tabla1[[#This Row],[TASA 0%]],0)</f>
        <v>0</v>
      </c>
      <c r="M987" t="str">
        <f>FIXED(Tabla1[[#This Row],[TASA EXE.]],0)</f>
        <v>0</v>
      </c>
      <c r="N987" t="str">
        <f>FIXED(Tabla1[[#This Row],[IVA]],0)</f>
        <v>0</v>
      </c>
      <c r="O987" t="str">
        <f>FIXED(Tabla1[[#This Row],[ISR RET]],0)</f>
        <v>0</v>
      </c>
      <c r="P987" t="str">
        <f>FIXED(Tabla1[[#This Row],[IVA RET]],0)</f>
        <v>0</v>
      </c>
      <c r="R987" s="35">
        <f>Tabla1[[#This Row],[TASA 16]]*16%</f>
        <v>0</v>
      </c>
    </row>
    <row r="988" spans="2:20" x14ac:dyDescent="0.25">
      <c r="B988" t="str">
        <f>'[1]210 Y RFC'!A988</f>
        <v>ROBE8708038PA</v>
      </c>
      <c r="C988" t="str">
        <f>'[1]210 Y RFC'!B988</f>
        <v>210-0985</v>
      </c>
      <c r="D988" t="str">
        <f>'[1]210 Y RFC'!C988</f>
        <v>ROMERO BAEZ ELOY</v>
      </c>
      <c r="E988" s="28">
        <f>SUMIFS(Tabla16[TASA 16],Tabla16[NUM],Tabla1[[#This Row],[CODIGO]])</f>
        <v>0</v>
      </c>
      <c r="F988" s="28">
        <f>SUMIFS(Tabla16[TASA 0%],Tabla16[NUM],Tabla1[[#This Row],[CODIGO]])</f>
        <v>0</v>
      </c>
      <c r="G988" s="28">
        <f>SUMIFS(Tabla16[[EXENTO ]],Tabla16[NUM],Tabla1[[#This Row],[CODIGO]])</f>
        <v>0</v>
      </c>
      <c r="H988" s="28">
        <f>SUMIFS(Tabla16[IVA],Tabla16[NUM],Tabla1[[#This Row],[CODIGO]])</f>
        <v>0</v>
      </c>
      <c r="I988" s="28">
        <f>SUMIFS(Tabla16[ISR RET.],Tabla16[NUM],Tabla1[[#This Row],[CODIGO]])</f>
        <v>0</v>
      </c>
      <c r="J988" s="28">
        <f>SUMIFS(Tabla16[IVA RET.],Tabla16[NUM],Tabla1[[#This Row],[CODIGO]])</f>
        <v>0</v>
      </c>
      <c r="K988" t="str">
        <f>FIXED(Tabla1[[#This Row],[TASA 16%]],0)</f>
        <v>0</v>
      </c>
      <c r="L988" t="str">
        <f>FIXED(Tabla1[[#This Row],[TASA 0%]],0)</f>
        <v>0</v>
      </c>
      <c r="M988" t="str">
        <f>FIXED(Tabla1[[#This Row],[TASA EXE.]],0)</f>
        <v>0</v>
      </c>
      <c r="N988" t="str">
        <f>FIXED(Tabla1[[#This Row],[IVA]],0)</f>
        <v>0</v>
      </c>
      <c r="O988" t="str">
        <f>FIXED(Tabla1[[#This Row],[ISR RET]],0)</f>
        <v>0</v>
      </c>
      <c r="P988" t="str">
        <f>FIXED(Tabla1[[#This Row],[IVA RET]],0)</f>
        <v>0</v>
      </c>
      <c r="R988" s="35">
        <f>Tabla1[[#This Row],[TASA 16]]*16%</f>
        <v>0</v>
      </c>
      <c r="T988" s="67"/>
    </row>
    <row r="989" spans="2:20" x14ac:dyDescent="0.25">
      <c r="B989" t="str">
        <f>'[1]210 Y RFC'!A989</f>
        <v>ORE870528HRA</v>
      </c>
      <c r="C989" t="str">
        <f>'[1]210 Y RFC'!B989</f>
        <v>210-0986</v>
      </c>
      <c r="D989" t="str">
        <f>'[1]210 Y RFC'!C989</f>
        <v>ORGANIZACIÓN REYNERA SA DE CV</v>
      </c>
      <c r="E989" s="28">
        <f>SUMIFS(Tabla16[TASA 16],Tabla16[NUM],Tabla1[[#This Row],[CODIGO]])</f>
        <v>0</v>
      </c>
      <c r="F989" s="28">
        <f>SUMIFS(Tabla16[TASA 0%],Tabla16[NUM],Tabla1[[#This Row],[CODIGO]])</f>
        <v>0</v>
      </c>
      <c r="G989" s="28">
        <f>SUMIFS(Tabla16[[EXENTO ]],Tabla16[NUM],Tabla1[[#This Row],[CODIGO]])</f>
        <v>0</v>
      </c>
      <c r="H989" s="28">
        <f>SUMIFS(Tabla16[IVA],Tabla16[NUM],Tabla1[[#This Row],[CODIGO]])</f>
        <v>0</v>
      </c>
      <c r="I989" s="28">
        <f>SUMIFS(Tabla16[ISR RET.],Tabla16[NUM],Tabla1[[#This Row],[CODIGO]])</f>
        <v>0</v>
      </c>
      <c r="J989" s="28">
        <f>SUMIFS(Tabla16[IVA RET.],Tabla16[NUM],Tabla1[[#This Row],[CODIGO]])</f>
        <v>0</v>
      </c>
      <c r="K989" t="str">
        <f>FIXED(Tabla1[[#This Row],[TASA 16%]],0)</f>
        <v>0</v>
      </c>
      <c r="L989" t="str">
        <f>FIXED(Tabla1[[#This Row],[TASA 0%]],0)</f>
        <v>0</v>
      </c>
      <c r="M989" t="str">
        <f>FIXED(Tabla1[[#This Row],[TASA EXE.]],0)</f>
        <v>0</v>
      </c>
      <c r="N989" t="str">
        <f>FIXED(Tabla1[[#This Row],[IVA]],0)</f>
        <v>0</v>
      </c>
      <c r="O989" t="str">
        <f>FIXED(Tabla1[[#This Row],[ISR RET]],0)</f>
        <v>0</v>
      </c>
      <c r="P989" t="str">
        <f>FIXED(Tabla1[[#This Row],[IVA RET]],0)</f>
        <v>0</v>
      </c>
      <c r="R989" s="35">
        <f>Tabla1[[#This Row],[TASA 16]]*16%</f>
        <v>0</v>
      </c>
    </row>
    <row r="990" spans="2:20" x14ac:dyDescent="0.25">
      <c r="B990" t="str">
        <f>'[1]210 Y RFC'!A990</f>
        <v>GIM020402UN9</v>
      </c>
      <c r="C990" t="str">
        <f>'[1]210 Y RFC'!B990</f>
        <v>210-0987</v>
      </c>
      <c r="D990" t="str">
        <f>'[1]210 Y RFC'!C990</f>
        <v>GRUPO INDUSTRIAL MONT PRIE SA DE CV</v>
      </c>
      <c r="E990" s="28">
        <f>SUMIFS(Tabla16[TASA 16],Tabla16[NUM],Tabla1[[#This Row],[CODIGO]])</f>
        <v>0</v>
      </c>
      <c r="F990" s="28">
        <f>SUMIFS(Tabla16[TASA 0%],Tabla16[NUM],Tabla1[[#This Row],[CODIGO]])</f>
        <v>0</v>
      </c>
      <c r="G990" s="28">
        <f>SUMIFS(Tabla16[[EXENTO ]],Tabla16[NUM],Tabla1[[#This Row],[CODIGO]])</f>
        <v>0</v>
      </c>
      <c r="H990" s="28">
        <f>SUMIFS(Tabla16[IVA],Tabla16[NUM],Tabla1[[#This Row],[CODIGO]])</f>
        <v>0</v>
      </c>
      <c r="I990" s="28">
        <f>SUMIFS(Tabla16[ISR RET.],Tabla16[NUM],Tabla1[[#This Row],[CODIGO]])</f>
        <v>0</v>
      </c>
      <c r="J990" s="28">
        <f>SUMIFS(Tabla16[IVA RET.],Tabla16[NUM],Tabla1[[#This Row],[CODIGO]])</f>
        <v>0</v>
      </c>
      <c r="K990" t="str">
        <f>FIXED(Tabla1[[#This Row],[TASA 16%]],0)</f>
        <v>0</v>
      </c>
      <c r="L990" t="str">
        <f>FIXED(Tabla1[[#This Row],[TASA 0%]],0)</f>
        <v>0</v>
      </c>
      <c r="M990" t="str">
        <f>FIXED(Tabla1[[#This Row],[TASA EXE.]],0)</f>
        <v>0</v>
      </c>
      <c r="N990" t="str">
        <f>FIXED(Tabla1[[#This Row],[IVA]],0)</f>
        <v>0</v>
      </c>
      <c r="O990" t="str">
        <f>FIXED(Tabla1[[#This Row],[ISR RET]],0)</f>
        <v>0</v>
      </c>
      <c r="P990" t="str">
        <f>FIXED(Tabla1[[#This Row],[IVA RET]],0)</f>
        <v>0</v>
      </c>
      <c r="R990" s="35">
        <f>Tabla1[[#This Row],[TASA 16]]*16%</f>
        <v>0</v>
      </c>
    </row>
    <row r="991" spans="2:20" x14ac:dyDescent="0.25">
      <c r="B991" t="str">
        <f>'[1]210 Y RFC'!A991</f>
        <v>SMQ7706218D2</v>
      </c>
      <c r="C991" t="str">
        <f>'[1]210 Y RFC'!B991</f>
        <v>210-0988</v>
      </c>
      <c r="D991" t="str">
        <f>'[1]210 Y RFC'!C991</f>
        <v>SANATORIO MEDICO QUIRURGICO DE LOS ALTOS SA DE CV</v>
      </c>
      <c r="E991" s="28">
        <f>SUMIFS(Tabla16[TASA 16],Tabla16[NUM],Tabla1[[#This Row],[CODIGO]])</f>
        <v>0</v>
      </c>
      <c r="F991" s="28">
        <f>SUMIFS(Tabla16[TASA 0%],Tabla16[NUM],Tabla1[[#This Row],[CODIGO]])</f>
        <v>0</v>
      </c>
      <c r="G991" s="28">
        <f>SUMIFS(Tabla16[[EXENTO ]],Tabla16[NUM],Tabla1[[#This Row],[CODIGO]])</f>
        <v>0</v>
      </c>
      <c r="H991" s="28">
        <f>SUMIFS(Tabla16[IVA],Tabla16[NUM],Tabla1[[#This Row],[CODIGO]])</f>
        <v>0</v>
      </c>
      <c r="I991" s="28">
        <f>SUMIFS(Tabla16[ISR RET.],Tabla16[NUM],Tabla1[[#This Row],[CODIGO]])</f>
        <v>0</v>
      </c>
      <c r="J991" s="28">
        <f>SUMIFS(Tabla16[IVA RET.],Tabla16[NUM],Tabla1[[#This Row],[CODIGO]])</f>
        <v>0</v>
      </c>
      <c r="K991" t="str">
        <f>FIXED(Tabla1[[#This Row],[TASA 16%]],0)</f>
        <v>0</v>
      </c>
      <c r="L991" t="str">
        <f>FIXED(Tabla1[[#This Row],[TASA 0%]],0)</f>
        <v>0</v>
      </c>
      <c r="M991" t="str">
        <f>FIXED(Tabla1[[#This Row],[TASA EXE.]],0)</f>
        <v>0</v>
      </c>
      <c r="N991" t="str">
        <f>FIXED(Tabla1[[#This Row],[IVA]],0)</f>
        <v>0</v>
      </c>
      <c r="O991" t="str">
        <f>FIXED(Tabla1[[#This Row],[ISR RET]],0)</f>
        <v>0</v>
      </c>
      <c r="P991" t="str">
        <f>FIXED(Tabla1[[#This Row],[IVA RET]],0)</f>
        <v>0</v>
      </c>
      <c r="R991" s="35">
        <f>Tabla1[[#This Row],[TASA 16]]*16%</f>
        <v>0</v>
      </c>
    </row>
    <row r="992" spans="2:20" x14ac:dyDescent="0.25">
      <c r="B992" t="str">
        <f>'[1]210 Y RFC'!A992</f>
        <v>GUCE600125GX9</v>
      </c>
      <c r="C992" t="str">
        <f>'[1]210 Y RFC'!B992</f>
        <v>210-0989</v>
      </c>
      <c r="D992" t="str">
        <f>'[1]210 Y RFC'!C992</f>
        <v>GUEVARA CARRILLO ERNESTO</v>
      </c>
      <c r="E992" s="28">
        <f>SUMIFS(Tabla16[TASA 16],Tabla16[NUM],Tabla1[[#This Row],[CODIGO]])</f>
        <v>0</v>
      </c>
      <c r="F992" s="28">
        <f>SUMIFS(Tabla16[TASA 0%],Tabla16[NUM],Tabla1[[#This Row],[CODIGO]])</f>
        <v>0</v>
      </c>
      <c r="G992" s="28">
        <f>SUMIFS(Tabla16[[EXENTO ]],Tabla16[NUM],Tabla1[[#This Row],[CODIGO]])</f>
        <v>0</v>
      </c>
      <c r="H992" s="28">
        <f>SUMIFS(Tabla16[IVA],Tabla16[NUM],Tabla1[[#This Row],[CODIGO]])</f>
        <v>0</v>
      </c>
      <c r="I992" s="28">
        <f>SUMIFS(Tabla16[ISR RET.],Tabla16[NUM],Tabla1[[#This Row],[CODIGO]])</f>
        <v>0</v>
      </c>
      <c r="J992" s="28">
        <f>SUMIFS(Tabla16[IVA RET.],Tabla16[NUM],Tabla1[[#This Row],[CODIGO]])</f>
        <v>0</v>
      </c>
      <c r="K992" t="str">
        <f>FIXED(Tabla1[[#This Row],[TASA 16%]],0)</f>
        <v>0</v>
      </c>
      <c r="L992" t="str">
        <f>FIXED(Tabla1[[#This Row],[TASA 0%]],0)</f>
        <v>0</v>
      </c>
      <c r="M992" t="str">
        <f>FIXED(Tabla1[[#This Row],[TASA EXE.]],0)</f>
        <v>0</v>
      </c>
      <c r="N992" t="str">
        <f>FIXED(Tabla1[[#This Row],[IVA]],0)</f>
        <v>0</v>
      </c>
      <c r="O992" t="str">
        <f>FIXED(Tabla1[[#This Row],[ISR RET]],0)</f>
        <v>0</v>
      </c>
      <c r="P992" t="str">
        <f>FIXED(Tabla1[[#This Row],[IVA RET]],0)</f>
        <v>0</v>
      </c>
      <c r="R992" s="35">
        <f>Tabla1[[#This Row],[TASA 16]]*16%</f>
        <v>0</v>
      </c>
      <c r="T992" s="67"/>
    </row>
    <row r="993" spans="2:20" x14ac:dyDescent="0.25">
      <c r="B993" t="str">
        <f>'[1]210 Y RFC'!A993</f>
        <v>AUAJ800503S33</v>
      </c>
      <c r="C993" t="str">
        <f>'[1]210 Y RFC'!B993</f>
        <v>210-0990</v>
      </c>
      <c r="D993" t="str">
        <f>'[1]210 Y RFC'!C993</f>
        <v>ABURTO ACOSTA JORGE</v>
      </c>
      <c r="E993" s="28">
        <f>SUMIFS(Tabla16[TASA 16],Tabla16[NUM],Tabla1[[#This Row],[CODIGO]])</f>
        <v>0</v>
      </c>
      <c r="F993" s="28">
        <f>SUMIFS(Tabla16[TASA 0%],Tabla16[NUM],Tabla1[[#This Row],[CODIGO]])</f>
        <v>0</v>
      </c>
      <c r="G993" s="28">
        <f>SUMIFS(Tabla16[[EXENTO ]],Tabla16[NUM],Tabla1[[#This Row],[CODIGO]])</f>
        <v>0</v>
      </c>
      <c r="H993" s="28">
        <f>SUMIFS(Tabla16[IVA],Tabla16[NUM],Tabla1[[#This Row],[CODIGO]])</f>
        <v>0</v>
      </c>
      <c r="I993" s="28">
        <f>SUMIFS(Tabla16[ISR RET.],Tabla16[NUM],Tabla1[[#This Row],[CODIGO]])</f>
        <v>0</v>
      </c>
      <c r="J993" s="28">
        <f>SUMIFS(Tabla16[IVA RET.],Tabla16[NUM],Tabla1[[#This Row],[CODIGO]])</f>
        <v>0</v>
      </c>
      <c r="K993" t="str">
        <f>FIXED(Tabla1[[#This Row],[TASA 16%]],0)</f>
        <v>0</v>
      </c>
      <c r="L993" t="str">
        <f>FIXED(Tabla1[[#This Row],[TASA 0%]],0)</f>
        <v>0</v>
      </c>
      <c r="M993" t="str">
        <f>FIXED(Tabla1[[#This Row],[TASA EXE.]],0)</f>
        <v>0</v>
      </c>
      <c r="N993" t="str">
        <f>FIXED(Tabla1[[#This Row],[IVA]],0)</f>
        <v>0</v>
      </c>
      <c r="O993" t="str">
        <f>FIXED(Tabla1[[#This Row],[ISR RET]],0)</f>
        <v>0</v>
      </c>
      <c r="P993" t="str">
        <f>FIXED(Tabla1[[#This Row],[IVA RET]],0)</f>
        <v>0</v>
      </c>
      <c r="R993" s="35">
        <f>Tabla1[[#This Row],[TASA 16]]*16%</f>
        <v>0</v>
      </c>
    </row>
    <row r="994" spans="2:20" x14ac:dyDescent="0.25">
      <c r="B994" t="str">
        <f>'[1]210 Y RFC'!A994</f>
        <v>DBO160913V86</v>
      </c>
      <c r="C994" t="str">
        <f>'[1]210 Y RFC'!B994</f>
        <v>210-0991</v>
      </c>
      <c r="D994" t="str">
        <f>'[1]210 Y RFC'!C994</f>
        <v>DESARROLLO DE NEGOCIOS ONILI S DE RL DE CV</v>
      </c>
      <c r="E994" s="28">
        <f>SUMIFS(Tabla16[TASA 16],Tabla16[NUM],Tabla1[[#This Row],[CODIGO]])</f>
        <v>0</v>
      </c>
      <c r="F994" s="28">
        <f>SUMIFS(Tabla16[TASA 0%],Tabla16[NUM],Tabla1[[#This Row],[CODIGO]])</f>
        <v>0</v>
      </c>
      <c r="G994" s="28">
        <f>SUMIFS(Tabla16[[EXENTO ]],Tabla16[NUM],Tabla1[[#This Row],[CODIGO]])</f>
        <v>0</v>
      </c>
      <c r="H994" s="28">
        <f>SUMIFS(Tabla16[IVA],Tabla16[NUM],Tabla1[[#This Row],[CODIGO]])</f>
        <v>0</v>
      </c>
      <c r="I994" s="28">
        <f>SUMIFS(Tabla16[ISR RET.],Tabla16[NUM],Tabla1[[#This Row],[CODIGO]])</f>
        <v>0</v>
      </c>
      <c r="J994" s="28">
        <f>SUMIFS(Tabla16[IVA RET.],Tabla16[NUM],Tabla1[[#This Row],[CODIGO]])</f>
        <v>0</v>
      </c>
      <c r="K994" t="str">
        <f>FIXED(Tabla1[[#This Row],[TASA 16%]],0)</f>
        <v>0</v>
      </c>
      <c r="L994" t="str">
        <f>FIXED(Tabla1[[#This Row],[TASA 0%]],0)</f>
        <v>0</v>
      </c>
      <c r="M994" t="str">
        <f>FIXED(Tabla1[[#This Row],[TASA EXE.]],0)</f>
        <v>0</v>
      </c>
      <c r="N994" t="str">
        <f>FIXED(Tabla1[[#This Row],[IVA]],0)</f>
        <v>0</v>
      </c>
      <c r="O994" t="str">
        <f>FIXED(Tabla1[[#This Row],[ISR RET]],0)</f>
        <v>0</v>
      </c>
      <c r="P994" t="str">
        <f>FIXED(Tabla1[[#This Row],[IVA RET]],0)</f>
        <v>0</v>
      </c>
      <c r="R994" s="35">
        <f>Tabla1[[#This Row],[TASA 16]]*16%</f>
        <v>0</v>
      </c>
    </row>
    <row r="995" spans="2:20" x14ac:dyDescent="0.25">
      <c r="B995" t="str">
        <f>'[1]210 Y RFC'!A995</f>
        <v>MOC830511893</v>
      </c>
      <c r="C995" t="str">
        <f>'[1]210 Y RFC'!B995</f>
        <v>210-0992</v>
      </c>
      <c r="D995" t="str">
        <f>'[1]210 Y RFC'!C995</f>
        <v>MANUFACTURERA DE OCCIDENTE</v>
      </c>
      <c r="E995" s="28">
        <f>SUMIFS(Tabla16[TASA 16],Tabla16[NUM],Tabla1[[#This Row],[CODIGO]])</f>
        <v>0</v>
      </c>
      <c r="F995" s="28">
        <f>SUMIFS(Tabla16[TASA 0%],Tabla16[NUM],Tabla1[[#This Row],[CODIGO]])</f>
        <v>0</v>
      </c>
      <c r="G995" s="28">
        <f>SUMIFS(Tabla16[[EXENTO ]],Tabla16[NUM],Tabla1[[#This Row],[CODIGO]])</f>
        <v>0</v>
      </c>
      <c r="H995" s="28">
        <f>SUMIFS(Tabla16[IVA],Tabla16[NUM],Tabla1[[#This Row],[CODIGO]])</f>
        <v>0</v>
      </c>
      <c r="I995" s="28">
        <f>SUMIFS(Tabla16[ISR RET.],Tabla16[NUM],Tabla1[[#This Row],[CODIGO]])</f>
        <v>0</v>
      </c>
      <c r="J995" s="28">
        <f>SUMIFS(Tabla16[IVA RET.],Tabla16[NUM],Tabla1[[#This Row],[CODIGO]])</f>
        <v>0</v>
      </c>
      <c r="K995" t="str">
        <f>FIXED(Tabla1[[#This Row],[TASA 16%]],0)</f>
        <v>0</v>
      </c>
      <c r="L995" t="str">
        <f>FIXED(Tabla1[[#This Row],[TASA 0%]],0)</f>
        <v>0</v>
      </c>
      <c r="M995" t="str">
        <f>FIXED(Tabla1[[#This Row],[TASA EXE.]],0)</f>
        <v>0</v>
      </c>
      <c r="N995" t="str">
        <f>FIXED(Tabla1[[#This Row],[IVA]],0)</f>
        <v>0</v>
      </c>
      <c r="O995" t="str">
        <f>FIXED(Tabla1[[#This Row],[ISR RET]],0)</f>
        <v>0</v>
      </c>
      <c r="P995" t="str">
        <f>FIXED(Tabla1[[#This Row],[IVA RET]],0)</f>
        <v>0</v>
      </c>
      <c r="R995" s="35">
        <f>Tabla1[[#This Row],[TASA 16]]*16%</f>
        <v>0</v>
      </c>
      <c r="T995" s="67"/>
    </row>
    <row r="996" spans="2:20" x14ac:dyDescent="0.25">
      <c r="B996" t="str">
        <f>'[1]210 Y RFC'!A996</f>
        <v>MAGK950119QN1</v>
      </c>
      <c r="C996" t="str">
        <f>'[1]210 Y RFC'!B996</f>
        <v>210-0993</v>
      </c>
      <c r="D996" t="str">
        <f>'[1]210 Y RFC'!C996</f>
        <v>MARTIN GONZALEZ KATIA</v>
      </c>
      <c r="E996" s="28">
        <f>SUMIFS(Tabla16[TASA 16],Tabla16[NUM],Tabla1[[#This Row],[CODIGO]])</f>
        <v>143790.875</v>
      </c>
      <c r="F996" s="28">
        <f>SUMIFS(Tabla16[TASA 0%],Tabla16[NUM],Tabla1[[#This Row],[CODIGO]])</f>
        <v>-2.5000000001455192E-2</v>
      </c>
      <c r="G996" s="28">
        <f>SUMIFS(Tabla16[[EXENTO ]],Tabla16[NUM],Tabla1[[#This Row],[CODIGO]])</f>
        <v>0</v>
      </c>
      <c r="H996" s="28">
        <f>SUMIFS(Tabla16[IVA],Tabla16[NUM],Tabla1[[#This Row],[CODIGO]])</f>
        <v>23006.54</v>
      </c>
      <c r="I996" s="28">
        <f>SUMIFS(Tabla16[ISR RET.],Tabla16[NUM],Tabla1[[#This Row],[CODIGO]])</f>
        <v>-1797.39</v>
      </c>
      <c r="J996" s="28">
        <f>SUMIFS(Tabla16[IVA RET.],Tabla16[NUM],Tabla1[[#This Row],[CODIGO]])</f>
        <v>0</v>
      </c>
      <c r="K996" t="str">
        <f>FIXED(Tabla1[[#This Row],[TASA 16%]],0)</f>
        <v>143,791</v>
      </c>
      <c r="L996" t="str">
        <f>FIXED(Tabla1[[#This Row],[TASA 0%]],0)</f>
        <v>0</v>
      </c>
      <c r="M996" t="str">
        <f>FIXED(Tabla1[[#This Row],[TASA EXE.]],0)</f>
        <v>0</v>
      </c>
      <c r="N996" t="str">
        <f>FIXED(Tabla1[[#This Row],[IVA]],0)</f>
        <v>23,007</v>
      </c>
      <c r="O996" t="str">
        <f>FIXED(Tabla1[[#This Row],[ISR RET]],0)</f>
        <v>-1,797</v>
      </c>
      <c r="P996" t="str">
        <f>FIXED(Tabla1[[#This Row],[IVA RET]],0)</f>
        <v>0</v>
      </c>
      <c r="R996" s="35">
        <f>Tabla1[[#This Row],[TASA 16]]*16%</f>
        <v>23006.560000000001</v>
      </c>
    </row>
    <row r="997" spans="2:20" x14ac:dyDescent="0.25">
      <c r="B997" t="str">
        <f>'[1]210 Y RFC'!A997</f>
        <v>PIN960219LE2</v>
      </c>
      <c r="C997" t="str">
        <f>'[1]210 Y RFC'!B997</f>
        <v>210-0994</v>
      </c>
      <c r="D997" t="str">
        <f>'[1]210 Y RFC'!C997</f>
        <v>PROVEEDORA INSTITUCIONAL SA DE CV</v>
      </c>
      <c r="E997" s="28">
        <f>SUMIFS(Tabla16[TASA 16],Tabla16[NUM],Tabla1[[#This Row],[CODIGO]])</f>
        <v>0</v>
      </c>
      <c r="F997" s="28">
        <f>SUMIFS(Tabla16[TASA 0%],Tabla16[NUM],Tabla1[[#This Row],[CODIGO]])</f>
        <v>0</v>
      </c>
      <c r="G997" s="28">
        <f>SUMIFS(Tabla16[[EXENTO ]],Tabla16[NUM],Tabla1[[#This Row],[CODIGO]])</f>
        <v>0</v>
      </c>
      <c r="H997" s="28">
        <f>SUMIFS(Tabla16[IVA],Tabla16[NUM],Tabla1[[#This Row],[CODIGO]])</f>
        <v>0</v>
      </c>
      <c r="I997" s="28">
        <f>SUMIFS(Tabla16[ISR RET.],Tabla16[NUM],Tabla1[[#This Row],[CODIGO]])</f>
        <v>0</v>
      </c>
      <c r="J997" s="28">
        <f>SUMIFS(Tabla16[IVA RET.],Tabla16[NUM],Tabla1[[#This Row],[CODIGO]])</f>
        <v>0</v>
      </c>
      <c r="K997" t="str">
        <f>FIXED(Tabla1[[#This Row],[TASA 16%]],0)</f>
        <v>0</v>
      </c>
      <c r="L997" t="str">
        <f>FIXED(Tabla1[[#This Row],[TASA 0%]],0)</f>
        <v>0</v>
      </c>
      <c r="M997" t="str">
        <f>FIXED(Tabla1[[#This Row],[TASA EXE.]],0)</f>
        <v>0</v>
      </c>
      <c r="N997" t="str">
        <f>FIXED(Tabla1[[#This Row],[IVA]],0)</f>
        <v>0</v>
      </c>
      <c r="O997" t="str">
        <f>FIXED(Tabla1[[#This Row],[ISR RET]],0)</f>
        <v>0</v>
      </c>
      <c r="P997" t="str">
        <f>FIXED(Tabla1[[#This Row],[IVA RET]],0)</f>
        <v>0</v>
      </c>
      <c r="R997" s="35">
        <f>Tabla1[[#This Row],[TASA 16]]*16%</f>
        <v>0</v>
      </c>
      <c r="T997" s="67"/>
    </row>
    <row r="998" spans="2:20" x14ac:dyDescent="0.25">
      <c r="B998" t="str">
        <f>'[1]210 Y RFC'!A998</f>
        <v>FNA951220DA9</v>
      </c>
      <c r="C998" t="str">
        <f>'[1]210 Y RFC'!B998</f>
        <v>210-0995</v>
      </c>
      <c r="D998" t="str">
        <f>'[1]210 Y RFC'!C998</f>
        <v>FARMACOS NACIONALES SA DE CV</v>
      </c>
      <c r="E998" s="28">
        <f>SUMIFS(Tabla16[TASA 16],Tabla16[NUM],Tabla1[[#This Row],[CODIGO]])</f>
        <v>819937.125</v>
      </c>
      <c r="F998" s="28">
        <f>SUMIFS(Tabla16[TASA 0%],Tabla16[NUM],Tabla1[[#This Row],[CODIGO]])</f>
        <v>10151290.445</v>
      </c>
      <c r="G998" s="28">
        <f>SUMIFS(Tabla16[[EXENTO ]],Tabla16[NUM],Tabla1[[#This Row],[CODIGO]])</f>
        <v>0</v>
      </c>
      <c r="H998" s="28">
        <f>SUMIFS(Tabla16[IVA],Tabla16[NUM],Tabla1[[#This Row],[CODIGO]])</f>
        <v>131189.94</v>
      </c>
      <c r="I998" s="28">
        <f>SUMIFS(Tabla16[ISR RET.],Tabla16[NUM],Tabla1[[#This Row],[CODIGO]])</f>
        <v>0</v>
      </c>
      <c r="J998" s="28">
        <f>SUMIFS(Tabla16[IVA RET.],Tabla16[NUM],Tabla1[[#This Row],[CODIGO]])</f>
        <v>0</v>
      </c>
      <c r="K998" t="str">
        <f>FIXED(Tabla1[[#This Row],[TASA 16%]],0)</f>
        <v>819,937</v>
      </c>
      <c r="L998" t="str">
        <f>FIXED(Tabla1[[#This Row],[TASA 0%]],0)</f>
        <v>10,151,290</v>
      </c>
      <c r="M998" t="str">
        <f>FIXED(Tabla1[[#This Row],[TASA EXE.]],0)</f>
        <v>0</v>
      </c>
      <c r="N998" t="str">
        <f>FIXED(Tabla1[[#This Row],[IVA]],0)</f>
        <v>131,190</v>
      </c>
      <c r="O998" t="str">
        <f>FIXED(Tabla1[[#This Row],[ISR RET]],0)</f>
        <v>0</v>
      </c>
      <c r="P998" t="str">
        <f>FIXED(Tabla1[[#This Row],[IVA RET]],0)</f>
        <v>0</v>
      </c>
      <c r="R998" s="35">
        <f>Tabla1[[#This Row],[TASA 16]]*16%</f>
        <v>131189.92000000001</v>
      </c>
      <c r="T998" s="67"/>
    </row>
    <row r="999" spans="2:20" x14ac:dyDescent="0.25">
      <c r="B999" t="str">
        <f>'[1]210 Y RFC'!A999</f>
        <v>MAGC981011P80</v>
      </c>
      <c r="C999" t="str">
        <f>'[1]210 Y RFC'!B999</f>
        <v>210-0996</v>
      </c>
      <c r="D999" t="str">
        <f>'[1]210 Y RFC'!C999</f>
        <v>MARTIN GONZALEZ CAROLINA</v>
      </c>
      <c r="E999" s="28">
        <f>SUMIFS(Tabla16[TASA 16],Tabla16[NUM],Tabla1[[#This Row],[CODIGO]])</f>
        <v>143790.875</v>
      </c>
      <c r="F999" s="28">
        <f>SUMIFS(Tabla16[TASA 0%],Tabla16[NUM],Tabla1[[#This Row],[CODIGO]])</f>
        <v>-2.5000000001455192E-2</v>
      </c>
      <c r="G999" s="28">
        <f>SUMIFS(Tabla16[[EXENTO ]],Tabla16[NUM],Tabla1[[#This Row],[CODIGO]])</f>
        <v>0</v>
      </c>
      <c r="H999" s="28">
        <f>SUMIFS(Tabla16[IVA],Tabla16[NUM],Tabla1[[#This Row],[CODIGO]])</f>
        <v>23006.54</v>
      </c>
      <c r="I999" s="28">
        <f>SUMIFS(Tabla16[ISR RET.],Tabla16[NUM],Tabla1[[#This Row],[CODIGO]])</f>
        <v>-1797.39</v>
      </c>
      <c r="J999" s="28">
        <f>SUMIFS(Tabla16[IVA RET.],Tabla16[NUM],Tabla1[[#This Row],[CODIGO]])</f>
        <v>0</v>
      </c>
      <c r="K999" t="str">
        <f>FIXED(Tabla1[[#This Row],[TASA 16%]],0)</f>
        <v>143,791</v>
      </c>
      <c r="L999" t="str">
        <f>FIXED(Tabla1[[#This Row],[TASA 0%]],0)</f>
        <v>0</v>
      </c>
      <c r="M999" t="str">
        <f>FIXED(Tabla1[[#This Row],[TASA EXE.]],0)</f>
        <v>0</v>
      </c>
      <c r="N999" t="str">
        <f>FIXED(Tabla1[[#This Row],[IVA]],0)</f>
        <v>23,007</v>
      </c>
      <c r="O999" t="str">
        <f>FIXED(Tabla1[[#This Row],[ISR RET]],0)</f>
        <v>-1,797</v>
      </c>
      <c r="P999" t="str">
        <f>FIXED(Tabla1[[#This Row],[IVA RET]],0)</f>
        <v>0</v>
      </c>
      <c r="R999" s="35">
        <f>Tabla1[[#This Row],[TASA 16]]*16%</f>
        <v>23006.560000000001</v>
      </c>
    </row>
    <row r="1000" spans="2:20" x14ac:dyDescent="0.25">
      <c r="B1000" t="str">
        <f>'[1]210 Y RFC'!A1000</f>
        <v>GUGD9407185Z1</v>
      </c>
      <c r="C1000" t="str">
        <f>'[1]210 Y RFC'!B1000</f>
        <v>210-0997</v>
      </c>
      <c r="D1000" t="str">
        <f>'[1]210 Y RFC'!C1000</f>
        <v>GUTIERREZ GUTIERREZ DIANA CAROLINA</v>
      </c>
      <c r="E1000" s="28">
        <f>SUMIFS(Tabla16[TASA 16],Tabla16[NUM],Tabla1[[#This Row],[CODIGO]])</f>
        <v>0</v>
      </c>
      <c r="F1000" s="28">
        <f>SUMIFS(Tabla16[TASA 0%],Tabla16[NUM],Tabla1[[#This Row],[CODIGO]])</f>
        <v>0</v>
      </c>
      <c r="G1000" s="28">
        <f>SUMIFS(Tabla16[[EXENTO ]],Tabla16[NUM],Tabla1[[#This Row],[CODIGO]])</f>
        <v>0</v>
      </c>
      <c r="H1000" s="28">
        <f>SUMIFS(Tabla16[IVA],Tabla16[NUM],Tabla1[[#This Row],[CODIGO]])</f>
        <v>0</v>
      </c>
      <c r="I1000" s="28">
        <f>SUMIFS(Tabla16[ISR RET.],Tabla16[NUM],Tabla1[[#This Row],[CODIGO]])</f>
        <v>0</v>
      </c>
      <c r="J1000" s="28">
        <f>SUMIFS(Tabla16[IVA RET.],Tabla16[NUM],Tabla1[[#This Row],[CODIGO]])</f>
        <v>0</v>
      </c>
      <c r="K1000" t="str">
        <f>FIXED(Tabla1[[#This Row],[TASA 16%]],0)</f>
        <v>0</v>
      </c>
      <c r="L1000" t="str">
        <f>FIXED(Tabla1[[#This Row],[TASA 0%]],0)</f>
        <v>0</v>
      </c>
      <c r="M1000" t="str">
        <f>FIXED(Tabla1[[#This Row],[TASA EXE.]],0)</f>
        <v>0</v>
      </c>
      <c r="N1000" t="str">
        <f>FIXED(Tabla1[[#This Row],[IVA]],0)</f>
        <v>0</v>
      </c>
      <c r="O1000" t="str">
        <f>FIXED(Tabla1[[#This Row],[ISR RET]],0)</f>
        <v>0</v>
      </c>
      <c r="P1000" t="str">
        <f>FIXED(Tabla1[[#This Row],[IVA RET]],0)</f>
        <v>0</v>
      </c>
      <c r="R1000" s="35">
        <f>Tabla1[[#This Row],[TASA 16]]*16%</f>
        <v>0</v>
      </c>
    </row>
    <row r="1001" spans="2:20" x14ac:dyDescent="0.25">
      <c r="B1001" t="str">
        <f>'[1]210 Y RFC'!A1001</f>
        <v>RORA761125D19</v>
      </c>
      <c r="C1001" t="str">
        <f>'[1]210 Y RFC'!B1001</f>
        <v>210-0998</v>
      </c>
      <c r="D1001" t="str">
        <f>'[1]210 Y RFC'!C1001</f>
        <v>ROSAS RABAGO JOSE ALONSO</v>
      </c>
      <c r="E1001" s="28">
        <f>SUMIFS(Tabla16[TASA 16],Tabla16[NUM],Tabla1[[#This Row],[CODIGO]])</f>
        <v>0</v>
      </c>
      <c r="F1001" s="28">
        <f>SUMIFS(Tabla16[TASA 0%],Tabla16[NUM],Tabla1[[#This Row],[CODIGO]])</f>
        <v>0</v>
      </c>
      <c r="G1001" s="28">
        <f>SUMIFS(Tabla16[[EXENTO ]],Tabla16[NUM],Tabla1[[#This Row],[CODIGO]])</f>
        <v>0</v>
      </c>
      <c r="H1001" s="28">
        <f>SUMIFS(Tabla16[IVA],Tabla16[NUM],Tabla1[[#This Row],[CODIGO]])</f>
        <v>0</v>
      </c>
      <c r="I1001" s="28">
        <f>SUMIFS(Tabla16[ISR RET.],Tabla16[NUM],Tabla1[[#This Row],[CODIGO]])</f>
        <v>0</v>
      </c>
      <c r="J1001" s="28">
        <f>SUMIFS(Tabla16[IVA RET.],Tabla16[NUM],Tabla1[[#This Row],[CODIGO]])</f>
        <v>0</v>
      </c>
      <c r="K1001" t="str">
        <f>FIXED(Tabla1[[#This Row],[TASA 16%]],0)</f>
        <v>0</v>
      </c>
      <c r="L1001" t="str">
        <f>FIXED(Tabla1[[#This Row],[TASA 0%]],0)</f>
        <v>0</v>
      </c>
      <c r="M1001" t="str">
        <f>FIXED(Tabla1[[#This Row],[TASA EXE.]],0)</f>
        <v>0</v>
      </c>
      <c r="N1001" t="str">
        <f>FIXED(Tabla1[[#This Row],[IVA]],0)</f>
        <v>0</v>
      </c>
      <c r="O1001" t="str">
        <f>FIXED(Tabla1[[#This Row],[ISR RET]],0)</f>
        <v>0</v>
      </c>
      <c r="P1001" t="str">
        <f>FIXED(Tabla1[[#This Row],[IVA RET]],0)</f>
        <v>0</v>
      </c>
      <c r="R1001" s="35">
        <f>Tabla1[[#This Row],[TASA 16]]*16%</f>
        <v>0</v>
      </c>
    </row>
    <row r="1002" spans="2:20" x14ac:dyDescent="0.25">
      <c r="B1002" t="str">
        <f>'[1]210 Y RFC'!A1002</f>
        <v>RUSC770502LN0</v>
      </c>
      <c r="C1002" t="str">
        <f>'[1]210 Y RFC'!B1002</f>
        <v>210-0999</v>
      </c>
      <c r="D1002" t="str">
        <f>'[1]210 Y RFC'!C1002</f>
        <v>RUIZ SANCHEZ CECILIA</v>
      </c>
      <c r="E1002" s="28">
        <f>SUMIFS(Tabla16[TASA 16],Tabla16[NUM],Tabla1[[#This Row],[CODIGO]])</f>
        <v>0</v>
      </c>
      <c r="F1002" s="28">
        <f>SUMIFS(Tabla16[TASA 0%],Tabla16[NUM],Tabla1[[#This Row],[CODIGO]])</f>
        <v>4772</v>
      </c>
      <c r="G1002" s="28">
        <f>SUMIFS(Tabla16[[EXENTO ]],Tabla16[NUM],Tabla1[[#This Row],[CODIGO]])</f>
        <v>0</v>
      </c>
      <c r="H1002" s="28">
        <f>SUMIFS(Tabla16[IVA],Tabla16[NUM],Tabla1[[#This Row],[CODIGO]])</f>
        <v>0</v>
      </c>
      <c r="I1002" s="28">
        <f>SUMIFS(Tabla16[ISR RET.],Tabla16[NUM],Tabla1[[#This Row],[CODIGO]])</f>
        <v>0</v>
      </c>
      <c r="J1002" s="28">
        <f>SUMIFS(Tabla16[IVA RET.],Tabla16[NUM],Tabla1[[#This Row],[CODIGO]])</f>
        <v>0</v>
      </c>
      <c r="K1002" t="str">
        <f>FIXED(Tabla1[[#This Row],[TASA 16%]],0)</f>
        <v>0</v>
      </c>
      <c r="L1002" t="str">
        <f>FIXED(Tabla1[[#This Row],[TASA 0%]],0)</f>
        <v>4,772</v>
      </c>
      <c r="M1002" t="str">
        <f>FIXED(Tabla1[[#This Row],[TASA EXE.]],0)</f>
        <v>0</v>
      </c>
      <c r="N1002" t="str">
        <f>FIXED(Tabla1[[#This Row],[IVA]],0)</f>
        <v>0</v>
      </c>
      <c r="O1002" t="str">
        <f>FIXED(Tabla1[[#This Row],[ISR RET]],0)</f>
        <v>0</v>
      </c>
      <c r="P1002" t="str">
        <f>FIXED(Tabla1[[#This Row],[IVA RET]],0)</f>
        <v>0</v>
      </c>
      <c r="R1002" s="35">
        <f>Tabla1[[#This Row],[TASA 16]]*16%</f>
        <v>0</v>
      </c>
    </row>
    <row r="1003" spans="2:20" x14ac:dyDescent="0.25">
      <c r="B1003">
        <f>'[1]210 Y RFC'!A1003</f>
        <v>0</v>
      </c>
      <c r="C1003" t="str">
        <f>'[1]210 Y RFC'!B1003</f>
        <v>210-1000</v>
      </c>
      <c r="D1003" t="str">
        <f>'[1]210 Y RFC'!C1003</f>
        <v>IVA POR ACREDITAR</v>
      </c>
      <c r="E1003" s="28">
        <f>SUMIFS(Tabla16[TASA 16],Tabla16[NUM],Tabla1[[#This Row],[CODIGO]])</f>
        <v>0</v>
      </c>
      <c r="F1003" s="28">
        <f>SUMIFS(Tabla16[TASA 0%],Tabla16[NUM],Tabla1[[#This Row],[CODIGO]])</f>
        <v>0</v>
      </c>
      <c r="G1003" s="28">
        <f>SUMIFS(Tabla16[[EXENTO ]],Tabla16[NUM],Tabla1[[#This Row],[CODIGO]])</f>
        <v>0</v>
      </c>
      <c r="H1003" s="28">
        <f>SUMIFS(Tabla16[IVA],Tabla16[NUM],Tabla1[[#This Row],[CODIGO]])</f>
        <v>0</v>
      </c>
      <c r="I1003" s="28">
        <f>SUMIFS(Tabla16[ISR RET.],Tabla16[NUM],Tabla1[[#This Row],[CODIGO]])</f>
        <v>0</v>
      </c>
      <c r="J1003" s="28">
        <f>SUMIFS(Tabla16[IVA RET.],Tabla16[NUM],Tabla1[[#This Row],[CODIGO]])</f>
        <v>0</v>
      </c>
      <c r="K1003" t="str">
        <f>FIXED(Tabla1[[#This Row],[TASA 16%]],0)</f>
        <v>0</v>
      </c>
      <c r="L1003" t="str">
        <f>FIXED(Tabla1[[#This Row],[TASA 0%]],0)</f>
        <v>0</v>
      </c>
      <c r="M1003" t="str">
        <f>FIXED(Tabla1[[#This Row],[TASA EXE.]],0)</f>
        <v>0</v>
      </c>
      <c r="N1003" t="str">
        <f>FIXED(Tabla1[[#This Row],[IVA]],0)</f>
        <v>0</v>
      </c>
      <c r="O1003" t="str">
        <f>FIXED(Tabla1[[#This Row],[ISR RET]],0)</f>
        <v>0</v>
      </c>
      <c r="P1003" t="str">
        <f>FIXED(Tabla1[[#This Row],[IVA RET]],0)</f>
        <v>0</v>
      </c>
      <c r="R1003" s="35">
        <f>Tabla1[[#This Row],[TASA 16]]*16%</f>
        <v>0</v>
      </c>
    </row>
    <row r="1004" spans="2:20" x14ac:dyDescent="0.25">
      <c r="B1004" t="str">
        <f>'[1]210 Y RFC'!A1004</f>
        <v>SCI900920737</v>
      </c>
      <c r="C1004" t="str">
        <f>'[1]210 Y RFC'!B1004</f>
        <v>210-1001</v>
      </c>
      <c r="D1004" t="str">
        <f>'[1]210 Y RFC'!C1004</f>
        <v>SERVICIOS CIASA SA DE CV</v>
      </c>
      <c r="E1004" s="28">
        <f>SUMIFS(Tabla16[TASA 16],Tabla16[NUM],Tabla1[[#This Row],[CODIGO]])</f>
        <v>0</v>
      </c>
      <c r="F1004" s="28">
        <f>SUMIFS(Tabla16[TASA 0%],Tabla16[NUM],Tabla1[[#This Row],[CODIGO]])</f>
        <v>0</v>
      </c>
      <c r="G1004" s="28">
        <f>SUMIFS(Tabla16[[EXENTO ]],Tabla16[NUM],Tabla1[[#This Row],[CODIGO]])</f>
        <v>0</v>
      </c>
      <c r="H1004" s="28">
        <f>SUMIFS(Tabla16[IVA],Tabla16[NUM],Tabla1[[#This Row],[CODIGO]])</f>
        <v>0</v>
      </c>
      <c r="I1004" s="28">
        <f>SUMIFS(Tabla16[ISR RET.],Tabla16[NUM],Tabla1[[#This Row],[CODIGO]])</f>
        <v>0</v>
      </c>
      <c r="J1004" s="28">
        <f>SUMIFS(Tabla16[IVA RET.],Tabla16[NUM],Tabla1[[#This Row],[CODIGO]])</f>
        <v>0</v>
      </c>
      <c r="K1004" t="str">
        <f>FIXED(Tabla1[[#This Row],[TASA 16%]],0)</f>
        <v>0</v>
      </c>
      <c r="L1004" t="str">
        <f>FIXED(Tabla1[[#This Row],[TASA 0%]],0)</f>
        <v>0</v>
      </c>
      <c r="M1004" t="str">
        <f>FIXED(Tabla1[[#This Row],[TASA EXE.]],0)</f>
        <v>0</v>
      </c>
      <c r="N1004" t="str">
        <f>FIXED(Tabla1[[#This Row],[IVA]],0)</f>
        <v>0</v>
      </c>
      <c r="O1004" t="str">
        <f>FIXED(Tabla1[[#This Row],[ISR RET]],0)</f>
        <v>0</v>
      </c>
      <c r="P1004" t="str">
        <f>FIXED(Tabla1[[#This Row],[IVA RET]],0)</f>
        <v>0</v>
      </c>
      <c r="R1004" s="35">
        <f>Tabla1[[#This Row],[TASA 16]]*16%</f>
        <v>0</v>
      </c>
    </row>
    <row r="1005" spans="2:20" x14ac:dyDescent="0.25">
      <c r="B1005" t="str">
        <f>'[1]210 Y RFC'!A1005</f>
        <v>GOJU920509H61</v>
      </c>
      <c r="C1005" t="str">
        <f>'[1]210 Y RFC'!B1005</f>
        <v>210-1002</v>
      </c>
      <c r="D1005" t="str">
        <f>'[1]210 Y RFC'!C1005</f>
        <v>GONZALEZ JIMENEZ URIEL</v>
      </c>
      <c r="E1005" s="28">
        <f>SUMIFS(Tabla16[TASA 16],Tabla16[NUM],Tabla1[[#This Row],[CODIGO]])</f>
        <v>0</v>
      </c>
      <c r="F1005" s="28">
        <f>SUMIFS(Tabla16[TASA 0%],Tabla16[NUM],Tabla1[[#This Row],[CODIGO]])</f>
        <v>0</v>
      </c>
      <c r="G1005" s="28">
        <f>SUMIFS(Tabla16[[EXENTO ]],Tabla16[NUM],Tabla1[[#This Row],[CODIGO]])</f>
        <v>0</v>
      </c>
      <c r="H1005" s="28">
        <f>SUMIFS(Tabla16[IVA],Tabla16[NUM],Tabla1[[#This Row],[CODIGO]])</f>
        <v>0</v>
      </c>
      <c r="I1005" s="28">
        <f>SUMIFS(Tabla16[ISR RET.],Tabla16[NUM],Tabla1[[#This Row],[CODIGO]])</f>
        <v>0</v>
      </c>
      <c r="J1005" s="28">
        <f>SUMIFS(Tabla16[IVA RET.],Tabla16[NUM],Tabla1[[#This Row],[CODIGO]])</f>
        <v>0</v>
      </c>
      <c r="K1005" t="str">
        <f>FIXED(Tabla1[[#This Row],[TASA 16%]],0)</f>
        <v>0</v>
      </c>
      <c r="L1005" t="str">
        <f>FIXED(Tabla1[[#This Row],[TASA 0%]],0)</f>
        <v>0</v>
      </c>
      <c r="M1005" t="str">
        <f>FIXED(Tabla1[[#This Row],[TASA EXE.]],0)</f>
        <v>0</v>
      </c>
      <c r="N1005" t="str">
        <f>FIXED(Tabla1[[#This Row],[IVA]],0)</f>
        <v>0</v>
      </c>
      <c r="O1005" t="str">
        <f>FIXED(Tabla1[[#This Row],[ISR RET]],0)</f>
        <v>0</v>
      </c>
      <c r="P1005" t="str">
        <f>FIXED(Tabla1[[#This Row],[IVA RET]],0)</f>
        <v>0</v>
      </c>
      <c r="R1005" s="35">
        <f>Tabla1[[#This Row],[TASA 16]]*16%</f>
        <v>0</v>
      </c>
    </row>
    <row r="1006" spans="2:20" x14ac:dyDescent="0.25">
      <c r="B1006" t="str">
        <f>'[1]210 Y RFC'!A1006</f>
        <v>DIM010319S79</v>
      </c>
      <c r="C1006" t="str">
        <f>'[1]210 Y RFC'!B1006</f>
        <v>210-1003</v>
      </c>
      <c r="D1006" t="str">
        <f>'[1]210 Y RFC'!C1006</f>
        <v>DISTRIBUIDORA INTERNACIONAL DE MEDICAMENTOS Y EQUIPO MEDICO SA DE CV</v>
      </c>
      <c r="E1006" s="28">
        <f>SUMIFS(Tabla16[TASA 16],Tabla16[NUM],Tabla1[[#This Row],[CODIGO]])</f>
        <v>0</v>
      </c>
      <c r="F1006" s="28">
        <f>SUMIFS(Tabla16[TASA 0%],Tabla16[NUM],Tabla1[[#This Row],[CODIGO]])</f>
        <v>0</v>
      </c>
      <c r="G1006" s="28">
        <f>SUMIFS(Tabla16[[EXENTO ]],Tabla16[NUM],Tabla1[[#This Row],[CODIGO]])</f>
        <v>0</v>
      </c>
      <c r="H1006" s="28">
        <f>SUMIFS(Tabla16[IVA],Tabla16[NUM],Tabla1[[#This Row],[CODIGO]])</f>
        <v>0</v>
      </c>
      <c r="I1006" s="28">
        <f>SUMIFS(Tabla16[ISR RET.],Tabla16[NUM],Tabla1[[#This Row],[CODIGO]])</f>
        <v>0</v>
      </c>
      <c r="J1006" s="28">
        <f>SUMIFS(Tabla16[IVA RET.],Tabla16[NUM],Tabla1[[#This Row],[CODIGO]])</f>
        <v>0</v>
      </c>
      <c r="K1006" t="str">
        <f>FIXED(Tabla1[[#This Row],[TASA 16%]],0)</f>
        <v>0</v>
      </c>
      <c r="L1006" t="str">
        <f>FIXED(Tabla1[[#This Row],[TASA 0%]],0)</f>
        <v>0</v>
      </c>
      <c r="M1006" t="str">
        <f>FIXED(Tabla1[[#This Row],[TASA EXE.]],0)</f>
        <v>0</v>
      </c>
      <c r="N1006" t="str">
        <f>FIXED(Tabla1[[#This Row],[IVA]],0)</f>
        <v>0</v>
      </c>
      <c r="O1006" t="str">
        <f>FIXED(Tabla1[[#This Row],[ISR RET]],0)</f>
        <v>0</v>
      </c>
      <c r="P1006" t="str">
        <f>FIXED(Tabla1[[#This Row],[IVA RET]],0)</f>
        <v>0</v>
      </c>
      <c r="R1006" s="35">
        <f>Tabla1[[#This Row],[TASA 16]]*16%</f>
        <v>0</v>
      </c>
    </row>
    <row r="1007" spans="2:20" x14ac:dyDescent="0.25">
      <c r="B1007" t="str">
        <f>'[1]210 Y RFC'!A1007</f>
        <v>MGE890407IB9</v>
      </c>
      <c r="C1007" t="str">
        <f>'[1]210 Y RFC'!B1007</f>
        <v>210-1004</v>
      </c>
      <c r="D1007" t="str">
        <f>'[1]210 Y RFC'!C1007</f>
        <v>MONTACARGAS GRUAS Y EQUIPOS SA DE CV</v>
      </c>
      <c r="E1007" s="28">
        <f>SUMIFS(Tabla16[TASA 16],Tabla16[NUM],Tabla1[[#This Row],[CODIGO]])</f>
        <v>0</v>
      </c>
      <c r="F1007" s="28">
        <f>SUMIFS(Tabla16[TASA 0%],Tabla16[NUM],Tabla1[[#This Row],[CODIGO]])</f>
        <v>0</v>
      </c>
      <c r="G1007" s="28">
        <f>SUMIFS(Tabla16[[EXENTO ]],Tabla16[NUM],Tabla1[[#This Row],[CODIGO]])</f>
        <v>0</v>
      </c>
      <c r="H1007" s="28">
        <f>SUMIFS(Tabla16[IVA],Tabla16[NUM],Tabla1[[#This Row],[CODIGO]])</f>
        <v>0</v>
      </c>
      <c r="I1007" s="28">
        <f>SUMIFS(Tabla16[ISR RET.],Tabla16[NUM],Tabla1[[#This Row],[CODIGO]])</f>
        <v>0</v>
      </c>
      <c r="J1007" s="28">
        <f>SUMIFS(Tabla16[IVA RET.],Tabla16[NUM],Tabla1[[#This Row],[CODIGO]])</f>
        <v>0</v>
      </c>
      <c r="K1007" t="str">
        <f>FIXED(Tabla1[[#This Row],[TASA 16%]],0)</f>
        <v>0</v>
      </c>
      <c r="L1007" t="str">
        <f>FIXED(Tabla1[[#This Row],[TASA 0%]],0)</f>
        <v>0</v>
      </c>
      <c r="M1007" t="str">
        <f>FIXED(Tabla1[[#This Row],[TASA EXE.]],0)</f>
        <v>0</v>
      </c>
      <c r="N1007" t="str">
        <f>FIXED(Tabla1[[#This Row],[IVA]],0)</f>
        <v>0</v>
      </c>
      <c r="O1007" t="str">
        <f>FIXED(Tabla1[[#This Row],[ISR RET]],0)</f>
        <v>0</v>
      </c>
      <c r="P1007" t="str">
        <f>FIXED(Tabla1[[#This Row],[IVA RET]],0)</f>
        <v>0</v>
      </c>
      <c r="R1007" s="35">
        <f>Tabla1[[#This Row],[TASA 16]]*16%</f>
        <v>0</v>
      </c>
    </row>
    <row r="1008" spans="2:20" x14ac:dyDescent="0.25">
      <c r="B1008" t="str">
        <f>'[1]210 Y RFC'!A1008</f>
        <v>IFM960319ML8</v>
      </c>
      <c r="C1008" t="str">
        <f>'[1]210 Y RFC'!B1008</f>
        <v>210-1005</v>
      </c>
      <c r="D1008" t="str">
        <f>'[1]210 Y RFC'!C1008</f>
        <v>INDUSTRIAL FERRETERA MUÑOZ</v>
      </c>
      <c r="E1008" s="28">
        <f>SUMIFS(Tabla16[TASA 16],Tabla16[NUM],Tabla1[[#This Row],[CODIGO]])</f>
        <v>0</v>
      </c>
      <c r="F1008" s="28">
        <f>SUMIFS(Tabla16[TASA 0%],Tabla16[NUM],Tabla1[[#This Row],[CODIGO]])</f>
        <v>0</v>
      </c>
      <c r="G1008" s="28">
        <f>SUMIFS(Tabla16[[EXENTO ]],Tabla16[NUM],Tabla1[[#This Row],[CODIGO]])</f>
        <v>0</v>
      </c>
      <c r="H1008" s="28">
        <f>SUMIFS(Tabla16[IVA],Tabla16[NUM],Tabla1[[#This Row],[CODIGO]])</f>
        <v>0</v>
      </c>
      <c r="I1008" s="28">
        <f>SUMIFS(Tabla16[ISR RET.],Tabla16[NUM],Tabla1[[#This Row],[CODIGO]])</f>
        <v>0</v>
      </c>
      <c r="J1008" s="28">
        <f>SUMIFS(Tabla16[IVA RET.],Tabla16[NUM],Tabla1[[#This Row],[CODIGO]])</f>
        <v>0</v>
      </c>
      <c r="K1008" t="str">
        <f>FIXED(Tabla1[[#This Row],[TASA 16%]],0)</f>
        <v>0</v>
      </c>
      <c r="L1008" t="str">
        <f>FIXED(Tabla1[[#This Row],[TASA 0%]],0)</f>
        <v>0</v>
      </c>
      <c r="M1008" t="str">
        <f>FIXED(Tabla1[[#This Row],[TASA EXE.]],0)</f>
        <v>0</v>
      </c>
      <c r="N1008" t="str">
        <f>FIXED(Tabla1[[#This Row],[IVA]],0)</f>
        <v>0</v>
      </c>
      <c r="O1008" t="str">
        <f>FIXED(Tabla1[[#This Row],[ISR RET]],0)</f>
        <v>0</v>
      </c>
      <c r="P1008" t="str">
        <f>FIXED(Tabla1[[#This Row],[IVA RET]],0)</f>
        <v>0</v>
      </c>
      <c r="R1008" s="35">
        <f>Tabla1[[#This Row],[TASA 16]]*16%</f>
        <v>0</v>
      </c>
    </row>
    <row r="1009" spans="2:20" x14ac:dyDescent="0.25">
      <c r="B1009" t="str">
        <f>'[1]210 Y RFC'!A1009</f>
        <v>VANC8502148T6</v>
      </c>
      <c r="C1009" t="str">
        <f>'[1]210 Y RFC'!B1009</f>
        <v>210-1006</v>
      </c>
      <c r="D1009" t="str">
        <f>'[1]210 Y RFC'!C1009</f>
        <v>VALDIVIA NAVARRO CARLOS ALBERTO</v>
      </c>
      <c r="E1009" s="28">
        <f>SUMIFS(Tabla16[TASA 16],Tabla16[NUM],Tabla1[[#This Row],[CODIGO]])</f>
        <v>0</v>
      </c>
      <c r="F1009" s="28">
        <f>SUMIFS(Tabla16[TASA 0%],Tabla16[NUM],Tabla1[[#This Row],[CODIGO]])</f>
        <v>0</v>
      </c>
      <c r="G1009" s="28">
        <f>SUMIFS(Tabla16[[EXENTO ]],Tabla16[NUM],Tabla1[[#This Row],[CODIGO]])</f>
        <v>0</v>
      </c>
      <c r="H1009" s="28">
        <f>SUMIFS(Tabla16[IVA],Tabla16[NUM],Tabla1[[#This Row],[CODIGO]])</f>
        <v>0</v>
      </c>
      <c r="I1009" s="28">
        <f>SUMIFS(Tabla16[ISR RET.],Tabla16[NUM],Tabla1[[#This Row],[CODIGO]])</f>
        <v>0</v>
      </c>
      <c r="J1009" s="28">
        <f>SUMIFS(Tabla16[IVA RET.],Tabla16[NUM],Tabla1[[#This Row],[CODIGO]])</f>
        <v>0</v>
      </c>
      <c r="K1009" t="str">
        <f>FIXED(Tabla1[[#This Row],[TASA 16%]],0)</f>
        <v>0</v>
      </c>
      <c r="L1009" t="str">
        <f>FIXED(Tabla1[[#This Row],[TASA 0%]],0)</f>
        <v>0</v>
      </c>
      <c r="M1009" t="str">
        <f>FIXED(Tabla1[[#This Row],[TASA EXE.]],0)</f>
        <v>0</v>
      </c>
      <c r="N1009" t="str">
        <f>FIXED(Tabla1[[#This Row],[IVA]],0)</f>
        <v>0</v>
      </c>
      <c r="O1009" t="str">
        <f>FIXED(Tabla1[[#This Row],[ISR RET]],0)</f>
        <v>0</v>
      </c>
      <c r="P1009" t="str">
        <f>FIXED(Tabla1[[#This Row],[IVA RET]],0)</f>
        <v>0</v>
      </c>
      <c r="R1009" s="35">
        <f>Tabla1[[#This Row],[TASA 16]]*16%</f>
        <v>0</v>
      </c>
    </row>
    <row r="1010" spans="2:20" x14ac:dyDescent="0.25">
      <c r="B1010" t="str">
        <f>'[1]210 Y RFC'!A1010</f>
        <v>SACH700827UN2</v>
      </c>
      <c r="C1010" t="str">
        <f>'[1]210 Y RFC'!B1010</f>
        <v>210-1007</v>
      </c>
      <c r="D1010" t="str">
        <f>'[1]210 Y RFC'!C1010</f>
        <v>SALAZAR CERVANTES HECTOR</v>
      </c>
      <c r="E1010" s="28">
        <f>SUMIFS(Tabla16[TASA 16],Tabla16[NUM],Tabla1[[#This Row],[CODIGO]])</f>
        <v>0</v>
      </c>
      <c r="F1010" s="28">
        <f>SUMIFS(Tabla16[TASA 0%],Tabla16[NUM],Tabla1[[#This Row],[CODIGO]])</f>
        <v>0</v>
      </c>
      <c r="G1010" s="28">
        <f>SUMIFS(Tabla16[[EXENTO ]],Tabla16[NUM],Tabla1[[#This Row],[CODIGO]])</f>
        <v>0</v>
      </c>
      <c r="H1010" s="28">
        <f>SUMIFS(Tabla16[IVA],Tabla16[NUM],Tabla1[[#This Row],[CODIGO]])</f>
        <v>0</v>
      </c>
      <c r="I1010" s="28">
        <f>SUMIFS(Tabla16[ISR RET.],Tabla16[NUM],Tabla1[[#This Row],[CODIGO]])</f>
        <v>0</v>
      </c>
      <c r="J1010" s="28">
        <f>SUMIFS(Tabla16[IVA RET.],Tabla16[NUM],Tabla1[[#This Row],[CODIGO]])</f>
        <v>0</v>
      </c>
      <c r="K1010" t="str">
        <f>FIXED(Tabla1[[#This Row],[TASA 16%]],0)</f>
        <v>0</v>
      </c>
      <c r="L1010" t="str">
        <f>FIXED(Tabla1[[#This Row],[TASA 0%]],0)</f>
        <v>0</v>
      </c>
      <c r="M1010" t="str">
        <f>FIXED(Tabla1[[#This Row],[TASA EXE.]],0)</f>
        <v>0</v>
      </c>
      <c r="N1010" t="str">
        <f>FIXED(Tabla1[[#This Row],[IVA]],0)</f>
        <v>0</v>
      </c>
      <c r="O1010" t="str">
        <f>FIXED(Tabla1[[#This Row],[ISR RET]],0)</f>
        <v>0</v>
      </c>
      <c r="P1010" t="str">
        <f>FIXED(Tabla1[[#This Row],[IVA RET]],0)</f>
        <v>0</v>
      </c>
      <c r="R1010" s="35">
        <f>Tabla1[[#This Row],[TASA 16]]*16%</f>
        <v>0</v>
      </c>
    </row>
    <row r="1011" spans="2:20" x14ac:dyDescent="0.25">
      <c r="B1011" t="str">
        <f>'[1]210 Y RFC'!A1011</f>
        <v>GOAD7010084Q8</v>
      </c>
      <c r="C1011" t="str">
        <f>'[1]210 Y RFC'!B1011</f>
        <v>210-1008</v>
      </c>
      <c r="D1011" t="str">
        <f>'[1]210 Y RFC'!C1011</f>
        <v>GONZALEZ ACEVES MARIA DOLORES</v>
      </c>
      <c r="E1011" s="28">
        <f>SUMIFS(Tabla16[TASA 16],Tabla16[NUM],Tabla1[[#This Row],[CODIGO]])</f>
        <v>274.125</v>
      </c>
      <c r="F1011" s="28">
        <f>SUMIFS(Tabla16[TASA 0%],Tabla16[NUM],Tabla1[[#This Row],[CODIGO]])</f>
        <v>1.5000000000000568E-2</v>
      </c>
      <c r="G1011" s="28">
        <f>SUMIFS(Tabla16[[EXENTO ]],Tabla16[NUM],Tabla1[[#This Row],[CODIGO]])</f>
        <v>0</v>
      </c>
      <c r="H1011" s="28">
        <f>SUMIFS(Tabla16[IVA],Tabla16[NUM],Tabla1[[#This Row],[CODIGO]])</f>
        <v>43.86</v>
      </c>
      <c r="I1011" s="28">
        <f>SUMIFS(Tabla16[ISR RET.],Tabla16[NUM],Tabla1[[#This Row],[CODIGO]])</f>
        <v>0</v>
      </c>
      <c r="J1011" s="28">
        <f>SUMIFS(Tabla16[IVA RET.],Tabla16[NUM],Tabla1[[#This Row],[CODIGO]])</f>
        <v>0</v>
      </c>
      <c r="K1011" t="str">
        <f>FIXED(Tabla1[[#This Row],[TASA 16%]],0)</f>
        <v>274</v>
      </c>
      <c r="L1011" t="str">
        <f>FIXED(Tabla1[[#This Row],[TASA 0%]],0)</f>
        <v>0</v>
      </c>
      <c r="M1011" t="str">
        <f>FIXED(Tabla1[[#This Row],[TASA EXE.]],0)</f>
        <v>0</v>
      </c>
      <c r="N1011" t="str">
        <f>FIXED(Tabla1[[#This Row],[IVA]],0)</f>
        <v>44</v>
      </c>
      <c r="O1011" t="str">
        <f>FIXED(Tabla1[[#This Row],[ISR RET]],0)</f>
        <v>0</v>
      </c>
      <c r="P1011" t="str">
        <f>FIXED(Tabla1[[#This Row],[IVA RET]],0)</f>
        <v>0</v>
      </c>
      <c r="R1011" s="35">
        <f>Tabla1[[#This Row],[TASA 16]]*16%</f>
        <v>43.84</v>
      </c>
    </row>
    <row r="1012" spans="2:20" x14ac:dyDescent="0.25">
      <c r="B1012" t="str">
        <f>'[1]210 Y RFC'!A1012</f>
        <v>DAR920515246</v>
      </c>
      <c r="C1012" t="str">
        <f>'[1]210 Y RFC'!B1012</f>
        <v>210-1009</v>
      </c>
      <c r="D1012" t="str">
        <f>'[1]210 Y RFC'!C1012</f>
        <v>CIA DULCERA DE ARANDAS SA DE CV</v>
      </c>
      <c r="E1012" s="28">
        <f>SUMIFS(Tabla16[TASA 16],Tabla16[NUM],Tabla1[[#This Row],[CODIGO]])</f>
        <v>0</v>
      </c>
      <c r="F1012" s="28">
        <f>SUMIFS(Tabla16[TASA 0%],Tabla16[NUM],Tabla1[[#This Row],[CODIGO]])</f>
        <v>0</v>
      </c>
      <c r="G1012" s="28">
        <f>SUMIFS(Tabla16[[EXENTO ]],Tabla16[NUM],Tabla1[[#This Row],[CODIGO]])</f>
        <v>0</v>
      </c>
      <c r="H1012" s="28">
        <f>SUMIFS(Tabla16[IVA],Tabla16[NUM],Tabla1[[#This Row],[CODIGO]])</f>
        <v>0</v>
      </c>
      <c r="I1012" s="28">
        <f>SUMIFS(Tabla16[ISR RET.],Tabla16[NUM],Tabla1[[#This Row],[CODIGO]])</f>
        <v>0</v>
      </c>
      <c r="J1012" s="28">
        <f>SUMIFS(Tabla16[IVA RET.],Tabla16[NUM],Tabla1[[#This Row],[CODIGO]])</f>
        <v>0</v>
      </c>
      <c r="K1012" t="str">
        <f>FIXED(Tabla1[[#This Row],[TASA 16%]],0)</f>
        <v>0</v>
      </c>
      <c r="L1012" t="str">
        <f>FIXED(Tabla1[[#This Row],[TASA 0%]],0)</f>
        <v>0</v>
      </c>
      <c r="M1012" t="str">
        <f>FIXED(Tabla1[[#This Row],[TASA EXE.]],0)</f>
        <v>0</v>
      </c>
      <c r="N1012" t="str">
        <f>FIXED(Tabla1[[#This Row],[IVA]],0)</f>
        <v>0</v>
      </c>
      <c r="O1012" t="str">
        <f>FIXED(Tabla1[[#This Row],[ISR RET]],0)</f>
        <v>0</v>
      </c>
      <c r="P1012" t="str">
        <f>FIXED(Tabla1[[#This Row],[IVA RET]],0)</f>
        <v>0</v>
      </c>
      <c r="R1012" s="35">
        <f>Tabla1[[#This Row],[TASA 16]]*16%</f>
        <v>0</v>
      </c>
    </row>
    <row r="1013" spans="2:20" x14ac:dyDescent="0.25">
      <c r="B1013" t="str">
        <f>'[1]210 Y RFC'!A1013</f>
        <v>AFO180502L25</v>
      </c>
      <c r="C1013" t="str">
        <f>'[1]210 Y RFC'!B1013</f>
        <v>210-1010</v>
      </c>
      <c r="D1013" t="str">
        <f>'[1]210 Y RFC'!C1013</f>
        <v>PROMOTORA EMPRESARIAL SOMOS ALTOS SA DE CV</v>
      </c>
      <c r="E1013" s="28">
        <f>SUMIFS(Tabla16[TASA 16],Tabla16[NUM],Tabla1[[#This Row],[CODIGO]])</f>
        <v>0</v>
      </c>
      <c r="F1013" s="28">
        <f>SUMIFS(Tabla16[TASA 0%],Tabla16[NUM],Tabla1[[#This Row],[CODIGO]])</f>
        <v>0</v>
      </c>
      <c r="G1013" s="28">
        <f>SUMIFS(Tabla16[[EXENTO ]],Tabla16[NUM],Tabla1[[#This Row],[CODIGO]])</f>
        <v>0</v>
      </c>
      <c r="H1013" s="28">
        <f>SUMIFS(Tabla16[IVA],Tabla16[NUM],Tabla1[[#This Row],[CODIGO]])</f>
        <v>0</v>
      </c>
      <c r="I1013" s="28">
        <f>SUMIFS(Tabla16[ISR RET.],Tabla16[NUM],Tabla1[[#This Row],[CODIGO]])</f>
        <v>0</v>
      </c>
      <c r="J1013" s="28">
        <f>SUMIFS(Tabla16[IVA RET.],Tabla16[NUM],Tabla1[[#This Row],[CODIGO]])</f>
        <v>0</v>
      </c>
      <c r="K1013" t="str">
        <f>FIXED(Tabla1[[#This Row],[TASA 16%]],0)</f>
        <v>0</v>
      </c>
      <c r="L1013" t="str">
        <f>FIXED(Tabla1[[#This Row],[TASA 0%]],0)</f>
        <v>0</v>
      </c>
      <c r="M1013" t="str">
        <f>FIXED(Tabla1[[#This Row],[TASA EXE.]],0)</f>
        <v>0</v>
      </c>
      <c r="N1013" t="str">
        <f>FIXED(Tabla1[[#This Row],[IVA]],0)</f>
        <v>0</v>
      </c>
      <c r="O1013" t="str">
        <f>FIXED(Tabla1[[#This Row],[ISR RET]],0)</f>
        <v>0</v>
      </c>
      <c r="P1013" t="str">
        <f>FIXED(Tabla1[[#This Row],[IVA RET]],0)</f>
        <v>0</v>
      </c>
      <c r="R1013" s="35">
        <f>Tabla1[[#This Row],[TASA 16]]*16%</f>
        <v>0</v>
      </c>
    </row>
    <row r="1014" spans="2:20" x14ac:dyDescent="0.25">
      <c r="B1014" t="str">
        <f>'[1]210 Y RFC'!A1014</f>
        <v>LOGA6806206I0</v>
      </c>
      <c r="C1014" t="str">
        <f>'[1]210 Y RFC'!B1014</f>
        <v>210-1011</v>
      </c>
      <c r="D1014" t="str">
        <f>'[1]210 Y RFC'!C1014</f>
        <v>LOPEZ GARCIA JOSE ANTONIO</v>
      </c>
      <c r="E1014" s="28">
        <f>SUMIFS(Tabla16[TASA 16],Tabla16[NUM],Tabla1[[#This Row],[CODIGO]])</f>
        <v>0</v>
      </c>
      <c r="F1014" s="28">
        <f>SUMIFS(Tabla16[TASA 0%],Tabla16[NUM],Tabla1[[#This Row],[CODIGO]])</f>
        <v>0</v>
      </c>
      <c r="G1014" s="28">
        <f>SUMIFS(Tabla16[[EXENTO ]],Tabla16[NUM],Tabla1[[#This Row],[CODIGO]])</f>
        <v>0</v>
      </c>
      <c r="H1014" s="28">
        <f>SUMIFS(Tabla16[IVA],Tabla16[NUM],Tabla1[[#This Row],[CODIGO]])</f>
        <v>0</v>
      </c>
      <c r="I1014" s="28">
        <f>SUMIFS(Tabla16[ISR RET.],Tabla16[NUM],Tabla1[[#This Row],[CODIGO]])</f>
        <v>0</v>
      </c>
      <c r="J1014" s="28">
        <f>SUMIFS(Tabla16[IVA RET.],Tabla16[NUM],Tabla1[[#This Row],[CODIGO]])</f>
        <v>0</v>
      </c>
      <c r="K1014" t="str">
        <f>FIXED(Tabla1[[#This Row],[TASA 16%]],0)</f>
        <v>0</v>
      </c>
      <c r="L1014" t="str">
        <f>FIXED(Tabla1[[#This Row],[TASA 0%]],0)</f>
        <v>0</v>
      </c>
      <c r="M1014" t="str">
        <f>FIXED(Tabla1[[#This Row],[TASA EXE.]],0)</f>
        <v>0</v>
      </c>
      <c r="N1014" t="str">
        <f>FIXED(Tabla1[[#This Row],[IVA]],0)</f>
        <v>0</v>
      </c>
      <c r="O1014" t="str">
        <f>FIXED(Tabla1[[#This Row],[ISR RET]],0)</f>
        <v>0</v>
      </c>
      <c r="P1014" t="str">
        <f>FIXED(Tabla1[[#This Row],[IVA RET]],0)</f>
        <v>0</v>
      </c>
      <c r="R1014" s="35">
        <f>Tabla1[[#This Row],[TASA 16]]*16%</f>
        <v>0</v>
      </c>
    </row>
    <row r="1015" spans="2:20" x14ac:dyDescent="0.25">
      <c r="B1015" t="str">
        <f>'[1]210 Y RFC'!A1015</f>
        <v>AGC990409G75</v>
      </c>
      <c r="C1015" t="str">
        <f>'[1]210 Y RFC'!B1015</f>
        <v>210-1012</v>
      </c>
      <c r="D1015" t="str">
        <f>'[1]210 Y RFC'!C1015</f>
        <v>AGROPECUARIA EL GRAN CHAPARRAL SA DE CV</v>
      </c>
      <c r="E1015" s="28">
        <f>SUMIFS(Tabla16[TASA 16],Tabla16[NUM],Tabla1[[#This Row],[CODIGO]])</f>
        <v>0</v>
      </c>
      <c r="F1015" s="28">
        <f>SUMIFS(Tabla16[TASA 0%],Tabla16[NUM],Tabla1[[#This Row],[CODIGO]])</f>
        <v>0</v>
      </c>
      <c r="G1015" s="28">
        <f>SUMIFS(Tabla16[[EXENTO ]],Tabla16[NUM],Tabla1[[#This Row],[CODIGO]])</f>
        <v>0</v>
      </c>
      <c r="H1015" s="28">
        <f>SUMIFS(Tabla16[IVA],Tabla16[NUM],Tabla1[[#This Row],[CODIGO]])</f>
        <v>0</v>
      </c>
      <c r="I1015" s="28">
        <f>SUMIFS(Tabla16[ISR RET.],Tabla16[NUM],Tabla1[[#This Row],[CODIGO]])</f>
        <v>0</v>
      </c>
      <c r="J1015" s="28">
        <f>SUMIFS(Tabla16[IVA RET.],Tabla16[NUM],Tabla1[[#This Row],[CODIGO]])</f>
        <v>0</v>
      </c>
      <c r="K1015" t="str">
        <f>FIXED(Tabla1[[#This Row],[TASA 16%]],0)</f>
        <v>0</v>
      </c>
      <c r="L1015" t="str">
        <f>FIXED(Tabla1[[#This Row],[TASA 0%]],0)</f>
        <v>0</v>
      </c>
      <c r="M1015" t="str">
        <f>FIXED(Tabla1[[#This Row],[TASA EXE.]],0)</f>
        <v>0</v>
      </c>
      <c r="N1015" t="str">
        <f>FIXED(Tabla1[[#This Row],[IVA]],0)</f>
        <v>0</v>
      </c>
      <c r="O1015" t="str">
        <f>FIXED(Tabla1[[#This Row],[ISR RET]],0)</f>
        <v>0</v>
      </c>
      <c r="P1015" t="str">
        <f>FIXED(Tabla1[[#This Row],[IVA RET]],0)</f>
        <v>0</v>
      </c>
      <c r="R1015" s="35">
        <f>Tabla1[[#This Row],[TASA 16]]*16%</f>
        <v>0</v>
      </c>
    </row>
    <row r="1016" spans="2:20" x14ac:dyDescent="0.25">
      <c r="B1016" t="str">
        <f>'[1]210 Y RFC'!A1016</f>
        <v>DAL000605B69</v>
      </c>
      <c r="C1016" t="str">
        <f>'[1]210 Y RFC'!B1016</f>
        <v>210-1013</v>
      </c>
      <c r="D1016" t="str">
        <f>'[1]210 Y RFC'!C1016</f>
        <v>DIARIO DE LOS ALTOS SA DE CV</v>
      </c>
      <c r="E1016" s="28">
        <f>SUMIFS(Tabla16[TASA 16],Tabla16[NUM],Tabla1[[#This Row],[CODIGO]])</f>
        <v>0</v>
      </c>
      <c r="F1016" s="28">
        <f>SUMIFS(Tabla16[TASA 0%],Tabla16[NUM],Tabla1[[#This Row],[CODIGO]])</f>
        <v>0</v>
      </c>
      <c r="G1016" s="28">
        <f>SUMIFS(Tabla16[[EXENTO ]],Tabla16[NUM],Tabla1[[#This Row],[CODIGO]])</f>
        <v>0</v>
      </c>
      <c r="H1016" s="28">
        <f>SUMIFS(Tabla16[IVA],Tabla16[NUM],Tabla1[[#This Row],[CODIGO]])</f>
        <v>0</v>
      </c>
      <c r="I1016" s="28">
        <f>SUMIFS(Tabla16[ISR RET.],Tabla16[NUM],Tabla1[[#This Row],[CODIGO]])</f>
        <v>0</v>
      </c>
      <c r="J1016" s="28">
        <f>SUMIFS(Tabla16[IVA RET.],Tabla16[NUM],Tabla1[[#This Row],[CODIGO]])</f>
        <v>0</v>
      </c>
      <c r="K1016" t="str">
        <f>FIXED(Tabla1[[#This Row],[TASA 16%]],0)</f>
        <v>0</v>
      </c>
      <c r="L1016" t="str">
        <f>FIXED(Tabla1[[#This Row],[TASA 0%]],0)</f>
        <v>0</v>
      </c>
      <c r="M1016" t="str">
        <f>FIXED(Tabla1[[#This Row],[TASA EXE.]],0)</f>
        <v>0</v>
      </c>
      <c r="N1016" t="str">
        <f>FIXED(Tabla1[[#This Row],[IVA]],0)</f>
        <v>0</v>
      </c>
      <c r="O1016" t="str">
        <f>FIXED(Tabla1[[#This Row],[ISR RET]],0)</f>
        <v>0</v>
      </c>
      <c r="P1016" t="str">
        <f>FIXED(Tabla1[[#This Row],[IVA RET]],0)</f>
        <v>0</v>
      </c>
      <c r="R1016" s="35">
        <f>Tabla1[[#This Row],[TASA 16]]*16%</f>
        <v>0</v>
      </c>
    </row>
    <row r="1017" spans="2:20" x14ac:dyDescent="0.25">
      <c r="B1017" t="str">
        <f>'[1]210 Y RFC'!A1017</f>
        <v>POCA010313RR3</v>
      </c>
      <c r="C1017" t="str">
        <f>'[1]210 Y RFC'!B1017</f>
        <v>210-1014</v>
      </c>
      <c r="D1017" t="str">
        <f>'[1]210 Y RFC'!C1017</f>
        <v>PONCE CORTES ALEXIS RICARDO</v>
      </c>
      <c r="E1017" s="28">
        <f>SUMIFS(Tabla16[TASA 16],Tabla16[NUM],Tabla1[[#This Row],[CODIGO]])</f>
        <v>0</v>
      </c>
      <c r="F1017" s="28">
        <f>SUMIFS(Tabla16[TASA 0%],Tabla16[NUM],Tabla1[[#This Row],[CODIGO]])</f>
        <v>0</v>
      </c>
      <c r="G1017" s="28">
        <f>SUMIFS(Tabla16[[EXENTO ]],Tabla16[NUM],Tabla1[[#This Row],[CODIGO]])</f>
        <v>0</v>
      </c>
      <c r="H1017" s="28">
        <f>SUMIFS(Tabla16[IVA],Tabla16[NUM],Tabla1[[#This Row],[CODIGO]])</f>
        <v>0</v>
      </c>
      <c r="I1017" s="28">
        <f>SUMIFS(Tabla16[ISR RET.],Tabla16[NUM],Tabla1[[#This Row],[CODIGO]])</f>
        <v>0</v>
      </c>
      <c r="J1017" s="28">
        <f>SUMIFS(Tabla16[IVA RET.],Tabla16[NUM],Tabla1[[#This Row],[CODIGO]])</f>
        <v>0</v>
      </c>
      <c r="K1017" t="str">
        <f>FIXED(Tabla1[[#This Row],[TASA 16%]],0)</f>
        <v>0</v>
      </c>
      <c r="L1017" t="str">
        <f>FIXED(Tabla1[[#This Row],[TASA 0%]],0)</f>
        <v>0</v>
      </c>
      <c r="M1017" t="str">
        <f>FIXED(Tabla1[[#This Row],[TASA EXE.]],0)</f>
        <v>0</v>
      </c>
      <c r="N1017" t="str">
        <f>FIXED(Tabla1[[#This Row],[IVA]],0)</f>
        <v>0</v>
      </c>
      <c r="O1017" t="str">
        <f>FIXED(Tabla1[[#This Row],[ISR RET]],0)</f>
        <v>0</v>
      </c>
      <c r="P1017" t="str">
        <f>FIXED(Tabla1[[#This Row],[IVA RET]],0)</f>
        <v>0</v>
      </c>
      <c r="R1017" s="35">
        <f>Tabla1[[#This Row],[TASA 16]]*16%</f>
        <v>0</v>
      </c>
    </row>
    <row r="1018" spans="2:20" x14ac:dyDescent="0.25">
      <c r="B1018" t="str">
        <f>'[1]210 Y RFC'!A1018</f>
        <v>PEX001222SF0</v>
      </c>
      <c r="C1018" t="str">
        <f>'[1]210 Y RFC'!B1018</f>
        <v>210-1015</v>
      </c>
      <c r="D1018" t="str">
        <f>'[1]210 Y RFC'!C1018</f>
        <v>PAPELERAMA EXPRESS SA DE CV</v>
      </c>
      <c r="E1018" s="28">
        <f>SUMIFS(Tabla16[TASA 16],Tabla16[NUM],Tabla1[[#This Row],[CODIGO]])</f>
        <v>0</v>
      </c>
      <c r="F1018" s="28">
        <f>SUMIFS(Tabla16[TASA 0%],Tabla16[NUM],Tabla1[[#This Row],[CODIGO]])</f>
        <v>0</v>
      </c>
      <c r="G1018" s="28">
        <f>SUMIFS(Tabla16[[EXENTO ]],Tabla16[NUM],Tabla1[[#This Row],[CODIGO]])</f>
        <v>0</v>
      </c>
      <c r="H1018" s="28">
        <f>SUMIFS(Tabla16[IVA],Tabla16[NUM],Tabla1[[#This Row],[CODIGO]])</f>
        <v>0</v>
      </c>
      <c r="I1018" s="28">
        <f>SUMIFS(Tabla16[ISR RET.],Tabla16[NUM],Tabla1[[#This Row],[CODIGO]])</f>
        <v>0</v>
      </c>
      <c r="J1018" s="28">
        <f>SUMIFS(Tabla16[IVA RET.],Tabla16[NUM],Tabla1[[#This Row],[CODIGO]])</f>
        <v>0</v>
      </c>
      <c r="K1018" t="str">
        <f>FIXED(Tabla1[[#This Row],[TASA 16%]],0)</f>
        <v>0</v>
      </c>
      <c r="L1018" t="str">
        <f>FIXED(Tabla1[[#This Row],[TASA 0%]],0)</f>
        <v>0</v>
      </c>
      <c r="M1018" t="str">
        <f>FIXED(Tabla1[[#This Row],[TASA EXE.]],0)</f>
        <v>0</v>
      </c>
      <c r="N1018" t="str">
        <f>FIXED(Tabla1[[#This Row],[IVA]],0)</f>
        <v>0</v>
      </c>
      <c r="O1018" t="str">
        <f>FIXED(Tabla1[[#This Row],[ISR RET]],0)</f>
        <v>0</v>
      </c>
      <c r="P1018" t="str">
        <f>FIXED(Tabla1[[#This Row],[IVA RET]],0)</f>
        <v>0</v>
      </c>
      <c r="R1018" s="35">
        <f>Tabla1[[#This Row],[TASA 16]]*16%</f>
        <v>0</v>
      </c>
    </row>
    <row r="1019" spans="2:20" x14ac:dyDescent="0.25">
      <c r="B1019" t="str">
        <f>'[1]210 Y RFC'!A1019</f>
        <v>BMS060221IL5</v>
      </c>
      <c r="C1019" t="str">
        <f>'[1]210 Y RFC'!B1019</f>
        <v>210-1016</v>
      </c>
      <c r="D1019" t="str">
        <f>'[1]210 Y RFC'!C1019</f>
        <v>BRAVO MONTACARGAS SLP SA DE CV</v>
      </c>
      <c r="E1019" s="28">
        <f>SUMIFS(Tabla16[TASA 16],Tabla16[NUM],Tabla1[[#This Row],[CODIGO]])</f>
        <v>0</v>
      </c>
      <c r="F1019" s="28">
        <f>SUMIFS(Tabla16[TASA 0%],Tabla16[NUM],Tabla1[[#This Row],[CODIGO]])</f>
        <v>0</v>
      </c>
      <c r="G1019" s="28">
        <f>SUMIFS(Tabla16[[EXENTO ]],Tabla16[NUM],Tabla1[[#This Row],[CODIGO]])</f>
        <v>0</v>
      </c>
      <c r="H1019" s="28">
        <f>SUMIFS(Tabla16[IVA],Tabla16[NUM],Tabla1[[#This Row],[CODIGO]])</f>
        <v>0</v>
      </c>
      <c r="I1019" s="28">
        <f>SUMIFS(Tabla16[ISR RET.],Tabla16[NUM],Tabla1[[#This Row],[CODIGO]])</f>
        <v>0</v>
      </c>
      <c r="J1019" s="28">
        <f>SUMIFS(Tabla16[IVA RET.],Tabla16[NUM],Tabla1[[#This Row],[CODIGO]])</f>
        <v>0</v>
      </c>
      <c r="K1019" t="str">
        <f>FIXED(Tabla1[[#This Row],[TASA 16%]],0)</f>
        <v>0</v>
      </c>
      <c r="L1019" t="str">
        <f>FIXED(Tabla1[[#This Row],[TASA 0%]],0)</f>
        <v>0</v>
      </c>
      <c r="M1019" t="str">
        <f>FIXED(Tabla1[[#This Row],[TASA EXE.]],0)</f>
        <v>0</v>
      </c>
      <c r="N1019" t="str">
        <f>FIXED(Tabla1[[#This Row],[IVA]],0)</f>
        <v>0</v>
      </c>
      <c r="O1019" t="str">
        <f>FIXED(Tabla1[[#This Row],[ISR RET]],0)</f>
        <v>0</v>
      </c>
      <c r="P1019" t="str">
        <f>FIXED(Tabla1[[#This Row],[IVA RET]],0)</f>
        <v>0</v>
      </c>
      <c r="R1019" s="35">
        <f>Tabla1[[#This Row],[TASA 16]]*16%</f>
        <v>0</v>
      </c>
    </row>
    <row r="1020" spans="2:20" x14ac:dyDescent="0.25">
      <c r="B1020" t="str">
        <f>'[1]210 Y RFC'!A1020</f>
        <v>TOB140709KH2</v>
      </c>
      <c r="C1020" t="str">
        <f>'[1]210 Y RFC'!B1020</f>
        <v>210-1017</v>
      </c>
      <c r="D1020" t="str">
        <f>'[1]210 Y RFC'!C1020</f>
        <v>TEQUILERA DE ORO BLANCO SA DE CV</v>
      </c>
      <c r="E1020" s="28">
        <f>SUMIFS(Tabla16[TASA 16],Tabla16[NUM],Tabla1[[#This Row],[CODIGO]])</f>
        <v>0</v>
      </c>
      <c r="F1020" s="28">
        <f>SUMIFS(Tabla16[TASA 0%],Tabla16[NUM],Tabla1[[#This Row],[CODIGO]])</f>
        <v>0</v>
      </c>
      <c r="G1020" s="28">
        <f>SUMIFS(Tabla16[[EXENTO ]],Tabla16[NUM],Tabla1[[#This Row],[CODIGO]])</f>
        <v>0</v>
      </c>
      <c r="H1020" s="28">
        <f>SUMIFS(Tabla16[IVA],Tabla16[NUM],Tabla1[[#This Row],[CODIGO]])</f>
        <v>0</v>
      </c>
      <c r="I1020" s="28">
        <f>SUMIFS(Tabla16[ISR RET.],Tabla16[NUM],Tabla1[[#This Row],[CODIGO]])</f>
        <v>0</v>
      </c>
      <c r="J1020" s="28">
        <f>SUMIFS(Tabla16[IVA RET.],Tabla16[NUM],Tabla1[[#This Row],[CODIGO]])</f>
        <v>0</v>
      </c>
      <c r="K1020" t="str">
        <f>FIXED(Tabla1[[#This Row],[TASA 16%]],0)</f>
        <v>0</v>
      </c>
      <c r="L1020" t="str">
        <f>FIXED(Tabla1[[#This Row],[TASA 0%]],0)</f>
        <v>0</v>
      </c>
      <c r="M1020" t="str">
        <f>FIXED(Tabla1[[#This Row],[TASA EXE.]],0)</f>
        <v>0</v>
      </c>
      <c r="N1020" t="str">
        <f>FIXED(Tabla1[[#This Row],[IVA]],0)</f>
        <v>0</v>
      </c>
      <c r="O1020" t="str">
        <f>FIXED(Tabla1[[#This Row],[ISR RET]],0)</f>
        <v>0</v>
      </c>
      <c r="P1020" t="str">
        <f>FIXED(Tabla1[[#This Row],[IVA RET]],0)</f>
        <v>0</v>
      </c>
      <c r="R1020" s="35">
        <f>Tabla1[[#This Row],[TASA 16]]*16%</f>
        <v>0</v>
      </c>
    </row>
    <row r="1021" spans="2:20" x14ac:dyDescent="0.25">
      <c r="B1021" t="str">
        <f>'[1]210 Y RFC'!A1021</f>
        <v>GMF140805RB7</v>
      </c>
      <c r="C1021" t="str">
        <f>'[1]210 Y RFC'!B1021</f>
        <v>210-1018</v>
      </c>
      <c r="D1021" t="str">
        <f>'[1]210 Y RFC'!C1021</f>
        <v>GRUPO DE MEXICO ENFREIGHT SA DE CV</v>
      </c>
      <c r="E1021" s="28">
        <f>SUMIFS(Tabla16[TASA 16],Tabla16[NUM],Tabla1[[#This Row],[CODIGO]])</f>
        <v>0</v>
      </c>
      <c r="F1021" s="28">
        <f>SUMIFS(Tabla16[TASA 0%],Tabla16[NUM],Tabla1[[#This Row],[CODIGO]])</f>
        <v>0</v>
      </c>
      <c r="G1021" s="28">
        <f>SUMIFS(Tabla16[[EXENTO ]],Tabla16[NUM],Tabla1[[#This Row],[CODIGO]])</f>
        <v>0</v>
      </c>
      <c r="H1021" s="28">
        <f>SUMIFS(Tabla16[IVA],Tabla16[NUM],Tabla1[[#This Row],[CODIGO]])</f>
        <v>0</v>
      </c>
      <c r="I1021" s="28">
        <f>SUMIFS(Tabla16[ISR RET.],Tabla16[NUM],Tabla1[[#This Row],[CODIGO]])</f>
        <v>0</v>
      </c>
      <c r="J1021" s="28">
        <f>SUMIFS(Tabla16[IVA RET.],Tabla16[NUM],Tabla1[[#This Row],[CODIGO]])</f>
        <v>0</v>
      </c>
      <c r="K1021" t="str">
        <f>FIXED(Tabla1[[#This Row],[TASA 16%]],0)</f>
        <v>0</v>
      </c>
      <c r="L1021" t="str">
        <f>FIXED(Tabla1[[#This Row],[TASA 0%]],0)</f>
        <v>0</v>
      </c>
      <c r="M1021" t="str">
        <f>FIXED(Tabla1[[#This Row],[TASA EXE.]],0)</f>
        <v>0</v>
      </c>
      <c r="N1021" t="str">
        <f>FIXED(Tabla1[[#This Row],[IVA]],0)</f>
        <v>0</v>
      </c>
      <c r="O1021" t="str">
        <f>FIXED(Tabla1[[#This Row],[ISR RET]],0)</f>
        <v>0</v>
      </c>
      <c r="P1021" t="str">
        <f>FIXED(Tabla1[[#This Row],[IVA RET]],0)</f>
        <v>0</v>
      </c>
      <c r="R1021" s="35">
        <f>Tabla1[[#This Row],[TASA 16]]*16%</f>
        <v>0</v>
      </c>
      <c r="T1021" s="67"/>
    </row>
    <row r="1022" spans="2:20" x14ac:dyDescent="0.25">
      <c r="B1022" t="str">
        <f>'[1]210 Y RFC'!A1022</f>
        <v>IHV851216NG9</v>
      </c>
      <c r="C1022" t="str">
        <f>'[1]210 Y RFC'!B1022</f>
        <v>210-1019</v>
      </c>
      <c r="D1022" t="str">
        <f>'[1]210 Y RFC'!C1022</f>
        <v>INDUSTRIAS H24 SA DE CV</v>
      </c>
      <c r="E1022" s="28">
        <f>SUMIFS(Tabla16[TASA 16],Tabla16[NUM],Tabla1[[#This Row],[CODIGO]])</f>
        <v>0</v>
      </c>
      <c r="F1022" s="28">
        <f>SUMIFS(Tabla16[TASA 0%],Tabla16[NUM],Tabla1[[#This Row],[CODIGO]])</f>
        <v>0</v>
      </c>
      <c r="G1022" s="28">
        <f>SUMIFS(Tabla16[[EXENTO ]],Tabla16[NUM],Tabla1[[#This Row],[CODIGO]])</f>
        <v>0</v>
      </c>
      <c r="H1022" s="28">
        <f>SUMIFS(Tabla16[IVA],Tabla16[NUM],Tabla1[[#This Row],[CODIGO]])</f>
        <v>0</v>
      </c>
      <c r="I1022" s="28">
        <f>SUMIFS(Tabla16[ISR RET.],Tabla16[NUM],Tabla1[[#This Row],[CODIGO]])</f>
        <v>0</v>
      </c>
      <c r="J1022" s="28">
        <f>SUMIFS(Tabla16[IVA RET.],Tabla16[NUM],Tabla1[[#This Row],[CODIGO]])</f>
        <v>0</v>
      </c>
      <c r="K1022" t="str">
        <f>FIXED(Tabla1[[#This Row],[TASA 16%]],0)</f>
        <v>0</v>
      </c>
      <c r="L1022" t="str">
        <f>FIXED(Tabla1[[#This Row],[TASA 0%]],0)</f>
        <v>0</v>
      </c>
      <c r="M1022" t="str">
        <f>FIXED(Tabla1[[#This Row],[TASA EXE.]],0)</f>
        <v>0</v>
      </c>
      <c r="N1022" t="str">
        <f>FIXED(Tabla1[[#This Row],[IVA]],0)</f>
        <v>0</v>
      </c>
      <c r="O1022" t="str">
        <f>FIXED(Tabla1[[#This Row],[ISR RET]],0)</f>
        <v>0</v>
      </c>
      <c r="P1022" t="str">
        <f>FIXED(Tabla1[[#This Row],[IVA RET]],0)</f>
        <v>0</v>
      </c>
      <c r="R1022" s="35">
        <f>Tabla1[[#This Row],[TASA 16]]*16%</f>
        <v>0</v>
      </c>
    </row>
    <row r="1023" spans="2:20" x14ac:dyDescent="0.25">
      <c r="B1023" t="str">
        <f>'[1]210 Y RFC'!A1023</f>
        <v>REI031008GZ8</v>
      </c>
      <c r="C1023" t="str">
        <f>'[1]210 Y RFC'!B1023</f>
        <v>210-1020</v>
      </c>
      <c r="D1023" t="str">
        <f>'[1]210 Y RFC'!C1023</f>
        <v>REINVENTA SA DE CV</v>
      </c>
      <c r="E1023" s="28">
        <f>SUMIFS(Tabla16[TASA 16],Tabla16[NUM],Tabla1[[#This Row],[CODIGO]])</f>
        <v>0</v>
      </c>
      <c r="F1023" s="28">
        <f>SUMIFS(Tabla16[TASA 0%],Tabla16[NUM],Tabla1[[#This Row],[CODIGO]])</f>
        <v>0</v>
      </c>
      <c r="G1023" s="28">
        <f>SUMIFS(Tabla16[[EXENTO ]],Tabla16[NUM],Tabla1[[#This Row],[CODIGO]])</f>
        <v>0</v>
      </c>
      <c r="H1023" s="28">
        <f>SUMIFS(Tabla16[IVA],Tabla16[NUM],Tabla1[[#This Row],[CODIGO]])</f>
        <v>0</v>
      </c>
      <c r="I1023" s="28">
        <f>SUMIFS(Tabla16[ISR RET.],Tabla16[NUM],Tabla1[[#This Row],[CODIGO]])</f>
        <v>0</v>
      </c>
      <c r="J1023" s="28">
        <f>SUMIFS(Tabla16[IVA RET.],Tabla16[NUM],Tabla1[[#This Row],[CODIGO]])</f>
        <v>0</v>
      </c>
      <c r="K1023" t="str">
        <f>FIXED(Tabla1[[#This Row],[TASA 16%]],0)</f>
        <v>0</v>
      </c>
      <c r="L1023" t="str">
        <f>FIXED(Tabla1[[#This Row],[TASA 0%]],0)</f>
        <v>0</v>
      </c>
      <c r="M1023" t="str">
        <f>FIXED(Tabla1[[#This Row],[TASA EXE.]],0)</f>
        <v>0</v>
      </c>
      <c r="N1023" t="str">
        <f>FIXED(Tabla1[[#This Row],[IVA]],0)</f>
        <v>0</v>
      </c>
      <c r="O1023" t="str">
        <f>FIXED(Tabla1[[#This Row],[ISR RET]],0)</f>
        <v>0</v>
      </c>
      <c r="P1023" t="str">
        <f>FIXED(Tabla1[[#This Row],[IVA RET]],0)</f>
        <v>0</v>
      </c>
      <c r="R1023" s="35">
        <f>Tabla1[[#This Row],[TASA 16]]*16%</f>
        <v>0</v>
      </c>
    </row>
    <row r="1024" spans="2:20" x14ac:dyDescent="0.25">
      <c r="B1024" t="str">
        <f>'[1]210 Y RFC'!A1024</f>
        <v>MAGG7306089L2</v>
      </c>
      <c r="C1024" t="str">
        <f>'[1]210 Y RFC'!B1024</f>
        <v>210-1021</v>
      </c>
      <c r="D1024" t="str">
        <f>'[1]210 Y RFC'!C1024</f>
        <v>MARTINEZ GOMEZ GUILLERMO</v>
      </c>
      <c r="E1024" s="28">
        <f>SUMIFS(Tabla16[TASA 16],Tabla16[NUM],Tabla1[[#This Row],[CODIGO]])</f>
        <v>9980</v>
      </c>
      <c r="F1024" s="28">
        <f>SUMIFS(Tabla16[TASA 0%],Tabla16[NUM],Tabla1[[#This Row],[CODIGO]])</f>
        <v>0</v>
      </c>
      <c r="G1024" s="28">
        <f>SUMIFS(Tabla16[[EXENTO ]],Tabla16[NUM],Tabla1[[#This Row],[CODIGO]])</f>
        <v>0</v>
      </c>
      <c r="H1024" s="28">
        <f>SUMIFS(Tabla16[IVA],Tabla16[NUM],Tabla1[[#This Row],[CODIGO]])</f>
        <v>1596.8</v>
      </c>
      <c r="I1024" s="28">
        <f>SUMIFS(Tabla16[ISR RET.],Tabla16[NUM],Tabla1[[#This Row],[CODIGO]])</f>
        <v>0</v>
      </c>
      <c r="J1024" s="28">
        <f>SUMIFS(Tabla16[IVA RET.],Tabla16[NUM],Tabla1[[#This Row],[CODIGO]])</f>
        <v>0</v>
      </c>
      <c r="K1024" t="str">
        <f>FIXED(Tabla1[[#This Row],[TASA 16%]],0)</f>
        <v>9,980</v>
      </c>
      <c r="L1024" t="str">
        <f>FIXED(Tabla1[[#This Row],[TASA 0%]],0)</f>
        <v>0</v>
      </c>
      <c r="M1024" t="str">
        <f>FIXED(Tabla1[[#This Row],[TASA EXE.]],0)</f>
        <v>0</v>
      </c>
      <c r="N1024" t="str">
        <f>FIXED(Tabla1[[#This Row],[IVA]],0)</f>
        <v>1,597</v>
      </c>
      <c r="O1024" t="str">
        <f>FIXED(Tabla1[[#This Row],[ISR RET]],0)</f>
        <v>0</v>
      </c>
      <c r="P1024" t="str">
        <f>FIXED(Tabla1[[#This Row],[IVA RET]],0)</f>
        <v>0</v>
      </c>
      <c r="R1024" s="35">
        <f>Tabla1[[#This Row],[TASA 16]]*16%</f>
        <v>1596.8</v>
      </c>
    </row>
    <row r="1025" spans="2:20" x14ac:dyDescent="0.25">
      <c r="B1025" t="str">
        <f>'[1]210 Y RFC'!A1025</f>
        <v>NAMP820618A77</v>
      </c>
      <c r="C1025" t="str">
        <f>'[1]210 Y RFC'!B1025</f>
        <v>210-1022</v>
      </c>
      <c r="D1025" t="str">
        <f>'[1]210 Y RFC'!C1025</f>
        <v>NAVA MERINO PATRICIA ADRIANA</v>
      </c>
      <c r="E1025" s="28">
        <f>SUMIFS(Tabla16[TASA 16],Tabla16[NUM],Tabla1[[#This Row],[CODIGO]])</f>
        <v>0</v>
      </c>
      <c r="F1025" s="28">
        <f>SUMIFS(Tabla16[TASA 0%],Tabla16[NUM],Tabla1[[#This Row],[CODIGO]])</f>
        <v>0</v>
      </c>
      <c r="G1025" s="28">
        <f>SUMIFS(Tabla16[[EXENTO ]],Tabla16[NUM],Tabla1[[#This Row],[CODIGO]])</f>
        <v>0</v>
      </c>
      <c r="H1025" s="28">
        <f>SUMIFS(Tabla16[IVA],Tabla16[NUM],Tabla1[[#This Row],[CODIGO]])</f>
        <v>0</v>
      </c>
      <c r="I1025" s="28">
        <f>SUMIFS(Tabla16[ISR RET.],Tabla16[NUM],Tabla1[[#This Row],[CODIGO]])</f>
        <v>0</v>
      </c>
      <c r="J1025" s="28">
        <f>SUMIFS(Tabla16[IVA RET.],Tabla16[NUM],Tabla1[[#This Row],[CODIGO]])</f>
        <v>0</v>
      </c>
      <c r="K1025" t="str">
        <f>FIXED(Tabla1[[#This Row],[TASA 16%]],0)</f>
        <v>0</v>
      </c>
      <c r="L1025" t="str">
        <f>FIXED(Tabla1[[#This Row],[TASA 0%]],0)</f>
        <v>0</v>
      </c>
      <c r="M1025" t="str">
        <f>FIXED(Tabla1[[#This Row],[TASA EXE.]],0)</f>
        <v>0</v>
      </c>
      <c r="N1025" t="str">
        <f>FIXED(Tabla1[[#This Row],[IVA]],0)</f>
        <v>0</v>
      </c>
      <c r="O1025" t="str">
        <f>FIXED(Tabla1[[#This Row],[ISR RET]],0)</f>
        <v>0</v>
      </c>
      <c r="P1025" t="str">
        <f>FIXED(Tabla1[[#This Row],[IVA RET]],0)</f>
        <v>0</v>
      </c>
      <c r="R1025" s="35">
        <f>Tabla1[[#This Row],[TASA 16]]*16%</f>
        <v>0</v>
      </c>
    </row>
    <row r="1026" spans="2:20" x14ac:dyDescent="0.25">
      <c r="B1026" t="str">
        <f>'[1]210 Y RFC'!A1026</f>
        <v>CCN0712208TA</v>
      </c>
      <c r="C1026" t="str">
        <f>'[1]210 Y RFC'!B1026</f>
        <v>210-1023</v>
      </c>
      <c r="D1026" t="str">
        <f>'[1]210 Y RFC'!C1026</f>
        <v>CORPORATIVO COMERCIAL NOVAS SA DE CV</v>
      </c>
      <c r="E1026" s="28">
        <f>SUMIFS(Tabla16[TASA 16],Tabla16[NUM],Tabla1[[#This Row],[CODIGO]])</f>
        <v>0</v>
      </c>
      <c r="F1026" s="28">
        <f>SUMIFS(Tabla16[TASA 0%],Tabla16[NUM],Tabla1[[#This Row],[CODIGO]])</f>
        <v>0</v>
      </c>
      <c r="G1026" s="28">
        <f>SUMIFS(Tabla16[[EXENTO ]],Tabla16[NUM],Tabla1[[#This Row],[CODIGO]])</f>
        <v>0</v>
      </c>
      <c r="H1026" s="28">
        <f>SUMIFS(Tabla16[IVA],Tabla16[NUM],Tabla1[[#This Row],[CODIGO]])</f>
        <v>0</v>
      </c>
      <c r="I1026" s="28">
        <f>SUMIFS(Tabla16[ISR RET.],Tabla16[NUM],Tabla1[[#This Row],[CODIGO]])</f>
        <v>0</v>
      </c>
      <c r="J1026" s="28">
        <f>SUMIFS(Tabla16[IVA RET.],Tabla16[NUM],Tabla1[[#This Row],[CODIGO]])</f>
        <v>0</v>
      </c>
      <c r="K1026" t="str">
        <f>FIXED(Tabla1[[#This Row],[TASA 16%]],0)</f>
        <v>0</v>
      </c>
      <c r="L1026" t="str">
        <f>FIXED(Tabla1[[#This Row],[TASA 0%]],0)</f>
        <v>0</v>
      </c>
      <c r="M1026" t="str">
        <f>FIXED(Tabla1[[#This Row],[TASA EXE.]],0)</f>
        <v>0</v>
      </c>
      <c r="N1026" t="str">
        <f>FIXED(Tabla1[[#This Row],[IVA]],0)</f>
        <v>0</v>
      </c>
      <c r="O1026" t="str">
        <f>FIXED(Tabla1[[#This Row],[ISR RET]],0)</f>
        <v>0</v>
      </c>
      <c r="P1026" t="str">
        <f>FIXED(Tabla1[[#This Row],[IVA RET]],0)</f>
        <v>0</v>
      </c>
      <c r="R1026" s="35">
        <f>Tabla1[[#This Row],[TASA 16]]*16%</f>
        <v>0</v>
      </c>
    </row>
    <row r="1027" spans="2:20" x14ac:dyDescent="0.25">
      <c r="B1027" t="str">
        <f>'[1]210 Y RFC'!A1027</f>
        <v>CFA170228QF2</v>
      </c>
      <c r="C1027" t="str">
        <f>'[1]210 Y RFC'!B1027</f>
        <v>210-1024</v>
      </c>
      <c r="D1027" t="str">
        <f>'[1]210 Y RFC'!C1027</f>
        <v>CAFE LA FLOR DE LOS ALTOS SA DE CV</v>
      </c>
      <c r="E1027" s="28">
        <f>SUMIFS(Tabla16[TASA 16],Tabla16[NUM],Tabla1[[#This Row],[CODIGO]])</f>
        <v>0</v>
      </c>
      <c r="F1027" s="28">
        <f>SUMIFS(Tabla16[TASA 0%],Tabla16[NUM],Tabla1[[#This Row],[CODIGO]])</f>
        <v>10888.25</v>
      </c>
      <c r="G1027" s="28">
        <f>SUMIFS(Tabla16[[EXENTO ]],Tabla16[NUM],Tabla1[[#This Row],[CODIGO]])</f>
        <v>0</v>
      </c>
      <c r="H1027" s="28">
        <f>SUMIFS(Tabla16[IVA],Tabla16[NUM],Tabla1[[#This Row],[CODIGO]])</f>
        <v>0</v>
      </c>
      <c r="I1027" s="28">
        <f>SUMIFS(Tabla16[ISR RET.],Tabla16[NUM],Tabla1[[#This Row],[CODIGO]])</f>
        <v>0</v>
      </c>
      <c r="J1027" s="28">
        <f>SUMIFS(Tabla16[IVA RET.],Tabla16[NUM],Tabla1[[#This Row],[CODIGO]])</f>
        <v>0</v>
      </c>
      <c r="K1027" t="str">
        <f>FIXED(Tabla1[[#This Row],[TASA 16%]],0)</f>
        <v>0</v>
      </c>
      <c r="L1027" t="str">
        <f>FIXED(Tabla1[[#This Row],[TASA 0%]],0)</f>
        <v>10,888</v>
      </c>
      <c r="M1027" t="str">
        <f>FIXED(Tabla1[[#This Row],[TASA EXE.]],0)</f>
        <v>0</v>
      </c>
      <c r="N1027" t="str">
        <f>FIXED(Tabla1[[#This Row],[IVA]],0)</f>
        <v>0</v>
      </c>
      <c r="O1027" t="str">
        <f>FIXED(Tabla1[[#This Row],[ISR RET]],0)</f>
        <v>0</v>
      </c>
      <c r="P1027" t="str">
        <f>FIXED(Tabla1[[#This Row],[IVA RET]],0)</f>
        <v>0</v>
      </c>
      <c r="R1027" s="35">
        <f>Tabla1[[#This Row],[TASA 16]]*16%</f>
        <v>0</v>
      </c>
    </row>
    <row r="1028" spans="2:20" x14ac:dyDescent="0.25">
      <c r="B1028" t="str">
        <f>'[1]210 Y RFC'!A1028</f>
        <v>DBA970224MJ7</v>
      </c>
      <c r="C1028" t="str">
        <f>'[1]210 Y RFC'!B1028</f>
        <v>210-1025</v>
      </c>
      <c r="D1028" t="str">
        <f>'[1]210 Y RFC'!C1028</f>
        <v>DESTILADORA LA BARRANCA SA DE CV</v>
      </c>
      <c r="E1028" s="28">
        <f>SUMIFS(Tabla16[TASA 16],Tabla16[NUM],Tabla1[[#This Row],[CODIGO]])</f>
        <v>0</v>
      </c>
      <c r="F1028" s="28">
        <f>SUMIFS(Tabla16[TASA 0%],Tabla16[NUM],Tabla1[[#This Row],[CODIGO]])</f>
        <v>0</v>
      </c>
      <c r="G1028" s="28">
        <f>SUMIFS(Tabla16[[EXENTO ]],Tabla16[NUM],Tabla1[[#This Row],[CODIGO]])</f>
        <v>0</v>
      </c>
      <c r="H1028" s="28">
        <f>SUMIFS(Tabla16[IVA],Tabla16[NUM],Tabla1[[#This Row],[CODIGO]])</f>
        <v>0</v>
      </c>
      <c r="I1028" s="28">
        <f>SUMIFS(Tabla16[ISR RET.],Tabla16[NUM],Tabla1[[#This Row],[CODIGO]])</f>
        <v>0</v>
      </c>
      <c r="J1028" s="28">
        <f>SUMIFS(Tabla16[IVA RET.],Tabla16[NUM],Tabla1[[#This Row],[CODIGO]])</f>
        <v>0</v>
      </c>
      <c r="K1028" t="str">
        <f>FIXED(Tabla1[[#This Row],[TASA 16%]],0)</f>
        <v>0</v>
      </c>
      <c r="L1028" t="str">
        <f>FIXED(Tabla1[[#This Row],[TASA 0%]],0)</f>
        <v>0</v>
      </c>
      <c r="M1028" t="str">
        <f>FIXED(Tabla1[[#This Row],[TASA EXE.]],0)</f>
        <v>0</v>
      </c>
      <c r="N1028" t="str">
        <f>FIXED(Tabla1[[#This Row],[IVA]],0)</f>
        <v>0</v>
      </c>
      <c r="O1028" t="str">
        <f>FIXED(Tabla1[[#This Row],[ISR RET]],0)</f>
        <v>0</v>
      </c>
      <c r="P1028" t="str">
        <f>FIXED(Tabla1[[#This Row],[IVA RET]],0)</f>
        <v>0</v>
      </c>
      <c r="R1028" s="35">
        <f>Tabla1[[#This Row],[TASA 16]]*16%</f>
        <v>0</v>
      </c>
    </row>
    <row r="1029" spans="2:20" x14ac:dyDescent="0.25">
      <c r="B1029" t="str">
        <f>'[1]210 Y RFC'!A1029</f>
        <v>ETH8612315I6</v>
      </c>
      <c r="C1029" t="str">
        <f>'[1]210 Y RFC'!B1029</f>
        <v>210-1026</v>
      </c>
      <c r="D1029" t="str">
        <f>'[1]210 Y RFC'!C1029</f>
        <v>EMPACADORA THERBAL SA DE CV</v>
      </c>
      <c r="E1029" s="28">
        <f>SUMIFS(Tabla16[TASA 16],Tabla16[NUM],Tabla1[[#This Row],[CODIGO]])</f>
        <v>0</v>
      </c>
      <c r="F1029" s="28">
        <f>SUMIFS(Tabla16[TASA 0%],Tabla16[NUM],Tabla1[[#This Row],[CODIGO]])</f>
        <v>0</v>
      </c>
      <c r="G1029" s="28">
        <f>SUMIFS(Tabla16[[EXENTO ]],Tabla16[NUM],Tabla1[[#This Row],[CODIGO]])</f>
        <v>0</v>
      </c>
      <c r="H1029" s="28">
        <f>SUMIFS(Tabla16[IVA],Tabla16[NUM],Tabla1[[#This Row],[CODIGO]])</f>
        <v>0</v>
      </c>
      <c r="I1029" s="28">
        <f>SUMIFS(Tabla16[ISR RET.],Tabla16[NUM],Tabla1[[#This Row],[CODIGO]])</f>
        <v>0</v>
      </c>
      <c r="J1029" s="28">
        <f>SUMIFS(Tabla16[IVA RET.],Tabla16[NUM],Tabla1[[#This Row],[CODIGO]])</f>
        <v>0</v>
      </c>
      <c r="K1029" t="str">
        <f>FIXED(Tabla1[[#This Row],[TASA 16%]],0)</f>
        <v>0</v>
      </c>
      <c r="L1029" t="str">
        <f>FIXED(Tabla1[[#This Row],[TASA 0%]],0)</f>
        <v>0</v>
      </c>
      <c r="M1029" t="str">
        <f>FIXED(Tabla1[[#This Row],[TASA EXE.]],0)</f>
        <v>0</v>
      </c>
      <c r="N1029" t="str">
        <f>FIXED(Tabla1[[#This Row],[IVA]],0)</f>
        <v>0</v>
      </c>
      <c r="O1029" t="str">
        <f>FIXED(Tabla1[[#This Row],[ISR RET]],0)</f>
        <v>0</v>
      </c>
      <c r="P1029" t="str">
        <f>FIXED(Tabla1[[#This Row],[IVA RET]],0)</f>
        <v>0</v>
      </c>
      <c r="R1029" s="35">
        <f>Tabla1[[#This Row],[TASA 16]]*16%</f>
        <v>0</v>
      </c>
    </row>
    <row r="1030" spans="2:20" x14ac:dyDescent="0.25">
      <c r="B1030" t="str">
        <f>'[1]210 Y RFC'!A1030</f>
        <v>ICM101021FB9</v>
      </c>
      <c r="C1030" t="str">
        <f>'[1]210 Y RFC'!B1030</f>
        <v>210-1027</v>
      </c>
      <c r="D1030" t="str">
        <f>'[1]210 Y RFC'!C1030</f>
        <v>INTELIGENCIA COMERCIAL Y DE MERCADOS SA DE CV</v>
      </c>
      <c r="E1030" s="28">
        <f>SUMIFS(Tabla16[TASA 16],Tabla16[NUM],Tabla1[[#This Row],[CODIGO]])</f>
        <v>0</v>
      </c>
      <c r="F1030" s="28">
        <f>SUMIFS(Tabla16[TASA 0%],Tabla16[NUM],Tabla1[[#This Row],[CODIGO]])</f>
        <v>0</v>
      </c>
      <c r="G1030" s="28">
        <f>SUMIFS(Tabla16[[EXENTO ]],Tabla16[NUM],Tabla1[[#This Row],[CODIGO]])</f>
        <v>0</v>
      </c>
      <c r="H1030" s="28">
        <f>SUMIFS(Tabla16[IVA],Tabla16[NUM],Tabla1[[#This Row],[CODIGO]])</f>
        <v>0</v>
      </c>
      <c r="I1030" s="28">
        <f>SUMIFS(Tabla16[ISR RET.],Tabla16[NUM],Tabla1[[#This Row],[CODIGO]])</f>
        <v>0</v>
      </c>
      <c r="J1030" s="28">
        <f>SUMIFS(Tabla16[IVA RET.],Tabla16[NUM],Tabla1[[#This Row],[CODIGO]])</f>
        <v>0</v>
      </c>
      <c r="K1030" t="str">
        <f>FIXED(Tabla1[[#This Row],[TASA 16%]],0)</f>
        <v>0</v>
      </c>
      <c r="L1030" t="str">
        <f>FIXED(Tabla1[[#This Row],[TASA 0%]],0)</f>
        <v>0</v>
      </c>
      <c r="M1030" t="str">
        <f>FIXED(Tabla1[[#This Row],[TASA EXE.]],0)</f>
        <v>0</v>
      </c>
      <c r="N1030" t="str">
        <f>FIXED(Tabla1[[#This Row],[IVA]],0)</f>
        <v>0</v>
      </c>
      <c r="O1030" t="str">
        <f>FIXED(Tabla1[[#This Row],[ISR RET]],0)</f>
        <v>0</v>
      </c>
      <c r="P1030" t="str">
        <f>FIXED(Tabla1[[#This Row],[IVA RET]],0)</f>
        <v>0</v>
      </c>
      <c r="R1030" s="35">
        <f>Tabla1[[#This Row],[TASA 16]]*16%</f>
        <v>0</v>
      </c>
    </row>
    <row r="1031" spans="2:20" x14ac:dyDescent="0.25">
      <c r="B1031" t="str">
        <f>'[1]210 Y RFC'!A1031</f>
        <v>AEPR741128DH2</v>
      </c>
      <c r="C1031" t="str">
        <f>'[1]210 Y RFC'!B1031</f>
        <v>210-1028</v>
      </c>
      <c r="D1031" t="str">
        <f>'[1]210 Y RFC'!C1031</f>
        <v>ACEVES PADILLA RUBISELA</v>
      </c>
      <c r="E1031" s="28">
        <f>SUMIFS(Tabla16[TASA 16],Tabla16[NUM],Tabla1[[#This Row],[CODIGO]])</f>
        <v>0</v>
      </c>
      <c r="F1031" s="28">
        <f>SUMIFS(Tabla16[TASA 0%],Tabla16[NUM],Tabla1[[#This Row],[CODIGO]])</f>
        <v>0</v>
      </c>
      <c r="G1031" s="28">
        <f>SUMIFS(Tabla16[[EXENTO ]],Tabla16[NUM],Tabla1[[#This Row],[CODIGO]])</f>
        <v>0</v>
      </c>
      <c r="H1031" s="28">
        <f>SUMIFS(Tabla16[IVA],Tabla16[NUM],Tabla1[[#This Row],[CODIGO]])</f>
        <v>0</v>
      </c>
      <c r="I1031" s="28">
        <f>SUMIFS(Tabla16[ISR RET.],Tabla16[NUM],Tabla1[[#This Row],[CODIGO]])</f>
        <v>0</v>
      </c>
      <c r="J1031" s="28">
        <f>SUMIFS(Tabla16[IVA RET.],Tabla16[NUM],Tabla1[[#This Row],[CODIGO]])</f>
        <v>0</v>
      </c>
      <c r="K1031" t="str">
        <f>FIXED(Tabla1[[#This Row],[TASA 16%]],0)</f>
        <v>0</v>
      </c>
      <c r="L1031" t="str">
        <f>FIXED(Tabla1[[#This Row],[TASA 0%]],0)</f>
        <v>0</v>
      </c>
      <c r="M1031" t="str">
        <f>FIXED(Tabla1[[#This Row],[TASA EXE.]],0)</f>
        <v>0</v>
      </c>
      <c r="N1031" t="str">
        <f>FIXED(Tabla1[[#This Row],[IVA]],0)</f>
        <v>0</v>
      </c>
      <c r="O1031" t="str">
        <f>FIXED(Tabla1[[#This Row],[ISR RET]],0)</f>
        <v>0</v>
      </c>
      <c r="P1031" t="str">
        <f>FIXED(Tabla1[[#This Row],[IVA RET]],0)</f>
        <v>0</v>
      </c>
      <c r="R1031" s="35">
        <f>Tabla1[[#This Row],[TASA 16]]*16%</f>
        <v>0</v>
      </c>
    </row>
    <row r="1032" spans="2:20" x14ac:dyDescent="0.25">
      <c r="B1032" t="str">
        <f>'[1]210 Y RFC'!A1032</f>
        <v>KFM920615PS8</v>
      </c>
      <c r="C1032" t="str">
        <f>'[1]210 Y RFC'!B1032</f>
        <v>210-1029</v>
      </c>
      <c r="D1032" t="str">
        <f>'[1]210 Y RFC'!C1032</f>
        <v>MONDELEZ MEXICO S DE RL DE CV</v>
      </c>
      <c r="E1032" s="28">
        <f>SUMIFS(Tabla16[TASA 16],Tabla16[NUM],Tabla1[[#This Row],[CODIGO]])</f>
        <v>0</v>
      </c>
      <c r="F1032" s="28">
        <f>SUMIFS(Tabla16[TASA 0%],Tabla16[NUM],Tabla1[[#This Row],[CODIGO]])</f>
        <v>65801.36</v>
      </c>
      <c r="G1032" s="28">
        <f>SUMIFS(Tabla16[[EXENTO ]],Tabla16[NUM],Tabla1[[#This Row],[CODIGO]])</f>
        <v>5273.8</v>
      </c>
      <c r="H1032" s="28">
        <f>SUMIFS(Tabla16[IVA],Tabla16[NUM],Tabla1[[#This Row],[CODIGO]])</f>
        <v>0</v>
      </c>
      <c r="I1032" s="28">
        <f>SUMIFS(Tabla16[ISR RET.],Tabla16[NUM],Tabla1[[#This Row],[CODIGO]])</f>
        <v>0</v>
      </c>
      <c r="J1032" s="28">
        <f>SUMIFS(Tabla16[IVA RET.],Tabla16[NUM],Tabla1[[#This Row],[CODIGO]])</f>
        <v>0</v>
      </c>
      <c r="K1032" t="str">
        <f>FIXED(Tabla1[[#This Row],[TASA 16%]],0)</f>
        <v>0</v>
      </c>
      <c r="L1032" t="str">
        <f>FIXED(Tabla1[[#This Row],[TASA 0%]],0)</f>
        <v>65,801</v>
      </c>
      <c r="M1032" t="str">
        <f>FIXED(Tabla1[[#This Row],[TASA EXE.]],0)</f>
        <v>5,274</v>
      </c>
      <c r="N1032" t="str">
        <f>FIXED(Tabla1[[#This Row],[IVA]],0)</f>
        <v>0</v>
      </c>
      <c r="O1032" t="str">
        <f>FIXED(Tabla1[[#This Row],[ISR RET]],0)</f>
        <v>0</v>
      </c>
      <c r="P1032" t="str">
        <f>FIXED(Tabla1[[#This Row],[IVA RET]],0)</f>
        <v>0</v>
      </c>
      <c r="R1032" s="35">
        <f>Tabla1[[#This Row],[TASA 16]]*16%</f>
        <v>0</v>
      </c>
    </row>
    <row r="1033" spans="2:20" x14ac:dyDescent="0.25">
      <c r="B1033" t="str">
        <f>'[1]210 Y RFC'!A1033</f>
        <v>NOC811223AX4</v>
      </c>
      <c r="C1033" t="str">
        <f>'[1]210 Y RFC'!B1033</f>
        <v>210-1030</v>
      </c>
      <c r="D1033" t="str">
        <f>'[1]210 Y RFC'!C1033</f>
        <v>NOTYFORMAS DE OCCIDENTE SA DE CV</v>
      </c>
      <c r="E1033" s="28">
        <f>SUMIFS(Tabla16[TASA 16],Tabla16[NUM],Tabla1[[#This Row],[CODIGO]])</f>
        <v>0</v>
      </c>
      <c r="F1033" s="28">
        <f>SUMIFS(Tabla16[TASA 0%],Tabla16[NUM],Tabla1[[#This Row],[CODIGO]])</f>
        <v>0</v>
      </c>
      <c r="G1033" s="28">
        <f>SUMIFS(Tabla16[[EXENTO ]],Tabla16[NUM],Tabla1[[#This Row],[CODIGO]])</f>
        <v>0</v>
      </c>
      <c r="H1033" s="28">
        <f>SUMIFS(Tabla16[IVA],Tabla16[NUM],Tabla1[[#This Row],[CODIGO]])</f>
        <v>0</v>
      </c>
      <c r="I1033" s="28">
        <f>SUMIFS(Tabla16[ISR RET.],Tabla16[NUM],Tabla1[[#This Row],[CODIGO]])</f>
        <v>0</v>
      </c>
      <c r="J1033" s="28">
        <f>SUMIFS(Tabla16[IVA RET.],Tabla16[NUM],Tabla1[[#This Row],[CODIGO]])</f>
        <v>0</v>
      </c>
      <c r="K1033" t="str">
        <f>FIXED(Tabla1[[#This Row],[TASA 16%]],0)</f>
        <v>0</v>
      </c>
      <c r="L1033" t="str">
        <f>FIXED(Tabla1[[#This Row],[TASA 0%]],0)</f>
        <v>0</v>
      </c>
      <c r="M1033" t="str">
        <f>FIXED(Tabla1[[#This Row],[TASA EXE.]],0)</f>
        <v>0</v>
      </c>
      <c r="N1033" t="str">
        <f>FIXED(Tabla1[[#This Row],[IVA]],0)</f>
        <v>0</v>
      </c>
      <c r="O1033" t="str">
        <f>FIXED(Tabla1[[#This Row],[ISR RET]],0)</f>
        <v>0</v>
      </c>
      <c r="P1033" t="str">
        <f>FIXED(Tabla1[[#This Row],[IVA RET]],0)</f>
        <v>0</v>
      </c>
      <c r="R1033" s="35">
        <f>Tabla1[[#This Row],[TASA 16]]*16%</f>
        <v>0</v>
      </c>
    </row>
    <row r="1034" spans="2:20" x14ac:dyDescent="0.25">
      <c r="B1034" t="str">
        <f>'[1]210 Y RFC'!A1034</f>
        <v>AEIS690627E30</v>
      </c>
      <c r="C1034" t="str">
        <f>'[1]210 Y RFC'!B1034</f>
        <v>210-1031</v>
      </c>
      <c r="D1034" t="str">
        <f>'[1]210 Y RFC'!C1034</f>
        <v>ALDRETE IBARRA SALVADOR</v>
      </c>
      <c r="E1034" s="28">
        <f>SUMIFS(Tabla16[TASA 16],Tabla16[NUM],Tabla1[[#This Row],[CODIGO]])</f>
        <v>0</v>
      </c>
      <c r="F1034" s="28">
        <f>SUMIFS(Tabla16[TASA 0%],Tabla16[NUM],Tabla1[[#This Row],[CODIGO]])</f>
        <v>205835</v>
      </c>
      <c r="G1034" s="28">
        <f>SUMIFS(Tabla16[[EXENTO ]],Tabla16[NUM],Tabla1[[#This Row],[CODIGO]])</f>
        <v>0</v>
      </c>
      <c r="H1034" s="28">
        <f>SUMIFS(Tabla16[IVA],Tabla16[NUM],Tabla1[[#This Row],[CODIGO]])</f>
        <v>0</v>
      </c>
      <c r="I1034" s="28">
        <f>SUMIFS(Tabla16[ISR RET.],Tabla16[NUM],Tabla1[[#This Row],[CODIGO]])</f>
        <v>0</v>
      </c>
      <c r="J1034" s="28">
        <f>SUMIFS(Tabla16[IVA RET.],Tabla16[NUM],Tabla1[[#This Row],[CODIGO]])</f>
        <v>0</v>
      </c>
      <c r="K1034" t="str">
        <f>FIXED(Tabla1[[#This Row],[TASA 16%]],0)</f>
        <v>0</v>
      </c>
      <c r="L1034" t="str">
        <f>FIXED(Tabla1[[#This Row],[TASA 0%]],0)</f>
        <v>205,835</v>
      </c>
      <c r="M1034" t="str">
        <f>FIXED(Tabla1[[#This Row],[TASA EXE.]],0)</f>
        <v>0</v>
      </c>
      <c r="N1034" t="str">
        <f>FIXED(Tabla1[[#This Row],[IVA]],0)</f>
        <v>0</v>
      </c>
      <c r="O1034" t="str">
        <f>FIXED(Tabla1[[#This Row],[ISR RET]],0)</f>
        <v>0</v>
      </c>
      <c r="P1034" t="str">
        <f>FIXED(Tabla1[[#This Row],[IVA RET]],0)</f>
        <v>0</v>
      </c>
      <c r="R1034" s="35">
        <f>Tabla1[[#This Row],[TASA 16]]*16%</f>
        <v>0</v>
      </c>
    </row>
    <row r="1035" spans="2:20" x14ac:dyDescent="0.25">
      <c r="B1035" t="str">
        <f>'[1]210 Y RFC'!A1035</f>
        <v>DIG010801H99</v>
      </c>
      <c r="C1035" t="str">
        <f>'[1]210 Y RFC'!B1035</f>
        <v>210-1032</v>
      </c>
      <c r="D1035" t="str">
        <f>'[1]210 Y RFC'!C1035</f>
        <v>DIGRIMEX SA DE CV</v>
      </c>
      <c r="E1035" s="28">
        <f>SUMIFS(Tabla16[TASA 16],Tabla16[NUM],Tabla1[[#This Row],[CODIGO]])</f>
        <v>0</v>
      </c>
      <c r="F1035" s="28">
        <f>SUMIFS(Tabla16[TASA 0%],Tabla16[NUM],Tabla1[[#This Row],[CODIGO]])</f>
        <v>0</v>
      </c>
      <c r="G1035" s="28">
        <f>SUMIFS(Tabla16[[EXENTO ]],Tabla16[NUM],Tabla1[[#This Row],[CODIGO]])</f>
        <v>0</v>
      </c>
      <c r="H1035" s="28">
        <f>SUMIFS(Tabla16[IVA],Tabla16[NUM],Tabla1[[#This Row],[CODIGO]])</f>
        <v>0</v>
      </c>
      <c r="I1035" s="28">
        <f>SUMIFS(Tabla16[ISR RET.],Tabla16[NUM],Tabla1[[#This Row],[CODIGO]])</f>
        <v>0</v>
      </c>
      <c r="J1035" s="28">
        <f>SUMIFS(Tabla16[IVA RET.],Tabla16[NUM],Tabla1[[#This Row],[CODIGO]])</f>
        <v>0</v>
      </c>
      <c r="K1035" t="str">
        <f>FIXED(Tabla1[[#This Row],[TASA 16%]],0)</f>
        <v>0</v>
      </c>
      <c r="L1035" t="str">
        <f>FIXED(Tabla1[[#This Row],[TASA 0%]],0)</f>
        <v>0</v>
      </c>
      <c r="M1035" t="str">
        <f>FIXED(Tabla1[[#This Row],[TASA EXE.]],0)</f>
        <v>0</v>
      </c>
      <c r="N1035" t="str">
        <f>FIXED(Tabla1[[#This Row],[IVA]],0)</f>
        <v>0</v>
      </c>
      <c r="O1035" t="str">
        <f>FIXED(Tabla1[[#This Row],[ISR RET]],0)</f>
        <v>0</v>
      </c>
      <c r="P1035" t="str">
        <f>FIXED(Tabla1[[#This Row],[IVA RET]],0)</f>
        <v>0</v>
      </c>
      <c r="R1035" s="35">
        <f>Tabla1[[#This Row],[TASA 16]]*16%</f>
        <v>0</v>
      </c>
      <c r="T1035" s="67"/>
    </row>
    <row r="1036" spans="2:20" x14ac:dyDescent="0.25">
      <c r="B1036" t="str">
        <f>'[1]210 Y RFC'!A1036</f>
        <v>CAVE760528S82</v>
      </c>
      <c r="C1036" t="str">
        <f>'[1]210 Y RFC'!B1036</f>
        <v>210-1033</v>
      </c>
      <c r="D1036" t="str">
        <f>'[1]210 Y RFC'!C1036</f>
        <v>CHAVEZ VEGA EDUARDO</v>
      </c>
      <c r="E1036" s="28">
        <f>SUMIFS(Tabla16[TASA 16],Tabla16[NUM],Tabla1[[#This Row],[CODIGO]])</f>
        <v>0</v>
      </c>
      <c r="F1036" s="28">
        <f>SUMIFS(Tabla16[TASA 0%],Tabla16[NUM],Tabla1[[#This Row],[CODIGO]])</f>
        <v>0</v>
      </c>
      <c r="G1036" s="28">
        <f>SUMIFS(Tabla16[[EXENTO ]],Tabla16[NUM],Tabla1[[#This Row],[CODIGO]])</f>
        <v>0</v>
      </c>
      <c r="H1036" s="28">
        <f>SUMIFS(Tabla16[IVA],Tabla16[NUM],Tabla1[[#This Row],[CODIGO]])</f>
        <v>0</v>
      </c>
      <c r="I1036" s="28">
        <f>SUMIFS(Tabla16[ISR RET.],Tabla16[NUM],Tabla1[[#This Row],[CODIGO]])</f>
        <v>0</v>
      </c>
      <c r="J1036" s="28">
        <f>SUMIFS(Tabla16[IVA RET.],Tabla16[NUM],Tabla1[[#This Row],[CODIGO]])</f>
        <v>0</v>
      </c>
      <c r="K1036" t="str">
        <f>FIXED(Tabla1[[#This Row],[TASA 16%]],0)</f>
        <v>0</v>
      </c>
      <c r="L1036" t="str">
        <f>FIXED(Tabla1[[#This Row],[TASA 0%]],0)</f>
        <v>0</v>
      </c>
      <c r="M1036" t="str">
        <f>FIXED(Tabla1[[#This Row],[TASA EXE.]],0)</f>
        <v>0</v>
      </c>
      <c r="N1036" t="str">
        <f>FIXED(Tabla1[[#This Row],[IVA]],0)</f>
        <v>0</v>
      </c>
      <c r="O1036" t="str">
        <f>FIXED(Tabla1[[#This Row],[ISR RET]],0)</f>
        <v>0</v>
      </c>
      <c r="P1036" t="str">
        <f>FIXED(Tabla1[[#This Row],[IVA RET]],0)</f>
        <v>0</v>
      </c>
      <c r="R1036" s="35">
        <f>Tabla1[[#This Row],[TASA 16]]*16%</f>
        <v>0</v>
      </c>
    </row>
    <row r="1037" spans="2:20" x14ac:dyDescent="0.25">
      <c r="B1037" t="str">
        <f>'[1]210 Y RFC'!A1037</f>
        <v>JJM920909BM6</v>
      </c>
      <c r="C1037" t="str">
        <f>'[1]210 Y RFC'!B1037</f>
        <v>210-1034</v>
      </c>
      <c r="D1037" t="str">
        <f>'[1]210 Y RFC'!C1037</f>
        <v>JOHNSON AND JOHNSON MEDICAL MEXICO</v>
      </c>
      <c r="E1037" s="28">
        <f>SUMIFS(Tabla16[TASA 16],Tabla16[NUM],Tabla1[[#This Row],[CODIGO]])</f>
        <v>0</v>
      </c>
      <c r="F1037" s="28">
        <f>SUMIFS(Tabla16[TASA 0%],Tabla16[NUM],Tabla1[[#This Row],[CODIGO]])</f>
        <v>0</v>
      </c>
      <c r="G1037" s="28">
        <f>SUMIFS(Tabla16[[EXENTO ]],Tabla16[NUM],Tabla1[[#This Row],[CODIGO]])</f>
        <v>0</v>
      </c>
      <c r="H1037" s="28">
        <f>SUMIFS(Tabla16[IVA],Tabla16[NUM],Tabla1[[#This Row],[CODIGO]])</f>
        <v>0</v>
      </c>
      <c r="I1037" s="28">
        <f>SUMIFS(Tabla16[ISR RET.],Tabla16[NUM],Tabla1[[#This Row],[CODIGO]])</f>
        <v>0</v>
      </c>
      <c r="J1037" s="28">
        <f>SUMIFS(Tabla16[IVA RET.],Tabla16[NUM],Tabla1[[#This Row],[CODIGO]])</f>
        <v>0</v>
      </c>
      <c r="K1037" t="str">
        <f>FIXED(Tabla1[[#This Row],[TASA 16%]],0)</f>
        <v>0</v>
      </c>
      <c r="L1037" t="str">
        <f>FIXED(Tabla1[[#This Row],[TASA 0%]],0)</f>
        <v>0</v>
      </c>
      <c r="M1037" t="str">
        <f>FIXED(Tabla1[[#This Row],[TASA EXE.]],0)</f>
        <v>0</v>
      </c>
      <c r="N1037" t="str">
        <f>FIXED(Tabla1[[#This Row],[IVA]],0)</f>
        <v>0</v>
      </c>
      <c r="O1037" t="str">
        <f>FIXED(Tabla1[[#This Row],[ISR RET]],0)</f>
        <v>0</v>
      </c>
      <c r="P1037" t="str">
        <f>FIXED(Tabla1[[#This Row],[IVA RET]],0)</f>
        <v>0</v>
      </c>
      <c r="R1037" s="35">
        <f>Tabla1[[#This Row],[TASA 16]]*16%</f>
        <v>0</v>
      </c>
    </row>
    <row r="1038" spans="2:20" x14ac:dyDescent="0.25">
      <c r="B1038" t="str">
        <f>'[1]210 Y RFC'!A1038</f>
        <v>AELA870305EI7</v>
      </c>
      <c r="C1038" t="str">
        <f>'[1]210 Y RFC'!B1038</f>
        <v>210-1035</v>
      </c>
      <c r="D1038" t="str">
        <f>'[1]210 Y RFC'!C1038</f>
        <v>ACEVES LUPERCIO ALMA ANABEL</v>
      </c>
      <c r="E1038" s="28">
        <f>SUMIFS(Tabla16[TASA 16],Tabla16[NUM],Tabla1[[#This Row],[CODIGO]])</f>
        <v>0</v>
      </c>
      <c r="F1038" s="28">
        <f>SUMIFS(Tabla16[TASA 0%],Tabla16[NUM],Tabla1[[#This Row],[CODIGO]])</f>
        <v>0</v>
      </c>
      <c r="G1038" s="28">
        <f>SUMIFS(Tabla16[[EXENTO ]],Tabla16[NUM],Tabla1[[#This Row],[CODIGO]])</f>
        <v>0</v>
      </c>
      <c r="H1038" s="28">
        <f>SUMIFS(Tabla16[IVA],Tabla16[NUM],Tabla1[[#This Row],[CODIGO]])</f>
        <v>0</v>
      </c>
      <c r="I1038" s="28">
        <f>SUMIFS(Tabla16[ISR RET.],Tabla16[NUM],Tabla1[[#This Row],[CODIGO]])</f>
        <v>0</v>
      </c>
      <c r="J1038" s="28">
        <f>SUMIFS(Tabla16[IVA RET.],Tabla16[NUM],Tabla1[[#This Row],[CODIGO]])</f>
        <v>0</v>
      </c>
      <c r="K1038" t="str">
        <f>FIXED(Tabla1[[#This Row],[TASA 16%]],0)</f>
        <v>0</v>
      </c>
      <c r="L1038" t="str">
        <f>FIXED(Tabla1[[#This Row],[TASA 0%]],0)</f>
        <v>0</v>
      </c>
      <c r="M1038" t="str">
        <f>FIXED(Tabla1[[#This Row],[TASA EXE.]],0)</f>
        <v>0</v>
      </c>
      <c r="N1038" t="str">
        <f>FIXED(Tabla1[[#This Row],[IVA]],0)</f>
        <v>0</v>
      </c>
      <c r="O1038" t="str">
        <f>FIXED(Tabla1[[#This Row],[ISR RET]],0)</f>
        <v>0</v>
      </c>
      <c r="P1038" t="str">
        <f>FIXED(Tabla1[[#This Row],[IVA RET]],0)</f>
        <v>0</v>
      </c>
      <c r="R1038" s="35">
        <f>Tabla1[[#This Row],[TASA 16]]*16%</f>
        <v>0</v>
      </c>
    </row>
    <row r="1039" spans="2:20" x14ac:dyDescent="0.25">
      <c r="B1039" t="str">
        <f>'[1]210 Y RFC'!A1039</f>
        <v>LDD990210TE4</v>
      </c>
      <c r="C1039" t="str">
        <f>'[1]210 Y RFC'!B1039</f>
        <v>210-1036</v>
      </c>
      <c r="D1039" t="str">
        <f>'[1]210 Y RFC'!C1039</f>
        <v>LECHE 19 DIECINUEVE HERMANOS SA DE CV</v>
      </c>
      <c r="E1039" s="28">
        <f>SUMIFS(Tabla16[TASA 16],Tabla16[NUM],Tabla1[[#This Row],[CODIGO]])</f>
        <v>0</v>
      </c>
      <c r="F1039" s="28">
        <f>SUMIFS(Tabla16[TASA 0%],Tabla16[NUM],Tabla1[[#This Row],[CODIGO]])</f>
        <v>0</v>
      </c>
      <c r="G1039" s="28">
        <f>SUMIFS(Tabla16[[EXENTO ]],Tabla16[NUM],Tabla1[[#This Row],[CODIGO]])</f>
        <v>0</v>
      </c>
      <c r="H1039" s="28">
        <f>SUMIFS(Tabla16[IVA],Tabla16[NUM],Tabla1[[#This Row],[CODIGO]])</f>
        <v>0</v>
      </c>
      <c r="I1039" s="28">
        <f>SUMIFS(Tabla16[ISR RET.],Tabla16[NUM],Tabla1[[#This Row],[CODIGO]])</f>
        <v>0</v>
      </c>
      <c r="J1039" s="28">
        <f>SUMIFS(Tabla16[IVA RET.],Tabla16[NUM],Tabla1[[#This Row],[CODIGO]])</f>
        <v>0</v>
      </c>
      <c r="K1039" t="str">
        <f>FIXED(Tabla1[[#This Row],[TASA 16%]],0)</f>
        <v>0</v>
      </c>
      <c r="L1039" t="str">
        <f>FIXED(Tabla1[[#This Row],[TASA 0%]],0)</f>
        <v>0</v>
      </c>
      <c r="M1039" t="str">
        <f>FIXED(Tabla1[[#This Row],[TASA EXE.]],0)</f>
        <v>0</v>
      </c>
      <c r="N1039" t="str">
        <f>FIXED(Tabla1[[#This Row],[IVA]],0)</f>
        <v>0</v>
      </c>
      <c r="O1039" t="str">
        <f>FIXED(Tabla1[[#This Row],[ISR RET]],0)</f>
        <v>0</v>
      </c>
      <c r="P1039" t="str">
        <f>FIXED(Tabla1[[#This Row],[IVA RET]],0)</f>
        <v>0</v>
      </c>
      <c r="R1039" s="35">
        <f>Tabla1[[#This Row],[TASA 16]]*16%</f>
        <v>0</v>
      </c>
    </row>
    <row r="1040" spans="2:20" x14ac:dyDescent="0.25">
      <c r="B1040" t="str">
        <f>'[1]210 Y RFC'!A1040</f>
        <v>PTY070409JH3</v>
      </c>
      <c r="C1040" t="str">
        <f>'[1]210 Y RFC'!B1040</f>
        <v>210-1037</v>
      </c>
      <c r="D1040" t="str">
        <f>'[1]210 Y RFC'!C1040</f>
        <v>PC TYRES SA DE CV</v>
      </c>
      <c r="E1040" s="28">
        <f>SUMIFS(Tabla16[TASA 16],Tabla16[NUM],Tabla1[[#This Row],[CODIGO]])</f>
        <v>0</v>
      </c>
      <c r="F1040" s="28">
        <f>SUMIFS(Tabla16[TASA 0%],Tabla16[NUM],Tabla1[[#This Row],[CODIGO]])</f>
        <v>0</v>
      </c>
      <c r="G1040" s="28">
        <f>SUMIFS(Tabla16[[EXENTO ]],Tabla16[NUM],Tabla1[[#This Row],[CODIGO]])</f>
        <v>0</v>
      </c>
      <c r="H1040" s="28">
        <f>SUMIFS(Tabla16[IVA],Tabla16[NUM],Tabla1[[#This Row],[CODIGO]])</f>
        <v>0</v>
      </c>
      <c r="I1040" s="28">
        <f>SUMIFS(Tabla16[ISR RET.],Tabla16[NUM],Tabla1[[#This Row],[CODIGO]])</f>
        <v>0</v>
      </c>
      <c r="J1040" s="28">
        <f>SUMIFS(Tabla16[IVA RET.],Tabla16[NUM],Tabla1[[#This Row],[CODIGO]])</f>
        <v>0</v>
      </c>
      <c r="K1040" t="str">
        <f>FIXED(Tabla1[[#This Row],[TASA 16%]],0)</f>
        <v>0</v>
      </c>
      <c r="L1040" t="str">
        <f>FIXED(Tabla1[[#This Row],[TASA 0%]],0)</f>
        <v>0</v>
      </c>
      <c r="M1040" t="str">
        <f>FIXED(Tabla1[[#This Row],[TASA EXE.]],0)</f>
        <v>0</v>
      </c>
      <c r="N1040" t="str">
        <f>FIXED(Tabla1[[#This Row],[IVA]],0)</f>
        <v>0</v>
      </c>
      <c r="O1040" t="str">
        <f>FIXED(Tabla1[[#This Row],[ISR RET]],0)</f>
        <v>0</v>
      </c>
      <c r="P1040" t="str">
        <f>FIXED(Tabla1[[#This Row],[IVA RET]],0)</f>
        <v>0</v>
      </c>
      <c r="R1040" s="35">
        <f>Tabla1[[#This Row],[TASA 16]]*16%</f>
        <v>0</v>
      </c>
    </row>
    <row r="1041" spans="2:18" x14ac:dyDescent="0.25">
      <c r="B1041">
        <f>'[1]210 Y RFC'!A1041</f>
        <v>0</v>
      </c>
      <c r="C1041" t="str">
        <f>'[1]210 Y RFC'!B1041</f>
        <v>210-1038</v>
      </c>
      <c r="D1041" t="str">
        <f>'[1]210 Y RFC'!C1041</f>
        <v>CISNEROS MARQUEZ MIGUEL ANGEL</v>
      </c>
      <c r="E1041" s="28">
        <f>SUMIFS(Tabla16[TASA 16],Tabla16[NUM],Tabla1[[#This Row],[CODIGO]])</f>
        <v>0</v>
      </c>
      <c r="F1041" s="28">
        <f>SUMIFS(Tabla16[TASA 0%],Tabla16[NUM],Tabla1[[#This Row],[CODIGO]])</f>
        <v>0</v>
      </c>
      <c r="G1041" s="28">
        <f>SUMIFS(Tabla16[[EXENTO ]],Tabla16[NUM],Tabla1[[#This Row],[CODIGO]])</f>
        <v>0</v>
      </c>
      <c r="H1041" s="28">
        <f>SUMIFS(Tabla16[IVA],Tabla16[NUM],Tabla1[[#This Row],[CODIGO]])</f>
        <v>0</v>
      </c>
      <c r="I1041" s="28">
        <f>SUMIFS(Tabla16[ISR RET.],Tabla16[NUM],Tabla1[[#This Row],[CODIGO]])</f>
        <v>0</v>
      </c>
      <c r="J1041" s="28">
        <f>SUMIFS(Tabla16[IVA RET.],Tabla16[NUM],Tabla1[[#This Row],[CODIGO]])</f>
        <v>0</v>
      </c>
      <c r="K1041" t="str">
        <f>FIXED(Tabla1[[#This Row],[TASA 16%]],0)</f>
        <v>0</v>
      </c>
      <c r="L1041" t="str">
        <f>FIXED(Tabla1[[#This Row],[TASA 0%]],0)</f>
        <v>0</v>
      </c>
      <c r="M1041" t="str">
        <f>FIXED(Tabla1[[#This Row],[TASA EXE.]],0)</f>
        <v>0</v>
      </c>
      <c r="N1041" t="str">
        <f>FIXED(Tabla1[[#This Row],[IVA]],0)</f>
        <v>0</v>
      </c>
      <c r="O1041" t="str">
        <f>FIXED(Tabla1[[#This Row],[ISR RET]],0)</f>
        <v>0</v>
      </c>
      <c r="P1041" t="str">
        <f>FIXED(Tabla1[[#This Row],[IVA RET]],0)</f>
        <v>0</v>
      </c>
      <c r="R1041" s="35">
        <f>Tabla1[[#This Row],[TASA 16]]*16%</f>
        <v>0</v>
      </c>
    </row>
    <row r="1042" spans="2:18" x14ac:dyDescent="0.25">
      <c r="B1042" t="str">
        <f>'[1]210 Y RFC'!A1042</f>
        <v>EAL000619U13</v>
      </c>
      <c r="C1042" t="str">
        <f>'[1]210 Y RFC'!B1042</f>
        <v>210-1039</v>
      </c>
      <c r="D1042" t="str">
        <f>'[1]210 Y RFC'!C1042</f>
        <v>ELECTROCONTROLES ALTEÑOS</v>
      </c>
      <c r="E1042" s="28">
        <f>SUMIFS(Tabla16[TASA 16],Tabla16[NUM],Tabla1[[#This Row],[CODIGO]])</f>
        <v>0</v>
      </c>
      <c r="F1042" s="28">
        <f>SUMIFS(Tabla16[TASA 0%],Tabla16[NUM],Tabla1[[#This Row],[CODIGO]])</f>
        <v>0</v>
      </c>
      <c r="G1042" s="28">
        <f>SUMIFS(Tabla16[[EXENTO ]],Tabla16[NUM],Tabla1[[#This Row],[CODIGO]])</f>
        <v>0</v>
      </c>
      <c r="H1042" s="28">
        <f>SUMIFS(Tabla16[IVA],Tabla16[NUM],Tabla1[[#This Row],[CODIGO]])</f>
        <v>0</v>
      </c>
      <c r="I1042" s="28">
        <f>SUMIFS(Tabla16[ISR RET.],Tabla16[NUM],Tabla1[[#This Row],[CODIGO]])</f>
        <v>0</v>
      </c>
      <c r="J1042" s="28">
        <f>SUMIFS(Tabla16[IVA RET.],Tabla16[NUM],Tabla1[[#This Row],[CODIGO]])</f>
        <v>0</v>
      </c>
      <c r="K1042" t="str">
        <f>FIXED(Tabla1[[#This Row],[TASA 16%]],0)</f>
        <v>0</v>
      </c>
      <c r="L1042" t="str">
        <f>FIXED(Tabla1[[#This Row],[TASA 0%]],0)</f>
        <v>0</v>
      </c>
      <c r="M1042" t="str">
        <f>FIXED(Tabla1[[#This Row],[TASA EXE.]],0)</f>
        <v>0</v>
      </c>
      <c r="N1042" t="str">
        <f>FIXED(Tabla1[[#This Row],[IVA]],0)</f>
        <v>0</v>
      </c>
      <c r="O1042" t="str">
        <f>FIXED(Tabla1[[#This Row],[ISR RET]],0)</f>
        <v>0</v>
      </c>
      <c r="P1042" t="str">
        <f>FIXED(Tabla1[[#This Row],[IVA RET]],0)</f>
        <v>0</v>
      </c>
      <c r="R1042" s="35">
        <f>Tabla1[[#This Row],[TASA 16]]*16%</f>
        <v>0</v>
      </c>
    </row>
    <row r="1043" spans="2:18" x14ac:dyDescent="0.25">
      <c r="B1043" t="str">
        <f>'[1]210 Y RFC'!A1043</f>
        <v>COTC791206RB9</v>
      </c>
      <c r="C1043" t="str">
        <f>'[1]210 Y RFC'!B1043</f>
        <v>210-1040</v>
      </c>
      <c r="D1043" t="str">
        <f>'[1]210 Y RFC'!C1043</f>
        <v>CORTES TAPIA CLAUDIA</v>
      </c>
      <c r="E1043" s="28">
        <f>SUMIFS(Tabla16[TASA 16],Tabla16[NUM],Tabla1[[#This Row],[CODIGO]])</f>
        <v>0</v>
      </c>
      <c r="F1043" s="28">
        <f>SUMIFS(Tabla16[TASA 0%],Tabla16[NUM],Tabla1[[#This Row],[CODIGO]])</f>
        <v>0</v>
      </c>
      <c r="G1043" s="28">
        <f>SUMIFS(Tabla16[[EXENTO ]],Tabla16[NUM],Tabla1[[#This Row],[CODIGO]])</f>
        <v>0</v>
      </c>
      <c r="H1043" s="28">
        <f>SUMIFS(Tabla16[IVA],Tabla16[NUM],Tabla1[[#This Row],[CODIGO]])</f>
        <v>0</v>
      </c>
      <c r="I1043" s="28">
        <f>SUMIFS(Tabla16[ISR RET.],Tabla16[NUM],Tabla1[[#This Row],[CODIGO]])</f>
        <v>0</v>
      </c>
      <c r="J1043" s="28">
        <f>SUMIFS(Tabla16[IVA RET.],Tabla16[NUM],Tabla1[[#This Row],[CODIGO]])</f>
        <v>0</v>
      </c>
      <c r="K1043" t="str">
        <f>FIXED(Tabla1[[#This Row],[TASA 16%]],0)</f>
        <v>0</v>
      </c>
      <c r="L1043" t="str">
        <f>FIXED(Tabla1[[#This Row],[TASA 0%]],0)</f>
        <v>0</v>
      </c>
      <c r="M1043" t="str">
        <f>FIXED(Tabla1[[#This Row],[TASA EXE.]],0)</f>
        <v>0</v>
      </c>
      <c r="N1043" t="str">
        <f>FIXED(Tabla1[[#This Row],[IVA]],0)</f>
        <v>0</v>
      </c>
      <c r="O1043" t="str">
        <f>FIXED(Tabla1[[#This Row],[ISR RET]],0)</f>
        <v>0</v>
      </c>
      <c r="P1043" t="str">
        <f>FIXED(Tabla1[[#This Row],[IVA RET]],0)</f>
        <v>0</v>
      </c>
      <c r="R1043" s="35">
        <f>Tabla1[[#This Row],[TASA 16]]*16%</f>
        <v>0</v>
      </c>
    </row>
    <row r="1044" spans="2:18" x14ac:dyDescent="0.25">
      <c r="B1044" t="str">
        <f>'[1]210 Y RFC'!A1044</f>
        <v>LILA790718ADA</v>
      </c>
      <c r="C1044" t="str">
        <f>'[1]210 Y RFC'!B1044</f>
        <v>210-1041</v>
      </c>
      <c r="D1044" t="str">
        <f>'[1]210 Y RFC'!C1044</f>
        <v>LIMON LOZANO ARACELI</v>
      </c>
      <c r="E1044" s="28">
        <f>SUMIFS(Tabla16[TASA 16],Tabla16[NUM],Tabla1[[#This Row],[CODIGO]])</f>
        <v>0</v>
      </c>
      <c r="F1044" s="28">
        <f>SUMIFS(Tabla16[TASA 0%],Tabla16[NUM],Tabla1[[#This Row],[CODIGO]])</f>
        <v>0</v>
      </c>
      <c r="G1044" s="28">
        <f>SUMIFS(Tabla16[[EXENTO ]],Tabla16[NUM],Tabla1[[#This Row],[CODIGO]])</f>
        <v>0</v>
      </c>
      <c r="H1044" s="28">
        <f>SUMIFS(Tabla16[IVA],Tabla16[NUM],Tabla1[[#This Row],[CODIGO]])</f>
        <v>0</v>
      </c>
      <c r="I1044" s="28">
        <f>SUMIFS(Tabla16[ISR RET.],Tabla16[NUM],Tabla1[[#This Row],[CODIGO]])</f>
        <v>0</v>
      </c>
      <c r="J1044" s="28">
        <f>SUMIFS(Tabla16[IVA RET.],Tabla16[NUM],Tabla1[[#This Row],[CODIGO]])</f>
        <v>0</v>
      </c>
      <c r="K1044" t="str">
        <f>FIXED(Tabla1[[#This Row],[TASA 16%]],0)</f>
        <v>0</v>
      </c>
      <c r="L1044" t="str">
        <f>FIXED(Tabla1[[#This Row],[TASA 0%]],0)</f>
        <v>0</v>
      </c>
      <c r="M1044" t="str">
        <f>FIXED(Tabla1[[#This Row],[TASA EXE.]],0)</f>
        <v>0</v>
      </c>
      <c r="N1044" t="str">
        <f>FIXED(Tabla1[[#This Row],[IVA]],0)</f>
        <v>0</v>
      </c>
      <c r="O1044" t="str">
        <f>FIXED(Tabla1[[#This Row],[ISR RET]],0)</f>
        <v>0</v>
      </c>
      <c r="P1044" t="str">
        <f>FIXED(Tabla1[[#This Row],[IVA RET]],0)</f>
        <v>0</v>
      </c>
      <c r="R1044" s="35">
        <f>Tabla1[[#This Row],[TASA 16]]*16%</f>
        <v>0</v>
      </c>
    </row>
    <row r="1045" spans="2:18" x14ac:dyDescent="0.25">
      <c r="B1045" t="str">
        <f>'[1]210 Y RFC'!A1045</f>
        <v>RAGT700120693</v>
      </c>
      <c r="C1045" t="str">
        <f>'[1]210 Y RFC'!B1045</f>
        <v>210-1042</v>
      </c>
      <c r="D1045" t="str">
        <f>'[1]210 Y RFC'!C1045</f>
        <v>RAMIREZ GUTIERREZ MARIA TERESA</v>
      </c>
      <c r="E1045" s="28">
        <f>SUMIFS(Tabla16[TASA 16],Tabla16[NUM],Tabla1[[#This Row],[CODIGO]])</f>
        <v>0</v>
      </c>
      <c r="F1045" s="28">
        <f>SUMIFS(Tabla16[TASA 0%],Tabla16[NUM],Tabla1[[#This Row],[CODIGO]])</f>
        <v>19141</v>
      </c>
      <c r="G1045" s="28">
        <f>SUMIFS(Tabla16[[EXENTO ]],Tabla16[NUM],Tabla1[[#This Row],[CODIGO]])</f>
        <v>646.48</v>
      </c>
      <c r="H1045" s="28">
        <f>SUMIFS(Tabla16[IVA],Tabla16[NUM],Tabla1[[#This Row],[CODIGO]])</f>
        <v>0</v>
      </c>
      <c r="I1045" s="28">
        <f>SUMIFS(Tabla16[ISR RET.],Tabla16[NUM],Tabla1[[#This Row],[CODIGO]])</f>
        <v>0</v>
      </c>
      <c r="J1045" s="28">
        <f>SUMIFS(Tabla16[IVA RET.],Tabla16[NUM],Tabla1[[#This Row],[CODIGO]])</f>
        <v>0</v>
      </c>
      <c r="K1045" t="str">
        <f>FIXED(Tabla1[[#This Row],[TASA 16%]],0)</f>
        <v>0</v>
      </c>
      <c r="L1045" t="str">
        <f>FIXED(Tabla1[[#This Row],[TASA 0%]],0)</f>
        <v>19,141</v>
      </c>
      <c r="M1045" t="str">
        <f>FIXED(Tabla1[[#This Row],[TASA EXE.]],0)</f>
        <v>646</v>
      </c>
      <c r="N1045" t="str">
        <f>FIXED(Tabla1[[#This Row],[IVA]],0)</f>
        <v>0</v>
      </c>
      <c r="O1045" t="str">
        <f>FIXED(Tabla1[[#This Row],[ISR RET]],0)</f>
        <v>0</v>
      </c>
      <c r="P1045" t="str">
        <f>FIXED(Tabla1[[#This Row],[IVA RET]],0)</f>
        <v>0</v>
      </c>
      <c r="R1045" s="35">
        <f>Tabla1[[#This Row],[TASA 16]]*16%</f>
        <v>0</v>
      </c>
    </row>
    <row r="1046" spans="2:18" x14ac:dyDescent="0.25">
      <c r="B1046" t="str">
        <f>'[1]210 Y RFC'!A1046</f>
        <v>AAPE4409286N9</v>
      </c>
      <c r="C1046" t="str">
        <f>'[1]210 Y RFC'!B1046</f>
        <v>210-1043</v>
      </c>
      <c r="D1046" t="str">
        <f>'[1]210 Y RFC'!C1046</f>
        <v>DE ALBA PEREZ MARIA ELENA</v>
      </c>
      <c r="E1046" s="28">
        <f>SUMIFS(Tabla16[TASA 16],Tabla16[NUM],Tabla1[[#This Row],[CODIGO]])</f>
        <v>0</v>
      </c>
      <c r="F1046" s="28">
        <f>SUMIFS(Tabla16[TASA 0%],Tabla16[NUM],Tabla1[[#This Row],[CODIGO]])</f>
        <v>0</v>
      </c>
      <c r="G1046" s="28">
        <f>SUMIFS(Tabla16[[EXENTO ]],Tabla16[NUM],Tabla1[[#This Row],[CODIGO]])</f>
        <v>0</v>
      </c>
      <c r="H1046" s="28">
        <f>SUMIFS(Tabla16[IVA],Tabla16[NUM],Tabla1[[#This Row],[CODIGO]])</f>
        <v>0</v>
      </c>
      <c r="I1046" s="28">
        <f>SUMIFS(Tabla16[ISR RET.],Tabla16[NUM],Tabla1[[#This Row],[CODIGO]])</f>
        <v>0</v>
      </c>
      <c r="J1046" s="28">
        <f>SUMIFS(Tabla16[IVA RET.],Tabla16[NUM],Tabla1[[#This Row],[CODIGO]])</f>
        <v>0</v>
      </c>
      <c r="K1046" t="str">
        <f>FIXED(Tabla1[[#This Row],[TASA 16%]],0)</f>
        <v>0</v>
      </c>
      <c r="L1046" t="str">
        <f>FIXED(Tabla1[[#This Row],[TASA 0%]],0)</f>
        <v>0</v>
      </c>
      <c r="M1046" t="str">
        <f>FIXED(Tabla1[[#This Row],[TASA EXE.]],0)</f>
        <v>0</v>
      </c>
      <c r="N1046" t="str">
        <f>FIXED(Tabla1[[#This Row],[IVA]],0)</f>
        <v>0</v>
      </c>
      <c r="O1046" t="str">
        <f>FIXED(Tabla1[[#This Row],[ISR RET]],0)</f>
        <v>0</v>
      </c>
      <c r="P1046" t="str">
        <f>FIXED(Tabla1[[#This Row],[IVA RET]],0)</f>
        <v>0</v>
      </c>
      <c r="R1046" s="35">
        <f>Tabla1[[#This Row],[TASA 16]]*16%</f>
        <v>0</v>
      </c>
    </row>
    <row r="1047" spans="2:18" x14ac:dyDescent="0.25">
      <c r="B1047" t="str">
        <f>'[1]210 Y RFC'!A1047</f>
        <v>VIAJ930817Q86</v>
      </c>
      <c r="C1047" t="str">
        <f>'[1]210 Y RFC'!B1047</f>
        <v>210-1044</v>
      </c>
      <c r="D1047" t="str">
        <f>'[1]210 Y RFC'!C1047</f>
        <v>VILLA GARCIA AGUILAR JOSUE</v>
      </c>
      <c r="E1047" s="28">
        <f>SUMIFS(Tabla16[TASA 16],Tabla16[NUM],Tabla1[[#This Row],[CODIGO]])</f>
        <v>0</v>
      </c>
      <c r="F1047" s="28">
        <f>SUMIFS(Tabla16[TASA 0%],Tabla16[NUM],Tabla1[[#This Row],[CODIGO]])</f>
        <v>187910.82</v>
      </c>
      <c r="G1047" s="28">
        <f>SUMIFS(Tabla16[[EXENTO ]],Tabla16[NUM],Tabla1[[#This Row],[CODIGO]])</f>
        <v>12890.29</v>
      </c>
      <c r="H1047" s="28">
        <f>SUMIFS(Tabla16[IVA],Tabla16[NUM],Tabla1[[#This Row],[CODIGO]])</f>
        <v>0</v>
      </c>
      <c r="I1047" s="28">
        <f>SUMIFS(Tabla16[ISR RET.],Tabla16[NUM],Tabla1[[#This Row],[CODIGO]])</f>
        <v>0</v>
      </c>
      <c r="J1047" s="28">
        <f>SUMIFS(Tabla16[IVA RET.],Tabla16[NUM],Tabla1[[#This Row],[CODIGO]])</f>
        <v>0</v>
      </c>
      <c r="K1047" t="str">
        <f>FIXED(Tabla1[[#This Row],[TASA 16%]],0)</f>
        <v>0</v>
      </c>
      <c r="L1047" t="str">
        <f>FIXED(Tabla1[[#This Row],[TASA 0%]],0)</f>
        <v>187,911</v>
      </c>
      <c r="M1047" t="str">
        <f>FIXED(Tabla1[[#This Row],[TASA EXE.]],0)</f>
        <v>12,890</v>
      </c>
      <c r="N1047" t="str">
        <f>FIXED(Tabla1[[#This Row],[IVA]],0)</f>
        <v>0</v>
      </c>
      <c r="O1047" t="str">
        <f>FIXED(Tabla1[[#This Row],[ISR RET]],0)</f>
        <v>0</v>
      </c>
      <c r="P1047" t="str">
        <f>FIXED(Tabla1[[#This Row],[IVA RET]],0)</f>
        <v>0</v>
      </c>
      <c r="R1047" s="35">
        <f>Tabla1[[#This Row],[TASA 16]]*16%</f>
        <v>0</v>
      </c>
    </row>
    <row r="1048" spans="2:18" x14ac:dyDescent="0.25">
      <c r="B1048" t="str">
        <f>'[1]210 Y RFC'!A1048</f>
        <v>MAGR7809137R7</v>
      </c>
      <c r="C1048" t="str">
        <f>'[1]210 Y RFC'!B1048</f>
        <v>210-1045</v>
      </c>
      <c r="D1048" t="str">
        <f>'[1]210 Y RFC'!C1048</f>
        <v>MARTIN DEL CAMPO GUZMAN ROXANA</v>
      </c>
      <c r="E1048" s="28">
        <f>SUMIFS(Tabla16[TASA 16],Tabla16[NUM],Tabla1[[#This Row],[CODIGO]])</f>
        <v>0</v>
      </c>
      <c r="F1048" s="28">
        <f>SUMIFS(Tabla16[TASA 0%],Tabla16[NUM],Tabla1[[#This Row],[CODIGO]])</f>
        <v>0</v>
      </c>
      <c r="G1048" s="28">
        <f>SUMIFS(Tabla16[[EXENTO ]],Tabla16[NUM],Tabla1[[#This Row],[CODIGO]])</f>
        <v>0</v>
      </c>
      <c r="H1048" s="28">
        <f>SUMIFS(Tabla16[IVA],Tabla16[NUM],Tabla1[[#This Row],[CODIGO]])</f>
        <v>0</v>
      </c>
      <c r="I1048" s="28">
        <f>SUMIFS(Tabla16[ISR RET.],Tabla16[NUM],Tabla1[[#This Row],[CODIGO]])</f>
        <v>0</v>
      </c>
      <c r="J1048" s="28">
        <f>SUMIFS(Tabla16[IVA RET.],Tabla16[NUM],Tabla1[[#This Row],[CODIGO]])</f>
        <v>0</v>
      </c>
      <c r="K1048" t="str">
        <f>FIXED(Tabla1[[#This Row],[TASA 16%]],0)</f>
        <v>0</v>
      </c>
      <c r="L1048" t="str">
        <f>FIXED(Tabla1[[#This Row],[TASA 0%]],0)</f>
        <v>0</v>
      </c>
      <c r="M1048" t="str">
        <f>FIXED(Tabla1[[#This Row],[TASA EXE.]],0)</f>
        <v>0</v>
      </c>
      <c r="N1048" t="str">
        <f>FIXED(Tabla1[[#This Row],[IVA]],0)</f>
        <v>0</v>
      </c>
      <c r="O1048" t="str">
        <f>FIXED(Tabla1[[#This Row],[ISR RET]],0)</f>
        <v>0</v>
      </c>
      <c r="P1048" t="str">
        <f>FIXED(Tabla1[[#This Row],[IVA RET]],0)</f>
        <v>0</v>
      </c>
      <c r="R1048" s="35">
        <f>Tabla1[[#This Row],[TASA 16]]*16%</f>
        <v>0</v>
      </c>
    </row>
    <row r="1049" spans="2:18" x14ac:dyDescent="0.25">
      <c r="B1049">
        <f>'[1]210 Y RFC'!A1049</f>
        <v>0</v>
      </c>
      <c r="C1049" t="str">
        <f>'[1]210 Y RFC'!B1049</f>
        <v>210-1046</v>
      </c>
      <c r="D1049" t="str">
        <f>'[1]210 Y RFC'!C1049</f>
        <v>PLASTOZA SA DE CV</v>
      </c>
      <c r="E1049" s="28">
        <f>SUMIFS(Tabla16[TASA 16],Tabla16[NUM],Tabla1[[#This Row],[CODIGO]])</f>
        <v>0</v>
      </c>
      <c r="F1049" s="28">
        <f>SUMIFS(Tabla16[TASA 0%],Tabla16[NUM],Tabla1[[#This Row],[CODIGO]])</f>
        <v>0</v>
      </c>
      <c r="G1049" s="28">
        <f>SUMIFS(Tabla16[[EXENTO ]],Tabla16[NUM],Tabla1[[#This Row],[CODIGO]])</f>
        <v>0</v>
      </c>
      <c r="H1049" s="28">
        <f>SUMIFS(Tabla16[IVA],Tabla16[NUM],Tabla1[[#This Row],[CODIGO]])</f>
        <v>0</v>
      </c>
      <c r="I1049" s="28">
        <f>SUMIFS(Tabla16[ISR RET.],Tabla16[NUM],Tabla1[[#This Row],[CODIGO]])</f>
        <v>0</v>
      </c>
      <c r="J1049" s="28">
        <f>SUMIFS(Tabla16[IVA RET.],Tabla16[NUM],Tabla1[[#This Row],[CODIGO]])</f>
        <v>0</v>
      </c>
      <c r="K1049" t="str">
        <f>FIXED(Tabla1[[#This Row],[TASA 16%]],0)</f>
        <v>0</v>
      </c>
      <c r="L1049" t="str">
        <f>FIXED(Tabla1[[#This Row],[TASA 0%]],0)</f>
        <v>0</v>
      </c>
      <c r="M1049" t="str">
        <f>FIXED(Tabla1[[#This Row],[TASA EXE.]],0)</f>
        <v>0</v>
      </c>
      <c r="N1049" t="str">
        <f>FIXED(Tabla1[[#This Row],[IVA]],0)</f>
        <v>0</v>
      </c>
      <c r="O1049" t="str">
        <f>FIXED(Tabla1[[#This Row],[ISR RET]],0)</f>
        <v>0</v>
      </c>
      <c r="P1049" t="str">
        <f>FIXED(Tabla1[[#This Row],[IVA RET]],0)</f>
        <v>0</v>
      </c>
      <c r="R1049" s="35">
        <f>Tabla1[[#This Row],[TASA 16]]*16%</f>
        <v>0</v>
      </c>
    </row>
    <row r="1050" spans="2:18" x14ac:dyDescent="0.25">
      <c r="B1050" t="str">
        <f>'[1]210 Y RFC'!A1050</f>
        <v>DAS181210RN1</v>
      </c>
      <c r="C1050" t="str">
        <f>'[1]210 Y RFC'!B1050</f>
        <v>210-1047</v>
      </c>
      <c r="D1050" t="str">
        <f>'[1]210 Y RFC'!C1050</f>
        <v>DASNER S DE RL DE CV</v>
      </c>
      <c r="E1050" s="28">
        <f>SUMIFS(Tabla16[TASA 16],Tabla16[NUM],Tabla1[[#This Row],[CODIGO]])</f>
        <v>0</v>
      </c>
      <c r="F1050" s="28">
        <f>SUMIFS(Tabla16[TASA 0%],Tabla16[NUM],Tabla1[[#This Row],[CODIGO]])</f>
        <v>0</v>
      </c>
      <c r="G1050" s="28">
        <f>SUMIFS(Tabla16[[EXENTO ]],Tabla16[NUM],Tabla1[[#This Row],[CODIGO]])</f>
        <v>0</v>
      </c>
      <c r="H1050" s="28">
        <f>SUMIFS(Tabla16[IVA],Tabla16[NUM],Tabla1[[#This Row],[CODIGO]])</f>
        <v>0</v>
      </c>
      <c r="I1050" s="28">
        <f>SUMIFS(Tabla16[ISR RET.],Tabla16[NUM],Tabla1[[#This Row],[CODIGO]])</f>
        <v>0</v>
      </c>
      <c r="J1050" s="28">
        <f>SUMIFS(Tabla16[IVA RET.],Tabla16[NUM],Tabla1[[#This Row],[CODIGO]])</f>
        <v>0</v>
      </c>
      <c r="K1050" t="str">
        <f>FIXED(Tabla1[[#This Row],[TASA 16%]],0)</f>
        <v>0</v>
      </c>
      <c r="L1050" t="str">
        <f>FIXED(Tabla1[[#This Row],[TASA 0%]],0)</f>
        <v>0</v>
      </c>
      <c r="M1050" t="str">
        <f>FIXED(Tabla1[[#This Row],[TASA EXE.]],0)</f>
        <v>0</v>
      </c>
      <c r="N1050" t="str">
        <f>FIXED(Tabla1[[#This Row],[IVA]],0)</f>
        <v>0</v>
      </c>
      <c r="O1050" t="str">
        <f>FIXED(Tabla1[[#This Row],[ISR RET]],0)</f>
        <v>0</v>
      </c>
      <c r="P1050" t="str">
        <f>FIXED(Tabla1[[#This Row],[IVA RET]],0)</f>
        <v>0</v>
      </c>
      <c r="R1050" s="35">
        <f>Tabla1[[#This Row],[TASA 16]]*16%</f>
        <v>0</v>
      </c>
    </row>
    <row r="1051" spans="2:18" x14ac:dyDescent="0.25">
      <c r="B1051" t="str">
        <f>'[1]210 Y RFC'!A1051</f>
        <v>CASG450804JI2</v>
      </c>
      <c r="C1051" t="str">
        <f>'[1]210 Y RFC'!B1051</f>
        <v>210-1048</v>
      </c>
      <c r="D1051" t="str">
        <f>'[1]210 Y RFC'!C1051</f>
        <v>CANALES SANCHEZ GILBERTO</v>
      </c>
      <c r="E1051" s="28">
        <f>SUMIFS(Tabla16[TASA 16],Tabla16[NUM],Tabla1[[#This Row],[CODIGO]])</f>
        <v>0</v>
      </c>
      <c r="F1051" s="28">
        <f>SUMIFS(Tabla16[TASA 0%],Tabla16[NUM],Tabla1[[#This Row],[CODIGO]])</f>
        <v>0</v>
      </c>
      <c r="G1051" s="28">
        <f>SUMIFS(Tabla16[[EXENTO ]],Tabla16[NUM],Tabla1[[#This Row],[CODIGO]])</f>
        <v>0</v>
      </c>
      <c r="H1051" s="28">
        <f>SUMIFS(Tabla16[IVA],Tabla16[NUM],Tabla1[[#This Row],[CODIGO]])</f>
        <v>0</v>
      </c>
      <c r="I1051" s="28">
        <f>SUMIFS(Tabla16[ISR RET.],Tabla16[NUM],Tabla1[[#This Row],[CODIGO]])</f>
        <v>0</v>
      </c>
      <c r="J1051" s="28">
        <f>SUMIFS(Tabla16[IVA RET.],Tabla16[NUM],Tabla1[[#This Row],[CODIGO]])</f>
        <v>0</v>
      </c>
      <c r="K1051" t="str">
        <f>FIXED(Tabla1[[#This Row],[TASA 16%]],0)</f>
        <v>0</v>
      </c>
      <c r="L1051" t="str">
        <f>FIXED(Tabla1[[#This Row],[TASA 0%]],0)</f>
        <v>0</v>
      </c>
      <c r="M1051" t="str">
        <f>FIXED(Tabla1[[#This Row],[TASA EXE.]],0)</f>
        <v>0</v>
      </c>
      <c r="N1051" t="str">
        <f>FIXED(Tabla1[[#This Row],[IVA]],0)</f>
        <v>0</v>
      </c>
      <c r="O1051" t="str">
        <f>FIXED(Tabla1[[#This Row],[ISR RET]],0)</f>
        <v>0</v>
      </c>
      <c r="P1051" t="str">
        <f>FIXED(Tabla1[[#This Row],[IVA RET]],0)</f>
        <v>0</v>
      </c>
      <c r="R1051" s="35">
        <f>Tabla1[[#This Row],[TASA 16]]*16%</f>
        <v>0</v>
      </c>
    </row>
    <row r="1052" spans="2:18" x14ac:dyDescent="0.25">
      <c r="B1052" t="str">
        <f>'[1]210 Y RFC'!A1052</f>
        <v>API6609273E0</v>
      </c>
      <c r="C1052" t="str">
        <f>'[1]210 Y RFC'!B1052</f>
        <v>210-1049</v>
      </c>
      <c r="D1052" t="str">
        <f>'[1]210 Y RFC'!C1052</f>
        <v>AUTOBUSES DE LA PIEDAD SA DE CV</v>
      </c>
      <c r="E1052" s="28">
        <f>SUMIFS(Tabla16[TASA 16],Tabla16[NUM],Tabla1[[#This Row],[CODIGO]])</f>
        <v>0</v>
      </c>
      <c r="F1052" s="28">
        <f>SUMIFS(Tabla16[TASA 0%],Tabla16[NUM],Tabla1[[#This Row],[CODIGO]])</f>
        <v>0</v>
      </c>
      <c r="G1052" s="28">
        <f>SUMIFS(Tabla16[[EXENTO ]],Tabla16[NUM],Tabla1[[#This Row],[CODIGO]])</f>
        <v>0</v>
      </c>
      <c r="H1052" s="28">
        <f>SUMIFS(Tabla16[IVA],Tabla16[NUM],Tabla1[[#This Row],[CODIGO]])</f>
        <v>0</v>
      </c>
      <c r="I1052" s="28">
        <f>SUMIFS(Tabla16[ISR RET.],Tabla16[NUM],Tabla1[[#This Row],[CODIGO]])</f>
        <v>0</v>
      </c>
      <c r="J1052" s="28">
        <f>SUMIFS(Tabla16[IVA RET.],Tabla16[NUM],Tabla1[[#This Row],[CODIGO]])</f>
        <v>0</v>
      </c>
      <c r="K1052" t="str">
        <f>FIXED(Tabla1[[#This Row],[TASA 16%]],0)</f>
        <v>0</v>
      </c>
      <c r="L1052" t="str">
        <f>FIXED(Tabla1[[#This Row],[TASA 0%]],0)</f>
        <v>0</v>
      </c>
      <c r="M1052" t="str">
        <f>FIXED(Tabla1[[#This Row],[TASA EXE.]],0)</f>
        <v>0</v>
      </c>
      <c r="N1052" t="str">
        <f>FIXED(Tabla1[[#This Row],[IVA]],0)</f>
        <v>0</v>
      </c>
      <c r="O1052" t="str">
        <f>FIXED(Tabla1[[#This Row],[ISR RET]],0)</f>
        <v>0</v>
      </c>
      <c r="P1052" t="str">
        <f>FIXED(Tabla1[[#This Row],[IVA RET]],0)</f>
        <v>0</v>
      </c>
      <c r="R1052" s="35">
        <f>Tabla1[[#This Row],[TASA 16]]*16%</f>
        <v>0</v>
      </c>
    </row>
    <row r="1053" spans="2:18" x14ac:dyDescent="0.25">
      <c r="B1053" t="str">
        <f>'[1]210 Y RFC'!A1053</f>
        <v>HCP150827297</v>
      </c>
      <c r="C1053" t="str">
        <f>'[1]210 Y RFC'!B1053</f>
        <v>210-1050</v>
      </c>
      <c r="D1053" t="str">
        <f>'[1]210 Y RFC'!C1053</f>
        <v>HEARTLAND CONSUMER PRODUCTS MEXICO S DE RL DE CV</v>
      </c>
      <c r="E1053" s="28">
        <f>SUMIFS(Tabla16[TASA 16],Tabla16[NUM],Tabla1[[#This Row],[CODIGO]])</f>
        <v>0</v>
      </c>
      <c r="F1053" s="28">
        <f>SUMIFS(Tabla16[TASA 0%],Tabla16[NUM],Tabla1[[#This Row],[CODIGO]])</f>
        <v>0</v>
      </c>
      <c r="G1053" s="28">
        <f>SUMIFS(Tabla16[[EXENTO ]],Tabla16[NUM],Tabla1[[#This Row],[CODIGO]])</f>
        <v>0</v>
      </c>
      <c r="H1053" s="28">
        <f>SUMIFS(Tabla16[IVA],Tabla16[NUM],Tabla1[[#This Row],[CODIGO]])</f>
        <v>0</v>
      </c>
      <c r="I1053" s="28">
        <f>SUMIFS(Tabla16[ISR RET.],Tabla16[NUM],Tabla1[[#This Row],[CODIGO]])</f>
        <v>0</v>
      </c>
      <c r="J1053" s="28">
        <f>SUMIFS(Tabla16[IVA RET.],Tabla16[NUM],Tabla1[[#This Row],[CODIGO]])</f>
        <v>0</v>
      </c>
      <c r="K1053" t="str">
        <f>FIXED(Tabla1[[#This Row],[TASA 16%]],0)</f>
        <v>0</v>
      </c>
      <c r="L1053" t="str">
        <f>FIXED(Tabla1[[#This Row],[TASA 0%]],0)</f>
        <v>0</v>
      </c>
      <c r="M1053" t="str">
        <f>FIXED(Tabla1[[#This Row],[TASA EXE.]],0)</f>
        <v>0</v>
      </c>
      <c r="N1053" t="str">
        <f>FIXED(Tabla1[[#This Row],[IVA]],0)</f>
        <v>0</v>
      </c>
      <c r="O1053" t="str">
        <f>FIXED(Tabla1[[#This Row],[ISR RET]],0)</f>
        <v>0</v>
      </c>
      <c r="P1053" t="str">
        <f>FIXED(Tabla1[[#This Row],[IVA RET]],0)</f>
        <v>0</v>
      </c>
      <c r="R1053" s="35">
        <f>Tabla1[[#This Row],[TASA 16]]*16%</f>
        <v>0</v>
      </c>
    </row>
    <row r="1054" spans="2:18" x14ac:dyDescent="0.25">
      <c r="B1054" t="str">
        <f>'[1]210 Y RFC'!A1054</f>
        <v>BPI140630V25</v>
      </c>
      <c r="C1054" t="str">
        <f>'[1]210 Y RFC'!B1054</f>
        <v>210-1051</v>
      </c>
      <c r="D1054" t="str">
        <f>'[1]210 Y RFC'!C1054</f>
        <v>BERRIES PICACHOS SPR DE RL DE CV</v>
      </c>
      <c r="E1054" s="28">
        <f>SUMIFS(Tabla16[TASA 16],Tabla16[NUM],Tabla1[[#This Row],[CODIGO]])</f>
        <v>0</v>
      </c>
      <c r="F1054" s="28">
        <f>SUMIFS(Tabla16[TASA 0%],Tabla16[NUM],Tabla1[[#This Row],[CODIGO]])</f>
        <v>0</v>
      </c>
      <c r="G1054" s="28">
        <f>SUMIFS(Tabla16[[EXENTO ]],Tabla16[NUM],Tabla1[[#This Row],[CODIGO]])</f>
        <v>0</v>
      </c>
      <c r="H1054" s="28">
        <f>SUMIFS(Tabla16[IVA],Tabla16[NUM],Tabla1[[#This Row],[CODIGO]])</f>
        <v>0</v>
      </c>
      <c r="I1054" s="28">
        <f>SUMIFS(Tabla16[ISR RET.],Tabla16[NUM],Tabla1[[#This Row],[CODIGO]])</f>
        <v>0</v>
      </c>
      <c r="J1054" s="28">
        <f>SUMIFS(Tabla16[IVA RET.],Tabla16[NUM],Tabla1[[#This Row],[CODIGO]])</f>
        <v>0</v>
      </c>
      <c r="K1054" t="str">
        <f>FIXED(Tabla1[[#This Row],[TASA 16%]],0)</f>
        <v>0</v>
      </c>
      <c r="L1054" t="str">
        <f>FIXED(Tabla1[[#This Row],[TASA 0%]],0)</f>
        <v>0</v>
      </c>
      <c r="M1054" t="str">
        <f>FIXED(Tabla1[[#This Row],[TASA EXE.]],0)</f>
        <v>0</v>
      </c>
      <c r="N1054" t="str">
        <f>FIXED(Tabla1[[#This Row],[IVA]],0)</f>
        <v>0</v>
      </c>
      <c r="O1054" t="str">
        <f>FIXED(Tabla1[[#This Row],[ISR RET]],0)</f>
        <v>0</v>
      </c>
      <c r="P1054" t="str">
        <f>FIXED(Tabla1[[#This Row],[IVA RET]],0)</f>
        <v>0</v>
      </c>
      <c r="R1054" s="35">
        <f>Tabla1[[#This Row],[TASA 16]]*16%</f>
        <v>0</v>
      </c>
    </row>
    <row r="1055" spans="2:18" x14ac:dyDescent="0.25">
      <c r="B1055" t="str">
        <f>'[1]210 Y RFC'!A1055</f>
        <v>CPA170127QJ4</v>
      </c>
      <c r="C1055" t="str">
        <f>'[1]210 Y RFC'!B1055</f>
        <v>210-1052</v>
      </c>
      <c r="D1055" t="str">
        <f>'[1]210 Y RFC'!C1055</f>
        <v>CORPORATIVO PAPELERO ANCE S DE RL DE CV</v>
      </c>
      <c r="E1055" s="28">
        <f>SUMIFS(Tabla16[TASA 16],Tabla16[NUM],Tabla1[[#This Row],[CODIGO]])</f>
        <v>0</v>
      </c>
      <c r="F1055" s="28">
        <f>SUMIFS(Tabla16[TASA 0%],Tabla16[NUM],Tabla1[[#This Row],[CODIGO]])</f>
        <v>0</v>
      </c>
      <c r="G1055" s="28">
        <f>SUMIFS(Tabla16[[EXENTO ]],Tabla16[NUM],Tabla1[[#This Row],[CODIGO]])</f>
        <v>0</v>
      </c>
      <c r="H1055" s="28">
        <f>SUMIFS(Tabla16[IVA],Tabla16[NUM],Tabla1[[#This Row],[CODIGO]])</f>
        <v>0</v>
      </c>
      <c r="I1055" s="28">
        <f>SUMIFS(Tabla16[ISR RET.],Tabla16[NUM],Tabla1[[#This Row],[CODIGO]])</f>
        <v>0</v>
      </c>
      <c r="J1055" s="28">
        <f>SUMIFS(Tabla16[IVA RET.],Tabla16[NUM],Tabla1[[#This Row],[CODIGO]])</f>
        <v>0</v>
      </c>
      <c r="K1055" t="str">
        <f>FIXED(Tabla1[[#This Row],[TASA 16%]],0)</f>
        <v>0</v>
      </c>
      <c r="L1055" t="str">
        <f>FIXED(Tabla1[[#This Row],[TASA 0%]],0)</f>
        <v>0</v>
      </c>
      <c r="M1055" t="str">
        <f>FIXED(Tabla1[[#This Row],[TASA EXE.]],0)</f>
        <v>0</v>
      </c>
      <c r="N1055" t="str">
        <f>FIXED(Tabla1[[#This Row],[IVA]],0)</f>
        <v>0</v>
      </c>
      <c r="O1055" t="str">
        <f>FIXED(Tabla1[[#This Row],[ISR RET]],0)</f>
        <v>0</v>
      </c>
      <c r="P1055" t="str">
        <f>FIXED(Tabla1[[#This Row],[IVA RET]],0)</f>
        <v>0</v>
      </c>
      <c r="R1055" s="35">
        <f>Tabla1[[#This Row],[TASA 16]]*16%</f>
        <v>0</v>
      </c>
    </row>
    <row r="1056" spans="2:18" x14ac:dyDescent="0.25">
      <c r="B1056" t="str">
        <f>'[1]210 Y RFC'!A1056</f>
        <v>FACR810524G45</v>
      </c>
      <c r="C1056" t="str">
        <f>'[1]210 Y RFC'!B1056</f>
        <v>210-1053</v>
      </c>
      <c r="D1056" t="str">
        <f>'[1]210 Y RFC'!C1056</f>
        <v>FRANCO CASILLAS RODOLFO</v>
      </c>
      <c r="E1056" s="28">
        <f>SUMIFS(Tabla16[TASA 16],Tabla16[NUM],Tabla1[[#This Row],[CODIGO]])</f>
        <v>0</v>
      </c>
      <c r="F1056" s="28">
        <f>SUMIFS(Tabla16[TASA 0%],Tabla16[NUM],Tabla1[[#This Row],[CODIGO]])</f>
        <v>0</v>
      </c>
      <c r="G1056" s="28">
        <f>SUMIFS(Tabla16[[EXENTO ]],Tabla16[NUM],Tabla1[[#This Row],[CODIGO]])</f>
        <v>0</v>
      </c>
      <c r="H1056" s="28">
        <f>SUMIFS(Tabla16[IVA],Tabla16[NUM],Tabla1[[#This Row],[CODIGO]])</f>
        <v>0</v>
      </c>
      <c r="I1056" s="28">
        <f>SUMIFS(Tabla16[ISR RET.],Tabla16[NUM],Tabla1[[#This Row],[CODIGO]])</f>
        <v>0</v>
      </c>
      <c r="J1056" s="28">
        <f>SUMIFS(Tabla16[IVA RET.],Tabla16[NUM],Tabla1[[#This Row],[CODIGO]])</f>
        <v>0</v>
      </c>
      <c r="K1056" t="str">
        <f>FIXED(Tabla1[[#This Row],[TASA 16%]],0)</f>
        <v>0</v>
      </c>
      <c r="L1056" t="str">
        <f>FIXED(Tabla1[[#This Row],[TASA 0%]],0)</f>
        <v>0</v>
      </c>
      <c r="M1056" t="str">
        <f>FIXED(Tabla1[[#This Row],[TASA EXE.]],0)</f>
        <v>0</v>
      </c>
      <c r="N1056" t="str">
        <f>FIXED(Tabla1[[#This Row],[IVA]],0)</f>
        <v>0</v>
      </c>
      <c r="O1056" t="str">
        <f>FIXED(Tabla1[[#This Row],[ISR RET]],0)</f>
        <v>0</v>
      </c>
      <c r="P1056" t="str">
        <f>FIXED(Tabla1[[#This Row],[IVA RET]],0)</f>
        <v>0</v>
      </c>
      <c r="R1056" s="35">
        <f>Tabla1[[#This Row],[TASA 16]]*16%</f>
        <v>0</v>
      </c>
    </row>
    <row r="1057" spans="2:20" x14ac:dyDescent="0.25">
      <c r="B1057" t="str">
        <f>'[1]210 Y RFC'!A1057</f>
        <v>GME970702SP5</v>
      </c>
      <c r="C1057" t="str">
        <f>'[1]210 Y RFC'!B1057</f>
        <v>210-1054</v>
      </c>
      <c r="D1057" t="str">
        <f>'[1]210 Y RFC'!C1057</f>
        <v>GLAXOSMITHKLINE MEXICO SA DE CV</v>
      </c>
      <c r="E1057" s="28">
        <f>SUMIFS(Tabla16[TASA 16],Tabla16[NUM],Tabla1[[#This Row],[CODIGO]])</f>
        <v>0</v>
      </c>
      <c r="F1057" s="28">
        <f>SUMIFS(Tabla16[TASA 0%],Tabla16[NUM],Tabla1[[#This Row],[CODIGO]])</f>
        <v>0</v>
      </c>
      <c r="G1057" s="28">
        <f>SUMIFS(Tabla16[[EXENTO ]],Tabla16[NUM],Tabla1[[#This Row],[CODIGO]])</f>
        <v>0</v>
      </c>
      <c r="H1057" s="28">
        <f>SUMIFS(Tabla16[IVA],Tabla16[NUM],Tabla1[[#This Row],[CODIGO]])</f>
        <v>0</v>
      </c>
      <c r="I1057" s="28">
        <f>SUMIFS(Tabla16[ISR RET.],Tabla16[NUM],Tabla1[[#This Row],[CODIGO]])</f>
        <v>0</v>
      </c>
      <c r="J1057" s="28">
        <f>SUMIFS(Tabla16[IVA RET.],Tabla16[NUM],Tabla1[[#This Row],[CODIGO]])</f>
        <v>0</v>
      </c>
      <c r="K1057" t="str">
        <f>FIXED(Tabla1[[#This Row],[TASA 16%]],0)</f>
        <v>0</v>
      </c>
      <c r="L1057" t="str">
        <f>FIXED(Tabla1[[#This Row],[TASA 0%]],0)</f>
        <v>0</v>
      </c>
      <c r="M1057" t="str">
        <f>FIXED(Tabla1[[#This Row],[TASA EXE.]],0)</f>
        <v>0</v>
      </c>
      <c r="N1057" t="str">
        <f>FIXED(Tabla1[[#This Row],[IVA]],0)</f>
        <v>0</v>
      </c>
      <c r="O1057" t="str">
        <f>FIXED(Tabla1[[#This Row],[ISR RET]],0)</f>
        <v>0</v>
      </c>
      <c r="P1057" t="str">
        <f>FIXED(Tabla1[[#This Row],[IVA RET]],0)</f>
        <v>0</v>
      </c>
      <c r="R1057" s="35">
        <f>Tabla1[[#This Row],[TASA 16]]*16%</f>
        <v>0</v>
      </c>
    </row>
    <row r="1058" spans="2:20" x14ac:dyDescent="0.25">
      <c r="B1058" t="str">
        <f>'[1]210 Y RFC'!A1058</f>
        <v>HCF090210FK3</v>
      </c>
      <c r="C1058" t="str">
        <f>'[1]210 Y RFC'!B1058</f>
        <v>210-1055</v>
      </c>
      <c r="D1058" t="str">
        <f>'[1]210 Y RFC'!C1058</f>
        <v>HVM CORPORATIVO FISCAL SC</v>
      </c>
      <c r="E1058" s="28">
        <f>SUMIFS(Tabla16[TASA 16],Tabla16[NUM],Tabla1[[#This Row],[CODIGO]])</f>
        <v>0</v>
      </c>
      <c r="F1058" s="28">
        <f>SUMIFS(Tabla16[TASA 0%],Tabla16[NUM],Tabla1[[#This Row],[CODIGO]])</f>
        <v>0</v>
      </c>
      <c r="G1058" s="28">
        <f>SUMIFS(Tabla16[[EXENTO ]],Tabla16[NUM],Tabla1[[#This Row],[CODIGO]])</f>
        <v>0</v>
      </c>
      <c r="H1058" s="28">
        <f>SUMIFS(Tabla16[IVA],Tabla16[NUM],Tabla1[[#This Row],[CODIGO]])</f>
        <v>0</v>
      </c>
      <c r="I1058" s="28">
        <f>SUMIFS(Tabla16[ISR RET.],Tabla16[NUM],Tabla1[[#This Row],[CODIGO]])</f>
        <v>0</v>
      </c>
      <c r="J1058" s="28">
        <f>SUMIFS(Tabla16[IVA RET.],Tabla16[NUM],Tabla1[[#This Row],[CODIGO]])</f>
        <v>0</v>
      </c>
      <c r="K1058" t="str">
        <f>FIXED(Tabla1[[#This Row],[TASA 16%]],0)</f>
        <v>0</v>
      </c>
      <c r="L1058" t="str">
        <f>FIXED(Tabla1[[#This Row],[TASA 0%]],0)</f>
        <v>0</v>
      </c>
      <c r="M1058" t="str">
        <f>FIXED(Tabla1[[#This Row],[TASA EXE.]],0)</f>
        <v>0</v>
      </c>
      <c r="N1058" t="str">
        <f>FIXED(Tabla1[[#This Row],[IVA]],0)</f>
        <v>0</v>
      </c>
      <c r="O1058" t="str">
        <f>FIXED(Tabla1[[#This Row],[ISR RET]],0)</f>
        <v>0</v>
      </c>
      <c r="P1058" t="str">
        <f>FIXED(Tabla1[[#This Row],[IVA RET]],0)</f>
        <v>0</v>
      </c>
      <c r="R1058" s="35">
        <f>Tabla1[[#This Row],[TASA 16]]*16%</f>
        <v>0</v>
      </c>
    </row>
    <row r="1059" spans="2:20" x14ac:dyDescent="0.25">
      <c r="B1059" t="str">
        <f>'[1]210 Y RFC'!A1059</f>
        <v>SAG9707113K6</v>
      </c>
      <c r="C1059" t="str">
        <f>'[1]210 Y RFC'!B1059</f>
        <v>210-1056</v>
      </c>
      <c r="D1059" t="str">
        <f>'[1]210 Y RFC'!C1059</f>
        <v>SURTIDORA ABARROTERA DE GUADALAJARA SA DE CV</v>
      </c>
      <c r="E1059" s="28">
        <f>SUMIFS(Tabla16[TASA 16],Tabla16[NUM],Tabla1[[#This Row],[CODIGO]])</f>
        <v>0</v>
      </c>
      <c r="F1059" s="28">
        <f>SUMIFS(Tabla16[TASA 0%],Tabla16[NUM],Tabla1[[#This Row],[CODIGO]])</f>
        <v>0</v>
      </c>
      <c r="G1059" s="28">
        <f>SUMIFS(Tabla16[[EXENTO ]],Tabla16[NUM],Tabla1[[#This Row],[CODIGO]])</f>
        <v>0</v>
      </c>
      <c r="H1059" s="28">
        <f>SUMIFS(Tabla16[IVA],Tabla16[NUM],Tabla1[[#This Row],[CODIGO]])</f>
        <v>0</v>
      </c>
      <c r="I1059" s="28">
        <f>SUMIFS(Tabla16[ISR RET.],Tabla16[NUM],Tabla1[[#This Row],[CODIGO]])</f>
        <v>0</v>
      </c>
      <c r="J1059" s="28">
        <f>SUMIFS(Tabla16[IVA RET.],Tabla16[NUM],Tabla1[[#This Row],[CODIGO]])</f>
        <v>0</v>
      </c>
      <c r="K1059" t="str">
        <f>FIXED(Tabla1[[#This Row],[TASA 16%]],0)</f>
        <v>0</v>
      </c>
      <c r="L1059" t="str">
        <f>FIXED(Tabla1[[#This Row],[TASA 0%]],0)</f>
        <v>0</v>
      </c>
      <c r="M1059" t="str">
        <f>FIXED(Tabla1[[#This Row],[TASA EXE.]],0)</f>
        <v>0</v>
      </c>
      <c r="N1059" t="str">
        <f>FIXED(Tabla1[[#This Row],[IVA]],0)</f>
        <v>0</v>
      </c>
      <c r="O1059" t="str">
        <f>FIXED(Tabla1[[#This Row],[ISR RET]],0)</f>
        <v>0</v>
      </c>
      <c r="P1059" t="str">
        <f>FIXED(Tabla1[[#This Row],[IVA RET]],0)</f>
        <v>0</v>
      </c>
      <c r="R1059" s="35">
        <f>Tabla1[[#This Row],[TASA 16]]*16%</f>
        <v>0</v>
      </c>
    </row>
    <row r="1060" spans="2:20" x14ac:dyDescent="0.25">
      <c r="B1060" t="str">
        <f>'[1]210 Y RFC'!A1060</f>
        <v>HEAJ690125C39</v>
      </c>
      <c r="C1060" t="str">
        <f>'[1]210 Y RFC'!B1060</f>
        <v>210-1057</v>
      </c>
      <c r="D1060" t="str">
        <f>'[1]210 Y RFC'!C1060</f>
        <v>HERNANDEZ ATILANO JUAN</v>
      </c>
      <c r="E1060" s="28">
        <f>SUMIFS(Tabla16[TASA 16],Tabla16[NUM],Tabla1[[#This Row],[CODIGO]])</f>
        <v>0</v>
      </c>
      <c r="F1060" s="28">
        <f>SUMIFS(Tabla16[TASA 0%],Tabla16[NUM],Tabla1[[#This Row],[CODIGO]])</f>
        <v>0</v>
      </c>
      <c r="G1060" s="28">
        <f>SUMIFS(Tabla16[[EXENTO ]],Tabla16[NUM],Tabla1[[#This Row],[CODIGO]])</f>
        <v>0</v>
      </c>
      <c r="H1060" s="28">
        <f>SUMIFS(Tabla16[IVA],Tabla16[NUM],Tabla1[[#This Row],[CODIGO]])</f>
        <v>0</v>
      </c>
      <c r="I1060" s="28">
        <f>SUMIFS(Tabla16[ISR RET.],Tabla16[NUM],Tabla1[[#This Row],[CODIGO]])</f>
        <v>0</v>
      </c>
      <c r="J1060" s="28">
        <f>SUMIFS(Tabla16[IVA RET.],Tabla16[NUM],Tabla1[[#This Row],[CODIGO]])</f>
        <v>0</v>
      </c>
      <c r="K1060" t="str">
        <f>FIXED(Tabla1[[#This Row],[TASA 16%]],0)</f>
        <v>0</v>
      </c>
      <c r="L1060" t="str">
        <f>FIXED(Tabla1[[#This Row],[TASA 0%]],0)</f>
        <v>0</v>
      </c>
      <c r="M1060" t="str">
        <f>FIXED(Tabla1[[#This Row],[TASA EXE.]],0)</f>
        <v>0</v>
      </c>
      <c r="N1060" t="str">
        <f>FIXED(Tabla1[[#This Row],[IVA]],0)</f>
        <v>0</v>
      </c>
      <c r="O1060" t="str">
        <f>FIXED(Tabla1[[#This Row],[ISR RET]],0)</f>
        <v>0</v>
      </c>
      <c r="P1060" t="str">
        <f>FIXED(Tabla1[[#This Row],[IVA RET]],0)</f>
        <v>0</v>
      </c>
      <c r="R1060" s="35">
        <f>Tabla1[[#This Row],[TASA 16]]*16%</f>
        <v>0</v>
      </c>
    </row>
    <row r="1061" spans="2:20" x14ac:dyDescent="0.25">
      <c r="B1061" t="str">
        <f>'[1]210 Y RFC'!A1061</f>
        <v>LARC880607KM8</v>
      </c>
      <c r="C1061" t="str">
        <f>'[1]210 Y RFC'!B1061</f>
        <v>210-1058</v>
      </c>
      <c r="D1061" t="str">
        <f>'[1]210 Y RFC'!C1061</f>
        <v>LLAMAS ROBLES CINTHIA SARAI</v>
      </c>
      <c r="E1061" s="28">
        <f>SUMIFS(Tabla16[TASA 16],Tabla16[NUM],Tabla1[[#This Row],[CODIGO]])</f>
        <v>0</v>
      </c>
      <c r="F1061" s="28">
        <f>SUMIFS(Tabla16[TASA 0%],Tabla16[NUM],Tabla1[[#This Row],[CODIGO]])</f>
        <v>0</v>
      </c>
      <c r="G1061" s="28">
        <f>SUMIFS(Tabla16[[EXENTO ]],Tabla16[NUM],Tabla1[[#This Row],[CODIGO]])</f>
        <v>0</v>
      </c>
      <c r="H1061" s="28">
        <f>SUMIFS(Tabla16[IVA],Tabla16[NUM],Tabla1[[#This Row],[CODIGO]])</f>
        <v>0</v>
      </c>
      <c r="I1061" s="28">
        <f>SUMIFS(Tabla16[ISR RET.],Tabla16[NUM],Tabla1[[#This Row],[CODIGO]])</f>
        <v>0</v>
      </c>
      <c r="J1061" s="28">
        <f>SUMIFS(Tabla16[IVA RET.],Tabla16[NUM],Tabla1[[#This Row],[CODIGO]])</f>
        <v>0</v>
      </c>
      <c r="K1061" t="str">
        <f>FIXED(Tabla1[[#This Row],[TASA 16%]],0)</f>
        <v>0</v>
      </c>
      <c r="L1061" t="str">
        <f>FIXED(Tabla1[[#This Row],[TASA 0%]],0)</f>
        <v>0</v>
      </c>
      <c r="M1061" t="str">
        <f>FIXED(Tabla1[[#This Row],[TASA EXE.]],0)</f>
        <v>0</v>
      </c>
      <c r="N1061" t="str">
        <f>FIXED(Tabla1[[#This Row],[IVA]],0)</f>
        <v>0</v>
      </c>
      <c r="O1061" t="str">
        <f>FIXED(Tabla1[[#This Row],[ISR RET]],0)</f>
        <v>0</v>
      </c>
      <c r="P1061" t="str">
        <f>FIXED(Tabla1[[#This Row],[IVA RET]],0)</f>
        <v>0</v>
      </c>
      <c r="R1061" s="35">
        <f>Tabla1[[#This Row],[TASA 16]]*16%</f>
        <v>0</v>
      </c>
    </row>
    <row r="1062" spans="2:20" x14ac:dyDescent="0.25">
      <c r="B1062" t="str">
        <f>'[1]210 Y RFC'!A1062</f>
        <v>ODM950324V2A</v>
      </c>
      <c r="C1062" t="str">
        <f>'[1]210 Y RFC'!B1062</f>
        <v>210-1059</v>
      </c>
      <c r="D1062" t="str">
        <f>'[1]210 Y RFC'!C1062</f>
        <v>OFFICE DEPOT DE MEXICO SA DE CV</v>
      </c>
      <c r="E1062" s="28">
        <f>SUMIFS(Tabla16[TASA 16],Tabla16[NUM],Tabla1[[#This Row],[CODIGO]])</f>
        <v>0</v>
      </c>
      <c r="F1062" s="28">
        <f>SUMIFS(Tabla16[TASA 0%],Tabla16[NUM],Tabla1[[#This Row],[CODIGO]])</f>
        <v>0</v>
      </c>
      <c r="G1062" s="28">
        <f>SUMIFS(Tabla16[[EXENTO ]],Tabla16[NUM],Tabla1[[#This Row],[CODIGO]])</f>
        <v>0</v>
      </c>
      <c r="H1062" s="28">
        <f>SUMIFS(Tabla16[IVA],Tabla16[NUM],Tabla1[[#This Row],[CODIGO]])</f>
        <v>0</v>
      </c>
      <c r="I1062" s="28">
        <f>SUMIFS(Tabla16[ISR RET.],Tabla16[NUM],Tabla1[[#This Row],[CODIGO]])</f>
        <v>0</v>
      </c>
      <c r="J1062" s="28">
        <f>SUMIFS(Tabla16[IVA RET.],Tabla16[NUM],Tabla1[[#This Row],[CODIGO]])</f>
        <v>0</v>
      </c>
      <c r="K1062" t="str">
        <f>FIXED(Tabla1[[#This Row],[TASA 16%]],0)</f>
        <v>0</v>
      </c>
      <c r="L1062" t="str">
        <f>FIXED(Tabla1[[#This Row],[TASA 0%]],0)</f>
        <v>0</v>
      </c>
      <c r="M1062" t="str">
        <f>FIXED(Tabla1[[#This Row],[TASA EXE.]],0)</f>
        <v>0</v>
      </c>
      <c r="N1062" t="str">
        <f>FIXED(Tabla1[[#This Row],[IVA]],0)</f>
        <v>0</v>
      </c>
      <c r="O1062" t="str">
        <f>FIXED(Tabla1[[#This Row],[ISR RET]],0)</f>
        <v>0</v>
      </c>
      <c r="P1062" t="str">
        <f>FIXED(Tabla1[[#This Row],[IVA RET]],0)</f>
        <v>0</v>
      </c>
      <c r="R1062" s="35">
        <f>Tabla1[[#This Row],[TASA 16]]*16%</f>
        <v>0</v>
      </c>
    </row>
    <row r="1063" spans="2:20" x14ac:dyDescent="0.25">
      <c r="B1063" t="str">
        <f>'[1]210 Y RFC'!A1063</f>
        <v>EDE190207TM1</v>
      </c>
      <c r="C1063" t="str">
        <f>'[1]210 Y RFC'!B1063</f>
        <v>210-1060</v>
      </c>
      <c r="D1063" t="str">
        <f>'[1]210 Y RFC'!C1063</f>
        <v>ECOLOGICOS DELUXE SA DE CV</v>
      </c>
      <c r="E1063" s="28">
        <f>SUMIFS(Tabla16[TASA 16],Tabla16[NUM],Tabla1[[#This Row],[CODIGO]])</f>
        <v>0</v>
      </c>
      <c r="F1063" s="28">
        <f>SUMIFS(Tabla16[TASA 0%],Tabla16[NUM],Tabla1[[#This Row],[CODIGO]])</f>
        <v>0</v>
      </c>
      <c r="G1063" s="28">
        <f>SUMIFS(Tabla16[[EXENTO ]],Tabla16[NUM],Tabla1[[#This Row],[CODIGO]])</f>
        <v>0</v>
      </c>
      <c r="H1063" s="28">
        <f>SUMIFS(Tabla16[IVA],Tabla16[NUM],Tabla1[[#This Row],[CODIGO]])</f>
        <v>0</v>
      </c>
      <c r="I1063" s="28">
        <f>SUMIFS(Tabla16[ISR RET.],Tabla16[NUM],Tabla1[[#This Row],[CODIGO]])</f>
        <v>0</v>
      </c>
      <c r="J1063" s="28">
        <f>SUMIFS(Tabla16[IVA RET.],Tabla16[NUM],Tabla1[[#This Row],[CODIGO]])</f>
        <v>0</v>
      </c>
      <c r="K1063" t="str">
        <f>FIXED(Tabla1[[#This Row],[TASA 16%]],0)</f>
        <v>0</v>
      </c>
      <c r="L1063" t="str">
        <f>FIXED(Tabla1[[#This Row],[TASA 0%]],0)</f>
        <v>0</v>
      </c>
      <c r="M1063" t="str">
        <f>FIXED(Tabla1[[#This Row],[TASA EXE.]],0)</f>
        <v>0</v>
      </c>
      <c r="N1063" t="str">
        <f>FIXED(Tabla1[[#This Row],[IVA]],0)</f>
        <v>0</v>
      </c>
      <c r="O1063" t="str">
        <f>FIXED(Tabla1[[#This Row],[ISR RET]],0)</f>
        <v>0</v>
      </c>
      <c r="P1063" t="str">
        <f>FIXED(Tabla1[[#This Row],[IVA RET]],0)</f>
        <v>0</v>
      </c>
      <c r="R1063" s="35">
        <f>Tabla1[[#This Row],[TASA 16]]*16%</f>
        <v>0</v>
      </c>
    </row>
    <row r="1064" spans="2:20" x14ac:dyDescent="0.25">
      <c r="B1064" t="str">
        <f>'[1]210 Y RFC'!A1064</f>
        <v>ACR910629RR7</v>
      </c>
      <c r="C1064" t="str">
        <f>'[1]210 Y RFC'!B1064</f>
        <v>210-1061</v>
      </c>
      <c r="D1064" t="str">
        <f>'[1]210 Y RFC'!C1064</f>
        <v>ABARROTERA CRISTAL SA DE CV</v>
      </c>
      <c r="E1064" s="28">
        <f>SUMIFS(Tabla16[TASA 16],Tabla16[NUM],Tabla1[[#This Row],[CODIGO]])</f>
        <v>0</v>
      </c>
      <c r="F1064" s="28">
        <f>SUMIFS(Tabla16[TASA 0%],Tabla16[NUM],Tabla1[[#This Row],[CODIGO]])</f>
        <v>0</v>
      </c>
      <c r="G1064" s="28">
        <f>SUMIFS(Tabla16[[EXENTO ]],Tabla16[NUM],Tabla1[[#This Row],[CODIGO]])</f>
        <v>0</v>
      </c>
      <c r="H1064" s="28">
        <f>SUMIFS(Tabla16[IVA],Tabla16[NUM],Tabla1[[#This Row],[CODIGO]])</f>
        <v>0</v>
      </c>
      <c r="I1064" s="28">
        <f>SUMIFS(Tabla16[ISR RET.],Tabla16[NUM],Tabla1[[#This Row],[CODIGO]])</f>
        <v>0</v>
      </c>
      <c r="J1064" s="28">
        <f>SUMIFS(Tabla16[IVA RET.],Tabla16[NUM],Tabla1[[#This Row],[CODIGO]])</f>
        <v>0</v>
      </c>
      <c r="K1064" t="str">
        <f>FIXED(Tabla1[[#This Row],[TASA 16%]],0)</f>
        <v>0</v>
      </c>
      <c r="L1064" t="str">
        <f>FIXED(Tabla1[[#This Row],[TASA 0%]],0)</f>
        <v>0</v>
      </c>
      <c r="M1064" t="str">
        <f>FIXED(Tabla1[[#This Row],[TASA EXE.]],0)</f>
        <v>0</v>
      </c>
      <c r="N1064" t="str">
        <f>FIXED(Tabla1[[#This Row],[IVA]],0)</f>
        <v>0</v>
      </c>
      <c r="O1064" t="str">
        <f>FIXED(Tabla1[[#This Row],[ISR RET]],0)</f>
        <v>0</v>
      </c>
      <c r="P1064" t="str">
        <f>FIXED(Tabla1[[#This Row],[IVA RET]],0)</f>
        <v>0</v>
      </c>
      <c r="R1064" s="35">
        <f>Tabla1[[#This Row],[TASA 16]]*16%</f>
        <v>0</v>
      </c>
    </row>
    <row r="1065" spans="2:20" x14ac:dyDescent="0.25">
      <c r="B1065" t="str">
        <f>'[1]210 Y RFC'!A1065</f>
        <v>FPS800522DA3</v>
      </c>
      <c r="C1065" t="str">
        <f>'[1]210 Y RFC'!B1065</f>
        <v>210-1062</v>
      </c>
      <c r="D1065" t="str">
        <f>'[1]210 Y RFC'!C1065</f>
        <v>FABRICA DE PAPEL SAN FRANCISCO SA DE CV</v>
      </c>
      <c r="E1065" s="28">
        <f>SUMIFS(Tabla16[TASA 16],Tabla16[NUM],Tabla1[[#This Row],[CODIGO]])</f>
        <v>0</v>
      </c>
      <c r="F1065" s="28">
        <f>SUMIFS(Tabla16[TASA 0%],Tabla16[NUM],Tabla1[[#This Row],[CODIGO]])</f>
        <v>0</v>
      </c>
      <c r="G1065" s="28">
        <f>SUMIFS(Tabla16[[EXENTO ]],Tabla16[NUM],Tabla1[[#This Row],[CODIGO]])</f>
        <v>0</v>
      </c>
      <c r="H1065" s="28">
        <f>SUMIFS(Tabla16[IVA],Tabla16[NUM],Tabla1[[#This Row],[CODIGO]])</f>
        <v>0</v>
      </c>
      <c r="I1065" s="28">
        <f>SUMIFS(Tabla16[ISR RET.],Tabla16[NUM],Tabla1[[#This Row],[CODIGO]])</f>
        <v>0</v>
      </c>
      <c r="J1065" s="28">
        <f>SUMIFS(Tabla16[IVA RET.],Tabla16[NUM],Tabla1[[#This Row],[CODIGO]])</f>
        <v>0</v>
      </c>
      <c r="K1065" t="str">
        <f>FIXED(Tabla1[[#This Row],[TASA 16%]],0)</f>
        <v>0</v>
      </c>
      <c r="L1065" t="str">
        <f>FIXED(Tabla1[[#This Row],[TASA 0%]],0)</f>
        <v>0</v>
      </c>
      <c r="M1065" t="str">
        <f>FIXED(Tabla1[[#This Row],[TASA EXE.]],0)</f>
        <v>0</v>
      </c>
      <c r="N1065" t="str">
        <f>FIXED(Tabla1[[#This Row],[IVA]],0)</f>
        <v>0</v>
      </c>
      <c r="O1065" t="str">
        <f>FIXED(Tabla1[[#This Row],[ISR RET]],0)</f>
        <v>0</v>
      </c>
      <c r="P1065" t="str">
        <f>FIXED(Tabla1[[#This Row],[IVA RET]],0)</f>
        <v>0</v>
      </c>
      <c r="R1065" s="35">
        <f>Tabla1[[#This Row],[TASA 16]]*16%</f>
        <v>0</v>
      </c>
      <c r="T1065" s="67"/>
    </row>
    <row r="1066" spans="2:20" x14ac:dyDescent="0.25">
      <c r="B1066" t="str">
        <f>'[1]210 Y RFC'!A1066</f>
        <v>GIN9505234J7</v>
      </c>
      <c r="C1066" t="str">
        <f>'[1]210 Y RFC'!B1066</f>
        <v>210-1063</v>
      </c>
      <c r="D1066" t="str">
        <f>'[1]210 Y RFC'!C1066</f>
        <v>GALINDO INTERCERAMIC SA DE CV</v>
      </c>
      <c r="E1066" s="28">
        <f>SUMIFS(Tabla16[TASA 16],Tabla16[NUM],Tabla1[[#This Row],[CODIGO]])</f>
        <v>0</v>
      </c>
      <c r="F1066" s="28">
        <f>SUMIFS(Tabla16[TASA 0%],Tabla16[NUM],Tabla1[[#This Row],[CODIGO]])</f>
        <v>0</v>
      </c>
      <c r="G1066" s="28">
        <f>SUMIFS(Tabla16[[EXENTO ]],Tabla16[NUM],Tabla1[[#This Row],[CODIGO]])</f>
        <v>0</v>
      </c>
      <c r="H1066" s="28">
        <f>SUMIFS(Tabla16[IVA],Tabla16[NUM],Tabla1[[#This Row],[CODIGO]])</f>
        <v>0</v>
      </c>
      <c r="I1066" s="28">
        <f>SUMIFS(Tabla16[ISR RET.],Tabla16[NUM],Tabla1[[#This Row],[CODIGO]])</f>
        <v>0</v>
      </c>
      <c r="J1066" s="28">
        <f>SUMIFS(Tabla16[IVA RET.],Tabla16[NUM],Tabla1[[#This Row],[CODIGO]])</f>
        <v>0</v>
      </c>
      <c r="K1066" t="str">
        <f>FIXED(Tabla1[[#This Row],[TASA 16%]],0)</f>
        <v>0</v>
      </c>
      <c r="L1066" t="str">
        <f>FIXED(Tabla1[[#This Row],[TASA 0%]],0)</f>
        <v>0</v>
      </c>
      <c r="M1066" t="str">
        <f>FIXED(Tabla1[[#This Row],[TASA EXE.]],0)</f>
        <v>0</v>
      </c>
      <c r="N1066" t="str">
        <f>FIXED(Tabla1[[#This Row],[IVA]],0)</f>
        <v>0</v>
      </c>
      <c r="O1066" t="str">
        <f>FIXED(Tabla1[[#This Row],[ISR RET]],0)</f>
        <v>0</v>
      </c>
      <c r="P1066" t="str">
        <f>FIXED(Tabla1[[#This Row],[IVA RET]],0)</f>
        <v>0</v>
      </c>
      <c r="R1066" s="35">
        <f>Tabla1[[#This Row],[TASA 16]]*16%</f>
        <v>0</v>
      </c>
    </row>
    <row r="1067" spans="2:20" x14ac:dyDescent="0.25">
      <c r="B1067" t="str">
        <f>'[1]210 Y RFC'!A1067</f>
        <v>QAO680613E91</v>
      </c>
      <c r="C1067" t="str">
        <f>'[1]210 Y RFC'!B1067</f>
        <v>210-1064</v>
      </c>
      <c r="D1067" t="str">
        <f>'[1]210 Y RFC'!C1067</f>
        <v>QUALTIA ALIMENTOS OPERACIONES S DE RL DE CV</v>
      </c>
      <c r="E1067" s="28">
        <f>SUMIFS(Tabla16[TASA 16],Tabla16[NUM],Tabla1[[#This Row],[CODIGO]])</f>
        <v>0</v>
      </c>
      <c r="F1067" s="28">
        <f>SUMIFS(Tabla16[TASA 0%],Tabla16[NUM],Tabla1[[#This Row],[CODIGO]])</f>
        <v>0</v>
      </c>
      <c r="G1067" s="28">
        <f>SUMIFS(Tabla16[[EXENTO ]],Tabla16[NUM],Tabla1[[#This Row],[CODIGO]])</f>
        <v>0</v>
      </c>
      <c r="H1067" s="28">
        <f>SUMIFS(Tabla16[IVA],Tabla16[NUM],Tabla1[[#This Row],[CODIGO]])</f>
        <v>0</v>
      </c>
      <c r="I1067" s="28">
        <f>SUMIFS(Tabla16[ISR RET.],Tabla16[NUM],Tabla1[[#This Row],[CODIGO]])</f>
        <v>0</v>
      </c>
      <c r="J1067" s="28">
        <f>SUMIFS(Tabla16[IVA RET.],Tabla16[NUM],Tabla1[[#This Row],[CODIGO]])</f>
        <v>0</v>
      </c>
      <c r="K1067" t="str">
        <f>FIXED(Tabla1[[#This Row],[TASA 16%]],0)</f>
        <v>0</v>
      </c>
      <c r="L1067" t="str">
        <f>FIXED(Tabla1[[#This Row],[TASA 0%]],0)</f>
        <v>0</v>
      </c>
      <c r="M1067" t="str">
        <f>FIXED(Tabla1[[#This Row],[TASA EXE.]],0)</f>
        <v>0</v>
      </c>
      <c r="N1067" t="str">
        <f>FIXED(Tabla1[[#This Row],[IVA]],0)</f>
        <v>0</v>
      </c>
      <c r="O1067" t="str">
        <f>FIXED(Tabla1[[#This Row],[ISR RET]],0)</f>
        <v>0</v>
      </c>
      <c r="P1067" t="str">
        <f>FIXED(Tabla1[[#This Row],[IVA RET]],0)</f>
        <v>0</v>
      </c>
      <c r="R1067" s="35">
        <f>Tabla1[[#This Row],[TASA 16]]*16%</f>
        <v>0</v>
      </c>
    </row>
    <row r="1068" spans="2:20" x14ac:dyDescent="0.25">
      <c r="B1068" t="str">
        <f>'[1]210 Y RFC'!A1068</f>
        <v>BAG011002QX1</v>
      </c>
      <c r="C1068" t="str">
        <f>'[1]210 Y RFC'!B1068</f>
        <v>210-1065</v>
      </c>
      <c r="D1068" t="str">
        <f>'[1]210 Y RFC'!C1068</f>
        <v>EL BARATO DE AGUASCALIENTES SA DE CV</v>
      </c>
      <c r="E1068" s="28">
        <f>SUMIFS(Tabla16[TASA 16],Tabla16[NUM],Tabla1[[#This Row],[CODIGO]])</f>
        <v>0</v>
      </c>
      <c r="F1068" s="28">
        <f>SUMIFS(Tabla16[TASA 0%],Tabla16[NUM],Tabla1[[#This Row],[CODIGO]])</f>
        <v>0</v>
      </c>
      <c r="G1068" s="28">
        <f>SUMIFS(Tabla16[[EXENTO ]],Tabla16[NUM],Tabla1[[#This Row],[CODIGO]])</f>
        <v>0</v>
      </c>
      <c r="H1068" s="28">
        <f>SUMIFS(Tabla16[IVA],Tabla16[NUM],Tabla1[[#This Row],[CODIGO]])</f>
        <v>0</v>
      </c>
      <c r="I1068" s="28">
        <f>SUMIFS(Tabla16[ISR RET.],Tabla16[NUM],Tabla1[[#This Row],[CODIGO]])</f>
        <v>0</v>
      </c>
      <c r="J1068" s="28">
        <f>SUMIFS(Tabla16[IVA RET.],Tabla16[NUM],Tabla1[[#This Row],[CODIGO]])</f>
        <v>0</v>
      </c>
      <c r="K1068" t="str">
        <f>FIXED(Tabla1[[#This Row],[TASA 16%]],0)</f>
        <v>0</v>
      </c>
      <c r="L1068" t="str">
        <f>FIXED(Tabla1[[#This Row],[TASA 0%]],0)</f>
        <v>0</v>
      </c>
      <c r="M1068" t="str">
        <f>FIXED(Tabla1[[#This Row],[TASA EXE.]],0)</f>
        <v>0</v>
      </c>
      <c r="N1068" t="str">
        <f>FIXED(Tabla1[[#This Row],[IVA]],0)</f>
        <v>0</v>
      </c>
      <c r="O1068" t="str">
        <f>FIXED(Tabla1[[#This Row],[ISR RET]],0)</f>
        <v>0</v>
      </c>
      <c r="P1068" t="str">
        <f>FIXED(Tabla1[[#This Row],[IVA RET]],0)</f>
        <v>0</v>
      </c>
      <c r="R1068" s="35">
        <f>Tabla1[[#This Row],[TASA 16]]*16%</f>
        <v>0</v>
      </c>
    </row>
    <row r="1069" spans="2:20" x14ac:dyDescent="0.25">
      <c r="B1069" t="str">
        <f>'[1]210 Y RFC'!A1069</f>
        <v>PSI020610446</v>
      </c>
      <c r="C1069" t="str">
        <f>'[1]210 Y RFC'!B1069</f>
        <v>210-1066</v>
      </c>
      <c r="D1069" t="str">
        <f>'[1]210 Y RFC'!C1069</f>
        <v>PEPITORIA SINALOENSE S DE RL DE CV</v>
      </c>
      <c r="E1069" s="28">
        <f>SUMIFS(Tabla16[TASA 16],Tabla16[NUM],Tabla1[[#This Row],[CODIGO]])</f>
        <v>0</v>
      </c>
      <c r="F1069" s="28">
        <f>SUMIFS(Tabla16[TASA 0%],Tabla16[NUM],Tabla1[[#This Row],[CODIGO]])</f>
        <v>0</v>
      </c>
      <c r="G1069" s="28">
        <f>SUMIFS(Tabla16[[EXENTO ]],Tabla16[NUM],Tabla1[[#This Row],[CODIGO]])</f>
        <v>0</v>
      </c>
      <c r="H1069" s="28">
        <f>SUMIFS(Tabla16[IVA],Tabla16[NUM],Tabla1[[#This Row],[CODIGO]])</f>
        <v>0</v>
      </c>
      <c r="I1069" s="28">
        <f>SUMIFS(Tabla16[ISR RET.],Tabla16[NUM],Tabla1[[#This Row],[CODIGO]])</f>
        <v>0</v>
      </c>
      <c r="J1069" s="28">
        <f>SUMIFS(Tabla16[IVA RET.],Tabla16[NUM],Tabla1[[#This Row],[CODIGO]])</f>
        <v>0</v>
      </c>
      <c r="K1069" t="str">
        <f>FIXED(Tabla1[[#This Row],[TASA 16%]],0)</f>
        <v>0</v>
      </c>
      <c r="L1069" t="str">
        <f>FIXED(Tabla1[[#This Row],[TASA 0%]],0)</f>
        <v>0</v>
      </c>
      <c r="M1069" t="str">
        <f>FIXED(Tabla1[[#This Row],[TASA EXE.]],0)</f>
        <v>0</v>
      </c>
      <c r="N1069" t="str">
        <f>FIXED(Tabla1[[#This Row],[IVA]],0)</f>
        <v>0</v>
      </c>
      <c r="O1069" t="str">
        <f>FIXED(Tabla1[[#This Row],[ISR RET]],0)</f>
        <v>0</v>
      </c>
      <c r="P1069" t="str">
        <f>FIXED(Tabla1[[#This Row],[IVA RET]],0)</f>
        <v>0</v>
      </c>
      <c r="R1069" s="35">
        <f>Tabla1[[#This Row],[TASA 16]]*16%</f>
        <v>0</v>
      </c>
      <c r="T1069" s="67"/>
    </row>
    <row r="1070" spans="2:20" x14ac:dyDescent="0.25">
      <c r="B1070" t="str">
        <f>'[1]210 Y RFC'!A1070</f>
        <v>CAD150511SX3</v>
      </c>
      <c r="C1070" t="str">
        <f>'[1]210 Y RFC'!B1070</f>
        <v>210-1067</v>
      </c>
      <c r="D1070" t="str">
        <f>'[1]210 Y RFC'!C1070</f>
        <v>COMERCIALIZADORA DE ADORNOS SA DE CV</v>
      </c>
      <c r="E1070" s="28">
        <f>SUMIFS(Tabla16[TASA 16],Tabla16[NUM],Tabla1[[#This Row],[CODIGO]])</f>
        <v>708161.25</v>
      </c>
      <c r="F1070" s="28">
        <f>SUMIFS(Tabla16[TASA 0%],Tabla16[NUM],Tabla1[[#This Row],[CODIGO]])</f>
        <v>1.9999999996116458E-2</v>
      </c>
      <c r="G1070" s="28">
        <f>SUMIFS(Tabla16[[EXENTO ]],Tabla16[NUM],Tabla1[[#This Row],[CODIGO]])</f>
        <v>0.01</v>
      </c>
      <c r="H1070" s="28">
        <f>SUMIFS(Tabla16[IVA],Tabla16[NUM],Tabla1[[#This Row],[CODIGO]])</f>
        <v>113305.8</v>
      </c>
      <c r="I1070" s="28">
        <f>SUMIFS(Tabla16[ISR RET.],Tabla16[NUM],Tabla1[[#This Row],[CODIGO]])</f>
        <v>0</v>
      </c>
      <c r="J1070" s="28">
        <f>SUMIFS(Tabla16[IVA RET.],Tabla16[NUM],Tabla1[[#This Row],[CODIGO]])</f>
        <v>0</v>
      </c>
      <c r="K1070" t="str">
        <f>FIXED(Tabla1[[#This Row],[TASA 16%]],0)</f>
        <v>708,161</v>
      </c>
      <c r="L1070" t="str">
        <f>FIXED(Tabla1[[#This Row],[TASA 0%]],0)</f>
        <v>0</v>
      </c>
      <c r="M1070" t="str">
        <f>FIXED(Tabla1[[#This Row],[TASA EXE.]],0)</f>
        <v>0</v>
      </c>
      <c r="N1070" t="str">
        <f>FIXED(Tabla1[[#This Row],[IVA]],0)</f>
        <v>113,306</v>
      </c>
      <c r="O1070" t="str">
        <f>FIXED(Tabla1[[#This Row],[ISR RET]],0)</f>
        <v>0</v>
      </c>
      <c r="P1070" t="str">
        <f>FIXED(Tabla1[[#This Row],[IVA RET]],0)</f>
        <v>0</v>
      </c>
      <c r="R1070" s="35">
        <f>Tabla1[[#This Row],[TASA 16]]*16%</f>
        <v>113305.76000000001</v>
      </c>
    </row>
    <row r="1071" spans="2:20" x14ac:dyDescent="0.25">
      <c r="B1071" t="str">
        <f>'[1]210 Y RFC'!A1071</f>
        <v>TIN090211JC9</v>
      </c>
      <c r="C1071" t="str">
        <f>'[1]210 Y RFC'!B1071</f>
        <v>210-1068</v>
      </c>
      <c r="D1071" t="str">
        <f>'[1]210 Y RFC'!C1071</f>
        <v>TOKA INTERNACIONAL SAPI DE CV</v>
      </c>
      <c r="E1071" s="28">
        <f>SUMIFS(Tabla16[TASA 16],Tabla16[NUM],Tabla1[[#This Row],[CODIGO]])</f>
        <v>10295.6875</v>
      </c>
      <c r="F1071" s="28">
        <f>SUMIFS(Tabla16[TASA 0%],Tabla16[NUM],Tabla1[[#This Row],[CODIGO]])</f>
        <v>2.5000000000545697E-3</v>
      </c>
      <c r="G1071" s="28">
        <f>SUMIFS(Tabla16[[EXENTO ]],Tabla16[NUM],Tabla1[[#This Row],[CODIGO]])</f>
        <v>0</v>
      </c>
      <c r="H1071" s="28">
        <f>SUMIFS(Tabla16[IVA],Tabla16[NUM],Tabla1[[#This Row],[CODIGO]])</f>
        <v>1647.31</v>
      </c>
      <c r="I1071" s="28">
        <f>SUMIFS(Tabla16[ISR RET.],Tabla16[NUM],Tabla1[[#This Row],[CODIGO]])</f>
        <v>0</v>
      </c>
      <c r="J1071" s="28">
        <f>SUMIFS(Tabla16[IVA RET.],Tabla16[NUM],Tabla1[[#This Row],[CODIGO]])</f>
        <v>0</v>
      </c>
      <c r="K1071" t="str">
        <f>FIXED(Tabla1[[#This Row],[TASA 16%]],0)</f>
        <v>10,296</v>
      </c>
      <c r="L1071" t="str">
        <f>FIXED(Tabla1[[#This Row],[TASA 0%]],0)</f>
        <v>0</v>
      </c>
      <c r="M1071" t="str">
        <f>FIXED(Tabla1[[#This Row],[TASA EXE.]],0)</f>
        <v>0</v>
      </c>
      <c r="N1071" t="str">
        <f>FIXED(Tabla1[[#This Row],[IVA]],0)</f>
        <v>1,647</v>
      </c>
      <c r="O1071" t="str">
        <f>FIXED(Tabla1[[#This Row],[ISR RET]],0)</f>
        <v>0</v>
      </c>
      <c r="P1071" t="str">
        <f>FIXED(Tabla1[[#This Row],[IVA RET]],0)</f>
        <v>0</v>
      </c>
      <c r="R1071" s="35">
        <f>Tabla1[[#This Row],[TASA 16]]*16%</f>
        <v>1647.3600000000001</v>
      </c>
    </row>
    <row r="1072" spans="2:20" x14ac:dyDescent="0.25">
      <c r="B1072" t="str">
        <f>'[1]210 Y RFC'!A1072</f>
        <v>CAT991217JM1</v>
      </c>
      <c r="C1072" t="str">
        <f>'[1]210 Y RFC'!B1072</f>
        <v>210-1069</v>
      </c>
      <c r="D1072" t="str">
        <f>'[1]210 Y RFC'!C1072</f>
        <v>CENTRAL DE ACEROS TEPA SA DE CV</v>
      </c>
      <c r="E1072" s="28">
        <f>SUMIFS(Tabla16[TASA 16],Tabla16[NUM],Tabla1[[#This Row],[CODIGO]])</f>
        <v>0</v>
      </c>
      <c r="F1072" s="28">
        <f>SUMIFS(Tabla16[TASA 0%],Tabla16[NUM],Tabla1[[#This Row],[CODIGO]])</f>
        <v>0</v>
      </c>
      <c r="G1072" s="28">
        <f>SUMIFS(Tabla16[[EXENTO ]],Tabla16[NUM],Tabla1[[#This Row],[CODIGO]])</f>
        <v>0</v>
      </c>
      <c r="H1072" s="28">
        <f>SUMIFS(Tabla16[IVA],Tabla16[NUM],Tabla1[[#This Row],[CODIGO]])</f>
        <v>0</v>
      </c>
      <c r="I1072" s="28">
        <f>SUMIFS(Tabla16[ISR RET.],Tabla16[NUM],Tabla1[[#This Row],[CODIGO]])</f>
        <v>0</v>
      </c>
      <c r="J1072" s="28">
        <f>SUMIFS(Tabla16[IVA RET.],Tabla16[NUM],Tabla1[[#This Row],[CODIGO]])</f>
        <v>0</v>
      </c>
      <c r="K1072" t="str">
        <f>FIXED(Tabla1[[#This Row],[TASA 16%]],0)</f>
        <v>0</v>
      </c>
      <c r="L1072" t="str">
        <f>FIXED(Tabla1[[#This Row],[TASA 0%]],0)</f>
        <v>0</v>
      </c>
      <c r="M1072" t="str">
        <f>FIXED(Tabla1[[#This Row],[TASA EXE.]],0)</f>
        <v>0</v>
      </c>
      <c r="N1072" t="str">
        <f>FIXED(Tabla1[[#This Row],[IVA]],0)</f>
        <v>0</v>
      </c>
      <c r="O1072" t="str">
        <f>FIXED(Tabla1[[#This Row],[ISR RET]],0)</f>
        <v>0</v>
      </c>
      <c r="P1072" t="str">
        <f>FIXED(Tabla1[[#This Row],[IVA RET]],0)</f>
        <v>0</v>
      </c>
      <c r="R1072" s="35">
        <f>Tabla1[[#This Row],[TASA 16]]*16%</f>
        <v>0</v>
      </c>
      <c r="T1072" s="67"/>
    </row>
    <row r="1073" spans="2:20" x14ac:dyDescent="0.25">
      <c r="B1073" t="str">
        <f>'[1]210 Y RFC'!A1073</f>
        <v>MFA171204SC0</v>
      </c>
      <c r="C1073" t="str">
        <f>'[1]210 Y RFC'!B1073</f>
        <v>210-1070</v>
      </c>
      <c r="D1073" t="str">
        <f>'[1]210 Y RFC'!C1073</f>
        <v>MEDITEC FARMA SA DE CV</v>
      </c>
      <c r="E1073" s="28">
        <f>SUMIFS(Tabla16[TASA 16],Tabla16[NUM],Tabla1[[#This Row],[CODIGO]])</f>
        <v>22368.375</v>
      </c>
      <c r="F1073" s="28">
        <f>SUMIFS(Tabla16[TASA 0%],Tabla16[NUM],Tabla1[[#This Row],[CODIGO]])</f>
        <v>504584.97499999998</v>
      </c>
      <c r="G1073" s="28">
        <f>SUMIFS(Tabla16[[EXENTO ]],Tabla16[NUM],Tabla1[[#This Row],[CODIGO]])</f>
        <v>0</v>
      </c>
      <c r="H1073" s="28">
        <f>SUMIFS(Tabla16[IVA],Tabla16[NUM],Tabla1[[#This Row],[CODIGO]])</f>
        <v>3578.9399999999996</v>
      </c>
      <c r="I1073" s="28">
        <f>SUMIFS(Tabla16[ISR RET.],Tabla16[NUM],Tabla1[[#This Row],[CODIGO]])</f>
        <v>0</v>
      </c>
      <c r="J1073" s="28">
        <f>SUMIFS(Tabla16[IVA RET.],Tabla16[NUM],Tabla1[[#This Row],[CODIGO]])</f>
        <v>0</v>
      </c>
      <c r="K1073" t="str">
        <f>FIXED(Tabla1[[#This Row],[TASA 16%]],0)</f>
        <v>22,368</v>
      </c>
      <c r="L1073" t="str">
        <f>FIXED(Tabla1[[#This Row],[TASA 0%]],0)</f>
        <v>504,585</v>
      </c>
      <c r="M1073" t="str">
        <f>FIXED(Tabla1[[#This Row],[TASA EXE.]],0)</f>
        <v>0</v>
      </c>
      <c r="N1073" t="str">
        <f>FIXED(Tabla1[[#This Row],[IVA]],0)</f>
        <v>3,579</v>
      </c>
      <c r="O1073" t="str">
        <f>FIXED(Tabla1[[#This Row],[ISR RET]],0)</f>
        <v>0</v>
      </c>
      <c r="P1073" t="str">
        <f>FIXED(Tabla1[[#This Row],[IVA RET]],0)</f>
        <v>0</v>
      </c>
      <c r="R1073" s="35">
        <f>Tabla1[[#This Row],[TASA 16]]*16%</f>
        <v>3578.88</v>
      </c>
    </row>
    <row r="1074" spans="2:20" x14ac:dyDescent="0.25">
      <c r="B1074" t="str">
        <f>'[1]210 Y RFC'!A1074</f>
        <v>PAG840101GL9</v>
      </c>
      <c r="C1074" t="str">
        <f>'[1]210 Y RFC'!B1074</f>
        <v>210-1071</v>
      </c>
      <c r="D1074" t="str">
        <f>'[1]210 Y RFC'!C1074</f>
        <v>PASTEURIZADORA AGUASCALIENTES SA DE CV</v>
      </c>
      <c r="E1074" s="28">
        <f>SUMIFS(Tabla16[TASA 16],Tabla16[NUM],Tabla1[[#This Row],[CODIGO]])</f>
        <v>0</v>
      </c>
      <c r="F1074" s="28">
        <f>SUMIFS(Tabla16[TASA 0%],Tabla16[NUM],Tabla1[[#This Row],[CODIGO]])</f>
        <v>123625.44</v>
      </c>
      <c r="G1074" s="28">
        <f>SUMIFS(Tabla16[[EXENTO ]],Tabla16[NUM],Tabla1[[#This Row],[CODIGO]])</f>
        <v>0</v>
      </c>
      <c r="H1074" s="28">
        <f>SUMIFS(Tabla16[IVA],Tabla16[NUM],Tabla1[[#This Row],[CODIGO]])</f>
        <v>0</v>
      </c>
      <c r="I1074" s="28">
        <f>SUMIFS(Tabla16[ISR RET.],Tabla16[NUM],Tabla1[[#This Row],[CODIGO]])</f>
        <v>0</v>
      </c>
      <c r="J1074" s="28">
        <f>SUMIFS(Tabla16[IVA RET.],Tabla16[NUM],Tabla1[[#This Row],[CODIGO]])</f>
        <v>0</v>
      </c>
      <c r="K1074" t="str">
        <f>FIXED(Tabla1[[#This Row],[TASA 16%]],0)</f>
        <v>0</v>
      </c>
      <c r="L1074" t="str">
        <f>FIXED(Tabla1[[#This Row],[TASA 0%]],0)</f>
        <v>123,625</v>
      </c>
      <c r="M1074" t="str">
        <f>FIXED(Tabla1[[#This Row],[TASA EXE.]],0)</f>
        <v>0</v>
      </c>
      <c r="N1074" t="str">
        <f>FIXED(Tabla1[[#This Row],[IVA]],0)</f>
        <v>0</v>
      </c>
      <c r="O1074" t="str">
        <f>FIXED(Tabla1[[#This Row],[ISR RET]],0)</f>
        <v>0</v>
      </c>
      <c r="P1074" t="str">
        <f>FIXED(Tabla1[[#This Row],[IVA RET]],0)</f>
        <v>0</v>
      </c>
      <c r="R1074" s="35">
        <f>Tabla1[[#This Row],[TASA 16]]*16%</f>
        <v>0</v>
      </c>
    </row>
    <row r="1075" spans="2:20" x14ac:dyDescent="0.25">
      <c r="B1075" t="str">
        <f>'[1]210 Y RFC'!A1075</f>
        <v>SEAG620228F9A</v>
      </c>
      <c r="C1075" t="str">
        <f>'[1]210 Y RFC'!B1075</f>
        <v>210-1072</v>
      </c>
      <c r="D1075" t="str">
        <f>'[1]210 Y RFC'!C1075</f>
        <v>SERRANO ACEVES GABRIEL</v>
      </c>
      <c r="E1075" s="28">
        <f>SUMIFS(Tabla16[TASA 16],Tabla16[NUM],Tabla1[[#This Row],[CODIGO]])</f>
        <v>0</v>
      </c>
      <c r="F1075" s="28">
        <f>SUMIFS(Tabla16[TASA 0%],Tabla16[NUM],Tabla1[[#This Row],[CODIGO]])</f>
        <v>0</v>
      </c>
      <c r="G1075" s="28">
        <f>SUMIFS(Tabla16[[EXENTO ]],Tabla16[NUM],Tabla1[[#This Row],[CODIGO]])</f>
        <v>0</v>
      </c>
      <c r="H1075" s="28">
        <f>SUMIFS(Tabla16[IVA],Tabla16[NUM],Tabla1[[#This Row],[CODIGO]])</f>
        <v>0</v>
      </c>
      <c r="I1075" s="28">
        <f>SUMIFS(Tabla16[ISR RET.],Tabla16[NUM],Tabla1[[#This Row],[CODIGO]])</f>
        <v>0</v>
      </c>
      <c r="J1075" s="28">
        <f>SUMIFS(Tabla16[IVA RET.],Tabla16[NUM],Tabla1[[#This Row],[CODIGO]])</f>
        <v>0</v>
      </c>
      <c r="K1075" t="str">
        <f>FIXED(Tabla1[[#This Row],[TASA 16%]],0)</f>
        <v>0</v>
      </c>
      <c r="L1075" t="str">
        <f>FIXED(Tabla1[[#This Row],[TASA 0%]],0)</f>
        <v>0</v>
      </c>
      <c r="M1075" t="str">
        <f>FIXED(Tabla1[[#This Row],[TASA EXE.]],0)</f>
        <v>0</v>
      </c>
      <c r="N1075" t="str">
        <f>FIXED(Tabla1[[#This Row],[IVA]],0)</f>
        <v>0</v>
      </c>
      <c r="O1075" t="str">
        <f>FIXED(Tabla1[[#This Row],[ISR RET]],0)</f>
        <v>0</v>
      </c>
      <c r="P1075" t="str">
        <f>FIXED(Tabla1[[#This Row],[IVA RET]],0)</f>
        <v>0</v>
      </c>
      <c r="R1075" s="35">
        <f>Tabla1[[#This Row],[TASA 16]]*16%</f>
        <v>0</v>
      </c>
    </row>
    <row r="1076" spans="2:20" x14ac:dyDescent="0.25">
      <c r="B1076" t="str">
        <f>'[1]210 Y RFC'!A1076</f>
        <v>OMA151223FL9</v>
      </c>
      <c r="C1076" t="str">
        <f>'[1]210 Y RFC'!B1076</f>
        <v>210-1073</v>
      </c>
      <c r="D1076" t="str">
        <f>'[1]210 Y RFC'!C1076</f>
        <v xml:space="preserve">ORGANICS MAXDUL SA DE CV </v>
      </c>
      <c r="E1076" s="28">
        <f>SUMIFS(Tabla16[TASA 16],Tabla16[NUM],Tabla1[[#This Row],[CODIGO]])</f>
        <v>0</v>
      </c>
      <c r="F1076" s="28">
        <f>SUMIFS(Tabla16[TASA 0%],Tabla16[NUM],Tabla1[[#This Row],[CODIGO]])</f>
        <v>0</v>
      </c>
      <c r="G1076" s="28">
        <f>SUMIFS(Tabla16[[EXENTO ]],Tabla16[NUM],Tabla1[[#This Row],[CODIGO]])</f>
        <v>0</v>
      </c>
      <c r="H1076" s="28">
        <f>SUMIFS(Tabla16[IVA],Tabla16[NUM],Tabla1[[#This Row],[CODIGO]])</f>
        <v>0</v>
      </c>
      <c r="I1076" s="28">
        <f>SUMIFS(Tabla16[ISR RET.],Tabla16[NUM],Tabla1[[#This Row],[CODIGO]])</f>
        <v>0</v>
      </c>
      <c r="J1076" s="28">
        <f>SUMIFS(Tabla16[IVA RET.],Tabla16[NUM],Tabla1[[#This Row],[CODIGO]])</f>
        <v>0</v>
      </c>
      <c r="K1076" t="str">
        <f>FIXED(Tabla1[[#This Row],[TASA 16%]],0)</f>
        <v>0</v>
      </c>
      <c r="L1076" t="str">
        <f>FIXED(Tabla1[[#This Row],[TASA 0%]],0)</f>
        <v>0</v>
      </c>
      <c r="M1076" t="str">
        <f>FIXED(Tabla1[[#This Row],[TASA EXE.]],0)</f>
        <v>0</v>
      </c>
      <c r="N1076" t="str">
        <f>FIXED(Tabla1[[#This Row],[IVA]],0)</f>
        <v>0</v>
      </c>
      <c r="O1076" t="str">
        <f>FIXED(Tabla1[[#This Row],[ISR RET]],0)</f>
        <v>0</v>
      </c>
      <c r="P1076" t="str">
        <f>FIXED(Tabla1[[#This Row],[IVA RET]],0)</f>
        <v>0</v>
      </c>
      <c r="R1076" s="35">
        <f>Tabla1[[#This Row],[TASA 16]]*16%</f>
        <v>0</v>
      </c>
    </row>
    <row r="1077" spans="2:20" x14ac:dyDescent="0.25">
      <c r="B1077" t="str">
        <f>'[1]210 Y RFC'!A1077</f>
        <v>LTO060320QN2</v>
      </c>
      <c r="C1077" t="str">
        <f>'[1]210 Y RFC'!B1077</f>
        <v>210-1074</v>
      </c>
      <c r="D1077" t="str">
        <f>'[1]210 Y RFC'!C1077</f>
        <v>LABORATORIOS TORRENT SA DE CV</v>
      </c>
      <c r="E1077" s="28">
        <f>SUMIFS(Tabla16[TASA 16],Tabla16[NUM],Tabla1[[#This Row],[CODIGO]])</f>
        <v>0</v>
      </c>
      <c r="F1077" s="28">
        <f>SUMIFS(Tabla16[TASA 0%],Tabla16[NUM],Tabla1[[#This Row],[CODIGO]])</f>
        <v>262286.56</v>
      </c>
      <c r="G1077" s="28">
        <f>SUMIFS(Tabla16[[EXENTO ]],Tabla16[NUM],Tabla1[[#This Row],[CODIGO]])</f>
        <v>0</v>
      </c>
      <c r="H1077" s="28">
        <f>SUMIFS(Tabla16[IVA],Tabla16[NUM],Tabla1[[#This Row],[CODIGO]])</f>
        <v>0</v>
      </c>
      <c r="I1077" s="28">
        <f>SUMIFS(Tabla16[ISR RET.],Tabla16[NUM],Tabla1[[#This Row],[CODIGO]])</f>
        <v>0</v>
      </c>
      <c r="J1077" s="28">
        <f>SUMIFS(Tabla16[IVA RET.],Tabla16[NUM],Tabla1[[#This Row],[CODIGO]])</f>
        <v>0</v>
      </c>
      <c r="K1077" t="str">
        <f>FIXED(Tabla1[[#This Row],[TASA 16%]],0)</f>
        <v>0</v>
      </c>
      <c r="L1077" t="str">
        <f>FIXED(Tabla1[[#This Row],[TASA 0%]],0)</f>
        <v>262,287</v>
      </c>
      <c r="M1077" t="str">
        <f>FIXED(Tabla1[[#This Row],[TASA EXE.]],0)</f>
        <v>0</v>
      </c>
      <c r="N1077" t="str">
        <f>FIXED(Tabla1[[#This Row],[IVA]],0)</f>
        <v>0</v>
      </c>
      <c r="O1077" t="str">
        <f>FIXED(Tabla1[[#This Row],[ISR RET]],0)</f>
        <v>0</v>
      </c>
      <c r="P1077" t="str">
        <f>FIXED(Tabla1[[#This Row],[IVA RET]],0)</f>
        <v>0</v>
      </c>
      <c r="R1077" s="35">
        <f>Tabla1[[#This Row],[TASA 16]]*16%</f>
        <v>0</v>
      </c>
    </row>
    <row r="1078" spans="2:20" x14ac:dyDescent="0.25">
      <c r="B1078" t="str">
        <f>'[1]210 Y RFC'!A1078</f>
        <v>GURA9207197H9</v>
      </c>
      <c r="C1078" t="str">
        <f>'[1]210 Y RFC'!B1078</f>
        <v>210-1075</v>
      </c>
      <c r="D1078" t="str">
        <f>'[1]210 Y RFC'!C1078</f>
        <v>GUTIERREZ REYES ANDREA LIZBETH</v>
      </c>
      <c r="E1078" s="28">
        <f>SUMIFS(Tabla16[TASA 16],Tabla16[NUM],Tabla1[[#This Row],[CODIGO]])</f>
        <v>0</v>
      </c>
      <c r="F1078" s="28">
        <f>SUMIFS(Tabla16[TASA 0%],Tabla16[NUM],Tabla1[[#This Row],[CODIGO]])</f>
        <v>0</v>
      </c>
      <c r="G1078" s="28">
        <f>SUMIFS(Tabla16[[EXENTO ]],Tabla16[NUM],Tabla1[[#This Row],[CODIGO]])</f>
        <v>0</v>
      </c>
      <c r="H1078" s="28">
        <f>SUMIFS(Tabla16[IVA],Tabla16[NUM],Tabla1[[#This Row],[CODIGO]])</f>
        <v>0</v>
      </c>
      <c r="I1078" s="28">
        <f>SUMIFS(Tabla16[ISR RET.],Tabla16[NUM],Tabla1[[#This Row],[CODIGO]])</f>
        <v>0</v>
      </c>
      <c r="J1078" s="28">
        <f>SUMIFS(Tabla16[IVA RET.],Tabla16[NUM],Tabla1[[#This Row],[CODIGO]])</f>
        <v>0</v>
      </c>
      <c r="K1078" t="str">
        <f>FIXED(Tabla1[[#This Row],[TASA 16%]],0)</f>
        <v>0</v>
      </c>
      <c r="L1078" t="str">
        <f>FIXED(Tabla1[[#This Row],[TASA 0%]],0)</f>
        <v>0</v>
      </c>
      <c r="M1078" t="str">
        <f>FIXED(Tabla1[[#This Row],[TASA EXE.]],0)</f>
        <v>0</v>
      </c>
      <c r="N1078" t="str">
        <f>FIXED(Tabla1[[#This Row],[IVA]],0)</f>
        <v>0</v>
      </c>
      <c r="O1078" t="str">
        <f>FIXED(Tabla1[[#This Row],[ISR RET]],0)</f>
        <v>0</v>
      </c>
      <c r="P1078" t="str">
        <f>FIXED(Tabla1[[#This Row],[IVA RET]],0)</f>
        <v>0</v>
      </c>
      <c r="R1078" s="35">
        <f>Tabla1[[#This Row],[TASA 16]]*16%</f>
        <v>0</v>
      </c>
    </row>
    <row r="1079" spans="2:20" x14ac:dyDescent="0.25">
      <c r="B1079" t="str">
        <f>'[1]210 Y RFC'!A1079</f>
        <v>MANM690116226</v>
      </c>
      <c r="C1079" t="str">
        <f>'[1]210 Y RFC'!B1079</f>
        <v>210-1076</v>
      </c>
      <c r="D1079" t="str">
        <f>'[1]210 Y RFC'!C1079</f>
        <v>MARTINEZ NOLASCO MARCELO</v>
      </c>
      <c r="E1079" s="28">
        <f>SUMIFS(Tabla16[TASA 16],Tabla16[NUM],Tabla1[[#This Row],[CODIGO]])</f>
        <v>0</v>
      </c>
      <c r="F1079" s="28">
        <f>SUMIFS(Tabla16[TASA 0%],Tabla16[NUM],Tabla1[[#This Row],[CODIGO]])</f>
        <v>0</v>
      </c>
      <c r="G1079" s="28">
        <f>SUMIFS(Tabla16[[EXENTO ]],Tabla16[NUM],Tabla1[[#This Row],[CODIGO]])</f>
        <v>0</v>
      </c>
      <c r="H1079" s="28">
        <f>SUMIFS(Tabla16[IVA],Tabla16[NUM],Tabla1[[#This Row],[CODIGO]])</f>
        <v>0</v>
      </c>
      <c r="I1079" s="28">
        <f>SUMIFS(Tabla16[ISR RET.],Tabla16[NUM],Tabla1[[#This Row],[CODIGO]])</f>
        <v>0</v>
      </c>
      <c r="J1079" s="28">
        <f>SUMIFS(Tabla16[IVA RET.],Tabla16[NUM],Tabla1[[#This Row],[CODIGO]])</f>
        <v>0</v>
      </c>
      <c r="K1079" t="str">
        <f>FIXED(Tabla1[[#This Row],[TASA 16%]],0)</f>
        <v>0</v>
      </c>
      <c r="L1079" t="str">
        <f>FIXED(Tabla1[[#This Row],[TASA 0%]],0)</f>
        <v>0</v>
      </c>
      <c r="M1079" t="str">
        <f>FIXED(Tabla1[[#This Row],[TASA EXE.]],0)</f>
        <v>0</v>
      </c>
      <c r="N1079" t="str">
        <f>FIXED(Tabla1[[#This Row],[IVA]],0)</f>
        <v>0</v>
      </c>
      <c r="O1079" t="str">
        <f>FIXED(Tabla1[[#This Row],[ISR RET]],0)</f>
        <v>0</v>
      </c>
      <c r="P1079" t="str">
        <f>FIXED(Tabla1[[#This Row],[IVA RET]],0)</f>
        <v>0</v>
      </c>
      <c r="R1079" s="35">
        <f>Tabla1[[#This Row],[TASA 16]]*16%</f>
        <v>0</v>
      </c>
    </row>
    <row r="1080" spans="2:20" x14ac:dyDescent="0.25">
      <c r="B1080" t="str">
        <f>'[1]210 Y RFC'!A1080</f>
        <v>PFO0104061M9</v>
      </c>
      <c r="C1080" t="str">
        <f>'[1]210 Y RFC'!B1080</f>
        <v>210-1077</v>
      </c>
      <c r="D1080" t="str">
        <f>'[1]210 Y RFC'!C1080</f>
        <v>PRODUCTOS FOLISANA SA DE CV</v>
      </c>
      <c r="E1080" s="28">
        <f>SUMIFS(Tabla16[TASA 16],Tabla16[NUM],Tabla1[[#This Row],[CODIGO]])</f>
        <v>0</v>
      </c>
      <c r="F1080" s="28">
        <f>SUMIFS(Tabla16[TASA 0%],Tabla16[NUM],Tabla1[[#This Row],[CODIGO]])</f>
        <v>0</v>
      </c>
      <c r="G1080" s="28">
        <f>SUMIFS(Tabla16[[EXENTO ]],Tabla16[NUM],Tabla1[[#This Row],[CODIGO]])</f>
        <v>0</v>
      </c>
      <c r="H1080" s="28">
        <f>SUMIFS(Tabla16[IVA],Tabla16[NUM],Tabla1[[#This Row],[CODIGO]])</f>
        <v>0</v>
      </c>
      <c r="I1080" s="28">
        <f>SUMIFS(Tabla16[ISR RET.],Tabla16[NUM],Tabla1[[#This Row],[CODIGO]])</f>
        <v>0</v>
      </c>
      <c r="J1080" s="28">
        <f>SUMIFS(Tabla16[IVA RET.],Tabla16[NUM],Tabla1[[#This Row],[CODIGO]])</f>
        <v>0</v>
      </c>
      <c r="K1080" t="str">
        <f>FIXED(Tabla1[[#This Row],[TASA 16%]],0)</f>
        <v>0</v>
      </c>
      <c r="L1080" t="str">
        <f>FIXED(Tabla1[[#This Row],[TASA 0%]],0)</f>
        <v>0</v>
      </c>
      <c r="M1080" t="str">
        <f>FIXED(Tabla1[[#This Row],[TASA EXE.]],0)</f>
        <v>0</v>
      </c>
      <c r="N1080" t="str">
        <f>FIXED(Tabla1[[#This Row],[IVA]],0)</f>
        <v>0</v>
      </c>
      <c r="O1080" t="str">
        <f>FIXED(Tabla1[[#This Row],[ISR RET]],0)</f>
        <v>0</v>
      </c>
      <c r="P1080" t="str">
        <f>FIXED(Tabla1[[#This Row],[IVA RET]],0)</f>
        <v>0</v>
      </c>
      <c r="R1080" s="35">
        <f>Tabla1[[#This Row],[TASA 16]]*16%</f>
        <v>0</v>
      </c>
    </row>
    <row r="1081" spans="2:20" x14ac:dyDescent="0.25">
      <c r="B1081" t="str">
        <f>'[1]210 Y RFC'!A1081</f>
        <v>JBM911203J3A</v>
      </c>
      <c r="C1081" t="str">
        <f>'[1]210 Y RFC'!B1081</f>
        <v>210-1078</v>
      </c>
      <c r="D1081" t="str">
        <f>'[1]210 Y RFC'!C1081</f>
        <v>JAN BELL DE MEXICO S DE RL DE CV</v>
      </c>
      <c r="E1081" s="28">
        <f>SUMIFS(Tabla16[TASA 16],Tabla16[NUM],Tabla1[[#This Row],[CODIGO]])</f>
        <v>0</v>
      </c>
      <c r="F1081" s="28">
        <f>SUMIFS(Tabla16[TASA 0%],Tabla16[NUM],Tabla1[[#This Row],[CODIGO]])</f>
        <v>0</v>
      </c>
      <c r="G1081" s="28">
        <f>SUMIFS(Tabla16[[EXENTO ]],Tabla16[NUM],Tabla1[[#This Row],[CODIGO]])</f>
        <v>0</v>
      </c>
      <c r="H1081" s="28">
        <f>SUMIFS(Tabla16[IVA],Tabla16[NUM],Tabla1[[#This Row],[CODIGO]])</f>
        <v>0</v>
      </c>
      <c r="I1081" s="28">
        <f>SUMIFS(Tabla16[ISR RET.],Tabla16[NUM],Tabla1[[#This Row],[CODIGO]])</f>
        <v>0</v>
      </c>
      <c r="J1081" s="28">
        <f>SUMIFS(Tabla16[IVA RET.],Tabla16[NUM],Tabla1[[#This Row],[CODIGO]])</f>
        <v>0</v>
      </c>
      <c r="K1081" t="str">
        <f>FIXED(Tabla1[[#This Row],[TASA 16%]],0)</f>
        <v>0</v>
      </c>
      <c r="L1081" t="str">
        <f>FIXED(Tabla1[[#This Row],[TASA 0%]],0)</f>
        <v>0</v>
      </c>
      <c r="M1081" t="str">
        <f>FIXED(Tabla1[[#This Row],[TASA EXE.]],0)</f>
        <v>0</v>
      </c>
      <c r="N1081" t="str">
        <f>FIXED(Tabla1[[#This Row],[IVA]],0)</f>
        <v>0</v>
      </c>
      <c r="O1081" t="str">
        <f>FIXED(Tabla1[[#This Row],[ISR RET]],0)</f>
        <v>0</v>
      </c>
      <c r="P1081" t="str">
        <f>FIXED(Tabla1[[#This Row],[IVA RET]],0)</f>
        <v>0</v>
      </c>
      <c r="R1081" s="35">
        <f>Tabla1[[#This Row],[TASA 16]]*16%</f>
        <v>0</v>
      </c>
    </row>
    <row r="1082" spans="2:20" x14ac:dyDescent="0.25">
      <c r="B1082" t="str">
        <f>'[1]210 Y RFC'!A1082</f>
        <v>CAD121205K52</v>
      </c>
      <c r="C1082" t="str">
        <f>'[1]210 Y RFC'!B1082</f>
        <v>210-1079</v>
      </c>
      <c r="D1082" t="str">
        <f>'[1]210 Y RFC'!C1082</f>
        <v>CENTRO DE ASESORIA DERMATOLOGICA DE OCCIDENTE SA DE CV</v>
      </c>
      <c r="E1082" s="28">
        <f>SUMIFS(Tabla16[TASA 16],Tabla16[NUM],Tabla1[[#This Row],[CODIGO]])</f>
        <v>0</v>
      </c>
      <c r="F1082" s="28">
        <f>SUMIFS(Tabla16[TASA 0%],Tabla16[NUM],Tabla1[[#This Row],[CODIGO]])</f>
        <v>0</v>
      </c>
      <c r="G1082" s="28">
        <f>SUMIFS(Tabla16[[EXENTO ]],Tabla16[NUM],Tabla1[[#This Row],[CODIGO]])</f>
        <v>0</v>
      </c>
      <c r="H1082" s="28">
        <f>SUMIFS(Tabla16[IVA],Tabla16[NUM],Tabla1[[#This Row],[CODIGO]])</f>
        <v>0</v>
      </c>
      <c r="I1082" s="28">
        <f>SUMIFS(Tabla16[ISR RET.],Tabla16[NUM],Tabla1[[#This Row],[CODIGO]])</f>
        <v>0</v>
      </c>
      <c r="J1082" s="28">
        <f>SUMIFS(Tabla16[IVA RET.],Tabla16[NUM],Tabla1[[#This Row],[CODIGO]])</f>
        <v>0</v>
      </c>
      <c r="K1082" t="str">
        <f>FIXED(Tabla1[[#This Row],[TASA 16%]],0)</f>
        <v>0</v>
      </c>
      <c r="L1082" t="str">
        <f>FIXED(Tabla1[[#This Row],[TASA 0%]],0)</f>
        <v>0</v>
      </c>
      <c r="M1082" t="str">
        <f>FIXED(Tabla1[[#This Row],[TASA EXE.]],0)</f>
        <v>0</v>
      </c>
      <c r="N1082" t="str">
        <f>FIXED(Tabla1[[#This Row],[IVA]],0)</f>
        <v>0</v>
      </c>
      <c r="O1082" t="str">
        <f>FIXED(Tabla1[[#This Row],[ISR RET]],0)</f>
        <v>0</v>
      </c>
      <c r="P1082" t="str">
        <f>FIXED(Tabla1[[#This Row],[IVA RET]],0)</f>
        <v>0</v>
      </c>
      <c r="R1082" s="35">
        <f>Tabla1[[#This Row],[TASA 16]]*16%</f>
        <v>0</v>
      </c>
    </row>
    <row r="1083" spans="2:20" x14ac:dyDescent="0.25">
      <c r="B1083" t="str">
        <f>'[1]210 Y RFC'!A1083</f>
        <v>EUCA631109B19</v>
      </c>
      <c r="C1083" t="str">
        <f>'[1]210 Y RFC'!B1083</f>
        <v>210-1080</v>
      </c>
      <c r="D1083" t="str">
        <f>'[1]210 Y RFC'!C1083</f>
        <v>ESQUIVEL CONTRERAS ARTURO</v>
      </c>
      <c r="E1083" s="28">
        <f>SUMIFS(Tabla16[TASA 16],Tabla16[NUM],Tabla1[[#This Row],[CODIGO]])</f>
        <v>0</v>
      </c>
      <c r="F1083" s="28">
        <f>SUMIFS(Tabla16[TASA 0%],Tabla16[NUM],Tabla1[[#This Row],[CODIGO]])</f>
        <v>0</v>
      </c>
      <c r="G1083" s="28">
        <f>SUMIFS(Tabla16[[EXENTO ]],Tabla16[NUM],Tabla1[[#This Row],[CODIGO]])</f>
        <v>0</v>
      </c>
      <c r="H1083" s="28">
        <f>SUMIFS(Tabla16[IVA],Tabla16[NUM],Tabla1[[#This Row],[CODIGO]])</f>
        <v>0</v>
      </c>
      <c r="I1083" s="28">
        <f>SUMIFS(Tabla16[ISR RET.],Tabla16[NUM],Tabla1[[#This Row],[CODIGO]])</f>
        <v>0</v>
      </c>
      <c r="J1083" s="28">
        <f>SUMIFS(Tabla16[IVA RET.],Tabla16[NUM],Tabla1[[#This Row],[CODIGO]])</f>
        <v>0</v>
      </c>
      <c r="K1083" t="str">
        <f>FIXED(Tabla1[[#This Row],[TASA 16%]],0)</f>
        <v>0</v>
      </c>
      <c r="L1083" t="str">
        <f>FIXED(Tabla1[[#This Row],[TASA 0%]],0)</f>
        <v>0</v>
      </c>
      <c r="M1083" t="str">
        <f>FIXED(Tabla1[[#This Row],[TASA EXE.]],0)</f>
        <v>0</v>
      </c>
      <c r="N1083" t="str">
        <f>FIXED(Tabla1[[#This Row],[IVA]],0)</f>
        <v>0</v>
      </c>
      <c r="O1083" t="str">
        <f>FIXED(Tabla1[[#This Row],[ISR RET]],0)</f>
        <v>0</v>
      </c>
      <c r="P1083" t="str">
        <f>FIXED(Tabla1[[#This Row],[IVA RET]],0)</f>
        <v>0</v>
      </c>
      <c r="R1083" s="35">
        <f>Tabla1[[#This Row],[TASA 16]]*16%</f>
        <v>0</v>
      </c>
    </row>
    <row r="1084" spans="2:20" x14ac:dyDescent="0.25">
      <c r="B1084" t="str">
        <f>'[1]210 Y RFC'!A1084</f>
        <v>GAMM950403EQ2</v>
      </c>
      <c r="C1084" t="str">
        <f>'[1]210 Y RFC'!B1084</f>
        <v>210-1081</v>
      </c>
      <c r="D1084" t="str">
        <f>'[1]210 Y RFC'!C1084</f>
        <v>GARCIA MOLINA JOSE MANUEL</v>
      </c>
      <c r="E1084" s="28">
        <f>SUMIFS(Tabla16[TASA 16],Tabla16[NUM],Tabla1[[#This Row],[CODIGO]])</f>
        <v>0</v>
      </c>
      <c r="F1084" s="28">
        <f>SUMIFS(Tabla16[TASA 0%],Tabla16[NUM],Tabla1[[#This Row],[CODIGO]])</f>
        <v>0</v>
      </c>
      <c r="G1084" s="28">
        <f>SUMIFS(Tabla16[[EXENTO ]],Tabla16[NUM],Tabla1[[#This Row],[CODIGO]])</f>
        <v>0</v>
      </c>
      <c r="H1084" s="28">
        <f>SUMIFS(Tabla16[IVA],Tabla16[NUM],Tabla1[[#This Row],[CODIGO]])</f>
        <v>0</v>
      </c>
      <c r="I1084" s="28">
        <f>SUMIFS(Tabla16[ISR RET.],Tabla16[NUM],Tabla1[[#This Row],[CODIGO]])</f>
        <v>0</v>
      </c>
      <c r="J1084" s="28">
        <f>SUMIFS(Tabla16[IVA RET.],Tabla16[NUM],Tabla1[[#This Row],[CODIGO]])</f>
        <v>0</v>
      </c>
      <c r="K1084" t="str">
        <f>FIXED(Tabla1[[#This Row],[TASA 16%]],0)</f>
        <v>0</v>
      </c>
      <c r="L1084" t="str">
        <f>FIXED(Tabla1[[#This Row],[TASA 0%]],0)</f>
        <v>0</v>
      </c>
      <c r="M1084" t="str">
        <f>FIXED(Tabla1[[#This Row],[TASA EXE.]],0)</f>
        <v>0</v>
      </c>
      <c r="N1084" t="str">
        <f>FIXED(Tabla1[[#This Row],[IVA]],0)</f>
        <v>0</v>
      </c>
      <c r="O1084" t="str">
        <f>FIXED(Tabla1[[#This Row],[ISR RET]],0)</f>
        <v>0</v>
      </c>
      <c r="P1084" t="str">
        <f>FIXED(Tabla1[[#This Row],[IVA RET]],0)</f>
        <v>0</v>
      </c>
      <c r="R1084" s="35">
        <f>Tabla1[[#This Row],[TASA 16]]*16%</f>
        <v>0</v>
      </c>
    </row>
    <row r="1085" spans="2:20" x14ac:dyDescent="0.25">
      <c r="B1085" t="str">
        <f>'[1]210 Y RFC'!A1085</f>
        <v>OOFH870301IU6</v>
      </c>
      <c r="C1085" t="str">
        <f>'[1]210 Y RFC'!B1085</f>
        <v>210-1082</v>
      </c>
      <c r="D1085" t="str">
        <f>'[1]210 Y RFC'!C1085</f>
        <v>OROZCO FLORES HERLINDA MONSERRAT</v>
      </c>
      <c r="E1085" s="28">
        <f>SUMIFS(Tabla16[TASA 16],Tabla16[NUM],Tabla1[[#This Row],[CODIGO]])</f>
        <v>0</v>
      </c>
      <c r="F1085" s="28">
        <f>SUMIFS(Tabla16[TASA 0%],Tabla16[NUM],Tabla1[[#This Row],[CODIGO]])</f>
        <v>0</v>
      </c>
      <c r="G1085" s="28">
        <f>SUMIFS(Tabla16[[EXENTO ]],Tabla16[NUM],Tabla1[[#This Row],[CODIGO]])</f>
        <v>0</v>
      </c>
      <c r="H1085" s="28">
        <f>SUMIFS(Tabla16[IVA],Tabla16[NUM],Tabla1[[#This Row],[CODIGO]])</f>
        <v>0</v>
      </c>
      <c r="I1085" s="28">
        <f>SUMIFS(Tabla16[ISR RET.],Tabla16[NUM],Tabla1[[#This Row],[CODIGO]])</f>
        <v>0</v>
      </c>
      <c r="J1085" s="28">
        <f>SUMIFS(Tabla16[IVA RET.],Tabla16[NUM],Tabla1[[#This Row],[CODIGO]])</f>
        <v>0</v>
      </c>
      <c r="K1085" t="str">
        <f>FIXED(Tabla1[[#This Row],[TASA 16%]],0)</f>
        <v>0</v>
      </c>
      <c r="L1085" t="str">
        <f>FIXED(Tabla1[[#This Row],[TASA 0%]],0)</f>
        <v>0</v>
      </c>
      <c r="M1085" t="str">
        <f>FIXED(Tabla1[[#This Row],[TASA EXE.]],0)</f>
        <v>0</v>
      </c>
      <c r="N1085" t="str">
        <f>FIXED(Tabla1[[#This Row],[IVA]],0)</f>
        <v>0</v>
      </c>
      <c r="O1085" t="str">
        <f>FIXED(Tabla1[[#This Row],[ISR RET]],0)</f>
        <v>0</v>
      </c>
      <c r="P1085" t="str">
        <f>FIXED(Tabla1[[#This Row],[IVA RET]],0)</f>
        <v>0</v>
      </c>
      <c r="R1085" s="35">
        <f>Tabla1[[#This Row],[TASA 16]]*16%</f>
        <v>0</v>
      </c>
    </row>
    <row r="1086" spans="2:20" x14ac:dyDescent="0.25">
      <c r="B1086" t="str">
        <f>'[1]210 Y RFC'!A1086</f>
        <v>PACF680705KN8</v>
      </c>
      <c r="C1086" t="str">
        <f>'[1]210 Y RFC'!B1086</f>
        <v>210-1083</v>
      </c>
      <c r="D1086" t="str">
        <f>'[1]210 Y RFC'!C1086</f>
        <v>PADILLA CARDENAS FRANCISCO JAVIER</v>
      </c>
      <c r="E1086" s="28">
        <f>SUMIFS(Tabla16[TASA 16],Tabla16[NUM],Tabla1[[#This Row],[CODIGO]])</f>
        <v>0</v>
      </c>
      <c r="F1086" s="28">
        <f>SUMIFS(Tabla16[TASA 0%],Tabla16[NUM],Tabla1[[#This Row],[CODIGO]])</f>
        <v>0</v>
      </c>
      <c r="G1086" s="28">
        <f>SUMIFS(Tabla16[[EXENTO ]],Tabla16[NUM],Tabla1[[#This Row],[CODIGO]])</f>
        <v>0</v>
      </c>
      <c r="H1086" s="28">
        <f>SUMIFS(Tabla16[IVA],Tabla16[NUM],Tabla1[[#This Row],[CODIGO]])</f>
        <v>0</v>
      </c>
      <c r="I1086" s="28">
        <f>SUMIFS(Tabla16[ISR RET.],Tabla16[NUM],Tabla1[[#This Row],[CODIGO]])</f>
        <v>0</v>
      </c>
      <c r="J1086" s="28">
        <f>SUMIFS(Tabla16[IVA RET.],Tabla16[NUM],Tabla1[[#This Row],[CODIGO]])</f>
        <v>0</v>
      </c>
      <c r="K1086" t="str">
        <f>FIXED(Tabla1[[#This Row],[TASA 16%]],0)</f>
        <v>0</v>
      </c>
      <c r="L1086" t="str">
        <f>FIXED(Tabla1[[#This Row],[TASA 0%]],0)</f>
        <v>0</v>
      </c>
      <c r="M1086" t="str">
        <f>FIXED(Tabla1[[#This Row],[TASA EXE.]],0)</f>
        <v>0</v>
      </c>
      <c r="N1086" t="str">
        <f>FIXED(Tabla1[[#This Row],[IVA]],0)</f>
        <v>0</v>
      </c>
      <c r="O1086" t="str">
        <f>FIXED(Tabla1[[#This Row],[ISR RET]],0)</f>
        <v>0</v>
      </c>
      <c r="P1086" t="str">
        <f>FIXED(Tabla1[[#This Row],[IVA RET]],0)</f>
        <v>0</v>
      </c>
      <c r="R1086" s="35">
        <f>Tabla1[[#This Row],[TASA 16]]*16%</f>
        <v>0</v>
      </c>
      <c r="T1086" s="67"/>
    </row>
    <row r="1087" spans="2:20" x14ac:dyDescent="0.25">
      <c r="B1087" t="str">
        <f>'[1]210 Y RFC'!A1087</f>
        <v>VAMH6001167X7</v>
      </c>
      <c r="C1087" t="str">
        <f>'[1]210 Y RFC'!B1087</f>
        <v>210-1084</v>
      </c>
      <c r="D1087" t="str">
        <f>'[1]210 Y RFC'!C1087</f>
        <v>VALDIVIA MARTIN HECTOR ALEJANDRO</v>
      </c>
      <c r="E1087" s="28">
        <f>SUMIFS(Tabla16[TASA 16],Tabla16[NUM],Tabla1[[#This Row],[CODIGO]])</f>
        <v>0</v>
      </c>
      <c r="F1087" s="28">
        <f>SUMIFS(Tabla16[TASA 0%],Tabla16[NUM],Tabla1[[#This Row],[CODIGO]])</f>
        <v>0</v>
      </c>
      <c r="G1087" s="28">
        <f>SUMIFS(Tabla16[[EXENTO ]],Tabla16[NUM],Tabla1[[#This Row],[CODIGO]])</f>
        <v>0</v>
      </c>
      <c r="H1087" s="28">
        <f>SUMIFS(Tabla16[IVA],Tabla16[NUM],Tabla1[[#This Row],[CODIGO]])</f>
        <v>0</v>
      </c>
      <c r="I1087" s="28">
        <f>SUMIFS(Tabla16[ISR RET.],Tabla16[NUM],Tabla1[[#This Row],[CODIGO]])</f>
        <v>0</v>
      </c>
      <c r="J1087" s="28">
        <f>SUMIFS(Tabla16[IVA RET.],Tabla16[NUM],Tabla1[[#This Row],[CODIGO]])</f>
        <v>0</v>
      </c>
      <c r="K1087" t="str">
        <f>FIXED(Tabla1[[#This Row],[TASA 16%]],0)</f>
        <v>0</v>
      </c>
      <c r="L1087" t="str">
        <f>FIXED(Tabla1[[#This Row],[TASA 0%]],0)</f>
        <v>0</v>
      </c>
      <c r="M1087" t="str">
        <f>FIXED(Tabla1[[#This Row],[TASA EXE.]],0)</f>
        <v>0</v>
      </c>
      <c r="N1087" t="str">
        <f>FIXED(Tabla1[[#This Row],[IVA]],0)</f>
        <v>0</v>
      </c>
      <c r="O1087" t="str">
        <f>FIXED(Tabla1[[#This Row],[ISR RET]],0)</f>
        <v>0</v>
      </c>
      <c r="P1087" t="str">
        <f>FIXED(Tabla1[[#This Row],[IVA RET]],0)</f>
        <v>0</v>
      </c>
      <c r="R1087" s="35">
        <f>Tabla1[[#This Row],[TASA 16]]*16%</f>
        <v>0</v>
      </c>
    </row>
    <row r="1088" spans="2:20" x14ac:dyDescent="0.25">
      <c r="B1088" t="str">
        <f>'[1]210 Y RFC'!A1088</f>
        <v>CAGG790209245</v>
      </c>
      <c r="C1088" t="str">
        <f>'[1]210 Y RFC'!B1088</f>
        <v>210-1085</v>
      </c>
      <c r="D1088" t="str">
        <f>'[1]210 Y RFC'!C1088</f>
        <v>CASTELLANOS GONZALEZ GABRIELA GUADALUPE</v>
      </c>
      <c r="E1088" s="28">
        <f>SUMIFS(Tabla16[TASA 16],Tabla16[NUM],Tabla1[[#This Row],[CODIGO]])</f>
        <v>0</v>
      </c>
      <c r="F1088" s="28">
        <f>SUMIFS(Tabla16[TASA 0%],Tabla16[NUM],Tabla1[[#This Row],[CODIGO]])</f>
        <v>0</v>
      </c>
      <c r="G1088" s="28">
        <f>SUMIFS(Tabla16[[EXENTO ]],Tabla16[NUM],Tabla1[[#This Row],[CODIGO]])</f>
        <v>0</v>
      </c>
      <c r="H1088" s="28">
        <f>SUMIFS(Tabla16[IVA],Tabla16[NUM],Tabla1[[#This Row],[CODIGO]])</f>
        <v>0</v>
      </c>
      <c r="I1088" s="28">
        <f>SUMIFS(Tabla16[ISR RET.],Tabla16[NUM],Tabla1[[#This Row],[CODIGO]])</f>
        <v>0</v>
      </c>
      <c r="J1088" s="28">
        <f>SUMIFS(Tabla16[IVA RET.],Tabla16[NUM],Tabla1[[#This Row],[CODIGO]])</f>
        <v>0</v>
      </c>
      <c r="K1088" t="str">
        <f>FIXED(Tabla1[[#This Row],[TASA 16%]],0)</f>
        <v>0</v>
      </c>
      <c r="L1088" t="str">
        <f>FIXED(Tabla1[[#This Row],[TASA 0%]],0)</f>
        <v>0</v>
      </c>
      <c r="M1088" t="str">
        <f>FIXED(Tabla1[[#This Row],[TASA EXE.]],0)</f>
        <v>0</v>
      </c>
      <c r="N1088" t="str">
        <f>FIXED(Tabla1[[#This Row],[IVA]],0)</f>
        <v>0</v>
      </c>
      <c r="O1088" t="str">
        <f>FIXED(Tabla1[[#This Row],[ISR RET]],0)</f>
        <v>0</v>
      </c>
      <c r="P1088" t="str">
        <f>FIXED(Tabla1[[#This Row],[IVA RET]],0)</f>
        <v>0</v>
      </c>
      <c r="R1088" s="35">
        <f>Tabla1[[#This Row],[TASA 16]]*16%</f>
        <v>0</v>
      </c>
      <c r="T1088" s="67"/>
    </row>
    <row r="1089" spans="2:20" x14ac:dyDescent="0.25">
      <c r="B1089" t="str">
        <f>'[1]210 Y RFC'!A1089</f>
        <v>CSA0806034GA</v>
      </c>
      <c r="C1089" t="str">
        <f>'[1]210 Y RFC'!B1089</f>
        <v>210-1086</v>
      </c>
      <c r="D1089" t="str">
        <f>'[1]210 Y RFC'!C1089</f>
        <v>COMERCIALIZADORA SARAMEL SA DE CV</v>
      </c>
      <c r="E1089" s="28">
        <f>SUMIFS(Tabla16[TASA 16],Tabla16[NUM],Tabla1[[#This Row],[CODIGO]])</f>
        <v>0</v>
      </c>
      <c r="F1089" s="28">
        <f>SUMIFS(Tabla16[TASA 0%],Tabla16[NUM],Tabla1[[#This Row],[CODIGO]])</f>
        <v>0</v>
      </c>
      <c r="G1089" s="28">
        <f>SUMIFS(Tabla16[[EXENTO ]],Tabla16[NUM],Tabla1[[#This Row],[CODIGO]])</f>
        <v>0</v>
      </c>
      <c r="H1089" s="28">
        <f>SUMIFS(Tabla16[IVA],Tabla16[NUM],Tabla1[[#This Row],[CODIGO]])</f>
        <v>0</v>
      </c>
      <c r="I1089" s="28">
        <f>SUMIFS(Tabla16[ISR RET.],Tabla16[NUM],Tabla1[[#This Row],[CODIGO]])</f>
        <v>0</v>
      </c>
      <c r="J1089" s="28">
        <f>SUMIFS(Tabla16[IVA RET.],Tabla16[NUM],Tabla1[[#This Row],[CODIGO]])</f>
        <v>0</v>
      </c>
      <c r="K1089" t="str">
        <f>FIXED(Tabla1[[#This Row],[TASA 16%]],0)</f>
        <v>0</v>
      </c>
      <c r="L1089" t="str">
        <f>FIXED(Tabla1[[#This Row],[TASA 0%]],0)</f>
        <v>0</v>
      </c>
      <c r="M1089" t="str">
        <f>FIXED(Tabla1[[#This Row],[TASA EXE.]],0)</f>
        <v>0</v>
      </c>
      <c r="N1089" t="str">
        <f>FIXED(Tabla1[[#This Row],[IVA]],0)</f>
        <v>0</v>
      </c>
      <c r="O1089" t="str">
        <f>FIXED(Tabla1[[#This Row],[ISR RET]],0)</f>
        <v>0</v>
      </c>
      <c r="P1089" t="str">
        <f>FIXED(Tabla1[[#This Row],[IVA RET]],0)</f>
        <v>0</v>
      </c>
      <c r="R1089" s="35">
        <f>Tabla1[[#This Row],[TASA 16]]*16%</f>
        <v>0</v>
      </c>
    </row>
    <row r="1090" spans="2:20" x14ac:dyDescent="0.25">
      <c r="B1090" t="str">
        <f>'[1]210 Y RFC'!A1090</f>
        <v>TOBL860323BH6</v>
      </c>
      <c r="C1090" t="str">
        <f>'[1]210 Y RFC'!B1090</f>
        <v>210-1087</v>
      </c>
      <c r="D1090" t="str">
        <f>'[1]210 Y RFC'!C1090</f>
        <v>TORRES BRAVO LEYSLI LIZETTE</v>
      </c>
      <c r="E1090" s="28">
        <f>SUMIFS(Tabla16[TASA 16],Tabla16[NUM],Tabla1[[#This Row],[CODIGO]])</f>
        <v>0</v>
      </c>
      <c r="F1090" s="28">
        <f>SUMIFS(Tabla16[TASA 0%],Tabla16[NUM],Tabla1[[#This Row],[CODIGO]])</f>
        <v>0</v>
      </c>
      <c r="G1090" s="28">
        <f>SUMIFS(Tabla16[[EXENTO ]],Tabla16[NUM],Tabla1[[#This Row],[CODIGO]])</f>
        <v>0</v>
      </c>
      <c r="H1090" s="28">
        <f>SUMIFS(Tabla16[IVA],Tabla16[NUM],Tabla1[[#This Row],[CODIGO]])</f>
        <v>0</v>
      </c>
      <c r="I1090" s="28">
        <f>SUMIFS(Tabla16[ISR RET.],Tabla16[NUM],Tabla1[[#This Row],[CODIGO]])</f>
        <v>0</v>
      </c>
      <c r="J1090" s="28">
        <f>SUMIFS(Tabla16[IVA RET.],Tabla16[NUM],Tabla1[[#This Row],[CODIGO]])</f>
        <v>0</v>
      </c>
      <c r="K1090" t="str">
        <f>FIXED(Tabla1[[#This Row],[TASA 16%]],0)</f>
        <v>0</v>
      </c>
      <c r="L1090" t="str">
        <f>FIXED(Tabla1[[#This Row],[TASA 0%]],0)</f>
        <v>0</v>
      </c>
      <c r="M1090" t="str">
        <f>FIXED(Tabla1[[#This Row],[TASA EXE.]],0)</f>
        <v>0</v>
      </c>
      <c r="N1090" t="str">
        <f>FIXED(Tabla1[[#This Row],[IVA]],0)</f>
        <v>0</v>
      </c>
      <c r="O1090" t="str">
        <f>FIXED(Tabla1[[#This Row],[ISR RET]],0)</f>
        <v>0</v>
      </c>
      <c r="P1090" t="str">
        <f>FIXED(Tabla1[[#This Row],[IVA RET]],0)</f>
        <v>0</v>
      </c>
      <c r="R1090" s="35">
        <f>Tabla1[[#This Row],[TASA 16]]*16%</f>
        <v>0</v>
      </c>
    </row>
    <row r="1091" spans="2:20" x14ac:dyDescent="0.25">
      <c r="B1091" t="str">
        <f>'[1]210 Y RFC'!A1091</f>
        <v>SIO961106VA3</v>
      </c>
      <c r="C1091" t="str">
        <f>'[1]210 Y RFC'!B1091</f>
        <v>210-1088</v>
      </c>
      <c r="D1091" t="str">
        <f>'[1]210 Y RFC'!C1091</f>
        <v>SERVICIOS IMAGENOLOGICOS DE OCCIDENTE SA DE CV</v>
      </c>
      <c r="E1091" s="28">
        <f>SUMIFS(Tabla16[TASA 16],Tabla16[NUM],Tabla1[[#This Row],[CODIGO]])</f>
        <v>0</v>
      </c>
      <c r="F1091" s="28">
        <f>SUMIFS(Tabla16[TASA 0%],Tabla16[NUM],Tabla1[[#This Row],[CODIGO]])</f>
        <v>0</v>
      </c>
      <c r="G1091" s="28">
        <f>SUMIFS(Tabla16[[EXENTO ]],Tabla16[NUM],Tabla1[[#This Row],[CODIGO]])</f>
        <v>0</v>
      </c>
      <c r="H1091" s="28">
        <f>SUMIFS(Tabla16[IVA],Tabla16[NUM],Tabla1[[#This Row],[CODIGO]])</f>
        <v>0</v>
      </c>
      <c r="I1091" s="28">
        <f>SUMIFS(Tabla16[ISR RET.],Tabla16[NUM],Tabla1[[#This Row],[CODIGO]])</f>
        <v>0</v>
      </c>
      <c r="J1091" s="28">
        <f>SUMIFS(Tabla16[IVA RET.],Tabla16[NUM],Tabla1[[#This Row],[CODIGO]])</f>
        <v>0</v>
      </c>
      <c r="K1091" t="str">
        <f>FIXED(Tabla1[[#This Row],[TASA 16%]],0)</f>
        <v>0</v>
      </c>
      <c r="L1091" t="str">
        <f>FIXED(Tabla1[[#This Row],[TASA 0%]],0)</f>
        <v>0</v>
      </c>
      <c r="M1091" t="str">
        <f>FIXED(Tabla1[[#This Row],[TASA EXE.]],0)</f>
        <v>0</v>
      </c>
      <c r="N1091" t="str">
        <f>FIXED(Tabla1[[#This Row],[IVA]],0)</f>
        <v>0</v>
      </c>
      <c r="O1091" t="str">
        <f>FIXED(Tabla1[[#This Row],[ISR RET]],0)</f>
        <v>0</v>
      </c>
      <c r="P1091" t="str">
        <f>FIXED(Tabla1[[#This Row],[IVA RET]],0)</f>
        <v>0</v>
      </c>
      <c r="R1091" s="35">
        <f>Tabla1[[#This Row],[TASA 16]]*16%</f>
        <v>0</v>
      </c>
    </row>
    <row r="1092" spans="2:20" x14ac:dyDescent="0.25">
      <c r="B1092" t="str">
        <f>'[1]210 Y RFC'!A1092</f>
        <v>KCO170316NYA</v>
      </c>
      <c r="C1092" t="str">
        <f>'[1]210 Y RFC'!B1092</f>
        <v>210-1089</v>
      </c>
      <c r="D1092" t="str">
        <f>'[1]210 Y RFC'!C1092</f>
        <v>KPS COMERCIALIZADORA SA DE CV</v>
      </c>
      <c r="E1092" s="28">
        <f>SUMIFS(Tabla16[TASA 16],Tabla16[NUM],Tabla1[[#This Row],[CODIGO]])</f>
        <v>43480</v>
      </c>
      <c r="F1092" s="28">
        <f>SUMIFS(Tabla16[TASA 0%],Tabla16[NUM],Tabla1[[#This Row],[CODIGO]])</f>
        <v>0</v>
      </c>
      <c r="G1092" s="28">
        <f>SUMIFS(Tabla16[[EXENTO ]],Tabla16[NUM],Tabla1[[#This Row],[CODIGO]])</f>
        <v>0</v>
      </c>
      <c r="H1092" s="28">
        <f>SUMIFS(Tabla16[IVA],Tabla16[NUM],Tabla1[[#This Row],[CODIGO]])</f>
        <v>6956.8</v>
      </c>
      <c r="I1092" s="28">
        <f>SUMIFS(Tabla16[ISR RET.],Tabla16[NUM],Tabla1[[#This Row],[CODIGO]])</f>
        <v>0</v>
      </c>
      <c r="J1092" s="28">
        <f>SUMIFS(Tabla16[IVA RET.],Tabla16[NUM],Tabla1[[#This Row],[CODIGO]])</f>
        <v>0</v>
      </c>
      <c r="K1092" t="str">
        <f>FIXED(Tabla1[[#This Row],[TASA 16%]],0)</f>
        <v>43,480</v>
      </c>
      <c r="L1092" t="str">
        <f>FIXED(Tabla1[[#This Row],[TASA 0%]],0)</f>
        <v>0</v>
      </c>
      <c r="M1092" t="str">
        <f>FIXED(Tabla1[[#This Row],[TASA EXE.]],0)</f>
        <v>0</v>
      </c>
      <c r="N1092" t="str">
        <f>FIXED(Tabla1[[#This Row],[IVA]],0)</f>
        <v>6,957</v>
      </c>
      <c r="O1092" t="str">
        <f>FIXED(Tabla1[[#This Row],[ISR RET]],0)</f>
        <v>0</v>
      </c>
      <c r="P1092" t="str">
        <f>FIXED(Tabla1[[#This Row],[IVA RET]],0)</f>
        <v>0</v>
      </c>
      <c r="R1092" s="35">
        <f>Tabla1[[#This Row],[TASA 16]]*16%</f>
        <v>6956.8</v>
      </c>
    </row>
    <row r="1093" spans="2:20" x14ac:dyDescent="0.25">
      <c r="B1093" t="str">
        <f>'[1]210 Y RFC'!A1093</f>
        <v>FTE9704039P3</v>
      </c>
      <c r="C1093" t="str">
        <f>'[1]210 Y RFC'!B1093</f>
        <v>210-1090</v>
      </c>
      <c r="D1093" t="str">
        <f>'[1]210 Y RFC'!C1093</f>
        <v>FARMACIA TELEFONICA</v>
      </c>
      <c r="E1093" s="28">
        <f>SUMIFS(Tabla16[TASA 16],Tabla16[NUM],Tabla1[[#This Row],[CODIGO]])</f>
        <v>0</v>
      </c>
      <c r="F1093" s="28">
        <f>SUMIFS(Tabla16[TASA 0%],Tabla16[NUM],Tabla1[[#This Row],[CODIGO]])</f>
        <v>0</v>
      </c>
      <c r="G1093" s="28">
        <f>SUMIFS(Tabla16[[EXENTO ]],Tabla16[NUM],Tabla1[[#This Row],[CODIGO]])</f>
        <v>0</v>
      </c>
      <c r="H1093" s="28">
        <f>SUMIFS(Tabla16[IVA],Tabla16[NUM],Tabla1[[#This Row],[CODIGO]])</f>
        <v>0</v>
      </c>
      <c r="I1093" s="28">
        <f>SUMIFS(Tabla16[ISR RET.],Tabla16[NUM],Tabla1[[#This Row],[CODIGO]])</f>
        <v>0</v>
      </c>
      <c r="J1093" s="28">
        <f>SUMIFS(Tabla16[IVA RET.],Tabla16[NUM],Tabla1[[#This Row],[CODIGO]])</f>
        <v>0</v>
      </c>
      <c r="K1093" t="str">
        <f>FIXED(Tabla1[[#This Row],[TASA 16%]],0)</f>
        <v>0</v>
      </c>
      <c r="L1093" t="str">
        <f>FIXED(Tabla1[[#This Row],[TASA 0%]],0)</f>
        <v>0</v>
      </c>
      <c r="M1093" t="str">
        <f>FIXED(Tabla1[[#This Row],[TASA EXE.]],0)</f>
        <v>0</v>
      </c>
      <c r="N1093" t="str">
        <f>FIXED(Tabla1[[#This Row],[IVA]],0)</f>
        <v>0</v>
      </c>
      <c r="O1093" t="str">
        <f>FIXED(Tabla1[[#This Row],[ISR RET]],0)</f>
        <v>0</v>
      </c>
      <c r="P1093" t="str">
        <f>FIXED(Tabla1[[#This Row],[IVA RET]],0)</f>
        <v>0</v>
      </c>
      <c r="R1093" s="35">
        <f>Tabla1[[#This Row],[TASA 16]]*16%</f>
        <v>0</v>
      </c>
    </row>
    <row r="1094" spans="2:20" x14ac:dyDescent="0.25">
      <c r="B1094" t="str">
        <f>'[1]210 Y RFC'!A1094</f>
        <v>DDO140630FG0</v>
      </c>
      <c r="C1094" t="str">
        <f>'[1]210 Y RFC'!B1094</f>
        <v>210-1091</v>
      </c>
      <c r="D1094" t="str">
        <f>'[1]210 Y RFC'!C1094</f>
        <v>DISTRIBUIDORA DOST SA DE CV</v>
      </c>
      <c r="E1094" s="28">
        <f>SUMIFS(Tabla16[TASA 16],Tabla16[NUM],Tabla1[[#This Row],[CODIGO]])</f>
        <v>0</v>
      </c>
      <c r="F1094" s="28">
        <f>SUMIFS(Tabla16[TASA 0%],Tabla16[NUM],Tabla1[[#This Row],[CODIGO]])</f>
        <v>0</v>
      </c>
      <c r="G1094" s="28">
        <f>SUMIFS(Tabla16[[EXENTO ]],Tabla16[NUM],Tabla1[[#This Row],[CODIGO]])</f>
        <v>0</v>
      </c>
      <c r="H1094" s="28">
        <f>SUMIFS(Tabla16[IVA],Tabla16[NUM],Tabla1[[#This Row],[CODIGO]])</f>
        <v>0</v>
      </c>
      <c r="I1094" s="28">
        <f>SUMIFS(Tabla16[ISR RET.],Tabla16[NUM],Tabla1[[#This Row],[CODIGO]])</f>
        <v>0</v>
      </c>
      <c r="J1094" s="28">
        <f>SUMIFS(Tabla16[IVA RET.],Tabla16[NUM],Tabla1[[#This Row],[CODIGO]])</f>
        <v>0</v>
      </c>
      <c r="K1094" t="str">
        <f>FIXED(Tabla1[[#This Row],[TASA 16%]],0)</f>
        <v>0</v>
      </c>
      <c r="L1094" t="str">
        <f>FIXED(Tabla1[[#This Row],[TASA 0%]],0)</f>
        <v>0</v>
      </c>
      <c r="M1094" t="str">
        <f>FIXED(Tabla1[[#This Row],[TASA EXE.]],0)</f>
        <v>0</v>
      </c>
      <c r="N1094" t="str">
        <f>FIXED(Tabla1[[#This Row],[IVA]],0)</f>
        <v>0</v>
      </c>
      <c r="O1094" t="str">
        <f>FIXED(Tabla1[[#This Row],[ISR RET]],0)</f>
        <v>0</v>
      </c>
      <c r="P1094" t="str">
        <f>FIXED(Tabla1[[#This Row],[IVA RET]],0)</f>
        <v>0</v>
      </c>
      <c r="R1094" s="35">
        <f>Tabla1[[#This Row],[TASA 16]]*16%</f>
        <v>0</v>
      </c>
    </row>
    <row r="1095" spans="2:20" x14ac:dyDescent="0.25">
      <c r="B1095" t="str">
        <f>'[1]210 Y RFC'!A1095</f>
        <v>MECG7109152K4</v>
      </c>
      <c r="C1095" t="str">
        <f>'[1]210 Y RFC'!B1095</f>
        <v>210-1092</v>
      </c>
      <c r="D1095" t="str">
        <f>'[1]210 Y RFC'!C1095</f>
        <v>MERCADO CAMACHO MARIA GUADALUPE</v>
      </c>
      <c r="E1095" s="28">
        <f>SUMIFS(Tabla16[TASA 16],Tabla16[NUM],Tabla1[[#This Row],[CODIGO]])</f>
        <v>0</v>
      </c>
      <c r="F1095" s="28">
        <f>SUMIFS(Tabla16[TASA 0%],Tabla16[NUM],Tabla1[[#This Row],[CODIGO]])</f>
        <v>0</v>
      </c>
      <c r="G1095" s="28">
        <f>SUMIFS(Tabla16[[EXENTO ]],Tabla16[NUM],Tabla1[[#This Row],[CODIGO]])</f>
        <v>0</v>
      </c>
      <c r="H1095" s="28">
        <f>SUMIFS(Tabla16[IVA],Tabla16[NUM],Tabla1[[#This Row],[CODIGO]])</f>
        <v>0</v>
      </c>
      <c r="I1095" s="28">
        <f>SUMIFS(Tabla16[ISR RET.],Tabla16[NUM],Tabla1[[#This Row],[CODIGO]])</f>
        <v>0</v>
      </c>
      <c r="J1095" s="28">
        <f>SUMIFS(Tabla16[IVA RET.],Tabla16[NUM],Tabla1[[#This Row],[CODIGO]])</f>
        <v>0</v>
      </c>
      <c r="K1095" t="str">
        <f>FIXED(Tabla1[[#This Row],[TASA 16%]],0)</f>
        <v>0</v>
      </c>
      <c r="L1095" t="str">
        <f>FIXED(Tabla1[[#This Row],[TASA 0%]],0)</f>
        <v>0</v>
      </c>
      <c r="M1095" t="str">
        <f>FIXED(Tabla1[[#This Row],[TASA EXE.]],0)</f>
        <v>0</v>
      </c>
      <c r="N1095" t="str">
        <f>FIXED(Tabla1[[#This Row],[IVA]],0)</f>
        <v>0</v>
      </c>
      <c r="O1095" t="str">
        <f>FIXED(Tabla1[[#This Row],[ISR RET]],0)</f>
        <v>0</v>
      </c>
      <c r="P1095" t="str">
        <f>FIXED(Tabla1[[#This Row],[IVA RET]],0)</f>
        <v>0</v>
      </c>
      <c r="R1095" s="35">
        <f>Tabla1[[#This Row],[TASA 16]]*16%</f>
        <v>0</v>
      </c>
    </row>
    <row r="1096" spans="2:20" x14ac:dyDescent="0.25">
      <c r="B1096" t="str">
        <f>'[1]210 Y RFC'!A1096</f>
        <v>TME0106194L2</v>
      </c>
      <c r="C1096" t="str">
        <f>'[1]210 Y RFC'!B1096</f>
        <v>210-1093</v>
      </c>
      <c r="D1096" t="str">
        <f>'[1]210 Y RFC'!C1096</f>
        <v>TEACORP MEXICO</v>
      </c>
      <c r="E1096" s="28">
        <f>SUMIFS(Tabla16[TASA 16],Tabla16[NUM],Tabla1[[#This Row],[CODIGO]])</f>
        <v>0</v>
      </c>
      <c r="F1096" s="28">
        <f>SUMIFS(Tabla16[TASA 0%],Tabla16[NUM],Tabla1[[#This Row],[CODIGO]])</f>
        <v>0</v>
      </c>
      <c r="G1096" s="28">
        <f>SUMIFS(Tabla16[[EXENTO ]],Tabla16[NUM],Tabla1[[#This Row],[CODIGO]])</f>
        <v>0</v>
      </c>
      <c r="H1096" s="28">
        <f>SUMIFS(Tabla16[IVA],Tabla16[NUM],Tabla1[[#This Row],[CODIGO]])</f>
        <v>0</v>
      </c>
      <c r="I1096" s="28">
        <f>SUMIFS(Tabla16[ISR RET.],Tabla16[NUM],Tabla1[[#This Row],[CODIGO]])</f>
        <v>0</v>
      </c>
      <c r="J1096" s="28">
        <f>SUMIFS(Tabla16[IVA RET.],Tabla16[NUM],Tabla1[[#This Row],[CODIGO]])</f>
        <v>0</v>
      </c>
      <c r="K1096" t="str">
        <f>FIXED(Tabla1[[#This Row],[TASA 16%]],0)</f>
        <v>0</v>
      </c>
      <c r="L1096" t="str">
        <f>FIXED(Tabla1[[#This Row],[TASA 0%]],0)</f>
        <v>0</v>
      </c>
      <c r="M1096" t="str">
        <f>FIXED(Tabla1[[#This Row],[TASA EXE.]],0)</f>
        <v>0</v>
      </c>
      <c r="N1096" t="str">
        <f>FIXED(Tabla1[[#This Row],[IVA]],0)</f>
        <v>0</v>
      </c>
      <c r="O1096" t="str">
        <f>FIXED(Tabla1[[#This Row],[ISR RET]],0)</f>
        <v>0</v>
      </c>
      <c r="P1096" t="str">
        <f>FIXED(Tabla1[[#This Row],[IVA RET]],0)</f>
        <v>0</v>
      </c>
      <c r="R1096" s="35">
        <f>Tabla1[[#This Row],[TASA 16]]*16%</f>
        <v>0</v>
      </c>
    </row>
    <row r="1097" spans="2:20" x14ac:dyDescent="0.25">
      <c r="B1097" t="str">
        <f>'[1]210 Y RFC'!A1097</f>
        <v>QUGD000201B76</v>
      </c>
      <c r="C1097" t="str">
        <f>'[1]210 Y RFC'!B1097</f>
        <v>210-1094</v>
      </c>
      <c r="D1097" t="str">
        <f>'[1]210 Y RFC'!C1097</f>
        <v>QUIROZ GUZMAN DAMARIZ YANIRA</v>
      </c>
      <c r="E1097" s="28">
        <f>SUMIFS(Tabla16[TASA 16],Tabla16[NUM],Tabla1[[#This Row],[CODIGO]])</f>
        <v>0</v>
      </c>
      <c r="F1097" s="28">
        <f>SUMIFS(Tabla16[TASA 0%],Tabla16[NUM],Tabla1[[#This Row],[CODIGO]])</f>
        <v>0</v>
      </c>
      <c r="G1097" s="28">
        <f>SUMIFS(Tabla16[[EXENTO ]],Tabla16[NUM],Tabla1[[#This Row],[CODIGO]])</f>
        <v>0</v>
      </c>
      <c r="H1097" s="28">
        <f>SUMIFS(Tabla16[IVA],Tabla16[NUM],Tabla1[[#This Row],[CODIGO]])</f>
        <v>0</v>
      </c>
      <c r="I1097" s="28">
        <f>SUMIFS(Tabla16[ISR RET.],Tabla16[NUM],Tabla1[[#This Row],[CODIGO]])</f>
        <v>0</v>
      </c>
      <c r="J1097" s="28">
        <f>SUMIFS(Tabla16[IVA RET.],Tabla16[NUM],Tabla1[[#This Row],[CODIGO]])</f>
        <v>0</v>
      </c>
      <c r="K1097" t="str">
        <f>FIXED(Tabla1[[#This Row],[TASA 16%]],0)</f>
        <v>0</v>
      </c>
      <c r="L1097" t="str">
        <f>FIXED(Tabla1[[#This Row],[TASA 0%]],0)</f>
        <v>0</v>
      </c>
      <c r="M1097" t="str">
        <f>FIXED(Tabla1[[#This Row],[TASA EXE.]],0)</f>
        <v>0</v>
      </c>
      <c r="N1097" t="str">
        <f>FIXED(Tabla1[[#This Row],[IVA]],0)</f>
        <v>0</v>
      </c>
      <c r="O1097" t="str">
        <f>FIXED(Tabla1[[#This Row],[ISR RET]],0)</f>
        <v>0</v>
      </c>
      <c r="P1097" t="str">
        <f>FIXED(Tabla1[[#This Row],[IVA RET]],0)</f>
        <v>0</v>
      </c>
      <c r="R1097" s="35">
        <f>Tabla1[[#This Row],[TASA 16]]*16%</f>
        <v>0</v>
      </c>
      <c r="T1097" s="67"/>
    </row>
    <row r="1098" spans="2:20" x14ac:dyDescent="0.25">
      <c r="B1098" t="str">
        <f>'[1]210 Y RFC'!A1098</f>
        <v>OCO020222FE5</v>
      </c>
      <c r="C1098" t="str">
        <f>'[1]210 Y RFC'!B1098</f>
        <v>210-1095</v>
      </c>
      <c r="D1098" t="str">
        <f>'[1]210 Y RFC'!C1098</f>
        <v>OCAMI COMERCIALIZACION SA DE CV</v>
      </c>
      <c r="E1098" s="28">
        <f>SUMIFS(Tabla16[TASA 16],Tabla16[NUM],Tabla1[[#This Row],[CODIGO]])</f>
        <v>319568.625</v>
      </c>
      <c r="F1098" s="28">
        <f>SUMIFS(Tabla16[TASA 0%],Tabla16[NUM],Tabla1[[#This Row],[CODIGO]])</f>
        <v>4.99999998282874E-3</v>
      </c>
      <c r="G1098" s="28">
        <f>SUMIFS(Tabla16[[EXENTO ]],Tabla16[NUM],Tabla1[[#This Row],[CODIGO]])</f>
        <v>0</v>
      </c>
      <c r="H1098" s="28">
        <f>SUMIFS(Tabla16[IVA],Tabla16[NUM],Tabla1[[#This Row],[CODIGO]])</f>
        <v>51130.98</v>
      </c>
      <c r="I1098" s="28">
        <f>SUMIFS(Tabla16[ISR RET.],Tabla16[NUM],Tabla1[[#This Row],[CODIGO]])</f>
        <v>0</v>
      </c>
      <c r="J1098" s="28">
        <f>SUMIFS(Tabla16[IVA RET.],Tabla16[NUM],Tabla1[[#This Row],[CODIGO]])</f>
        <v>0</v>
      </c>
      <c r="K1098" t="str">
        <f>FIXED(Tabla1[[#This Row],[TASA 16%]],0)</f>
        <v>319,569</v>
      </c>
      <c r="L1098" t="str">
        <f>FIXED(Tabla1[[#This Row],[TASA 0%]],0)</f>
        <v>0</v>
      </c>
      <c r="M1098" t="str">
        <f>FIXED(Tabla1[[#This Row],[TASA EXE.]],0)</f>
        <v>0</v>
      </c>
      <c r="N1098" t="str">
        <f>FIXED(Tabla1[[#This Row],[IVA]],0)</f>
        <v>51,131</v>
      </c>
      <c r="O1098" t="str">
        <f>FIXED(Tabla1[[#This Row],[ISR RET]],0)</f>
        <v>0</v>
      </c>
      <c r="P1098" t="str">
        <f>FIXED(Tabla1[[#This Row],[IVA RET]],0)</f>
        <v>0</v>
      </c>
      <c r="R1098" s="35">
        <f>Tabla1[[#This Row],[TASA 16]]*16%</f>
        <v>51131.040000000001</v>
      </c>
      <c r="T1098" s="67"/>
    </row>
    <row r="1099" spans="2:20" x14ac:dyDescent="0.25">
      <c r="B1099" t="str">
        <f>'[1]210 Y RFC'!A1099</f>
        <v>PHA010406JQ7</v>
      </c>
      <c r="C1099" t="str">
        <f>'[1]210 Y RFC'!B1099</f>
        <v>210-1096</v>
      </c>
      <c r="D1099" t="str">
        <f>'[1]210 Y RFC'!C1099</f>
        <v>PHARMADAN S DE RL DE CV</v>
      </c>
      <c r="E1099" s="28">
        <f>SUMIFS(Tabla16[TASA 16],Tabla16[NUM],Tabla1[[#This Row],[CODIGO]])</f>
        <v>30737.625</v>
      </c>
      <c r="F1099" s="28">
        <f>SUMIFS(Tabla16[TASA 0%],Tabla16[NUM],Tabla1[[#This Row],[CODIGO]])</f>
        <v>-5.0000000005638867E-3</v>
      </c>
      <c r="G1099" s="28">
        <f>SUMIFS(Tabla16[[EXENTO ]],Tabla16[NUM],Tabla1[[#This Row],[CODIGO]])</f>
        <v>0</v>
      </c>
      <c r="H1099" s="28">
        <f>SUMIFS(Tabla16[IVA],Tabla16[NUM],Tabla1[[#This Row],[CODIGO]])</f>
        <v>4918.0200000000004</v>
      </c>
      <c r="I1099" s="28">
        <f>SUMIFS(Tabla16[ISR RET.],Tabla16[NUM],Tabla1[[#This Row],[CODIGO]])</f>
        <v>0</v>
      </c>
      <c r="J1099" s="28">
        <f>SUMIFS(Tabla16[IVA RET.],Tabla16[NUM],Tabla1[[#This Row],[CODIGO]])</f>
        <v>0</v>
      </c>
      <c r="K1099" t="str">
        <f>FIXED(Tabla1[[#This Row],[TASA 16%]],0)</f>
        <v>30,738</v>
      </c>
      <c r="L1099" t="str">
        <f>FIXED(Tabla1[[#This Row],[TASA 0%]],0)</f>
        <v>0</v>
      </c>
      <c r="M1099" t="str">
        <f>FIXED(Tabla1[[#This Row],[TASA EXE.]],0)</f>
        <v>0</v>
      </c>
      <c r="N1099" t="str">
        <f>FIXED(Tabla1[[#This Row],[IVA]],0)</f>
        <v>4,918</v>
      </c>
      <c r="O1099" t="str">
        <f>FIXED(Tabla1[[#This Row],[ISR RET]],0)</f>
        <v>0</v>
      </c>
      <c r="P1099" t="str">
        <f>FIXED(Tabla1[[#This Row],[IVA RET]],0)</f>
        <v>0</v>
      </c>
      <c r="R1099" s="35">
        <f>Tabla1[[#This Row],[TASA 16]]*16%</f>
        <v>4918.08</v>
      </c>
    </row>
    <row r="1100" spans="2:20" x14ac:dyDescent="0.25">
      <c r="B1100" t="str">
        <f>'[1]210 Y RFC'!A1100</f>
        <v>MUGA5103092S6</v>
      </c>
      <c r="C1100" t="str">
        <f>'[1]210 Y RFC'!B1100</f>
        <v>210-1097</v>
      </c>
      <c r="D1100" t="str">
        <f>'[1]210 Y RFC'!C1100</f>
        <v>MUÑOZ GONZALEZ JOSE ASUNCION</v>
      </c>
      <c r="E1100" s="28">
        <f>SUMIFS(Tabla16[TASA 16],Tabla16[NUM],Tabla1[[#This Row],[CODIGO]])</f>
        <v>0</v>
      </c>
      <c r="F1100" s="28">
        <f>SUMIFS(Tabla16[TASA 0%],Tabla16[NUM],Tabla1[[#This Row],[CODIGO]])</f>
        <v>0</v>
      </c>
      <c r="G1100" s="28">
        <f>SUMIFS(Tabla16[[EXENTO ]],Tabla16[NUM],Tabla1[[#This Row],[CODIGO]])</f>
        <v>0</v>
      </c>
      <c r="H1100" s="28">
        <f>SUMIFS(Tabla16[IVA],Tabla16[NUM],Tabla1[[#This Row],[CODIGO]])</f>
        <v>0</v>
      </c>
      <c r="I1100" s="28">
        <f>SUMIFS(Tabla16[ISR RET.],Tabla16[NUM],Tabla1[[#This Row],[CODIGO]])</f>
        <v>0</v>
      </c>
      <c r="J1100" s="28">
        <f>SUMIFS(Tabla16[IVA RET.],Tabla16[NUM],Tabla1[[#This Row],[CODIGO]])</f>
        <v>0</v>
      </c>
      <c r="K1100" t="str">
        <f>FIXED(Tabla1[[#This Row],[TASA 16%]],0)</f>
        <v>0</v>
      </c>
      <c r="L1100" t="str">
        <f>FIXED(Tabla1[[#This Row],[TASA 0%]],0)</f>
        <v>0</v>
      </c>
      <c r="M1100" t="str">
        <f>FIXED(Tabla1[[#This Row],[TASA EXE.]],0)</f>
        <v>0</v>
      </c>
      <c r="N1100" t="str">
        <f>FIXED(Tabla1[[#This Row],[IVA]],0)</f>
        <v>0</v>
      </c>
      <c r="O1100" t="str">
        <f>FIXED(Tabla1[[#This Row],[ISR RET]],0)</f>
        <v>0</v>
      </c>
      <c r="P1100" t="str">
        <f>FIXED(Tabla1[[#This Row],[IVA RET]],0)</f>
        <v>0</v>
      </c>
      <c r="R1100" s="35">
        <f>Tabla1[[#This Row],[TASA 16]]*16%</f>
        <v>0</v>
      </c>
    </row>
    <row r="1101" spans="2:20" x14ac:dyDescent="0.25">
      <c r="B1101" t="str">
        <f>'[1]210 Y RFC'!A1101</f>
        <v>GOZA910101JKA</v>
      </c>
      <c r="C1101" t="str">
        <f>'[1]210 Y RFC'!B1101</f>
        <v>210-1098</v>
      </c>
      <c r="D1101" t="str">
        <f>'[1]210 Y RFC'!C1101</f>
        <v>GONZALEZ ZAVALA ANYELO ARTURO</v>
      </c>
      <c r="E1101" s="28">
        <f>SUMIFS(Tabla16[TASA 16],Tabla16[NUM],Tabla1[[#This Row],[CODIGO]])</f>
        <v>0</v>
      </c>
      <c r="F1101" s="28">
        <f>SUMIFS(Tabla16[TASA 0%],Tabla16[NUM],Tabla1[[#This Row],[CODIGO]])</f>
        <v>0</v>
      </c>
      <c r="G1101" s="28">
        <f>SUMIFS(Tabla16[[EXENTO ]],Tabla16[NUM],Tabla1[[#This Row],[CODIGO]])</f>
        <v>0</v>
      </c>
      <c r="H1101" s="28">
        <f>SUMIFS(Tabla16[IVA],Tabla16[NUM],Tabla1[[#This Row],[CODIGO]])</f>
        <v>0</v>
      </c>
      <c r="I1101" s="28">
        <f>SUMIFS(Tabla16[ISR RET.],Tabla16[NUM],Tabla1[[#This Row],[CODIGO]])</f>
        <v>0</v>
      </c>
      <c r="J1101" s="28">
        <f>SUMIFS(Tabla16[IVA RET.],Tabla16[NUM],Tabla1[[#This Row],[CODIGO]])</f>
        <v>0</v>
      </c>
      <c r="K1101" t="str">
        <f>FIXED(Tabla1[[#This Row],[TASA 16%]],0)</f>
        <v>0</v>
      </c>
      <c r="L1101" t="str">
        <f>FIXED(Tabla1[[#This Row],[TASA 0%]],0)</f>
        <v>0</v>
      </c>
      <c r="M1101" t="str">
        <f>FIXED(Tabla1[[#This Row],[TASA EXE.]],0)</f>
        <v>0</v>
      </c>
      <c r="N1101" t="str">
        <f>FIXED(Tabla1[[#This Row],[IVA]],0)</f>
        <v>0</v>
      </c>
      <c r="O1101" t="str">
        <f>FIXED(Tabla1[[#This Row],[ISR RET]],0)</f>
        <v>0</v>
      </c>
      <c r="P1101" t="str">
        <f>FIXED(Tabla1[[#This Row],[IVA RET]],0)</f>
        <v>0</v>
      </c>
      <c r="R1101" s="35">
        <f>Tabla1[[#This Row],[TASA 16]]*16%</f>
        <v>0</v>
      </c>
    </row>
    <row r="1102" spans="2:20" x14ac:dyDescent="0.25">
      <c r="B1102" t="str">
        <f>'[1]210 Y RFC'!A1102</f>
        <v>FAL971030PX1</v>
      </c>
      <c r="C1102" t="str">
        <f>'[1]210 Y RFC'!B1102</f>
        <v>210-1099</v>
      </c>
      <c r="D1102" t="str">
        <f>'[1]210 Y RFC'!C1102</f>
        <v>FRIMEX ALIMENTOS SA DE CV</v>
      </c>
      <c r="E1102" s="28">
        <f>SUMIFS(Tabla16[TASA 16],Tabla16[NUM],Tabla1[[#This Row],[CODIGO]])</f>
        <v>0</v>
      </c>
      <c r="F1102" s="28">
        <f>SUMIFS(Tabla16[TASA 0%],Tabla16[NUM],Tabla1[[#This Row],[CODIGO]])</f>
        <v>0</v>
      </c>
      <c r="G1102" s="28">
        <f>SUMIFS(Tabla16[[EXENTO ]],Tabla16[NUM],Tabla1[[#This Row],[CODIGO]])</f>
        <v>0</v>
      </c>
      <c r="H1102" s="28">
        <f>SUMIFS(Tabla16[IVA],Tabla16[NUM],Tabla1[[#This Row],[CODIGO]])</f>
        <v>0</v>
      </c>
      <c r="I1102" s="28">
        <f>SUMIFS(Tabla16[ISR RET.],Tabla16[NUM],Tabla1[[#This Row],[CODIGO]])</f>
        <v>0</v>
      </c>
      <c r="J1102" s="28">
        <f>SUMIFS(Tabla16[IVA RET.],Tabla16[NUM],Tabla1[[#This Row],[CODIGO]])</f>
        <v>0</v>
      </c>
      <c r="K1102" t="str">
        <f>FIXED(Tabla1[[#This Row],[TASA 16%]],0)</f>
        <v>0</v>
      </c>
      <c r="L1102" t="str">
        <f>FIXED(Tabla1[[#This Row],[TASA 0%]],0)</f>
        <v>0</v>
      </c>
      <c r="M1102" t="str">
        <f>FIXED(Tabla1[[#This Row],[TASA EXE.]],0)</f>
        <v>0</v>
      </c>
      <c r="N1102" t="str">
        <f>FIXED(Tabla1[[#This Row],[IVA]],0)</f>
        <v>0</v>
      </c>
      <c r="O1102" t="str">
        <f>FIXED(Tabla1[[#This Row],[ISR RET]],0)</f>
        <v>0</v>
      </c>
      <c r="P1102" t="str">
        <f>FIXED(Tabla1[[#This Row],[IVA RET]],0)</f>
        <v>0</v>
      </c>
      <c r="R1102" s="35">
        <f>Tabla1[[#This Row],[TASA 16]]*16%</f>
        <v>0</v>
      </c>
    </row>
    <row r="1103" spans="2:20" x14ac:dyDescent="0.25">
      <c r="B1103" t="str">
        <f>'[1]210 Y RFC'!A1103</f>
        <v>JIRJ850218442</v>
      </c>
      <c r="C1103" t="str">
        <f>'[1]210 Y RFC'!B1103</f>
        <v>210-1100</v>
      </c>
      <c r="D1103" t="str">
        <f>'[1]210 Y RFC'!C1103</f>
        <v>JIMENEZ RAMIREZ JENNIFER DEL CARMEN</v>
      </c>
      <c r="E1103" s="28">
        <f>SUMIFS(Tabla16[TASA 16],Tabla16[NUM],Tabla1[[#This Row],[CODIGO]])</f>
        <v>0</v>
      </c>
      <c r="F1103" s="28">
        <f>SUMIFS(Tabla16[TASA 0%],Tabla16[NUM],Tabla1[[#This Row],[CODIGO]])</f>
        <v>0</v>
      </c>
      <c r="G1103" s="28">
        <f>SUMIFS(Tabla16[[EXENTO ]],Tabla16[NUM],Tabla1[[#This Row],[CODIGO]])</f>
        <v>0</v>
      </c>
      <c r="H1103" s="28">
        <f>SUMIFS(Tabla16[IVA],Tabla16[NUM],Tabla1[[#This Row],[CODIGO]])</f>
        <v>0</v>
      </c>
      <c r="I1103" s="28">
        <f>SUMIFS(Tabla16[ISR RET.],Tabla16[NUM],Tabla1[[#This Row],[CODIGO]])</f>
        <v>0</v>
      </c>
      <c r="J1103" s="28">
        <f>SUMIFS(Tabla16[IVA RET.],Tabla16[NUM],Tabla1[[#This Row],[CODIGO]])</f>
        <v>0</v>
      </c>
      <c r="K1103" t="str">
        <f>FIXED(Tabla1[[#This Row],[TASA 16%]],0)</f>
        <v>0</v>
      </c>
      <c r="L1103" t="str">
        <f>FIXED(Tabla1[[#This Row],[TASA 0%]],0)</f>
        <v>0</v>
      </c>
      <c r="M1103" t="str">
        <f>FIXED(Tabla1[[#This Row],[TASA EXE.]],0)</f>
        <v>0</v>
      </c>
      <c r="N1103" t="str">
        <f>FIXED(Tabla1[[#This Row],[IVA]],0)</f>
        <v>0</v>
      </c>
      <c r="O1103" t="str">
        <f>FIXED(Tabla1[[#This Row],[ISR RET]],0)</f>
        <v>0</v>
      </c>
      <c r="P1103" t="str">
        <f>FIXED(Tabla1[[#This Row],[IVA RET]],0)</f>
        <v>0</v>
      </c>
      <c r="R1103" s="35">
        <f>Tabla1[[#This Row],[TASA 16]]*16%</f>
        <v>0</v>
      </c>
    </row>
    <row r="1104" spans="2:20" x14ac:dyDescent="0.25">
      <c r="B1104" t="str">
        <f>'[1]210 Y RFC'!A1104</f>
        <v>MPH1810172S8</v>
      </c>
      <c r="C1104" t="str">
        <f>'[1]210 Y RFC'!B1104</f>
        <v>210-1101</v>
      </c>
      <c r="D1104" t="str">
        <f>'[1]210 Y RFC'!C1104</f>
        <v>MERAKI PHARMA SA DE CV</v>
      </c>
      <c r="E1104" s="28">
        <f>SUMIFS(Tabla16[TASA 16],Tabla16[NUM],Tabla1[[#This Row],[CODIGO]])</f>
        <v>13903.5</v>
      </c>
      <c r="F1104" s="28">
        <f>SUMIFS(Tabla16[TASA 0%],Tabla16[NUM],Tabla1[[#This Row],[CODIGO]])</f>
        <v>-1.0000000000673026E-2</v>
      </c>
      <c r="G1104" s="28">
        <f>SUMIFS(Tabla16[[EXENTO ]],Tabla16[NUM],Tabla1[[#This Row],[CODIGO]])</f>
        <v>0</v>
      </c>
      <c r="H1104" s="28">
        <f>SUMIFS(Tabla16[IVA],Tabla16[NUM],Tabla1[[#This Row],[CODIGO]])</f>
        <v>2224.56</v>
      </c>
      <c r="I1104" s="28">
        <f>SUMIFS(Tabla16[ISR RET.],Tabla16[NUM],Tabla1[[#This Row],[CODIGO]])</f>
        <v>0</v>
      </c>
      <c r="J1104" s="28">
        <f>SUMIFS(Tabla16[IVA RET.],Tabla16[NUM],Tabla1[[#This Row],[CODIGO]])</f>
        <v>0</v>
      </c>
      <c r="K1104" t="str">
        <f>FIXED(Tabla1[[#This Row],[TASA 16%]],0)</f>
        <v>13,904</v>
      </c>
      <c r="L1104" t="str">
        <f>FIXED(Tabla1[[#This Row],[TASA 0%]],0)</f>
        <v>0</v>
      </c>
      <c r="M1104" t="str">
        <f>FIXED(Tabla1[[#This Row],[TASA EXE.]],0)</f>
        <v>0</v>
      </c>
      <c r="N1104" t="str">
        <f>FIXED(Tabla1[[#This Row],[IVA]],0)</f>
        <v>2,225</v>
      </c>
      <c r="O1104" t="str">
        <f>FIXED(Tabla1[[#This Row],[ISR RET]],0)</f>
        <v>0</v>
      </c>
      <c r="P1104" t="str">
        <f>FIXED(Tabla1[[#This Row],[IVA RET]],0)</f>
        <v>0</v>
      </c>
      <c r="R1104" s="35">
        <f>Tabla1[[#This Row],[TASA 16]]*16%</f>
        <v>2224.64</v>
      </c>
    </row>
    <row r="1105" spans="2:20" x14ac:dyDescent="0.25">
      <c r="B1105" t="str">
        <f>'[1]210 Y RFC'!A1105</f>
        <v>HURL730211D23</v>
      </c>
      <c r="C1105" t="str">
        <f>'[1]210 Y RFC'!B1105</f>
        <v>210-1102</v>
      </c>
      <c r="D1105" t="str">
        <f>'[1]210 Y RFC'!C1105</f>
        <v>HUERTA RODRIGUEZ LUIS ARTURO</v>
      </c>
      <c r="E1105" s="28">
        <f>SUMIFS(Tabla16[TASA 16],Tabla16[NUM],Tabla1[[#This Row],[CODIGO]])</f>
        <v>0</v>
      </c>
      <c r="F1105" s="28">
        <f>SUMIFS(Tabla16[TASA 0%],Tabla16[NUM],Tabla1[[#This Row],[CODIGO]])</f>
        <v>0</v>
      </c>
      <c r="G1105" s="28">
        <f>SUMIFS(Tabla16[[EXENTO ]],Tabla16[NUM],Tabla1[[#This Row],[CODIGO]])</f>
        <v>0</v>
      </c>
      <c r="H1105" s="28">
        <f>SUMIFS(Tabla16[IVA],Tabla16[NUM],Tabla1[[#This Row],[CODIGO]])</f>
        <v>0</v>
      </c>
      <c r="I1105" s="28">
        <f>SUMIFS(Tabla16[ISR RET.],Tabla16[NUM],Tabla1[[#This Row],[CODIGO]])</f>
        <v>0</v>
      </c>
      <c r="J1105" s="28">
        <f>SUMIFS(Tabla16[IVA RET.],Tabla16[NUM],Tabla1[[#This Row],[CODIGO]])</f>
        <v>0</v>
      </c>
      <c r="K1105" t="str">
        <f>FIXED(Tabla1[[#This Row],[TASA 16%]],0)</f>
        <v>0</v>
      </c>
      <c r="L1105" t="str">
        <f>FIXED(Tabla1[[#This Row],[TASA 0%]],0)</f>
        <v>0</v>
      </c>
      <c r="M1105" t="str">
        <f>FIXED(Tabla1[[#This Row],[TASA EXE.]],0)</f>
        <v>0</v>
      </c>
      <c r="N1105" t="str">
        <f>FIXED(Tabla1[[#This Row],[IVA]],0)</f>
        <v>0</v>
      </c>
      <c r="O1105" t="str">
        <f>FIXED(Tabla1[[#This Row],[ISR RET]],0)</f>
        <v>0</v>
      </c>
      <c r="P1105" t="str">
        <f>FIXED(Tabla1[[#This Row],[IVA RET]],0)</f>
        <v>0</v>
      </c>
      <c r="R1105" s="35">
        <f>Tabla1[[#This Row],[TASA 16]]*16%</f>
        <v>0</v>
      </c>
    </row>
    <row r="1106" spans="2:20" x14ac:dyDescent="0.25">
      <c r="B1106" t="str">
        <f>'[1]210 Y RFC'!A1106</f>
        <v>UGU250907MH5</v>
      </c>
      <c r="C1106" t="str">
        <f>'[1]210 Y RFC'!B1106</f>
        <v>210-1103</v>
      </c>
      <c r="D1106" t="str">
        <f>'[1]210 Y RFC'!C1106</f>
        <v>UNIVERSIDAD DE GUADALAJARA</v>
      </c>
      <c r="E1106" s="28">
        <f>SUMIFS(Tabla16[TASA 16],Tabla16[NUM],Tabla1[[#This Row],[CODIGO]])</f>
        <v>0</v>
      </c>
      <c r="F1106" s="28">
        <f>SUMIFS(Tabla16[TASA 0%],Tabla16[NUM],Tabla1[[#This Row],[CODIGO]])</f>
        <v>0</v>
      </c>
      <c r="G1106" s="28">
        <f>SUMIFS(Tabla16[[EXENTO ]],Tabla16[NUM],Tabla1[[#This Row],[CODIGO]])</f>
        <v>0</v>
      </c>
      <c r="H1106" s="28">
        <f>SUMIFS(Tabla16[IVA],Tabla16[NUM],Tabla1[[#This Row],[CODIGO]])</f>
        <v>0</v>
      </c>
      <c r="I1106" s="28">
        <f>SUMIFS(Tabla16[ISR RET.],Tabla16[NUM],Tabla1[[#This Row],[CODIGO]])</f>
        <v>0</v>
      </c>
      <c r="J1106" s="28">
        <f>SUMIFS(Tabla16[IVA RET.],Tabla16[NUM],Tabla1[[#This Row],[CODIGO]])</f>
        <v>0</v>
      </c>
      <c r="K1106" t="str">
        <f>FIXED(Tabla1[[#This Row],[TASA 16%]],0)</f>
        <v>0</v>
      </c>
      <c r="L1106" t="str">
        <f>FIXED(Tabla1[[#This Row],[TASA 0%]],0)</f>
        <v>0</v>
      </c>
      <c r="M1106" t="str">
        <f>FIXED(Tabla1[[#This Row],[TASA EXE.]],0)</f>
        <v>0</v>
      </c>
      <c r="N1106" t="str">
        <f>FIXED(Tabla1[[#This Row],[IVA]],0)</f>
        <v>0</v>
      </c>
      <c r="O1106" t="str">
        <f>FIXED(Tabla1[[#This Row],[ISR RET]],0)</f>
        <v>0</v>
      </c>
      <c r="P1106" t="str">
        <f>FIXED(Tabla1[[#This Row],[IVA RET]],0)</f>
        <v>0</v>
      </c>
      <c r="R1106" s="35">
        <f>Tabla1[[#This Row],[TASA 16]]*16%</f>
        <v>0</v>
      </c>
    </row>
    <row r="1107" spans="2:20" x14ac:dyDescent="0.25">
      <c r="B1107" t="str">
        <f>'[1]210 Y RFC'!A1107</f>
        <v>CIRA8904179C2</v>
      </c>
      <c r="C1107" t="str">
        <f>'[1]210 Y RFC'!B1107</f>
        <v>210-1104</v>
      </c>
      <c r="D1107" t="str">
        <f>'[1]210 Y RFC'!C1107</f>
        <v>CISNEROS RUIZ JOSE AGUSTIN</v>
      </c>
      <c r="E1107" s="28">
        <f>SUMIFS(Tabla16[TASA 16],Tabla16[NUM],Tabla1[[#This Row],[CODIGO]])</f>
        <v>0</v>
      </c>
      <c r="F1107" s="28">
        <f>SUMIFS(Tabla16[TASA 0%],Tabla16[NUM],Tabla1[[#This Row],[CODIGO]])</f>
        <v>0</v>
      </c>
      <c r="G1107" s="28">
        <f>SUMIFS(Tabla16[[EXENTO ]],Tabla16[NUM],Tabla1[[#This Row],[CODIGO]])</f>
        <v>0</v>
      </c>
      <c r="H1107" s="28">
        <f>SUMIFS(Tabla16[IVA],Tabla16[NUM],Tabla1[[#This Row],[CODIGO]])</f>
        <v>0</v>
      </c>
      <c r="I1107" s="28">
        <f>SUMIFS(Tabla16[ISR RET.],Tabla16[NUM],Tabla1[[#This Row],[CODIGO]])</f>
        <v>0</v>
      </c>
      <c r="J1107" s="28">
        <f>SUMIFS(Tabla16[IVA RET.],Tabla16[NUM],Tabla1[[#This Row],[CODIGO]])</f>
        <v>0</v>
      </c>
      <c r="K1107" t="str">
        <f>FIXED(Tabla1[[#This Row],[TASA 16%]],0)</f>
        <v>0</v>
      </c>
      <c r="L1107" t="str">
        <f>FIXED(Tabla1[[#This Row],[TASA 0%]],0)</f>
        <v>0</v>
      </c>
      <c r="M1107" t="str">
        <f>FIXED(Tabla1[[#This Row],[TASA EXE.]],0)</f>
        <v>0</v>
      </c>
      <c r="N1107" t="str">
        <f>FIXED(Tabla1[[#This Row],[IVA]],0)</f>
        <v>0</v>
      </c>
      <c r="O1107" t="str">
        <f>FIXED(Tabla1[[#This Row],[ISR RET]],0)</f>
        <v>0</v>
      </c>
      <c r="P1107" t="str">
        <f>FIXED(Tabla1[[#This Row],[IVA RET]],0)</f>
        <v>0</v>
      </c>
      <c r="R1107" s="35">
        <f>Tabla1[[#This Row],[TASA 16]]*16%</f>
        <v>0</v>
      </c>
    </row>
    <row r="1108" spans="2:20" x14ac:dyDescent="0.25">
      <c r="B1108" t="str">
        <f>'[1]210 Y RFC'!A1108</f>
        <v>MEGO480520JK5</v>
      </c>
      <c r="C1108" t="str">
        <f>'[1]210 Y RFC'!B1108</f>
        <v>210-1105</v>
      </c>
      <c r="D1108" t="str">
        <f>'[1]210 Y RFC'!C1108</f>
        <v>MENDOZA GONZALEZ OTILIA</v>
      </c>
      <c r="E1108" s="28">
        <f>SUMIFS(Tabla16[TASA 16],Tabla16[NUM],Tabla1[[#This Row],[CODIGO]])</f>
        <v>0</v>
      </c>
      <c r="F1108" s="28">
        <f>SUMIFS(Tabla16[TASA 0%],Tabla16[NUM],Tabla1[[#This Row],[CODIGO]])</f>
        <v>0</v>
      </c>
      <c r="G1108" s="28">
        <f>SUMIFS(Tabla16[[EXENTO ]],Tabla16[NUM],Tabla1[[#This Row],[CODIGO]])</f>
        <v>0</v>
      </c>
      <c r="H1108" s="28">
        <f>SUMIFS(Tabla16[IVA],Tabla16[NUM],Tabla1[[#This Row],[CODIGO]])</f>
        <v>0</v>
      </c>
      <c r="I1108" s="28">
        <f>SUMIFS(Tabla16[ISR RET.],Tabla16[NUM],Tabla1[[#This Row],[CODIGO]])</f>
        <v>0</v>
      </c>
      <c r="J1108" s="28">
        <f>SUMIFS(Tabla16[IVA RET.],Tabla16[NUM],Tabla1[[#This Row],[CODIGO]])</f>
        <v>0</v>
      </c>
      <c r="K1108" t="str">
        <f>FIXED(Tabla1[[#This Row],[TASA 16%]],0)</f>
        <v>0</v>
      </c>
      <c r="L1108" t="str">
        <f>FIXED(Tabla1[[#This Row],[TASA 0%]],0)</f>
        <v>0</v>
      </c>
      <c r="M1108" t="str">
        <f>FIXED(Tabla1[[#This Row],[TASA EXE.]],0)</f>
        <v>0</v>
      </c>
      <c r="N1108" t="str">
        <f>FIXED(Tabla1[[#This Row],[IVA]],0)</f>
        <v>0</v>
      </c>
      <c r="O1108" t="str">
        <f>FIXED(Tabla1[[#This Row],[ISR RET]],0)</f>
        <v>0</v>
      </c>
      <c r="P1108" t="str">
        <f>FIXED(Tabla1[[#This Row],[IVA RET]],0)</f>
        <v>0</v>
      </c>
      <c r="R1108" s="35">
        <f>Tabla1[[#This Row],[TASA 16]]*16%</f>
        <v>0</v>
      </c>
    </row>
    <row r="1109" spans="2:20" x14ac:dyDescent="0.25">
      <c r="B1109" t="str">
        <f>'[1]210 Y RFC'!A1109</f>
        <v>PME8202242N0</v>
      </c>
      <c r="C1109" t="str">
        <f>'[1]210 Y RFC'!B1109</f>
        <v>210-1106</v>
      </c>
      <c r="D1109" t="str">
        <f>'[1]210 Y RFC'!C1109</f>
        <v>PROVEEDORA DE MEDICAMENTOS SA DE CV</v>
      </c>
      <c r="E1109" s="28">
        <f>SUMIFS(Tabla16[TASA 16],Tabla16[NUM],Tabla1[[#This Row],[CODIGO]])</f>
        <v>0</v>
      </c>
      <c r="F1109" s="28">
        <f>SUMIFS(Tabla16[TASA 0%],Tabla16[NUM],Tabla1[[#This Row],[CODIGO]])</f>
        <v>0</v>
      </c>
      <c r="G1109" s="28">
        <f>SUMIFS(Tabla16[[EXENTO ]],Tabla16[NUM],Tabla1[[#This Row],[CODIGO]])</f>
        <v>0</v>
      </c>
      <c r="H1109" s="28">
        <f>SUMIFS(Tabla16[IVA],Tabla16[NUM],Tabla1[[#This Row],[CODIGO]])</f>
        <v>0</v>
      </c>
      <c r="I1109" s="28">
        <f>SUMIFS(Tabla16[ISR RET.],Tabla16[NUM],Tabla1[[#This Row],[CODIGO]])</f>
        <v>0</v>
      </c>
      <c r="J1109" s="28">
        <f>SUMIFS(Tabla16[IVA RET.],Tabla16[NUM],Tabla1[[#This Row],[CODIGO]])</f>
        <v>0</v>
      </c>
      <c r="K1109" t="str">
        <f>FIXED(Tabla1[[#This Row],[TASA 16%]],0)</f>
        <v>0</v>
      </c>
      <c r="L1109" t="str">
        <f>FIXED(Tabla1[[#This Row],[TASA 0%]],0)</f>
        <v>0</v>
      </c>
      <c r="M1109" t="str">
        <f>FIXED(Tabla1[[#This Row],[TASA EXE.]],0)</f>
        <v>0</v>
      </c>
      <c r="N1109" t="str">
        <f>FIXED(Tabla1[[#This Row],[IVA]],0)</f>
        <v>0</v>
      </c>
      <c r="O1109" t="str">
        <f>FIXED(Tabla1[[#This Row],[ISR RET]],0)</f>
        <v>0</v>
      </c>
      <c r="P1109" t="str">
        <f>FIXED(Tabla1[[#This Row],[IVA RET]],0)</f>
        <v>0</v>
      </c>
      <c r="R1109" s="35">
        <f>Tabla1[[#This Row],[TASA 16]]*16%</f>
        <v>0</v>
      </c>
    </row>
    <row r="1110" spans="2:20" x14ac:dyDescent="0.25">
      <c r="B1110" t="str">
        <f>'[1]210 Y RFC'!A1110</f>
        <v>GMA970130UA1</v>
      </c>
      <c r="C1110" t="str">
        <f>'[1]210 Y RFC'!B1110</f>
        <v>210-1107</v>
      </c>
      <c r="D1110" t="str">
        <f>'[1]210 Y RFC'!C1110</f>
        <v>GRUPO MARQUEZ SA DE CV</v>
      </c>
      <c r="E1110" s="28">
        <f>SUMIFS(Tabla16[TASA 16],Tabla16[NUM],Tabla1[[#This Row],[CODIGO]])</f>
        <v>0</v>
      </c>
      <c r="F1110" s="28">
        <f>SUMIFS(Tabla16[TASA 0%],Tabla16[NUM],Tabla1[[#This Row],[CODIGO]])</f>
        <v>0</v>
      </c>
      <c r="G1110" s="28">
        <f>SUMIFS(Tabla16[[EXENTO ]],Tabla16[NUM],Tabla1[[#This Row],[CODIGO]])</f>
        <v>0</v>
      </c>
      <c r="H1110" s="28">
        <f>SUMIFS(Tabla16[IVA],Tabla16[NUM],Tabla1[[#This Row],[CODIGO]])</f>
        <v>0</v>
      </c>
      <c r="I1110" s="28">
        <f>SUMIFS(Tabla16[ISR RET.],Tabla16[NUM],Tabla1[[#This Row],[CODIGO]])</f>
        <v>0</v>
      </c>
      <c r="J1110" s="28">
        <f>SUMIFS(Tabla16[IVA RET.],Tabla16[NUM],Tabla1[[#This Row],[CODIGO]])</f>
        <v>0</v>
      </c>
      <c r="K1110" t="str">
        <f>FIXED(Tabla1[[#This Row],[TASA 16%]],0)</f>
        <v>0</v>
      </c>
      <c r="L1110" t="str">
        <f>FIXED(Tabla1[[#This Row],[TASA 0%]],0)</f>
        <v>0</v>
      </c>
      <c r="M1110" t="str">
        <f>FIXED(Tabla1[[#This Row],[TASA EXE.]],0)</f>
        <v>0</v>
      </c>
      <c r="N1110" t="str">
        <f>FIXED(Tabla1[[#This Row],[IVA]],0)</f>
        <v>0</v>
      </c>
      <c r="O1110" t="str">
        <f>FIXED(Tabla1[[#This Row],[ISR RET]],0)</f>
        <v>0</v>
      </c>
      <c r="P1110" t="str">
        <f>FIXED(Tabla1[[#This Row],[IVA RET]],0)</f>
        <v>0</v>
      </c>
      <c r="R1110" s="35">
        <f>Tabla1[[#This Row],[TASA 16]]*16%</f>
        <v>0</v>
      </c>
    </row>
    <row r="1111" spans="2:20" x14ac:dyDescent="0.25">
      <c r="B1111" t="str">
        <f>'[1]210 Y RFC'!A1111</f>
        <v>NASH8108088U1</v>
      </c>
      <c r="C1111" t="str">
        <f>'[1]210 Y RFC'!B1111</f>
        <v>210-1108</v>
      </c>
      <c r="D1111" t="str">
        <f>'[1]210 Y RFC'!C1111</f>
        <v>NAVARRO SANCHEZ HORACIO</v>
      </c>
      <c r="E1111" s="28">
        <f>SUMIFS(Tabla16[TASA 16],Tabla16[NUM],Tabla1[[#This Row],[CODIGO]])</f>
        <v>0</v>
      </c>
      <c r="F1111" s="28">
        <f>SUMIFS(Tabla16[TASA 0%],Tabla16[NUM],Tabla1[[#This Row],[CODIGO]])</f>
        <v>0</v>
      </c>
      <c r="G1111" s="28">
        <f>SUMIFS(Tabla16[[EXENTO ]],Tabla16[NUM],Tabla1[[#This Row],[CODIGO]])</f>
        <v>0</v>
      </c>
      <c r="H1111" s="28">
        <f>SUMIFS(Tabla16[IVA],Tabla16[NUM],Tabla1[[#This Row],[CODIGO]])</f>
        <v>0</v>
      </c>
      <c r="I1111" s="28">
        <f>SUMIFS(Tabla16[ISR RET.],Tabla16[NUM],Tabla1[[#This Row],[CODIGO]])</f>
        <v>0</v>
      </c>
      <c r="J1111" s="28">
        <f>SUMIFS(Tabla16[IVA RET.],Tabla16[NUM],Tabla1[[#This Row],[CODIGO]])</f>
        <v>0</v>
      </c>
      <c r="K1111" t="str">
        <f>FIXED(Tabla1[[#This Row],[TASA 16%]],0)</f>
        <v>0</v>
      </c>
      <c r="L1111" t="str">
        <f>FIXED(Tabla1[[#This Row],[TASA 0%]],0)</f>
        <v>0</v>
      </c>
      <c r="M1111" t="str">
        <f>FIXED(Tabla1[[#This Row],[TASA EXE.]],0)</f>
        <v>0</v>
      </c>
      <c r="N1111" t="str">
        <f>FIXED(Tabla1[[#This Row],[IVA]],0)</f>
        <v>0</v>
      </c>
      <c r="O1111" t="str">
        <f>FIXED(Tabla1[[#This Row],[ISR RET]],0)</f>
        <v>0</v>
      </c>
      <c r="P1111" t="str">
        <f>FIXED(Tabla1[[#This Row],[IVA RET]],0)</f>
        <v>0</v>
      </c>
      <c r="R1111" s="35">
        <f>Tabla1[[#This Row],[TASA 16]]*16%</f>
        <v>0</v>
      </c>
    </row>
    <row r="1112" spans="2:20" x14ac:dyDescent="0.25">
      <c r="B1112" t="str">
        <f>'[1]210 Y RFC'!A1112</f>
        <v>PCO8211161W1</v>
      </c>
      <c r="C1112" t="str">
        <f>'[1]210 Y RFC'!B1112</f>
        <v>210-1109</v>
      </c>
      <c r="D1112" t="str">
        <f>'[1]210 Y RFC'!C1112</f>
        <v>PASTAS CORA SA DE CV</v>
      </c>
      <c r="E1112" s="28">
        <f>SUMIFS(Tabla16[TASA 16],Tabla16[NUM],Tabla1[[#This Row],[CODIGO]])</f>
        <v>0</v>
      </c>
      <c r="F1112" s="28">
        <f>SUMIFS(Tabla16[TASA 0%],Tabla16[NUM],Tabla1[[#This Row],[CODIGO]])</f>
        <v>0</v>
      </c>
      <c r="G1112" s="28">
        <f>SUMIFS(Tabla16[[EXENTO ]],Tabla16[NUM],Tabla1[[#This Row],[CODIGO]])</f>
        <v>0</v>
      </c>
      <c r="H1112" s="28">
        <f>SUMIFS(Tabla16[IVA],Tabla16[NUM],Tabla1[[#This Row],[CODIGO]])</f>
        <v>0</v>
      </c>
      <c r="I1112" s="28">
        <f>SUMIFS(Tabla16[ISR RET.],Tabla16[NUM],Tabla1[[#This Row],[CODIGO]])</f>
        <v>0</v>
      </c>
      <c r="J1112" s="28">
        <f>SUMIFS(Tabla16[IVA RET.],Tabla16[NUM],Tabla1[[#This Row],[CODIGO]])</f>
        <v>0</v>
      </c>
      <c r="K1112" t="str">
        <f>FIXED(Tabla1[[#This Row],[TASA 16%]],0)</f>
        <v>0</v>
      </c>
      <c r="L1112" t="str">
        <f>FIXED(Tabla1[[#This Row],[TASA 0%]],0)</f>
        <v>0</v>
      </c>
      <c r="M1112" t="str">
        <f>FIXED(Tabla1[[#This Row],[TASA EXE.]],0)</f>
        <v>0</v>
      </c>
      <c r="N1112" t="str">
        <f>FIXED(Tabla1[[#This Row],[IVA]],0)</f>
        <v>0</v>
      </c>
      <c r="O1112" t="str">
        <f>FIXED(Tabla1[[#This Row],[ISR RET]],0)</f>
        <v>0</v>
      </c>
      <c r="P1112" t="str">
        <f>FIXED(Tabla1[[#This Row],[IVA RET]],0)</f>
        <v>0</v>
      </c>
      <c r="R1112" s="35">
        <f>Tabla1[[#This Row],[TASA 16]]*16%</f>
        <v>0</v>
      </c>
    </row>
    <row r="1113" spans="2:20" x14ac:dyDescent="0.25">
      <c r="B1113" t="str">
        <f>'[1]210 Y RFC'!A1113</f>
        <v>BAD9612203M3</v>
      </c>
      <c r="C1113" t="str">
        <f>'[1]210 Y RFC'!B1113</f>
        <v>210-1110</v>
      </c>
      <c r="D1113" t="str">
        <f>'[1]210 Y RFC'!C1113</f>
        <v>BADLO SA DE CV</v>
      </c>
      <c r="E1113" s="28">
        <f>SUMIFS(Tabla16[TASA 16],Tabla16[NUM],Tabla1[[#This Row],[CODIGO]])</f>
        <v>0</v>
      </c>
      <c r="F1113" s="28">
        <f>SUMIFS(Tabla16[TASA 0%],Tabla16[NUM],Tabla1[[#This Row],[CODIGO]])</f>
        <v>0</v>
      </c>
      <c r="G1113" s="28">
        <f>SUMIFS(Tabla16[[EXENTO ]],Tabla16[NUM],Tabla1[[#This Row],[CODIGO]])</f>
        <v>0</v>
      </c>
      <c r="H1113" s="28">
        <f>SUMIFS(Tabla16[IVA],Tabla16[NUM],Tabla1[[#This Row],[CODIGO]])</f>
        <v>0</v>
      </c>
      <c r="I1113" s="28">
        <f>SUMIFS(Tabla16[ISR RET.],Tabla16[NUM],Tabla1[[#This Row],[CODIGO]])</f>
        <v>0</v>
      </c>
      <c r="J1113" s="28">
        <f>SUMIFS(Tabla16[IVA RET.],Tabla16[NUM],Tabla1[[#This Row],[CODIGO]])</f>
        <v>0</v>
      </c>
      <c r="K1113" t="str">
        <f>FIXED(Tabla1[[#This Row],[TASA 16%]],0)</f>
        <v>0</v>
      </c>
      <c r="L1113" t="str">
        <f>FIXED(Tabla1[[#This Row],[TASA 0%]],0)</f>
        <v>0</v>
      </c>
      <c r="M1113" t="str">
        <f>FIXED(Tabla1[[#This Row],[TASA EXE.]],0)</f>
        <v>0</v>
      </c>
      <c r="N1113" t="str">
        <f>FIXED(Tabla1[[#This Row],[IVA]],0)</f>
        <v>0</v>
      </c>
      <c r="O1113" t="str">
        <f>FIXED(Tabla1[[#This Row],[ISR RET]],0)</f>
        <v>0</v>
      </c>
      <c r="P1113" t="str">
        <f>FIXED(Tabla1[[#This Row],[IVA RET]],0)</f>
        <v>0</v>
      </c>
      <c r="R1113" s="35">
        <f>Tabla1[[#This Row],[TASA 16]]*16%</f>
        <v>0</v>
      </c>
    </row>
    <row r="1114" spans="2:20" x14ac:dyDescent="0.25">
      <c r="B1114" t="str">
        <f>'[1]210 Y RFC'!A1114</f>
        <v>PRI190815SU0</v>
      </c>
      <c r="C1114" t="str">
        <f>'[1]210 Y RFC'!B1114</f>
        <v>210-1111</v>
      </c>
      <c r="D1114" t="str">
        <f>'[1]210 Y RFC'!C1114</f>
        <v>PRODUCTOS RICOLINO SAPI DE CV</v>
      </c>
      <c r="E1114" s="28">
        <f>SUMIFS(Tabla16[TASA 16],Tabla16[NUM],Tabla1[[#This Row],[CODIGO]])</f>
        <v>0</v>
      </c>
      <c r="F1114" s="28">
        <f>SUMIFS(Tabla16[TASA 0%],Tabla16[NUM],Tabla1[[#This Row],[CODIGO]])</f>
        <v>0</v>
      </c>
      <c r="G1114" s="28">
        <f>SUMIFS(Tabla16[[EXENTO ]],Tabla16[NUM],Tabla1[[#This Row],[CODIGO]])</f>
        <v>0</v>
      </c>
      <c r="H1114" s="28">
        <f>SUMIFS(Tabla16[IVA],Tabla16[NUM],Tabla1[[#This Row],[CODIGO]])</f>
        <v>0</v>
      </c>
      <c r="I1114" s="28">
        <f>SUMIFS(Tabla16[ISR RET.],Tabla16[NUM],Tabla1[[#This Row],[CODIGO]])</f>
        <v>0</v>
      </c>
      <c r="J1114" s="28">
        <f>SUMIFS(Tabla16[IVA RET.],Tabla16[NUM],Tabla1[[#This Row],[CODIGO]])</f>
        <v>0</v>
      </c>
      <c r="K1114" t="str">
        <f>FIXED(Tabla1[[#This Row],[TASA 16%]],0)</f>
        <v>0</v>
      </c>
      <c r="L1114" t="str">
        <f>FIXED(Tabla1[[#This Row],[TASA 0%]],0)</f>
        <v>0</v>
      </c>
      <c r="M1114" t="str">
        <f>FIXED(Tabla1[[#This Row],[TASA EXE.]],0)</f>
        <v>0</v>
      </c>
      <c r="N1114" t="str">
        <f>FIXED(Tabla1[[#This Row],[IVA]],0)</f>
        <v>0</v>
      </c>
      <c r="O1114" t="str">
        <f>FIXED(Tabla1[[#This Row],[ISR RET]],0)</f>
        <v>0</v>
      </c>
      <c r="P1114" t="str">
        <f>FIXED(Tabla1[[#This Row],[IVA RET]],0)</f>
        <v>0</v>
      </c>
      <c r="R1114" s="35">
        <f>Tabla1[[#This Row],[TASA 16]]*16%</f>
        <v>0</v>
      </c>
      <c r="T1114" s="67"/>
    </row>
    <row r="1115" spans="2:20" x14ac:dyDescent="0.25">
      <c r="B1115" t="str">
        <f>'[1]210 Y RFC'!A1115</f>
        <v>RDI0205141K4</v>
      </c>
      <c r="C1115" t="str">
        <f>'[1]210 Y RFC'!B1115</f>
        <v>210-1112</v>
      </c>
      <c r="D1115" t="str">
        <f>'[1]210 Y RFC'!C1115</f>
        <v>RODRIGUEZ DISTRIBUCIONES SA DE CV</v>
      </c>
      <c r="E1115" s="28">
        <f>SUMIFS(Tabla16[TASA 16],Tabla16[NUM],Tabla1[[#This Row],[CODIGO]])</f>
        <v>39569.125</v>
      </c>
      <c r="F1115" s="28">
        <f>SUMIFS(Tabla16[TASA 0%],Tabla16[NUM],Tabla1[[#This Row],[CODIGO]])</f>
        <v>86420.054999999993</v>
      </c>
      <c r="G1115" s="28">
        <f>SUMIFS(Tabla16[[EXENTO ]],Tabla16[NUM],Tabla1[[#This Row],[CODIGO]])</f>
        <v>0</v>
      </c>
      <c r="H1115" s="28">
        <f>SUMIFS(Tabla16[IVA],Tabla16[NUM],Tabla1[[#This Row],[CODIGO]])</f>
        <v>6331.0599999999995</v>
      </c>
      <c r="I1115" s="28">
        <f>SUMIFS(Tabla16[ISR RET.],Tabla16[NUM],Tabla1[[#This Row],[CODIGO]])</f>
        <v>0</v>
      </c>
      <c r="J1115" s="28">
        <f>SUMIFS(Tabla16[IVA RET.],Tabla16[NUM],Tabla1[[#This Row],[CODIGO]])</f>
        <v>0</v>
      </c>
      <c r="K1115" t="str">
        <f>FIXED(Tabla1[[#This Row],[TASA 16%]],0)</f>
        <v>39,569</v>
      </c>
      <c r="L1115" t="str">
        <f>FIXED(Tabla1[[#This Row],[TASA 0%]],0)</f>
        <v>86,420</v>
      </c>
      <c r="M1115" t="str">
        <f>FIXED(Tabla1[[#This Row],[TASA EXE.]],0)</f>
        <v>0</v>
      </c>
      <c r="N1115" t="str">
        <f>FIXED(Tabla1[[#This Row],[IVA]],0)</f>
        <v>6,331</v>
      </c>
      <c r="O1115" t="str">
        <f>FIXED(Tabla1[[#This Row],[ISR RET]],0)</f>
        <v>0</v>
      </c>
      <c r="P1115" t="str">
        <f>FIXED(Tabla1[[#This Row],[IVA RET]],0)</f>
        <v>0</v>
      </c>
      <c r="R1115" s="35">
        <f>Tabla1[[#This Row],[TASA 16]]*16%</f>
        <v>6331.04</v>
      </c>
    </row>
    <row r="1116" spans="2:20" x14ac:dyDescent="0.25">
      <c r="B1116" t="str">
        <f>'[1]210 Y RFC'!A1116</f>
        <v>TEGT530331C79</v>
      </c>
      <c r="C1116" t="str">
        <f>'[1]210 Y RFC'!B1116</f>
        <v>210-1113</v>
      </c>
      <c r="D1116" t="str">
        <f>'[1]210 Y RFC'!C1116</f>
        <v>TERRAZAS GASTELUM TRINIDAD</v>
      </c>
      <c r="E1116" s="28">
        <f>SUMIFS(Tabla16[TASA 16],Tabla16[NUM],Tabla1[[#This Row],[CODIGO]])</f>
        <v>0</v>
      </c>
      <c r="F1116" s="28">
        <f>SUMIFS(Tabla16[TASA 0%],Tabla16[NUM],Tabla1[[#This Row],[CODIGO]])</f>
        <v>0</v>
      </c>
      <c r="G1116" s="28">
        <f>SUMIFS(Tabla16[[EXENTO ]],Tabla16[NUM],Tabla1[[#This Row],[CODIGO]])</f>
        <v>0</v>
      </c>
      <c r="H1116" s="28">
        <f>SUMIFS(Tabla16[IVA],Tabla16[NUM],Tabla1[[#This Row],[CODIGO]])</f>
        <v>0</v>
      </c>
      <c r="I1116" s="28">
        <f>SUMIFS(Tabla16[ISR RET.],Tabla16[NUM],Tabla1[[#This Row],[CODIGO]])</f>
        <v>0</v>
      </c>
      <c r="J1116" s="28">
        <f>SUMIFS(Tabla16[IVA RET.],Tabla16[NUM],Tabla1[[#This Row],[CODIGO]])</f>
        <v>0</v>
      </c>
      <c r="K1116" t="str">
        <f>FIXED(Tabla1[[#This Row],[TASA 16%]],0)</f>
        <v>0</v>
      </c>
      <c r="L1116" t="str">
        <f>FIXED(Tabla1[[#This Row],[TASA 0%]],0)</f>
        <v>0</v>
      </c>
      <c r="M1116" t="str">
        <f>FIXED(Tabla1[[#This Row],[TASA EXE.]],0)</f>
        <v>0</v>
      </c>
      <c r="N1116" t="str">
        <f>FIXED(Tabla1[[#This Row],[IVA]],0)</f>
        <v>0</v>
      </c>
      <c r="O1116" t="str">
        <f>FIXED(Tabla1[[#This Row],[ISR RET]],0)</f>
        <v>0</v>
      </c>
      <c r="P1116" t="str">
        <f>FIXED(Tabla1[[#This Row],[IVA RET]],0)</f>
        <v>0</v>
      </c>
      <c r="R1116" s="35">
        <f>Tabla1[[#This Row],[TASA 16]]*16%</f>
        <v>0</v>
      </c>
    </row>
    <row r="1117" spans="2:20" x14ac:dyDescent="0.25">
      <c r="B1117" t="str">
        <f>'[1]210 Y RFC'!A1117</f>
        <v>HIZJ941205C69</v>
      </c>
      <c r="C1117" t="str">
        <f>'[1]210 Y RFC'!B1117</f>
        <v>210-1114</v>
      </c>
      <c r="D1117" t="str">
        <f>'[1]210 Y RFC'!C1117</f>
        <v>HINOJOSA ZAMORA JUAN CARLOS</v>
      </c>
      <c r="E1117" s="28">
        <f>SUMIFS(Tabla16[TASA 16],Tabla16[NUM],Tabla1[[#This Row],[CODIGO]])</f>
        <v>0</v>
      </c>
      <c r="F1117" s="28">
        <f>SUMIFS(Tabla16[TASA 0%],Tabla16[NUM],Tabla1[[#This Row],[CODIGO]])</f>
        <v>0</v>
      </c>
      <c r="G1117" s="28">
        <f>SUMIFS(Tabla16[[EXENTO ]],Tabla16[NUM],Tabla1[[#This Row],[CODIGO]])</f>
        <v>0</v>
      </c>
      <c r="H1117" s="28">
        <f>SUMIFS(Tabla16[IVA],Tabla16[NUM],Tabla1[[#This Row],[CODIGO]])</f>
        <v>0</v>
      </c>
      <c r="I1117" s="28">
        <f>SUMIFS(Tabla16[ISR RET.],Tabla16[NUM],Tabla1[[#This Row],[CODIGO]])</f>
        <v>0</v>
      </c>
      <c r="J1117" s="28">
        <f>SUMIFS(Tabla16[IVA RET.],Tabla16[NUM],Tabla1[[#This Row],[CODIGO]])</f>
        <v>0</v>
      </c>
      <c r="K1117" t="str">
        <f>FIXED(Tabla1[[#This Row],[TASA 16%]],0)</f>
        <v>0</v>
      </c>
      <c r="L1117" t="str">
        <f>FIXED(Tabla1[[#This Row],[TASA 0%]],0)</f>
        <v>0</v>
      </c>
      <c r="M1117" t="str">
        <f>FIXED(Tabla1[[#This Row],[TASA EXE.]],0)</f>
        <v>0</v>
      </c>
      <c r="N1117" t="str">
        <f>FIXED(Tabla1[[#This Row],[IVA]],0)</f>
        <v>0</v>
      </c>
      <c r="O1117" t="str">
        <f>FIXED(Tabla1[[#This Row],[ISR RET]],0)</f>
        <v>0</v>
      </c>
      <c r="P1117" t="str">
        <f>FIXED(Tabla1[[#This Row],[IVA RET]],0)</f>
        <v>0</v>
      </c>
      <c r="R1117" s="35">
        <f>Tabla1[[#This Row],[TASA 16]]*16%</f>
        <v>0</v>
      </c>
    </row>
    <row r="1118" spans="2:20" x14ac:dyDescent="0.25">
      <c r="B1118" t="str">
        <f>'[1]210 Y RFC'!A1118</f>
        <v>PGA151030I56</v>
      </c>
      <c r="C1118" t="str">
        <f>'[1]210 Y RFC'!B1118</f>
        <v>210-1115</v>
      </c>
      <c r="D1118" t="str">
        <f>'[1]210 Y RFC'!C1118</f>
        <v>PRODUCTOS GAES SA DE CV</v>
      </c>
      <c r="E1118" s="28">
        <f>SUMIFS(Tabla16[TASA 16],Tabla16[NUM],Tabla1[[#This Row],[CODIGO]])</f>
        <v>0</v>
      </c>
      <c r="F1118" s="28">
        <f>SUMIFS(Tabla16[TASA 0%],Tabla16[NUM],Tabla1[[#This Row],[CODIGO]])</f>
        <v>0</v>
      </c>
      <c r="G1118" s="28">
        <f>SUMIFS(Tabla16[[EXENTO ]],Tabla16[NUM],Tabla1[[#This Row],[CODIGO]])</f>
        <v>0</v>
      </c>
      <c r="H1118" s="28">
        <f>SUMIFS(Tabla16[IVA],Tabla16[NUM],Tabla1[[#This Row],[CODIGO]])</f>
        <v>0</v>
      </c>
      <c r="I1118" s="28">
        <f>SUMIFS(Tabla16[ISR RET.],Tabla16[NUM],Tabla1[[#This Row],[CODIGO]])</f>
        <v>0</v>
      </c>
      <c r="J1118" s="28">
        <f>SUMIFS(Tabla16[IVA RET.],Tabla16[NUM],Tabla1[[#This Row],[CODIGO]])</f>
        <v>0</v>
      </c>
      <c r="K1118" t="str">
        <f>FIXED(Tabla1[[#This Row],[TASA 16%]],0)</f>
        <v>0</v>
      </c>
      <c r="L1118" t="str">
        <f>FIXED(Tabla1[[#This Row],[TASA 0%]],0)</f>
        <v>0</v>
      </c>
      <c r="M1118" t="str">
        <f>FIXED(Tabla1[[#This Row],[TASA EXE.]],0)</f>
        <v>0</v>
      </c>
      <c r="N1118" t="str">
        <f>FIXED(Tabla1[[#This Row],[IVA]],0)</f>
        <v>0</v>
      </c>
      <c r="O1118" t="str">
        <f>FIXED(Tabla1[[#This Row],[ISR RET]],0)</f>
        <v>0</v>
      </c>
      <c r="P1118" t="str">
        <f>FIXED(Tabla1[[#This Row],[IVA RET]],0)</f>
        <v>0</v>
      </c>
      <c r="R1118" s="35">
        <f>Tabla1[[#This Row],[TASA 16]]*16%</f>
        <v>0</v>
      </c>
      <c r="T1118" s="67"/>
    </row>
    <row r="1119" spans="2:20" x14ac:dyDescent="0.25">
      <c r="B1119" t="str">
        <f>'[1]210 Y RFC'!A1119</f>
        <v>SPE11071516A</v>
      </c>
      <c r="C1119" t="str">
        <f>'[1]210 Y RFC'!B1119</f>
        <v>210-1116</v>
      </c>
      <c r="D1119" t="str">
        <f>'[1]210 Y RFC'!C1119</f>
        <v>SISTEMA DE PREPAGO ELECTRONICO S DE RL DE CV</v>
      </c>
      <c r="E1119" s="28">
        <f>SUMIFS(Tabla16[TASA 16],Tabla16[NUM],Tabla1[[#This Row],[CODIGO]])</f>
        <v>344827.5</v>
      </c>
      <c r="F1119" s="28">
        <f>SUMIFS(Tabla16[TASA 0%],Tabla16[NUM],Tabla1[[#This Row],[CODIGO]])</f>
        <v>9.9999999998544808E-2</v>
      </c>
      <c r="G1119" s="28">
        <f>SUMIFS(Tabla16[[EXENTO ]],Tabla16[NUM],Tabla1[[#This Row],[CODIGO]])</f>
        <v>0</v>
      </c>
      <c r="H1119" s="28">
        <f>SUMIFS(Tabla16[IVA],Tabla16[NUM],Tabla1[[#This Row],[CODIGO]])</f>
        <v>55172.4</v>
      </c>
      <c r="I1119" s="28">
        <f>SUMIFS(Tabla16[ISR RET.],Tabla16[NUM],Tabla1[[#This Row],[CODIGO]])</f>
        <v>0</v>
      </c>
      <c r="J1119" s="28">
        <f>SUMIFS(Tabla16[IVA RET.],Tabla16[NUM],Tabla1[[#This Row],[CODIGO]])</f>
        <v>0</v>
      </c>
      <c r="K1119" t="str">
        <f>FIXED(Tabla1[[#This Row],[TASA 16%]],0)</f>
        <v>344,828</v>
      </c>
      <c r="L1119" t="str">
        <f>FIXED(Tabla1[[#This Row],[TASA 0%]],0)</f>
        <v>0</v>
      </c>
      <c r="M1119" t="str">
        <f>FIXED(Tabla1[[#This Row],[TASA EXE.]],0)</f>
        <v>0</v>
      </c>
      <c r="N1119" t="str">
        <f>FIXED(Tabla1[[#This Row],[IVA]],0)</f>
        <v>55,172</v>
      </c>
      <c r="O1119" t="str">
        <f>FIXED(Tabla1[[#This Row],[ISR RET]],0)</f>
        <v>0</v>
      </c>
      <c r="P1119" t="str">
        <f>FIXED(Tabla1[[#This Row],[IVA RET]],0)</f>
        <v>0</v>
      </c>
      <c r="R1119" s="35">
        <f>Tabla1[[#This Row],[TASA 16]]*16%</f>
        <v>55172.480000000003</v>
      </c>
    </row>
    <row r="1120" spans="2:20" x14ac:dyDescent="0.25">
      <c r="B1120" t="str">
        <f>'[1]210 Y RFC'!A1120</f>
        <v>CUMG8204013CA</v>
      </c>
      <c r="C1120" t="str">
        <f>'[1]210 Y RFC'!B1120</f>
        <v>210-1117</v>
      </c>
      <c r="D1120" t="str">
        <f>'[1]210 Y RFC'!C1120</f>
        <v>CUELLAR MARTIN GILBERTO</v>
      </c>
      <c r="E1120" s="28">
        <f>SUMIFS(Tabla16[TASA 16],Tabla16[NUM],Tabla1[[#This Row],[CODIGO]])</f>
        <v>0</v>
      </c>
      <c r="F1120" s="28">
        <f>SUMIFS(Tabla16[TASA 0%],Tabla16[NUM],Tabla1[[#This Row],[CODIGO]])</f>
        <v>0</v>
      </c>
      <c r="G1120" s="28">
        <f>SUMIFS(Tabla16[[EXENTO ]],Tabla16[NUM],Tabla1[[#This Row],[CODIGO]])</f>
        <v>0</v>
      </c>
      <c r="H1120" s="28">
        <f>SUMIFS(Tabla16[IVA],Tabla16[NUM],Tabla1[[#This Row],[CODIGO]])</f>
        <v>0</v>
      </c>
      <c r="I1120" s="28">
        <f>SUMIFS(Tabla16[ISR RET.],Tabla16[NUM],Tabla1[[#This Row],[CODIGO]])</f>
        <v>0</v>
      </c>
      <c r="J1120" s="28">
        <f>SUMIFS(Tabla16[IVA RET.],Tabla16[NUM],Tabla1[[#This Row],[CODIGO]])</f>
        <v>0</v>
      </c>
      <c r="K1120" t="str">
        <f>FIXED(Tabla1[[#This Row],[TASA 16%]],0)</f>
        <v>0</v>
      </c>
      <c r="L1120" t="str">
        <f>FIXED(Tabla1[[#This Row],[TASA 0%]],0)</f>
        <v>0</v>
      </c>
      <c r="M1120" t="str">
        <f>FIXED(Tabla1[[#This Row],[TASA EXE.]],0)</f>
        <v>0</v>
      </c>
      <c r="N1120" t="str">
        <f>FIXED(Tabla1[[#This Row],[IVA]],0)</f>
        <v>0</v>
      </c>
      <c r="O1120" t="str">
        <f>FIXED(Tabla1[[#This Row],[ISR RET]],0)</f>
        <v>0</v>
      </c>
      <c r="P1120" t="str">
        <f>FIXED(Tabla1[[#This Row],[IVA RET]],0)</f>
        <v>0</v>
      </c>
      <c r="R1120" s="35">
        <f>Tabla1[[#This Row],[TASA 16]]*16%</f>
        <v>0</v>
      </c>
    </row>
    <row r="1121" spans="2:18" x14ac:dyDescent="0.25">
      <c r="B1121" t="str">
        <f>'[1]210 Y RFC'!A1121</f>
        <v>BIS170523D75</v>
      </c>
      <c r="C1121" t="str">
        <f>'[1]210 Y RFC'!B1121</f>
        <v>210-1118</v>
      </c>
      <c r="D1121" t="str">
        <f>'[1]210 Y RFC'!C1121</f>
        <v>BEST INTUITUVE SOFTWARE SA DE CV</v>
      </c>
      <c r="E1121" s="28">
        <f>SUMIFS(Tabla16[TASA 16],Tabla16[NUM],Tabla1[[#This Row],[CODIGO]])</f>
        <v>0</v>
      </c>
      <c r="F1121" s="28">
        <f>SUMIFS(Tabla16[TASA 0%],Tabla16[NUM],Tabla1[[#This Row],[CODIGO]])</f>
        <v>0</v>
      </c>
      <c r="G1121" s="28">
        <f>SUMIFS(Tabla16[[EXENTO ]],Tabla16[NUM],Tabla1[[#This Row],[CODIGO]])</f>
        <v>0</v>
      </c>
      <c r="H1121" s="28">
        <f>SUMIFS(Tabla16[IVA],Tabla16[NUM],Tabla1[[#This Row],[CODIGO]])</f>
        <v>0</v>
      </c>
      <c r="I1121" s="28">
        <f>SUMIFS(Tabla16[ISR RET.],Tabla16[NUM],Tabla1[[#This Row],[CODIGO]])</f>
        <v>0</v>
      </c>
      <c r="J1121" s="28">
        <f>SUMIFS(Tabla16[IVA RET.],Tabla16[NUM],Tabla1[[#This Row],[CODIGO]])</f>
        <v>0</v>
      </c>
      <c r="K1121" t="str">
        <f>FIXED(Tabla1[[#This Row],[TASA 16%]],0)</f>
        <v>0</v>
      </c>
      <c r="L1121" t="str">
        <f>FIXED(Tabla1[[#This Row],[TASA 0%]],0)</f>
        <v>0</v>
      </c>
      <c r="M1121" t="str">
        <f>FIXED(Tabla1[[#This Row],[TASA EXE.]],0)</f>
        <v>0</v>
      </c>
      <c r="N1121" t="str">
        <f>FIXED(Tabla1[[#This Row],[IVA]],0)</f>
        <v>0</v>
      </c>
      <c r="O1121" t="str">
        <f>FIXED(Tabla1[[#This Row],[ISR RET]],0)</f>
        <v>0</v>
      </c>
      <c r="P1121" t="str">
        <f>FIXED(Tabla1[[#This Row],[IVA RET]],0)</f>
        <v>0</v>
      </c>
      <c r="R1121" s="35">
        <f>Tabla1[[#This Row],[TASA 16]]*16%</f>
        <v>0</v>
      </c>
    </row>
    <row r="1122" spans="2:18" x14ac:dyDescent="0.25">
      <c r="B1122" t="str">
        <f>'[1]210 Y RFC'!A1122</f>
        <v>TI&amp;130226EM8</v>
      </c>
      <c r="C1122" t="str">
        <f>'[1]210 Y RFC'!B1122</f>
        <v>210-1119</v>
      </c>
      <c r="D1122" t="str">
        <f>'[1]210 Y RFC'!C1122</f>
        <v>TI&amp;AC SA DE CV</v>
      </c>
      <c r="E1122" s="28">
        <f>SUMIFS(Tabla16[TASA 16],Tabla16[NUM],Tabla1[[#This Row],[CODIGO]])</f>
        <v>0</v>
      </c>
      <c r="F1122" s="28">
        <f>SUMIFS(Tabla16[TASA 0%],Tabla16[NUM],Tabla1[[#This Row],[CODIGO]])</f>
        <v>0</v>
      </c>
      <c r="G1122" s="28">
        <f>SUMIFS(Tabla16[[EXENTO ]],Tabla16[NUM],Tabla1[[#This Row],[CODIGO]])</f>
        <v>0</v>
      </c>
      <c r="H1122" s="28">
        <f>SUMIFS(Tabla16[IVA],Tabla16[NUM],Tabla1[[#This Row],[CODIGO]])</f>
        <v>0</v>
      </c>
      <c r="I1122" s="28">
        <f>SUMIFS(Tabla16[ISR RET.],Tabla16[NUM],Tabla1[[#This Row],[CODIGO]])</f>
        <v>0</v>
      </c>
      <c r="J1122" s="28">
        <f>SUMIFS(Tabla16[IVA RET.],Tabla16[NUM],Tabla1[[#This Row],[CODIGO]])</f>
        <v>0</v>
      </c>
      <c r="K1122" t="str">
        <f>FIXED(Tabla1[[#This Row],[TASA 16%]],0)</f>
        <v>0</v>
      </c>
      <c r="L1122" t="str">
        <f>FIXED(Tabla1[[#This Row],[TASA 0%]],0)</f>
        <v>0</v>
      </c>
      <c r="M1122" t="str">
        <f>FIXED(Tabla1[[#This Row],[TASA EXE.]],0)</f>
        <v>0</v>
      </c>
      <c r="N1122" t="str">
        <f>FIXED(Tabla1[[#This Row],[IVA]],0)</f>
        <v>0</v>
      </c>
      <c r="O1122" t="str">
        <f>FIXED(Tabla1[[#This Row],[ISR RET]],0)</f>
        <v>0</v>
      </c>
      <c r="P1122" t="str">
        <f>FIXED(Tabla1[[#This Row],[IVA RET]],0)</f>
        <v>0</v>
      </c>
      <c r="R1122" s="35">
        <f>Tabla1[[#This Row],[TASA 16]]*16%</f>
        <v>0</v>
      </c>
    </row>
    <row r="1123" spans="2:18" x14ac:dyDescent="0.25">
      <c r="B1123" t="str">
        <f>'[1]210 Y RFC'!A1123</f>
        <v>SARE570501S50</v>
      </c>
      <c r="C1123" t="str">
        <f>'[1]210 Y RFC'!B1123</f>
        <v>210-1120</v>
      </c>
      <c r="D1123" t="str">
        <f>'[1]210 Y RFC'!C1123</f>
        <v>SANCHEZ ROBLEDO MARIA ELENA</v>
      </c>
      <c r="E1123" s="28">
        <f>SUMIFS(Tabla16[TASA 16],Tabla16[NUM],Tabla1[[#This Row],[CODIGO]])</f>
        <v>0</v>
      </c>
      <c r="F1123" s="28">
        <f>SUMIFS(Tabla16[TASA 0%],Tabla16[NUM],Tabla1[[#This Row],[CODIGO]])</f>
        <v>0</v>
      </c>
      <c r="G1123" s="28">
        <f>SUMIFS(Tabla16[[EXENTO ]],Tabla16[NUM],Tabla1[[#This Row],[CODIGO]])</f>
        <v>0</v>
      </c>
      <c r="H1123" s="28">
        <f>SUMIFS(Tabla16[IVA],Tabla16[NUM],Tabla1[[#This Row],[CODIGO]])</f>
        <v>0</v>
      </c>
      <c r="I1123" s="28">
        <f>SUMIFS(Tabla16[ISR RET.],Tabla16[NUM],Tabla1[[#This Row],[CODIGO]])</f>
        <v>0</v>
      </c>
      <c r="J1123" s="28">
        <f>SUMIFS(Tabla16[IVA RET.],Tabla16[NUM],Tabla1[[#This Row],[CODIGO]])</f>
        <v>0</v>
      </c>
      <c r="K1123" t="str">
        <f>FIXED(Tabla1[[#This Row],[TASA 16%]],0)</f>
        <v>0</v>
      </c>
      <c r="L1123" t="str">
        <f>FIXED(Tabla1[[#This Row],[TASA 0%]],0)</f>
        <v>0</v>
      </c>
      <c r="M1123" t="str">
        <f>FIXED(Tabla1[[#This Row],[TASA EXE.]],0)</f>
        <v>0</v>
      </c>
      <c r="N1123" t="str">
        <f>FIXED(Tabla1[[#This Row],[IVA]],0)</f>
        <v>0</v>
      </c>
      <c r="O1123" t="str">
        <f>FIXED(Tabla1[[#This Row],[ISR RET]],0)</f>
        <v>0</v>
      </c>
      <c r="P1123" t="str">
        <f>FIXED(Tabla1[[#This Row],[IVA RET]],0)</f>
        <v>0</v>
      </c>
      <c r="R1123" s="35">
        <f>Tabla1[[#This Row],[TASA 16]]*16%</f>
        <v>0</v>
      </c>
    </row>
    <row r="1124" spans="2:18" x14ac:dyDescent="0.25">
      <c r="B1124" t="str">
        <f>'[1]210 Y RFC'!A1124</f>
        <v>AECW610227F15</v>
      </c>
      <c r="C1124" t="str">
        <f>'[1]210 Y RFC'!B1124</f>
        <v>210-1121</v>
      </c>
      <c r="D1124" t="str">
        <f>'[1]210 Y RFC'!C1124</f>
        <v>ACEVES CASILLAS WALDO</v>
      </c>
      <c r="E1124" s="28">
        <f>SUMIFS(Tabla16[TASA 16],Tabla16[NUM],Tabla1[[#This Row],[CODIGO]])</f>
        <v>0</v>
      </c>
      <c r="F1124" s="28">
        <f>SUMIFS(Tabla16[TASA 0%],Tabla16[NUM],Tabla1[[#This Row],[CODIGO]])</f>
        <v>1081673.78</v>
      </c>
      <c r="G1124" s="28">
        <f>SUMIFS(Tabla16[[EXENTO ]],Tabla16[NUM],Tabla1[[#This Row],[CODIGO]])</f>
        <v>0</v>
      </c>
      <c r="H1124" s="28">
        <f>SUMIFS(Tabla16[IVA],Tabla16[NUM],Tabla1[[#This Row],[CODIGO]])</f>
        <v>0</v>
      </c>
      <c r="I1124" s="28">
        <f>SUMIFS(Tabla16[ISR RET.],Tabla16[NUM],Tabla1[[#This Row],[CODIGO]])</f>
        <v>0</v>
      </c>
      <c r="J1124" s="28">
        <f>SUMIFS(Tabla16[IVA RET.],Tabla16[NUM],Tabla1[[#This Row],[CODIGO]])</f>
        <v>0</v>
      </c>
      <c r="K1124" t="str">
        <f>FIXED(Tabla1[[#This Row],[TASA 16%]],0)</f>
        <v>0</v>
      </c>
      <c r="L1124" t="str">
        <f>FIXED(Tabla1[[#This Row],[TASA 0%]],0)</f>
        <v>1,081,674</v>
      </c>
      <c r="M1124" t="str">
        <f>FIXED(Tabla1[[#This Row],[TASA EXE.]],0)</f>
        <v>0</v>
      </c>
      <c r="N1124" t="str">
        <f>FIXED(Tabla1[[#This Row],[IVA]],0)</f>
        <v>0</v>
      </c>
      <c r="O1124" t="str">
        <f>FIXED(Tabla1[[#This Row],[ISR RET]],0)</f>
        <v>0</v>
      </c>
      <c r="P1124" t="str">
        <f>FIXED(Tabla1[[#This Row],[IVA RET]],0)</f>
        <v>0</v>
      </c>
      <c r="R1124" s="35">
        <f>Tabla1[[#This Row],[TASA 16]]*16%</f>
        <v>0</v>
      </c>
    </row>
    <row r="1125" spans="2:18" x14ac:dyDescent="0.25">
      <c r="B1125" t="str">
        <f>'[1]210 Y RFC'!A1125</f>
        <v>AAER590218D7A</v>
      </c>
      <c r="C1125" t="str">
        <f>'[1]210 Y RFC'!B1125</f>
        <v>210-1122</v>
      </c>
      <c r="D1125" t="str">
        <f>'[1]210 Y RFC'!C1125</f>
        <v>ALCALA ESTRADA RODOLFO ERNESTO</v>
      </c>
      <c r="E1125" s="28">
        <f>SUMIFS(Tabla16[TASA 16],Tabla16[NUM],Tabla1[[#This Row],[CODIGO]])</f>
        <v>0</v>
      </c>
      <c r="F1125" s="28">
        <f>SUMIFS(Tabla16[TASA 0%],Tabla16[NUM],Tabla1[[#This Row],[CODIGO]])</f>
        <v>0</v>
      </c>
      <c r="G1125" s="28">
        <f>SUMIFS(Tabla16[[EXENTO ]],Tabla16[NUM],Tabla1[[#This Row],[CODIGO]])</f>
        <v>0</v>
      </c>
      <c r="H1125" s="28">
        <f>SUMIFS(Tabla16[IVA],Tabla16[NUM],Tabla1[[#This Row],[CODIGO]])</f>
        <v>0</v>
      </c>
      <c r="I1125" s="28">
        <f>SUMIFS(Tabla16[ISR RET.],Tabla16[NUM],Tabla1[[#This Row],[CODIGO]])</f>
        <v>0</v>
      </c>
      <c r="J1125" s="28">
        <f>SUMIFS(Tabla16[IVA RET.],Tabla16[NUM],Tabla1[[#This Row],[CODIGO]])</f>
        <v>0</v>
      </c>
      <c r="K1125" t="str">
        <f>FIXED(Tabla1[[#This Row],[TASA 16%]],0)</f>
        <v>0</v>
      </c>
      <c r="L1125" t="str">
        <f>FIXED(Tabla1[[#This Row],[TASA 0%]],0)</f>
        <v>0</v>
      </c>
      <c r="M1125" t="str">
        <f>FIXED(Tabla1[[#This Row],[TASA EXE.]],0)</f>
        <v>0</v>
      </c>
      <c r="N1125" t="str">
        <f>FIXED(Tabla1[[#This Row],[IVA]],0)</f>
        <v>0</v>
      </c>
      <c r="O1125" t="str">
        <f>FIXED(Tabla1[[#This Row],[ISR RET]],0)</f>
        <v>0</v>
      </c>
      <c r="P1125" t="str">
        <f>FIXED(Tabla1[[#This Row],[IVA RET]],0)</f>
        <v>0</v>
      </c>
      <c r="R1125" s="35">
        <f>Tabla1[[#This Row],[TASA 16]]*16%</f>
        <v>0</v>
      </c>
    </row>
    <row r="1126" spans="2:18" x14ac:dyDescent="0.25">
      <c r="B1126" t="str">
        <f>'[1]210 Y RFC'!A1126</f>
        <v>CAMS700514QI6</v>
      </c>
      <c r="C1126" t="str">
        <f>'[1]210 Y RFC'!B1126</f>
        <v>210-1123</v>
      </c>
      <c r="D1126" t="str">
        <f>'[1]210 Y RFC'!C1126</f>
        <v>CASTANEDO MEDINA MARIA DEL SOCORRO</v>
      </c>
      <c r="E1126" s="28">
        <f>SUMIFS(Tabla16[TASA 16],Tabla16[NUM],Tabla1[[#This Row],[CODIGO]])</f>
        <v>0</v>
      </c>
      <c r="F1126" s="28">
        <f>SUMIFS(Tabla16[TASA 0%],Tabla16[NUM],Tabla1[[#This Row],[CODIGO]])</f>
        <v>0</v>
      </c>
      <c r="G1126" s="28">
        <f>SUMIFS(Tabla16[[EXENTO ]],Tabla16[NUM],Tabla1[[#This Row],[CODIGO]])</f>
        <v>0</v>
      </c>
      <c r="H1126" s="28">
        <f>SUMIFS(Tabla16[IVA],Tabla16[NUM],Tabla1[[#This Row],[CODIGO]])</f>
        <v>0</v>
      </c>
      <c r="I1126" s="28">
        <f>SUMIFS(Tabla16[ISR RET.],Tabla16[NUM],Tabla1[[#This Row],[CODIGO]])</f>
        <v>0</v>
      </c>
      <c r="J1126" s="28">
        <f>SUMIFS(Tabla16[IVA RET.],Tabla16[NUM],Tabla1[[#This Row],[CODIGO]])</f>
        <v>0</v>
      </c>
      <c r="K1126" t="str">
        <f>FIXED(Tabla1[[#This Row],[TASA 16%]],0)</f>
        <v>0</v>
      </c>
      <c r="L1126" t="str">
        <f>FIXED(Tabla1[[#This Row],[TASA 0%]],0)</f>
        <v>0</v>
      </c>
      <c r="M1126" t="str">
        <f>FIXED(Tabla1[[#This Row],[TASA EXE.]],0)</f>
        <v>0</v>
      </c>
      <c r="N1126" t="str">
        <f>FIXED(Tabla1[[#This Row],[IVA]],0)</f>
        <v>0</v>
      </c>
      <c r="O1126" t="str">
        <f>FIXED(Tabla1[[#This Row],[ISR RET]],0)</f>
        <v>0</v>
      </c>
      <c r="P1126" t="str">
        <f>FIXED(Tabla1[[#This Row],[IVA RET]],0)</f>
        <v>0</v>
      </c>
      <c r="R1126" s="35">
        <f>Tabla1[[#This Row],[TASA 16]]*16%</f>
        <v>0</v>
      </c>
    </row>
    <row r="1127" spans="2:18" x14ac:dyDescent="0.25">
      <c r="B1127" t="str">
        <f>'[1]210 Y RFC'!A1127</f>
        <v>BAAJ850516DF0</v>
      </c>
      <c r="C1127" t="str">
        <f>'[1]210 Y RFC'!B1127</f>
        <v>210-1124</v>
      </c>
      <c r="D1127" t="str">
        <f>'[1]210 Y RFC'!C1127</f>
        <v>BARAJAS ARIAS JUAN PABLO</v>
      </c>
      <c r="E1127" s="28">
        <f>SUMIFS(Tabla16[TASA 16],Tabla16[NUM],Tabla1[[#This Row],[CODIGO]])</f>
        <v>0</v>
      </c>
      <c r="F1127" s="28">
        <f>SUMIFS(Tabla16[TASA 0%],Tabla16[NUM],Tabla1[[#This Row],[CODIGO]])</f>
        <v>0</v>
      </c>
      <c r="G1127" s="28">
        <f>SUMIFS(Tabla16[[EXENTO ]],Tabla16[NUM],Tabla1[[#This Row],[CODIGO]])</f>
        <v>0</v>
      </c>
      <c r="H1127" s="28">
        <f>SUMIFS(Tabla16[IVA],Tabla16[NUM],Tabla1[[#This Row],[CODIGO]])</f>
        <v>0</v>
      </c>
      <c r="I1127" s="28">
        <f>SUMIFS(Tabla16[ISR RET.],Tabla16[NUM],Tabla1[[#This Row],[CODIGO]])</f>
        <v>0</v>
      </c>
      <c r="J1127" s="28">
        <f>SUMIFS(Tabla16[IVA RET.],Tabla16[NUM],Tabla1[[#This Row],[CODIGO]])</f>
        <v>0</v>
      </c>
      <c r="K1127" t="str">
        <f>FIXED(Tabla1[[#This Row],[TASA 16%]],0)</f>
        <v>0</v>
      </c>
      <c r="L1127" t="str">
        <f>FIXED(Tabla1[[#This Row],[TASA 0%]],0)</f>
        <v>0</v>
      </c>
      <c r="M1127" t="str">
        <f>FIXED(Tabla1[[#This Row],[TASA EXE.]],0)</f>
        <v>0</v>
      </c>
      <c r="N1127" t="str">
        <f>FIXED(Tabla1[[#This Row],[IVA]],0)</f>
        <v>0</v>
      </c>
      <c r="O1127" t="str">
        <f>FIXED(Tabla1[[#This Row],[ISR RET]],0)</f>
        <v>0</v>
      </c>
      <c r="P1127" t="str">
        <f>FIXED(Tabla1[[#This Row],[IVA RET]],0)</f>
        <v>0</v>
      </c>
      <c r="R1127" s="35">
        <f>Tabla1[[#This Row],[TASA 16]]*16%</f>
        <v>0</v>
      </c>
    </row>
    <row r="1128" spans="2:18" x14ac:dyDescent="0.25">
      <c r="B1128" t="str">
        <f>'[1]210 Y RFC'!A1128</f>
        <v>PCA8402024P8</v>
      </c>
      <c r="C1128" t="str">
        <f>'[1]210 Y RFC'!B1128</f>
        <v>210-1125</v>
      </c>
      <c r="D1128" t="str">
        <f>'[1]210 Y RFC'!C1128</f>
        <v>PRODUCTOS CHACHITOS SA DE CV</v>
      </c>
      <c r="E1128" s="28">
        <f>SUMIFS(Tabla16[TASA 16],Tabla16[NUM],Tabla1[[#This Row],[CODIGO]])</f>
        <v>0</v>
      </c>
      <c r="F1128" s="28">
        <f>SUMIFS(Tabla16[TASA 0%],Tabla16[NUM],Tabla1[[#This Row],[CODIGO]])</f>
        <v>0</v>
      </c>
      <c r="G1128" s="28">
        <f>SUMIFS(Tabla16[[EXENTO ]],Tabla16[NUM],Tabla1[[#This Row],[CODIGO]])</f>
        <v>0</v>
      </c>
      <c r="H1128" s="28">
        <f>SUMIFS(Tabla16[IVA],Tabla16[NUM],Tabla1[[#This Row],[CODIGO]])</f>
        <v>0</v>
      </c>
      <c r="I1128" s="28">
        <f>SUMIFS(Tabla16[ISR RET.],Tabla16[NUM],Tabla1[[#This Row],[CODIGO]])</f>
        <v>0</v>
      </c>
      <c r="J1128" s="28">
        <f>SUMIFS(Tabla16[IVA RET.],Tabla16[NUM],Tabla1[[#This Row],[CODIGO]])</f>
        <v>0</v>
      </c>
      <c r="K1128" t="str">
        <f>FIXED(Tabla1[[#This Row],[TASA 16%]],0)</f>
        <v>0</v>
      </c>
      <c r="L1128" t="str">
        <f>FIXED(Tabla1[[#This Row],[TASA 0%]],0)</f>
        <v>0</v>
      </c>
      <c r="M1128" t="str">
        <f>FIXED(Tabla1[[#This Row],[TASA EXE.]],0)</f>
        <v>0</v>
      </c>
      <c r="N1128" t="str">
        <f>FIXED(Tabla1[[#This Row],[IVA]],0)</f>
        <v>0</v>
      </c>
      <c r="O1128" t="str">
        <f>FIXED(Tabla1[[#This Row],[ISR RET]],0)</f>
        <v>0</v>
      </c>
      <c r="P1128" t="str">
        <f>FIXED(Tabla1[[#This Row],[IVA RET]],0)</f>
        <v>0</v>
      </c>
      <c r="R1128" s="35">
        <f>Tabla1[[#This Row],[TASA 16]]*16%</f>
        <v>0</v>
      </c>
    </row>
    <row r="1129" spans="2:18" x14ac:dyDescent="0.25">
      <c r="B1129" t="str">
        <f>'[1]210 Y RFC'!A1129</f>
        <v>ZARM960812EK9</v>
      </c>
      <c r="C1129" t="str">
        <f>'[1]210 Y RFC'!B1129</f>
        <v>210-1126</v>
      </c>
      <c r="D1129" t="str">
        <f>'[1]210 Y RFC'!C1129</f>
        <v>ZAMORANO ROBLEDO MONICA LIZETH</v>
      </c>
      <c r="E1129" s="28">
        <f>SUMIFS(Tabla16[TASA 16],Tabla16[NUM],Tabla1[[#This Row],[CODIGO]])</f>
        <v>0</v>
      </c>
      <c r="F1129" s="28">
        <f>SUMIFS(Tabla16[TASA 0%],Tabla16[NUM],Tabla1[[#This Row],[CODIGO]])</f>
        <v>0</v>
      </c>
      <c r="G1129" s="28">
        <f>SUMIFS(Tabla16[[EXENTO ]],Tabla16[NUM],Tabla1[[#This Row],[CODIGO]])</f>
        <v>0</v>
      </c>
      <c r="H1129" s="28">
        <f>SUMIFS(Tabla16[IVA],Tabla16[NUM],Tabla1[[#This Row],[CODIGO]])</f>
        <v>0</v>
      </c>
      <c r="I1129" s="28">
        <f>SUMIFS(Tabla16[ISR RET.],Tabla16[NUM],Tabla1[[#This Row],[CODIGO]])</f>
        <v>0</v>
      </c>
      <c r="J1129" s="28">
        <f>SUMIFS(Tabla16[IVA RET.],Tabla16[NUM],Tabla1[[#This Row],[CODIGO]])</f>
        <v>0</v>
      </c>
      <c r="K1129" t="str">
        <f>FIXED(Tabla1[[#This Row],[TASA 16%]],0)</f>
        <v>0</v>
      </c>
      <c r="L1129" t="str">
        <f>FIXED(Tabla1[[#This Row],[TASA 0%]],0)</f>
        <v>0</v>
      </c>
      <c r="M1129" t="str">
        <f>FIXED(Tabla1[[#This Row],[TASA EXE.]],0)</f>
        <v>0</v>
      </c>
      <c r="N1129" t="str">
        <f>FIXED(Tabla1[[#This Row],[IVA]],0)</f>
        <v>0</v>
      </c>
      <c r="O1129" t="str">
        <f>FIXED(Tabla1[[#This Row],[ISR RET]],0)</f>
        <v>0</v>
      </c>
      <c r="P1129" t="str">
        <f>FIXED(Tabla1[[#This Row],[IVA RET]],0)</f>
        <v>0</v>
      </c>
      <c r="R1129" s="35">
        <f>Tabla1[[#This Row],[TASA 16]]*16%</f>
        <v>0</v>
      </c>
    </row>
    <row r="1130" spans="2:18" x14ac:dyDescent="0.25">
      <c r="B1130" t="str">
        <f>'[1]210 Y RFC'!A1130</f>
        <v>CAGH640525P28</v>
      </c>
      <c r="C1130" t="str">
        <f>'[1]210 Y RFC'!B1130</f>
        <v>210-1127</v>
      </c>
      <c r="D1130" t="str">
        <f>'[1]210 Y RFC'!C1130</f>
        <v>CARDENAS GOMEZ HECTOR ALEJANDRO</v>
      </c>
      <c r="E1130" s="28">
        <f>SUMIFS(Tabla16[TASA 16],Tabla16[NUM],Tabla1[[#This Row],[CODIGO]])</f>
        <v>0</v>
      </c>
      <c r="F1130" s="28">
        <f>SUMIFS(Tabla16[TASA 0%],Tabla16[NUM],Tabla1[[#This Row],[CODIGO]])</f>
        <v>0</v>
      </c>
      <c r="G1130" s="28">
        <f>SUMIFS(Tabla16[[EXENTO ]],Tabla16[NUM],Tabla1[[#This Row],[CODIGO]])</f>
        <v>0</v>
      </c>
      <c r="H1130" s="28">
        <f>SUMIFS(Tabla16[IVA],Tabla16[NUM],Tabla1[[#This Row],[CODIGO]])</f>
        <v>0</v>
      </c>
      <c r="I1130" s="28">
        <f>SUMIFS(Tabla16[ISR RET.],Tabla16[NUM],Tabla1[[#This Row],[CODIGO]])</f>
        <v>0</v>
      </c>
      <c r="J1130" s="28">
        <f>SUMIFS(Tabla16[IVA RET.],Tabla16[NUM],Tabla1[[#This Row],[CODIGO]])</f>
        <v>0</v>
      </c>
      <c r="K1130" t="str">
        <f>FIXED(Tabla1[[#This Row],[TASA 16%]],0)</f>
        <v>0</v>
      </c>
      <c r="L1130" t="str">
        <f>FIXED(Tabla1[[#This Row],[TASA 0%]],0)</f>
        <v>0</v>
      </c>
      <c r="M1130" t="str">
        <f>FIXED(Tabla1[[#This Row],[TASA EXE.]],0)</f>
        <v>0</v>
      </c>
      <c r="N1130" t="str">
        <f>FIXED(Tabla1[[#This Row],[IVA]],0)</f>
        <v>0</v>
      </c>
      <c r="O1130" t="str">
        <f>FIXED(Tabla1[[#This Row],[ISR RET]],0)</f>
        <v>0</v>
      </c>
      <c r="P1130" t="str">
        <f>FIXED(Tabla1[[#This Row],[IVA RET]],0)</f>
        <v>0</v>
      </c>
      <c r="R1130" s="35">
        <f>Tabla1[[#This Row],[TASA 16]]*16%</f>
        <v>0</v>
      </c>
    </row>
    <row r="1131" spans="2:18" x14ac:dyDescent="0.25">
      <c r="B1131" t="str">
        <f>'[1]210 Y RFC'!A1131</f>
        <v>PAB840622AU2</v>
      </c>
      <c r="C1131" t="str">
        <f>'[1]210 Y RFC'!B1131</f>
        <v>210-1128</v>
      </c>
      <c r="D1131" t="str">
        <f>'[1]210 Y RFC'!C1131</f>
        <v>PANAMERICANA ABARROTERA SA DE CV</v>
      </c>
      <c r="E1131" s="28">
        <f>SUMIFS(Tabla16[TASA 16],Tabla16[NUM],Tabla1[[#This Row],[CODIGO]])</f>
        <v>0</v>
      </c>
      <c r="F1131" s="28">
        <f>SUMIFS(Tabla16[TASA 0%],Tabla16[NUM],Tabla1[[#This Row],[CODIGO]])</f>
        <v>0</v>
      </c>
      <c r="G1131" s="28">
        <f>SUMIFS(Tabla16[[EXENTO ]],Tabla16[NUM],Tabla1[[#This Row],[CODIGO]])</f>
        <v>0</v>
      </c>
      <c r="H1131" s="28">
        <f>SUMIFS(Tabla16[IVA],Tabla16[NUM],Tabla1[[#This Row],[CODIGO]])</f>
        <v>0</v>
      </c>
      <c r="I1131" s="28">
        <f>SUMIFS(Tabla16[ISR RET.],Tabla16[NUM],Tabla1[[#This Row],[CODIGO]])</f>
        <v>0</v>
      </c>
      <c r="J1131" s="28">
        <f>SUMIFS(Tabla16[IVA RET.],Tabla16[NUM],Tabla1[[#This Row],[CODIGO]])</f>
        <v>0</v>
      </c>
      <c r="K1131" t="str">
        <f>FIXED(Tabla1[[#This Row],[TASA 16%]],0)</f>
        <v>0</v>
      </c>
      <c r="L1131" t="str">
        <f>FIXED(Tabla1[[#This Row],[TASA 0%]],0)</f>
        <v>0</v>
      </c>
      <c r="M1131" t="str">
        <f>FIXED(Tabla1[[#This Row],[TASA EXE.]],0)</f>
        <v>0</v>
      </c>
      <c r="N1131" t="str">
        <f>FIXED(Tabla1[[#This Row],[IVA]],0)</f>
        <v>0</v>
      </c>
      <c r="O1131" t="str">
        <f>FIXED(Tabla1[[#This Row],[ISR RET]],0)</f>
        <v>0</v>
      </c>
      <c r="P1131" t="str">
        <f>FIXED(Tabla1[[#This Row],[IVA RET]],0)</f>
        <v>0</v>
      </c>
      <c r="R1131" s="35">
        <f>Tabla1[[#This Row],[TASA 16]]*16%</f>
        <v>0</v>
      </c>
    </row>
    <row r="1132" spans="2:18" x14ac:dyDescent="0.25">
      <c r="B1132" t="str">
        <f>'[1]210 Y RFC'!A1132</f>
        <v>NPL8503148Y9</v>
      </c>
      <c r="C1132" t="str">
        <f>'[1]210 Y RFC'!B1132</f>
        <v>210-1129</v>
      </c>
      <c r="D1132" t="str">
        <f>'[1]210 Y RFC'!C1132</f>
        <v>NAVI PLASTIC SA DE CV</v>
      </c>
      <c r="E1132" s="28">
        <f>SUMIFS(Tabla16[TASA 16],Tabla16[NUM],Tabla1[[#This Row],[CODIGO]])</f>
        <v>0</v>
      </c>
      <c r="F1132" s="28">
        <f>SUMIFS(Tabla16[TASA 0%],Tabla16[NUM],Tabla1[[#This Row],[CODIGO]])</f>
        <v>0</v>
      </c>
      <c r="G1132" s="28">
        <f>SUMIFS(Tabla16[[EXENTO ]],Tabla16[NUM],Tabla1[[#This Row],[CODIGO]])</f>
        <v>0</v>
      </c>
      <c r="H1132" s="28">
        <f>SUMIFS(Tabla16[IVA],Tabla16[NUM],Tabla1[[#This Row],[CODIGO]])</f>
        <v>0</v>
      </c>
      <c r="I1132" s="28">
        <f>SUMIFS(Tabla16[ISR RET.],Tabla16[NUM],Tabla1[[#This Row],[CODIGO]])</f>
        <v>0</v>
      </c>
      <c r="J1132" s="28">
        <f>SUMIFS(Tabla16[IVA RET.],Tabla16[NUM],Tabla1[[#This Row],[CODIGO]])</f>
        <v>0</v>
      </c>
      <c r="K1132" t="str">
        <f>FIXED(Tabla1[[#This Row],[TASA 16%]],0)</f>
        <v>0</v>
      </c>
      <c r="L1132" t="str">
        <f>FIXED(Tabla1[[#This Row],[TASA 0%]],0)</f>
        <v>0</v>
      </c>
      <c r="M1132" t="str">
        <f>FIXED(Tabla1[[#This Row],[TASA EXE.]],0)</f>
        <v>0</v>
      </c>
      <c r="N1132" t="str">
        <f>FIXED(Tabla1[[#This Row],[IVA]],0)</f>
        <v>0</v>
      </c>
      <c r="O1132" t="str">
        <f>FIXED(Tabla1[[#This Row],[ISR RET]],0)</f>
        <v>0</v>
      </c>
      <c r="P1132" t="str">
        <f>FIXED(Tabla1[[#This Row],[IVA RET]],0)</f>
        <v>0</v>
      </c>
      <c r="R1132" s="35">
        <f>Tabla1[[#This Row],[TASA 16]]*16%</f>
        <v>0</v>
      </c>
    </row>
    <row r="1133" spans="2:18" x14ac:dyDescent="0.25">
      <c r="B1133" t="str">
        <f>'[1]210 Y RFC'!A1133</f>
        <v>BAT010430CD1</v>
      </c>
      <c r="C1133" t="str">
        <f>'[1]210 Y RFC'!B1133</f>
        <v>210-1130</v>
      </c>
      <c r="D1133" t="str">
        <f>'[1]210 Y RFC'!C1133</f>
        <v>BRITISH AMERICAN TOBACCO MEXICO DISTRIBUCIONES SA DE CV</v>
      </c>
      <c r="E1133" s="28">
        <f>SUMIFS(Tabla16[TASA 16],Tabla16[NUM],Tabla1[[#This Row],[CODIGO]])</f>
        <v>0</v>
      </c>
      <c r="F1133" s="28">
        <f>SUMIFS(Tabla16[TASA 0%],Tabla16[NUM],Tabla1[[#This Row],[CODIGO]])</f>
        <v>0</v>
      </c>
      <c r="G1133" s="28">
        <f>SUMIFS(Tabla16[[EXENTO ]],Tabla16[NUM],Tabla1[[#This Row],[CODIGO]])</f>
        <v>0</v>
      </c>
      <c r="H1133" s="28">
        <f>SUMIFS(Tabla16[IVA],Tabla16[NUM],Tabla1[[#This Row],[CODIGO]])</f>
        <v>0</v>
      </c>
      <c r="I1133" s="28">
        <f>SUMIFS(Tabla16[ISR RET.],Tabla16[NUM],Tabla1[[#This Row],[CODIGO]])</f>
        <v>0</v>
      </c>
      <c r="J1133" s="28">
        <f>SUMIFS(Tabla16[IVA RET.],Tabla16[NUM],Tabla1[[#This Row],[CODIGO]])</f>
        <v>0</v>
      </c>
      <c r="K1133" t="str">
        <f>FIXED(Tabla1[[#This Row],[TASA 16%]],0)</f>
        <v>0</v>
      </c>
      <c r="L1133" t="str">
        <f>FIXED(Tabla1[[#This Row],[TASA 0%]],0)</f>
        <v>0</v>
      </c>
      <c r="M1133" t="str">
        <f>FIXED(Tabla1[[#This Row],[TASA EXE.]],0)</f>
        <v>0</v>
      </c>
      <c r="N1133" t="str">
        <f>FIXED(Tabla1[[#This Row],[IVA]],0)</f>
        <v>0</v>
      </c>
      <c r="O1133" t="str">
        <f>FIXED(Tabla1[[#This Row],[ISR RET]],0)</f>
        <v>0</v>
      </c>
      <c r="P1133" t="str">
        <f>FIXED(Tabla1[[#This Row],[IVA RET]],0)</f>
        <v>0</v>
      </c>
      <c r="R1133" s="35">
        <f>Tabla1[[#This Row],[TASA 16]]*16%</f>
        <v>0</v>
      </c>
    </row>
    <row r="1134" spans="2:18" x14ac:dyDescent="0.25">
      <c r="B1134" t="str">
        <f>'[1]210 Y RFC'!A1134</f>
        <v>HFI1907307H9</v>
      </c>
      <c r="C1134" t="str">
        <f>'[1]210 Y RFC'!B1134</f>
        <v>210-1131</v>
      </c>
      <c r="D1134" t="str">
        <f>'[1]210 Y RFC'!C1134</f>
        <v>HIGIENICOS FINOS SA DE CV</v>
      </c>
      <c r="E1134" s="28">
        <f>SUMIFS(Tabla16[TASA 16],Tabla16[NUM],Tabla1[[#This Row],[CODIGO]])</f>
        <v>0</v>
      </c>
      <c r="F1134" s="28">
        <f>SUMIFS(Tabla16[TASA 0%],Tabla16[NUM],Tabla1[[#This Row],[CODIGO]])</f>
        <v>0</v>
      </c>
      <c r="G1134" s="28">
        <f>SUMIFS(Tabla16[[EXENTO ]],Tabla16[NUM],Tabla1[[#This Row],[CODIGO]])</f>
        <v>0</v>
      </c>
      <c r="H1134" s="28">
        <f>SUMIFS(Tabla16[IVA],Tabla16[NUM],Tabla1[[#This Row],[CODIGO]])</f>
        <v>0</v>
      </c>
      <c r="I1134" s="28">
        <f>SUMIFS(Tabla16[ISR RET.],Tabla16[NUM],Tabla1[[#This Row],[CODIGO]])</f>
        <v>0</v>
      </c>
      <c r="J1134" s="28">
        <f>SUMIFS(Tabla16[IVA RET.],Tabla16[NUM],Tabla1[[#This Row],[CODIGO]])</f>
        <v>0</v>
      </c>
      <c r="K1134" t="str">
        <f>FIXED(Tabla1[[#This Row],[TASA 16%]],0)</f>
        <v>0</v>
      </c>
      <c r="L1134" t="str">
        <f>FIXED(Tabla1[[#This Row],[TASA 0%]],0)</f>
        <v>0</v>
      </c>
      <c r="M1134" t="str">
        <f>FIXED(Tabla1[[#This Row],[TASA EXE.]],0)</f>
        <v>0</v>
      </c>
      <c r="N1134" t="str">
        <f>FIXED(Tabla1[[#This Row],[IVA]],0)</f>
        <v>0</v>
      </c>
      <c r="O1134" t="str">
        <f>FIXED(Tabla1[[#This Row],[ISR RET]],0)</f>
        <v>0</v>
      </c>
      <c r="P1134" t="str">
        <f>FIXED(Tabla1[[#This Row],[IVA RET]],0)</f>
        <v>0</v>
      </c>
      <c r="R1134" s="35">
        <f>Tabla1[[#This Row],[TASA 16]]*16%</f>
        <v>0</v>
      </c>
    </row>
    <row r="1135" spans="2:18" x14ac:dyDescent="0.25">
      <c r="B1135" t="str">
        <f>'[1]210 Y RFC'!A1135</f>
        <v>ROVM650520US8</v>
      </c>
      <c r="C1135" t="str">
        <f>'[1]210 Y RFC'!B1135</f>
        <v>210-1132</v>
      </c>
      <c r="D1135" t="str">
        <f>'[1]210 Y RFC'!C1135</f>
        <v>RODRIGUEZ VILLALVAZO MONICA LIVIER</v>
      </c>
      <c r="E1135" s="28">
        <f>SUMIFS(Tabla16[TASA 16],Tabla16[NUM],Tabla1[[#This Row],[CODIGO]])</f>
        <v>0</v>
      </c>
      <c r="F1135" s="28">
        <f>SUMIFS(Tabla16[TASA 0%],Tabla16[NUM],Tabla1[[#This Row],[CODIGO]])</f>
        <v>0</v>
      </c>
      <c r="G1135" s="28">
        <f>SUMIFS(Tabla16[[EXENTO ]],Tabla16[NUM],Tabla1[[#This Row],[CODIGO]])</f>
        <v>0</v>
      </c>
      <c r="H1135" s="28">
        <f>SUMIFS(Tabla16[IVA],Tabla16[NUM],Tabla1[[#This Row],[CODIGO]])</f>
        <v>0</v>
      </c>
      <c r="I1135" s="28">
        <f>SUMIFS(Tabla16[ISR RET.],Tabla16[NUM],Tabla1[[#This Row],[CODIGO]])</f>
        <v>0</v>
      </c>
      <c r="J1135" s="28">
        <f>SUMIFS(Tabla16[IVA RET.],Tabla16[NUM],Tabla1[[#This Row],[CODIGO]])</f>
        <v>0</v>
      </c>
      <c r="K1135" t="str">
        <f>FIXED(Tabla1[[#This Row],[TASA 16%]],0)</f>
        <v>0</v>
      </c>
      <c r="L1135" t="str">
        <f>FIXED(Tabla1[[#This Row],[TASA 0%]],0)</f>
        <v>0</v>
      </c>
      <c r="M1135" t="str">
        <f>FIXED(Tabla1[[#This Row],[TASA EXE.]],0)</f>
        <v>0</v>
      </c>
      <c r="N1135" t="str">
        <f>FIXED(Tabla1[[#This Row],[IVA]],0)</f>
        <v>0</v>
      </c>
      <c r="O1135" t="str">
        <f>FIXED(Tabla1[[#This Row],[ISR RET]],0)</f>
        <v>0</v>
      </c>
      <c r="P1135" t="str">
        <f>FIXED(Tabla1[[#This Row],[IVA RET]],0)</f>
        <v>0</v>
      </c>
      <c r="R1135" s="35">
        <f>Tabla1[[#This Row],[TASA 16]]*16%</f>
        <v>0</v>
      </c>
    </row>
    <row r="1136" spans="2:18" x14ac:dyDescent="0.25">
      <c r="B1136" t="str">
        <f>'[1]210 Y RFC'!A1136</f>
        <v>NATM6402083S0</v>
      </c>
      <c r="C1136" t="str">
        <f>'[1]210 Y RFC'!B1136</f>
        <v>210-1133</v>
      </c>
      <c r="D1136" t="str">
        <f>'[1]210 Y RFC'!C1136</f>
        <v>NAVARRO TRUJILLO MIGUEL ANGEL</v>
      </c>
      <c r="E1136" s="28">
        <f>SUMIFS(Tabla16[TASA 16],Tabla16[NUM],Tabla1[[#This Row],[CODIGO]])</f>
        <v>0</v>
      </c>
      <c r="F1136" s="28">
        <f>SUMIFS(Tabla16[TASA 0%],Tabla16[NUM],Tabla1[[#This Row],[CODIGO]])</f>
        <v>0</v>
      </c>
      <c r="G1136" s="28">
        <f>SUMIFS(Tabla16[[EXENTO ]],Tabla16[NUM],Tabla1[[#This Row],[CODIGO]])</f>
        <v>0</v>
      </c>
      <c r="H1136" s="28">
        <f>SUMIFS(Tabla16[IVA],Tabla16[NUM],Tabla1[[#This Row],[CODIGO]])</f>
        <v>0</v>
      </c>
      <c r="I1136" s="28">
        <f>SUMIFS(Tabla16[ISR RET.],Tabla16[NUM],Tabla1[[#This Row],[CODIGO]])</f>
        <v>0</v>
      </c>
      <c r="J1136" s="28">
        <f>SUMIFS(Tabla16[IVA RET.],Tabla16[NUM],Tabla1[[#This Row],[CODIGO]])</f>
        <v>0</v>
      </c>
      <c r="K1136" t="str">
        <f>FIXED(Tabla1[[#This Row],[TASA 16%]],0)</f>
        <v>0</v>
      </c>
      <c r="L1136" t="str">
        <f>FIXED(Tabla1[[#This Row],[TASA 0%]],0)</f>
        <v>0</v>
      </c>
      <c r="M1136" t="str">
        <f>FIXED(Tabla1[[#This Row],[TASA EXE.]],0)</f>
        <v>0</v>
      </c>
      <c r="N1136" t="str">
        <f>FIXED(Tabla1[[#This Row],[IVA]],0)</f>
        <v>0</v>
      </c>
      <c r="O1136" t="str">
        <f>FIXED(Tabla1[[#This Row],[ISR RET]],0)</f>
        <v>0</v>
      </c>
      <c r="P1136" t="str">
        <f>FIXED(Tabla1[[#This Row],[IVA RET]],0)</f>
        <v>0</v>
      </c>
      <c r="R1136" s="35">
        <f>Tabla1[[#This Row],[TASA 16]]*16%</f>
        <v>0</v>
      </c>
    </row>
    <row r="1137" spans="2:20" x14ac:dyDescent="0.25">
      <c r="B1137" t="str">
        <f>'[1]210 Y RFC'!A1137</f>
        <v>MUAN650701510</v>
      </c>
      <c r="C1137" t="str">
        <f>'[1]210 Y RFC'!B1137</f>
        <v>210-1134</v>
      </c>
      <c r="D1137" t="str">
        <f>'[1]210 Y RFC'!C1137</f>
        <v>MUÑOZ ACEVES NORMA LETICIA</v>
      </c>
      <c r="E1137" s="28">
        <f>SUMIFS(Tabla16[TASA 16],Tabla16[NUM],Tabla1[[#This Row],[CODIGO]])</f>
        <v>0</v>
      </c>
      <c r="F1137" s="28">
        <f>SUMIFS(Tabla16[TASA 0%],Tabla16[NUM],Tabla1[[#This Row],[CODIGO]])</f>
        <v>0</v>
      </c>
      <c r="G1137" s="28">
        <f>SUMIFS(Tabla16[[EXENTO ]],Tabla16[NUM],Tabla1[[#This Row],[CODIGO]])</f>
        <v>0</v>
      </c>
      <c r="H1137" s="28">
        <f>SUMIFS(Tabla16[IVA],Tabla16[NUM],Tabla1[[#This Row],[CODIGO]])</f>
        <v>0</v>
      </c>
      <c r="I1137" s="28">
        <f>SUMIFS(Tabla16[ISR RET.],Tabla16[NUM],Tabla1[[#This Row],[CODIGO]])</f>
        <v>0</v>
      </c>
      <c r="J1137" s="28">
        <f>SUMIFS(Tabla16[IVA RET.],Tabla16[NUM],Tabla1[[#This Row],[CODIGO]])</f>
        <v>0</v>
      </c>
      <c r="K1137" t="str">
        <f>FIXED(Tabla1[[#This Row],[TASA 16%]],0)</f>
        <v>0</v>
      </c>
      <c r="L1137" t="str">
        <f>FIXED(Tabla1[[#This Row],[TASA 0%]],0)</f>
        <v>0</v>
      </c>
      <c r="M1137" t="str">
        <f>FIXED(Tabla1[[#This Row],[TASA EXE.]],0)</f>
        <v>0</v>
      </c>
      <c r="N1137" t="str">
        <f>FIXED(Tabla1[[#This Row],[IVA]],0)</f>
        <v>0</v>
      </c>
      <c r="O1137" t="str">
        <f>FIXED(Tabla1[[#This Row],[ISR RET]],0)</f>
        <v>0</v>
      </c>
      <c r="P1137" t="str">
        <f>FIXED(Tabla1[[#This Row],[IVA RET]],0)</f>
        <v>0</v>
      </c>
      <c r="R1137" s="35">
        <f>Tabla1[[#This Row],[TASA 16]]*16%</f>
        <v>0</v>
      </c>
    </row>
    <row r="1138" spans="2:20" x14ac:dyDescent="0.25">
      <c r="B1138" t="str">
        <f>'[1]210 Y RFC'!A1138</f>
        <v>BIC180301MY4</v>
      </c>
      <c r="C1138" t="str">
        <f>'[1]210 Y RFC'!B1138</f>
        <v>210-1135</v>
      </c>
      <c r="D1138" t="str">
        <f>'[1]210 Y RFC'!C1138</f>
        <v>BLACK ICE SAS DE CV</v>
      </c>
      <c r="E1138" s="28">
        <f>SUMIFS(Tabla16[TASA 16],Tabla16[NUM],Tabla1[[#This Row],[CODIGO]])</f>
        <v>275.8125</v>
      </c>
      <c r="F1138" s="28">
        <f>SUMIFS(Tabla16[TASA 0%],Tabla16[NUM],Tabla1[[#This Row],[CODIGO]])</f>
        <v>13368.057499999999</v>
      </c>
      <c r="G1138" s="28">
        <f>SUMIFS(Tabla16[[EXENTO ]],Tabla16[NUM],Tabla1[[#This Row],[CODIGO]])</f>
        <v>0</v>
      </c>
      <c r="H1138" s="28">
        <f>SUMIFS(Tabla16[IVA],Tabla16[NUM],Tabla1[[#This Row],[CODIGO]])</f>
        <v>44.13</v>
      </c>
      <c r="I1138" s="28">
        <f>SUMIFS(Tabla16[ISR RET.],Tabla16[NUM],Tabla1[[#This Row],[CODIGO]])</f>
        <v>0</v>
      </c>
      <c r="J1138" s="28">
        <f>SUMIFS(Tabla16[IVA RET.],Tabla16[NUM],Tabla1[[#This Row],[CODIGO]])</f>
        <v>0</v>
      </c>
      <c r="K1138" t="str">
        <f>FIXED(Tabla1[[#This Row],[TASA 16%]],0)</f>
        <v>276</v>
      </c>
      <c r="L1138" t="str">
        <f>FIXED(Tabla1[[#This Row],[TASA 0%]],0)</f>
        <v>13,368</v>
      </c>
      <c r="M1138" t="str">
        <f>FIXED(Tabla1[[#This Row],[TASA EXE.]],0)</f>
        <v>0</v>
      </c>
      <c r="N1138" t="str">
        <f>FIXED(Tabla1[[#This Row],[IVA]],0)</f>
        <v>44</v>
      </c>
      <c r="O1138" t="str">
        <f>FIXED(Tabla1[[#This Row],[ISR RET]],0)</f>
        <v>0</v>
      </c>
      <c r="P1138" t="str">
        <f>FIXED(Tabla1[[#This Row],[IVA RET]],0)</f>
        <v>0</v>
      </c>
      <c r="R1138" s="35">
        <f>Tabla1[[#This Row],[TASA 16]]*16%</f>
        <v>44.160000000000004</v>
      </c>
    </row>
    <row r="1139" spans="2:20" x14ac:dyDescent="0.25">
      <c r="B1139" t="str">
        <f>'[1]210 Y RFC'!A1139</f>
        <v>EEI111227484</v>
      </c>
      <c r="C1139" t="str">
        <f>'[1]210 Y RFC'!B1139</f>
        <v>210-1136</v>
      </c>
      <c r="D1139" t="str">
        <f>'[1]210 Y RFC'!C1139</f>
        <v>EQUIPOS E INNOVACION PARA AGRICULTURA Y CONSTRUCCION SA DE CV</v>
      </c>
      <c r="E1139" s="28">
        <f>SUMIFS(Tabla16[TASA 16],Tabla16[NUM],Tabla1[[#This Row],[CODIGO]])</f>
        <v>0</v>
      </c>
      <c r="F1139" s="28">
        <f>SUMIFS(Tabla16[TASA 0%],Tabla16[NUM],Tabla1[[#This Row],[CODIGO]])</f>
        <v>0</v>
      </c>
      <c r="G1139" s="28">
        <f>SUMIFS(Tabla16[[EXENTO ]],Tabla16[NUM],Tabla1[[#This Row],[CODIGO]])</f>
        <v>0</v>
      </c>
      <c r="H1139" s="28">
        <f>SUMIFS(Tabla16[IVA],Tabla16[NUM],Tabla1[[#This Row],[CODIGO]])</f>
        <v>0</v>
      </c>
      <c r="I1139" s="28">
        <f>SUMIFS(Tabla16[ISR RET.],Tabla16[NUM],Tabla1[[#This Row],[CODIGO]])</f>
        <v>0</v>
      </c>
      <c r="J1139" s="28">
        <f>SUMIFS(Tabla16[IVA RET.],Tabla16[NUM],Tabla1[[#This Row],[CODIGO]])</f>
        <v>0</v>
      </c>
      <c r="K1139" t="str">
        <f>FIXED(Tabla1[[#This Row],[TASA 16%]],0)</f>
        <v>0</v>
      </c>
      <c r="L1139" t="str">
        <f>FIXED(Tabla1[[#This Row],[TASA 0%]],0)</f>
        <v>0</v>
      </c>
      <c r="M1139" t="str">
        <f>FIXED(Tabla1[[#This Row],[TASA EXE.]],0)</f>
        <v>0</v>
      </c>
      <c r="N1139" t="str">
        <f>FIXED(Tabla1[[#This Row],[IVA]],0)</f>
        <v>0</v>
      </c>
      <c r="O1139" t="str">
        <f>FIXED(Tabla1[[#This Row],[ISR RET]],0)</f>
        <v>0</v>
      </c>
      <c r="P1139" t="str">
        <f>FIXED(Tabla1[[#This Row],[IVA RET]],0)</f>
        <v>0</v>
      </c>
      <c r="R1139" s="35">
        <f>Tabla1[[#This Row],[TASA 16]]*16%</f>
        <v>0</v>
      </c>
    </row>
    <row r="1140" spans="2:20" x14ac:dyDescent="0.25">
      <c r="B1140" t="str">
        <f>'[1]210 Y RFC'!A1140</f>
        <v>LGU811119M86</v>
      </c>
      <c r="C1140" t="str">
        <f>'[1]210 Y RFC'!B1140</f>
        <v>210-1137</v>
      </c>
      <c r="D1140" t="str">
        <f>'[1]210 Y RFC'!C1140</f>
        <v>LECHERA GUADALAJARA SA DE CV</v>
      </c>
      <c r="E1140" s="28">
        <f>SUMIFS(Tabla16[TASA 16],Tabla16[NUM],Tabla1[[#This Row],[CODIGO]])</f>
        <v>0</v>
      </c>
      <c r="F1140" s="28">
        <f>SUMIFS(Tabla16[TASA 0%],Tabla16[NUM],Tabla1[[#This Row],[CODIGO]])</f>
        <v>0</v>
      </c>
      <c r="G1140" s="28">
        <f>SUMIFS(Tabla16[[EXENTO ]],Tabla16[NUM],Tabla1[[#This Row],[CODIGO]])</f>
        <v>0</v>
      </c>
      <c r="H1140" s="28">
        <f>SUMIFS(Tabla16[IVA],Tabla16[NUM],Tabla1[[#This Row],[CODIGO]])</f>
        <v>0</v>
      </c>
      <c r="I1140" s="28">
        <f>SUMIFS(Tabla16[ISR RET.],Tabla16[NUM],Tabla1[[#This Row],[CODIGO]])</f>
        <v>0</v>
      </c>
      <c r="J1140" s="28">
        <f>SUMIFS(Tabla16[IVA RET.],Tabla16[NUM],Tabla1[[#This Row],[CODIGO]])</f>
        <v>0</v>
      </c>
      <c r="K1140" t="str">
        <f>FIXED(Tabla1[[#This Row],[TASA 16%]],0)</f>
        <v>0</v>
      </c>
      <c r="L1140" t="str">
        <f>FIXED(Tabla1[[#This Row],[TASA 0%]],0)</f>
        <v>0</v>
      </c>
      <c r="M1140" t="str">
        <f>FIXED(Tabla1[[#This Row],[TASA EXE.]],0)</f>
        <v>0</v>
      </c>
      <c r="N1140" t="str">
        <f>FIXED(Tabla1[[#This Row],[IVA]],0)</f>
        <v>0</v>
      </c>
      <c r="O1140" t="str">
        <f>FIXED(Tabla1[[#This Row],[ISR RET]],0)</f>
        <v>0</v>
      </c>
      <c r="P1140" t="str">
        <f>FIXED(Tabla1[[#This Row],[IVA RET]],0)</f>
        <v>0</v>
      </c>
      <c r="R1140" s="35">
        <f>Tabla1[[#This Row],[TASA 16]]*16%</f>
        <v>0</v>
      </c>
    </row>
    <row r="1141" spans="2:20" x14ac:dyDescent="0.25">
      <c r="B1141" t="str">
        <f>'[1]210 Y RFC'!A1141</f>
        <v>CPT011130MQ8</v>
      </c>
      <c r="C1141" t="str">
        <f>'[1]210 Y RFC'!B1141</f>
        <v>210-1138</v>
      </c>
      <c r="D1141" t="str">
        <f>'[1]210 Y RFC'!C1141</f>
        <v>CENTRAL DE PISOS TEPA SA DE CV</v>
      </c>
      <c r="E1141" s="28">
        <f>SUMIFS(Tabla16[TASA 16],Tabla16[NUM],Tabla1[[#This Row],[CODIGO]])</f>
        <v>76567.0625</v>
      </c>
      <c r="F1141" s="28">
        <f>SUMIFS(Tabla16[TASA 0%],Tabla16[NUM],Tabla1[[#This Row],[CODIGO]])</f>
        <v>3.7499999998090061E-2</v>
      </c>
      <c r="G1141" s="28">
        <f>SUMIFS(Tabla16[[EXENTO ]],Tabla16[NUM],Tabla1[[#This Row],[CODIGO]])</f>
        <v>0</v>
      </c>
      <c r="H1141" s="28">
        <f>SUMIFS(Tabla16[IVA],Tabla16[NUM],Tabla1[[#This Row],[CODIGO]])</f>
        <v>12250.73</v>
      </c>
      <c r="I1141" s="28">
        <f>SUMIFS(Tabla16[ISR RET.],Tabla16[NUM],Tabla1[[#This Row],[CODIGO]])</f>
        <v>0</v>
      </c>
      <c r="J1141" s="28">
        <f>SUMIFS(Tabla16[IVA RET.],Tabla16[NUM],Tabla1[[#This Row],[CODIGO]])</f>
        <v>0</v>
      </c>
      <c r="K1141" t="str">
        <f>FIXED(Tabla1[[#This Row],[TASA 16%]],0)</f>
        <v>76,567</v>
      </c>
      <c r="L1141" t="str">
        <f>FIXED(Tabla1[[#This Row],[TASA 0%]],0)</f>
        <v>0</v>
      </c>
      <c r="M1141" t="str">
        <f>FIXED(Tabla1[[#This Row],[TASA EXE.]],0)</f>
        <v>0</v>
      </c>
      <c r="N1141" t="str">
        <f>FIXED(Tabla1[[#This Row],[IVA]],0)</f>
        <v>12,251</v>
      </c>
      <c r="O1141" t="str">
        <f>FIXED(Tabla1[[#This Row],[ISR RET]],0)</f>
        <v>0</v>
      </c>
      <c r="P1141" t="str">
        <f>FIXED(Tabla1[[#This Row],[IVA RET]],0)</f>
        <v>0</v>
      </c>
      <c r="R1141" s="35">
        <f>Tabla1[[#This Row],[TASA 16]]*16%</f>
        <v>12250.720000000001</v>
      </c>
      <c r="T1141" s="67"/>
    </row>
    <row r="1142" spans="2:20" x14ac:dyDescent="0.25">
      <c r="B1142" t="str">
        <f>'[1]210 Y RFC'!A1142</f>
        <v>GAGL800505C67</v>
      </c>
      <c r="C1142" t="str">
        <f>'[1]210 Y RFC'!B1142</f>
        <v>210-1139</v>
      </c>
      <c r="D1142" t="str">
        <f>'[1]210 Y RFC'!C1142</f>
        <v>GAMEZ GIRON LUIS EDUARDO</v>
      </c>
      <c r="E1142" s="28">
        <f>SUMIFS(Tabla16[TASA 16],Tabla16[NUM],Tabla1[[#This Row],[CODIGO]])</f>
        <v>68000</v>
      </c>
      <c r="F1142" s="28">
        <f>SUMIFS(Tabla16[TASA 0%],Tabla16[NUM],Tabla1[[#This Row],[CODIGO]])</f>
        <v>0</v>
      </c>
      <c r="G1142" s="28">
        <f>SUMIFS(Tabla16[[EXENTO ]],Tabla16[NUM],Tabla1[[#This Row],[CODIGO]])</f>
        <v>0</v>
      </c>
      <c r="H1142" s="28">
        <f>SUMIFS(Tabla16[IVA],Tabla16[NUM],Tabla1[[#This Row],[CODIGO]])</f>
        <v>10880</v>
      </c>
      <c r="I1142" s="28">
        <f>SUMIFS(Tabla16[ISR RET.],Tabla16[NUM],Tabla1[[#This Row],[CODIGO]])</f>
        <v>0</v>
      </c>
      <c r="J1142" s="28">
        <f>SUMIFS(Tabla16[IVA RET.],Tabla16[NUM],Tabla1[[#This Row],[CODIGO]])</f>
        <v>0</v>
      </c>
      <c r="K1142" t="str">
        <f>FIXED(Tabla1[[#This Row],[TASA 16%]],0)</f>
        <v>68,000</v>
      </c>
      <c r="L1142" t="str">
        <f>FIXED(Tabla1[[#This Row],[TASA 0%]],0)</f>
        <v>0</v>
      </c>
      <c r="M1142" t="str">
        <f>FIXED(Tabla1[[#This Row],[TASA EXE.]],0)</f>
        <v>0</v>
      </c>
      <c r="N1142" t="str">
        <f>FIXED(Tabla1[[#This Row],[IVA]],0)</f>
        <v>10,880</v>
      </c>
      <c r="O1142" t="str">
        <f>FIXED(Tabla1[[#This Row],[ISR RET]],0)</f>
        <v>0</v>
      </c>
      <c r="P1142" t="str">
        <f>FIXED(Tabla1[[#This Row],[IVA RET]],0)</f>
        <v>0</v>
      </c>
      <c r="R1142" s="35">
        <f>Tabla1[[#This Row],[TASA 16]]*16%</f>
        <v>10880</v>
      </c>
    </row>
    <row r="1143" spans="2:20" x14ac:dyDescent="0.25">
      <c r="B1143" t="str">
        <f>'[1]210 Y RFC'!A1143</f>
        <v>VAL190905EY0</v>
      </c>
      <c r="C1143" t="str">
        <f>'[1]210 Y RFC'!B1143</f>
        <v>210-1140</v>
      </c>
      <c r="D1143" t="str">
        <f>'[1]210 Y RFC'!C1143</f>
        <v>VINATEROS DE LOS ALTOS SAPI DE CV</v>
      </c>
      <c r="E1143" s="28">
        <f>SUMIFS(Tabla16[TASA 16],Tabla16[NUM],Tabla1[[#This Row],[CODIGO]])</f>
        <v>0</v>
      </c>
      <c r="F1143" s="28">
        <f>SUMIFS(Tabla16[TASA 0%],Tabla16[NUM],Tabla1[[#This Row],[CODIGO]])</f>
        <v>0</v>
      </c>
      <c r="G1143" s="28">
        <f>SUMIFS(Tabla16[[EXENTO ]],Tabla16[NUM],Tabla1[[#This Row],[CODIGO]])</f>
        <v>0</v>
      </c>
      <c r="H1143" s="28">
        <f>SUMIFS(Tabla16[IVA],Tabla16[NUM],Tabla1[[#This Row],[CODIGO]])</f>
        <v>0</v>
      </c>
      <c r="I1143" s="28">
        <f>SUMIFS(Tabla16[ISR RET.],Tabla16[NUM],Tabla1[[#This Row],[CODIGO]])</f>
        <v>0</v>
      </c>
      <c r="J1143" s="28">
        <f>SUMIFS(Tabla16[IVA RET.],Tabla16[NUM],Tabla1[[#This Row],[CODIGO]])</f>
        <v>0</v>
      </c>
      <c r="K1143" t="str">
        <f>FIXED(Tabla1[[#This Row],[TASA 16%]],0)</f>
        <v>0</v>
      </c>
      <c r="L1143" t="str">
        <f>FIXED(Tabla1[[#This Row],[TASA 0%]],0)</f>
        <v>0</v>
      </c>
      <c r="M1143" t="str">
        <f>FIXED(Tabla1[[#This Row],[TASA EXE.]],0)</f>
        <v>0</v>
      </c>
      <c r="N1143" t="str">
        <f>FIXED(Tabla1[[#This Row],[IVA]],0)</f>
        <v>0</v>
      </c>
      <c r="O1143" t="str">
        <f>FIXED(Tabla1[[#This Row],[ISR RET]],0)</f>
        <v>0</v>
      </c>
      <c r="P1143" t="str">
        <f>FIXED(Tabla1[[#This Row],[IVA RET]],0)</f>
        <v>0</v>
      </c>
      <c r="R1143" s="35">
        <f>Tabla1[[#This Row],[TASA 16]]*16%</f>
        <v>0</v>
      </c>
    </row>
    <row r="1144" spans="2:20" x14ac:dyDescent="0.25">
      <c r="B1144" t="str">
        <f>'[1]210 Y RFC'!A1144</f>
        <v>AEMR620328FY2</v>
      </c>
      <c r="C1144" t="str">
        <f>'[1]210 Y RFC'!B1144</f>
        <v>210-1141</v>
      </c>
      <c r="D1144" t="str">
        <f>'[1]210 Y RFC'!C1144</f>
        <v>ACEVES MARTINEZ RAUL</v>
      </c>
      <c r="E1144" s="28">
        <f>SUMIFS(Tabla16[TASA 16],Tabla16[NUM],Tabla1[[#This Row],[CODIGO]])</f>
        <v>0</v>
      </c>
      <c r="F1144" s="28">
        <f>SUMIFS(Tabla16[TASA 0%],Tabla16[NUM],Tabla1[[#This Row],[CODIGO]])</f>
        <v>0</v>
      </c>
      <c r="G1144" s="28">
        <f>SUMIFS(Tabla16[[EXENTO ]],Tabla16[NUM],Tabla1[[#This Row],[CODIGO]])</f>
        <v>0</v>
      </c>
      <c r="H1144" s="28">
        <f>SUMIFS(Tabla16[IVA],Tabla16[NUM],Tabla1[[#This Row],[CODIGO]])</f>
        <v>0</v>
      </c>
      <c r="I1144" s="28">
        <f>SUMIFS(Tabla16[ISR RET.],Tabla16[NUM],Tabla1[[#This Row],[CODIGO]])</f>
        <v>0</v>
      </c>
      <c r="J1144" s="28">
        <f>SUMIFS(Tabla16[IVA RET.],Tabla16[NUM],Tabla1[[#This Row],[CODIGO]])</f>
        <v>0</v>
      </c>
      <c r="K1144" t="str">
        <f>FIXED(Tabla1[[#This Row],[TASA 16%]],0)</f>
        <v>0</v>
      </c>
      <c r="L1144" t="str">
        <f>FIXED(Tabla1[[#This Row],[TASA 0%]],0)</f>
        <v>0</v>
      </c>
      <c r="M1144" t="str">
        <f>FIXED(Tabla1[[#This Row],[TASA EXE.]],0)</f>
        <v>0</v>
      </c>
      <c r="N1144" t="str">
        <f>FIXED(Tabla1[[#This Row],[IVA]],0)</f>
        <v>0</v>
      </c>
      <c r="O1144" t="str">
        <f>FIXED(Tabla1[[#This Row],[ISR RET]],0)</f>
        <v>0</v>
      </c>
      <c r="P1144" t="str">
        <f>FIXED(Tabla1[[#This Row],[IVA RET]],0)</f>
        <v>0</v>
      </c>
      <c r="R1144" s="35">
        <f>Tabla1[[#This Row],[TASA 16]]*16%</f>
        <v>0</v>
      </c>
    </row>
    <row r="1145" spans="2:20" x14ac:dyDescent="0.25">
      <c r="B1145" t="str">
        <f>'[1]210 Y RFC'!A1145</f>
        <v>MEOV501121K82</v>
      </c>
      <c r="C1145" t="str">
        <f>'[1]210 Y RFC'!B1145</f>
        <v>210-1142</v>
      </c>
      <c r="D1145" t="str">
        <f>'[1]210 Y RFC'!C1145</f>
        <v>MENDOZA OCAMPO VICTOR MANUEL</v>
      </c>
      <c r="E1145" s="28">
        <f>SUMIFS(Tabla16[TASA 16],Tabla16[NUM],Tabla1[[#This Row],[CODIGO]])</f>
        <v>0</v>
      </c>
      <c r="F1145" s="28">
        <f>SUMIFS(Tabla16[TASA 0%],Tabla16[NUM],Tabla1[[#This Row],[CODIGO]])</f>
        <v>0</v>
      </c>
      <c r="G1145" s="28">
        <f>SUMIFS(Tabla16[[EXENTO ]],Tabla16[NUM],Tabla1[[#This Row],[CODIGO]])</f>
        <v>0</v>
      </c>
      <c r="H1145" s="28">
        <f>SUMIFS(Tabla16[IVA],Tabla16[NUM],Tabla1[[#This Row],[CODIGO]])</f>
        <v>0</v>
      </c>
      <c r="I1145" s="28">
        <f>SUMIFS(Tabla16[ISR RET.],Tabla16[NUM],Tabla1[[#This Row],[CODIGO]])</f>
        <v>0</v>
      </c>
      <c r="J1145" s="28">
        <f>SUMIFS(Tabla16[IVA RET.],Tabla16[NUM],Tabla1[[#This Row],[CODIGO]])</f>
        <v>0</v>
      </c>
      <c r="K1145" t="str">
        <f>FIXED(Tabla1[[#This Row],[TASA 16%]],0)</f>
        <v>0</v>
      </c>
      <c r="L1145" t="str">
        <f>FIXED(Tabla1[[#This Row],[TASA 0%]],0)</f>
        <v>0</v>
      </c>
      <c r="M1145" t="str">
        <f>FIXED(Tabla1[[#This Row],[TASA EXE.]],0)</f>
        <v>0</v>
      </c>
      <c r="N1145" t="str">
        <f>FIXED(Tabla1[[#This Row],[IVA]],0)</f>
        <v>0</v>
      </c>
      <c r="O1145" t="str">
        <f>FIXED(Tabla1[[#This Row],[ISR RET]],0)</f>
        <v>0</v>
      </c>
      <c r="P1145" t="str">
        <f>FIXED(Tabla1[[#This Row],[IVA RET]],0)</f>
        <v>0</v>
      </c>
      <c r="R1145" s="35">
        <f>Tabla1[[#This Row],[TASA 16]]*16%</f>
        <v>0</v>
      </c>
    </row>
    <row r="1146" spans="2:20" x14ac:dyDescent="0.25">
      <c r="B1146" t="str">
        <f>'[1]210 Y RFC'!A1146</f>
        <v>ABR920918LU5</v>
      </c>
      <c r="C1146" t="str">
        <f>'[1]210 Y RFC'!B1146</f>
        <v>210-1143</v>
      </c>
      <c r="D1146" t="str">
        <f>'[1]210 Y RFC'!C1146</f>
        <v>ABRATEX SA DE CV</v>
      </c>
      <c r="E1146" s="28">
        <f>SUMIFS(Tabla16[TASA 16],Tabla16[NUM],Tabla1[[#This Row],[CODIGO]])</f>
        <v>0</v>
      </c>
      <c r="F1146" s="28">
        <f>SUMIFS(Tabla16[TASA 0%],Tabla16[NUM],Tabla1[[#This Row],[CODIGO]])</f>
        <v>0</v>
      </c>
      <c r="G1146" s="28">
        <f>SUMIFS(Tabla16[[EXENTO ]],Tabla16[NUM],Tabla1[[#This Row],[CODIGO]])</f>
        <v>0</v>
      </c>
      <c r="H1146" s="28">
        <f>SUMIFS(Tabla16[IVA],Tabla16[NUM],Tabla1[[#This Row],[CODIGO]])</f>
        <v>0</v>
      </c>
      <c r="I1146" s="28">
        <f>SUMIFS(Tabla16[ISR RET.],Tabla16[NUM],Tabla1[[#This Row],[CODIGO]])</f>
        <v>0</v>
      </c>
      <c r="J1146" s="28">
        <f>SUMIFS(Tabla16[IVA RET.],Tabla16[NUM],Tabla1[[#This Row],[CODIGO]])</f>
        <v>0</v>
      </c>
      <c r="K1146" t="str">
        <f>FIXED(Tabla1[[#This Row],[TASA 16%]],0)</f>
        <v>0</v>
      </c>
      <c r="L1146" t="str">
        <f>FIXED(Tabla1[[#This Row],[TASA 0%]],0)</f>
        <v>0</v>
      </c>
      <c r="M1146" t="str">
        <f>FIXED(Tabla1[[#This Row],[TASA EXE.]],0)</f>
        <v>0</v>
      </c>
      <c r="N1146" t="str">
        <f>FIXED(Tabla1[[#This Row],[IVA]],0)</f>
        <v>0</v>
      </c>
      <c r="O1146" t="str">
        <f>FIXED(Tabla1[[#This Row],[ISR RET]],0)</f>
        <v>0</v>
      </c>
      <c r="P1146" t="str">
        <f>FIXED(Tabla1[[#This Row],[IVA RET]],0)</f>
        <v>0</v>
      </c>
      <c r="R1146" s="35">
        <f>Tabla1[[#This Row],[TASA 16]]*16%</f>
        <v>0</v>
      </c>
    </row>
    <row r="1147" spans="2:20" x14ac:dyDescent="0.25">
      <c r="B1147" t="str">
        <f>'[1]210 Y RFC'!A1147</f>
        <v>GOJG940419JX8</v>
      </c>
      <c r="C1147" t="str">
        <f>'[1]210 Y RFC'!B1147</f>
        <v>210-1144</v>
      </c>
      <c r="D1147" t="str">
        <f>'[1]210 Y RFC'!C1147</f>
        <v>GONZALEZ JIMENEZ GABRIELA</v>
      </c>
      <c r="E1147" s="28">
        <f>SUMIFS(Tabla16[TASA 16],Tabla16[NUM],Tabla1[[#This Row],[CODIGO]])</f>
        <v>0</v>
      </c>
      <c r="F1147" s="28">
        <f>SUMIFS(Tabla16[TASA 0%],Tabla16[NUM],Tabla1[[#This Row],[CODIGO]])</f>
        <v>0</v>
      </c>
      <c r="G1147" s="28">
        <f>SUMIFS(Tabla16[[EXENTO ]],Tabla16[NUM],Tabla1[[#This Row],[CODIGO]])</f>
        <v>0</v>
      </c>
      <c r="H1147" s="28">
        <f>SUMIFS(Tabla16[IVA],Tabla16[NUM],Tabla1[[#This Row],[CODIGO]])</f>
        <v>0</v>
      </c>
      <c r="I1147" s="28">
        <f>SUMIFS(Tabla16[ISR RET.],Tabla16[NUM],Tabla1[[#This Row],[CODIGO]])</f>
        <v>0</v>
      </c>
      <c r="J1147" s="28">
        <f>SUMIFS(Tabla16[IVA RET.],Tabla16[NUM],Tabla1[[#This Row],[CODIGO]])</f>
        <v>0</v>
      </c>
      <c r="K1147" t="str">
        <f>FIXED(Tabla1[[#This Row],[TASA 16%]],0)</f>
        <v>0</v>
      </c>
      <c r="L1147" t="str">
        <f>FIXED(Tabla1[[#This Row],[TASA 0%]],0)</f>
        <v>0</v>
      </c>
      <c r="M1147" t="str">
        <f>FIXED(Tabla1[[#This Row],[TASA EXE.]],0)</f>
        <v>0</v>
      </c>
      <c r="N1147" t="str">
        <f>FIXED(Tabla1[[#This Row],[IVA]],0)</f>
        <v>0</v>
      </c>
      <c r="O1147" t="str">
        <f>FIXED(Tabla1[[#This Row],[ISR RET]],0)</f>
        <v>0</v>
      </c>
      <c r="P1147" t="str">
        <f>FIXED(Tabla1[[#This Row],[IVA RET]],0)</f>
        <v>0</v>
      </c>
      <c r="R1147" s="35">
        <f>Tabla1[[#This Row],[TASA 16]]*16%</f>
        <v>0</v>
      </c>
    </row>
    <row r="1148" spans="2:20" x14ac:dyDescent="0.25">
      <c r="B1148" t="str">
        <f>'[1]210 Y RFC'!A1148</f>
        <v>BIME810211JZ8</v>
      </c>
      <c r="C1148" t="str">
        <f>'[1]210 Y RFC'!B1148</f>
        <v>210-1145</v>
      </c>
      <c r="D1148" t="str">
        <f>'[1]210 Y RFC'!C1148</f>
        <v>BRISEÑO MENDOZA ERIKA YAZMIN</v>
      </c>
      <c r="E1148" s="28">
        <f>SUMIFS(Tabla16[TASA 16],Tabla16[NUM],Tabla1[[#This Row],[CODIGO]])</f>
        <v>0</v>
      </c>
      <c r="F1148" s="28">
        <f>SUMIFS(Tabla16[TASA 0%],Tabla16[NUM],Tabla1[[#This Row],[CODIGO]])</f>
        <v>0</v>
      </c>
      <c r="G1148" s="28">
        <f>SUMIFS(Tabla16[[EXENTO ]],Tabla16[NUM],Tabla1[[#This Row],[CODIGO]])</f>
        <v>0</v>
      </c>
      <c r="H1148" s="28">
        <f>SUMIFS(Tabla16[IVA],Tabla16[NUM],Tabla1[[#This Row],[CODIGO]])</f>
        <v>0</v>
      </c>
      <c r="I1148" s="28">
        <f>SUMIFS(Tabla16[ISR RET.],Tabla16[NUM],Tabla1[[#This Row],[CODIGO]])</f>
        <v>0</v>
      </c>
      <c r="J1148" s="28">
        <f>SUMIFS(Tabla16[IVA RET.],Tabla16[NUM],Tabla1[[#This Row],[CODIGO]])</f>
        <v>0</v>
      </c>
      <c r="K1148" t="str">
        <f>FIXED(Tabla1[[#This Row],[TASA 16%]],0)</f>
        <v>0</v>
      </c>
      <c r="L1148" t="str">
        <f>FIXED(Tabla1[[#This Row],[TASA 0%]],0)</f>
        <v>0</v>
      </c>
      <c r="M1148" t="str">
        <f>FIXED(Tabla1[[#This Row],[TASA EXE.]],0)</f>
        <v>0</v>
      </c>
      <c r="N1148" t="str">
        <f>FIXED(Tabla1[[#This Row],[IVA]],0)</f>
        <v>0</v>
      </c>
      <c r="O1148" t="str">
        <f>FIXED(Tabla1[[#This Row],[ISR RET]],0)</f>
        <v>0</v>
      </c>
      <c r="P1148" t="str">
        <f>FIXED(Tabla1[[#This Row],[IVA RET]],0)</f>
        <v>0</v>
      </c>
      <c r="R1148" s="35">
        <f>Tabla1[[#This Row],[TASA 16]]*16%</f>
        <v>0</v>
      </c>
    </row>
    <row r="1149" spans="2:20" x14ac:dyDescent="0.25">
      <c r="B1149" t="str">
        <f>'[1]210 Y RFC'!A1149</f>
        <v>BIC150304KE9</v>
      </c>
      <c r="C1149" t="str">
        <f>'[1]210 Y RFC'!B1149</f>
        <v>210-1146</v>
      </c>
      <c r="D1149" t="str">
        <f>'[1]210 Y RFC'!C1149</f>
        <v>BEBIDAS INDUSTRIALES DEL CENTRO SA DE CV</v>
      </c>
      <c r="E1149" s="28">
        <f>SUMIFS(Tabla16[TASA 16],Tabla16[NUM],Tabla1[[#This Row],[CODIGO]])</f>
        <v>0</v>
      </c>
      <c r="F1149" s="28">
        <f>SUMIFS(Tabla16[TASA 0%],Tabla16[NUM],Tabla1[[#This Row],[CODIGO]])</f>
        <v>0</v>
      </c>
      <c r="G1149" s="28">
        <f>SUMIFS(Tabla16[[EXENTO ]],Tabla16[NUM],Tabla1[[#This Row],[CODIGO]])</f>
        <v>0</v>
      </c>
      <c r="H1149" s="28">
        <f>SUMIFS(Tabla16[IVA],Tabla16[NUM],Tabla1[[#This Row],[CODIGO]])</f>
        <v>0</v>
      </c>
      <c r="I1149" s="28">
        <f>SUMIFS(Tabla16[ISR RET.],Tabla16[NUM],Tabla1[[#This Row],[CODIGO]])</f>
        <v>0</v>
      </c>
      <c r="J1149" s="28">
        <f>SUMIFS(Tabla16[IVA RET.],Tabla16[NUM],Tabla1[[#This Row],[CODIGO]])</f>
        <v>0</v>
      </c>
      <c r="K1149" t="str">
        <f>FIXED(Tabla1[[#This Row],[TASA 16%]],0)</f>
        <v>0</v>
      </c>
      <c r="L1149" t="str">
        <f>FIXED(Tabla1[[#This Row],[TASA 0%]],0)</f>
        <v>0</v>
      </c>
      <c r="M1149" t="str">
        <f>FIXED(Tabla1[[#This Row],[TASA EXE.]],0)</f>
        <v>0</v>
      </c>
      <c r="N1149" t="str">
        <f>FIXED(Tabla1[[#This Row],[IVA]],0)</f>
        <v>0</v>
      </c>
      <c r="O1149" t="str">
        <f>FIXED(Tabla1[[#This Row],[ISR RET]],0)</f>
        <v>0</v>
      </c>
      <c r="P1149" t="str">
        <f>FIXED(Tabla1[[#This Row],[IVA RET]],0)</f>
        <v>0</v>
      </c>
      <c r="R1149" s="35">
        <f>Tabla1[[#This Row],[TASA 16]]*16%</f>
        <v>0</v>
      </c>
    </row>
    <row r="1150" spans="2:20" x14ac:dyDescent="0.25">
      <c r="B1150" t="str">
        <f>'[1]210 Y RFC'!A1150</f>
        <v>FAGJ4508055J2</v>
      </c>
      <c r="C1150" t="str">
        <f>'[1]210 Y RFC'!B1150</f>
        <v>210-1147</v>
      </c>
      <c r="D1150" t="str">
        <f>'[1]210 Y RFC'!C1150</f>
        <v>FRANCO GUTIERREZ JOSE</v>
      </c>
      <c r="E1150" s="28">
        <f>SUMIFS(Tabla16[TASA 16],Tabla16[NUM],Tabla1[[#This Row],[CODIGO]])</f>
        <v>0</v>
      </c>
      <c r="F1150" s="28">
        <f>SUMIFS(Tabla16[TASA 0%],Tabla16[NUM],Tabla1[[#This Row],[CODIGO]])</f>
        <v>0</v>
      </c>
      <c r="G1150" s="28">
        <f>SUMIFS(Tabla16[[EXENTO ]],Tabla16[NUM],Tabla1[[#This Row],[CODIGO]])</f>
        <v>0</v>
      </c>
      <c r="H1150" s="28">
        <f>SUMIFS(Tabla16[IVA],Tabla16[NUM],Tabla1[[#This Row],[CODIGO]])</f>
        <v>0</v>
      </c>
      <c r="I1150" s="28">
        <f>SUMIFS(Tabla16[ISR RET.],Tabla16[NUM],Tabla1[[#This Row],[CODIGO]])</f>
        <v>0</v>
      </c>
      <c r="J1150" s="28">
        <f>SUMIFS(Tabla16[IVA RET.],Tabla16[NUM],Tabla1[[#This Row],[CODIGO]])</f>
        <v>0</v>
      </c>
      <c r="K1150" t="str">
        <f>FIXED(Tabla1[[#This Row],[TASA 16%]],0)</f>
        <v>0</v>
      </c>
      <c r="L1150" t="str">
        <f>FIXED(Tabla1[[#This Row],[TASA 0%]],0)</f>
        <v>0</v>
      </c>
      <c r="M1150" t="str">
        <f>FIXED(Tabla1[[#This Row],[TASA EXE.]],0)</f>
        <v>0</v>
      </c>
      <c r="N1150" t="str">
        <f>FIXED(Tabla1[[#This Row],[IVA]],0)</f>
        <v>0</v>
      </c>
      <c r="O1150" t="str">
        <f>FIXED(Tabla1[[#This Row],[ISR RET]],0)</f>
        <v>0</v>
      </c>
      <c r="P1150" t="str">
        <f>FIXED(Tabla1[[#This Row],[IVA RET]],0)</f>
        <v>0</v>
      </c>
      <c r="R1150" s="35">
        <f>Tabla1[[#This Row],[TASA 16]]*16%</f>
        <v>0</v>
      </c>
    </row>
    <row r="1151" spans="2:20" x14ac:dyDescent="0.25">
      <c r="B1151" t="str">
        <f>'[1]210 Y RFC'!A1151</f>
        <v>GAPJ730926M78</v>
      </c>
      <c r="C1151" t="str">
        <f>'[1]210 Y RFC'!B1151</f>
        <v>210-1148</v>
      </c>
      <c r="D1151" t="str">
        <f>'[1]210 Y RFC'!C1151</f>
        <v>GARCIA PLASCENCIA JOSE DE JESUS</v>
      </c>
      <c r="E1151" s="28">
        <f>SUMIFS(Tabla16[TASA 16],Tabla16[NUM],Tabla1[[#This Row],[CODIGO]])</f>
        <v>0</v>
      </c>
      <c r="F1151" s="28">
        <f>SUMIFS(Tabla16[TASA 0%],Tabla16[NUM],Tabla1[[#This Row],[CODIGO]])</f>
        <v>0</v>
      </c>
      <c r="G1151" s="28">
        <f>SUMIFS(Tabla16[[EXENTO ]],Tabla16[NUM],Tabla1[[#This Row],[CODIGO]])</f>
        <v>0</v>
      </c>
      <c r="H1151" s="28">
        <f>SUMIFS(Tabla16[IVA],Tabla16[NUM],Tabla1[[#This Row],[CODIGO]])</f>
        <v>0</v>
      </c>
      <c r="I1151" s="28">
        <f>SUMIFS(Tabla16[ISR RET.],Tabla16[NUM],Tabla1[[#This Row],[CODIGO]])</f>
        <v>0</v>
      </c>
      <c r="J1151" s="28">
        <f>SUMIFS(Tabla16[IVA RET.],Tabla16[NUM],Tabla1[[#This Row],[CODIGO]])</f>
        <v>0</v>
      </c>
      <c r="K1151" t="str">
        <f>FIXED(Tabla1[[#This Row],[TASA 16%]],0)</f>
        <v>0</v>
      </c>
      <c r="L1151" t="str">
        <f>FIXED(Tabla1[[#This Row],[TASA 0%]],0)</f>
        <v>0</v>
      </c>
      <c r="M1151" t="str">
        <f>FIXED(Tabla1[[#This Row],[TASA EXE.]],0)</f>
        <v>0</v>
      </c>
      <c r="N1151" t="str">
        <f>FIXED(Tabla1[[#This Row],[IVA]],0)</f>
        <v>0</v>
      </c>
      <c r="O1151" t="str">
        <f>FIXED(Tabla1[[#This Row],[ISR RET]],0)</f>
        <v>0</v>
      </c>
      <c r="P1151" t="str">
        <f>FIXED(Tabla1[[#This Row],[IVA RET]],0)</f>
        <v>0</v>
      </c>
      <c r="R1151" s="35">
        <f>Tabla1[[#This Row],[TASA 16]]*16%</f>
        <v>0</v>
      </c>
    </row>
    <row r="1152" spans="2:20" x14ac:dyDescent="0.25">
      <c r="B1152" t="str">
        <f>'[1]210 Y RFC'!A1152</f>
        <v>NUVI791125FL6</v>
      </c>
      <c r="C1152" t="str">
        <f>'[1]210 Y RFC'!B1152</f>
        <v>210-1149</v>
      </c>
      <c r="D1152" t="str">
        <f>'[1]210 Y RFC'!C1152</f>
        <v>NUÑEZ VARGAS IRMA MARISOL</v>
      </c>
      <c r="E1152" s="28">
        <f>SUMIFS(Tabla16[TASA 16],Tabla16[NUM],Tabla1[[#This Row],[CODIGO]])</f>
        <v>0</v>
      </c>
      <c r="F1152" s="28">
        <f>SUMIFS(Tabla16[TASA 0%],Tabla16[NUM],Tabla1[[#This Row],[CODIGO]])</f>
        <v>0</v>
      </c>
      <c r="G1152" s="28">
        <f>SUMIFS(Tabla16[[EXENTO ]],Tabla16[NUM],Tabla1[[#This Row],[CODIGO]])</f>
        <v>0</v>
      </c>
      <c r="H1152" s="28">
        <f>SUMIFS(Tabla16[IVA],Tabla16[NUM],Tabla1[[#This Row],[CODIGO]])</f>
        <v>0</v>
      </c>
      <c r="I1152" s="28">
        <f>SUMIFS(Tabla16[ISR RET.],Tabla16[NUM],Tabla1[[#This Row],[CODIGO]])</f>
        <v>0</v>
      </c>
      <c r="J1152" s="28">
        <f>SUMIFS(Tabla16[IVA RET.],Tabla16[NUM],Tabla1[[#This Row],[CODIGO]])</f>
        <v>0</v>
      </c>
      <c r="K1152" t="str">
        <f>FIXED(Tabla1[[#This Row],[TASA 16%]],0)</f>
        <v>0</v>
      </c>
      <c r="L1152" t="str">
        <f>FIXED(Tabla1[[#This Row],[TASA 0%]],0)</f>
        <v>0</v>
      </c>
      <c r="M1152" t="str">
        <f>FIXED(Tabla1[[#This Row],[TASA EXE.]],0)</f>
        <v>0</v>
      </c>
      <c r="N1152" t="str">
        <f>FIXED(Tabla1[[#This Row],[IVA]],0)</f>
        <v>0</v>
      </c>
      <c r="O1152" t="str">
        <f>FIXED(Tabla1[[#This Row],[ISR RET]],0)</f>
        <v>0</v>
      </c>
      <c r="P1152" t="str">
        <f>FIXED(Tabla1[[#This Row],[IVA RET]],0)</f>
        <v>0</v>
      </c>
      <c r="R1152" s="35">
        <f>Tabla1[[#This Row],[TASA 16]]*16%</f>
        <v>0</v>
      </c>
    </row>
    <row r="1153" spans="2:20" x14ac:dyDescent="0.25">
      <c r="B1153" t="str">
        <f>'[1]210 Y RFC'!A1153</f>
        <v>MMO171009PI4</v>
      </c>
      <c r="C1153" t="str">
        <f>'[1]210 Y RFC'!B1153</f>
        <v>210-1150</v>
      </c>
      <c r="D1153" t="str">
        <f>'[1]210 Y RFC'!C1153</f>
        <v>MRT MOBILE SA DE CV</v>
      </c>
      <c r="E1153" s="28">
        <f>SUMIFS(Tabla16[TASA 16],Tabla16[NUM],Tabla1[[#This Row],[CODIGO]])</f>
        <v>0</v>
      </c>
      <c r="F1153" s="28">
        <f>SUMIFS(Tabla16[TASA 0%],Tabla16[NUM],Tabla1[[#This Row],[CODIGO]])</f>
        <v>0</v>
      </c>
      <c r="G1153" s="28">
        <f>SUMIFS(Tabla16[[EXENTO ]],Tabla16[NUM],Tabla1[[#This Row],[CODIGO]])</f>
        <v>0</v>
      </c>
      <c r="H1153" s="28">
        <f>SUMIFS(Tabla16[IVA],Tabla16[NUM],Tabla1[[#This Row],[CODIGO]])</f>
        <v>0</v>
      </c>
      <c r="I1153" s="28">
        <f>SUMIFS(Tabla16[ISR RET.],Tabla16[NUM],Tabla1[[#This Row],[CODIGO]])</f>
        <v>0</v>
      </c>
      <c r="J1153" s="28">
        <f>SUMIFS(Tabla16[IVA RET.],Tabla16[NUM],Tabla1[[#This Row],[CODIGO]])</f>
        <v>0</v>
      </c>
      <c r="K1153" t="str">
        <f>FIXED(Tabla1[[#This Row],[TASA 16%]],0)</f>
        <v>0</v>
      </c>
      <c r="L1153" t="str">
        <f>FIXED(Tabla1[[#This Row],[TASA 0%]],0)</f>
        <v>0</v>
      </c>
      <c r="M1153" t="str">
        <f>FIXED(Tabla1[[#This Row],[TASA EXE.]],0)</f>
        <v>0</v>
      </c>
      <c r="N1153" t="str">
        <f>FIXED(Tabla1[[#This Row],[IVA]],0)</f>
        <v>0</v>
      </c>
      <c r="O1153" t="str">
        <f>FIXED(Tabla1[[#This Row],[ISR RET]],0)</f>
        <v>0</v>
      </c>
      <c r="P1153" t="str">
        <f>FIXED(Tabla1[[#This Row],[IVA RET]],0)</f>
        <v>0</v>
      </c>
      <c r="R1153" s="35">
        <f>Tabla1[[#This Row],[TASA 16]]*16%</f>
        <v>0</v>
      </c>
    </row>
    <row r="1154" spans="2:20" x14ac:dyDescent="0.25">
      <c r="B1154" t="str">
        <f>'[1]210 Y RFC'!A1154</f>
        <v>CARG390510E12</v>
      </c>
      <c r="C1154" t="str">
        <f>'[1]210 Y RFC'!B1154</f>
        <v>210-1151</v>
      </c>
      <c r="D1154" t="str">
        <f>'[1]210 Y RFC'!C1154</f>
        <v>CARBAJAL RIVERA MARIA GUADALUPE</v>
      </c>
      <c r="E1154" s="28">
        <f>SUMIFS(Tabla16[TASA 16],Tabla16[NUM],Tabla1[[#This Row],[CODIGO]])</f>
        <v>0</v>
      </c>
      <c r="F1154" s="28">
        <f>SUMIFS(Tabla16[TASA 0%],Tabla16[NUM],Tabla1[[#This Row],[CODIGO]])</f>
        <v>0</v>
      </c>
      <c r="G1154" s="28">
        <f>SUMIFS(Tabla16[[EXENTO ]],Tabla16[NUM],Tabla1[[#This Row],[CODIGO]])</f>
        <v>0</v>
      </c>
      <c r="H1154" s="28">
        <f>SUMIFS(Tabla16[IVA],Tabla16[NUM],Tabla1[[#This Row],[CODIGO]])</f>
        <v>0</v>
      </c>
      <c r="I1154" s="28">
        <f>SUMIFS(Tabla16[ISR RET.],Tabla16[NUM],Tabla1[[#This Row],[CODIGO]])</f>
        <v>0</v>
      </c>
      <c r="J1154" s="28">
        <f>SUMIFS(Tabla16[IVA RET.],Tabla16[NUM],Tabla1[[#This Row],[CODIGO]])</f>
        <v>0</v>
      </c>
      <c r="K1154" t="str">
        <f>FIXED(Tabla1[[#This Row],[TASA 16%]],0)</f>
        <v>0</v>
      </c>
      <c r="L1154" t="str">
        <f>FIXED(Tabla1[[#This Row],[TASA 0%]],0)</f>
        <v>0</v>
      </c>
      <c r="M1154" t="str">
        <f>FIXED(Tabla1[[#This Row],[TASA EXE.]],0)</f>
        <v>0</v>
      </c>
      <c r="N1154" t="str">
        <f>FIXED(Tabla1[[#This Row],[IVA]],0)</f>
        <v>0</v>
      </c>
      <c r="O1154" t="str">
        <f>FIXED(Tabla1[[#This Row],[ISR RET]],0)</f>
        <v>0</v>
      </c>
      <c r="P1154" t="str">
        <f>FIXED(Tabla1[[#This Row],[IVA RET]],0)</f>
        <v>0</v>
      </c>
      <c r="R1154" s="35">
        <f>Tabla1[[#This Row],[TASA 16]]*16%</f>
        <v>0</v>
      </c>
    </row>
    <row r="1155" spans="2:20" x14ac:dyDescent="0.25">
      <c r="B1155" t="str">
        <f>'[1]210 Y RFC'!A1155</f>
        <v>GONJ450221PX0</v>
      </c>
      <c r="C1155" t="str">
        <f>'[1]210 Y RFC'!B1155</f>
        <v>210-1152</v>
      </c>
      <c r="D1155" t="str">
        <f>'[1]210 Y RFC'!C1155</f>
        <v>GONZALEZ NAVARRO JUAN MANUEL</v>
      </c>
      <c r="E1155" s="28">
        <f>SUMIFS(Tabla16[TASA 16],Tabla16[NUM],Tabla1[[#This Row],[CODIGO]])</f>
        <v>0</v>
      </c>
      <c r="F1155" s="28">
        <f>SUMIFS(Tabla16[TASA 0%],Tabla16[NUM],Tabla1[[#This Row],[CODIGO]])</f>
        <v>0</v>
      </c>
      <c r="G1155" s="28">
        <f>SUMIFS(Tabla16[[EXENTO ]],Tabla16[NUM],Tabla1[[#This Row],[CODIGO]])</f>
        <v>0</v>
      </c>
      <c r="H1155" s="28">
        <f>SUMIFS(Tabla16[IVA],Tabla16[NUM],Tabla1[[#This Row],[CODIGO]])</f>
        <v>0</v>
      </c>
      <c r="I1155" s="28">
        <f>SUMIFS(Tabla16[ISR RET.],Tabla16[NUM],Tabla1[[#This Row],[CODIGO]])</f>
        <v>0</v>
      </c>
      <c r="J1155" s="28">
        <f>SUMIFS(Tabla16[IVA RET.],Tabla16[NUM],Tabla1[[#This Row],[CODIGO]])</f>
        <v>0</v>
      </c>
      <c r="K1155" t="str">
        <f>FIXED(Tabla1[[#This Row],[TASA 16%]],0)</f>
        <v>0</v>
      </c>
      <c r="L1155" t="str">
        <f>FIXED(Tabla1[[#This Row],[TASA 0%]],0)</f>
        <v>0</v>
      </c>
      <c r="M1155" t="str">
        <f>FIXED(Tabla1[[#This Row],[TASA EXE.]],0)</f>
        <v>0</v>
      </c>
      <c r="N1155" t="str">
        <f>FIXED(Tabla1[[#This Row],[IVA]],0)</f>
        <v>0</v>
      </c>
      <c r="O1155" t="str">
        <f>FIXED(Tabla1[[#This Row],[ISR RET]],0)</f>
        <v>0</v>
      </c>
      <c r="P1155" t="str">
        <f>FIXED(Tabla1[[#This Row],[IVA RET]],0)</f>
        <v>0</v>
      </c>
      <c r="R1155" s="35">
        <f>Tabla1[[#This Row],[TASA 16]]*16%</f>
        <v>0</v>
      </c>
    </row>
    <row r="1156" spans="2:20" x14ac:dyDescent="0.25">
      <c r="B1156" t="str">
        <f>'[1]210 Y RFC'!A1156</f>
        <v>GOOT411006ES7</v>
      </c>
      <c r="C1156" t="str">
        <f>'[1]210 Y RFC'!B1156</f>
        <v>210-1153</v>
      </c>
      <c r="D1156" t="str">
        <f>'[1]210 Y RFC'!C1156</f>
        <v>GONZALEZ OROZCO TOMAS</v>
      </c>
      <c r="E1156" s="28">
        <f>SUMIFS(Tabla16[TASA 16],Tabla16[NUM],Tabla1[[#This Row],[CODIGO]])</f>
        <v>5094.875</v>
      </c>
      <c r="F1156" s="28">
        <f>SUMIFS(Tabla16[TASA 0%],Tabla16[NUM],Tabla1[[#This Row],[CODIGO]])</f>
        <v>-3.499999999951342E-2</v>
      </c>
      <c r="G1156" s="28">
        <f>SUMIFS(Tabla16[[EXENTO ]],Tabla16[NUM],Tabla1[[#This Row],[CODIGO]])</f>
        <v>0</v>
      </c>
      <c r="H1156" s="28">
        <f>SUMIFS(Tabla16[IVA],Tabla16[NUM],Tabla1[[#This Row],[CODIGO]])</f>
        <v>815.18</v>
      </c>
      <c r="I1156" s="28">
        <f>SUMIFS(Tabla16[ISR RET.],Tabla16[NUM],Tabla1[[#This Row],[CODIGO]])</f>
        <v>0</v>
      </c>
      <c r="J1156" s="28">
        <f>SUMIFS(Tabla16[IVA RET.],Tabla16[NUM],Tabla1[[#This Row],[CODIGO]])</f>
        <v>0</v>
      </c>
      <c r="K1156" t="str">
        <f>FIXED(Tabla1[[#This Row],[TASA 16%]],0)</f>
        <v>5,095</v>
      </c>
      <c r="L1156" t="str">
        <f>FIXED(Tabla1[[#This Row],[TASA 0%]],0)</f>
        <v>0</v>
      </c>
      <c r="M1156" t="str">
        <f>FIXED(Tabla1[[#This Row],[TASA EXE.]],0)</f>
        <v>0</v>
      </c>
      <c r="N1156" t="str">
        <f>FIXED(Tabla1[[#This Row],[IVA]],0)</f>
        <v>815</v>
      </c>
      <c r="O1156" t="str">
        <f>FIXED(Tabla1[[#This Row],[ISR RET]],0)</f>
        <v>0</v>
      </c>
      <c r="P1156" t="str">
        <f>FIXED(Tabla1[[#This Row],[IVA RET]],0)</f>
        <v>0</v>
      </c>
      <c r="R1156" s="35">
        <f>Tabla1[[#This Row],[TASA 16]]*16%</f>
        <v>815.2</v>
      </c>
    </row>
    <row r="1157" spans="2:20" x14ac:dyDescent="0.25">
      <c r="B1157" t="str">
        <f>'[1]210 Y RFC'!A1157</f>
        <v>REEO730415IE1</v>
      </c>
      <c r="C1157" t="str">
        <f>'[1]210 Y RFC'!B1157</f>
        <v>210-1154</v>
      </c>
      <c r="D1157" t="str">
        <f>'[1]210 Y RFC'!C1157</f>
        <v>REYES ESPINOZA OLIVIA</v>
      </c>
      <c r="E1157" s="28">
        <f>SUMIFS(Tabla16[TASA 16],Tabla16[NUM],Tabla1[[#This Row],[CODIGO]])</f>
        <v>0</v>
      </c>
      <c r="F1157" s="28">
        <f>SUMIFS(Tabla16[TASA 0%],Tabla16[NUM],Tabla1[[#This Row],[CODIGO]])</f>
        <v>0</v>
      </c>
      <c r="G1157" s="28">
        <f>SUMIFS(Tabla16[[EXENTO ]],Tabla16[NUM],Tabla1[[#This Row],[CODIGO]])</f>
        <v>0</v>
      </c>
      <c r="H1157" s="28">
        <f>SUMIFS(Tabla16[IVA],Tabla16[NUM],Tabla1[[#This Row],[CODIGO]])</f>
        <v>0</v>
      </c>
      <c r="I1157" s="28">
        <f>SUMIFS(Tabla16[ISR RET.],Tabla16[NUM],Tabla1[[#This Row],[CODIGO]])</f>
        <v>0</v>
      </c>
      <c r="J1157" s="28">
        <f>SUMIFS(Tabla16[IVA RET.],Tabla16[NUM],Tabla1[[#This Row],[CODIGO]])</f>
        <v>0</v>
      </c>
      <c r="K1157" t="str">
        <f>FIXED(Tabla1[[#This Row],[TASA 16%]],0)</f>
        <v>0</v>
      </c>
      <c r="L1157" t="str">
        <f>FIXED(Tabla1[[#This Row],[TASA 0%]],0)</f>
        <v>0</v>
      </c>
      <c r="M1157" t="str">
        <f>FIXED(Tabla1[[#This Row],[TASA EXE.]],0)</f>
        <v>0</v>
      </c>
      <c r="N1157" t="str">
        <f>FIXED(Tabla1[[#This Row],[IVA]],0)</f>
        <v>0</v>
      </c>
      <c r="O1157" t="str">
        <f>FIXED(Tabla1[[#This Row],[ISR RET]],0)</f>
        <v>0</v>
      </c>
      <c r="P1157" t="str">
        <f>FIXED(Tabla1[[#This Row],[IVA RET]],0)</f>
        <v>0</v>
      </c>
      <c r="R1157" s="35">
        <f>Tabla1[[#This Row],[TASA 16]]*16%</f>
        <v>0</v>
      </c>
    </row>
    <row r="1158" spans="2:20" x14ac:dyDescent="0.25">
      <c r="B1158" t="str">
        <f>'[1]210 Y RFC'!A1158</f>
        <v>FES840823HH0</v>
      </c>
      <c r="C1158" t="str">
        <f>'[1]210 Y RFC'!B1158</f>
        <v>210-1155</v>
      </c>
      <c r="D1158" t="str">
        <f>'[1]210 Y RFC'!C1158</f>
        <v>FARMACOS ESPECIALIZADOS SA DE CV</v>
      </c>
      <c r="E1158" s="28">
        <f>SUMIFS(Tabla16[TASA 16],Tabla16[NUM],Tabla1[[#This Row],[CODIGO]])</f>
        <v>0</v>
      </c>
      <c r="F1158" s="28">
        <f>SUMIFS(Tabla16[TASA 0%],Tabla16[NUM],Tabla1[[#This Row],[CODIGO]])</f>
        <v>0</v>
      </c>
      <c r="G1158" s="28">
        <f>SUMIFS(Tabla16[[EXENTO ]],Tabla16[NUM],Tabla1[[#This Row],[CODIGO]])</f>
        <v>0</v>
      </c>
      <c r="H1158" s="28">
        <f>SUMIFS(Tabla16[IVA],Tabla16[NUM],Tabla1[[#This Row],[CODIGO]])</f>
        <v>0</v>
      </c>
      <c r="I1158" s="28">
        <f>SUMIFS(Tabla16[ISR RET.],Tabla16[NUM],Tabla1[[#This Row],[CODIGO]])</f>
        <v>0</v>
      </c>
      <c r="J1158" s="28">
        <f>SUMIFS(Tabla16[IVA RET.],Tabla16[NUM],Tabla1[[#This Row],[CODIGO]])</f>
        <v>0</v>
      </c>
      <c r="K1158" t="str">
        <f>FIXED(Tabla1[[#This Row],[TASA 16%]],0)</f>
        <v>0</v>
      </c>
      <c r="L1158" t="str">
        <f>FIXED(Tabla1[[#This Row],[TASA 0%]],0)</f>
        <v>0</v>
      </c>
      <c r="M1158" t="str">
        <f>FIXED(Tabla1[[#This Row],[TASA EXE.]],0)</f>
        <v>0</v>
      </c>
      <c r="N1158" t="str">
        <f>FIXED(Tabla1[[#This Row],[IVA]],0)</f>
        <v>0</v>
      </c>
      <c r="O1158" t="str">
        <f>FIXED(Tabla1[[#This Row],[ISR RET]],0)</f>
        <v>0</v>
      </c>
      <c r="P1158" t="str">
        <f>FIXED(Tabla1[[#This Row],[IVA RET]],0)</f>
        <v>0</v>
      </c>
      <c r="R1158" s="35">
        <f>Tabla1[[#This Row],[TASA 16]]*16%</f>
        <v>0</v>
      </c>
    </row>
    <row r="1159" spans="2:20" x14ac:dyDescent="0.25">
      <c r="B1159" t="str">
        <f>'[1]210 Y RFC'!A1159</f>
        <v>MAGR600718T8A</v>
      </c>
      <c r="C1159" t="str">
        <f>'[1]210 Y RFC'!B1159</f>
        <v>210-1156</v>
      </c>
      <c r="D1159" t="str">
        <f>'[1]210 Y RFC'!C1159</f>
        <v>MARQUEZ GONZALEZ JOSE ROSALIO</v>
      </c>
      <c r="E1159" s="28">
        <f>SUMIFS(Tabla16[TASA 16],Tabla16[NUM],Tabla1[[#This Row],[CODIGO]])</f>
        <v>0</v>
      </c>
      <c r="F1159" s="28">
        <f>SUMIFS(Tabla16[TASA 0%],Tabla16[NUM],Tabla1[[#This Row],[CODIGO]])</f>
        <v>0</v>
      </c>
      <c r="G1159" s="28">
        <f>SUMIFS(Tabla16[[EXENTO ]],Tabla16[NUM],Tabla1[[#This Row],[CODIGO]])</f>
        <v>0</v>
      </c>
      <c r="H1159" s="28">
        <f>SUMIFS(Tabla16[IVA],Tabla16[NUM],Tabla1[[#This Row],[CODIGO]])</f>
        <v>0</v>
      </c>
      <c r="I1159" s="28">
        <f>SUMIFS(Tabla16[ISR RET.],Tabla16[NUM],Tabla1[[#This Row],[CODIGO]])</f>
        <v>0</v>
      </c>
      <c r="J1159" s="28">
        <f>SUMIFS(Tabla16[IVA RET.],Tabla16[NUM],Tabla1[[#This Row],[CODIGO]])</f>
        <v>0</v>
      </c>
      <c r="K1159" t="str">
        <f>FIXED(Tabla1[[#This Row],[TASA 16%]],0)</f>
        <v>0</v>
      </c>
      <c r="L1159" t="str">
        <f>FIXED(Tabla1[[#This Row],[TASA 0%]],0)</f>
        <v>0</v>
      </c>
      <c r="M1159" t="str">
        <f>FIXED(Tabla1[[#This Row],[TASA EXE.]],0)</f>
        <v>0</v>
      </c>
      <c r="N1159" t="str">
        <f>FIXED(Tabla1[[#This Row],[IVA]],0)</f>
        <v>0</v>
      </c>
      <c r="O1159" t="str">
        <f>FIXED(Tabla1[[#This Row],[ISR RET]],0)</f>
        <v>0</v>
      </c>
      <c r="P1159" t="str">
        <f>FIXED(Tabla1[[#This Row],[IVA RET]],0)</f>
        <v>0</v>
      </c>
      <c r="R1159" s="35">
        <f>Tabla1[[#This Row],[TASA 16]]*16%</f>
        <v>0</v>
      </c>
    </row>
    <row r="1160" spans="2:20" x14ac:dyDescent="0.25">
      <c r="B1160" t="str">
        <f>'[1]210 Y RFC'!A1160</f>
        <v>MTM830101HJ6</v>
      </c>
      <c r="C1160" t="str">
        <f>'[1]210 Y RFC'!B1160</f>
        <v>210-1157</v>
      </c>
      <c r="D1160" t="str">
        <f>'[1]210 Y RFC'!C1160</f>
        <v>MUNICIPIO DE TEPATITLAN DE MORELOS JALISCO</v>
      </c>
      <c r="E1160" s="28">
        <f>SUMIFS(Tabla16[TASA 16],Tabla16[NUM],Tabla1[[#This Row],[CODIGO]])</f>
        <v>0</v>
      </c>
      <c r="F1160" s="28">
        <f>SUMIFS(Tabla16[TASA 0%],Tabla16[NUM],Tabla1[[#This Row],[CODIGO]])</f>
        <v>0</v>
      </c>
      <c r="G1160" s="28">
        <f>SUMIFS(Tabla16[[EXENTO ]],Tabla16[NUM],Tabla1[[#This Row],[CODIGO]])</f>
        <v>0</v>
      </c>
      <c r="H1160" s="28">
        <f>SUMIFS(Tabla16[IVA],Tabla16[NUM],Tabla1[[#This Row],[CODIGO]])</f>
        <v>0</v>
      </c>
      <c r="I1160" s="28">
        <f>SUMIFS(Tabla16[ISR RET.],Tabla16[NUM],Tabla1[[#This Row],[CODIGO]])</f>
        <v>0</v>
      </c>
      <c r="J1160" s="28">
        <f>SUMIFS(Tabla16[IVA RET.],Tabla16[NUM],Tabla1[[#This Row],[CODIGO]])</f>
        <v>0</v>
      </c>
      <c r="K1160" t="str">
        <f>FIXED(Tabla1[[#This Row],[TASA 16%]],0)</f>
        <v>0</v>
      </c>
      <c r="L1160" t="str">
        <f>FIXED(Tabla1[[#This Row],[TASA 0%]],0)</f>
        <v>0</v>
      </c>
      <c r="M1160" t="str">
        <f>FIXED(Tabla1[[#This Row],[TASA EXE.]],0)</f>
        <v>0</v>
      </c>
      <c r="N1160" t="str">
        <f>FIXED(Tabla1[[#This Row],[IVA]],0)</f>
        <v>0</v>
      </c>
      <c r="O1160" t="str">
        <f>FIXED(Tabla1[[#This Row],[ISR RET]],0)</f>
        <v>0</v>
      </c>
      <c r="P1160" t="str">
        <f>FIXED(Tabla1[[#This Row],[IVA RET]],0)</f>
        <v>0</v>
      </c>
      <c r="R1160" s="35">
        <f>Tabla1[[#This Row],[TASA 16]]*16%</f>
        <v>0</v>
      </c>
    </row>
    <row r="1161" spans="2:20" x14ac:dyDescent="0.25">
      <c r="B1161" t="str">
        <f>'[1]210 Y RFC'!A1161</f>
        <v>CEK190226587</v>
      </c>
      <c r="C1161" t="str">
        <f>'[1]210 Y RFC'!B1161</f>
        <v>210-1158</v>
      </c>
      <c r="D1161" t="str">
        <f>'[1]210 Y RFC'!C1161</f>
        <v>CHEKLIN SA DE CV</v>
      </c>
      <c r="E1161" s="28">
        <f>SUMIFS(Tabla16[TASA 16],Tabla16[NUM],Tabla1[[#This Row],[CODIGO]])</f>
        <v>0</v>
      </c>
      <c r="F1161" s="28">
        <f>SUMIFS(Tabla16[TASA 0%],Tabla16[NUM],Tabla1[[#This Row],[CODIGO]])</f>
        <v>0</v>
      </c>
      <c r="G1161" s="28">
        <f>SUMIFS(Tabla16[[EXENTO ]],Tabla16[NUM],Tabla1[[#This Row],[CODIGO]])</f>
        <v>0</v>
      </c>
      <c r="H1161" s="28">
        <f>SUMIFS(Tabla16[IVA],Tabla16[NUM],Tabla1[[#This Row],[CODIGO]])</f>
        <v>0</v>
      </c>
      <c r="I1161" s="28">
        <f>SUMIFS(Tabla16[ISR RET.],Tabla16[NUM],Tabla1[[#This Row],[CODIGO]])</f>
        <v>0</v>
      </c>
      <c r="J1161" s="28">
        <f>SUMIFS(Tabla16[IVA RET.],Tabla16[NUM],Tabla1[[#This Row],[CODIGO]])</f>
        <v>0</v>
      </c>
      <c r="K1161" t="str">
        <f>FIXED(Tabla1[[#This Row],[TASA 16%]],0)</f>
        <v>0</v>
      </c>
      <c r="L1161" t="str">
        <f>FIXED(Tabla1[[#This Row],[TASA 0%]],0)</f>
        <v>0</v>
      </c>
      <c r="M1161" t="str">
        <f>FIXED(Tabla1[[#This Row],[TASA EXE.]],0)</f>
        <v>0</v>
      </c>
      <c r="N1161" t="str">
        <f>FIXED(Tabla1[[#This Row],[IVA]],0)</f>
        <v>0</v>
      </c>
      <c r="O1161" t="str">
        <f>FIXED(Tabla1[[#This Row],[ISR RET]],0)</f>
        <v>0</v>
      </c>
      <c r="P1161" t="str">
        <f>FIXED(Tabla1[[#This Row],[IVA RET]],0)</f>
        <v>0</v>
      </c>
      <c r="R1161" s="35">
        <f>Tabla1[[#This Row],[TASA 16]]*16%</f>
        <v>0</v>
      </c>
      <c r="T1161" s="67"/>
    </row>
    <row r="1162" spans="2:20" x14ac:dyDescent="0.25">
      <c r="B1162" t="str">
        <f>'[1]210 Y RFC'!A1162</f>
        <v>OYG1402271P2</v>
      </c>
      <c r="C1162" t="str">
        <f>'[1]210 Y RFC'!B1162</f>
        <v>210-1159</v>
      </c>
      <c r="D1162" t="str">
        <f>'[1]210 Y RFC'!C1162</f>
        <v>OMNIBUS YAHUALICA GUADALAJARA SA DE CV</v>
      </c>
      <c r="E1162" s="28">
        <f>SUMIFS(Tabla16[TASA 16],Tabla16[NUM],Tabla1[[#This Row],[CODIGO]])</f>
        <v>0</v>
      </c>
      <c r="F1162" s="28">
        <f>SUMIFS(Tabla16[TASA 0%],Tabla16[NUM],Tabla1[[#This Row],[CODIGO]])</f>
        <v>0</v>
      </c>
      <c r="G1162" s="28">
        <f>SUMIFS(Tabla16[[EXENTO ]],Tabla16[NUM],Tabla1[[#This Row],[CODIGO]])</f>
        <v>0</v>
      </c>
      <c r="H1162" s="28">
        <f>SUMIFS(Tabla16[IVA],Tabla16[NUM],Tabla1[[#This Row],[CODIGO]])</f>
        <v>0</v>
      </c>
      <c r="I1162" s="28">
        <f>SUMIFS(Tabla16[ISR RET.],Tabla16[NUM],Tabla1[[#This Row],[CODIGO]])</f>
        <v>0</v>
      </c>
      <c r="J1162" s="28">
        <f>SUMIFS(Tabla16[IVA RET.],Tabla16[NUM],Tabla1[[#This Row],[CODIGO]])</f>
        <v>0</v>
      </c>
      <c r="K1162" t="str">
        <f>FIXED(Tabla1[[#This Row],[TASA 16%]],0)</f>
        <v>0</v>
      </c>
      <c r="L1162" t="str">
        <f>FIXED(Tabla1[[#This Row],[TASA 0%]],0)</f>
        <v>0</v>
      </c>
      <c r="M1162" t="str">
        <f>FIXED(Tabla1[[#This Row],[TASA EXE.]],0)</f>
        <v>0</v>
      </c>
      <c r="N1162" t="str">
        <f>FIXED(Tabla1[[#This Row],[IVA]],0)</f>
        <v>0</v>
      </c>
      <c r="O1162" t="str">
        <f>FIXED(Tabla1[[#This Row],[ISR RET]],0)</f>
        <v>0</v>
      </c>
      <c r="P1162" t="str">
        <f>FIXED(Tabla1[[#This Row],[IVA RET]],0)</f>
        <v>0</v>
      </c>
      <c r="R1162" s="35">
        <f>Tabla1[[#This Row],[TASA 16]]*16%</f>
        <v>0</v>
      </c>
    </row>
    <row r="1163" spans="2:20" x14ac:dyDescent="0.25">
      <c r="B1163" t="str">
        <f>'[1]210 Y RFC'!A1163</f>
        <v>PVE000819KY3</v>
      </c>
      <c r="C1163" t="str">
        <f>'[1]210 Y RFC'!B1163</f>
        <v>210-1160</v>
      </c>
      <c r="D1163" t="str">
        <f>'[1]210 Y RFC'!C1163</f>
        <v>PLASTICOS VECAM SA DE CV</v>
      </c>
      <c r="E1163" s="28">
        <f>SUMIFS(Tabla16[TASA 16],Tabla16[NUM],Tabla1[[#This Row],[CODIGO]])</f>
        <v>0</v>
      </c>
      <c r="F1163" s="28">
        <f>SUMIFS(Tabla16[TASA 0%],Tabla16[NUM],Tabla1[[#This Row],[CODIGO]])</f>
        <v>0</v>
      </c>
      <c r="G1163" s="28">
        <f>SUMIFS(Tabla16[[EXENTO ]],Tabla16[NUM],Tabla1[[#This Row],[CODIGO]])</f>
        <v>0</v>
      </c>
      <c r="H1163" s="28">
        <f>SUMIFS(Tabla16[IVA],Tabla16[NUM],Tabla1[[#This Row],[CODIGO]])</f>
        <v>0</v>
      </c>
      <c r="I1163" s="28">
        <f>SUMIFS(Tabla16[ISR RET.],Tabla16[NUM],Tabla1[[#This Row],[CODIGO]])</f>
        <v>0</v>
      </c>
      <c r="J1163" s="28">
        <f>SUMIFS(Tabla16[IVA RET.],Tabla16[NUM],Tabla1[[#This Row],[CODIGO]])</f>
        <v>0</v>
      </c>
      <c r="K1163" t="str">
        <f>FIXED(Tabla1[[#This Row],[TASA 16%]],0)</f>
        <v>0</v>
      </c>
      <c r="L1163" t="str">
        <f>FIXED(Tabla1[[#This Row],[TASA 0%]],0)</f>
        <v>0</v>
      </c>
      <c r="M1163" t="str">
        <f>FIXED(Tabla1[[#This Row],[TASA EXE.]],0)</f>
        <v>0</v>
      </c>
      <c r="N1163" t="str">
        <f>FIXED(Tabla1[[#This Row],[IVA]],0)</f>
        <v>0</v>
      </c>
      <c r="O1163" t="str">
        <f>FIXED(Tabla1[[#This Row],[ISR RET]],0)</f>
        <v>0</v>
      </c>
      <c r="P1163" t="str">
        <f>FIXED(Tabla1[[#This Row],[IVA RET]],0)</f>
        <v>0</v>
      </c>
      <c r="R1163" s="35">
        <f>Tabla1[[#This Row],[TASA 16]]*16%</f>
        <v>0</v>
      </c>
    </row>
    <row r="1164" spans="2:20" x14ac:dyDescent="0.25">
      <c r="B1164" t="str">
        <f>'[1]210 Y RFC'!A1164</f>
        <v>IAJC980914FU2</v>
      </c>
      <c r="C1164" t="str">
        <f>'[1]210 Y RFC'!B1164</f>
        <v>210-1161</v>
      </c>
      <c r="D1164" t="str">
        <f>'[1]210 Y RFC'!C1164</f>
        <v>IBARRA JAUREGUI CINTHYA ESMERALDA</v>
      </c>
      <c r="E1164" s="28">
        <f>SUMIFS(Tabla16[TASA 16],Tabla16[NUM],Tabla1[[#This Row],[CODIGO]])</f>
        <v>0</v>
      </c>
      <c r="F1164" s="28">
        <f>SUMIFS(Tabla16[TASA 0%],Tabla16[NUM],Tabla1[[#This Row],[CODIGO]])</f>
        <v>0</v>
      </c>
      <c r="G1164" s="28">
        <f>SUMIFS(Tabla16[[EXENTO ]],Tabla16[NUM],Tabla1[[#This Row],[CODIGO]])</f>
        <v>0</v>
      </c>
      <c r="H1164" s="28">
        <f>SUMIFS(Tabla16[IVA],Tabla16[NUM],Tabla1[[#This Row],[CODIGO]])</f>
        <v>0</v>
      </c>
      <c r="I1164" s="28">
        <f>SUMIFS(Tabla16[ISR RET.],Tabla16[NUM],Tabla1[[#This Row],[CODIGO]])</f>
        <v>0</v>
      </c>
      <c r="J1164" s="28">
        <f>SUMIFS(Tabla16[IVA RET.],Tabla16[NUM],Tabla1[[#This Row],[CODIGO]])</f>
        <v>0</v>
      </c>
      <c r="K1164" t="str">
        <f>FIXED(Tabla1[[#This Row],[TASA 16%]],0)</f>
        <v>0</v>
      </c>
      <c r="L1164" t="str">
        <f>FIXED(Tabla1[[#This Row],[TASA 0%]],0)</f>
        <v>0</v>
      </c>
      <c r="M1164" t="str">
        <f>FIXED(Tabla1[[#This Row],[TASA EXE.]],0)</f>
        <v>0</v>
      </c>
      <c r="N1164" t="str">
        <f>FIXED(Tabla1[[#This Row],[IVA]],0)</f>
        <v>0</v>
      </c>
      <c r="O1164" t="str">
        <f>FIXED(Tabla1[[#This Row],[ISR RET]],0)</f>
        <v>0</v>
      </c>
      <c r="P1164" t="str">
        <f>FIXED(Tabla1[[#This Row],[IVA RET]],0)</f>
        <v>0</v>
      </c>
      <c r="R1164" s="35">
        <f>Tabla1[[#This Row],[TASA 16]]*16%</f>
        <v>0</v>
      </c>
    </row>
    <row r="1165" spans="2:20" x14ac:dyDescent="0.25">
      <c r="B1165" t="str">
        <f>'[1]210 Y RFC'!A1165</f>
        <v>LOBJ911124TQA</v>
      </c>
      <c r="C1165" t="str">
        <f>'[1]210 Y RFC'!B1165</f>
        <v>210-1162</v>
      </c>
      <c r="D1165" t="str">
        <f>'[1]210 Y RFC'!C1165</f>
        <v>LOMELI BETANCOURT JEANETTE</v>
      </c>
      <c r="E1165" s="28">
        <f>SUMIFS(Tabla16[TASA 16],Tabla16[NUM],Tabla1[[#This Row],[CODIGO]])</f>
        <v>0</v>
      </c>
      <c r="F1165" s="28">
        <f>SUMIFS(Tabla16[TASA 0%],Tabla16[NUM],Tabla1[[#This Row],[CODIGO]])</f>
        <v>0</v>
      </c>
      <c r="G1165" s="28">
        <f>SUMIFS(Tabla16[[EXENTO ]],Tabla16[NUM],Tabla1[[#This Row],[CODIGO]])</f>
        <v>0</v>
      </c>
      <c r="H1165" s="28">
        <f>SUMIFS(Tabla16[IVA],Tabla16[NUM],Tabla1[[#This Row],[CODIGO]])</f>
        <v>0</v>
      </c>
      <c r="I1165" s="28">
        <f>SUMIFS(Tabla16[ISR RET.],Tabla16[NUM],Tabla1[[#This Row],[CODIGO]])</f>
        <v>0</v>
      </c>
      <c r="J1165" s="28">
        <f>SUMIFS(Tabla16[IVA RET.],Tabla16[NUM],Tabla1[[#This Row],[CODIGO]])</f>
        <v>0</v>
      </c>
      <c r="K1165" t="str">
        <f>FIXED(Tabla1[[#This Row],[TASA 16%]],0)</f>
        <v>0</v>
      </c>
      <c r="L1165" t="str">
        <f>FIXED(Tabla1[[#This Row],[TASA 0%]],0)</f>
        <v>0</v>
      </c>
      <c r="M1165" t="str">
        <f>FIXED(Tabla1[[#This Row],[TASA EXE.]],0)</f>
        <v>0</v>
      </c>
      <c r="N1165" t="str">
        <f>FIXED(Tabla1[[#This Row],[IVA]],0)</f>
        <v>0</v>
      </c>
      <c r="O1165" t="str">
        <f>FIXED(Tabla1[[#This Row],[ISR RET]],0)</f>
        <v>0</v>
      </c>
      <c r="P1165" t="str">
        <f>FIXED(Tabla1[[#This Row],[IVA RET]],0)</f>
        <v>0</v>
      </c>
      <c r="R1165" s="35">
        <f>Tabla1[[#This Row],[TASA 16]]*16%</f>
        <v>0</v>
      </c>
    </row>
    <row r="1166" spans="2:20" x14ac:dyDescent="0.25">
      <c r="B1166" t="str">
        <f>'[1]210 Y RFC'!A1166</f>
        <v>LOPJ880311NT1</v>
      </c>
      <c r="C1166" t="str">
        <f>'[1]210 Y RFC'!B1166</f>
        <v>210-1163</v>
      </c>
      <c r="D1166" t="str">
        <f>'[1]210 Y RFC'!C1166</f>
        <v>LOZANO PADILLA JESUS OMAR</v>
      </c>
      <c r="E1166" s="28">
        <f>SUMIFS(Tabla16[TASA 16],Tabla16[NUM],Tabla1[[#This Row],[CODIGO]])</f>
        <v>0</v>
      </c>
      <c r="F1166" s="28">
        <f>SUMIFS(Tabla16[TASA 0%],Tabla16[NUM],Tabla1[[#This Row],[CODIGO]])</f>
        <v>0</v>
      </c>
      <c r="G1166" s="28">
        <f>SUMIFS(Tabla16[[EXENTO ]],Tabla16[NUM],Tabla1[[#This Row],[CODIGO]])</f>
        <v>0</v>
      </c>
      <c r="H1166" s="28">
        <f>SUMIFS(Tabla16[IVA],Tabla16[NUM],Tabla1[[#This Row],[CODIGO]])</f>
        <v>0</v>
      </c>
      <c r="I1166" s="28">
        <f>SUMIFS(Tabla16[ISR RET.],Tabla16[NUM],Tabla1[[#This Row],[CODIGO]])</f>
        <v>0</v>
      </c>
      <c r="J1166" s="28">
        <f>SUMIFS(Tabla16[IVA RET.],Tabla16[NUM],Tabla1[[#This Row],[CODIGO]])</f>
        <v>0</v>
      </c>
      <c r="K1166" t="str">
        <f>FIXED(Tabla1[[#This Row],[TASA 16%]],0)</f>
        <v>0</v>
      </c>
      <c r="L1166" t="str">
        <f>FIXED(Tabla1[[#This Row],[TASA 0%]],0)</f>
        <v>0</v>
      </c>
      <c r="M1166" t="str">
        <f>FIXED(Tabla1[[#This Row],[TASA EXE.]],0)</f>
        <v>0</v>
      </c>
      <c r="N1166" t="str">
        <f>FIXED(Tabla1[[#This Row],[IVA]],0)</f>
        <v>0</v>
      </c>
      <c r="O1166" t="str">
        <f>FIXED(Tabla1[[#This Row],[ISR RET]],0)</f>
        <v>0</v>
      </c>
      <c r="P1166" t="str">
        <f>FIXED(Tabla1[[#This Row],[IVA RET]],0)</f>
        <v>0</v>
      </c>
      <c r="R1166" s="35">
        <f>Tabla1[[#This Row],[TASA 16]]*16%</f>
        <v>0</v>
      </c>
    </row>
    <row r="1167" spans="2:20" x14ac:dyDescent="0.25">
      <c r="B1167" t="str">
        <f>'[1]210 Y RFC'!A1167</f>
        <v>GOAR630617QK0</v>
      </c>
      <c r="C1167" t="str">
        <f>'[1]210 Y RFC'!B1167</f>
        <v>210-1164</v>
      </c>
      <c r="D1167" t="str">
        <f>'[1]210 Y RFC'!C1167</f>
        <v>GOMEZ ARIAS RAFAEL</v>
      </c>
      <c r="E1167" s="28">
        <f>SUMIFS(Tabla16[TASA 16],Tabla16[NUM],Tabla1[[#This Row],[CODIGO]])</f>
        <v>0</v>
      </c>
      <c r="F1167" s="28">
        <f>SUMIFS(Tabla16[TASA 0%],Tabla16[NUM],Tabla1[[#This Row],[CODIGO]])</f>
        <v>0</v>
      </c>
      <c r="G1167" s="28">
        <f>SUMIFS(Tabla16[[EXENTO ]],Tabla16[NUM],Tabla1[[#This Row],[CODIGO]])</f>
        <v>0</v>
      </c>
      <c r="H1167" s="28">
        <f>SUMIFS(Tabla16[IVA],Tabla16[NUM],Tabla1[[#This Row],[CODIGO]])</f>
        <v>0</v>
      </c>
      <c r="I1167" s="28">
        <f>SUMIFS(Tabla16[ISR RET.],Tabla16[NUM],Tabla1[[#This Row],[CODIGO]])</f>
        <v>0</v>
      </c>
      <c r="J1167" s="28">
        <f>SUMIFS(Tabla16[IVA RET.],Tabla16[NUM],Tabla1[[#This Row],[CODIGO]])</f>
        <v>0</v>
      </c>
      <c r="K1167" t="str">
        <f>FIXED(Tabla1[[#This Row],[TASA 16%]],0)</f>
        <v>0</v>
      </c>
      <c r="L1167" t="str">
        <f>FIXED(Tabla1[[#This Row],[TASA 0%]],0)</f>
        <v>0</v>
      </c>
      <c r="M1167" t="str">
        <f>FIXED(Tabla1[[#This Row],[TASA EXE.]],0)</f>
        <v>0</v>
      </c>
      <c r="N1167" t="str">
        <f>FIXED(Tabla1[[#This Row],[IVA]],0)</f>
        <v>0</v>
      </c>
      <c r="O1167" t="str">
        <f>FIXED(Tabla1[[#This Row],[ISR RET]],0)</f>
        <v>0</v>
      </c>
      <c r="P1167" t="str">
        <f>FIXED(Tabla1[[#This Row],[IVA RET]],0)</f>
        <v>0</v>
      </c>
      <c r="R1167" s="35">
        <f>Tabla1[[#This Row],[TASA 16]]*16%</f>
        <v>0</v>
      </c>
    </row>
    <row r="1168" spans="2:20" x14ac:dyDescent="0.25">
      <c r="B1168" t="str">
        <f>'[1]210 Y RFC'!A1168</f>
        <v>DCO1004133A2</v>
      </c>
      <c r="C1168" t="str">
        <f>'[1]210 Y RFC'!B1168</f>
        <v>210-1165</v>
      </c>
      <c r="D1168" t="str">
        <f>'[1]210 Y RFC'!C1168</f>
        <v>DESEOS DEL CORAZON AC</v>
      </c>
      <c r="E1168" s="28">
        <f>SUMIFS(Tabla16[TASA 16],Tabla16[NUM],Tabla1[[#This Row],[CODIGO]])</f>
        <v>0</v>
      </c>
      <c r="F1168" s="28">
        <f>SUMIFS(Tabla16[TASA 0%],Tabla16[NUM],Tabla1[[#This Row],[CODIGO]])</f>
        <v>0</v>
      </c>
      <c r="G1168" s="28">
        <f>SUMIFS(Tabla16[[EXENTO ]],Tabla16[NUM],Tabla1[[#This Row],[CODIGO]])</f>
        <v>0</v>
      </c>
      <c r="H1168" s="28">
        <f>SUMIFS(Tabla16[IVA],Tabla16[NUM],Tabla1[[#This Row],[CODIGO]])</f>
        <v>0</v>
      </c>
      <c r="I1168" s="28">
        <f>SUMIFS(Tabla16[ISR RET.],Tabla16[NUM],Tabla1[[#This Row],[CODIGO]])</f>
        <v>0</v>
      </c>
      <c r="J1168" s="28">
        <f>SUMIFS(Tabla16[IVA RET.],Tabla16[NUM],Tabla1[[#This Row],[CODIGO]])</f>
        <v>0</v>
      </c>
      <c r="K1168" t="str">
        <f>FIXED(Tabla1[[#This Row],[TASA 16%]],0)</f>
        <v>0</v>
      </c>
      <c r="L1168" t="str">
        <f>FIXED(Tabla1[[#This Row],[TASA 0%]],0)</f>
        <v>0</v>
      </c>
      <c r="M1168" t="str">
        <f>FIXED(Tabla1[[#This Row],[TASA EXE.]],0)</f>
        <v>0</v>
      </c>
      <c r="N1168" t="str">
        <f>FIXED(Tabla1[[#This Row],[IVA]],0)</f>
        <v>0</v>
      </c>
      <c r="O1168" t="str">
        <f>FIXED(Tabla1[[#This Row],[ISR RET]],0)</f>
        <v>0</v>
      </c>
      <c r="P1168" t="str">
        <f>FIXED(Tabla1[[#This Row],[IVA RET]],0)</f>
        <v>0</v>
      </c>
      <c r="R1168" s="35">
        <f>Tabla1[[#This Row],[TASA 16]]*16%</f>
        <v>0</v>
      </c>
    </row>
    <row r="1169" spans="2:20" x14ac:dyDescent="0.25">
      <c r="B1169" t="str">
        <f>'[1]210 Y RFC'!A1169</f>
        <v>MEAM790519PU3</v>
      </c>
      <c r="C1169" t="str">
        <f>'[1]210 Y RFC'!B1169</f>
        <v>210-1166</v>
      </c>
      <c r="D1169" t="str">
        <f>'[1]210 Y RFC'!C1169</f>
        <v>MEJIA ALCANTAR MOISES</v>
      </c>
      <c r="E1169" s="28">
        <f>SUMIFS(Tabla16[TASA 16],Tabla16[NUM],Tabla1[[#This Row],[CODIGO]])</f>
        <v>0</v>
      </c>
      <c r="F1169" s="28">
        <f>SUMIFS(Tabla16[TASA 0%],Tabla16[NUM],Tabla1[[#This Row],[CODIGO]])</f>
        <v>0</v>
      </c>
      <c r="G1169" s="28">
        <f>SUMIFS(Tabla16[[EXENTO ]],Tabla16[NUM],Tabla1[[#This Row],[CODIGO]])</f>
        <v>0</v>
      </c>
      <c r="H1169" s="28">
        <f>SUMIFS(Tabla16[IVA],Tabla16[NUM],Tabla1[[#This Row],[CODIGO]])</f>
        <v>0</v>
      </c>
      <c r="I1169" s="28">
        <f>SUMIFS(Tabla16[ISR RET.],Tabla16[NUM],Tabla1[[#This Row],[CODIGO]])</f>
        <v>0</v>
      </c>
      <c r="J1169" s="28">
        <f>SUMIFS(Tabla16[IVA RET.],Tabla16[NUM],Tabla1[[#This Row],[CODIGO]])</f>
        <v>0</v>
      </c>
      <c r="K1169" t="str">
        <f>FIXED(Tabla1[[#This Row],[TASA 16%]],0)</f>
        <v>0</v>
      </c>
      <c r="L1169" t="str">
        <f>FIXED(Tabla1[[#This Row],[TASA 0%]],0)</f>
        <v>0</v>
      </c>
      <c r="M1169" t="str">
        <f>FIXED(Tabla1[[#This Row],[TASA EXE.]],0)</f>
        <v>0</v>
      </c>
      <c r="N1169" t="str">
        <f>FIXED(Tabla1[[#This Row],[IVA]],0)</f>
        <v>0</v>
      </c>
      <c r="O1169" t="str">
        <f>FIXED(Tabla1[[#This Row],[ISR RET]],0)</f>
        <v>0</v>
      </c>
      <c r="P1169" t="str">
        <f>FIXED(Tabla1[[#This Row],[IVA RET]],0)</f>
        <v>0</v>
      </c>
      <c r="R1169" s="35">
        <f>Tabla1[[#This Row],[TASA 16]]*16%</f>
        <v>0</v>
      </c>
      <c r="T1169" s="67"/>
    </row>
    <row r="1170" spans="2:20" x14ac:dyDescent="0.25">
      <c r="B1170" t="str">
        <f>'[1]210 Y RFC'!A1170</f>
        <v>HIOC630322BRA</v>
      </c>
      <c r="C1170" t="str">
        <f>'[1]210 Y RFC'!B1170</f>
        <v>210-1167</v>
      </c>
      <c r="D1170" t="str">
        <f>'[1]210 Y RFC'!C1170</f>
        <v>HIDALGO ORNELAS CATALINA</v>
      </c>
      <c r="E1170" s="28">
        <f>SUMIFS(Tabla16[TASA 16],Tabla16[NUM],Tabla1[[#This Row],[CODIGO]])</f>
        <v>0</v>
      </c>
      <c r="F1170" s="28">
        <f>SUMIFS(Tabla16[TASA 0%],Tabla16[NUM],Tabla1[[#This Row],[CODIGO]])</f>
        <v>0</v>
      </c>
      <c r="G1170" s="28">
        <f>SUMIFS(Tabla16[[EXENTO ]],Tabla16[NUM],Tabla1[[#This Row],[CODIGO]])</f>
        <v>0</v>
      </c>
      <c r="H1170" s="28">
        <f>SUMIFS(Tabla16[IVA],Tabla16[NUM],Tabla1[[#This Row],[CODIGO]])</f>
        <v>0</v>
      </c>
      <c r="I1170" s="28">
        <f>SUMIFS(Tabla16[ISR RET.],Tabla16[NUM],Tabla1[[#This Row],[CODIGO]])</f>
        <v>0</v>
      </c>
      <c r="J1170" s="28">
        <f>SUMIFS(Tabla16[IVA RET.],Tabla16[NUM],Tabla1[[#This Row],[CODIGO]])</f>
        <v>0</v>
      </c>
      <c r="K1170" t="str">
        <f>FIXED(Tabla1[[#This Row],[TASA 16%]],0)</f>
        <v>0</v>
      </c>
      <c r="L1170" t="str">
        <f>FIXED(Tabla1[[#This Row],[TASA 0%]],0)</f>
        <v>0</v>
      </c>
      <c r="M1170" t="str">
        <f>FIXED(Tabla1[[#This Row],[TASA EXE.]],0)</f>
        <v>0</v>
      </c>
      <c r="N1170" t="str">
        <f>FIXED(Tabla1[[#This Row],[IVA]],0)</f>
        <v>0</v>
      </c>
      <c r="O1170" t="str">
        <f>FIXED(Tabla1[[#This Row],[ISR RET]],0)</f>
        <v>0</v>
      </c>
      <c r="P1170" t="str">
        <f>FIXED(Tabla1[[#This Row],[IVA RET]],0)</f>
        <v>0</v>
      </c>
      <c r="R1170" s="35">
        <f>Tabla1[[#This Row],[TASA 16]]*16%</f>
        <v>0</v>
      </c>
    </row>
    <row r="1171" spans="2:20" x14ac:dyDescent="0.25">
      <c r="B1171" t="str">
        <f>'[1]210 Y RFC'!A1171</f>
        <v>RUVJ780717G44</v>
      </c>
      <c r="C1171" t="str">
        <f>'[1]210 Y RFC'!B1171</f>
        <v>210-1168</v>
      </c>
      <c r="D1171" t="str">
        <f>'[1]210 Y RFC'!C1171</f>
        <v>RUBIO VERA JOSE DE JESUS</v>
      </c>
      <c r="E1171" s="28">
        <f>SUMIFS(Tabla16[TASA 16],Tabla16[NUM],Tabla1[[#This Row],[CODIGO]])</f>
        <v>0</v>
      </c>
      <c r="F1171" s="28">
        <f>SUMIFS(Tabla16[TASA 0%],Tabla16[NUM],Tabla1[[#This Row],[CODIGO]])</f>
        <v>0</v>
      </c>
      <c r="G1171" s="28">
        <f>SUMIFS(Tabla16[[EXENTO ]],Tabla16[NUM],Tabla1[[#This Row],[CODIGO]])</f>
        <v>0</v>
      </c>
      <c r="H1171" s="28">
        <f>SUMIFS(Tabla16[IVA],Tabla16[NUM],Tabla1[[#This Row],[CODIGO]])</f>
        <v>0</v>
      </c>
      <c r="I1171" s="28">
        <f>SUMIFS(Tabla16[ISR RET.],Tabla16[NUM],Tabla1[[#This Row],[CODIGO]])</f>
        <v>0</v>
      </c>
      <c r="J1171" s="28">
        <f>SUMIFS(Tabla16[IVA RET.],Tabla16[NUM],Tabla1[[#This Row],[CODIGO]])</f>
        <v>0</v>
      </c>
      <c r="K1171" t="str">
        <f>FIXED(Tabla1[[#This Row],[TASA 16%]],0)</f>
        <v>0</v>
      </c>
      <c r="L1171" t="str">
        <f>FIXED(Tabla1[[#This Row],[TASA 0%]],0)</f>
        <v>0</v>
      </c>
      <c r="M1171" t="str">
        <f>FIXED(Tabla1[[#This Row],[TASA EXE.]],0)</f>
        <v>0</v>
      </c>
      <c r="N1171" t="str">
        <f>FIXED(Tabla1[[#This Row],[IVA]],0)</f>
        <v>0</v>
      </c>
      <c r="O1171" t="str">
        <f>FIXED(Tabla1[[#This Row],[ISR RET]],0)</f>
        <v>0</v>
      </c>
      <c r="P1171" t="str">
        <f>FIXED(Tabla1[[#This Row],[IVA RET]],0)</f>
        <v>0</v>
      </c>
      <c r="R1171" s="35">
        <f>Tabla1[[#This Row],[TASA 16]]*16%</f>
        <v>0</v>
      </c>
    </row>
    <row r="1172" spans="2:20" x14ac:dyDescent="0.25">
      <c r="B1172" t="str">
        <f>'[1]210 Y RFC'!A1172</f>
        <v>DFA120912EU2</v>
      </c>
      <c r="C1172" t="str">
        <f>'[1]210 Y RFC'!B1172</f>
        <v>210-1169</v>
      </c>
      <c r="D1172" t="str">
        <f>'[1]210 Y RFC'!C1172</f>
        <v>DP FARMACIA SA DE CV</v>
      </c>
      <c r="E1172" s="28">
        <f>SUMIFS(Tabla16[TASA 16],Tabla16[NUM],Tabla1[[#This Row],[CODIGO]])</f>
        <v>0</v>
      </c>
      <c r="F1172" s="28">
        <f>SUMIFS(Tabla16[TASA 0%],Tabla16[NUM],Tabla1[[#This Row],[CODIGO]])</f>
        <v>0</v>
      </c>
      <c r="G1172" s="28">
        <f>SUMIFS(Tabla16[[EXENTO ]],Tabla16[NUM],Tabla1[[#This Row],[CODIGO]])</f>
        <v>0</v>
      </c>
      <c r="H1172" s="28">
        <f>SUMIFS(Tabla16[IVA],Tabla16[NUM],Tabla1[[#This Row],[CODIGO]])</f>
        <v>0</v>
      </c>
      <c r="I1172" s="28">
        <f>SUMIFS(Tabla16[ISR RET.],Tabla16[NUM],Tabla1[[#This Row],[CODIGO]])</f>
        <v>0</v>
      </c>
      <c r="J1172" s="28">
        <f>SUMIFS(Tabla16[IVA RET.],Tabla16[NUM],Tabla1[[#This Row],[CODIGO]])</f>
        <v>0</v>
      </c>
      <c r="K1172" t="str">
        <f>FIXED(Tabla1[[#This Row],[TASA 16%]],0)</f>
        <v>0</v>
      </c>
      <c r="L1172" t="str">
        <f>FIXED(Tabla1[[#This Row],[TASA 0%]],0)</f>
        <v>0</v>
      </c>
      <c r="M1172" t="str">
        <f>FIXED(Tabla1[[#This Row],[TASA EXE.]],0)</f>
        <v>0</v>
      </c>
      <c r="N1172" t="str">
        <f>FIXED(Tabla1[[#This Row],[IVA]],0)</f>
        <v>0</v>
      </c>
      <c r="O1172" t="str">
        <f>FIXED(Tabla1[[#This Row],[ISR RET]],0)</f>
        <v>0</v>
      </c>
      <c r="P1172" t="str">
        <f>FIXED(Tabla1[[#This Row],[IVA RET]],0)</f>
        <v>0</v>
      </c>
      <c r="R1172" s="35">
        <f>Tabla1[[#This Row],[TASA 16]]*16%</f>
        <v>0</v>
      </c>
      <c r="T1172" s="67"/>
    </row>
    <row r="1173" spans="2:20" x14ac:dyDescent="0.25">
      <c r="B1173" t="str">
        <f>'[1]210 Y RFC'!A1173</f>
        <v>SORA610218N94</v>
      </c>
      <c r="C1173" t="str">
        <f>'[1]210 Y RFC'!B1173</f>
        <v>210-1170</v>
      </c>
      <c r="D1173" t="str">
        <f>'[1]210 Y RFC'!C1173</f>
        <v>SOLORZANO RODRIGUEZ ANA MARIA</v>
      </c>
      <c r="E1173" s="28">
        <f>SUMIFS(Tabla16[TASA 16],Tabla16[NUM],Tabla1[[#This Row],[CODIGO]])</f>
        <v>62774.5625</v>
      </c>
      <c r="F1173" s="28">
        <f>SUMIFS(Tabla16[TASA 0%],Tabla16[NUM],Tabla1[[#This Row],[CODIGO]])</f>
        <v>7.4999999997089617E-3</v>
      </c>
      <c r="G1173" s="28">
        <f>SUMIFS(Tabla16[[EXENTO ]],Tabla16[NUM],Tabla1[[#This Row],[CODIGO]])</f>
        <v>0</v>
      </c>
      <c r="H1173" s="28">
        <f>SUMIFS(Tabla16[IVA],Tabla16[NUM],Tabla1[[#This Row],[CODIGO]])</f>
        <v>10043.93</v>
      </c>
      <c r="I1173" s="28">
        <f>SUMIFS(Tabla16[ISR RET.],Tabla16[NUM],Tabla1[[#This Row],[CODIGO]])</f>
        <v>0</v>
      </c>
      <c r="J1173" s="28">
        <f>SUMIFS(Tabla16[IVA RET.],Tabla16[NUM],Tabla1[[#This Row],[CODIGO]])</f>
        <v>0</v>
      </c>
      <c r="K1173" t="str">
        <f>FIXED(Tabla1[[#This Row],[TASA 16%]],0)</f>
        <v>62,775</v>
      </c>
      <c r="L1173" t="str">
        <f>FIXED(Tabla1[[#This Row],[TASA 0%]],0)</f>
        <v>0</v>
      </c>
      <c r="M1173" t="str">
        <f>FIXED(Tabla1[[#This Row],[TASA EXE.]],0)</f>
        <v>0</v>
      </c>
      <c r="N1173" t="str">
        <f>FIXED(Tabla1[[#This Row],[IVA]],0)</f>
        <v>10,044</v>
      </c>
      <c r="O1173" t="str">
        <f>FIXED(Tabla1[[#This Row],[ISR RET]],0)</f>
        <v>0</v>
      </c>
      <c r="P1173" t="str">
        <f>FIXED(Tabla1[[#This Row],[IVA RET]],0)</f>
        <v>0</v>
      </c>
      <c r="R1173" s="35">
        <f>Tabla1[[#This Row],[TASA 16]]*16%</f>
        <v>10044</v>
      </c>
    </row>
    <row r="1174" spans="2:20" x14ac:dyDescent="0.25">
      <c r="B1174" t="str">
        <f>'[1]210 Y RFC'!A1174</f>
        <v>GDF020222EQ3</v>
      </c>
      <c r="C1174" t="str">
        <f>'[1]210 Y RFC'!B1174</f>
        <v>210-1171</v>
      </c>
      <c r="D1174" t="str">
        <f>'[1]210 Y RFC'!C1174</f>
        <v>GRUPO DANSK FARM DE MEXICO</v>
      </c>
      <c r="E1174" s="28">
        <f>SUMIFS(Tabla16[TASA 16],Tabla16[NUM],Tabla1[[#This Row],[CODIGO]])</f>
        <v>0</v>
      </c>
      <c r="F1174" s="28">
        <f>SUMIFS(Tabla16[TASA 0%],Tabla16[NUM],Tabla1[[#This Row],[CODIGO]])</f>
        <v>0</v>
      </c>
      <c r="G1174" s="28">
        <f>SUMIFS(Tabla16[[EXENTO ]],Tabla16[NUM],Tabla1[[#This Row],[CODIGO]])</f>
        <v>0</v>
      </c>
      <c r="H1174" s="28">
        <f>SUMIFS(Tabla16[IVA],Tabla16[NUM],Tabla1[[#This Row],[CODIGO]])</f>
        <v>0</v>
      </c>
      <c r="I1174" s="28">
        <f>SUMIFS(Tabla16[ISR RET.],Tabla16[NUM],Tabla1[[#This Row],[CODIGO]])</f>
        <v>0</v>
      </c>
      <c r="J1174" s="28">
        <f>SUMIFS(Tabla16[IVA RET.],Tabla16[NUM],Tabla1[[#This Row],[CODIGO]])</f>
        <v>0</v>
      </c>
      <c r="K1174" t="str">
        <f>FIXED(Tabla1[[#This Row],[TASA 16%]],0)</f>
        <v>0</v>
      </c>
      <c r="L1174" t="str">
        <f>FIXED(Tabla1[[#This Row],[TASA 0%]],0)</f>
        <v>0</v>
      </c>
      <c r="M1174" t="str">
        <f>FIXED(Tabla1[[#This Row],[TASA EXE.]],0)</f>
        <v>0</v>
      </c>
      <c r="N1174" t="str">
        <f>FIXED(Tabla1[[#This Row],[IVA]],0)</f>
        <v>0</v>
      </c>
      <c r="O1174" t="str">
        <f>FIXED(Tabla1[[#This Row],[ISR RET]],0)</f>
        <v>0</v>
      </c>
      <c r="P1174" t="str">
        <f>FIXED(Tabla1[[#This Row],[IVA RET]],0)</f>
        <v>0</v>
      </c>
      <c r="R1174" s="35">
        <f>Tabla1[[#This Row],[TASA 16]]*16%</f>
        <v>0</v>
      </c>
    </row>
    <row r="1175" spans="2:20" x14ac:dyDescent="0.25">
      <c r="B1175">
        <f>'[1]210 Y RFC'!A1175</f>
        <v>0</v>
      </c>
      <c r="C1175" t="str">
        <f>'[1]210 Y RFC'!B1175</f>
        <v>210-1172</v>
      </c>
      <c r="D1175" t="str">
        <f>'[1]210 Y RFC'!C1175</f>
        <v>MARTIN FRANCO JOSE ALFREDO</v>
      </c>
      <c r="E1175" s="28">
        <f>SUMIFS(Tabla16[TASA 16],Tabla16[NUM],Tabla1[[#This Row],[CODIGO]])</f>
        <v>0</v>
      </c>
      <c r="F1175" s="28">
        <f>SUMIFS(Tabla16[TASA 0%],Tabla16[NUM],Tabla1[[#This Row],[CODIGO]])</f>
        <v>0</v>
      </c>
      <c r="G1175" s="28">
        <f>SUMIFS(Tabla16[[EXENTO ]],Tabla16[NUM],Tabla1[[#This Row],[CODIGO]])</f>
        <v>0</v>
      </c>
      <c r="H1175" s="28">
        <f>SUMIFS(Tabla16[IVA],Tabla16[NUM],Tabla1[[#This Row],[CODIGO]])</f>
        <v>0</v>
      </c>
      <c r="I1175" s="28">
        <f>SUMIFS(Tabla16[ISR RET.],Tabla16[NUM],Tabla1[[#This Row],[CODIGO]])</f>
        <v>0</v>
      </c>
      <c r="J1175" s="28">
        <f>SUMIFS(Tabla16[IVA RET.],Tabla16[NUM],Tabla1[[#This Row],[CODIGO]])</f>
        <v>0</v>
      </c>
      <c r="K1175" t="str">
        <f>FIXED(Tabla1[[#This Row],[TASA 16%]],0)</f>
        <v>0</v>
      </c>
      <c r="L1175" t="str">
        <f>FIXED(Tabla1[[#This Row],[TASA 0%]],0)</f>
        <v>0</v>
      </c>
      <c r="M1175" t="str">
        <f>FIXED(Tabla1[[#This Row],[TASA EXE.]],0)</f>
        <v>0</v>
      </c>
      <c r="N1175" t="str">
        <f>FIXED(Tabla1[[#This Row],[IVA]],0)</f>
        <v>0</v>
      </c>
      <c r="O1175" t="str">
        <f>FIXED(Tabla1[[#This Row],[ISR RET]],0)</f>
        <v>0</v>
      </c>
      <c r="P1175" t="str">
        <f>FIXED(Tabla1[[#This Row],[IVA RET]],0)</f>
        <v>0</v>
      </c>
      <c r="R1175" s="35">
        <f>Tabla1[[#This Row],[TASA 16]]*16%</f>
        <v>0</v>
      </c>
    </row>
    <row r="1176" spans="2:20" x14ac:dyDescent="0.25">
      <c r="B1176" t="str">
        <f>'[1]210 Y RFC'!A1176</f>
        <v>RARR811217AT4</v>
      </c>
      <c r="C1176" t="str">
        <f>'[1]210 Y RFC'!B1176</f>
        <v>210-1173</v>
      </c>
      <c r="D1176" t="str">
        <f>'[1]210 Y RFC'!C1176</f>
        <v>RAMIREZ RAMOS RICARDO ULISES</v>
      </c>
      <c r="E1176" s="28">
        <f>SUMIFS(Tabla16[TASA 16],Tabla16[NUM],Tabla1[[#This Row],[CODIGO]])</f>
        <v>0</v>
      </c>
      <c r="F1176" s="28">
        <f>SUMIFS(Tabla16[TASA 0%],Tabla16[NUM],Tabla1[[#This Row],[CODIGO]])</f>
        <v>0</v>
      </c>
      <c r="G1176" s="28">
        <f>SUMIFS(Tabla16[[EXENTO ]],Tabla16[NUM],Tabla1[[#This Row],[CODIGO]])</f>
        <v>0</v>
      </c>
      <c r="H1176" s="28">
        <f>SUMIFS(Tabla16[IVA],Tabla16[NUM],Tabla1[[#This Row],[CODIGO]])</f>
        <v>0</v>
      </c>
      <c r="I1176" s="28">
        <f>SUMIFS(Tabla16[ISR RET.],Tabla16[NUM],Tabla1[[#This Row],[CODIGO]])</f>
        <v>0</v>
      </c>
      <c r="J1176" s="28">
        <f>SUMIFS(Tabla16[IVA RET.],Tabla16[NUM],Tabla1[[#This Row],[CODIGO]])</f>
        <v>0</v>
      </c>
      <c r="K1176" t="str">
        <f>FIXED(Tabla1[[#This Row],[TASA 16%]],0)</f>
        <v>0</v>
      </c>
      <c r="L1176" t="str">
        <f>FIXED(Tabla1[[#This Row],[TASA 0%]],0)</f>
        <v>0</v>
      </c>
      <c r="M1176" t="str">
        <f>FIXED(Tabla1[[#This Row],[TASA EXE.]],0)</f>
        <v>0</v>
      </c>
      <c r="N1176" t="str">
        <f>FIXED(Tabla1[[#This Row],[IVA]],0)</f>
        <v>0</v>
      </c>
      <c r="O1176" t="str">
        <f>FIXED(Tabla1[[#This Row],[ISR RET]],0)</f>
        <v>0</v>
      </c>
      <c r="P1176" t="str">
        <f>FIXED(Tabla1[[#This Row],[IVA RET]],0)</f>
        <v>0</v>
      </c>
      <c r="R1176" s="35">
        <f>Tabla1[[#This Row],[TASA 16]]*16%</f>
        <v>0</v>
      </c>
    </row>
    <row r="1177" spans="2:20" x14ac:dyDescent="0.25">
      <c r="B1177" t="str">
        <f>'[1]210 Y RFC'!A1177</f>
        <v>CII150303H51</v>
      </c>
      <c r="C1177" t="str">
        <f>'[1]210 Y RFC'!B1177</f>
        <v>210-1174</v>
      </c>
      <c r="D1177" t="str">
        <f>'[1]210 Y RFC'!C1177</f>
        <v>CENTRO DE INVESTIGACION DE INGENIERIA Y ADMINISTRACION SC</v>
      </c>
      <c r="E1177" s="28">
        <f>SUMIFS(Tabla16[TASA 16],Tabla16[NUM],Tabla1[[#This Row],[CODIGO]])</f>
        <v>0</v>
      </c>
      <c r="F1177" s="28">
        <f>SUMIFS(Tabla16[TASA 0%],Tabla16[NUM],Tabla1[[#This Row],[CODIGO]])</f>
        <v>0</v>
      </c>
      <c r="G1177" s="28">
        <f>SUMIFS(Tabla16[[EXENTO ]],Tabla16[NUM],Tabla1[[#This Row],[CODIGO]])</f>
        <v>0</v>
      </c>
      <c r="H1177" s="28">
        <f>SUMIFS(Tabla16[IVA],Tabla16[NUM],Tabla1[[#This Row],[CODIGO]])</f>
        <v>0</v>
      </c>
      <c r="I1177" s="28">
        <f>SUMIFS(Tabla16[ISR RET.],Tabla16[NUM],Tabla1[[#This Row],[CODIGO]])</f>
        <v>0</v>
      </c>
      <c r="J1177" s="28">
        <f>SUMIFS(Tabla16[IVA RET.],Tabla16[NUM],Tabla1[[#This Row],[CODIGO]])</f>
        <v>0</v>
      </c>
      <c r="K1177" t="str">
        <f>FIXED(Tabla1[[#This Row],[TASA 16%]],0)</f>
        <v>0</v>
      </c>
      <c r="L1177" t="str">
        <f>FIXED(Tabla1[[#This Row],[TASA 0%]],0)</f>
        <v>0</v>
      </c>
      <c r="M1177" t="str">
        <f>FIXED(Tabla1[[#This Row],[TASA EXE.]],0)</f>
        <v>0</v>
      </c>
      <c r="N1177" t="str">
        <f>FIXED(Tabla1[[#This Row],[IVA]],0)</f>
        <v>0</v>
      </c>
      <c r="O1177" t="str">
        <f>FIXED(Tabla1[[#This Row],[ISR RET]],0)</f>
        <v>0</v>
      </c>
      <c r="P1177" t="str">
        <f>FIXED(Tabla1[[#This Row],[IVA RET]],0)</f>
        <v>0</v>
      </c>
      <c r="R1177" s="35">
        <f>Tabla1[[#This Row],[TASA 16]]*16%</f>
        <v>0</v>
      </c>
    </row>
    <row r="1178" spans="2:20" x14ac:dyDescent="0.25">
      <c r="B1178" t="str">
        <f>'[1]210 Y RFC'!A1178</f>
        <v>JIJE8912089T6</v>
      </c>
      <c r="C1178" t="str">
        <f>'[1]210 Y RFC'!B1178</f>
        <v>210-1175</v>
      </c>
      <c r="D1178" t="str">
        <f>'[1]210 Y RFC'!C1178</f>
        <v>JIMENEZ JESSICA</v>
      </c>
      <c r="E1178" s="28">
        <f>SUMIFS(Tabla16[TASA 16],Tabla16[NUM],Tabla1[[#This Row],[CODIGO]])</f>
        <v>0</v>
      </c>
      <c r="F1178" s="28">
        <f>SUMIFS(Tabla16[TASA 0%],Tabla16[NUM],Tabla1[[#This Row],[CODIGO]])</f>
        <v>0</v>
      </c>
      <c r="G1178" s="28">
        <f>SUMIFS(Tabla16[[EXENTO ]],Tabla16[NUM],Tabla1[[#This Row],[CODIGO]])</f>
        <v>0</v>
      </c>
      <c r="H1178" s="28">
        <f>SUMIFS(Tabla16[IVA],Tabla16[NUM],Tabla1[[#This Row],[CODIGO]])</f>
        <v>0</v>
      </c>
      <c r="I1178" s="28">
        <f>SUMIFS(Tabla16[ISR RET.],Tabla16[NUM],Tabla1[[#This Row],[CODIGO]])</f>
        <v>0</v>
      </c>
      <c r="J1178" s="28">
        <f>SUMIFS(Tabla16[IVA RET.],Tabla16[NUM],Tabla1[[#This Row],[CODIGO]])</f>
        <v>0</v>
      </c>
      <c r="K1178" t="str">
        <f>FIXED(Tabla1[[#This Row],[TASA 16%]],0)</f>
        <v>0</v>
      </c>
      <c r="L1178" t="str">
        <f>FIXED(Tabla1[[#This Row],[TASA 0%]],0)</f>
        <v>0</v>
      </c>
      <c r="M1178" t="str">
        <f>FIXED(Tabla1[[#This Row],[TASA EXE.]],0)</f>
        <v>0</v>
      </c>
      <c r="N1178" t="str">
        <f>FIXED(Tabla1[[#This Row],[IVA]],0)</f>
        <v>0</v>
      </c>
      <c r="O1178" t="str">
        <f>FIXED(Tabla1[[#This Row],[ISR RET]],0)</f>
        <v>0</v>
      </c>
      <c r="P1178" t="str">
        <f>FIXED(Tabla1[[#This Row],[IVA RET]],0)</f>
        <v>0</v>
      </c>
      <c r="R1178" s="35">
        <f>Tabla1[[#This Row],[TASA 16]]*16%</f>
        <v>0</v>
      </c>
    </row>
    <row r="1179" spans="2:20" x14ac:dyDescent="0.25">
      <c r="B1179" t="str">
        <f>'[1]210 Y RFC'!A1179</f>
        <v>SIVS7408303H5</v>
      </c>
      <c r="C1179" t="str">
        <f>'[1]210 Y RFC'!B1179</f>
        <v>210-1176</v>
      </c>
      <c r="D1179" t="str">
        <f>'[1]210 Y RFC'!C1179</f>
        <v>SIERRA VALLE SERGIO IVAN</v>
      </c>
      <c r="E1179" s="28">
        <f>SUMIFS(Tabla16[TASA 16],Tabla16[NUM],Tabla1[[#This Row],[CODIGO]])</f>
        <v>0</v>
      </c>
      <c r="F1179" s="28">
        <f>SUMIFS(Tabla16[TASA 0%],Tabla16[NUM],Tabla1[[#This Row],[CODIGO]])</f>
        <v>0</v>
      </c>
      <c r="G1179" s="28">
        <f>SUMIFS(Tabla16[[EXENTO ]],Tabla16[NUM],Tabla1[[#This Row],[CODIGO]])</f>
        <v>0</v>
      </c>
      <c r="H1179" s="28">
        <f>SUMIFS(Tabla16[IVA],Tabla16[NUM],Tabla1[[#This Row],[CODIGO]])</f>
        <v>0</v>
      </c>
      <c r="I1179" s="28">
        <f>SUMIFS(Tabla16[ISR RET.],Tabla16[NUM],Tabla1[[#This Row],[CODIGO]])</f>
        <v>0</v>
      </c>
      <c r="J1179" s="28">
        <f>SUMIFS(Tabla16[IVA RET.],Tabla16[NUM],Tabla1[[#This Row],[CODIGO]])</f>
        <v>0</v>
      </c>
      <c r="K1179" t="str">
        <f>FIXED(Tabla1[[#This Row],[TASA 16%]],0)</f>
        <v>0</v>
      </c>
      <c r="L1179" t="str">
        <f>FIXED(Tabla1[[#This Row],[TASA 0%]],0)</f>
        <v>0</v>
      </c>
      <c r="M1179" t="str">
        <f>FIXED(Tabla1[[#This Row],[TASA EXE.]],0)</f>
        <v>0</v>
      </c>
      <c r="N1179" t="str">
        <f>FIXED(Tabla1[[#This Row],[IVA]],0)</f>
        <v>0</v>
      </c>
      <c r="O1179" t="str">
        <f>FIXED(Tabla1[[#This Row],[ISR RET]],0)</f>
        <v>0</v>
      </c>
      <c r="P1179" t="str">
        <f>FIXED(Tabla1[[#This Row],[IVA RET]],0)</f>
        <v>0</v>
      </c>
      <c r="R1179" s="35">
        <f>Tabla1[[#This Row],[TASA 16]]*16%</f>
        <v>0</v>
      </c>
    </row>
    <row r="1180" spans="2:20" x14ac:dyDescent="0.25">
      <c r="B1180" t="str">
        <f>'[1]210 Y RFC'!A1180</f>
        <v>DTR140425NQ9</v>
      </c>
      <c r="C1180" t="str">
        <f>'[1]210 Y RFC'!B1180</f>
        <v>210-1177</v>
      </c>
      <c r="D1180" t="str">
        <f>'[1]210 Y RFC'!C1180</f>
        <v>18 TRUCKING SA DE CV</v>
      </c>
      <c r="E1180" s="28">
        <f>SUMIFS(Tabla16[TASA 16],Tabla16[NUM],Tabla1[[#This Row],[CODIGO]])</f>
        <v>0</v>
      </c>
      <c r="F1180" s="28">
        <f>SUMIFS(Tabla16[TASA 0%],Tabla16[NUM],Tabla1[[#This Row],[CODIGO]])</f>
        <v>0</v>
      </c>
      <c r="G1180" s="28">
        <f>SUMIFS(Tabla16[[EXENTO ]],Tabla16[NUM],Tabla1[[#This Row],[CODIGO]])</f>
        <v>0</v>
      </c>
      <c r="H1180" s="28">
        <f>SUMIFS(Tabla16[IVA],Tabla16[NUM],Tabla1[[#This Row],[CODIGO]])</f>
        <v>0</v>
      </c>
      <c r="I1180" s="28">
        <f>SUMIFS(Tabla16[ISR RET.],Tabla16[NUM],Tabla1[[#This Row],[CODIGO]])</f>
        <v>0</v>
      </c>
      <c r="J1180" s="28">
        <f>SUMIFS(Tabla16[IVA RET.],Tabla16[NUM],Tabla1[[#This Row],[CODIGO]])</f>
        <v>0</v>
      </c>
      <c r="K1180" t="str">
        <f>FIXED(Tabla1[[#This Row],[TASA 16%]],0)</f>
        <v>0</v>
      </c>
      <c r="L1180" t="str">
        <f>FIXED(Tabla1[[#This Row],[TASA 0%]],0)</f>
        <v>0</v>
      </c>
      <c r="M1180" t="str">
        <f>FIXED(Tabla1[[#This Row],[TASA EXE.]],0)</f>
        <v>0</v>
      </c>
      <c r="N1180" t="str">
        <f>FIXED(Tabla1[[#This Row],[IVA]],0)</f>
        <v>0</v>
      </c>
      <c r="O1180" t="str">
        <f>FIXED(Tabla1[[#This Row],[ISR RET]],0)</f>
        <v>0</v>
      </c>
      <c r="P1180" t="str">
        <f>FIXED(Tabla1[[#This Row],[IVA RET]],0)</f>
        <v>0</v>
      </c>
      <c r="R1180" s="35">
        <f>Tabla1[[#This Row],[TASA 16]]*16%</f>
        <v>0</v>
      </c>
    </row>
    <row r="1181" spans="2:20" x14ac:dyDescent="0.25">
      <c r="B1181" t="str">
        <f>'[1]210 Y RFC'!A1181</f>
        <v>CEN111027589</v>
      </c>
      <c r="C1181" t="str">
        <f>'[1]210 Y RFC'!B1181</f>
        <v>210-1178</v>
      </c>
      <c r="D1181" t="str">
        <f>'[1]210 Y RFC'!C1181</f>
        <v>CONNECT ENLACE NUTRICIONAL SA DE CV</v>
      </c>
      <c r="E1181" s="28">
        <f>SUMIFS(Tabla16[TASA 16],Tabla16[NUM],Tabla1[[#This Row],[CODIGO]])</f>
        <v>0</v>
      </c>
      <c r="F1181" s="28">
        <f>SUMIFS(Tabla16[TASA 0%],Tabla16[NUM],Tabla1[[#This Row],[CODIGO]])</f>
        <v>0</v>
      </c>
      <c r="G1181" s="28">
        <f>SUMIFS(Tabla16[[EXENTO ]],Tabla16[NUM],Tabla1[[#This Row],[CODIGO]])</f>
        <v>0</v>
      </c>
      <c r="H1181" s="28">
        <f>SUMIFS(Tabla16[IVA],Tabla16[NUM],Tabla1[[#This Row],[CODIGO]])</f>
        <v>0</v>
      </c>
      <c r="I1181" s="28">
        <f>SUMIFS(Tabla16[ISR RET.],Tabla16[NUM],Tabla1[[#This Row],[CODIGO]])</f>
        <v>0</v>
      </c>
      <c r="J1181" s="28">
        <f>SUMIFS(Tabla16[IVA RET.],Tabla16[NUM],Tabla1[[#This Row],[CODIGO]])</f>
        <v>0</v>
      </c>
      <c r="K1181" t="str">
        <f>FIXED(Tabla1[[#This Row],[TASA 16%]],0)</f>
        <v>0</v>
      </c>
      <c r="L1181" t="str">
        <f>FIXED(Tabla1[[#This Row],[TASA 0%]],0)</f>
        <v>0</v>
      </c>
      <c r="M1181" t="str">
        <f>FIXED(Tabla1[[#This Row],[TASA EXE.]],0)</f>
        <v>0</v>
      </c>
      <c r="N1181" t="str">
        <f>FIXED(Tabla1[[#This Row],[IVA]],0)</f>
        <v>0</v>
      </c>
      <c r="O1181" t="str">
        <f>FIXED(Tabla1[[#This Row],[ISR RET]],0)</f>
        <v>0</v>
      </c>
      <c r="P1181" t="str">
        <f>FIXED(Tabla1[[#This Row],[IVA RET]],0)</f>
        <v>0</v>
      </c>
      <c r="R1181" s="35">
        <f>Tabla1[[#This Row],[TASA 16]]*16%</f>
        <v>0</v>
      </c>
    </row>
    <row r="1182" spans="2:20" x14ac:dyDescent="0.25">
      <c r="B1182" t="str">
        <f>'[1]210 Y RFC'!A1182</f>
        <v>MUN190211L8A</v>
      </c>
      <c r="C1182" t="str">
        <f>'[1]210 Y RFC'!B1182</f>
        <v>210-1179</v>
      </c>
      <c r="D1182" t="str">
        <f>'[1]210 Y RFC'!C1182</f>
        <v>MOST UNICO SA DE CV</v>
      </c>
      <c r="E1182" s="28">
        <f>SUMIFS(Tabla16[TASA 16],Tabla16[NUM],Tabla1[[#This Row],[CODIGO]])</f>
        <v>0</v>
      </c>
      <c r="F1182" s="28">
        <f>SUMIFS(Tabla16[TASA 0%],Tabla16[NUM],Tabla1[[#This Row],[CODIGO]])</f>
        <v>0</v>
      </c>
      <c r="G1182" s="28">
        <f>SUMIFS(Tabla16[[EXENTO ]],Tabla16[NUM],Tabla1[[#This Row],[CODIGO]])</f>
        <v>0</v>
      </c>
      <c r="H1182" s="28">
        <f>SUMIFS(Tabla16[IVA],Tabla16[NUM],Tabla1[[#This Row],[CODIGO]])</f>
        <v>0</v>
      </c>
      <c r="I1182" s="28">
        <f>SUMIFS(Tabla16[ISR RET.],Tabla16[NUM],Tabla1[[#This Row],[CODIGO]])</f>
        <v>0</v>
      </c>
      <c r="J1182" s="28">
        <f>SUMIFS(Tabla16[IVA RET.],Tabla16[NUM],Tabla1[[#This Row],[CODIGO]])</f>
        <v>0</v>
      </c>
      <c r="K1182" t="str">
        <f>FIXED(Tabla1[[#This Row],[TASA 16%]],0)</f>
        <v>0</v>
      </c>
      <c r="L1182" t="str">
        <f>FIXED(Tabla1[[#This Row],[TASA 0%]],0)</f>
        <v>0</v>
      </c>
      <c r="M1182" t="str">
        <f>FIXED(Tabla1[[#This Row],[TASA EXE.]],0)</f>
        <v>0</v>
      </c>
      <c r="N1182" t="str">
        <f>FIXED(Tabla1[[#This Row],[IVA]],0)</f>
        <v>0</v>
      </c>
      <c r="O1182" t="str">
        <f>FIXED(Tabla1[[#This Row],[ISR RET]],0)</f>
        <v>0</v>
      </c>
      <c r="P1182" t="str">
        <f>FIXED(Tabla1[[#This Row],[IVA RET]],0)</f>
        <v>0</v>
      </c>
      <c r="R1182" s="35">
        <f>Tabla1[[#This Row],[TASA 16]]*16%</f>
        <v>0</v>
      </c>
    </row>
    <row r="1183" spans="2:20" x14ac:dyDescent="0.25">
      <c r="B1183" t="str">
        <f>'[1]210 Y RFC'!A1183</f>
        <v>SABR870831JR4</v>
      </c>
      <c r="C1183" t="str">
        <f>'[1]210 Y RFC'!B1183</f>
        <v>210-1180</v>
      </c>
      <c r="D1183" t="str">
        <f>'[1]210 Y RFC'!C1183</f>
        <v>SANCHEZ BELLO RAFAEL</v>
      </c>
      <c r="E1183" s="28">
        <f>SUMIFS(Tabla16[TASA 16],Tabla16[NUM],Tabla1[[#This Row],[CODIGO]])</f>
        <v>0</v>
      </c>
      <c r="F1183" s="28">
        <f>SUMIFS(Tabla16[TASA 0%],Tabla16[NUM],Tabla1[[#This Row],[CODIGO]])</f>
        <v>0</v>
      </c>
      <c r="G1183" s="28">
        <f>SUMIFS(Tabla16[[EXENTO ]],Tabla16[NUM],Tabla1[[#This Row],[CODIGO]])</f>
        <v>0</v>
      </c>
      <c r="H1183" s="28">
        <f>SUMIFS(Tabla16[IVA],Tabla16[NUM],Tabla1[[#This Row],[CODIGO]])</f>
        <v>0</v>
      </c>
      <c r="I1183" s="28">
        <f>SUMIFS(Tabla16[ISR RET.],Tabla16[NUM],Tabla1[[#This Row],[CODIGO]])</f>
        <v>0</v>
      </c>
      <c r="J1183" s="28">
        <f>SUMIFS(Tabla16[IVA RET.],Tabla16[NUM],Tabla1[[#This Row],[CODIGO]])</f>
        <v>0</v>
      </c>
      <c r="K1183" t="str">
        <f>FIXED(Tabla1[[#This Row],[TASA 16%]],0)</f>
        <v>0</v>
      </c>
      <c r="L1183" t="str">
        <f>FIXED(Tabla1[[#This Row],[TASA 0%]],0)</f>
        <v>0</v>
      </c>
      <c r="M1183" t="str">
        <f>FIXED(Tabla1[[#This Row],[TASA EXE.]],0)</f>
        <v>0</v>
      </c>
      <c r="N1183" t="str">
        <f>FIXED(Tabla1[[#This Row],[IVA]],0)</f>
        <v>0</v>
      </c>
      <c r="O1183" t="str">
        <f>FIXED(Tabla1[[#This Row],[ISR RET]],0)</f>
        <v>0</v>
      </c>
      <c r="P1183" t="str">
        <f>FIXED(Tabla1[[#This Row],[IVA RET]],0)</f>
        <v>0</v>
      </c>
      <c r="R1183" s="35">
        <f>Tabla1[[#This Row],[TASA 16]]*16%</f>
        <v>0</v>
      </c>
    </row>
    <row r="1184" spans="2:20" x14ac:dyDescent="0.25">
      <c r="B1184" t="str">
        <f>'[1]210 Y RFC'!A1184</f>
        <v>OONS3602038Q8</v>
      </c>
      <c r="C1184" t="str">
        <f>'[1]210 Y RFC'!B1184</f>
        <v>210-1181</v>
      </c>
      <c r="D1184" t="str">
        <f>'[1]210 Y RFC'!C1184</f>
        <v>OROZCO NAVARRO MA SOLEDAD</v>
      </c>
      <c r="E1184" s="28">
        <f>SUMIFS(Tabla16[TASA 16],Tabla16[NUM],Tabla1[[#This Row],[CODIGO]])</f>
        <v>0</v>
      </c>
      <c r="F1184" s="28">
        <f>SUMIFS(Tabla16[TASA 0%],Tabla16[NUM],Tabla1[[#This Row],[CODIGO]])</f>
        <v>0</v>
      </c>
      <c r="G1184" s="28">
        <f>SUMIFS(Tabla16[[EXENTO ]],Tabla16[NUM],Tabla1[[#This Row],[CODIGO]])</f>
        <v>0</v>
      </c>
      <c r="H1184" s="28">
        <f>SUMIFS(Tabla16[IVA],Tabla16[NUM],Tabla1[[#This Row],[CODIGO]])</f>
        <v>0</v>
      </c>
      <c r="I1184" s="28">
        <f>SUMIFS(Tabla16[ISR RET.],Tabla16[NUM],Tabla1[[#This Row],[CODIGO]])</f>
        <v>0</v>
      </c>
      <c r="J1184" s="28">
        <f>SUMIFS(Tabla16[IVA RET.],Tabla16[NUM],Tabla1[[#This Row],[CODIGO]])</f>
        <v>0</v>
      </c>
      <c r="K1184" t="str">
        <f>FIXED(Tabla1[[#This Row],[TASA 16%]],0)</f>
        <v>0</v>
      </c>
      <c r="L1184" t="str">
        <f>FIXED(Tabla1[[#This Row],[TASA 0%]],0)</f>
        <v>0</v>
      </c>
      <c r="M1184" t="str">
        <f>FIXED(Tabla1[[#This Row],[TASA EXE.]],0)</f>
        <v>0</v>
      </c>
      <c r="N1184" t="str">
        <f>FIXED(Tabla1[[#This Row],[IVA]],0)</f>
        <v>0</v>
      </c>
      <c r="O1184" t="str">
        <f>FIXED(Tabla1[[#This Row],[ISR RET]],0)</f>
        <v>0</v>
      </c>
      <c r="P1184" t="str">
        <f>FIXED(Tabla1[[#This Row],[IVA RET]],0)</f>
        <v>0</v>
      </c>
      <c r="R1184" s="35">
        <f>Tabla1[[#This Row],[TASA 16]]*16%</f>
        <v>0</v>
      </c>
    </row>
    <row r="1185" spans="2:18" x14ac:dyDescent="0.25">
      <c r="B1185" t="str">
        <f>'[1]210 Y RFC'!A1185</f>
        <v>ADK1904029Q6</v>
      </c>
      <c r="C1185" t="str">
        <f>'[1]210 Y RFC'!B1185</f>
        <v>210-1182</v>
      </c>
      <c r="D1185" t="str">
        <f>'[1]210 Y RFC'!C1185</f>
        <v>ALMACEN DON K SA DE CV</v>
      </c>
      <c r="E1185" s="28">
        <f>SUMIFS(Tabla16[TASA 16],Tabla16[NUM],Tabla1[[#This Row],[CODIGO]])</f>
        <v>0</v>
      </c>
      <c r="F1185" s="28">
        <f>SUMIFS(Tabla16[TASA 0%],Tabla16[NUM],Tabla1[[#This Row],[CODIGO]])</f>
        <v>135835.79999999999</v>
      </c>
      <c r="G1185" s="28">
        <f>SUMIFS(Tabla16[[EXENTO ]],Tabla16[NUM],Tabla1[[#This Row],[CODIGO]])</f>
        <v>0</v>
      </c>
      <c r="H1185" s="28">
        <f>SUMIFS(Tabla16[IVA],Tabla16[NUM],Tabla1[[#This Row],[CODIGO]])</f>
        <v>0</v>
      </c>
      <c r="I1185" s="28">
        <f>SUMIFS(Tabla16[ISR RET.],Tabla16[NUM],Tabla1[[#This Row],[CODIGO]])</f>
        <v>0</v>
      </c>
      <c r="J1185" s="28">
        <f>SUMIFS(Tabla16[IVA RET.],Tabla16[NUM],Tabla1[[#This Row],[CODIGO]])</f>
        <v>0</v>
      </c>
      <c r="K1185" t="str">
        <f>FIXED(Tabla1[[#This Row],[TASA 16%]],0)</f>
        <v>0</v>
      </c>
      <c r="L1185" t="str">
        <f>FIXED(Tabla1[[#This Row],[TASA 0%]],0)</f>
        <v>135,836</v>
      </c>
      <c r="M1185" t="str">
        <f>FIXED(Tabla1[[#This Row],[TASA EXE.]],0)</f>
        <v>0</v>
      </c>
      <c r="N1185" t="str">
        <f>FIXED(Tabla1[[#This Row],[IVA]],0)</f>
        <v>0</v>
      </c>
      <c r="O1185" t="str">
        <f>FIXED(Tabla1[[#This Row],[ISR RET]],0)</f>
        <v>0</v>
      </c>
      <c r="P1185" t="str">
        <f>FIXED(Tabla1[[#This Row],[IVA RET]],0)</f>
        <v>0</v>
      </c>
      <c r="R1185" s="35">
        <f>Tabla1[[#This Row],[TASA 16]]*16%</f>
        <v>0</v>
      </c>
    </row>
    <row r="1186" spans="2:18" x14ac:dyDescent="0.25">
      <c r="B1186" t="str">
        <f>'[1]210 Y RFC'!A1186</f>
        <v>DPF0012198T4</v>
      </c>
      <c r="C1186" t="str">
        <f>'[1]210 Y RFC'!B1186</f>
        <v>210-1183</v>
      </c>
      <c r="D1186" t="str">
        <f>'[1]210 Y RFC'!C1186</f>
        <v>DISTRIBUIDORA PFZ</v>
      </c>
      <c r="E1186" s="28">
        <f>SUMIFS(Tabla16[TASA 16],Tabla16[NUM],Tabla1[[#This Row],[CODIGO]])</f>
        <v>0</v>
      </c>
      <c r="F1186" s="28">
        <f>SUMIFS(Tabla16[TASA 0%],Tabla16[NUM],Tabla1[[#This Row],[CODIGO]])</f>
        <v>0</v>
      </c>
      <c r="G1186" s="28">
        <f>SUMIFS(Tabla16[[EXENTO ]],Tabla16[NUM],Tabla1[[#This Row],[CODIGO]])</f>
        <v>0</v>
      </c>
      <c r="H1186" s="28">
        <f>SUMIFS(Tabla16[IVA],Tabla16[NUM],Tabla1[[#This Row],[CODIGO]])</f>
        <v>0</v>
      </c>
      <c r="I1186" s="28">
        <f>SUMIFS(Tabla16[ISR RET.],Tabla16[NUM],Tabla1[[#This Row],[CODIGO]])</f>
        <v>0</v>
      </c>
      <c r="J1186" s="28">
        <f>SUMIFS(Tabla16[IVA RET.],Tabla16[NUM],Tabla1[[#This Row],[CODIGO]])</f>
        <v>0</v>
      </c>
      <c r="K1186" t="str">
        <f>FIXED(Tabla1[[#This Row],[TASA 16%]],0)</f>
        <v>0</v>
      </c>
      <c r="L1186" t="str">
        <f>FIXED(Tabla1[[#This Row],[TASA 0%]],0)</f>
        <v>0</v>
      </c>
      <c r="M1186" t="str">
        <f>FIXED(Tabla1[[#This Row],[TASA EXE.]],0)</f>
        <v>0</v>
      </c>
      <c r="N1186" t="str">
        <f>FIXED(Tabla1[[#This Row],[IVA]],0)</f>
        <v>0</v>
      </c>
      <c r="O1186" t="str">
        <f>FIXED(Tabla1[[#This Row],[ISR RET]],0)</f>
        <v>0</v>
      </c>
      <c r="P1186" t="str">
        <f>FIXED(Tabla1[[#This Row],[IVA RET]],0)</f>
        <v>0</v>
      </c>
      <c r="R1186" s="35">
        <f>Tabla1[[#This Row],[TASA 16]]*16%</f>
        <v>0</v>
      </c>
    </row>
    <row r="1187" spans="2:18" x14ac:dyDescent="0.25">
      <c r="B1187" t="str">
        <f>'[1]210 Y RFC'!A1187</f>
        <v>ABO950601EQ3</v>
      </c>
      <c r="C1187" t="str">
        <f>'[1]210 Y RFC'!B1187</f>
        <v>210-1184</v>
      </c>
      <c r="D1187" t="str">
        <f>'[1]210 Y RFC'!C1187</f>
        <v>ALIMENTOS BOLONIA SA DE CV</v>
      </c>
      <c r="E1187" s="28">
        <f>SUMIFS(Tabla16[TASA 16],Tabla16[NUM],Tabla1[[#This Row],[CODIGO]])</f>
        <v>0</v>
      </c>
      <c r="F1187" s="28">
        <f>SUMIFS(Tabla16[TASA 0%],Tabla16[NUM],Tabla1[[#This Row],[CODIGO]])</f>
        <v>12849.7</v>
      </c>
      <c r="G1187" s="28">
        <f>SUMIFS(Tabla16[[EXENTO ]],Tabla16[NUM],Tabla1[[#This Row],[CODIGO]])</f>
        <v>352.56</v>
      </c>
      <c r="H1187" s="28">
        <f>SUMIFS(Tabla16[IVA],Tabla16[NUM],Tabla1[[#This Row],[CODIGO]])</f>
        <v>0</v>
      </c>
      <c r="I1187" s="28">
        <f>SUMIFS(Tabla16[ISR RET.],Tabla16[NUM],Tabla1[[#This Row],[CODIGO]])</f>
        <v>0</v>
      </c>
      <c r="J1187" s="28">
        <f>SUMIFS(Tabla16[IVA RET.],Tabla16[NUM],Tabla1[[#This Row],[CODIGO]])</f>
        <v>0</v>
      </c>
      <c r="K1187" t="str">
        <f>FIXED(Tabla1[[#This Row],[TASA 16%]],0)</f>
        <v>0</v>
      </c>
      <c r="L1187" t="str">
        <f>FIXED(Tabla1[[#This Row],[TASA 0%]],0)</f>
        <v>12,850</v>
      </c>
      <c r="M1187" t="str">
        <f>FIXED(Tabla1[[#This Row],[TASA EXE.]],0)</f>
        <v>353</v>
      </c>
      <c r="N1187" t="str">
        <f>FIXED(Tabla1[[#This Row],[IVA]],0)</f>
        <v>0</v>
      </c>
      <c r="O1187" t="str">
        <f>FIXED(Tabla1[[#This Row],[ISR RET]],0)</f>
        <v>0</v>
      </c>
      <c r="P1187" t="str">
        <f>FIXED(Tabla1[[#This Row],[IVA RET]],0)</f>
        <v>0</v>
      </c>
      <c r="R1187" s="35">
        <f>Tabla1[[#This Row],[TASA 16]]*16%</f>
        <v>0</v>
      </c>
    </row>
    <row r="1188" spans="2:18" x14ac:dyDescent="0.25">
      <c r="B1188" t="str">
        <f>'[1]210 Y RFC'!A1188</f>
        <v>AERG650618G68</v>
      </c>
      <c r="C1188" t="str">
        <f>'[1]210 Y RFC'!B1188</f>
        <v>210-1185</v>
      </c>
      <c r="D1188" t="str">
        <f>'[1]210 Y RFC'!C1188</f>
        <v>ACEVES ROJO GEORGINA</v>
      </c>
      <c r="E1188" s="28">
        <f>SUMIFS(Tabla16[TASA 16],Tabla16[NUM],Tabla1[[#This Row],[CODIGO]])</f>
        <v>0</v>
      </c>
      <c r="F1188" s="28">
        <f>SUMIFS(Tabla16[TASA 0%],Tabla16[NUM],Tabla1[[#This Row],[CODIGO]])</f>
        <v>0</v>
      </c>
      <c r="G1188" s="28">
        <f>SUMIFS(Tabla16[[EXENTO ]],Tabla16[NUM],Tabla1[[#This Row],[CODIGO]])</f>
        <v>0</v>
      </c>
      <c r="H1188" s="28">
        <f>SUMIFS(Tabla16[IVA],Tabla16[NUM],Tabla1[[#This Row],[CODIGO]])</f>
        <v>0</v>
      </c>
      <c r="I1188" s="28">
        <f>SUMIFS(Tabla16[ISR RET.],Tabla16[NUM],Tabla1[[#This Row],[CODIGO]])</f>
        <v>0</v>
      </c>
      <c r="J1188" s="28">
        <f>SUMIFS(Tabla16[IVA RET.],Tabla16[NUM],Tabla1[[#This Row],[CODIGO]])</f>
        <v>0</v>
      </c>
      <c r="K1188" t="str">
        <f>FIXED(Tabla1[[#This Row],[TASA 16%]],0)</f>
        <v>0</v>
      </c>
      <c r="L1188" t="str">
        <f>FIXED(Tabla1[[#This Row],[TASA 0%]],0)</f>
        <v>0</v>
      </c>
      <c r="M1188" t="str">
        <f>FIXED(Tabla1[[#This Row],[TASA EXE.]],0)</f>
        <v>0</v>
      </c>
      <c r="N1188" t="str">
        <f>FIXED(Tabla1[[#This Row],[IVA]],0)</f>
        <v>0</v>
      </c>
      <c r="O1188" t="str">
        <f>FIXED(Tabla1[[#This Row],[ISR RET]],0)</f>
        <v>0</v>
      </c>
      <c r="P1188" t="str">
        <f>FIXED(Tabla1[[#This Row],[IVA RET]],0)</f>
        <v>0</v>
      </c>
      <c r="R1188" s="35">
        <f>Tabla1[[#This Row],[TASA 16]]*16%</f>
        <v>0</v>
      </c>
    </row>
    <row r="1189" spans="2:18" x14ac:dyDescent="0.25">
      <c r="B1189" t="str">
        <f>'[1]210 Y RFC'!A1189</f>
        <v>BAMR900815MFA</v>
      </c>
      <c r="C1189" t="str">
        <f>'[1]210 Y RFC'!B1189</f>
        <v>210-1186</v>
      </c>
      <c r="D1189" t="str">
        <f>'[1]210 Y RFC'!C1189</f>
        <v>BARBA MARTIN RAMON ADRIAN</v>
      </c>
      <c r="E1189" s="28">
        <f>SUMIFS(Tabla16[TASA 16],Tabla16[NUM],Tabla1[[#This Row],[CODIGO]])</f>
        <v>0</v>
      </c>
      <c r="F1189" s="28">
        <f>SUMIFS(Tabla16[TASA 0%],Tabla16[NUM],Tabla1[[#This Row],[CODIGO]])</f>
        <v>0</v>
      </c>
      <c r="G1189" s="28">
        <f>SUMIFS(Tabla16[[EXENTO ]],Tabla16[NUM],Tabla1[[#This Row],[CODIGO]])</f>
        <v>0</v>
      </c>
      <c r="H1189" s="28">
        <f>SUMIFS(Tabla16[IVA],Tabla16[NUM],Tabla1[[#This Row],[CODIGO]])</f>
        <v>0</v>
      </c>
      <c r="I1189" s="28">
        <f>SUMIFS(Tabla16[ISR RET.],Tabla16[NUM],Tabla1[[#This Row],[CODIGO]])</f>
        <v>0</v>
      </c>
      <c r="J1189" s="28">
        <f>SUMIFS(Tabla16[IVA RET.],Tabla16[NUM],Tabla1[[#This Row],[CODIGO]])</f>
        <v>0</v>
      </c>
      <c r="K1189" t="str">
        <f>FIXED(Tabla1[[#This Row],[TASA 16%]],0)</f>
        <v>0</v>
      </c>
      <c r="L1189" t="str">
        <f>FIXED(Tabla1[[#This Row],[TASA 0%]],0)</f>
        <v>0</v>
      </c>
      <c r="M1189" t="str">
        <f>FIXED(Tabla1[[#This Row],[TASA EXE.]],0)</f>
        <v>0</v>
      </c>
      <c r="N1189" t="str">
        <f>FIXED(Tabla1[[#This Row],[IVA]],0)</f>
        <v>0</v>
      </c>
      <c r="O1189" t="str">
        <f>FIXED(Tabla1[[#This Row],[ISR RET]],0)</f>
        <v>0</v>
      </c>
      <c r="P1189" t="str">
        <f>FIXED(Tabla1[[#This Row],[IVA RET]],0)</f>
        <v>0</v>
      </c>
      <c r="R1189" s="35">
        <f>Tabla1[[#This Row],[TASA 16]]*16%</f>
        <v>0</v>
      </c>
    </row>
    <row r="1190" spans="2:18" x14ac:dyDescent="0.25">
      <c r="B1190" t="str">
        <f>'[1]210 Y RFC'!A1190</f>
        <v>VTB160524E54</v>
      </c>
      <c r="C1190" t="str">
        <f>'[1]210 Y RFC'!B1190</f>
        <v>210-1187</v>
      </c>
      <c r="D1190" t="str">
        <f>'[1]210 Y RFC'!C1190</f>
        <v>VIAJES TURISTICOS B &amp; B SA DE CV</v>
      </c>
      <c r="E1190" s="28">
        <f>SUMIFS(Tabla16[TASA 16],Tabla16[NUM],Tabla1[[#This Row],[CODIGO]])</f>
        <v>0</v>
      </c>
      <c r="F1190" s="28">
        <f>SUMIFS(Tabla16[TASA 0%],Tabla16[NUM],Tabla1[[#This Row],[CODIGO]])</f>
        <v>0</v>
      </c>
      <c r="G1190" s="28">
        <f>SUMIFS(Tabla16[[EXENTO ]],Tabla16[NUM],Tabla1[[#This Row],[CODIGO]])</f>
        <v>0</v>
      </c>
      <c r="H1190" s="28">
        <f>SUMIFS(Tabla16[IVA],Tabla16[NUM],Tabla1[[#This Row],[CODIGO]])</f>
        <v>0</v>
      </c>
      <c r="I1190" s="28">
        <f>SUMIFS(Tabla16[ISR RET.],Tabla16[NUM],Tabla1[[#This Row],[CODIGO]])</f>
        <v>0</v>
      </c>
      <c r="J1190" s="28">
        <f>SUMIFS(Tabla16[IVA RET.],Tabla16[NUM],Tabla1[[#This Row],[CODIGO]])</f>
        <v>0</v>
      </c>
      <c r="K1190" t="str">
        <f>FIXED(Tabla1[[#This Row],[TASA 16%]],0)</f>
        <v>0</v>
      </c>
      <c r="L1190" t="str">
        <f>FIXED(Tabla1[[#This Row],[TASA 0%]],0)</f>
        <v>0</v>
      </c>
      <c r="M1190" t="str">
        <f>FIXED(Tabla1[[#This Row],[TASA EXE.]],0)</f>
        <v>0</v>
      </c>
      <c r="N1190" t="str">
        <f>FIXED(Tabla1[[#This Row],[IVA]],0)</f>
        <v>0</v>
      </c>
      <c r="O1190" t="str">
        <f>FIXED(Tabla1[[#This Row],[ISR RET]],0)</f>
        <v>0</v>
      </c>
      <c r="P1190" t="str">
        <f>FIXED(Tabla1[[#This Row],[IVA RET]],0)</f>
        <v>0</v>
      </c>
      <c r="R1190" s="35">
        <f>Tabla1[[#This Row],[TASA 16]]*16%</f>
        <v>0</v>
      </c>
    </row>
    <row r="1191" spans="2:18" x14ac:dyDescent="0.25">
      <c r="B1191" t="str">
        <f>'[1]210 Y RFC'!A1191</f>
        <v>AAJL670605TZ4</v>
      </c>
      <c r="C1191" t="str">
        <f>'[1]210 Y RFC'!B1191</f>
        <v>210-1188</v>
      </c>
      <c r="D1191" t="str">
        <f>'[1]210 Y RFC'!C1191</f>
        <v>ALDAZ JUAREZ LIBRADO</v>
      </c>
      <c r="E1191" s="28">
        <f>SUMIFS(Tabla16[TASA 16],Tabla16[NUM],Tabla1[[#This Row],[CODIGO]])</f>
        <v>0</v>
      </c>
      <c r="F1191" s="28">
        <f>SUMIFS(Tabla16[TASA 0%],Tabla16[NUM],Tabla1[[#This Row],[CODIGO]])</f>
        <v>0</v>
      </c>
      <c r="G1191" s="28">
        <f>SUMIFS(Tabla16[[EXENTO ]],Tabla16[NUM],Tabla1[[#This Row],[CODIGO]])</f>
        <v>0</v>
      </c>
      <c r="H1191" s="28">
        <f>SUMIFS(Tabla16[IVA],Tabla16[NUM],Tabla1[[#This Row],[CODIGO]])</f>
        <v>0</v>
      </c>
      <c r="I1191" s="28">
        <f>SUMIFS(Tabla16[ISR RET.],Tabla16[NUM],Tabla1[[#This Row],[CODIGO]])</f>
        <v>0</v>
      </c>
      <c r="J1191" s="28">
        <f>SUMIFS(Tabla16[IVA RET.],Tabla16[NUM],Tabla1[[#This Row],[CODIGO]])</f>
        <v>0</v>
      </c>
      <c r="K1191" t="str">
        <f>FIXED(Tabla1[[#This Row],[TASA 16%]],0)</f>
        <v>0</v>
      </c>
      <c r="L1191" t="str">
        <f>FIXED(Tabla1[[#This Row],[TASA 0%]],0)</f>
        <v>0</v>
      </c>
      <c r="M1191" t="str">
        <f>FIXED(Tabla1[[#This Row],[TASA EXE.]],0)</f>
        <v>0</v>
      </c>
      <c r="N1191" t="str">
        <f>FIXED(Tabla1[[#This Row],[IVA]],0)</f>
        <v>0</v>
      </c>
      <c r="O1191" t="str">
        <f>FIXED(Tabla1[[#This Row],[ISR RET]],0)</f>
        <v>0</v>
      </c>
      <c r="P1191" t="str">
        <f>FIXED(Tabla1[[#This Row],[IVA RET]],0)</f>
        <v>0</v>
      </c>
      <c r="R1191" s="35">
        <f>Tabla1[[#This Row],[TASA 16]]*16%</f>
        <v>0</v>
      </c>
    </row>
    <row r="1192" spans="2:18" x14ac:dyDescent="0.25">
      <c r="B1192" t="str">
        <f>'[1]210 Y RFC'!A1192</f>
        <v>IIN051116L65</v>
      </c>
      <c r="C1192" t="str">
        <f>'[1]210 Y RFC'!B1192</f>
        <v>210-1189</v>
      </c>
      <c r="D1192" t="str">
        <f>'[1]210 Y RFC'!C1192</f>
        <v>IMPULSORA INTERVISION SA DE CV</v>
      </c>
      <c r="E1192" s="28">
        <f>SUMIFS(Tabla16[TASA 16],Tabla16[NUM],Tabla1[[#This Row],[CODIGO]])</f>
        <v>0</v>
      </c>
      <c r="F1192" s="28">
        <f>SUMIFS(Tabla16[TASA 0%],Tabla16[NUM],Tabla1[[#This Row],[CODIGO]])</f>
        <v>0</v>
      </c>
      <c r="G1192" s="28">
        <f>SUMIFS(Tabla16[[EXENTO ]],Tabla16[NUM],Tabla1[[#This Row],[CODIGO]])</f>
        <v>0</v>
      </c>
      <c r="H1192" s="28">
        <f>SUMIFS(Tabla16[IVA],Tabla16[NUM],Tabla1[[#This Row],[CODIGO]])</f>
        <v>0</v>
      </c>
      <c r="I1192" s="28">
        <f>SUMIFS(Tabla16[ISR RET.],Tabla16[NUM],Tabla1[[#This Row],[CODIGO]])</f>
        <v>0</v>
      </c>
      <c r="J1192" s="28">
        <f>SUMIFS(Tabla16[IVA RET.],Tabla16[NUM],Tabla1[[#This Row],[CODIGO]])</f>
        <v>0</v>
      </c>
      <c r="K1192" t="str">
        <f>FIXED(Tabla1[[#This Row],[TASA 16%]],0)</f>
        <v>0</v>
      </c>
      <c r="L1192" t="str">
        <f>FIXED(Tabla1[[#This Row],[TASA 0%]],0)</f>
        <v>0</v>
      </c>
      <c r="M1192" t="str">
        <f>FIXED(Tabla1[[#This Row],[TASA EXE.]],0)</f>
        <v>0</v>
      </c>
      <c r="N1192" t="str">
        <f>FIXED(Tabla1[[#This Row],[IVA]],0)</f>
        <v>0</v>
      </c>
      <c r="O1192" t="str">
        <f>FIXED(Tabla1[[#This Row],[ISR RET]],0)</f>
        <v>0</v>
      </c>
      <c r="P1192" t="str">
        <f>FIXED(Tabla1[[#This Row],[IVA RET]],0)</f>
        <v>0</v>
      </c>
      <c r="R1192" s="35">
        <f>Tabla1[[#This Row],[TASA 16]]*16%</f>
        <v>0</v>
      </c>
    </row>
    <row r="1193" spans="2:18" x14ac:dyDescent="0.25">
      <c r="B1193" t="str">
        <f>'[1]210 Y RFC'!A1193</f>
        <v>CFM600506V82</v>
      </c>
      <c r="C1193" t="str">
        <f>'[1]210 Y RFC'!B1193</f>
        <v>210-1190</v>
      </c>
      <c r="D1193" t="str">
        <f>'[1]210 Y RFC'!C1193</f>
        <v>CONAGRA FOODS MEXICO SA DE CV</v>
      </c>
      <c r="E1193" s="28">
        <f>SUMIFS(Tabla16[TASA 16],Tabla16[NUM],Tabla1[[#This Row],[CODIGO]])</f>
        <v>0</v>
      </c>
      <c r="F1193" s="28">
        <f>SUMIFS(Tabla16[TASA 0%],Tabla16[NUM],Tabla1[[#This Row],[CODIGO]])</f>
        <v>0</v>
      </c>
      <c r="G1193" s="28">
        <f>SUMIFS(Tabla16[[EXENTO ]],Tabla16[NUM],Tabla1[[#This Row],[CODIGO]])</f>
        <v>0</v>
      </c>
      <c r="H1193" s="28">
        <f>SUMIFS(Tabla16[IVA],Tabla16[NUM],Tabla1[[#This Row],[CODIGO]])</f>
        <v>0</v>
      </c>
      <c r="I1193" s="28">
        <f>SUMIFS(Tabla16[ISR RET.],Tabla16[NUM],Tabla1[[#This Row],[CODIGO]])</f>
        <v>0</v>
      </c>
      <c r="J1193" s="28">
        <f>SUMIFS(Tabla16[IVA RET.],Tabla16[NUM],Tabla1[[#This Row],[CODIGO]])</f>
        <v>0</v>
      </c>
      <c r="K1193" t="str">
        <f>FIXED(Tabla1[[#This Row],[TASA 16%]],0)</f>
        <v>0</v>
      </c>
      <c r="L1193" t="str">
        <f>FIXED(Tabla1[[#This Row],[TASA 0%]],0)</f>
        <v>0</v>
      </c>
      <c r="M1193" t="str">
        <f>FIXED(Tabla1[[#This Row],[TASA EXE.]],0)</f>
        <v>0</v>
      </c>
      <c r="N1193" t="str">
        <f>FIXED(Tabla1[[#This Row],[IVA]],0)</f>
        <v>0</v>
      </c>
      <c r="O1193" t="str">
        <f>FIXED(Tabla1[[#This Row],[ISR RET]],0)</f>
        <v>0</v>
      </c>
      <c r="P1193" t="str">
        <f>FIXED(Tabla1[[#This Row],[IVA RET]],0)</f>
        <v>0</v>
      </c>
      <c r="R1193" s="35">
        <f>Tabla1[[#This Row],[TASA 16]]*16%</f>
        <v>0</v>
      </c>
    </row>
    <row r="1194" spans="2:18" x14ac:dyDescent="0.25">
      <c r="B1194" t="str">
        <f>'[1]210 Y RFC'!A1194</f>
        <v>ZIP160629TE0</v>
      </c>
      <c r="C1194" t="str">
        <f>'[1]210 Y RFC'!B1194</f>
        <v>210-1191</v>
      </c>
      <c r="D1194" t="str">
        <f>'[1]210 Y RFC'!C1194</f>
        <v>ZIPRER SA DE CV</v>
      </c>
      <c r="E1194" s="28">
        <f>SUMIFS(Tabla16[TASA 16],Tabla16[NUM],Tabla1[[#This Row],[CODIGO]])</f>
        <v>0</v>
      </c>
      <c r="F1194" s="28">
        <f>SUMIFS(Tabla16[TASA 0%],Tabla16[NUM],Tabla1[[#This Row],[CODIGO]])</f>
        <v>0</v>
      </c>
      <c r="G1194" s="28">
        <f>SUMIFS(Tabla16[[EXENTO ]],Tabla16[NUM],Tabla1[[#This Row],[CODIGO]])</f>
        <v>0</v>
      </c>
      <c r="H1194" s="28">
        <f>SUMIFS(Tabla16[IVA],Tabla16[NUM],Tabla1[[#This Row],[CODIGO]])</f>
        <v>0</v>
      </c>
      <c r="I1194" s="28">
        <f>SUMIFS(Tabla16[ISR RET.],Tabla16[NUM],Tabla1[[#This Row],[CODIGO]])</f>
        <v>0</v>
      </c>
      <c r="J1194" s="28">
        <f>SUMIFS(Tabla16[IVA RET.],Tabla16[NUM],Tabla1[[#This Row],[CODIGO]])</f>
        <v>0</v>
      </c>
      <c r="K1194" t="str">
        <f>FIXED(Tabla1[[#This Row],[TASA 16%]],0)</f>
        <v>0</v>
      </c>
      <c r="L1194" t="str">
        <f>FIXED(Tabla1[[#This Row],[TASA 0%]],0)</f>
        <v>0</v>
      </c>
      <c r="M1194" t="str">
        <f>FIXED(Tabla1[[#This Row],[TASA EXE.]],0)</f>
        <v>0</v>
      </c>
      <c r="N1194" t="str">
        <f>FIXED(Tabla1[[#This Row],[IVA]],0)</f>
        <v>0</v>
      </c>
      <c r="O1194" t="str">
        <f>FIXED(Tabla1[[#This Row],[ISR RET]],0)</f>
        <v>0</v>
      </c>
      <c r="P1194" t="str">
        <f>FIXED(Tabla1[[#This Row],[IVA RET]],0)</f>
        <v>0</v>
      </c>
      <c r="R1194" s="35">
        <f>Tabla1[[#This Row],[TASA 16]]*16%</f>
        <v>0</v>
      </c>
    </row>
    <row r="1195" spans="2:18" x14ac:dyDescent="0.25">
      <c r="B1195" t="str">
        <f>'[1]210 Y RFC'!A1195</f>
        <v>SIRE920317DP7</v>
      </c>
      <c r="C1195" t="str">
        <f>'[1]210 Y RFC'!B1195</f>
        <v>210-1192</v>
      </c>
      <c r="D1195" t="str">
        <f>'[1]210 Y RFC'!C1195</f>
        <v>SILVA RIVERA EFREN</v>
      </c>
      <c r="E1195" s="28">
        <f>SUMIFS(Tabla16[TASA 16],Tabla16[NUM],Tabla1[[#This Row],[CODIGO]])</f>
        <v>0</v>
      </c>
      <c r="F1195" s="28">
        <f>SUMIFS(Tabla16[TASA 0%],Tabla16[NUM],Tabla1[[#This Row],[CODIGO]])</f>
        <v>10640</v>
      </c>
      <c r="G1195" s="28">
        <f>SUMIFS(Tabla16[[EXENTO ]],Tabla16[NUM],Tabla1[[#This Row],[CODIGO]])</f>
        <v>0</v>
      </c>
      <c r="H1195" s="28">
        <f>SUMIFS(Tabla16[IVA],Tabla16[NUM],Tabla1[[#This Row],[CODIGO]])</f>
        <v>0</v>
      </c>
      <c r="I1195" s="28">
        <f>SUMIFS(Tabla16[ISR RET.],Tabla16[NUM],Tabla1[[#This Row],[CODIGO]])</f>
        <v>0</v>
      </c>
      <c r="J1195" s="28">
        <f>SUMIFS(Tabla16[IVA RET.],Tabla16[NUM],Tabla1[[#This Row],[CODIGO]])</f>
        <v>0</v>
      </c>
      <c r="K1195" t="str">
        <f>FIXED(Tabla1[[#This Row],[TASA 16%]],0)</f>
        <v>0</v>
      </c>
      <c r="L1195" t="str">
        <f>FIXED(Tabla1[[#This Row],[TASA 0%]],0)</f>
        <v>10,640</v>
      </c>
      <c r="M1195" t="str">
        <f>FIXED(Tabla1[[#This Row],[TASA EXE.]],0)</f>
        <v>0</v>
      </c>
      <c r="N1195" t="str">
        <f>FIXED(Tabla1[[#This Row],[IVA]],0)</f>
        <v>0</v>
      </c>
      <c r="O1195" t="str">
        <f>FIXED(Tabla1[[#This Row],[ISR RET]],0)</f>
        <v>0</v>
      </c>
      <c r="P1195" t="str">
        <f>FIXED(Tabla1[[#This Row],[IVA RET]],0)</f>
        <v>0</v>
      </c>
      <c r="R1195" s="35">
        <f>Tabla1[[#This Row],[TASA 16]]*16%</f>
        <v>0</v>
      </c>
    </row>
    <row r="1196" spans="2:18" x14ac:dyDescent="0.25">
      <c r="B1196" t="str">
        <f>'[1]210 Y RFC'!A1196</f>
        <v>CEAG8112093G0</v>
      </c>
      <c r="C1196" t="str">
        <f>'[1]210 Y RFC'!B1196</f>
        <v>210-1193</v>
      </c>
      <c r="D1196" t="str">
        <f>'[1]210 Y RFC'!C1196</f>
        <v>CENTENO ALVIZO GERMAN EDUARDO</v>
      </c>
      <c r="E1196" s="28">
        <f>SUMIFS(Tabla16[TASA 16],Tabla16[NUM],Tabla1[[#This Row],[CODIGO]])</f>
        <v>0</v>
      </c>
      <c r="F1196" s="28">
        <f>SUMIFS(Tabla16[TASA 0%],Tabla16[NUM],Tabla1[[#This Row],[CODIGO]])</f>
        <v>0</v>
      </c>
      <c r="G1196" s="28">
        <f>SUMIFS(Tabla16[[EXENTO ]],Tabla16[NUM],Tabla1[[#This Row],[CODIGO]])</f>
        <v>0</v>
      </c>
      <c r="H1196" s="28">
        <f>SUMIFS(Tabla16[IVA],Tabla16[NUM],Tabla1[[#This Row],[CODIGO]])</f>
        <v>0</v>
      </c>
      <c r="I1196" s="28">
        <f>SUMIFS(Tabla16[ISR RET.],Tabla16[NUM],Tabla1[[#This Row],[CODIGO]])</f>
        <v>0</v>
      </c>
      <c r="J1196" s="28">
        <f>SUMIFS(Tabla16[IVA RET.],Tabla16[NUM],Tabla1[[#This Row],[CODIGO]])</f>
        <v>0</v>
      </c>
      <c r="K1196" t="str">
        <f>FIXED(Tabla1[[#This Row],[TASA 16%]],0)</f>
        <v>0</v>
      </c>
      <c r="L1196" t="str">
        <f>FIXED(Tabla1[[#This Row],[TASA 0%]],0)</f>
        <v>0</v>
      </c>
      <c r="M1196" t="str">
        <f>FIXED(Tabla1[[#This Row],[TASA EXE.]],0)</f>
        <v>0</v>
      </c>
      <c r="N1196" t="str">
        <f>FIXED(Tabla1[[#This Row],[IVA]],0)</f>
        <v>0</v>
      </c>
      <c r="O1196" t="str">
        <f>FIXED(Tabla1[[#This Row],[ISR RET]],0)</f>
        <v>0</v>
      </c>
      <c r="P1196" t="str">
        <f>FIXED(Tabla1[[#This Row],[IVA RET]],0)</f>
        <v>0</v>
      </c>
      <c r="R1196" s="35">
        <f>Tabla1[[#This Row],[TASA 16]]*16%</f>
        <v>0</v>
      </c>
    </row>
    <row r="1197" spans="2:18" x14ac:dyDescent="0.25">
      <c r="B1197" t="str">
        <f>'[1]210 Y RFC'!A1197</f>
        <v>AUSM621015LY0</v>
      </c>
      <c r="C1197" t="str">
        <f>'[1]210 Y RFC'!B1197</f>
        <v>210-1194</v>
      </c>
      <c r="D1197" t="str">
        <f>'[1]210 Y RFC'!C1197</f>
        <v>AGUIRRE SOTO MIGUEL</v>
      </c>
      <c r="E1197" s="28">
        <f>SUMIFS(Tabla16[TASA 16],Tabla16[NUM],Tabla1[[#This Row],[CODIGO]])</f>
        <v>0</v>
      </c>
      <c r="F1197" s="28">
        <f>SUMIFS(Tabla16[TASA 0%],Tabla16[NUM],Tabla1[[#This Row],[CODIGO]])</f>
        <v>0</v>
      </c>
      <c r="G1197" s="28">
        <f>SUMIFS(Tabla16[[EXENTO ]],Tabla16[NUM],Tabla1[[#This Row],[CODIGO]])</f>
        <v>0</v>
      </c>
      <c r="H1197" s="28">
        <f>SUMIFS(Tabla16[IVA],Tabla16[NUM],Tabla1[[#This Row],[CODIGO]])</f>
        <v>0</v>
      </c>
      <c r="I1197" s="28">
        <f>SUMIFS(Tabla16[ISR RET.],Tabla16[NUM],Tabla1[[#This Row],[CODIGO]])</f>
        <v>0</v>
      </c>
      <c r="J1197" s="28">
        <f>SUMIFS(Tabla16[IVA RET.],Tabla16[NUM],Tabla1[[#This Row],[CODIGO]])</f>
        <v>0</v>
      </c>
      <c r="K1197" t="str">
        <f>FIXED(Tabla1[[#This Row],[TASA 16%]],0)</f>
        <v>0</v>
      </c>
      <c r="L1197" t="str">
        <f>FIXED(Tabla1[[#This Row],[TASA 0%]],0)</f>
        <v>0</v>
      </c>
      <c r="M1197" t="str">
        <f>FIXED(Tabla1[[#This Row],[TASA EXE.]],0)</f>
        <v>0</v>
      </c>
      <c r="N1197" t="str">
        <f>FIXED(Tabla1[[#This Row],[IVA]],0)</f>
        <v>0</v>
      </c>
      <c r="O1197" t="str">
        <f>FIXED(Tabla1[[#This Row],[ISR RET]],0)</f>
        <v>0</v>
      </c>
      <c r="P1197" t="str">
        <f>FIXED(Tabla1[[#This Row],[IVA RET]],0)</f>
        <v>0</v>
      </c>
      <c r="R1197" s="35">
        <f>Tabla1[[#This Row],[TASA 16]]*16%</f>
        <v>0</v>
      </c>
    </row>
    <row r="1198" spans="2:18" x14ac:dyDescent="0.25">
      <c r="B1198" t="str">
        <f>'[1]210 Y RFC'!A1198</f>
        <v>CGS9910049K8</v>
      </c>
      <c r="C1198" t="str">
        <f>'[1]210 Y RFC'!B1198</f>
        <v>210-1195</v>
      </c>
      <c r="D1198" t="str">
        <f>'[1]210 Y RFC'!C1198</f>
        <v>COMERCIALIZADORA DE GRANOS SELECCIONADOS SA DE CV</v>
      </c>
      <c r="E1198" s="28">
        <f>SUMIFS(Tabla16[TASA 16],Tabla16[NUM],Tabla1[[#This Row],[CODIGO]])</f>
        <v>0</v>
      </c>
      <c r="F1198" s="28">
        <f>SUMIFS(Tabla16[TASA 0%],Tabla16[NUM],Tabla1[[#This Row],[CODIGO]])</f>
        <v>0</v>
      </c>
      <c r="G1198" s="28">
        <f>SUMIFS(Tabla16[[EXENTO ]],Tabla16[NUM],Tabla1[[#This Row],[CODIGO]])</f>
        <v>0</v>
      </c>
      <c r="H1198" s="28">
        <f>SUMIFS(Tabla16[IVA],Tabla16[NUM],Tabla1[[#This Row],[CODIGO]])</f>
        <v>0</v>
      </c>
      <c r="I1198" s="28">
        <f>SUMIFS(Tabla16[ISR RET.],Tabla16[NUM],Tabla1[[#This Row],[CODIGO]])</f>
        <v>0</v>
      </c>
      <c r="J1198" s="28">
        <f>SUMIFS(Tabla16[IVA RET.],Tabla16[NUM],Tabla1[[#This Row],[CODIGO]])</f>
        <v>0</v>
      </c>
      <c r="K1198" t="str">
        <f>FIXED(Tabla1[[#This Row],[TASA 16%]],0)</f>
        <v>0</v>
      </c>
      <c r="L1198" t="str">
        <f>FIXED(Tabla1[[#This Row],[TASA 0%]],0)</f>
        <v>0</v>
      </c>
      <c r="M1198" t="str">
        <f>FIXED(Tabla1[[#This Row],[TASA EXE.]],0)</f>
        <v>0</v>
      </c>
      <c r="N1198" t="str">
        <f>FIXED(Tabla1[[#This Row],[IVA]],0)</f>
        <v>0</v>
      </c>
      <c r="O1198" t="str">
        <f>FIXED(Tabla1[[#This Row],[ISR RET]],0)</f>
        <v>0</v>
      </c>
      <c r="P1198" t="str">
        <f>FIXED(Tabla1[[#This Row],[IVA RET]],0)</f>
        <v>0</v>
      </c>
      <c r="R1198" s="35">
        <f>Tabla1[[#This Row],[TASA 16]]*16%</f>
        <v>0</v>
      </c>
    </row>
    <row r="1199" spans="2:18" x14ac:dyDescent="0.25">
      <c r="B1199" t="str">
        <f>'[1]210 Y RFC'!A1199</f>
        <v>CMF001204BF7</v>
      </c>
      <c r="C1199" t="str">
        <f>'[1]210 Y RFC'!B1199</f>
        <v>210-1196</v>
      </c>
      <c r="D1199" t="str">
        <f>'[1]210 Y RFC'!C1199</f>
        <v>COMERCIALIZADORA MEDICA FARMACEUTICA SA DE CV</v>
      </c>
      <c r="E1199" s="28">
        <f>SUMIFS(Tabla16[TASA 16],Tabla16[NUM],Tabla1[[#This Row],[CODIGO]])</f>
        <v>0</v>
      </c>
      <c r="F1199" s="28">
        <f>SUMIFS(Tabla16[TASA 0%],Tabla16[NUM],Tabla1[[#This Row],[CODIGO]])</f>
        <v>0</v>
      </c>
      <c r="G1199" s="28">
        <f>SUMIFS(Tabla16[[EXENTO ]],Tabla16[NUM],Tabla1[[#This Row],[CODIGO]])</f>
        <v>0</v>
      </c>
      <c r="H1199" s="28">
        <f>SUMIFS(Tabla16[IVA],Tabla16[NUM],Tabla1[[#This Row],[CODIGO]])</f>
        <v>0</v>
      </c>
      <c r="I1199" s="28">
        <f>SUMIFS(Tabla16[ISR RET.],Tabla16[NUM],Tabla1[[#This Row],[CODIGO]])</f>
        <v>0</v>
      </c>
      <c r="J1199" s="28">
        <f>SUMIFS(Tabla16[IVA RET.],Tabla16[NUM],Tabla1[[#This Row],[CODIGO]])</f>
        <v>0</v>
      </c>
      <c r="K1199" t="str">
        <f>FIXED(Tabla1[[#This Row],[TASA 16%]],0)</f>
        <v>0</v>
      </c>
      <c r="L1199" t="str">
        <f>FIXED(Tabla1[[#This Row],[TASA 0%]],0)</f>
        <v>0</v>
      </c>
      <c r="M1199" t="str">
        <f>FIXED(Tabla1[[#This Row],[TASA EXE.]],0)</f>
        <v>0</v>
      </c>
      <c r="N1199" t="str">
        <f>FIXED(Tabla1[[#This Row],[IVA]],0)</f>
        <v>0</v>
      </c>
      <c r="O1199" t="str">
        <f>FIXED(Tabla1[[#This Row],[ISR RET]],0)</f>
        <v>0</v>
      </c>
      <c r="P1199" t="str">
        <f>FIXED(Tabla1[[#This Row],[IVA RET]],0)</f>
        <v>0</v>
      </c>
      <c r="R1199" s="35">
        <f>Tabla1[[#This Row],[TASA 16]]*16%</f>
        <v>0</v>
      </c>
    </row>
    <row r="1200" spans="2:18" x14ac:dyDescent="0.25">
      <c r="B1200" t="str">
        <f>'[1]210 Y RFC'!A1200</f>
        <v>GAGG721111KJ6</v>
      </c>
      <c r="C1200" t="str">
        <f>'[1]210 Y RFC'!B1200</f>
        <v>210-1197</v>
      </c>
      <c r="D1200" t="str">
        <f>'[1]210 Y RFC'!C1200</f>
        <v>GARCIA DE GANTE GUILLERMO RAYMUNDO</v>
      </c>
      <c r="E1200" s="28">
        <f>SUMIFS(Tabla16[TASA 16],Tabla16[NUM],Tabla1[[#This Row],[CODIGO]])</f>
        <v>0</v>
      </c>
      <c r="F1200" s="28">
        <f>SUMIFS(Tabla16[TASA 0%],Tabla16[NUM],Tabla1[[#This Row],[CODIGO]])</f>
        <v>0</v>
      </c>
      <c r="G1200" s="28">
        <f>SUMIFS(Tabla16[[EXENTO ]],Tabla16[NUM],Tabla1[[#This Row],[CODIGO]])</f>
        <v>0</v>
      </c>
      <c r="H1200" s="28">
        <f>SUMIFS(Tabla16[IVA],Tabla16[NUM],Tabla1[[#This Row],[CODIGO]])</f>
        <v>0</v>
      </c>
      <c r="I1200" s="28">
        <f>SUMIFS(Tabla16[ISR RET.],Tabla16[NUM],Tabla1[[#This Row],[CODIGO]])</f>
        <v>0</v>
      </c>
      <c r="J1200" s="28">
        <f>SUMIFS(Tabla16[IVA RET.],Tabla16[NUM],Tabla1[[#This Row],[CODIGO]])</f>
        <v>0</v>
      </c>
      <c r="K1200" t="str">
        <f>FIXED(Tabla1[[#This Row],[TASA 16%]],0)</f>
        <v>0</v>
      </c>
      <c r="L1200" t="str">
        <f>FIXED(Tabla1[[#This Row],[TASA 0%]],0)</f>
        <v>0</v>
      </c>
      <c r="M1200" t="str">
        <f>FIXED(Tabla1[[#This Row],[TASA EXE.]],0)</f>
        <v>0</v>
      </c>
      <c r="N1200" t="str">
        <f>FIXED(Tabla1[[#This Row],[IVA]],0)</f>
        <v>0</v>
      </c>
      <c r="O1200" t="str">
        <f>FIXED(Tabla1[[#This Row],[ISR RET]],0)</f>
        <v>0</v>
      </c>
      <c r="P1200" t="str">
        <f>FIXED(Tabla1[[#This Row],[IVA RET]],0)</f>
        <v>0</v>
      </c>
      <c r="R1200" s="35">
        <f>Tabla1[[#This Row],[TASA 16]]*16%</f>
        <v>0</v>
      </c>
    </row>
    <row r="1201" spans="2:20" x14ac:dyDescent="0.25">
      <c r="B1201" t="str">
        <f>'[1]210 Y RFC'!A1201</f>
        <v>LMY020220GI5</v>
      </c>
      <c r="C1201" t="str">
        <f>'[1]210 Y RFC'!B1201</f>
        <v>210-1198</v>
      </c>
      <c r="D1201" t="str">
        <f>'[1]210 Y RFC'!C1201</f>
        <v>LABORATORIO MYRYAM SA DE CV</v>
      </c>
      <c r="E1201" s="28">
        <f>SUMIFS(Tabla16[TASA 16],Tabla16[NUM],Tabla1[[#This Row],[CODIGO]])</f>
        <v>0</v>
      </c>
      <c r="F1201" s="28">
        <f>SUMIFS(Tabla16[TASA 0%],Tabla16[NUM],Tabla1[[#This Row],[CODIGO]])</f>
        <v>0</v>
      </c>
      <c r="G1201" s="28">
        <f>SUMIFS(Tabla16[[EXENTO ]],Tabla16[NUM],Tabla1[[#This Row],[CODIGO]])</f>
        <v>0</v>
      </c>
      <c r="H1201" s="28">
        <f>SUMIFS(Tabla16[IVA],Tabla16[NUM],Tabla1[[#This Row],[CODIGO]])</f>
        <v>0</v>
      </c>
      <c r="I1201" s="28">
        <f>SUMIFS(Tabla16[ISR RET.],Tabla16[NUM],Tabla1[[#This Row],[CODIGO]])</f>
        <v>0</v>
      </c>
      <c r="J1201" s="28">
        <f>SUMIFS(Tabla16[IVA RET.],Tabla16[NUM],Tabla1[[#This Row],[CODIGO]])</f>
        <v>0</v>
      </c>
      <c r="K1201" t="str">
        <f>FIXED(Tabla1[[#This Row],[TASA 16%]],0)</f>
        <v>0</v>
      </c>
      <c r="L1201" t="str">
        <f>FIXED(Tabla1[[#This Row],[TASA 0%]],0)</f>
        <v>0</v>
      </c>
      <c r="M1201" t="str">
        <f>FIXED(Tabla1[[#This Row],[TASA EXE.]],0)</f>
        <v>0</v>
      </c>
      <c r="N1201" t="str">
        <f>FIXED(Tabla1[[#This Row],[IVA]],0)</f>
        <v>0</v>
      </c>
      <c r="O1201" t="str">
        <f>FIXED(Tabla1[[#This Row],[ISR RET]],0)</f>
        <v>0</v>
      </c>
      <c r="P1201" t="str">
        <f>FIXED(Tabla1[[#This Row],[IVA RET]],0)</f>
        <v>0</v>
      </c>
      <c r="R1201" s="35">
        <f>Tabla1[[#This Row],[TASA 16]]*16%</f>
        <v>0</v>
      </c>
    </row>
    <row r="1202" spans="2:20" x14ac:dyDescent="0.25">
      <c r="B1202" t="str">
        <f>'[1]210 Y RFC'!A1202</f>
        <v>MAVK700616KV0</v>
      </c>
      <c r="C1202" t="str">
        <f>'[1]210 Y RFC'!B1202</f>
        <v>210-1199</v>
      </c>
      <c r="D1202" t="str">
        <f>'[1]210 Y RFC'!C1202</f>
        <v>MARTIN DEL CAMPO VILLALOBOS KARLA BETHEL</v>
      </c>
      <c r="E1202" s="28">
        <f>SUMIFS(Tabla16[TASA 16],Tabla16[NUM],Tabla1[[#This Row],[CODIGO]])</f>
        <v>1077.5625</v>
      </c>
      <c r="F1202" s="28">
        <f>SUMIFS(Tabla16[TASA 0%],Tabla16[NUM],Tabla1[[#This Row],[CODIGO]])</f>
        <v>2.7500000000003411E-2</v>
      </c>
      <c r="G1202" s="28">
        <f>SUMIFS(Tabla16[[EXENTO ]],Tabla16[NUM],Tabla1[[#This Row],[CODIGO]])</f>
        <v>0</v>
      </c>
      <c r="H1202" s="28">
        <f>SUMIFS(Tabla16[IVA],Tabla16[NUM],Tabla1[[#This Row],[CODIGO]])</f>
        <v>172.41</v>
      </c>
      <c r="I1202" s="28">
        <f>SUMIFS(Tabla16[ISR RET.],Tabla16[NUM],Tabla1[[#This Row],[CODIGO]])</f>
        <v>0</v>
      </c>
      <c r="J1202" s="28">
        <f>SUMIFS(Tabla16[IVA RET.],Tabla16[NUM],Tabla1[[#This Row],[CODIGO]])</f>
        <v>0</v>
      </c>
      <c r="K1202" t="str">
        <f>FIXED(Tabla1[[#This Row],[TASA 16%]],0)</f>
        <v>1,078</v>
      </c>
      <c r="L1202" t="str">
        <f>FIXED(Tabla1[[#This Row],[TASA 0%]],0)</f>
        <v>0</v>
      </c>
      <c r="M1202" t="str">
        <f>FIXED(Tabla1[[#This Row],[TASA EXE.]],0)</f>
        <v>0</v>
      </c>
      <c r="N1202" t="str">
        <f>FIXED(Tabla1[[#This Row],[IVA]],0)</f>
        <v>172</v>
      </c>
      <c r="O1202" t="str">
        <f>FIXED(Tabla1[[#This Row],[ISR RET]],0)</f>
        <v>0</v>
      </c>
      <c r="P1202" t="str">
        <f>FIXED(Tabla1[[#This Row],[IVA RET]],0)</f>
        <v>0</v>
      </c>
      <c r="R1202" s="35">
        <f>Tabla1[[#This Row],[TASA 16]]*16%</f>
        <v>172.48</v>
      </c>
    </row>
    <row r="1203" spans="2:20" x14ac:dyDescent="0.25">
      <c r="B1203" t="str">
        <f>'[1]210 Y RFC'!A1203</f>
        <v>EGO8510093Y0</v>
      </c>
      <c r="C1203" t="str">
        <f>'[1]210 Y RFC'!B1203</f>
        <v>210-1200</v>
      </c>
      <c r="D1203" t="str">
        <f>'[1]210 Y RFC'!C1203</f>
        <v>EMPACADORA LOS GORDOS SA DE CV</v>
      </c>
      <c r="E1203" s="28">
        <f>SUMIFS(Tabla16[TASA 16],Tabla16[NUM],Tabla1[[#This Row],[CODIGO]])</f>
        <v>0</v>
      </c>
      <c r="F1203" s="28">
        <f>SUMIFS(Tabla16[TASA 0%],Tabla16[NUM],Tabla1[[#This Row],[CODIGO]])</f>
        <v>0</v>
      </c>
      <c r="G1203" s="28">
        <f>SUMIFS(Tabla16[[EXENTO ]],Tabla16[NUM],Tabla1[[#This Row],[CODIGO]])</f>
        <v>0</v>
      </c>
      <c r="H1203" s="28">
        <f>SUMIFS(Tabla16[IVA],Tabla16[NUM],Tabla1[[#This Row],[CODIGO]])</f>
        <v>0</v>
      </c>
      <c r="I1203" s="28">
        <f>SUMIFS(Tabla16[ISR RET.],Tabla16[NUM],Tabla1[[#This Row],[CODIGO]])</f>
        <v>0</v>
      </c>
      <c r="J1203" s="28">
        <f>SUMIFS(Tabla16[IVA RET.],Tabla16[NUM],Tabla1[[#This Row],[CODIGO]])</f>
        <v>0</v>
      </c>
      <c r="K1203" t="str">
        <f>FIXED(Tabla1[[#This Row],[TASA 16%]],0)</f>
        <v>0</v>
      </c>
      <c r="L1203" t="str">
        <f>FIXED(Tabla1[[#This Row],[TASA 0%]],0)</f>
        <v>0</v>
      </c>
      <c r="M1203" t="str">
        <f>FIXED(Tabla1[[#This Row],[TASA EXE.]],0)</f>
        <v>0</v>
      </c>
      <c r="N1203" t="str">
        <f>FIXED(Tabla1[[#This Row],[IVA]],0)</f>
        <v>0</v>
      </c>
      <c r="O1203" t="str">
        <f>FIXED(Tabla1[[#This Row],[ISR RET]],0)</f>
        <v>0</v>
      </c>
      <c r="P1203" t="str">
        <f>FIXED(Tabla1[[#This Row],[IVA RET]],0)</f>
        <v>0</v>
      </c>
      <c r="R1203" s="35">
        <f>Tabla1[[#This Row],[TASA 16]]*16%</f>
        <v>0</v>
      </c>
      <c r="T1203" s="67"/>
    </row>
    <row r="1204" spans="2:20" x14ac:dyDescent="0.25">
      <c r="B1204" t="str">
        <f>'[1]210 Y RFC'!A1204</f>
        <v>GUHE7708093K7</v>
      </c>
      <c r="C1204" t="str">
        <f>'[1]210 Y RFC'!B1204</f>
        <v>210-1201</v>
      </c>
      <c r="D1204" t="str">
        <f>'[1]210 Y RFC'!C1204</f>
        <v>GUTIERREZ HERNANDEZ ELEONORA</v>
      </c>
      <c r="E1204" s="28">
        <f>SUMIFS(Tabla16[TASA 16],Tabla16[NUM],Tabla1[[#This Row],[CODIGO]])</f>
        <v>19894.8125</v>
      </c>
      <c r="F1204" s="28">
        <f>SUMIFS(Tabla16[TASA 0%],Tabla16[NUM],Tabla1[[#This Row],[CODIGO]])</f>
        <v>15926.957500000002</v>
      </c>
      <c r="G1204" s="28">
        <f>SUMIFS(Tabla16[[EXENTO ]],Tabla16[NUM],Tabla1[[#This Row],[CODIGO]])</f>
        <v>571.83000000000004</v>
      </c>
      <c r="H1204" s="28">
        <f>SUMIFS(Tabla16[IVA],Tabla16[NUM],Tabla1[[#This Row],[CODIGO]])</f>
        <v>3183.17</v>
      </c>
      <c r="I1204" s="28">
        <f>SUMIFS(Tabla16[ISR RET.],Tabla16[NUM],Tabla1[[#This Row],[CODIGO]])</f>
        <v>0</v>
      </c>
      <c r="J1204" s="28">
        <f>SUMIFS(Tabla16[IVA RET.],Tabla16[NUM],Tabla1[[#This Row],[CODIGO]])</f>
        <v>0</v>
      </c>
      <c r="K1204" t="str">
        <f>FIXED(Tabla1[[#This Row],[TASA 16%]],0)</f>
        <v>19,895</v>
      </c>
      <c r="L1204" t="str">
        <f>FIXED(Tabla1[[#This Row],[TASA 0%]],0)</f>
        <v>15,927</v>
      </c>
      <c r="M1204" t="str">
        <f>FIXED(Tabla1[[#This Row],[TASA EXE.]],0)</f>
        <v>572</v>
      </c>
      <c r="N1204" t="str">
        <f>FIXED(Tabla1[[#This Row],[IVA]],0)</f>
        <v>3,183</v>
      </c>
      <c r="O1204" t="str">
        <f>FIXED(Tabla1[[#This Row],[ISR RET]],0)</f>
        <v>0</v>
      </c>
      <c r="P1204" t="str">
        <f>FIXED(Tabla1[[#This Row],[IVA RET]],0)</f>
        <v>0</v>
      </c>
      <c r="R1204" s="35">
        <f>Tabla1[[#This Row],[TASA 16]]*16%</f>
        <v>3183.2000000000003</v>
      </c>
    </row>
    <row r="1205" spans="2:20" x14ac:dyDescent="0.25">
      <c r="B1205" t="str">
        <f>'[1]210 Y RFC'!A1205</f>
        <v>GOAL640622E61</v>
      </c>
      <c r="C1205" t="str">
        <f>'[1]210 Y RFC'!B1205</f>
        <v>210-1202</v>
      </c>
      <c r="D1205" t="str">
        <f>'[1]210 Y RFC'!C1205</f>
        <v>GOMEZ ARIAS JOSE LUIS</v>
      </c>
      <c r="E1205" s="28">
        <f>SUMIFS(Tabla16[TASA 16],Tabla16[NUM],Tabla1[[#This Row],[CODIGO]])</f>
        <v>0</v>
      </c>
      <c r="F1205" s="28">
        <f>SUMIFS(Tabla16[TASA 0%],Tabla16[NUM],Tabla1[[#This Row],[CODIGO]])</f>
        <v>0</v>
      </c>
      <c r="G1205" s="28">
        <f>SUMIFS(Tabla16[[EXENTO ]],Tabla16[NUM],Tabla1[[#This Row],[CODIGO]])</f>
        <v>0</v>
      </c>
      <c r="H1205" s="28">
        <f>SUMIFS(Tabla16[IVA],Tabla16[NUM],Tabla1[[#This Row],[CODIGO]])</f>
        <v>0</v>
      </c>
      <c r="I1205" s="28">
        <f>SUMIFS(Tabla16[ISR RET.],Tabla16[NUM],Tabla1[[#This Row],[CODIGO]])</f>
        <v>0</v>
      </c>
      <c r="J1205" s="28">
        <f>SUMIFS(Tabla16[IVA RET.],Tabla16[NUM],Tabla1[[#This Row],[CODIGO]])</f>
        <v>0</v>
      </c>
      <c r="K1205" t="str">
        <f>FIXED(Tabla1[[#This Row],[TASA 16%]],0)</f>
        <v>0</v>
      </c>
      <c r="L1205" t="str">
        <f>FIXED(Tabla1[[#This Row],[TASA 0%]],0)</f>
        <v>0</v>
      </c>
      <c r="M1205" t="str">
        <f>FIXED(Tabla1[[#This Row],[TASA EXE.]],0)</f>
        <v>0</v>
      </c>
      <c r="N1205" t="str">
        <f>FIXED(Tabla1[[#This Row],[IVA]],0)</f>
        <v>0</v>
      </c>
      <c r="O1205" t="str">
        <f>FIXED(Tabla1[[#This Row],[ISR RET]],0)</f>
        <v>0</v>
      </c>
      <c r="P1205" t="str">
        <f>FIXED(Tabla1[[#This Row],[IVA RET]],0)</f>
        <v>0</v>
      </c>
      <c r="R1205" s="35">
        <f>Tabla1[[#This Row],[TASA 16]]*16%</f>
        <v>0</v>
      </c>
    </row>
    <row r="1206" spans="2:20" x14ac:dyDescent="0.25">
      <c r="B1206" t="str">
        <f>'[1]210 Y RFC'!A1206</f>
        <v>CCJ181128119</v>
      </c>
      <c r="C1206" t="str">
        <f>'[1]210 Y RFC'!B1206</f>
        <v>210-1203</v>
      </c>
      <c r="D1206" t="str">
        <f>'[1]210 Y RFC'!C1206</f>
        <v>COMERCIALIZADORA CUNA JP SA DE CV</v>
      </c>
      <c r="E1206" s="28">
        <f>SUMIFS(Tabla16[TASA 16],Tabla16[NUM],Tabla1[[#This Row],[CODIGO]])</f>
        <v>0</v>
      </c>
      <c r="F1206" s="28">
        <f>SUMIFS(Tabla16[TASA 0%],Tabla16[NUM],Tabla1[[#This Row],[CODIGO]])</f>
        <v>0</v>
      </c>
      <c r="G1206" s="28">
        <f>SUMIFS(Tabla16[[EXENTO ]],Tabla16[NUM],Tabla1[[#This Row],[CODIGO]])</f>
        <v>0</v>
      </c>
      <c r="H1206" s="28">
        <f>SUMIFS(Tabla16[IVA],Tabla16[NUM],Tabla1[[#This Row],[CODIGO]])</f>
        <v>0</v>
      </c>
      <c r="I1206" s="28">
        <f>SUMIFS(Tabla16[ISR RET.],Tabla16[NUM],Tabla1[[#This Row],[CODIGO]])</f>
        <v>0</v>
      </c>
      <c r="J1206" s="28">
        <f>SUMIFS(Tabla16[IVA RET.],Tabla16[NUM],Tabla1[[#This Row],[CODIGO]])</f>
        <v>0</v>
      </c>
      <c r="K1206" t="str">
        <f>FIXED(Tabla1[[#This Row],[TASA 16%]],0)</f>
        <v>0</v>
      </c>
      <c r="L1206" t="str">
        <f>FIXED(Tabla1[[#This Row],[TASA 0%]],0)</f>
        <v>0</v>
      </c>
      <c r="M1206" t="str">
        <f>FIXED(Tabla1[[#This Row],[TASA EXE.]],0)</f>
        <v>0</v>
      </c>
      <c r="N1206" t="str">
        <f>FIXED(Tabla1[[#This Row],[IVA]],0)</f>
        <v>0</v>
      </c>
      <c r="O1206" t="str">
        <f>FIXED(Tabla1[[#This Row],[ISR RET]],0)</f>
        <v>0</v>
      </c>
      <c r="P1206" t="str">
        <f>FIXED(Tabla1[[#This Row],[IVA RET]],0)</f>
        <v>0</v>
      </c>
      <c r="R1206" s="35">
        <f>Tabla1[[#This Row],[TASA 16]]*16%</f>
        <v>0</v>
      </c>
    </row>
    <row r="1207" spans="2:20" x14ac:dyDescent="0.25">
      <c r="B1207" t="str">
        <f>'[1]210 Y RFC'!A1207</f>
        <v>MIB971009QE0</v>
      </c>
      <c r="C1207" t="str">
        <f>'[1]210 Y RFC'!B1207</f>
        <v>210-1204</v>
      </c>
      <c r="D1207" t="str">
        <f>'[1]210 Y RFC'!C1207</f>
        <v>MAQUILADORA IBARRA</v>
      </c>
      <c r="E1207" s="28">
        <f>SUMIFS(Tabla16[TASA 16],Tabla16[NUM],Tabla1[[#This Row],[CODIGO]])</f>
        <v>0</v>
      </c>
      <c r="F1207" s="28">
        <f>SUMIFS(Tabla16[TASA 0%],Tabla16[NUM],Tabla1[[#This Row],[CODIGO]])</f>
        <v>0</v>
      </c>
      <c r="G1207" s="28">
        <f>SUMIFS(Tabla16[[EXENTO ]],Tabla16[NUM],Tabla1[[#This Row],[CODIGO]])</f>
        <v>0</v>
      </c>
      <c r="H1207" s="28">
        <f>SUMIFS(Tabla16[IVA],Tabla16[NUM],Tabla1[[#This Row],[CODIGO]])</f>
        <v>0</v>
      </c>
      <c r="I1207" s="28">
        <f>SUMIFS(Tabla16[ISR RET.],Tabla16[NUM],Tabla1[[#This Row],[CODIGO]])</f>
        <v>0</v>
      </c>
      <c r="J1207" s="28">
        <f>SUMIFS(Tabla16[IVA RET.],Tabla16[NUM],Tabla1[[#This Row],[CODIGO]])</f>
        <v>0</v>
      </c>
      <c r="K1207" t="str">
        <f>FIXED(Tabla1[[#This Row],[TASA 16%]],0)</f>
        <v>0</v>
      </c>
      <c r="L1207" t="str">
        <f>FIXED(Tabla1[[#This Row],[TASA 0%]],0)</f>
        <v>0</v>
      </c>
      <c r="M1207" t="str">
        <f>FIXED(Tabla1[[#This Row],[TASA EXE.]],0)</f>
        <v>0</v>
      </c>
      <c r="N1207" t="str">
        <f>FIXED(Tabla1[[#This Row],[IVA]],0)</f>
        <v>0</v>
      </c>
      <c r="O1207" t="str">
        <f>FIXED(Tabla1[[#This Row],[ISR RET]],0)</f>
        <v>0</v>
      </c>
      <c r="P1207" t="str">
        <f>FIXED(Tabla1[[#This Row],[IVA RET]],0)</f>
        <v>0</v>
      </c>
      <c r="R1207" s="35">
        <f>Tabla1[[#This Row],[TASA 16]]*16%</f>
        <v>0</v>
      </c>
    </row>
    <row r="1208" spans="2:20" x14ac:dyDescent="0.25">
      <c r="B1208" t="str">
        <f>'[1]210 Y RFC'!A1208</f>
        <v>POM870528LZ5</v>
      </c>
      <c r="C1208" t="str">
        <f>'[1]210 Y RFC'!B1208</f>
        <v>210-1205</v>
      </c>
      <c r="D1208" t="str">
        <f>'[1]210 Y RFC'!C1208</f>
        <v>POMOK SA DE CV</v>
      </c>
      <c r="E1208" s="28">
        <f>SUMIFS(Tabla16[TASA 16],Tabla16[NUM],Tabla1[[#This Row],[CODIGO]])</f>
        <v>0</v>
      </c>
      <c r="F1208" s="28">
        <f>SUMIFS(Tabla16[TASA 0%],Tabla16[NUM],Tabla1[[#This Row],[CODIGO]])</f>
        <v>0</v>
      </c>
      <c r="G1208" s="28">
        <f>SUMIFS(Tabla16[[EXENTO ]],Tabla16[NUM],Tabla1[[#This Row],[CODIGO]])</f>
        <v>0</v>
      </c>
      <c r="H1208" s="28">
        <f>SUMIFS(Tabla16[IVA],Tabla16[NUM],Tabla1[[#This Row],[CODIGO]])</f>
        <v>0</v>
      </c>
      <c r="I1208" s="28">
        <f>SUMIFS(Tabla16[ISR RET.],Tabla16[NUM],Tabla1[[#This Row],[CODIGO]])</f>
        <v>0</v>
      </c>
      <c r="J1208" s="28">
        <f>SUMIFS(Tabla16[IVA RET.],Tabla16[NUM],Tabla1[[#This Row],[CODIGO]])</f>
        <v>0</v>
      </c>
      <c r="K1208" t="str">
        <f>FIXED(Tabla1[[#This Row],[TASA 16%]],0)</f>
        <v>0</v>
      </c>
      <c r="L1208" t="str">
        <f>FIXED(Tabla1[[#This Row],[TASA 0%]],0)</f>
        <v>0</v>
      </c>
      <c r="M1208" t="str">
        <f>FIXED(Tabla1[[#This Row],[TASA EXE.]],0)</f>
        <v>0</v>
      </c>
      <c r="N1208" t="str">
        <f>FIXED(Tabla1[[#This Row],[IVA]],0)</f>
        <v>0</v>
      </c>
      <c r="O1208" t="str">
        <f>FIXED(Tabla1[[#This Row],[ISR RET]],0)</f>
        <v>0</v>
      </c>
      <c r="P1208" t="str">
        <f>FIXED(Tabla1[[#This Row],[IVA RET]],0)</f>
        <v>0</v>
      </c>
      <c r="R1208" s="35">
        <f>Tabla1[[#This Row],[TASA 16]]*16%</f>
        <v>0</v>
      </c>
    </row>
    <row r="1209" spans="2:20" x14ac:dyDescent="0.25">
      <c r="B1209" t="str">
        <f>'[1]210 Y RFC'!A1209</f>
        <v>PTA021220C64</v>
      </c>
      <c r="C1209" t="str">
        <f>'[1]210 Y RFC'!B1209</f>
        <v>210-1206</v>
      </c>
      <c r="D1209" t="str">
        <f>'[1]210 Y RFC'!C1209</f>
        <v>PINTA TEPA DE LOS ALTOS S DE RL DE CV</v>
      </c>
      <c r="E1209" s="28">
        <f>SUMIFS(Tabla16[TASA 16],Tabla16[NUM],Tabla1[[#This Row],[CODIGO]])</f>
        <v>0</v>
      </c>
      <c r="F1209" s="28">
        <f>SUMIFS(Tabla16[TASA 0%],Tabla16[NUM],Tabla1[[#This Row],[CODIGO]])</f>
        <v>0</v>
      </c>
      <c r="G1209" s="28">
        <f>SUMIFS(Tabla16[[EXENTO ]],Tabla16[NUM],Tabla1[[#This Row],[CODIGO]])</f>
        <v>0</v>
      </c>
      <c r="H1209" s="28">
        <f>SUMIFS(Tabla16[IVA],Tabla16[NUM],Tabla1[[#This Row],[CODIGO]])</f>
        <v>0</v>
      </c>
      <c r="I1209" s="28">
        <f>SUMIFS(Tabla16[ISR RET.],Tabla16[NUM],Tabla1[[#This Row],[CODIGO]])</f>
        <v>0</v>
      </c>
      <c r="J1209" s="28">
        <f>SUMIFS(Tabla16[IVA RET.],Tabla16[NUM],Tabla1[[#This Row],[CODIGO]])</f>
        <v>0</v>
      </c>
      <c r="K1209" t="str">
        <f>FIXED(Tabla1[[#This Row],[TASA 16%]],0)</f>
        <v>0</v>
      </c>
      <c r="L1209" t="str">
        <f>FIXED(Tabla1[[#This Row],[TASA 0%]],0)</f>
        <v>0</v>
      </c>
      <c r="M1209" t="str">
        <f>FIXED(Tabla1[[#This Row],[TASA EXE.]],0)</f>
        <v>0</v>
      </c>
      <c r="N1209" t="str">
        <f>FIXED(Tabla1[[#This Row],[IVA]],0)</f>
        <v>0</v>
      </c>
      <c r="O1209" t="str">
        <f>FIXED(Tabla1[[#This Row],[ISR RET]],0)</f>
        <v>0</v>
      </c>
      <c r="P1209" t="str">
        <f>FIXED(Tabla1[[#This Row],[IVA RET]],0)</f>
        <v>0</v>
      </c>
      <c r="R1209" s="35">
        <f>Tabla1[[#This Row],[TASA 16]]*16%</f>
        <v>0</v>
      </c>
    </row>
    <row r="1210" spans="2:20" x14ac:dyDescent="0.25">
      <c r="B1210" t="str">
        <f>'[1]210 Y RFC'!A1210</f>
        <v>DMA170421L85</v>
      </c>
      <c r="C1210" t="str">
        <f>'[1]210 Y RFC'!B1210</f>
        <v>210-1207</v>
      </c>
      <c r="D1210" t="str">
        <f>'[1]210 Y RFC'!C1210</f>
        <v>DISTRIBUIDORA EL MANTE SA DE CV</v>
      </c>
      <c r="E1210" s="28">
        <f>SUMIFS(Tabla16[TASA 16],Tabla16[NUM],Tabla1[[#This Row],[CODIGO]])</f>
        <v>0</v>
      </c>
      <c r="F1210" s="28">
        <f>SUMIFS(Tabla16[TASA 0%],Tabla16[NUM],Tabla1[[#This Row],[CODIGO]])</f>
        <v>0</v>
      </c>
      <c r="G1210" s="28">
        <f>SUMIFS(Tabla16[[EXENTO ]],Tabla16[NUM],Tabla1[[#This Row],[CODIGO]])</f>
        <v>0</v>
      </c>
      <c r="H1210" s="28">
        <f>SUMIFS(Tabla16[IVA],Tabla16[NUM],Tabla1[[#This Row],[CODIGO]])</f>
        <v>0</v>
      </c>
      <c r="I1210" s="28">
        <f>SUMIFS(Tabla16[ISR RET.],Tabla16[NUM],Tabla1[[#This Row],[CODIGO]])</f>
        <v>0</v>
      </c>
      <c r="J1210" s="28">
        <f>SUMIFS(Tabla16[IVA RET.],Tabla16[NUM],Tabla1[[#This Row],[CODIGO]])</f>
        <v>0</v>
      </c>
      <c r="K1210" t="str">
        <f>FIXED(Tabla1[[#This Row],[TASA 16%]],0)</f>
        <v>0</v>
      </c>
      <c r="L1210" t="str">
        <f>FIXED(Tabla1[[#This Row],[TASA 0%]],0)</f>
        <v>0</v>
      </c>
      <c r="M1210" t="str">
        <f>FIXED(Tabla1[[#This Row],[TASA EXE.]],0)</f>
        <v>0</v>
      </c>
      <c r="N1210" t="str">
        <f>FIXED(Tabla1[[#This Row],[IVA]],0)</f>
        <v>0</v>
      </c>
      <c r="O1210" t="str">
        <f>FIXED(Tabla1[[#This Row],[ISR RET]],0)</f>
        <v>0</v>
      </c>
      <c r="P1210" t="str">
        <f>FIXED(Tabla1[[#This Row],[IVA RET]],0)</f>
        <v>0</v>
      </c>
      <c r="R1210" s="35">
        <f>Tabla1[[#This Row],[TASA 16]]*16%</f>
        <v>0</v>
      </c>
    </row>
    <row r="1211" spans="2:20" x14ac:dyDescent="0.25">
      <c r="B1211" t="str">
        <f>'[1]210 Y RFC'!A1211</f>
        <v>CARS760405LB8</v>
      </c>
      <c r="C1211" t="str">
        <f>'[1]210 Y RFC'!B1211</f>
        <v>210-1208</v>
      </c>
      <c r="D1211" t="str">
        <f>'[1]210 Y RFC'!C1211</f>
        <v>CARMONA ROMERO SONIA</v>
      </c>
      <c r="E1211" s="28">
        <f>SUMIFS(Tabla16[TASA 16],Tabla16[NUM],Tabla1[[#This Row],[CODIGO]])</f>
        <v>0</v>
      </c>
      <c r="F1211" s="28">
        <f>SUMIFS(Tabla16[TASA 0%],Tabla16[NUM],Tabla1[[#This Row],[CODIGO]])</f>
        <v>0</v>
      </c>
      <c r="G1211" s="28">
        <f>SUMIFS(Tabla16[[EXENTO ]],Tabla16[NUM],Tabla1[[#This Row],[CODIGO]])</f>
        <v>0</v>
      </c>
      <c r="H1211" s="28">
        <f>SUMIFS(Tabla16[IVA],Tabla16[NUM],Tabla1[[#This Row],[CODIGO]])</f>
        <v>0</v>
      </c>
      <c r="I1211" s="28">
        <f>SUMIFS(Tabla16[ISR RET.],Tabla16[NUM],Tabla1[[#This Row],[CODIGO]])</f>
        <v>0</v>
      </c>
      <c r="J1211" s="28">
        <f>SUMIFS(Tabla16[IVA RET.],Tabla16[NUM],Tabla1[[#This Row],[CODIGO]])</f>
        <v>0</v>
      </c>
      <c r="K1211" t="str">
        <f>FIXED(Tabla1[[#This Row],[TASA 16%]],0)</f>
        <v>0</v>
      </c>
      <c r="L1211" t="str">
        <f>FIXED(Tabla1[[#This Row],[TASA 0%]],0)</f>
        <v>0</v>
      </c>
      <c r="M1211" t="str">
        <f>FIXED(Tabla1[[#This Row],[TASA EXE.]],0)</f>
        <v>0</v>
      </c>
      <c r="N1211" t="str">
        <f>FIXED(Tabla1[[#This Row],[IVA]],0)</f>
        <v>0</v>
      </c>
      <c r="O1211" t="str">
        <f>FIXED(Tabla1[[#This Row],[ISR RET]],0)</f>
        <v>0</v>
      </c>
      <c r="P1211" t="str">
        <f>FIXED(Tabla1[[#This Row],[IVA RET]],0)</f>
        <v>0</v>
      </c>
      <c r="R1211" s="35">
        <f>Tabla1[[#This Row],[TASA 16]]*16%</f>
        <v>0</v>
      </c>
    </row>
    <row r="1212" spans="2:20" x14ac:dyDescent="0.25">
      <c r="B1212" t="str">
        <f>'[1]210 Y RFC'!A1212</f>
        <v>HEL181106NN2</v>
      </c>
      <c r="C1212" t="str">
        <f>'[1]210 Y RFC'!B1212</f>
        <v>210-1209</v>
      </c>
      <c r="D1212" t="str">
        <f>'[1]210 Y RFC'!C1212</f>
        <v>HELPROCT SA DE CV</v>
      </c>
      <c r="E1212" s="28">
        <f>SUMIFS(Tabla16[TASA 16],Tabla16[NUM],Tabla1[[#This Row],[CODIGO]])</f>
        <v>0</v>
      </c>
      <c r="F1212" s="28">
        <f>SUMIFS(Tabla16[TASA 0%],Tabla16[NUM],Tabla1[[#This Row],[CODIGO]])</f>
        <v>0</v>
      </c>
      <c r="G1212" s="28">
        <f>SUMIFS(Tabla16[[EXENTO ]],Tabla16[NUM],Tabla1[[#This Row],[CODIGO]])</f>
        <v>0</v>
      </c>
      <c r="H1212" s="28">
        <f>SUMIFS(Tabla16[IVA],Tabla16[NUM],Tabla1[[#This Row],[CODIGO]])</f>
        <v>0</v>
      </c>
      <c r="I1212" s="28">
        <f>SUMIFS(Tabla16[ISR RET.],Tabla16[NUM],Tabla1[[#This Row],[CODIGO]])</f>
        <v>0</v>
      </c>
      <c r="J1212" s="28">
        <f>SUMIFS(Tabla16[IVA RET.],Tabla16[NUM],Tabla1[[#This Row],[CODIGO]])</f>
        <v>0</v>
      </c>
      <c r="K1212" t="str">
        <f>FIXED(Tabla1[[#This Row],[TASA 16%]],0)</f>
        <v>0</v>
      </c>
      <c r="L1212" t="str">
        <f>FIXED(Tabla1[[#This Row],[TASA 0%]],0)</f>
        <v>0</v>
      </c>
      <c r="M1212" t="str">
        <f>FIXED(Tabla1[[#This Row],[TASA EXE.]],0)</f>
        <v>0</v>
      </c>
      <c r="N1212" t="str">
        <f>FIXED(Tabla1[[#This Row],[IVA]],0)</f>
        <v>0</v>
      </c>
      <c r="O1212" t="str">
        <f>FIXED(Tabla1[[#This Row],[ISR RET]],0)</f>
        <v>0</v>
      </c>
      <c r="P1212" t="str">
        <f>FIXED(Tabla1[[#This Row],[IVA RET]],0)</f>
        <v>0</v>
      </c>
      <c r="R1212" s="35">
        <f>Tabla1[[#This Row],[TASA 16]]*16%</f>
        <v>0</v>
      </c>
    </row>
    <row r="1213" spans="2:20" x14ac:dyDescent="0.25">
      <c r="B1213" t="str">
        <f>'[1]210 Y RFC'!A1213</f>
        <v>MLO770224BC1</v>
      </c>
      <c r="C1213" t="str">
        <f>'[1]210 Y RFC'!B1213</f>
        <v>210-1210</v>
      </c>
      <c r="D1213" t="str">
        <f>'[1]210 Y RFC'!C1213</f>
        <v>MEDI LAB DE OCCIDENTE SA DE CV</v>
      </c>
      <c r="E1213" s="28">
        <f>SUMIFS(Tabla16[TASA 16],Tabla16[NUM],Tabla1[[#This Row],[CODIGO]])</f>
        <v>1163.8125</v>
      </c>
      <c r="F1213" s="28">
        <f>SUMIFS(Tabla16[TASA 0%],Tabla16[NUM],Tabla1[[#This Row],[CODIGO]])</f>
        <v>-2.2500000000007958E-2</v>
      </c>
      <c r="G1213" s="28">
        <f>SUMIFS(Tabla16[[EXENTO ]],Tabla16[NUM],Tabla1[[#This Row],[CODIGO]])</f>
        <v>0</v>
      </c>
      <c r="H1213" s="28">
        <f>SUMIFS(Tabla16[IVA],Tabla16[NUM],Tabla1[[#This Row],[CODIGO]])</f>
        <v>186.21</v>
      </c>
      <c r="I1213" s="28">
        <f>SUMIFS(Tabla16[ISR RET.],Tabla16[NUM],Tabla1[[#This Row],[CODIGO]])</f>
        <v>0</v>
      </c>
      <c r="J1213" s="28">
        <f>SUMIFS(Tabla16[IVA RET.],Tabla16[NUM],Tabla1[[#This Row],[CODIGO]])</f>
        <v>0</v>
      </c>
      <c r="K1213" t="str">
        <f>FIXED(Tabla1[[#This Row],[TASA 16%]],0)</f>
        <v>1,164</v>
      </c>
      <c r="L1213" t="str">
        <f>FIXED(Tabla1[[#This Row],[TASA 0%]],0)</f>
        <v>0</v>
      </c>
      <c r="M1213" t="str">
        <f>FIXED(Tabla1[[#This Row],[TASA EXE.]],0)</f>
        <v>0</v>
      </c>
      <c r="N1213" t="str">
        <f>FIXED(Tabla1[[#This Row],[IVA]],0)</f>
        <v>186</v>
      </c>
      <c r="O1213" t="str">
        <f>FIXED(Tabla1[[#This Row],[ISR RET]],0)</f>
        <v>0</v>
      </c>
      <c r="P1213" t="str">
        <f>FIXED(Tabla1[[#This Row],[IVA RET]],0)</f>
        <v>0</v>
      </c>
      <c r="R1213" s="35">
        <f>Tabla1[[#This Row],[TASA 16]]*16%</f>
        <v>186.24</v>
      </c>
    </row>
    <row r="1214" spans="2:20" x14ac:dyDescent="0.25">
      <c r="B1214" t="str">
        <f>'[1]210 Y RFC'!A1214</f>
        <v>CUVF521004D88</v>
      </c>
      <c r="C1214" t="str">
        <f>'[1]210 Y RFC'!B1214</f>
        <v>210-1211</v>
      </c>
      <c r="D1214" t="str">
        <f>'[1]210 Y RFC'!C1214</f>
        <v>CRUZ VILLALOBOS FRANCISCA</v>
      </c>
      <c r="E1214" s="28">
        <f>SUMIFS(Tabla16[TASA 16],Tabla16[NUM],Tabla1[[#This Row],[CODIGO]])</f>
        <v>0</v>
      </c>
      <c r="F1214" s="28">
        <f>SUMIFS(Tabla16[TASA 0%],Tabla16[NUM],Tabla1[[#This Row],[CODIGO]])</f>
        <v>0</v>
      </c>
      <c r="G1214" s="28">
        <f>SUMIFS(Tabla16[[EXENTO ]],Tabla16[NUM],Tabla1[[#This Row],[CODIGO]])</f>
        <v>0</v>
      </c>
      <c r="H1214" s="28">
        <f>SUMIFS(Tabla16[IVA],Tabla16[NUM],Tabla1[[#This Row],[CODIGO]])</f>
        <v>0</v>
      </c>
      <c r="I1214" s="28">
        <f>SUMIFS(Tabla16[ISR RET.],Tabla16[NUM],Tabla1[[#This Row],[CODIGO]])</f>
        <v>0</v>
      </c>
      <c r="J1214" s="28">
        <f>SUMIFS(Tabla16[IVA RET.],Tabla16[NUM],Tabla1[[#This Row],[CODIGO]])</f>
        <v>0</v>
      </c>
      <c r="K1214" t="str">
        <f>FIXED(Tabla1[[#This Row],[TASA 16%]],0)</f>
        <v>0</v>
      </c>
      <c r="L1214" t="str">
        <f>FIXED(Tabla1[[#This Row],[TASA 0%]],0)</f>
        <v>0</v>
      </c>
      <c r="M1214" t="str">
        <f>FIXED(Tabla1[[#This Row],[TASA EXE.]],0)</f>
        <v>0</v>
      </c>
      <c r="N1214" t="str">
        <f>FIXED(Tabla1[[#This Row],[IVA]],0)</f>
        <v>0</v>
      </c>
      <c r="O1214" t="str">
        <f>FIXED(Tabla1[[#This Row],[ISR RET]],0)</f>
        <v>0</v>
      </c>
      <c r="P1214" t="str">
        <f>FIXED(Tabla1[[#This Row],[IVA RET]],0)</f>
        <v>0</v>
      </c>
      <c r="R1214" s="35">
        <f>Tabla1[[#This Row],[TASA 16]]*16%</f>
        <v>0</v>
      </c>
    </row>
    <row r="1215" spans="2:20" x14ac:dyDescent="0.25">
      <c r="B1215" t="str">
        <f>'[1]210 Y RFC'!A1215</f>
        <v>BIO0403017T3</v>
      </c>
      <c r="C1215" t="str">
        <f>'[1]210 Y RFC'!B1215</f>
        <v>210-1212</v>
      </c>
      <c r="D1215" t="str">
        <f>'[1]210 Y RFC'!C1215</f>
        <v>BIOFACTOR SA DE CV</v>
      </c>
      <c r="E1215" s="28">
        <f>SUMIFS(Tabla16[TASA 16],Tabla16[NUM],Tabla1[[#This Row],[CODIGO]])</f>
        <v>17748</v>
      </c>
      <c r="F1215" s="28">
        <f>SUMIFS(Tabla16[TASA 0%],Tabla16[NUM],Tabla1[[#This Row],[CODIGO]])</f>
        <v>0.11999999999943611</v>
      </c>
      <c r="G1215" s="28">
        <f>SUMIFS(Tabla16[[EXENTO ]],Tabla16[NUM],Tabla1[[#This Row],[CODIGO]])</f>
        <v>0</v>
      </c>
      <c r="H1215" s="28">
        <f>SUMIFS(Tabla16[IVA],Tabla16[NUM],Tabla1[[#This Row],[CODIGO]])</f>
        <v>2839.68</v>
      </c>
      <c r="I1215" s="28">
        <f>SUMIFS(Tabla16[ISR RET.],Tabla16[NUM],Tabla1[[#This Row],[CODIGO]])</f>
        <v>0</v>
      </c>
      <c r="J1215" s="28">
        <f>SUMIFS(Tabla16[IVA RET.],Tabla16[NUM],Tabla1[[#This Row],[CODIGO]])</f>
        <v>0</v>
      </c>
      <c r="K1215" t="str">
        <f>FIXED(Tabla1[[#This Row],[TASA 16%]],0)</f>
        <v>17,748</v>
      </c>
      <c r="L1215" t="str">
        <f>FIXED(Tabla1[[#This Row],[TASA 0%]],0)</f>
        <v>0</v>
      </c>
      <c r="M1215" t="str">
        <f>FIXED(Tabla1[[#This Row],[TASA EXE.]],0)</f>
        <v>0</v>
      </c>
      <c r="N1215" t="str">
        <f>FIXED(Tabla1[[#This Row],[IVA]],0)</f>
        <v>2,840</v>
      </c>
      <c r="O1215" t="str">
        <f>FIXED(Tabla1[[#This Row],[ISR RET]],0)</f>
        <v>0</v>
      </c>
      <c r="P1215" t="str">
        <f>FIXED(Tabla1[[#This Row],[IVA RET]],0)</f>
        <v>0</v>
      </c>
      <c r="R1215" s="35">
        <f>Tabla1[[#This Row],[TASA 16]]*16%</f>
        <v>2839.68</v>
      </c>
    </row>
    <row r="1216" spans="2:20" x14ac:dyDescent="0.25">
      <c r="B1216" t="str">
        <f>'[1]210 Y RFC'!A1216</f>
        <v>ICD0501227Q2</v>
      </c>
      <c r="C1216" t="str">
        <f>'[1]210 Y RFC'!B1216</f>
        <v>210-1213</v>
      </c>
      <c r="D1216" t="str">
        <f>'[1]210 Y RFC'!C1216</f>
        <v>INDUSTRIA CARNICA 2000 S DE RL DE CV</v>
      </c>
      <c r="E1216" s="28">
        <f>SUMIFS(Tabla16[TASA 16],Tabla16[NUM],Tabla1[[#This Row],[CODIGO]])</f>
        <v>0</v>
      </c>
      <c r="F1216" s="28">
        <f>SUMIFS(Tabla16[TASA 0%],Tabla16[NUM],Tabla1[[#This Row],[CODIGO]])</f>
        <v>0</v>
      </c>
      <c r="G1216" s="28">
        <f>SUMIFS(Tabla16[[EXENTO ]],Tabla16[NUM],Tabla1[[#This Row],[CODIGO]])</f>
        <v>0</v>
      </c>
      <c r="H1216" s="28">
        <f>SUMIFS(Tabla16[IVA],Tabla16[NUM],Tabla1[[#This Row],[CODIGO]])</f>
        <v>0</v>
      </c>
      <c r="I1216" s="28">
        <f>SUMIFS(Tabla16[ISR RET.],Tabla16[NUM],Tabla1[[#This Row],[CODIGO]])</f>
        <v>0</v>
      </c>
      <c r="J1216" s="28">
        <f>SUMIFS(Tabla16[IVA RET.],Tabla16[NUM],Tabla1[[#This Row],[CODIGO]])</f>
        <v>0</v>
      </c>
      <c r="K1216" t="str">
        <f>FIXED(Tabla1[[#This Row],[TASA 16%]],0)</f>
        <v>0</v>
      </c>
      <c r="L1216" t="str">
        <f>FIXED(Tabla1[[#This Row],[TASA 0%]],0)</f>
        <v>0</v>
      </c>
      <c r="M1216" t="str">
        <f>FIXED(Tabla1[[#This Row],[TASA EXE.]],0)</f>
        <v>0</v>
      </c>
      <c r="N1216" t="str">
        <f>FIXED(Tabla1[[#This Row],[IVA]],0)</f>
        <v>0</v>
      </c>
      <c r="O1216" t="str">
        <f>FIXED(Tabla1[[#This Row],[ISR RET]],0)</f>
        <v>0</v>
      </c>
      <c r="P1216" t="str">
        <f>FIXED(Tabla1[[#This Row],[IVA RET]],0)</f>
        <v>0</v>
      </c>
      <c r="R1216" s="35">
        <f>Tabla1[[#This Row],[TASA 16]]*16%</f>
        <v>0</v>
      </c>
    </row>
    <row r="1217" spans="2:20" x14ac:dyDescent="0.25">
      <c r="B1217" t="str">
        <f>'[1]210 Y RFC'!A1217</f>
        <v>JMR5208089P1</v>
      </c>
      <c r="C1217" t="str">
        <f>'[1]210 Y RFC'!B1217</f>
        <v>210-1214</v>
      </c>
      <c r="D1217" t="str">
        <f>'[1]210 Y RFC'!C1217</f>
        <v>JM ROMO SA DE CV</v>
      </c>
      <c r="E1217" s="28">
        <f>SUMIFS(Tabla16[TASA 16],Tabla16[NUM],Tabla1[[#This Row],[CODIGO]])</f>
        <v>0</v>
      </c>
      <c r="F1217" s="28">
        <f>SUMIFS(Tabla16[TASA 0%],Tabla16[NUM],Tabla1[[#This Row],[CODIGO]])</f>
        <v>0</v>
      </c>
      <c r="G1217" s="28">
        <f>SUMIFS(Tabla16[[EXENTO ]],Tabla16[NUM],Tabla1[[#This Row],[CODIGO]])</f>
        <v>0</v>
      </c>
      <c r="H1217" s="28">
        <f>SUMIFS(Tabla16[IVA],Tabla16[NUM],Tabla1[[#This Row],[CODIGO]])</f>
        <v>0</v>
      </c>
      <c r="I1217" s="28">
        <f>SUMIFS(Tabla16[ISR RET.],Tabla16[NUM],Tabla1[[#This Row],[CODIGO]])</f>
        <v>0</v>
      </c>
      <c r="J1217" s="28">
        <f>SUMIFS(Tabla16[IVA RET.],Tabla16[NUM],Tabla1[[#This Row],[CODIGO]])</f>
        <v>0</v>
      </c>
      <c r="K1217" t="str">
        <f>FIXED(Tabla1[[#This Row],[TASA 16%]],0)</f>
        <v>0</v>
      </c>
      <c r="L1217" t="str">
        <f>FIXED(Tabla1[[#This Row],[TASA 0%]],0)</f>
        <v>0</v>
      </c>
      <c r="M1217" t="str">
        <f>FIXED(Tabla1[[#This Row],[TASA EXE.]],0)</f>
        <v>0</v>
      </c>
      <c r="N1217" t="str">
        <f>FIXED(Tabla1[[#This Row],[IVA]],0)</f>
        <v>0</v>
      </c>
      <c r="O1217" t="str">
        <f>FIXED(Tabla1[[#This Row],[ISR RET]],0)</f>
        <v>0</v>
      </c>
      <c r="P1217" t="str">
        <f>FIXED(Tabla1[[#This Row],[IVA RET]],0)</f>
        <v>0</v>
      </c>
      <c r="R1217" s="35">
        <f>Tabla1[[#This Row],[TASA 16]]*16%</f>
        <v>0</v>
      </c>
    </row>
    <row r="1218" spans="2:20" x14ac:dyDescent="0.25">
      <c r="B1218" t="str">
        <f>'[1]210 Y RFC'!A1218</f>
        <v>GAL951216HD4</v>
      </c>
      <c r="C1218" t="str">
        <f>'[1]210 Y RFC'!B1218</f>
        <v>210-1215</v>
      </c>
      <c r="D1218" t="str">
        <f>'[1]210 Y RFC'!C1218</f>
        <v>GRUAS EL ALTEÑO SA DE CV</v>
      </c>
      <c r="E1218" s="28">
        <f>SUMIFS(Tabla16[TASA 16],Tabla16[NUM],Tabla1[[#This Row],[CODIGO]])</f>
        <v>0</v>
      </c>
      <c r="F1218" s="28">
        <f>SUMIFS(Tabla16[TASA 0%],Tabla16[NUM],Tabla1[[#This Row],[CODIGO]])</f>
        <v>0</v>
      </c>
      <c r="G1218" s="28">
        <f>SUMIFS(Tabla16[[EXENTO ]],Tabla16[NUM],Tabla1[[#This Row],[CODIGO]])</f>
        <v>0</v>
      </c>
      <c r="H1218" s="28">
        <f>SUMIFS(Tabla16[IVA],Tabla16[NUM],Tabla1[[#This Row],[CODIGO]])</f>
        <v>0</v>
      </c>
      <c r="I1218" s="28">
        <f>SUMIFS(Tabla16[ISR RET.],Tabla16[NUM],Tabla1[[#This Row],[CODIGO]])</f>
        <v>0</v>
      </c>
      <c r="J1218" s="28">
        <f>SUMIFS(Tabla16[IVA RET.],Tabla16[NUM],Tabla1[[#This Row],[CODIGO]])</f>
        <v>0</v>
      </c>
      <c r="K1218" t="str">
        <f>FIXED(Tabla1[[#This Row],[TASA 16%]],0)</f>
        <v>0</v>
      </c>
      <c r="L1218" t="str">
        <f>FIXED(Tabla1[[#This Row],[TASA 0%]],0)</f>
        <v>0</v>
      </c>
      <c r="M1218" t="str">
        <f>FIXED(Tabla1[[#This Row],[TASA EXE.]],0)</f>
        <v>0</v>
      </c>
      <c r="N1218" t="str">
        <f>FIXED(Tabla1[[#This Row],[IVA]],0)</f>
        <v>0</v>
      </c>
      <c r="O1218" t="str">
        <f>FIXED(Tabla1[[#This Row],[ISR RET]],0)</f>
        <v>0</v>
      </c>
      <c r="P1218" t="str">
        <f>FIXED(Tabla1[[#This Row],[IVA RET]],0)</f>
        <v>0</v>
      </c>
      <c r="R1218" s="35">
        <f>Tabla1[[#This Row],[TASA 16]]*16%</f>
        <v>0</v>
      </c>
    </row>
    <row r="1219" spans="2:20" x14ac:dyDescent="0.25">
      <c r="B1219" t="str">
        <f>'[1]210 Y RFC'!A1219</f>
        <v>CID160301UG9</v>
      </c>
      <c r="C1219" t="str">
        <f>'[1]210 Y RFC'!B1219</f>
        <v>210-1216</v>
      </c>
      <c r="D1219" t="str">
        <f>'[1]210 Y RFC'!C1219</f>
        <v>COMERCIALIZADORA INDUSTRIAL DUOL SA DE CV</v>
      </c>
      <c r="E1219" s="28">
        <f>SUMIFS(Tabla16[TASA 16],Tabla16[NUM],Tabla1[[#This Row],[CODIGO]])</f>
        <v>0</v>
      </c>
      <c r="F1219" s="28">
        <f>SUMIFS(Tabla16[TASA 0%],Tabla16[NUM],Tabla1[[#This Row],[CODIGO]])</f>
        <v>0</v>
      </c>
      <c r="G1219" s="28">
        <f>SUMIFS(Tabla16[[EXENTO ]],Tabla16[NUM],Tabla1[[#This Row],[CODIGO]])</f>
        <v>0</v>
      </c>
      <c r="H1219" s="28">
        <f>SUMIFS(Tabla16[IVA],Tabla16[NUM],Tabla1[[#This Row],[CODIGO]])</f>
        <v>0</v>
      </c>
      <c r="I1219" s="28">
        <f>SUMIFS(Tabla16[ISR RET.],Tabla16[NUM],Tabla1[[#This Row],[CODIGO]])</f>
        <v>0</v>
      </c>
      <c r="J1219" s="28">
        <f>SUMIFS(Tabla16[IVA RET.],Tabla16[NUM],Tabla1[[#This Row],[CODIGO]])</f>
        <v>0</v>
      </c>
      <c r="K1219" t="str">
        <f>FIXED(Tabla1[[#This Row],[TASA 16%]],0)</f>
        <v>0</v>
      </c>
      <c r="L1219" t="str">
        <f>FIXED(Tabla1[[#This Row],[TASA 0%]],0)</f>
        <v>0</v>
      </c>
      <c r="M1219" t="str">
        <f>FIXED(Tabla1[[#This Row],[TASA EXE.]],0)</f>
        <v>0</v>
      </c>
      <c r="N1219" t="str">
        <f>FIXED(Tabla1[[#This Row],[IVA]],0)</f>
        <v>0</v>
      </c>
      <c r="O1219" t="str">
        <f>FIXED(Tabla1[[#This Row],[ISR RET]],0)</f>
        <v>0</v>
      </c>
      <c r="P1219" t="str">
        <f>FIXED(Tabla1[[#This Row],[IVA RET]],0)</f>
        <v>0</v>
      </c>
      <c r="R1219" s="35">
        <f>Tabla1[[#This Row],[TASA 16]]*16%</f>
        <v>0</v>
      </c>
    </row>
    <row r="1220" spans="2:20" x14ac:dyDescent="0.25">
      <c r="B1220" t="str">
        <f>'[1]210 Y RFC'!A1220</f>
        <v>PAAL9411291L6</v>
      </c>
      <c r="C1220" t="str">
        <f>'[1]210 Y RFC'!B1220</f>
        <v>210-1217</v>
      </c>
      <c r="D1220" t="str">
        <f>'[1]210 Y RFC'!C1220</f>
        <v>PACHECO ALCALA LUIS RODRIGO</v>
      </c>
      <c r="E1220" s="28">
        <f>SUMIFS(Tabla16[TASA 16],Tabla16[NUM],Tabla1[[#This Row],[CODIGO]])</f>
        <v>0</v>
      </c>
      <c r="F1220" s="28">
        <f>SUMIFS(Tabla16[TASA 0%],Tabla16[NUM],Tabla1[[#This Row],[CODIGO]])</f>
        <v>0</v>
      </c>
      <c r="G1220" s="28">
        <f>SUMIFS(Tabla16[[EXENTO ]],Tabla16[NUM],Tabla1[[#This Row],[CODIGO]])</f>
        <v>0</v>
      </c>
      <c r="H1220" s="28">
        <f>SUMIFS(Tabla16[IVA],Tabla16[NUM],Tabla1[[#This Row],[CODIGO]])</f>
        <v>0</v>
      </c>
      <c r="I1220" s="28">
        <f>SUMIFS(Tabla16[ISR RET.],Tabla16[NUM],Tabla1[[#This Row],[CODIGO]])</f>
        <v>0</v>
      </c>
      <c r="J1220" s="28">
        <f>SUMIFS(Tabla16[IVA RET.],Tabla16[NUM],Tabla1[[#This Row],[CODIGO]])</f>
        <v>0</v>
      </c>
      <c r="K1220" t="str">
        <f>FIXED(Tabla1[[#This Row],[TASA 16%]],0)</f>
        <v>0</v>
      </c>
      <c r="L1220" t="str">
        <f>FIXED(Tabla1[[#This Row],[TASA 0%]],0)</f>
        <v>0</v>
      </c>
      <c r="M1220" t="str">
        <f>FIXED(Tabla1[[#This Row],[TASA EXE.]],0)</f>
        <v>0</v>
      </c>
      <c r="N1220" t="str">
        <f>FIXED(Tabla1[[#This Row],[IVA]],0)</f>
        <v>0</v>
      </c>
      <c r="O1220" t="str">
        <f>FIXED(Tabla1[[#This Row],[ISR RET]],0)</f>
        <v>0</v>
      </c>
      <c r="P1220" t="str">
        <f>FIXED(Tabla1[[#This Row],[IVA RET]],0)</f>
        <v>0</v>
      </c>
      <c r="R1220" s="35">
        <f>Tabla1[[#This Row],[TASA 16]]*16%</f>
        <v>0</v>
      </c>
    </row>
    <row r="1221" spans="2:20" x14ac:dyDescent="0.25">
      <c r="B1221" t="str">
        <f>'[1]210 Y RFC'!A1221</f>
        <v>TRN180620PW8</v>
      </c>
      <c r="C1221" t="str">
        <f>'[1]210 Y RFC'!B1221</f>
        <v>210-1218</v>
      </c>
      <c r="D1221" t="str">
        <f>'[1]210 Y RFC'!C1221</f>
        <v>TRADE RIGHT NOW SA DE CV</v>
      </c>
      <c r="E1221" s="28">
        <f>SUMIFS(Tabla16[TASA 16],Tabla16[NUM],Tabla1[[#This Row],[CODIGO]])</f>
        <v>0</v>
      </c>
      <c r="F1221" s="28">
        <f>SUMIFS(Tabla16[TASA 0%],Tabla16[NUM],Tabla1[[#This Row],[CODIGO]])</f>
        <v>0</v>
      </c>
      <c r="G1221" s="28">
        <f>SUMIFS(Tabla16[[EXENTO ]],Tabla16[NUM],Tabla1[[#This Row],[CODIGO]])</f>
        <v>0</v>
      </c>
      <c r="H1221" s="28">
        <f>SUMIFS(Tabla16[IVA],Tabla16[NUM],Tabla1[[#This Row],[CODIGO]])</f>
        <v>0</v>
      </c>
      <c r="I1221" s="28">
        <f>SUMIFS(Tabla16[ISR RET.],Tabla16[NUM],Tabla1[[#This Row],[CODIGO]])</f>
        <v>0</v>
      </c>
      <c r="J1221" s="28">
        <f>SUMIFS(Tabla16[IVA RET.],Tabla16[NUM],Tabla1[[#This Row],[CODIGO]])</f>
        <v>0</v>
      </c>
      <c r="K1221" t="str">
        <f>FIXED(Tabla1[[#This Row],[TASA 16%]],0)</f>
        <v>0</v>
      </c>
      <c r="L1221" t="str">
        <f>FIXED(Tabla1[[#This Row],[TASA 0%]],0)</f>
        <v>0</v>
      </c>
      <c r="M1221" t="str">
        <f>FIXED(Tabla1[[#This Row],[TASA EXE.]],0)</f>
        <v>0</v>
      </c>
      <c r="N1221" t="str">
        <f>FIXED(Tabla1[[#This Row],[IVA]],0)</f>
        <v>0</v>
      </c>
      <c r="O1221" t="str">
        <f>FIXED(Tabla1[[#This Row],[ISR RET]],0)</f>
        <v>0</v>
      </c>
      <c r="P1221" t="str">
        <f>FIXED(Tabla1[[#This Row],[IVA RET]],0)</f>
        <v>0</v>
      </c>
      <c r="R1221" s="35">
        <f>Tabla1[[#This Row],[TASA 16]]*16%</f>
        <v>0</v>
      </c>
    </row>
    <row r="1222" spans="2:20" x14ac:dyDescent="0.25">
      <c r="B1222" t="str">
        <f>'[1]210 Y RFC'!A1222</f>
        <v>DJS010322U38</v>
      </c>
      <c r="C1222" t="str">
        <f>'[1]210 Y RFC'!B1222</f>
        <v>210-1219</v>
      </c>
      <c r="D1222" t="str">
        <f>'[1]210 Y RFC'!C1222</f>
        <v>DISTRIBUIDORA JUMISE SOSA SA DE CV</v>
      </c>
      <c r="E1222" s="28">
        <f>SUMIFS(Tabla16[TASA 16],Tabla16[NUM],Tabla1[[#This Row],[CODIGO]])</f>
        <v>0</v>
      </c>
      <c r="F1222" s="28">
        <f>SUMIFS(Tabla16[TASA 0%],Tabla16[NUM],Tabla1[[#This Row],[CODIGO]])</f>
        <v>0</v>
      </c>
      <c r="G1222" s="28">
        <f>SUMIFS(Tabla16[[EXENTO ]],Tabla16[NUM],Tabla1[[#This Row],[CODIGO]])</f>
        <v>0</v>
      </c>
      <c r="H1222" s="28">
        <f>SUMIFS(Tabla16[IVA],Tabla16[NUM],Tabla1[[#This Row],[CODIGO]])</f>
        <v>0</v>
      </c>
      <c r="I1222" s="28">
        <f>SUMIFS(Tabla16[ISR RET.],Tabla16[NUM],Tabla1[[#This Row],[CODIGO]])</f>
        <v>0</v>
      </c>
      <c r="J1222" s="28">
        <f>SUMIFS(Tabla16[IVA RET.],Tabla16[NUM],Tabla1[[#This Row],[CODIGO]])</f>
        <v>0</v>
      </c>
      <c r="K1222" t="str">
        <f>FIXED(Tabla1[[#This Row],[TASA 16%]],0)</f>
        <v>0</v>
      </c>
      <c r="L1222" t="str">
        <f>FIXED(Tabla1[[#This Row],[TASA 0%]],0)</f>
        <v>0</v>
      </c>
      <c r="M1222" t="str">
        <f>FIXED(Tabla1[[#This Row],[TASA EXE.]],0)</f>
        <v>0</v>
      </c>
      <c r="N1222" t="str">
        <f>FIXED(Tabla1[[#This Row],[IVA]],0)</f>
        <v>0</v>
      </c>
      <c r="O1222" t="str">
        <f>FIXED(Tabla1[[#This Row],[ISR RET]],0)</f>
        <v>0</v>
      </c>
      <c r="P1222" t="str">
        <f>FIXED(Tabla1[[#This Row],[IVA RET]],0)</f>
        <v>0</v>
      </c>
      <c r="R1222" s="35">
        <f>Tabla1[[#This Row],[TASA 16]]*16%</f>
        <v>0</v>
      </c>
    </row>
    <row r="1223" spans="2:20" x14ac:dyDescent="0.25">
      <c r="B1223" t="str">
        <f>'[1]210 Y RFC'!A1223</f>
        <v>CED150205A54</v>
      </c>
      <c r="C1223" t="str">
        <f>'[1]210 Y RFC'!B1223</f>
        <v>210-1220</v>
      </c>
      <c r="D1223" t="str">
        <f>'[1]210 Y RFC'!C1223</f>
        <v>CASORIA EDIFICACIONES SA DE CV</v>
      </c>
      <c r="E1223" s="28">
        <f>SUMIFS(Tabla16[TASA 16],Tabla16[NUM],Tabla1[[#This Row],[CODIGO]])</f>
        <v>0</v>
      </c>
      <c r="F1223" s="28">
        <f>SUMIFS(Tabla16[TASA 0%],Tabla16[NUM],Tabla1[[#This Row],[CODIGO]])</f>
        <v>0</v>
      </c>
      <c r="G1223" s="28">
        <f>SUMIFS(Tabla16[[EXENTO ]],Tabla16[NUM],Tabla1[[#This Row],[CODIGO]])</f>
        <v>0</v>
      </c>
      <c r="H1223" s="28">
        <f>SUMIFS(Tabla16[IVA],Tabla16[NUM],Tabla1[[#This Row],[CODIGO]])</f>
        <v>0</v>
      </c>
      <c r="I1223" s="28">
        <f>SUMIFS(Tabla16[ISR RET.],Tabla16[NUM],Tabla1[[#This Row],[CODIGO]])</f>
        <v>0</v>
      </c>
      <c r="J1223" s="28">
        <f>SUMIFS(Tabla16[IVA RET.],Tabla16[NUM],Tabla1[[#This Row],[CODIGO]])</f>
        <v>0</v>
      </c>
      <c r="K1223" t="str">
        <f>FIXED(Tabla1[[#This Row],[TASA 16%]],0)</f>
        <v>0</v>
      </c>
      <c r="L1223" t="str">
        <f>FIXED(Tabla1[[#This Row],[TASA 0%]],0)</f>
        <v>0</v>
      </c>
      <c r="M1223" t="str">
        <f>FIXED(Tabla1[[#This Row],[TASA EXE.]],0)</f>
        <v>0</v>
      </c>
      <c r="N1223" t="str">
        <f>FIXED(Tabla1[[#This Row],[IVA]],0)</f>
        <v>0</v>
      </c>
      <c r="O1223" t="str">
        <f>FIXED(Tabla1[[#This Row],[ISR RET]],0)</f>
        <v>0</v>
      </c>
      <c r="P1223" t="str">
        <f>FIXED(Tabla1[[#This Row],[IVA RET]],0)</f>
        <v>0</v>
      </c>
      <c r="R1223" s="35">
        <f>Tabla1[[#This Row],[TASA 16]]*16%</f>
        <v>0</v>
      </c>
    </row>
    <row r="1224" spans="2:20" x14ac:dyDescent="0.25">
      <c r="B1224" t="str">
        <f>'[1]210 Y RFC'!A1224</f>
        <v>RORL840611TI6</v>
      </c>
      <c r="C1224" t="str">
        <f>'[1]210 Y RFC'!B1224</f>
        <v>210-1221</v>
      </c>
      <c r="D1224" t="str">
        <f>'[1]210 Y RFC'!C1224</f>
        <v>RODRIGUEZ ROMERO JOSE LUIS GUSTAVO</v>
      </c>
      <c r="E1224" s="28">
        <f>SUMIFS(Tabla16[TASA 16],Tabla16[NUM],Tabla1[[#This Row],[CODIGO]])</f>
        <v>0</v>
      </c>
      <c r="F1224" s="28">
        <f>SUMIFS(Tabla16[TASA 0%],Tabla16[NUM],Tabla1[[#This Row],[CODIGO]])</f>
        <v>0</v>
      </c>
      <c r="G1224" s="28">
        <f>SUMIFS(Tabla16[[EXENTO ]],Tabla16[NUM],Tabla1[[#This Row],[CODIGO]])</f>
        <v>0</v>
      </c>
      <c r="H1224" s="28">
        <f>SUMIFS(Tabla16[IVA],Tabla16[NUM],Tabla1[[#This Row],[CODIGO]])</f>
        <v>0</v>
      </c>
      <c r="I1224" s="28">
        <f>SUMIFS(Tabla16[ISR RET.],Tabla16[NUM],Tabla1[[#This Row],[CODIGO]])</f>
        <v>0</v>
      </c>
      <c r="J1224" s="28">
        <f>SUMIFS(Tabla16[IVA RET.],Tabla16[NUM],Tabla1[[#This Row],[CODIGO]])</f>
        <v>0</v>
      </c>
      <c r="K1224" t="str">
        <f>FIXED(Tabla1[[#This Row],[TASA 16%]],0)</f>
        <v>0</v>
      </c>
      <c r="L1224" t="str">
        <f>FIXED(Tabla1[[#This Row],[TASA 0%]],0)</f>
        <v>0</v>
      </c>
      <c r="M1224" t="str">
        <f>FIXED(Tabla1[[#This Row],[TASA EXE.]],0)</f>
        <v>0</v>
      </c>
      <c r="N1224" t="str">
        <f>FIXED(Tabla1[[#This Row],[IVA]],0)</f>
        <v>0</v>
      </c>
      <c r="O1224" t="str">
        <f>FIXED(Tabla1[[#This Row],[ISR RET]],0)</f>
        <v>0</v>
      </c>
      <c r="P1224" t="str">
        <f>FIXED(Tabla1[[#This Row],[IVA RET]],0)</f>
        <v>0</v>
      </c>
      <c r="R1224" s="35">
        <f>Tabla1[[#This Row],[TASA 16]]*16%</f>
        <v>0</v>
      </c>
    </row>
    <row r="1225" spans="2:20" x14ac:dyDescent="0.25">
      <c r="B1225" t="str">
        <f>'[1]210 Y RFC'!A1225</f>
        <v>ARH1504175Q0</v>
      </c>
      <c r="C1225" t="str">
        <f>'[1]210 Y RFC'!B1225</f>
        <v>210-1222</v>
      </c>
      <c r="D1225" t="str">
        <f>'[1]210 Y RFC'!C1225</f>
        <v>ADMRH RECURSOS HUMANOS SA DE CV</v>
      </c>
      <c r="E1225" s="28">
        <f>SUMIFS(Tabla16[TASA 16],Tabla16[NUM],Tabla1[[#This Row],[CODIGO]])</f>
        <v>0</v>
      </c>
      <c r="F1225" s="28">
        <f>SUMIFS(Tabla16[TASA 0%],Tabla16[NUM],Tabla1[[#This Row],[CODIGO]])</f>
        <v>0</v>
      </c>
      <c r="G1225" s="28">
        <f>SUMIFS(Tabla16[[EXENTO ]],Tabla16[NUM],Tabla1[[#This Row],[CODIGO]])</f>
        <v>0</v>
      </c>
      <c r="H1225" s="28">
        <f>SUMIFS(Tabla16[IVA],Tabla16[NUM],Tabla1[[#This Row],[CODIGO]])</f>
        <v>0</v>
      </c>
      <c r="I1225" s="28">
        <f>SUMIFS(Tabla16[ISR RET.],Tabla16[NUM],Tabla1[[#This Row],[CODIGO]])</f>
        <v>0</v>
      </c>
      <c r="J1225" s="28">
        <f>SUMIFS(Tabla16[IVA RET.],Tabla16[NUM],Tabla1[[#This Row],[CODIGO]])</f>
        <v>0</v>
      </c>
      <c r="K1225" t="str">
        <f>FIXED(Tabla1[[#This Row],[TASA 16%]],0)</f>
        <v>0</v>
      </c>
      <c r="L1225" t="str">
        <f>FIXED(Tabla1[[#This Row],[TASA 0%]],0)</f>
        <v>0</v>
      </c>
      <c r="M1225" t="str">
        <f>FIXED(Tabla1[[#This Row],[TASA EXE.]],0)</f>
        <v>0</v>
      </c>
      <c r="N1225" t="str">
        <f>FIXED(Tabla1[[#This Row],[IVA]],0)</f>
        <v>0</v>
      </c>
      <c r="O1225" t="str">
        <f>FIXED(Tabla1[[#This Row],[ISR RET]],0)</f>
        <v>0</v>
      </c>
      <c r="P1225" t="str">
        <f>FIXED(Tabla1[[#This Row],[IVA RET]],0)</f>
        <v>0</v>
      </c>
      <c r="R1225" s="35">
        <f>Tabla1[[#This Row],[TASA 16]]*16%</f>
        <v>0</v>
      </c>
    </row>
    <row r="1226" spans="2:20" x14ac:dyDescent="0.25">
      <c r="B1226" t="str">
        <f>'[1]210 Y RFC'!A1226</f>
        <v>PDM801223S83</v>
      </c>
      <c r="C1226" t="str">
        <f>'[1]210 Y RFC'!B1226</f>
        <v>210-1223</v>
      </c>
      <c r="D1226" t="str">
        <f>'[1]210 Y RFC'!C1226</f>
        <v>PRODUCTOS DOMESTICOS DE MEXICO SA DE CV</v>
      </c>
      <c r="E1226" s="28">
        <f>SUMIFS(Tabla16[TASA 16],Tabla16[NUM],Tabla1[[#This Row],[CODIGO]])</f>
        <v>0</v>
      </c>
      <c r="F1226" s="28">
        <f>SUMIFS(Tabla16[TASA 0%],Tabla16[NUM],Tabla1[[#This Row],[CODIGO]])</f>
        <v>0</v>
      </c>
      <c r="G1226" s="28">
        <f>SUMIFS(Tabla16[[EXENTO ]],Tabla16[NUM],Tabla1[[#This Row],[CODIGO]])</f>
        <v>0</v>
      </c>
      <c r="H1226" s="28">
        <f>SUMIFS(Tabla16[IVA],Tabla16[NUM],Tabla1[[#This Row],[CODIGO]])</f>
        <v>0</v>
      </c>
      <c r="I1226" s="28">
        <f>SUMIFS(Tabla16[ISR RET.],Tabla16[NUM],Tabla1[[#This Row],[CODIGO]])</f>
        <v>0</v>
      </c>
      <c r="J1226" s="28">
        <f>SUMIFS(Tabla16[IVA RET.],Tabla16[NUM],Tabla1[[#This Row],[CODIGO]])</f>
        <v>0</v>
      </c>
      <c r="K1226" t="str">
        <f>FIXED(Tabla1[[#This Row],[TASA 16%]],0)</f>
        <v>0</v>
      </c>
      <c r="L1226" t="str">
        <f>FIXED(Tabla1[[#This Row],[TASA 0%]],0)</f>
        <v>0</v>
      </c>
      <c r="M1226" t="str">
        <f>FIXED(Tabla1[[#This Row],[TASA EXE.]],0)</f>
        <v>0</v>
      </c>
      <c r="N1226" t="str">
        <f>FIXED(Tabla1[[#This Row],[IVA]],0)</f>
        <v>0</v>
      </c>
      <c r="O1226" t="str">
        <f>FIXED(Tabla1[[#This Row],[ISR RET]],0)</f>
        <v>0</v>
      </c>
      <c r="P1226" t="str">
        <f>FIXED(Tabla1[[#This Row],[IVA RET]],0)</f>
        <v>0</v>
      </c>
      <c r="R1226" s="35">
        <f>Tabla1[[#This Row],[TASA 16]]*16%</f>
        <v>0</v>
      </c>
    </row>
    <row r="1227" spans="2:20" x14ac:dyDescent="0.25">
      <c r="B1227" t="str">
        <f>'[1]210 Y RFC'!A1227</f>
        <v>ROVO880729Q29</v>
      </c>
      <c r="C1227" t="str">
        <f>'[1]210 Y RFC'!B1227</f>
        <v>210-1224</v>
      </c>
      <c r="D1227" t="str">
        <f>'[1]210 Y RFC'!C1227</f>
        <v>ROJAS VARGAS OMAR ALEJANDRO</v>
      </c>
      <c r="E1227" s="28">
        <f>SUMIFS(Tabla16[TASA 16],Tabla16[NUM],Tabla1[[#This Row],[CODIGO]])</f>
        <v>0</v>
      </c>
      <c r="F1227" s="28">
        <f>SUMIFS(Tabla16[TASA 0%],Tabla16[NUM],Tabla1[[#This Row],[CODIGO]])</f>
        <v>0</v>
      </c>
      <c r="G1227" s="28">
        <f>SUMIFS(Tabla16[[EXENTO ]],Tabla16[NUM],Tabla1[[#This Row],[CODIGO]])</f>
        <v>0</v>
      </c>
      <c r="H1227" s="28">
        <f>SUMIFS(Tabla16[IVA],Tabla16[NUM],Tabla1[[#This Row],[CODIGO]])</f>
        <v>0</v>
      </c>
      <c r="I1227" s="28">
        <f>SUMIFS(Tabla16[ISR RET.],Tabla16[NUM],Tabla1[[#This Row],[CODIGO]])</f>
        <v>0</v>
      </c>
      <c r="J1227" s="28">
        <f>SUMIFS(Tabla16[IVA RET.],Tabla16[NUM],Tabla1[[#This Row],[CODIGO]])</f>
        <v>0</v>
      </c>
      <c r="K1227" t="str">
        <f>FIXED(Tabla1[[#This Row],[TASA 16%]],0)</f>
        <v>0</v>
      </c>
      <c r="L1227" t="str">
        <f>FIXED(Tabla1[[#This Row],[TASA 0%]],0)</f>
        <v>0</v>
      </c>
      <c r="M1227" t="str">
        <f>FIXED(Tabla1[[#This Row],[TASA EXE.]],0)</f>
        <v>0</v>
      </c>
      <c r="N1227" t="str">
        <f>FIXED(Tabla1[[#This Row],[IVA]],0)</f>
        <v>0</v>
      </c>
      <c r="O1227" t="str">
        <f>FIXED(Tabla1[[#This Row],[ISR RET]],0)</f>
        <v>0</v>
      </c>
      <c r="P1227" t="str">
        <f>FIXED(Tabla1[[#This Row],[IVA RET]],0)</f>
        <v>0</v>
      </c>
      <c r="R1227" s="35">
        <f>Tabla1[[#This Row],[TASA 16]]*16%</f>
        <v>0</v>
      </c>
    </row>
    <row r="1228" spans="2:20" x14ac:dyDescent="0.25">
      <c r="B1228" t="str">
        <f>'[1]210 Y RFC'!A1228</f>
        <v>AEPJ7601199L0</v>
      </c>
      <c r="C1228" t="str">
        <f>'[1]210 Y RFC'!B1228</f>
        <v>210-1225</v>
      </c>
      <c r="D1228" t="str">
        <f>'[1]210 Y RFC'!C1228</f>
        <v>ACEVES PADILLA JOSE DE JESUS</v>
      </c>
      <c r="E1228" s="28">
        <f>SUMIFS(Tabla16[TASA 16],Tabla16[NUM],Tabla1[[#This Row],[CODIGO]])</f>
        <v>0</v>
      </c>
      <c r="F1228" s="28">
        <f>SUMIFS(Tabla16[TASA 0%],Tabla16[NUM],Tabla1[[#This Row],[CODIGO]])</f>
        <v>0</v>
      </c>
      <c r="G1228" s="28">
        <f>SUMIFS(Tabla16[[EXENTO ]],Tabla16[NUM],Tabla1[[#This Row],[CODIGO]])</f>
        <v>0</v>
      </c>
      <c r="H1228" s="28">
        <f>SUMIFS(Tabla16[IVA],Tabla16[NUM],Tabla1[[#This Row],[CODIGO]])</f>
        <v>0</v>
      </c>
      <c r="I1228" s="28">
        <f>SUMIFS(Tabla16[ISR RET.],Tabla16[NUM],Tabla1[[#This Row],[CODIGO]])</f>
        <v>0</v>
      </c>
      <c r="J1228" s="28">
        <f>SUMIFS(Tabla16[IVA RET.],Tabla16[NUM],Tabla1[[#This Row],[CODIGO]])</f>
        <v>0</v>
      </c>
      <c r="K1228" t="str">
        <f>FIXED(Tabla1[[#This Row],[TASA 16%]],0)</f>
        <v>0</v>
      </c>
      <c r="L1228" t="str">
        <f>FIXED(Tabla1[[#This Row],[TASA 0%]],0)</f>
        <v>0</v>
      </c>
      <c r="M1228" t="str">
        <f>FIXED(Tabla1[[#This Row],[TASA EXE.]],0)</f>
        <v>0</v>
      </c>
      <c r="N1228" t="str">
        <f>FIXED(Tabla1[[#This Row],[IVA]],0)</f>
        <v>0</v>
      </c>
      <c r="O1228" t="str">
        <f>FIXED(Tabla1[[#This Row],[ISR RET]],0)</f>
        <v>0</v>
      </c>
      <c r="P1228" t="str">
        <f>FIXED(Tabla1[[#This Row],[IVA RET]],0)</f>
        <v>0</v>
      </c>
      <c r="R1228" s="35">
        <f>Tabla1[[#This Row],[TASA 16]]*16%</f>
        <v>0</v>
      </c>
    </row>
    <row r="1229" spans="2:20" x14ac:dyDescent="0.25">
      <c r="B1229" t="str">
        <f>'[1]210 Y RFC'!A1229</f>
        <v>MAFA870115774</v>
      </c>
      <c r="C1229" t="str">
        <f>'[1]210 Y RFC'!B1229</f>
        <v>210-1226</v>
      </c>
      <c r="D1229" t="str">
        <f>'[1]210 Y RFC'!C1229</f>
        <v>MARTIN DEL CAMPO FRANCO ANGEL RUBEN</v>
      </c>
      <c r="E1229" s="28">
        <f>SUMIFS(Tabla16[TASA 16],Tabla16[NUM],Tabla1[[#This Row],[CODIGO]])</f>
        <v>0</v>
      </c>
      <c r="F1229" s="28">
        <f>SUMIFS(Tabla16[TASA 0%],Tabla16[NUM],Tabla1[[#This Row],[CODIGO]])</f>
        <v>0</v>
      </c>
      <c r="G1229" s="28">
        <f>SUMIFS(Tabla16[[EXENTO ]],Tabla16[NUM],Tabla1[[#This Row],[CODIGO]])</f>
        <v>0</v>
      </c>
      <c r="H1229" s="28">
        <f>SUMIFS(Tabla16[IVA],Tabla16[NUM],Tabla1[[#This Row],[CODIGO]])</f>
        <v>0</v>
      </c>
      <c r="I1229" s="28">
        <f>SUMIFS(Tabla16[ISR RET.],Tabla16[NUM],Tabla1[[#This Row],[CODIGO]])</f>
        <v>0</v>
      </c>
      <c r="J1229" s="28">
        <f>SUMIFS(Tabla16[IVA RET.],Tabla16[NUM],Tabla1[[#This Row],[CODIGO]])</f>
        <v>0</v>
      </c>
      <c r="K1229" t="str">
        <f>FIXED(Tabla1[[#This Row],[TASA 16%]],0)</f>
        <v>0</v>
      </c>
      <c r="L1229" t="str">
        <f>FIXED(Tabla1[[#This Row],[TASA 0%]],0)</f>
        <v>0</v>
      </c>
      <c r="M1229" t="str">
        <f>FIXED(Tabla1[[#This Row],[TASA EXE.]],0)</f>
        <v>0</v>
      </c>
      <c r="N1229" t="str">
        <f>FIXED(Tabla1[[#This Row],[IVA]],0)</f>
        <v>0</v>
      </c>
      <c r="O1229" t="str">
        <f>FIXED(Tabla1[[#This Row],[ISR RET]],0)</f>
        <v>0</v>
      </c>
      <c r="P1229" t="str">
        <f>FIXED(Tabla1[[#This Row],[IVA RET]],0)</f>
        <v>0</v>
      </c>
      <c r="R1229" s="35">
        <f>Tabla1[[#This Row],[TASA 16]]*16%</f>
        <v>0</v>
      </c>
      <c r="T1229" s="67"/>
    </row>
    <row r="1230" spans="2:20" x14ac:dyDescent="0.25">
      <c r="B1230" t="str">
        <f>'[1]210 Y RFC'!A1230</f>
        <v>PGI9008081H6</v>
      </c>
      <c r="C1230" t="str">
        <f>'[1]210 Y RFC'!B1230</f>
        <v>210-1227</v>
      </c>
      <c r="D1230" t="str">
        <f>'[1]210 Y RFC'!C1230</f>
        <v>PRODUCTOS GIZEH SA DE CV</v>
      </c>
      <c r="E1230" s="28">
        <f>SUMIFS(Tabla16[TASA 16],Tabla16[NUM],Tabla1[[#This Row],[CODIGO]])</f>
        <v>0</v>
      </c>
      <c r="F1230" s="28">
        <f>SUMIFS(Tabla16[TASA 0%],Tabla16[NUM],Tabla1[[#This Row],[CODIGO]])</f>
        <v>0</v>
      </c>
      <c r="G1230" s="28">
        <f>SUMIFS(Tabla16[[EXENTO ]],Tabla16[NUM],Tabla1[[#This Row],[CODIGO]])</f>
        <v>0</v>
      </c>
      <c r="H1230" s="28">
        <f>SUMIFS(Tabla16[IVA],Tabla16[NUM],Tabla1[[#This Row],[CODIGO]])</f>
        <v>0</v>
      </c>
      <c r="I1230" s="28">
        <f>SUMIFS(Tabla16[ISR RET.],Tabla16[NUM],Tabla1[[#This Row],[CODIGO]])</f>
        <v>0</v>
      </c>
      <c r="J1230" s="28">
        <f>SUMIFS(Tabla16[IVA RET.],Tabla16[NUM],Tabla1[[#This Row],[CODIGO]])</f>
        <v>0</v>
      </c>
      <c r="K1230" t="str">
        <f>FIXED(Tabla1[[#This Row],[TASA 16%]],0)</f>
        <v>0</v>
      </c>
      <c r="L1230" t="str">
        <f>FIXED(Tabla1[[#This Row],[TASA 0%]],0)</f>
        <v>0</v>
      </c>
      <c r="M1230" t="str">
        <f>FIXED(Tabla1[[#This Row],[TASA EXE.]],0)</f>
        <v>0</v>
      </c>
      <c r="N1230" t="str">
        <f>FIXED(Tabla1[[#This Row],[IVA]],0)</f>
        <v>0</v>
      </c>
      <c r="O1230" t="str">
        <f>FIXED(Tabla1[[#This Row],[ISR RET]],0)</f>
        <v>0</v>
      </c>
      <c r="P1230" t="str">
        <f>FIXED(Tabla1[[#This Row],[IVA RET]],0)</f>
        <v>0</v>
      </c>
      <c r="R1230" s="35">
        <f>Tabla1[[#This Row],[TASA 16]]*16%</f>
        <v>0</v>
      </c>
    </row>
    <row r="1231" spans="2:20" x14ac:dyDescent="0.25">
      <c r="B1231" t="str">
        <f>'[1]210 Y RFC'!A1231</f>
        <v>RUSO841119KZ0</v>
      </c>
      <c r="C1231" t="str">
        <f>'[1]210 Y RFC'!B1231</f>
        <v>210-1228</v>
      </c>
      <c r="D1231" t="str">
        <f>'[1]210 Y RFC'!C1231</f>
        <v>RUIZ SIERRA OSCAR JAVIER</v>
      </c>
      <c r="E1231" s="28">
        <f>SUMIFS(Tabla16[TASA 16],Tabla16[NUM],Tabla1[[#This Row],[CODIGO]])</f>
        <v>0</v>
      </c>
      <c r="F1231" s="28">
        <f>SUMIFS(Tabla16[TASA 0%],Tabla16[NUM],Tabla1[[#This Row],[CODIGO]])</f>
        <v>0</v>
      </c>
      <c r="G1231" s="28">
        <f>SUMIFS(Tabla16[[EXENTO ]],Tabla16[NUM],Tabla1[[#This Row],[CODIGO]])</f>
        <v>0</v>
      </c>
      <c r="H1231" s="28">
        <f>SUMIFS(Tabla16[IVA],Tabla16[NUM],Tabla1[[#This Row],[CODIGO]])</f>
        <v>0</v>
      </c>
      <c r="I1231" s="28">
        <f>SUMIFS(Tabla16[ISR RET.],Tabla16[NUM],Tabla1[[#This Row],[CODIGO]])</f>
        <v>0</v>
      </c>
      <c r="J1231" s="28">
        <f>SUMIFS(Tabla16[IVA RET.],Tabla16[NUM],Tabla1[[#This Row],[CODIGO]])</f>
        <v>0</v>
      </c>
      <c r="K1231" t="str">
        <f>FIXED(Tabla1[[#This Row],[TASA 16%]],0)</f>
        <v>0</v>
      </c>
      <c r="L1231" t="str">
        <f>FIXED(Tabla1[[#This Row],[TASA 0%]],0)</f>
        <v>0</v>
      </c>
      <c r="M1231" t="str">
        <f>FIXED(Tabla1[[#This Row],[TASA EXE.]],0)</f>
        <v>0</v>
      </c>
      <c r="N1231" t="str">
        <f>FIXED(Tabla1[[#This Row],[IVA]],0)</f>
        <v>0</v>
      </c>
      <c r="O1231" t="str">
        <f>FIXED(Tabla1[[#This Row],[ISR RET]],0)</f>
        <v>0</v>
      </c>
      <c r="P1231" t="str">
        <f>FIXED(Tabla1[[#This Row],[IVA RET]],0)</f>
        <v>0</v>
      </c>
      <c r="R1231" s="35">
        <f>Tabla1[[#This Row],[TASA 16]]*16%</f>
        <v>0</v>
      </c>
    </row>
    <row r="1232" spans="2:20" x14ac:dyDescent="0.25">
      <c r="B1232" t="str">
        <f>'[1]210 Y RFC'!A1232</f>
        <v>MECR6708247I4</v>
      </c>
      <c r="C1232" t="str">
        <f>'[1]210 Y RFC'!B1232</f>
        <v>210-1229</v>
      </c>
      <c r="D1232" t="str">
        <f>'[1]210 Y RFC'!C1232</f>
        <v>MENDEZ CORTES ROSA MARIA</v>
      </c>
      <c r="E1232" s="28">
        <f>SUMIFS(Tabla16[TASA 16],Tabla16[NUM],Tabla1[[#This Row],[CODIGO]])</f>
        <v>0</v>
      </c>
      <c r="F1232" s="28">
        <f>SUMIFS(Tabla16[TASA 0%],Tabla16[NUM],Tabla1[[#This Row],[CODIGO]])</f>
        <v>0</v>
      </c>
      <c r="G1232" s="28">
        <f>SUMIFS(Tabla16[[EXENTO ]],Tabla16[NUM],Tabla1[[#This Row],[CODIGO]])</f>
        <v>0</v>
      </c>
      <c r="H1232" s="28">
        <f>SUMIFS(Tabla16[IVA],Tabla16[NUM],Tabla1[[#This Row],[CODIGO]])</f>
        <v>0</v>
      </c>
      <c r="I1232" s="28">
        <f>SUMIFS(Tabla16[ISR RET.],Tabla16[NUM],Tabla1[[#This Row],[CODIGO]])</f>
        <v>0</v>
      </c>
      <c r="J1232" s="28">
        <f>SUMIFS(Tabla16[IVA RET.],Tabla16[NUM],Tabla1[[#This Row],[CODIGO]])</f>
        <v>0</v>
      </c>
      <c r="K1232" t="str">
        <f>FIXED(Tabla1[[#This Row],[TASA 16%]],0)</f>
        <v>0</v>
      </c>
      <c r="L1232" t="str">
        <f>FIXED(Tabla1[[#This Row],[TASA 0%]],0)</f>
        <v>0</v>
      </c>
      <c r="M1232" t="str">
        <f>FIXED(Tabla1[[#This Row],[TASA EXE.]],0)</f>
        <v>0</v>
      </c>
      <c r="N1232" t="str">
        <f>FIXED(Tabla1[[#This Row],[IVA]],0)</f>
        <v>0</v>
      </c>
      <c r="O1232" t="str">
        <f>FIXED(Tabla1[[#This Row],[ISR RET]],0)</f>
        <v>0</v>
      </c>
      <c r="P1232" t="str">
        <f>FIXED(Tabla1[[#This Row],[IVA RET]],0)</f>
        <v>0</v>
      </c>
      <c r="R1232" s="35">
        <f>Tabla1[[#This Row],[TASA 16]]*16%</f>
        <v>0</v>
      </c>
    </row>
    <row r="1233" spans="2:18" x14ac:dyDescent="0.25">
      <c r="B1233" t="str">
        <f>'[1]210 Y RFC'!A1233</f>
        <v>GURJ820516KD9</v>
      </c>
      <c r="C1233" t="str">
        <f>'[1]210 Y RFC'!B1233</f>
        <v>210-1230</v>
      </c>
      <c r="D1233" t="str">
        <f>'[1]210 Y RFC'!C1233</f>
        <v>GUTIERREZ RODRIGUEZ JULIO CESAR</v>
      </c>
      <c r="E1233" s="28">
        <f>SUMIFS(Tabla16[TASA 16],Tabla16[NUM],Tabla1[[#This Row],[CODIGO]])</f>
        <v>0</v>
      </c>
      <c r="F1233" s="28">
        <f>SUMIFS(Tabla16[TASA 0%],Tabla16[NUM],Tabla1[[#This Row],[CODIGO]])</f>
        <v>0</v>
      </c>
      <c r="G1233" s="28">
        <f>SUMIFS(Tabla16[[EXENTO ]],Tabla16[NUM],Tabla1[[#This Row],[CODIGO]])</f>
        <v>0</v>
      </c>
      <c r="H1233" s="28">
        <f>SUMIFS(Tabla16[IVA],Tabla16[NUM],Tabla1[[#This Row],[CODIGO]])</f>
        <v>0</v>
      </c>
      <c r="I1233" s="28">
        <f>SUMIFS(Tabla16[ISR RET.],Tabla16[NUM],Tabla1[[#This Row],[CODIGO]])</f>
        <v>0</v>
      </c>
      <c r="J1233" s="28">
        <f>SUMIFS(Tabla16[IVA RET.],Tabla16[NUM],Tabla1[[#This Row],[CODIGO]])</f>
        <v>0</v>
      </c>
      <c r="K1233" t="str">
        <f>FIXED(Tabla1[[#This Row],[TASA 16%]],0)</f>
        <v>0</v>
      </c>
      <c r="L1233" t="str">
        <f>FIXED(Tabla1[[#This Row],[TASA 0%]],0)</f>
        <v>0</v>
      </c>
      <c r="M1233" t="str">
        <f>FIXED(Tabla1[[#This Row],[TASA EXE.]],0)</f>
        <v>0</v>
      </c>
      <c r="N1233" t="str">
        <f>FIXED(Tabla1[[#This Row],[IVA]],0)</f>
        <v>0</v>
      </c>
      <c r="O1233" t="str">
        <f>FIXED(Tabla1[[#This Row],[ISR RET]],0)</f>
        <v>0</v>
      </c>
      <c r="P1233" t="str">
        <f>FIXED(Tabla1[[#This Row],[IVA RET]],0)</f>
        <v>0</v>
      </c>
      <c r="R1233" s="35">
        <f>Tabla1[[#This Row],[TASA 16]]*16%</f>
        <v>0</v>
      </c>
    </row>
    <row r="1234" spans="2:18" x14ac:dyDescent="0.25">
      <c r="B1234" t="str">
        <f>'[1]210 Y RFC'!A1234</f>
        <v>FOPM690121J53</v>
      </c>
      <c r="C1234" t="str">
        <f>'[1]210 Y RFC'!B1234</f>
        <v>210-1231</v>
      </c>
      <c r="D1234" t="str">
        <f>'[1]210 Y RFC'!C1234</f>
        <v>FLORES POZOS MARTHA ELENA</v>
      </c>
      <c r="E1234" s="28">
        <f>SUMIFS(Tabla16[TASA 16],Tabla16[NUM],Tabla1[[#This Row],[CODIGO]])</f>
        <v>0</v>
      </c>
      <c r="F1234" s="28">
        <f>SUMIFS(Tabla16[TASA 0%],Tabla16[NUM],Tabla1[[#This Row],[CODIGO]])</f>
        <v>0</v>
      </c>
      <c r="G1234" s="28">
        <f>SUMIFS(Tabla16[[EXENTO ]],Tabla16[NUM],Tabla1[[#This Row],[CODIGO]])</f>
        <v>0</v>
      </c>
      <c r="H1234" s="28">
        <f>SUMIFS(Tabla16[IVA],Tabla16[NUM],Tabla1[[#This Row],[CODIGO]])</f>
        <v>0</v>
      </c>
      <c r="I1234" s="28">
        <f>SUMIFS(Tabla16[ISR RET.],Tabla16[NUM],Tabla1[[#This Row],[CODIGO]])</f>
        <v>0</v>
      </c>
      <c r="J1234" s="28">
        <f>SUMIFS(Tabla16[IVA RET.],Tabla16[NUM],Tabla1[[#This Row],[CODIGO]])</f>
        <v>0</v>
      </c>
      <c r="K1234" t="str">
        <f>FIXED(Tabla1[[#This Row],[TASA 16%]],0)</f>
        <v>0</v>
      </c>
      <c r="L1234" t="str">
        <f>FIXED(Tabla1[[#This Row],[TASA 0%]],0)</f>
        <v>0</v>
      </c>
      <c r="M1234" t="str">
        <f>FIXED(Tabla1[[#This Row],[TASA EXE.]],0)</f>
        <v>0</v>
      </c>
      <c r="N1234" t="str">
        <f>FIXED(Tabla1[[#This Row],[IVA]],0)</f>
        <v>0</v>
      </c>
      <c r="O1234" t="str">
        <f>FIXED(Tabla1[[#This Row],[ISR RET]],0)</f>
        <v>0</v>
      </c>
      <c r="P1234" t="str">
        <f>FIXED(Tabla1[[#This Row],[IVA RET]],0)</f>
        <v>0</v>
      </c>
      <c r="R1234" s="35">
        <f>Tabla1[[#This Row],[TASA 16]]*16%</f>
        <v>0</v>
      </c>
    </row>
    <row r="1235" spans="2:18" x14ac:dyDescent="0.25">
      <c r="B1235" t="str">
        <f>'[1]210 Y RFC'!A1235</f>
        <v>ENB010525KC2</v>
      </c>
      <c r="C1235" t="str">
        <f>'[1]210 Y RFC'!B1235</f>
        <v>210-1232</v>
      </c>
      <c r="D1235" t="str">
        <f>'[1]210 Y RFC'!C1235</f>
        <v>ENBORTTEX SA DE CV</v>
      </c>
      <c r="E1235" s="28">
        <f>SUMIFS(Tabla16[TASA 16],Tabla16[NUM],Tabla1[[#This Row],[CODIGO]])</f>
        <v>0</v>
      </c>
      <c r="F1235" s="28">
        <f>SUMIFS(Tabla16[TASA 0%],Tabla16[NUM],Tabla1[[#This Row],[CODIGO]])</f>
        <v>0</v>
      </c>
      <c r="G1235" s="28">
        <f>SUMIFS(Tabla16[[EXENTO ]],Tabla16[NUM],Tabla1[[#This Row],[CODIGO]])</f>
        <v>0</v>
      </c>
      <c r="H1235" s="28">
        <f>SUMIFS(Tabla16[IVA],Tabla16[NUM],Tabla1[[#This Row],[CODIGO]])</f>
        <v>0</v>
      </c>
      <c r="I1235" s="28">
        <f>SUMIFS(Tabla16[ISR RET.],Tabla16[NUM],Tabla1[[#This Row],[CODIGO]])</f>
        <v>0</v>
      </c>
      <c r="J1235" s="28">
        <f>SUMIFS(Tabla16[IVA RET.],Tabla16[NUM],Tabla1[[#This Row],[CODIGO]])</f>
        <v>0</v>
      </c>
      <c r="K1235" t="str">
        <f>FIXED(Tabla1[[#This Row],[TASA 16%]],0)</f>
        <v>0</v>
      </c>
      <c r="L1235" t="str">
        <f>FIXED(Tabla1[[#This Row],[TASA 0%]],0)</f>
        <v>0</v>
      </c>
      <c r="M1235" t="str">
        <f>FIXED(Tabla1[[#This Row],[TASA EXE.]],0)</f>
        <v>0</v>
      </c>
      <c r="N1235" t="str">
        <f>FIXED(Tabla1[[#This Row],[IVA]],0)</f>
        <v>0</v>
      </c>
      <c r="O1235" t="str">
        <f>FIXED(Tabla1[[#This Row],[ISR RET]],0)</f>
        <v>0</v>
      </c>
      <c r="P1235" t="str">
        <f>FIXED(Tabla1[[#This Row],[IVA RET]],0)</f>
        <v>0</v>
      </c>
      <c r="R1235" s="35">
        <f>Tabla1[[#This Row],[TASA 16]]*16%</f>
        <v>0</v>
      </c>
    </row>
    <row r="1236" spans="2:18" x14ac:dyDescent="0.25">
      <c r="B1236" t="str">
        <f>'[1]210 Y RFC'!A1236</f>
        <v>DMO150324840</v>
      </c>
      <c r="C1236" t="str">
        <f>'[1]210 Y RFC'!B1236</f>
        <v>210-1233</v>
      </c>
      <c r="D1236" t="str">
        <f>'[1]210 Y RFC'!C1236</f>
        <v>DMONICS S DE RL DE CV</v>
      </c>
      <c r="E1236" s="28">
        <f>SUMIFS(Tabla16[TASA 16],Tabla16[NUM],Tabla1[[#This Row],[CODIGO]])</f>
        <v>0</v>
      </c>
      <c r="F1236" s="28">
        <f>SUMIFS(Tabla16[TASA 0%],Tabla16[NUM],Tabla1[[#This Row],[CODIGO]])</f>
        <v>0</v>
      </c>
      <c r="G1236" s="28">
        <f>SUMIFS(Tabla16[[EXENTO ]],Tabla16[NUM],Tabla1[[#This Row],[CODIGO]])</f>
        <v>0</v>
      </c>
      <c r="H1236" s="28">
        <f>SUMIFS(Tabla16[IVA],Tabla16[NUM],Tabla1[[#This Row],[CODIGO]])</f>
        <v>0</v>
      </c>
      <c r="I1236" s="28">
        <f>SUMIFS(Tabla16[ISR RET.],Tabla16[NUM],Tabla1[[#This Row],[CODIGO]])</f>
        <v>0</v>
      </c>
      <c r="J1236" s="28">
        <f>SUMIFS(Tabla16[IVA RET.],Tabla16[NUM],Tabla1[[#This Row],[CODIGO]])</f>
        <v>0</v>
      </c>
      <c r="K1236" t="str">
        <f>FIXED(Tabla1[[#This Row],[TASA 16%]],0)</f>
        <v>0</v>
      </c>
      <c r="L1236" t="str">
        <f>FIXED(Tabla1[[#This Row],[TASA 0%]],0)</f>
        <v>0</v>
      </c>
      <c r="M1236" t="str">
        <f>FIXED(Tabla1[[#This Row],[TASA EXE.]],0)</f>
        <v>0</v>
      </c>
      <c r="N1236" t="str">
        <f>FIXED(Tabla1[[#This Row],[IVA]],0)</f>
        <v>0</v>
      </c>
      <c r="O1236" t="str">
        <f>FIXED(Tabla1[[#This Row],[ISR RET]],0)</f>
        <v>0</v>
      </c>
      <c r="P1236" t="str">
        <f>FIXED(Tabla1[[#This Row],[IVA RET]],0)</f>
        <v>0</v>
      </c>
      <c r="R1236" s="35">
        <f>Tabla1[[#This Row],[TASA 16]]*16%</f>
        <v>0</v>
      </c>
    </row>
    <row r="1237" spans="2:18" x14ac:dyDescent="0.25">
      <c r="B1237" t="str">
        <f>'[1]210 Y RFC'!A1237</f>
        <v>MOCR8109149C0</v>
      </c>
      <c r="C1237" t="str">
        <f>'[1]210 Y RFC'!B1237</f>
        <v>210-1234</v>
      </c>
      <c r="D1237" t="str">
        <f>'[1]210 Y RFC'!C1237</f>
        <v>MORENO CHAVEZ ROBERTO</v>
      </c>
      <c r="E1237" s="28">
        <f>SUMIFS(Tabla16[TASA 16],Tabla16[NUM],Tabla1[[#This Row],[CODIGO]])</f>
        <v>0</v>
      </c>
      <c r="F1237" s="28">
        <f>SUMIFS(Tabla16[TASA 0%],Tabla16[NUM],Tabla1[[#This Row],[CODIGO]])</f>
        <v>0</v>
      </c>
      <c r="G1237" s="28">
        <f>SUMIFS(Tabla16[[EXENTO ]],Tabla16[NUM],Tabla1[[#This Row],[CODIGO]])</f>
        <v>0</v>
      </c>
      <c r="H1237" s="28">
        <f>SUMIFS(Tabla16[IVA],Tabla16[NUM],Tabla1[[#This Row],[CODIGO]])</f>
        <v>0</v>
      </c>
      <c r="I1237" s="28">
        <f>SUMIFS(Tabla16[ISR RET.],Tabla16[NUM],Tabla1[[#This Row],[CODIGO]])</f>
        <v>0</v>
      </c>
      <c r="J1237" s="28">
        <f>SUMIFS(Tabla16[IVA RET.],Tabla16[NUM],Tabla1[[#This Row],[CODIGO]])</f>
        <v>0</v>
      </c>
      <c r="K1237" t="str">
        <f>FIXED(Tabla1[[#This Row],[TASA 16%]],0)</f>
        <v>0</v>
      </c>
      <c r="L1237" t="str">
        <f>FIXED(Tabla1[[#This Row],[TASA 0%]],0)</f>
        <v>0</v>
      </c>
      <c r="M1237" t="str">
        <f>FIXED(Tabla1[[#This Row],[TASA EXE.]],0)</f>
        <v>0</v>
      </c>
      <c r="N1237" t="str">
        <f>FIXED(Tabla1[[#This Row],[IVA]],0)</f>
        <v>0</v>
      </c>
      <c r="O1237" t="str">
        <f>FIXED(Tabla1[[#This Row],[ISR RET]],0)</f>
        <v>0</v>
      </c>
      <c r="P1237" t="str">
        <f>FIXED(Tabla1[[#This Row],[IVA RET]],0)</f>
        <v>0</v>
      </c>
      <c r="R1237" s="35">
        <f>Tabla1[[#This Row],[TASA 16]]*16%</f>
        <v>0</v>
      </c>
    </row>
    <row r="1238" spans="2:18" x14ac:dyDescent="0.25">
      <c r="B1238" t="str">
        <f>'[1]210 Y RFC'!A1238</f>
        <v>DIN9606282Z3</v>
      </c>
      <c r="C1238" t="str">
        <f>'[1]210 Y RFC'!B1238</f>
        <v>210-1235</v>
      </c>
      <c r="D1238" t="str">
        <f>'[1]210 Y RFC'!C1238</f>
        <v>DINAMART SA DE CV</v>
      </c>
      <c r="E1238" s="28">
        <f>SUMIFS(Tabla16[TASA 16],Tabla16[NUM],Tabla1[[#This Row],[CODIGO]])</f>
        <v>0</v>
      </c>
      <c r="F1238" s="28">
        <f>SUMIFS(Tabla16[TASA 0%],Tabla16[NUM],Tabla1[[#This Row],[CODIGO]])</f>
        <v>0</v>
      </c>
      <c r="G1238" s="28">
        <f>SUMIFS(Tabla16[[EXENTO ]],Tabla16[NUM],Tabla1[[#This Row],[CODIGO]])</f>
        <v>0</v>
      </c>
      <c r="H1238" s="28">
        <f>SUMIFS(Tabla16[IVA],Tabla16[NUM],Tabla1[[#This Row],[CODIGO]])</f>
        <v>0</v>
      </c>
      <c r="I1238" s="28">
        <f>SUMIFS(Tabla16[ISR RET.],Tabla16[NUM],Tabla1[[#This Row],[CODIGO]])</f>
        <v>0</v>
      </c>
      <c r="J1238" s="28">
        <f>SUMIFS(Tabla16[IVA RET.],Tabla16[NUM],Tabla1[[#This Row],[CODIGO]])</f>
        <v>0</v>
      </c>
      <c r="K1238" t="str">
        <f>FIXED(Tabla1[[#This Row],[TASA 16%]],0)</f>
        <v>0</v>
      </c>
      <c r="L1238" t="str">
        <f>FIXED(Tabla1[[#This Row],[TASA 0%]],0)</f>
        <v>0</v>
      </c>
      <c r="M1238" t="str">
        <f>FIXED(Tabla1[[#This Row],[TASA EXE.]],0)</f>
        <v>0</v>
      </c>
      <c r="N1238" t="str">
        <f>FIXED(Tabla1[[#This Row],[IVA]],0)</f>
        <v>0</v>
      </c>
      <c r="O1238" t="str">
        <f>FIXED(Tabla1[[#This Row],[ISR RET]],0)</f>
        <v>0</v>
      </c>
      <c r="P1238" t="str">
        <f>FIXED(Tabla1[[#This Row],[IVA RET]],0)</f>
        <v>0</v>
      </c>
      <c r="R1238" s="35">
        <f>Tabla1[[#This Row],[TASA 16]]*16%</f>
        <v>0</v>
      </c>
    </row>
    <row r="1239" spans="2:18" x14ac:dyDescent="0.25">
      <c r="B1239" t="str">
        <f>'[1]210 Y RFC'!A1239</f>
        <v>RAVM600521SD9</v>
      </c>
      <c r="C1239" t="str">
        <f>'[1]210 Y RFC'!B1239</f>
        <v>210-1236</v>
      </c>
      <c r="D1239" t="str">
        <f>'[1]210 Y RFC'!C1239</f>
        <v>RAMIREZ VARGAS MARICELA</v>
      </c>
      <c r="E1239" s="28">
        <f>SUMIFS(Tabla16[TASA 16],Tabla16[NUM],Tabla1[[#This Row],[CODIGO]])</f>
        <v>0</v>
      </c>
      <c r="F1239" s="28">
        <f>SUMIFS(Tabla16[TASA 0%],Tabla16[NUM],Tabla1[[#This Row],[CODIGO]])</f>
        <v>0</v>
      </c>
      <c r="G1239" s="28">
        <f>SUMIFS(Tabla16[[EXENTO ]],Tabla16[NUM],Tabla1[[#This Row],[CODIGO]])</f>
        <v>0</v>
      </c>
      <c r="H1239" s="28">
        <f>SUMIFS(Tabla16[IVA],Tabla16[NUM],Tabla1[[#This Row],[CODIGO]])</f>
        <v>0</v>
      </c>
      <c r="I1239" s="28">
        <f>SUMIFS(Tabla16[ISR RET.],Tabla16[NUM],Tabla1[[#This Row],[CODIGO]])</f>
        <v>0</v>
      </c>
      <c r="J1239" s="28">
        <f>SUMIFS(Tabla16[IVA RET.],Tabla16[NUM],Tabla1[[#This Row],[CODIGO]])</f>
        <v>0</v>
      </c>
      <c r="K1239" t="str">
        <f>FIXED(Tabla1[[#This Row],[TASA 16%]],0)</f>
        <v>0</v>
      </c>
      <c r="L1239" t="str">
        <f>FIXED(Tabla1[[#This Row],[TASA 0%]],0)</f>
        <v>0</v>
      </c>
      <c r="M1239" t="str">
        <f>FIXED(Tabla1[[#This Row],[TASA EXE.]],0)</f>
        <v>0</v>
      </c>
      <c r="N1239" t="str">
        <f>FIXED(Tabla1[[#This Row],[IVA]],0)</f>
        <v>0</v>
      </c>
      <c r="O1239" t="str">
        <f>FIXED(Tabla1[[#This Row],[ISR RET]],0)</f>
        <v>0</v>
      </c>
      <c r="P1239" t="str">
        <f>FIXED(Tabla1[[#This Row],[IVA RET]],0)</f>
        <v>0</v>
      </c>
      <c r="R1239" s="35">
        <f>Tabla1[[#This Row],[TASA 16]]*16%</f>
        <v>0</v>
      </c>
    </row>
    <row r="1240" spans="2:18" x14ac:dyDescent="0.25">
      <c r="B1240" t="str">
        <f>'[1]210 Y RFC'!A1240</f>
        <v>EPU1004244X2</v>
      </c>
      <c r="C1240" t="str">
        <f>'[1]210 Y RFC'!B1240</f>
        <v>210-1237</v>
      </c>
      <c r="D1240" t="str">
        <f>'[1]210 Y RFC'!C1240</f>
        <v>ENTREGAS PUNTUALES S DE RL DE CV</v>
      </c>
      <c r="E1240" s="28">
        <f>SUMIFS(Tabla16[TASA 16],Tabla16[NUM],Tabla1[[#This Row],[CODIGO]])</f>
        <v>0</v>
      </c>
      <c r="F1240" s="28">
        <f>SUMIFS(Tabla16[TASA 0%],Tabla16[NUM],Tabla1[[#This Row],[CODIGO]])</f>
        <v>0</v>
      </c>
      <c r="G1240" s="28">
        <f>SUMIFS(Tabla16[[EXENTO ]],Tabla16[NUM],Tabla1[[#This Row],[CODIGO]])</f>
        <v>0</v>
      </c>
      <c r="H1240" s="28">
        <f>SUMIFS(Tabla16[IVA],Tabla16[NUM],Tabla1[[#This Row],[CODIGO]])</f>
        <v>0</v>
      </c>
      <c r="I1240" s="28">
        <f>SUMIFS(Tabla16[ISR RET.],Tabla16[NUM],Tabla1[[#This Row],[CODIGO]])</f>
        <v>0</v>
      </c>
      <c r="J1240" s="28">
        <f>SUMIFS(Tabla16[IVA RET.],Tabla16[NUM],Tabla1[[#This Row],[CODIGO]])</f>
        <v>0</v>
      </c>
      <c r="K1240" t="str">
        <f>FIXED(Tabla1[[#This Row],[TASA 16%]],0)</f>
        <v>0</v>
      </c>
      <c r="L1240" t="str">
        <f>FIXED(Tabla1[[#This Row],[TASA 0%]],0)</f>
        <v>0</v>
      </c>
      <c r="M1240" t="str">
        <f>FIXED(Tabla1[[#This Row],[TASA EXE.]],0)</f>
        <v>0</v>
      </c>
      <c r="N1240" t="str">
        <f>FIXED(Tabla1[[#This Row],[IVA]],0)</f>
        <v>0</v>
      </c>
      <c r="O1240" t="str">
        <f>FIXED(Tabla1[[#This Row],[ISR RET]],0)</f>
        <v>0</v>
      </c>
      <c r="P1240" t="str">
        <f>FIXED(Tabla1[[#This Row],[IVA RET]],0)</f>
        <v>0</v>
      </c>
      <c r="R1240" s="35">
        <f>Tabla1[[#This Row],[TASA 16]]*16%</f>
        <v>0</v>
      </c>
    </row>
    <row r="1241" spans="2:18" x14ac:dyDescent="0.25">
      <c r="B1241" t="str">
        <f>'[1]210 Y RFC'!A1241</f>
        <v>CFO190215U38</v>
      </c>
      <c r="C1241" t="str">
        <f>'[1]210 Y RFC'!B1241</f>
        <v>210-1238</v>
      </c>
      <c r="D1241" t="str">
        <f>'[1]210 Y RFC'!C1241</f>
        <v>COMERCIALIZADORA FOHE SA DE CV</v>
      </c>
      <c r="E1241" s="28">
        <f>SUMIFS(Tabla16[TASA 16],Tabla16[NUM],Tabla1[[#This Row],[CODIGO]])</f>
        <v>0</v>
      </c>
      <c r="F1241" s="28">
        <f>SUMIFS(Tabla16[TASA 0%],Tabla16[NUM],Tabla1[[#This Row],[CODIGO]])</f>
        <v>0</v>
      </c>
      <c r="G1241" s="28">
        <f>SUMIFS(Tabla16[[EXENTO ]],Tabla16[NUM],Tabla1[[#This Row],[CODIGO]])</f>
        <v>0</v>
      </c>
      <c r="H1241" s="28">
        <f>SUMIFS(Tabla16[IVA],Tabla16[NUM],Tabla1[[#This Row],[CODIGO]])</f>
        <v>0</v>
      </c>
      <c r="I1241" s="28">
        <f>SUMIFS(Tabla16[ISR RET.],Tabla16[NUM],Tabla1[[#This Row],[CODIGO]])</f>
        <v>0</v>
      </c>
      <c r="J1241" s="28">
        <f>SUMIFS(Tabla16[IVA RET.],Tabla16[NUM],Tabla1[[#This Row],[CODIGO]])</f>
        <v>0</v>
      </c>
      <c r="K1241" t="str">
        <f>FIXED(Tabla1[[#This Row],[TASA 16%]],0)</f>
        <v>0</v>
      </c>
      <c r="L1241" t="str">
        <f>FIXED(Tabla1[[#This Row],[TASA 0%]],0)</f>
        <v>0</v>
      </c>
      <c r="M1241" t="str">
        <f>FIXED(Tabla1[[#This Row],[TASA EXE.]],0)</f>
        <v>0</v>
      </c>
      <c r="N1241" t="str">
        <f>FIXED(Tabla1[[#This Row],[IVA]],0)</f>
        <v>0</v>
      </c>
      <c r="O1241" t="str">
        <f>FIXED(Tabla1[[#This Row],[ISR RET]],0)</f>
        <v>0</v>
      </c>
      <c r="P1241" t="str">
        <f>FIXED(Tabla1[[#This Row],[IVA RET]],0)</f>
        <v>0</v>
      </c>
      <c r="R1241" s="35">
        <f>Tabla1[[#This Row],[TASA 16]]*16%</f>
        <v>0</v>
      </c>
    </row>
    <row r="1242" spans="2:18" x14ac:dyDescent="0.25">
      <c r="B1242" t="str">
        <f>'[1]210 Y RFC'!A1242</f>
        <v>REOM960415AJ3</v>
      </c>
      <c r="C1242" t="str">
        <f>'[1]210 Y RFC'!B1242</f>
        <v>210-1239</v>
      </c>
      <c r="D1242" t="str">
        <f>'[1]210 Y RFC'!C1242</f>
        <v>RENTERIA ORTIZ MIGUEL ANGEL</v>
      </c>
      <c r="E1242" s="28">
        <f>SUMIFS(Tabla16[TASA 16],Tabla16[NUM],Tabla1[[#This Row],[CODIGO]])</f>
        <v>0</v>
      </c>
      <c r="F1242" s="28">
        <f>SUMIFS(Tabla16[TASA 0%],Tabla16[NUM],Tabla1[[#This Row],[CODIGO]])</f>
        <v>0</v>
      </c>
      <c r="G1242" s="28">
        <f>SUMIFS(Tabla16[[EXENTO ]],Tabla16[NUM],Tabla1[[#This Row],[CODIGO]])</f>
        <v>0</v>
      </c>
      <c r="H1242" s="28">
        <f>SUMIFS(Tabla16[IVA],Tabla16[NUM],Tabla1[[#This Row],[CODIGO]])</f>
        <v>0</v>
      </c>
      <c r="I1242" s="28">
        <f>SUMIFS(Tabla16[ISR RET.],Tabla16[NUM],Tabla1[[#This Row],[CODIGO]])</f>
        <v>0</v>
      </c>
      <c r="J1242" s="28">
        <f>SUMIFS(Tabla16[IVA RET.],Tabla16[NUM],Tabla1[[#This Row],[CODIGO]])</f>
        <v>0</v>
      </c>
      <c r="K1242" t="str">
        <f>FIXED(Tabla1[[#This Row],[TASA 16%]],0)</f>
        <v>0</v>
      </c>
      <c r="L1242" t="str">
        <f>FIXED(Tabla1[[#This Row],[TASA 0%]],0)</f>
        <v>0</v>
      </c>
      <c r="M1242" t="str">
        <f>FIXED(Tabla1[[#This Row],[TASA EXE.]],0)</f>
        <v>0</v>
      </c>
      <c r="N1242" t="str">
        <f>FIXED(Tabla1[[#This Row],[IVA]],0)</f>
        <v>0</v>
      </c>
      <c r="O1242" t="str">
        <f>FIXED(Tabla1[[#This Row],[ISR RET]],0)</f>
        <v>0</v>
      </c>
      <c r="P1242" t="str">
        <f>FIXED(Tabla1[[#This Row],[IVA RET]],0)</f>
        <v>0</v>
      </c>
      <c r="R1242" s="35">
        <f>Tabla1[[#This Row],[TASA 16]]*16%</f>
        <v>0</v>
      </c>
    </row>
    <row r="1243" spans="2:18" x14ac:dyDescent="0.25">
      <c r="B1243" t="str">
        <f>'[1]210 Y RFC'!A1243</f>
        <v>EMO950807NY8</v>
      </c>
      <c r="C1243" t="str">
        <f>'[1]210 Y RFC'!B1243</f>
        <v>210-1240</v>
      </c>
      <c r="D1243" t="str">
        <f>'[1]210 Y RFC'!C1243</f>
        <v>EXCELENCIA MOTORS SA DE CV</v>
      </c>
      <c r="E1243" s="28">
        <f>SUMIFS(Tabla16[TASA 16],Tabla16[NUM],Tabla1[[#This Row],[CODIGO]])</f>
        <v>0</v>
      </c>
      <c r="F1243" s="28">
        <f>SUMIFS(Tabla16[TASA 0%],Tabla16[NUM],Tabla1[[#This Row],[CODIGO]])</f>
        <v>0</v>
      </c>
      <c r="G1243" s="28">
        <f>SUMIFS(Tabla16[[EXENTO ]],Tabla16[NUM],Tabla1[[#This Row],[CODIGO]])</f>
        <v>0</v>
      </c>
      <c r="H1243" s="28">
        <f>SUMIFS(Tabla16[IVA],Tabla16[NUM],Tabla1[[#This Row],[CODIGO]])</f>
        <v>0</v>
      </c>
      <c r="I1243" s="28">
        <f>SUMIFS(Tabla16[ISR RET.],Tabla16[NUM],Tabla1[[#This Row],[CODIGO]])</f>
        <v>0</v>
      </c>
      <c r="J1243" s="28">
        <f>SUMIFS(Tabla16[IVA RET.],Tabla16[NUM],Tabla1[[#This Row],[CODIGO]])</f>
        <v>0</v>
      </c>
      <c r="K1243" t="str">
        <f>FIXED(Tabla1[[#This Row],[TASA 16%]],0)</f>
        <v>0</v>
      </c>
      <c r="L1243" t="str">
        <f>FIXED(Tabla1[[#This Row],[TASA 0%]],0)</f>
        <v>0</v>
      </c>
      <c r="M1243" t="str">
        <f>FIXED(Tabla1[[#This Row],[TASA EXE.]],0)</f>
        <v>0</v>
      </c>
      <c r="N1243" t="str">
        <f>FIXED(Tabla1[[#This Row],[IVA]],0)</f>
        <v>0</v>
      </c>
      <c r="O1243" t="str">
        <f>FIXED(Tabla1[[#This Row],[ISR RET]],0)</f>
        <v>0</v>
      </c>
      <c r="P1243" t="str">
        <f>FIXED(Tabla1[[#This Row],[IVA RET]],0)</f>
        <v>0</v>
      </c>
      <c r="R1243" s="35">
        <f>Tabla1[[#This Row],[TASA 16]]*16%</f>
        <v>0</v>
      </c>
    </row>
    <row r="1244" spans="2:18" x14ac:dyDescent="0.25">
      <c r="B1244" t="str">
        <f>'[1]210 Y RFC'!A1244</f>
        <v>PPM7709209N7</v>
      </c>
      <c r="C1244" t="str">
        <f>'[1]210 Y RFC'!B1244</f>
        <v>210-1241</v>
      </c>
      <c r="D1244" t="str">
        <f>'[1]210 Y RFC'!C1244</f>
        <v>PROMOTORA DE PRODUCTOS Y MERCADOS MEXICANOS SA DE CV</v>
      </c>
      <c r="E1244" s="28">
        <f>SUMIFS(Tabla16[TASA 16],Tabla16[NUM],Tabla1[[#This Row],[CODIGO]])</f>
        <v>0</v>
      </c>
      <c r="F1244" s="28">
        <f>SUMIFS(Tabla16[TASA 0%],Tabla16[NUM],Tabla1[[#This Row],[CODIGO]])</f>
        <v>0</v>
      </c>
      <c r="G1244" s="28">
        <f>SUMIFS(Tabla16[[EXENTO ]],Tabla16[NUM],Tabla1[[#This Row],[CODIGO]])</f>
        <v>0</v>
      </c>
      <c r="H1244" s="28">
        <f>SUMIFS(Tabla16[IVA],Tabla16[NUM],Tabla1[[#This Row],[CODIGO]])</f>
        <v>0</v>
      </c>
      <c r="I1244" s="28">
        <f>SUMIFS(Tabla16[ISR RET.],Tabla16[NUM],Tabla1[[#This Row],[CODIGO]])</f>
        <v>0</v>
      </c>
      <c r="J1244" s="28">
        <f>SUMIFS(Tabla16[IVA RET.],Tabla16[NUM],Tabla1[[#This Row],[CODIGO]])</f>
        <v>0</v>
      </c>
      <c r="K1244" t="str">
        <f>FIXED(Tabla1[[#This Row],[TASA 16%]],0)</f>
        <v>0</v>
      </c>
      <c r="L1244" t="str">
        <f>FIXED(Tabla1[[#This Row],[TASA 0%]],0)</f>
        <v>0</v>
      </c>
      <c r="M1244" t="str">
        <f>FIXED(Tabla1[[#This Row],[TASA EXE.]],0)</f>
        <v>0</v>
      </c>
      <c r="N1244" t="str">
        <f>FIXED(Tabla1[[#This Row],[IVA]],0)</f>
        <v>0</v>
      </c>
      <c r="O1244" t="str">
        <f>FIXED(Tabla1[[#This Row],[ISR RET]],0)</f>
        <v>0</v>
      </c>
      <c r="P1244" t="str">
        <f>FIXED(Tabla1[[#This Row],[IVA RET]],0)</f>
        <v>0</v>
      </c>
      <c r="R1244" s="35">
        <f>Tabla1[[#This Row],[TASA 16]]*16%</f>
        <v>0</v>
      </c>
    </row>
    <row r="1245" spans="2:18" x14ac:dyDescent="0.25">
      <c r="B1245" t="str">
        <f>'[1]210 Y RFC'!A1245</f>
        <v>DPA100914K18</v>
      </c>
      <c r="C1245" t="str">
        <f>'[1]210 Y RFC'!B1245</f>
        <v>210-1242</v>
      </c>
      <c r="D1245" t="str">
        <f>'[1]210 Y RFC'!C1245</f>
        <v>DISTRIBUIDORA PAVET S DE RL</v>
      </c>
      <c r="E1245" s="28">
        <f>SUMIFS(Tabla16[TASA 16],Tabla16[NUM],Tabla1[[#This Row],[CODIGO]])</f>
        <v>0</v>
      </c>
      <c r="F1245" s="28">
        <f>SUMIFS(Tabla16[TASA 0%],Tabla16[NUM],Tabla1[[#This Row],[CODIGO]])</f>
        <v>0</v>
      </c>
      <c r="G1245" s="28">
        <f>SUMIFS(Tabla16[[EXENTO ]],Tabla16[NUM],Tabla1[[#This Row],[CODIGO]])</f>
        <v>0</v>
      </c>
      <c r="H1245" s="28">
        <f>SUMIFS(Tabla16[IVA],Tabla16[NUM],Tabla1[[#This Row],[CODIGO]])</f>
        <v>0</v>
      </c>
      <c r="I1245" s="28">
        <f>SUMIFS(Tabla16[ISR RET.],Tabla16[NUM],Tabla1[[#This Row],[CODIGO]])</f>
        <v>0</v>
      </c>
      <c r="J1245" s="28">
        <f>SUMIFS(Tabla16[IVA RET.],Tabla16[NUM],Tabla1[[#This Row],[CODIGO]])</f>
        <v>0</v>
      </c>
      <c r="K1245" t="str">
        <f>FIXED(Tabla1[[#This Row],[TASA 16%]],0)</f>
        <v>0</v>
      </c>
      <c r="L1245" t="str">
        <f>FIXED(Tabla1[[#This Row],[TASA 0%]],0)</f>
        <v>0</v>
      </c>
      <c r="M1245" t="str">
        <f>FIXED(Tabla1[[#This Row],[TASA EXE.]],0)</f>
        <v>0</v>
      </c>
      <c r="N1245" t="str">
        <f>FIXED(Tabla1[[#This Row],[IVA]],0)</f>
        <v>0</v>
      </c>
      <c r="O1245" t="str">
        <f>FIXED(Tabla1[[#This Row],[ISR RET]],0)</f>
        <v>0</v>
      </c>
      <c r="P1245" t="str">
        <f>FIXED(Tabla1[[#This Row],[IVA RET]],0)</f>
        <v>0</v>
      </c>
      <c r="R1245" s="35">
        <f>Tabla1[[#This Row],[TASA 16]]*16%</f>
        <v>0</v>
      </c>
    </row>
    <row r="1246" spans="2:18" x14ac:dyDescent="0.25">
      <c r="B1246" t="str">
        <f>'[1]210 Y RFC'!A1246</f>
        <v>DEGJ771005MD5</v>
      </c>
      <c r="C1246" t="str">
        <f>'[1]210 Y RFC'!B1246</f>
        <v>210-1243</v>
      </c>
      <c r="D1246" t="str">
        <f>'[1]210 Y RFC'!C1246</f>
        <v>DELGADILLO GUTIERREZ MARIA DE JESUS</v>
      </c>
      <c r="E1246" s="28">
        <f>SUMIFS(Tabla16[TASA 16],Tabla16[NUM],Tabla1[[#This Row],[CODIGO]])</f>
        <v>0</v>
      </c>
      <c r="F1246" s="28">
        <f>SUMIFS(Tabla16[TASA 0%],Tabla16[NUM],Tabla1[[#This Row],[CODIGO]])</f>
        <v>0</v>
      </c>
      <c r="G1246" s="28">
        <f>SUMIFS(Tabla16[[EXENTO ]],Tabla16[NUM],Tabla1[[#This Row],[CODIGO]])</f>
        <v>0</v>
      </c>
      <c r="H1246" s="28">
        <f>SUMIFS(Tabla16[IVA],Tabla16[NUM],Tabla1[[#This Row],[CODIGO]])</f>
        <v>0</v>
      </c>
      <c r="I1246" s="28">
        <f>SUMIFS(Tabla16[ISR RET.],Tabla16[NUM],Tabla1[[#This Row],[CODIGO]])</f>
        <v>0</v>
      </c>
      <c r="J1246" s="28">
        <f>SUMIFS(Tabla16[IVA RET.],Tabla16[NUM],Tabla1[[#This Row],[CODIGO]])</f>
        <v>0</v>
      </c>
      <c r="K1246" t="str">
        <f>FIXED(Tabla1[[#This Row],[TASA 16%]],0)</f>
        <v>0</v>
      </c>
      <c r="L1246" t="str">
        <f>FIXED(Tabla1[[#This Row],[TASA 0%]],0)</f>
        <v>0</v>
      </c>
      <c r="M1246" t="str">
        <f>FIXED(Tabla1[[#This Row],[TASA EXE.]],0)</f>
        <v>0</v>
      </c>
      <c r="N1246" t="str">
        <f>FIXED(Tabla1[[#This Row],[IVA]],0)</f>
        <v>0</v>
      </c>
      <c r="O1246" t="str">
        <f>FIXED(Tabla1[[#This Row],[ISR RET]],0)</f>
        <v>0</v>
      </c>
      <c r="P1246" t="str">
        <f>FIXED(Tabla1[[#This Row],[IVA RET]],0)</f>
        <v>0</v>
      </c>
      <c r="R1246" s="35">
        <f>Tabla1[[#This Row],[TASA 16]]*16%</f>
        <v>0</v>
      </c>
    </row>
    <row r="1247" spans="2:18" x14ac:dyDescent="0.25">
      <c r="B1247" t="str">
        <f>'[1]210 Y RFC'!A1247</f>
        <v>MYG851216QH8</v>
      </c>
      <c r="C1247" t="str">
        <f>'[1]210 Y RFC'!B1247</f>
        <v>210-1244</v>
      </c>
      <c r="D1247" t="str">
        <f>'[1]210 Y RFC'!C1247</f>
        <v>MYGRA SA DE CV</v>
      </c>
      <c r="E1247" s="28">
        <f>SUMIFS(Tabla16[TASA 16],Tabla16[NUM],Tabla1[[#This Row],[CODIGO]])</f>
        <v>0</v>
      </c>
      <c r="F1247" s="28">
        <f>SUMIFS(Tabla16[TASA 0%],Tabla16[NUM],Tabla1[[#This Row],[CODIGO]])</f>
        <v>0</v>
      </c>
      <c r="G1247" s="28">
        <f>SUMIFS(Tabla16[[EXENTO ]],Tabla16[NUM],Tabla1[[#This Row],[CODIGO]])</f>
        <v>0</v>
      </c>
      <c r="H1247" s="28">
        <f>SUMIFS(Tabla16[IVA],Tabla16[NUM],Tabla1[[#This Row],[CODIGO]])</f>
        <v>0</v>
      </c>
      <c r="I1247" s="28">
        <f>SUMIFS(Tabla16[ISR RET.],Tabla16[NUM],Tabla1[[#This Row],[CODIGO]])</f>
        <v>0</v>
      </c>
      <c r="J1247" s="28">
        <f>SUMIFS(Tabla16[IVA RET.],Tabla16[NUM],Tabla1[[#This Row],[CODIGO]])</f>
        <v>0</v>
      </c>
      <c r="K1247" t="str">
        <f>FIXED(Tabla1[[#This Row],[TASA 16%]],0)</f>
        <v>0</v>
      </c>
      <c r="L1247" t="str">
        <f>FIXED(Tabla1[[#This Row],[TASA 0%]],0)</f>
        <v>0</v>
      </c>
      <c r="M1247" t="str">
        <f>FIXED(Tabla1[[#This Row],[TASA EXE.]],0)</f>
        <v>0</v>
      </c>
      <c r="N1247" t="str">
        <f>FIXED(Tabla1[[#This Row],[IVA]],0)</f>
        <v>0</v>
      </c>
      <c r="O1247" t="str">
        <f>FIXED(Tabla1[[#This Row],[ISR RET]],0)</f>
        <v>0</v>
      </c>
      <c r="P1247" t="str">
        <f>FIXED(Tabla1[[#This Row],[IVA RET]],0)</f>
        <v>0</v>
      </c>
      <c r="R1247" s="35">
        <f>Tabla1[[#This Row],[TASA 16]]*16%</f>
        <v>0</v>
      </c>
    </row>
    <row r="1248" spans="2:18" x14ac:dyDescent="0.25">
      <c r="B1248" t="str">
        <f>'[1]210 Y RFC'!A1248</f>
        <v>BIO020411338</v>
      </c>
      <c r="C1248" t="str">
        <f>'[1]210 Y RFC'!B1248</f>
        <v>210-1245</v>
      </c>
      <c r="D1248" t="str">
        <f>'[1]210 Y RFC'!C1248</f>
        <v>BIOBERSA SA DE CV</v>
      </c>
      <c r="E1248" s="28">
        <f>SUMIFS(Tabla16[TASA 16],Tabla16[NUM],Tabla1[[#This Row],[CODIGO]])</f>
        <v>0</v>
      </c>
      <c r="F1248" s="28">
        <f>SUMIFS(Tabla16[TASA 0%],Tabla16[NUM],Tabla1[[#This Row],[CODIGO]])</f>
        <v>0</v>
      </c>
      <c r="G1248" s="28">
        <f>SUMIFS(Tabla16[[EXENTO ]],Tabla16[NUM],Tabla1[[#This Row],[CODIGO]])</f>
        <v>0</v>
      </c>
      <c r="H1248" s="28">
        <f>SUMIFS(Tabla16[IVA],Tabla16[NUM],Tabla1[[#This Row],[CODIGO]])</f>
        <v>0</v>
      </c>
      <c r="I1248" s="28">
        <f>SUMIFS(Tabla16[ISR RET.],Tabla16[NUM],Tabla1[[#This Row],[CODIGO]])</f>
        <v>0</v>
      </c>
      <c r="J1248" s="28">
        <f>SUMIFS(Tabla16[IVA RET.],Tabla16[NUM],Tabla1[[#This Row],[CODIGO]])</f>
        <v>0</v>
      </c>
      <c r="K1248" t="str">
        <f>FIXED(Tabla1[[#This Row],[TASA 16%]],0)</f>
        <v>0</v>
      </c>
      <c r="L1248" t="str">
        <f>FIXED(Tabla1[[#This Row],[TASA 0%]],0)</f>
        <v>0</v>
      </c>
      <c r="M1248" t="str">
        <f>FIXED(Tabla1[[#This Row],[TASA EXE.]],0)</f>
        <v>0</v>
      </c>
      <c r="N1248" t="str">
        <f>FIXED(Tabla1[[#This Row],[IVA]],0)</f>
        <v>0</v>
      </c>
      <c r="O1248" t="str">
        <f>FIXED(Tabla1[[#This Row],[ISR RET]],0)</f>
        <v>0</v>
      </c>
      <c r="P1248" t="str">
        <f>FIXED(Tabla1[[#This Row],[IVA RET]],0)</f>
        <v>0</v>
      </c>
      <c r="R1248" s="35">
        <f>Tabla1[[#This Row],[TASA 16]]*16%</f>
        <v>0</v>
      </c>
    </row>
    <row r="1249" spans="2:18" x14ac:dyDescent="0.25">
      <c r="B1249" t="str">
        <f>'[1]210 Y RFC'!A1249</f>
        <v>RARC740411ALA</v>
      </c>
      <c r="C1249" t="str">
        <f>'[1]210 Y RFC'!B1249</f>
        <v>210-1246</v>
      </c>
      <c r="D1249" t="str">
        <f>'[1]210 Y RFC'!C1249</f>
        <v>RAMIREZ RAMIREZ CESAR</v>
      </c>
      <c r="E1249" s="28">
        <f>SUMIFS(Tabla16[TASA 16],Tabla16[NUM],Tabla1[[#This Row],[CODIGO]])</f>
        <v>0</v>
      </c>
      <c r="F1249" s="28">
        <f>SUMIFS(Tabla16[TASA 0%],Tabla16[NUM],Tabla1[[#This Row],[CODIGO]])</f>
        <v>0</v>
      </c>
      <c r="G1249" s="28">
        <f>SUMIFS(Tabla16[[EXENTO ]],Tabla16[NUM],Tabla1[[#This Row],[CODIGO]])</f>
        <v>0</v>
      </c>
      <c r="H1249" s="28">
        <f>SUMIFS(Tabla16[IVA],Tabla16[NUM],Tabla1[[#This Row],[CODIGO]])</f>
        <v>0</v>
      </c>
      <c r="I1249" s="28">
        <f>SUMIFS(Tabla16[ISR RET.],Tabla16[NUM],Tabla1[[#This Row],[CODIGO]])</f>
        <v>0</v>
      </c>
      <c r="J1249" s="28">
        <f>SUMIFS(Tabla16[IVA RET.],Tabla16[NUM],Tabla1[[#This Row],[CODIGO]])</f>
        <v>0</v>
      </c>
      <c r="K1249" t="str">
        <f>FIXED(Tabla1[[#This Row],[TASA 16%]],0)</f>
        <v>0</v>
      </c>
      <c r="L1249" t="str">
        <f>FIXED(Tabla1[[#This Row],[TASA 0%]],0)</f>
        <v>0</v>
      </c>
      <c r="M1249" t="str">
        <f>FIXED(Tabla1[[#This Row],[TASA EXE.]],0)</f>
        <v>0</v>
      </c>
      <c r="N1249" t="str">
        <f>FIXED(Tabla1[[#This Row],[IVA]],0)</f>
        <v>0</v>
      </c>
      <c r="O1249" t="str">
        <f>FIXED(Tabla1[[#This Row],[ISR RET]],0)</f>
        <v>0</v>
      </c>
      <c r="P1249" t="str">
        <f>FIXED(Tabla1[[#This Row],[IVA RET]],0)</f>
        <v>0</v>
      </c>
      <c r="R1249" s="35">
        <f>Tabla1[[#This Row],[TASA 16]]*16%</f>
        <v>0</v>
      </c>
    </row>
    <row r="1250" spans="2:18" x14ac:dyDescent="0.25">
      <c r="B1250" t="str">
        <f>'[1]210 Y RFC'!A1250</f>
        <v>BACM930509QF5</v>
      </c>
      <c r="C1250" t="str">
        <f>'[1]210 Y RFC'!B1250</f>
        <v>210-1247</v>
      </c>
      <c r="D1250" t="str">
        <f>'[1]210 Y RFC'!C1250</f>
        <v>BAEZA CISNEROS MARCO ANTONIO</v>
      </c>
      <c r="E1250" s="28">
        <f>SUMIFS(Tabla16[TASA 16],Tabla16[NUM],Tabla1[[#This Row],[CODIGO]])</f>
        <v>0</v>
      </c>
      <c r="F1250" s="28">
        <f>SUMIFS(Tabla16[TASA 0%],Tabla16[NUM],Tabla1[[#This Row],[CODIGO]])</f>
        <v>0</v>
      </c>
      <c r="G1250" s="28">
        <f>SUMIFS(Tabla16[[EXENTO ]],Tabla16[NUM],Tabla1[[#This Row],[CODIGO]])</f>
        <v>0</v>
      </c>
      <c r="H1250" s="28">
        <f>SUMIFS(Tabla16[IVA],Tabla16[NUM],Tabla1[[#This Row],[CODIGO]])</f>
        <v>0</v>
      </c>
      <c r="I1250" s="28">
        <f>SUMIFS(Tabla16[ISR RET.],Tabla16[NUM],Tabla1[[#This Row],[CODIGO]])</f>
        <v>0</v>
      </c>
      <c r="J1250" s="28">
        <f>SUMIFS(Tabla16[IVA RET.],Tabla16[NUM],Tabla1[[#This Row],[CODIGO]])</f>
        <v>0</v>
      </c>
      <c r="K1250" t="str">
        <f>FIXED(Tabla1[[#This Row],[TASA 16%]],0)</f>
        <v>0</v>
      </c>
      <c r="L1250" t="str">
        <f>FIXED(Tabla1[[#This Row],[TASA 0%]],0)</f>
        <v>0</v>
      </c>
      <c r="M1250" t="str">
        <f>FIXED(Tabla1[[#This Row],[TASA EXE.]],0)</f>
        <v>0</v>
      </c>
      <c r="N1250" t="str">
        <f>FIXED(Tabla1[[#This Row],[IVA]],0)</f>
        <v>0</v>
      </c>
      <c r="O1250" t="str">
        <f>FIXED(Tabla1[[#This Row],[ISR RET]],0)</f>
        <v>0</v>
      </c>
      <c r="P1250" t="str">
        <f>FIXED(Tabla1[[#This Row],[IVA RET]],0)</f>
        <v>0</v>
      </c>
      <c r="R1250" s="35">
        <f>Tabla1[[#This Row],[TASA 16]]*16%</f>
        <v>0</v>
      </c>
    </row>
    <row r="1251" spans="2:18" x14ac:dyDescent="0.25">
      <c r="B1251" t="str">
        <f>'[1]210 Y RFC'!A1251</f>
        <v>DCP171026C30</v>
      </c>
      <c r="C1251" t="str">
        <f>'[1]210 Y RFC'!B1251</f>
        <v>210-1248</v>
      </c>
      <c r="D1251" t="str">
        <f>'[1]210 Y RFC'!C1251</f>
        <v>DISTRIBUIDORA Y COMERCIALIZADORA PORTLUEV SA DE CV</v>
      </c>
      <c r="E1251" s="28">
        <f>SUMIFS(Tabla16[TASA 16],Tabla16[NUM],Tabla1[[#This Row],[CODIGO]])</f>
        <v>0</v>
      </c>
      <c r="F1251" s="28">
        <f>SUMIFS(Tabla16[TASA 0%],Tabla16[NUM],Tabla1[[#This Row],[CODIGO]])</f>
        <v>0</v>
      </c>
      <c r="G1251" s="28">
        <f>SUMIFS(Tabla16[[EXENTO ]],Tabla16[NUM],Tabla1[[#This Row],[CODIGO]])</f>
        <v>0</v>
      </c>
      <c r="H1251" s="28">
        <f>SUMIFS(Tabla16[IVA],Tabla16[NUM],Tabla1[[#This Row],[CODIGO]])</f>
        <v>0</v>
      </c>
      <c r="I1251" s="28">
        <f>SUMIFS(Tabla16[ISR RET.],Tabla16[NUM],Tabla1[[#This Row],[CODIGO]])</f>
        <v>0</v>
      </c>
      <c r="J1251" s="28">
        <f>SUMIFS(Tabla16[IVA RET.],Tabla16[NUM],Tabla1[[#This Row],[CODIGO]])</f>
        <v>0</v>
      </c>
      <c r="K1251" t="str">
        <f>FIXED(Tabla1[[#This Row],[TASA 16%]],0)</f>
        <v>0</v>
      </c>
      <c r="L1251" t="str">
        <f>FIXED(Tabla1[[#This Row],[TASA 0%]],0)</f>
        <v>0</v>
      </c>
      <c r="M1251" t="str">
        <f>FIXED(Tabla1[[#This Row],[TASA EXE.]],0)</f>
        <v>0</v>
      </c>
      <c r="N1251" t="str">
        <f>FIXED(Tabla1[[#This Row],[IVA]],0)</f>
        <v>0</v>
      </c>
      <c r="O1251" t="str">
        <f>FIXED(Tabla1[[#This Row],[ISR RET]],0)</f>
        <v>0</v>
      </c>
      <c r="P1251" t="str">
        <f>FIXED(Tabla1[[#This Row],[IVA RET]],0)</f>
        <v>0</v>
      </c>
      <c r="R1251" s="35">
        <f>Tabla1[[#This Row],[TASA 16]]*16%</f>
        <v>0</v>
      </c>
    </row>
    <row r="1252" spans="2:18" x14ac:dyDescent="0.25">
      <c r="B1252" t="str">
        <f>'[1]210 Y RFC'!A1252</f>
        <v>LUHJ6307013HA</v>
      </c>
      <c r="C1252" t="str">
        <f>'[1]210 Y RFC'!B1252</f>
        <v>210-1249</v>
      </c>
      <c r="D1252" t="str">
        <f>'[1]210 Y RFC'!C1252</f>
        <v>LUPERCIO HERNANDEZ JUAN</v>
      </c>
      <c r="E1252" s="28">
        <f>SUMIFS(Tabla16[TASA 16],Tabla16[NUM],Tabla1[[#This Row],[CODIGO]])</f>
        <v>0</v>
      </c>
      <c r="F1252" s="28">
        <f>SUMIFS(Tabla16[TASA 0%],Tabla16[NUM],Tabla1[[#This Row],[CODIGO]])</f>
        <v>0</v>
      </c>
      <c r="G1252" s="28">
        <f>SUMIFS(Tabla16[[EXENTO ]],Tabla16[NUM],Tabla1[[#This Row],[CODIGO]])</f>
        <v>0</v>
      </c>
      <c r="H1252" s="28">
        <f>SUMIFS(Tabla16[IVA],Tabla16[NUM],Tabla1[[#This Row],[CODIGO]])</f>
        <v>0</v>
      </c>
      <c r="I1252" s="28">
        <f>SUMIFS(Tabla16[ISR RET.],Tabla16[NUM],Tabla1[[#This Row],[CODIGO]])</f>
        <v>0</v>
      </c>
      <c r="J1252" s="28">
        <f>SUMIFS(Tabla16[IVA RET.],Tabla16[NUM],Tabla1[[#This Row],[CODIGO]])</f>
        <v>0</v>
      </c>
      <c r="K1252" t="str">
        <f>FIXED(Tabla1[[#This Row],[TASA 16%]],0)</f>
        <v>0</v>
      </c>
      <c r="L1252" t="str">
        <f>FIXED(Tabla1[[#This Row],[TASA 0%]],0)</f>
        <v>0</v>
      </c>
      <c r="M1252" t="str">
        <f>FIXED(Tabla1[[#This Row],[TASA EXE.]],0)</f>
        <v>0</v>
      </c>
      <c r="N1252" t="str">
        <f>FIXED(Tabla1[[#This Row],[IVA]],0)</f>
        <v>0</v>
      </c>
      <c r="O1252" t="str">
        <f>FIXED(Tabla1[[#This Row],[ISR RET]],0)</f>
        <v>0</v>
      </c>
      <c r="P1252" t="str">
        <f>FIXED(Tabla1[[#This Row],[IVA RET]],0)</f>
        <v>0</v>
      </c>
      <c r="R1252" s="35">
        <f>Tabla1[[#This Row],[TASA 16]]*16%</f>
        <v>0</v>
      </c>
    </row>
    <row r="1253" spans="2:18" x14ac:dyDescent="0.25">
      <c r="B1253" t="str">
        <f>'[1]210 Y RFC'!A1253</f>
        <v>GOTA6709154N3</v>
      </c>
      <c r="C1253" t="str">
        <f>'[1]210 Y RFC'!B1253</f>
        <v>210-1250</v>
      </c>
      <c r="D1253" t="str">
        <f>'[1]210 Y RFC'!C1253</f>
        <v>GOMEZ TABARES ALMA DELIA</v>
      </c>
      <c r="E1253" s="28">
        <f>SUMIFS(Tabla16[TASA 16],Tabla16[NUM],Tabla1[[#This Row],[CODIGO]])</f>
        <v>0</v>
      </c>
      <c r="F1253" s="28">
        <f>SUMIFS(Tabla16[TASA 0%],Tabla16[NUM],Tabla1[[#This Row],[CODIGO]])</f>
        <v>0</v>
      </c>
      <c r="G1253" s="28">
        <f>SUMIFS(Tabla16[[EXENTO ]],Tabla16[NUM],Tabla1[[#This Row],[CODIGO]])</f>
        <v>0</v>
      </c>
      <c r="H1253" s="28">
        <f>SUMIFS(Tabla16[IVA],Tabla16[NUM],Tabla1[[#This Row],[CODIGO]])</f>
        <v>0</v>
      </c>
      <c r="I1253" s="28">
        <f>SUMIFS(Tabla16[ISR RET.],Tabla16[NUM],Tabla1[[#This Row],[CODIGO]])</f>
        <v>0</v>
      </c>
      <c r="J1253" s="28">
        <f>SUMIFS(Tabla16[IVA RET.],Tabla16[NUM],Tabla1[[#This Row],[CODIGO]])</f>
        <v>0</v>
      </c>
      <c r="K1253" t="str">
        <f>FIXED(Tabla1[[#This Row],[TASA 16%]],0)</f>
        <v>0</v>
      </c>
      <c r="L1253" t="str">
        <f>FIXED(Tabla1[[#This Row],[TASA 0%]],0)</f>
        <v>0</v>
      </c>
      <c r="M1253" t="str">
        <f>FIXED(Tabla1[[#This Row],[TASA EXE.]],0)</f>
        <v>0</v>
      </c>
      <c r="N1253" t="str">
        <f>FIXED(Tabla1[[#This Row],[IVA]],0)</f>
        <v>0</v>
      </c>
      <c r="O1253" t="str">
        <f>FIXED(Tabla1[[#This Row],[ISR RET]],0)</f>
        <v>0</v>
      </c>
      <c r="P1253" t="str">
        <f>FIXED(Tabla1[[#This Row],[IVA RET]],0)</f>
        <v>0</v>
      </c>
      <c r="R1253" s="35">
        <f>Tabla1[[#This Row],[TASA 16]]*16%</f>
        <v>0</v>
      </c>
    </row>
    <row r="1254" spans="2:18" x14ac:dyDescent="0.25">
      <c r="B1254" t="str">
        <f>'[1]210 Y RFC'!A1254</f>
        <v>IGS030604MM4</v>
      </c>
      <c r="C1254" t="str">
        <f>'[1]210 Y RFC'!B1254</f>
        <v>210-1251</v>
      </c>
      <c r="D1254" t="str">
        <f>'[1]210 Y RFC'!C1254</f>
        <v>IMPORTADORA DE GRANOS Y SEMILLAS DEL SURESTE</v>
      </c>
      <c r="E1254" s="28">
        <f>SUMIFS(Tabla16[TASA 16],Tabla16[NUM],Tabla1[[#This Row],[CODIGO]])</f>
        <v>0</v>
      </c>
      <c r="F1254" s="28">
        <f>SUMIFS(Tabla16[TASA 0%],Tabla16[NUM],Tabla1[[#This Row],[CODIGO]])</f>
        <v>0</v>
      </c>
      <c r="G1254" s="28">
        <f>SUMIFS(Tabla16[[EXENTO ]],Tabla16[NUM],Tabla1[[#This Row],[CODIGO]])</f>
        <v>0</v>
      </c>
      <c r="H1254" s="28">
        <f>SUMIFS(Tabla16[IVA],Tabla16[NUM],Tabla1[[#This Row],[CODIGO]])</f>
        <v>0</v>
      </c>
      <c r="I1254" s="28">
        <f>SUMIFS(Tabla16[ISR RET.],Tabla16[NUM],Tabla1[[#This Row],[CODIGO]])</f>
        <v>0</v>
      </c>
      <c r="J1254" s="28">
        <f>SUMIFS(Tabla16[IVA RET.],Tabla16[NUM],Tabla1[[#This Row],[CODIGO]])</f>
        <v>0</v>
      </c>
      <c r="K1254" t="str">
        <f>FIXED(Tabla1[[#This Row],[TASA 16%]],0)</f>
        <v>0</v>
      </c>
      <c r="L1254" t="str">
        <f>FIXED(Tabla1[[#This Row],[TASA 0%]],0)</f>
        <v>0</v>
      </c>
      <c r="M1254" t="str">
        <f>FIXED(Tabla1[[#This Row],[TASA EXE.]],0)</f>
        <v>0</v>
      </c>
      <c r="N1254" t="str">
        <f>FIXED(Tabla1[[#This Row],[IVA]],0)</f>
        <v>0</v>
      </c>
      <c r="O1254" t="str">
        <f>FIXED(Tabla1[[#This Row],[ISR RET]],0)</f>
        <v>0</v>
      </c>
      <c r="P1254" t="str">
        <f>FIXED(Tabla1[[#This Row],[IVA RET]],0)</f>
        <v>0</v>
      </c>
      <c r="R1254" s="35">
        <f>Tabla1[[#This Row],[TASA 16]]*16%</f>
        <v>0</v>
      </c>
    </row>
    <row r="1255" spans="2:18" x14ac:dyDescent="0.25">
      <c r="B1255" t="str">
        <f>'[1]210 Y RFC'!A1255</f>
        <v>CAMA610827V23</v>
      </c>
      <c r="C1255" t="str">
        <f>'[1]210 Y RFC'!B1255</f>
        <v>210-1252</v>
      </c>
      <c r="D1255" t="str">
        <f>'[1]210 Y RFC'!C1255</f>
        <v>CARDENAS MONTIEL ANTONIO ARMANDO</v>
      </c>
      <c r="E1255" s="28">
        <f>SUMIFS(Tabla16[TASA 16],Tabla16[NUM],Tabla1[[#This Row],[CODIGO]])</f>
        <v>0</v>
      </c>
      <c r="F1255" s="28">
        <f>SUMIFS(Tabla16[TASA 0%],Tabla16[NUM],Tabla1[[#This Row],[CODIGO]])</f>
        <v>0</v>
      </c>
      <c r="G1255" s="28">
        <f>SUMIFS(Tabla16[[EXENTO ]],Tabla16[NUM],Tabla1[[#This Row],[CODIGO]])</f>
        <v>0</v>
      </c>
      <c r="H1255" s="28">
        <f>SUMIFS(Tabla16[IVA],Tabla16[NUM],Tabla1[[#This Row],[CODIGO]])</f>
        <v>0</v>
      </c>
      <c r="I1255" s="28">
        <f>SUMIFS(Tabla16[ISR RET.],Tabla16[NUM],Tabla1[[#This Row],[CODIGO]])</f>
        <v>0</v>
      </c>
      <c r="J1255" s="28">
        <f>SUMIFS(Tabla16[IVA RET.],Tabla16[NUM],Tabla1[[#This Row],[CODIGO]])</f>
        <v>0</v>
      </c>
      <c r="K1255" t="str">
        <f>FIXED(Tabla1[[#This Row],[TASA 16%]],0)</f>
        <v>0</v>
      </c>
      <c r="L1255" t="str">
        <f>FIXED(Tabla1[[#This Row],[TASA 0%]],0)</f>
        <v>0</v>
      </c>
      <c r="M1255" t="str">
        <f>FIXED(Tabla1[[#This Row],[TASA EXE.]],0)</f>
        <v>0</v>
      </c>
      <c r="N1255" t="str">
        <f>FIXED(Tabla1[[#This Row],[IVA]],0)</f>
        <v>0</v>
      </c>
      <c r="O1255" t="str">
        <f>FIXED(Tabla1[[#This Row],[ISR RET]],0)</f>
        <v>0</v>
      </c>
      <c r="P1255" t="str">
        <f>FIXED(Tabla1[[#This Row],[IVA RET]],0)</f>
        <v>0</v>
      </c>
      <c r="R1255" s="35">
        <f>Tabla1[[#This Row],[TASA 16]]*16%</f>
        <v>0</v>
      </c>
    </row>
    <row r="1256" spans="2:18" x14ac:dyDescent="0.25">
      <c r="B1256" t="str">
        <f>'[1]210 Y RFC'!A1256</f>
        <v>GUBL880828EM9</v>
      </c>
      <c r="C1256" t="str">
        <f>'[1]210 Y RFC'!B1256</f>
        <v>210-1253</v>
      </c>
      <c r="D1256" t="str">
        <f>'[1]210 Y RFC'!C1256</f>
        <v>GUTIERREZ BARBA JOSE LUIS</v>
      </c>
      <c r="E1256" s="28">
        <f>SUMIFS(Tabla16[TASA 16],Tabla16[NUM],Tabla1[[#This Row],[CODIGO]])</f>
        <v>0</v>
      </c>
      <c r="F1256" s="28">
        <f>SUMIFS(Tabla16[TASA 0%],Tabla16[NUM],Tabla1[[#This Row],[CODIGO]])</f>
        <v>0</v>
      </c>
      <c r="G1256" s="28">
        <f>SUMIFS(Tabla16[[EXENTO ]],Tabla16[NUM],Tabla1[[#This Row],[CODIGO]])</f>
        <v>0</v>
      </c>
      <c r="H1256" s="28">
        <f>SUMIFS(Tabla16[IVA],Tabla16[NUM],Tabla1[[#This Row],[CODIGO]])</f>
        <v>0</v>
      </c>
      <c r="I1256" s="28">
        <f>SUMIFS(Tabla16[ISR RET.],Tabla16[NUM],Tabla1[[#This Row],[CODIGO]])</f>
        <v>0</v>
      </c>
      <c r="J1256" s="28">
        <f>SUMIFS(Tabla16[IVA RET.],Tabla16[NUM],Tabla1[[#This Row],[CODIGO]])</f>
        <v>0</v>
      </c>
      <c r="K1256" t="str">
        <f>FIXED(Tabla1[[#This Row],[TASA 16%]],0)</f>
        <v>0</v>
      </c>
      <c r="L1256" t="str">
        <f>FIXED(Tabla1[[#This Row],[TASA 0%]],0)</f>
        <v>0</v>
      </c>
      <c r="M1256" t="str">
        <f>FIXED(Tabla1[[#This Row],[TASA EXE.]],0)</f>
        <v>0</v>
      </c>
      <c r="N1256" t="str">
        <f>FIXED(Tabla1[[#This Row],[IVA]],0)</f>
        <v>0</v>
      </c>
      <c r="O1256" t="str">
        <f>FIXED(Tabla1[[#This Row],[ISR RET]],0)</f>
        <v>0</v>
      </c>
      <c r="P1256" t="str">
        <f>FIXED(Tabla1[[#This Row],[IVA RET]],0)</f>
        <v>0</v>
      </c>
      <c r="R1256" s="35">
        <f>Tabla1[[#This Row],[TASA 16]]*16%</f>
        <v>0</v>
      </c>
    </row>
    <row r="1257" spans="2:18" x14ac:dyDescent="0.25">
      <c r="B1257" t="str">
        <f>'[1]210 Y RFC'!A1257</f>
        <v>LOTJ9004092E8</v>
      </c>
      <c r="C1257" t="str">
        <f>'[1]210 Y RFC'!B1257</f>
        <v>210-1254</v>
      </c>
      <c r="D1257" t="str">
        <f>'[1]210 Y RFC'!C1257</f>
        <v>LOZA TOSTADO JAVIER</v>
      </c>
      <c r="E1257" s="28">
        <f>SUMIFS(Tabla16[TASA 16],Tabla16[NUM],Tabla1[[#This Row],[CODIGO]])</f>
        <v>0</v>
      </c>
      <c r="F1257" s="28">
        <f>SUMIFS(Tabla16[TASA 0%],Tabla16[NUM],Tabla1[[#This Row],[CODIGO]])</f>
        <v>0</v>
      </c>
      <c r="G1257" s="28">
        <f>SUMIFS(Tabla16[[EXENTO ]],Tabla16[NUM],Tabla1[[#This Row],[CODIGO]])</f>
        <v>0</v>
      </c>
      <c r="H1257" s="28">
        <f>SUMIFS(Tabla16[IVA],Tabla16[NUM],Tabla1[[#This Row],[CODIGO]])</f>
        <v>0</v>
      </c>
      <c r="I1257" s="28">
        <f>SUMIFS(Tabla16[ISR RET.],Tabla16[NUM],Tabla1[[#This Row],[CODIGO]])</f>
        <v>0</v>
      </c>
      <c r="J1257" s="28">
        <f>SUMIFS(Tabla16[IVA RET.],Tabla16[NUM],Tabla1[[#This Row],[CODIGO]])</f>
        <v>0</v>
      </c>
      <c r="K1257" t="str">
        <f>FIXED(Tabla1[[#This Row],[TASA 16%]],0)</f>
        <v>0</v>
      </c>
      <c r="L1257" t="str">
        <f>FIXED(Tabla1[[#This Row],[TASA 0%]],0)</f>
        <v>0</v>
      </c>
      <c r="M1257" t="str">
        <f>FIXED(Tabla1[[#This Row],[TASA EXE.]],0)</f>
        <v>0</v>
      </c>
      <c r="N1257" t="str">
        <f>FIXED(Tabla1[[#This Row],[IVA]],0)</f>
        <v>0</v>
      </c>
      <c r="O1257" t="str">
        <f>FIXED(Tabla1[[#This Row],[ISR RET]],0)</f>
        <v>0</v>
      </c>
      <c r="P1257" t="str">
        <f>FIXED(Tabla1[[#This Row],[IVA RET]],0)</f>
        <v>0</v>
      </c>
      <c r="R1257" s="35">
        <f>Tabla1[[#This Row],[TASA 16]]*16%</f>
        <v>0</v>
      </c>
    </row>
    <row r="1258" spans="2:18" x14ac:dyDescent="0.25">
      <c r="B1258" t="str">
        <f>'[1]210 Y RFC'!A1258</f>
        <v>MAMR520105I76</v>
      </c>
      <c r="C1258" t="str">
        <f>'[1]210 Y RFC'!B1258</f>
        <v>210-1255</v>
      </c>
      <c r="D1258" t="str">
        <f>'[1]210 Y RFC'!C1258</f>
        <v>MARTINEZ MORAN ROGELIO</v>
      </c>
      <c r="E1258" s="28">
        <f>SUMIFS(Tabla16[TASA 16],Tabla16[NUM],Tabla1[[#This Row],[CODIGO]])</f>
        <v>0</v>
      </c>
      <c r="F1258" s="28">
        <f>SUMIFS(Tabla16[TASA 0%],Tabla16[NUM],Tabla1[[#This Row],[CODIGO]])</f>
        <v>0</v>
      </c>
      <c r="G1258" s="28">
        <f>SUMIFS(Tabla16[[EXENTO ]],Tabla16[NUM],Tabla1[[#This Row],[CODIGO]])</f>
        <v>0</v>
      </c>
      <c r="H1258" s="28">
        <f>SUMIFS(Tabla16[IVA],Tabla16[NUM],Tabla1[[#This Row],[CODIGO]])</f>
        <v>0</v>
      </c>
      <c r="I1258" s="28">
        <f>SUMIFS(Tabla16[ISR RET.],Tabla16[NUM],Tabla1[[#This Row],[CODIGO]])</f>
        <v>0</v>
      </c>
      <c r="J1258" s="28">
        <f>SUMIFS(Tabla16[IVA RET.],Tabla16[NUM],Tabla1[[#This Row],[CODIGO]])</f>
        <v>0</v>
      </c>
      <c r="K1258" t="str">
        <f>FIXED(Tabla1[[#This Row],[TASA 16%]],0)</f>
        <v>0</v>
      </c>
      <c r="L1258" t="str">
        <f>FIXED(Tabla1[[#This Row],[TASA 0%]],0)</f>
        <v>0</v>
      </c>
      <c r="M1258" t="str">
        <f>FIXED(Tabla1[[#This Row],[TASA EXE.]],0)</f>
        <v>0</v>
      </c>
      <c r="N1258" t="str">
        <f>FIXED(Tabla1[[#This Row],[IVA]],0)</f>
        <v>0</v>
      </c>
      <c r="O1258" t="str">
        <f>FIXED(Tabla1[[#This Row],[ISR RET]],0)</f>
        <v>0</v>
      </c>
      <c r="P1258" t="str">
        <f>FIXED(Tabla1[[#This Row],[IVA RET]],0)</f>
        <v>0</v>
      </c>
      <c r="R1258" s="35">
        <f>Tabla1[[#This Row],[TASA 16]]*16%</f>
        <v>0</v>
      </c>
    </row>
    <row r="1259" spans="2:18" x14ac:dyDescent="0.25">
      <c r="B1259" t="str">
        <f>'[1]210 Y RFC'!A1259</f>
        <v>CSE080425HI9</v>
      </c>
      <c r="C1259" t="str">
        <f>'[1]210 Y RFC'!B1259</f>
        <v>210-1256</v>
      </c>
      <c r="D1259" t="str">
        <f>'[1]210 Y RFC'!C1259</f>
        <v>CAMIONES SELECTOS S DE RL DE CV</v>
      </c>
      <c r="E1259" s="28">
        <f>SUMIFS(Tabla16[TASA 16],Tabla16[NUM],Tabla1[[#This Row],[CODIGO]])</f>
        <v>0</v>
      </c>
      <c r="F1259" s="28">
        <f>SUMIFS(Tabla16[TASA 0%],Tabla16[NUM],Tabla1[[#This Row],[CODIGO]])</f>
        <v>0</v>
      </c>
      <c r="G1259" s="28">
        <f>SUMIFS(Tabla16[[EXENTO ]],Tabla16[NUM],Tabla1[[#This Row],[CODIGO]])</f>
        <v>0</v>
      </c>
      <c r="H1259" s="28">
        <f>SUMIFS(Tabla16[IVA],Tabla16[NUM],Tabla1[[#This Row],[CODIGO]])</f>
        <v>0</v>
      </c>
      <c r="I1259" s="28">
        <f>SUMIFS(Tabla16[ISR RET.],Tabla16[NUM],Tabla1[[#This Row],[CODIGO]])</f>
        <v>0</v>
      </c>
      <c r="J1259" s="28">
        <f>SUMIFS(Tabla16[IVA RET.],Tabla16[NUM],Tabla1[[#This Row],[CODIGO]])</f>
        <v>0</v>
      </c>
      <c r="K1259" t="str">
        <f>FIXED(Tabla1[[#This Row],[TASA 16%]],0)</f>
        <v>0</v>
      </c>
      <c r="L1259" t="str">
        <f>FIXED(Tabla1[[#This Row],[TASA 0%]],0)</f>
        <v>0</v>
      </c>
      <c r="M1259" t="str">
        <f>FIXED(Tabla1[[#This Row],[TASA EXE.]],0)</f>
        <v>0</v>
      </c>
      <c r="N1259" t="str">
        <f>FIXED(Tabla1[[#This Row],[IVA]],0)</f>
        <v>0</v>
      </c>
      <c r="O1259" t="str">
        <f>FIXED(Tabla1[[#This Row],[ISR RET]],0)</f>
        <v>0</v>
      </c>
      <c r="P1259" t="str">
        <f>FIXED(Tabla1[[#This Row],[IVA RET]],0)</f>
        <v>0</v>
      </c>
      <c r="R1259" s="35">
        <f>Tabla1[[#This Row],[TASA 16]]*16%</f>
        <v>0</v>
      </c>
    </row>
    <row r="1260" spans="2:18" x14ac:dyDescent="0.25">
      <c r="B1260" t="str">
        <f>'[1]210 Y RFC'!A1260</f>
        <v>CAM9512088W4</v>
      </c>
      <c r="C1260" t="str">
        <f>'[1]210 Y RFC'!B1260</f>
        <v>210-1257</v>
      </c>
      <c r="D1260" t="str">
        <f>'[1]210 Y RFC'!C1260</f>
        <v>CADBURY ADAMS MEXICO S DE RL DE CV</v>
      </c>
      <c r="E1260" s="28">
        <f>SUMIFS(Tabla16[TASA 16],Tabla16[NUM],Tabla1[[#This Row],[CODIGO]])</f>
        <v>0</v>
      </c>
      <c r="F1260" s="28">
        <f>SUMIFS(Tabla16[TASA 0%],Tabla16[NUM],Tabla1[[#This Row],[CODIGO]])</f>
        <v>0</v>
      </c>
      <c r="G1260" s="28">
        <f>SUMIFS(Tabla16[[EXENTO ]],Tabla16[NUM],Tabla1[[#This Row],[CODIGO]])</f>
        <v>0</v>
      </c>
      <c r="H1260" s="28">
        <f>SUMIFS(Tabla16[IVA],Tabla16[NUM],Tabla1[[#This Row],[CODIGO]])</f>
        <v>0</v>
      </c>
      <c r="I1260" s="28">
        <f>SUMIFS(Tabla16[ISR RET.],Tabla16[NUM],Tabla1[[#This Row],[CODIGO]])</f>
        <v>0</v>
      </c>
      <c r="J1260" s="28">
        <f>SUMIFS(Tabla16[IVA RET.],Tabla16[NUM],Tabla1[[#This Row],[CODIGO]])</f>
        <v>0</v>
      </c>
      <c r="K1260" t="str">
        <f>FIXED(Tabla1[[#This Row],[TASA 16%]],0)</f>
        <v>0</v>
      </c>
      <c r="L1260" t="str">
        <f>FIXED(Tabla1[[#This Row],[TASA 0%]],0)</f>
        <v>0</v>
      </c>
      <c r="M1260" t="str">
        <f>FIXED(Tabla1[[#This Row],[TASA EXE.]],0)</f>
        <v>0</v>
      </c>
      <c r="N1260" t="str">
        <f>FIXED(Tabla1[[#This Row],[IVA]],0)</f>
        <v>0</v>
      </c>
      <c r="O1260" t="str">
        <f>FIXED(Tabla1[[#This Row],[ISR RET]],0)</f>
        <v>0</v>
      </c>
      <c r="P1260" t="str">
        <f>FIXED(Tabla1[[#This Row],[IVA RET]],0)</f>
        <v>0</v>
      </c>
      <c r="R1260" s="35">
        <f>Tabla1[[#This Row],[TASA 16]]*16%</f>
        <v>0</v>
      </c>
    </row>
    <row r="1261" spans="2:18" x14ac:dyDescent="0.25">
      <c r="B1261" t="str">
        <f>'[1]210 Y RFC'!A1261</f>
        <v>RERL711016B76</v>
      </c>
      <c r="C1261" t="str">
        <f>'[1]210 Y RFC'!B1261</f>
        <v>210-1258</v>
      </c>
      <c r="D1261" t="str">
        <f>'[1]210 Y RFC'!C1261</f>
        <v>RENTERIA RODRIGUEZ LETICIA</v>
      </c>
      <c r="E1261" s="28">
        <f>SUMIFS(Tabla16[TASA 16],Tabla16[NUM],Tabla1[[#This Row],[CODIGO]])</f>
        <v>0</v>
      </c>
      <c r="F1261" s="28">
        <f>SUMIFS(Tabla16[TASA 0%],Tabla16[NUM],Tabla1[[#This Row],[CODIGO]])</f>
        <v>0</v>
      </c>
      <c r="G1261" s="28">
        <f>SUMIFS(Tabla16[[EXENTO ]],Tabla16[NUM],Tabla1[[#This Row],[CODIGO]])</f>
        <v>0</v>
      </c>
      <c r="H1261" s="28">
        <f>SUMIFS(Tabla16[IVA],Tabla16[NUM],Tabla1[[#This Row],[CODIGO]])</f>
        <v>0</v>
      </c>
      <c r="I1261" s="28">
        <f>SUMIFS(Tabla16[ISR RET.],Tabla16[NUM],Tabla1[[#This Row],[CODIGO]])</f>
        <v>0</v>
      </c>
      <c r="J1261" s="28">
        <f>SUMIFS(Tabla16[IVA RET.],Tabla16[NUM],Tabla1[[#This Row],[CODIGO]])</f>
        <v>0</v>
      </c>
      <c r="K1261" t="str">
        <f>FIXED(Tabla1[[#This Row],[TASA 16%]],0)</f>
        <v>0</v>
      </c>
      <c r="L1261" t="str">
        <f>FIXED(Tabla1[[#This Row],[TASA 0%]],0)</f>
        <v>0</v>
      </c>
      <c r="M1261" t="str">
        <f>FIXED(Tabla1[[#This Row],[TASA EXE.]],0)</f>
        <v>0</v>
      </c>
      <c r="N1261" t="str">
        <f>FIXED(Tabla1[[#This Row],[IVA]],0)</f>
        <v>0</v>
      </c>
      <c r="O1261" t="str">
        <f>FIXED(Tabla1[[#This Row],[ISR RET]],0)</f>
        <v>0</v>
      </c>
      <c r="P1261" t="str">
        <f>FIXED(Tabla1[[#This Row],[IVA RET]],0)</f>
        <v>0</v>
      </c>
      <c r="R1261" s="35">
        <f>Tabla1[[#This Row],[TASA 16]]*16%</f>
        <v>0</v>
      </c>
    </row>
    <row r="1262" spans="2:18" x14ac:dyDescent="0.25">
      <c r="B1262" t="str">
        <f>'[1]210 Y RFC'!A1262</f>
        <v>FDP930715465</v>
      </c>
      <c r="C1262" t="str">
        <f>'[1]210 Y RFC'!B1262</f>
        <v>210-1259</v>
      </c>
      <c r="D1262" t="str">
        <f>'[1]210 Y RFC'!C1262</f>
        <v>FABRICA DE DULCES LA PROVIDENCIA SA DE CV</v>
      </c>
      <c r="E1262" s="28">
        <f>SUMIFS(Tabla16[TASA 16],Tabla16[NUM],Tabla1[[#This Row],[CODIGO]])</f>
        <v>0</v>
      </c>
      <c r="F1262" s="28">
        <f>SUMIFS(Tabla16[TASA 0%],Tabla16[NUM],Tabla1[[#This Row],[CODIGO]])</f>
        <v>21950.9</v>
      </c>
      <c r="G1262" s="28">
        <f>SUMIFS(Tabla16[[EXENTO ]],Tabla16[NUM],Tabla1[[#This Row],[CODIGO]])</f>
        <v>1756.09</v>
      </c>
      <c r="H1262" s="28">
        <f>SUMIFS(Tabla16[IVA],Tabla16[NUM],Tabla1[[#This Row],[CODIGO]])</f>
        <v>0</v>
      </c>
      <c r="I1262" s="28">
        <f>SUMIFS(Tabla16[ISR RET.],Tabla16[NUM],Tabla1[[#This Row],[CODIGO]])</f>
        <v>0</v>
      </c>
      <c r="J1262" s="28">
        <f>SUMIFS(Tabla16[IVA RET.],Tabla16[NUM],Tabla1[[#This Row],[CODIGO]])</f>
        <v>0</v>
      </c>
      <c r="K1262" t="str">
        <f>FIXED(Tabla1[[#This Row],[TASA 16%]],0)</f>
        <v>0</v>
      </c>
      <c r="L1262" t="str">
        <f>FIXED(Tabla1[[#This Row],[TASA 0%]],0)</f>
        <v>21,951</v>
      </c>
      <c r="M1262" t="str">
        <f>FIXED(Tabla1[[#This Row],[TASA EXE.]],0)</f>
        <v>1,756</v>
      </c>
      <c r="N1262" t="str">
        <f>FIXED(Tabla1[[#This Row],[IVA]],0)</f>
        <v>0</v>
      </c>
      <c r="O1262" t="str">
        <f>FIXED(Tabla1[[#This Row],[ISR RET]],0)</f>
        <v>0</v>
      </c>
      <c r="P1262" t="str">
        <f>FIXED(Tabla1[[#This Row],[IVA RET]],0)</f>
        <v>0</v>
      </c>
      <c r="R1262" s="35">
        <f>Tabla1[[#This Row],[TASA 16]]*16%</f>
        <v>0</v>
      </c>
    </row>
    <row r="1263" spans="2:18" x14ac:dyDescent="0.25">
      <c r="B1263" t="str">
        <f>'[1]210 Y RFC'!A1263</f>
        <v>PPA8607034P2</v>
      </c>
      <c r="C1263" t="str">
        <f>'[1]210 Y RFC'!B1263</f>
        <v>210-1260</v>
      </c>
      <c r="D1263" t="str">
        <f>'[1]210 Y RFC'!C1263</f>
        <v>PANIFICADORA EL PANQUE SA DE CV</v>
      </c>
      <c r="E1263" s="28">
        <f>SUMIFS(Tabla16[TASA 16],Tabla16[NUM],Tabla1[[#This Row],[CODIGO]])</f>
        <v>0</v>
      </c>
      <c r="F1263" s="28">
        <f>SUMIFS(Tabla16[TASA 0%],Tabla16[NUM],Tabla1[[#This Row],[CODIGO]])</f>
        <v>0</v>
      </c>
      <c r="G1263" s="28">
        <f>SUMIFS(Tabla16[[EXENTO ]],Tabla16[NUM],Tabla1[[#This Row],[CODIGO]])</f>
        <v>0</v>
      </c>
      <c r="H1263" s="28">
        <f>SUMIFS(Tabla16[IVA],Tabla16[NUM],Tabla1[[#This Row],[CODIGO]])</f>
        <v>0</v>
      </c>
      <c r="I1263" s="28">
        <f>SUMIFS(Tabla16[ISR RET.],Tabla16[NUM],Tabla1[[#This Row],[CODIGO]])</f>
        <v>0</v>
      </c>
      <c r="J1263" s="28">
        <f>SUMIFS(Tabla16[IVA RET.],Tabla16[NUM],Tabla1[[#This Row],[CODIGO]])</f>
        <v>0</v>
      </c>
      <c r="K1263" t="str">
        <f>FIXED(Tabla1[[#This Row],[TASA 16%]],0)</f>
        <v>0</v>
      </c>
      <c r="L1263" t="str">
        <f>FIXED(Tabla1[[#This Row],[TASA 0%]],0)</f>
        <v>0</v>
      </c>
      <c r="M1263" t="str">
        <f>FIXED(Tabla1[[#This Row],[TASA EXE.]],0)</f>
        <v>0</v>
      </c>
      <c r="N1263" t="str">
        <f>FIXED(Tabla1[[#This Row],[IVA]],0)</f>
        <v>0</v>
      </c>
      <c r="O1263" t="str">
        <f>FIXED(Tabla1[[#This Row],[ISR RET]],0)</f>
        <v>0</v>
      </c>
      <c r="P1263" t="str">
        <f>FIXED(Tabla1[[#This Row],[IVA RET]],0)</f>
        <v>0</v>
      </c>
      <c r="R1263" s="35">
        <f>Tabla1[[#This Row],[TASA 16]]*16%</f>
        <v>0</v>
      </c>
    </row>
    <row r="1264" spans="2:18" x14ac:dyDescent="0.25">
      <c r="B1264" t="str">
        <f>'[1]210 Y RFC'!A1264</f>
        <v>GAL040504LJ5</v>
      </c>
      <c r="C1264" t="str">
        <f>'[1]210 Y RFC'!B1264</f>
        <v>210-1261</v>
      </c>
      <c r="D1264" t="str">
        <f>'[1]210 Y RFC'!C1264</f>
        <v>GRUPO ALDARAMIZ SA DE CV</v>
      </c>
      <c r="E1264" s="28">
        <f>SUMIFS(Tabla16[TASA 16],Tabla16[NUM],Tabla1[[#This Row],[CODIGO]])</f>
        <v>0</v>
      </c>
      <c r="F1264" s="28">
        <f>SUMIFS(Tabla16[TASA 0%],Tabla16[NUM],Tabla1[[#This Row],[CODIGO]])</f>
        <v>0</v>
      </c>
      <c r="G1264" s="28">
        <f>SUMIFS(Tabla16[[EXENTO ]],Tabla16[NUM],Tabla1[[#This Row],[CODIGO]])</f>
        <v>0</v>
      </c>
      <c r="H1264" s="28">
        <f>SUMIFS(Tabla16[IVA],Tabla16[NUM],Tabla1[[#This Row],[CODIGO]])</f>
        <v>0</v>
      </c>
      <c r="I1264" s="28">
        <f>SUMIFS(Tabla16[ISR RET.],Tabla16[NUM],Tabla1[[#This Row],[CODIGO]])</f>
        <v>0</v>
      </c>
      <c r="J1264" s="28">
        <f>SUMIFS(Tabla16[IVA RET.],Tabla16[NUM],Tabla1[[#This Row],[CODIGO]])</f>
        <v>0</v>
      </c>
      <c r="K1264" t="str">
        <f>FIXED(Tabla1[[#This Row],[TASA 16%]],0)</f>
        <v>0</v>
      </c>
      <c r="L1264" t="str">
        <f>FIXED(Tabla1[[#This Row],[TASA 0%]],0)</f>
        <v>0</v>
      </c>
      <c r="M1264" t="str">
        <f>FIXED(Tabla1[[#This Row],[TASA EXE.]],0)</f>
        <v>0</v>
      </c>
      <c r="N1264" t="str">
        <f>FIXED(Tabla1[[#This Row],[IVA]],0)</f>
        <v>0</v>
      </c>
      <c r="O1264" t="str">
        <f>FIXED(Tabla1[[#This Row],[ISR RET]],0)</f>
        <v>0</v>
      </c>
      <c r="P1264" t="str">
        <f>FIXED(Tabla1[[#This Row],[IVA RET]],0)</f>
        <v>0</v>
      </c>
      <c r="R1264" s="35">
        <f>Tabla1[[#This Row],[TASA 16]]*16%</f>
        <v>0</v>
      </c>
    </row>
    <row r="1265" spans="2:20" x14ac:dyDescent="0.25">
      <c r="B1265" t="str">
        <f>'[1]210 Y RFC'!A1265</f>
        <v>RIMF830703Q4A</v>
      </c>
      <c r="C1265" t="str">
        <f>'[1]210 Y RFC'!B1265</f>
        <v>210-1262</v>
      </c>
      <c r="D1265" t="str">
        <f>'[1]210 Y RFC'!C1265</f>
        <v>RIVERA MIRANDA MARIA FERNANDA</v>
      </c>
      <c r="E1265" s="28">
        <f>SUMIFS(Tabla16[TASA 16],Tabla16[NUM],Tabla1[[#This Row],[CODIGO]])</f>
        <v>0</v>
      </c>
      <c r="F1265" s="28">
        <f>SUMIFS(Tabla16[TASA 0%],Tabla16[NUM],Tabla1[[#This Row],[CODIGO]])</f>
        <v>0</v>
      </c>
      <c r="G1265" s="28">
        <f>SUMIFS(Tabla16[[EXENTO ]],Tabla16[NUM],Tabla1[[#This Row],[CODIGO]])</f>
        <v>0</v>
      </c>
      <c r="H1265" s="28">
        <f>SUMIFS(Tabla16[IVA],Tabla16[NUM],Tabla1[[#This Row],[CODIGO]])</f>
        <v>0</v>
      </c>
      <c r="I1265" s="28">
        <f>SUMIFS(Tabla16[ISR RET.],Tabla16[NUM],Tabla1[[#This Row],[CODIGO]])</f>
        <v>0</v>
      </c>
      <c r="J1265" s="28">
        <f>SUMIFS(Tabla16[IVA RET.],Tabla16[NUM],Tabla1[[#This Row],[CODIGO]])</f>
        <v>0</v>
      </c>
      <c r="K1265" t="str">
        <f>FIXED(Tabla1[[#This Row],[TASA 16%]],0)</f>
        <v>0</v>
      </c>
      <c r="L1265" t="str">
        <f>FIXED(Tabla1[[#This Row],[TASA 0%]],0)</f>
        <v>0</v>
      </c>
      <c r="M1265" t="str">
        <f>FIXED(Tabla1[[#This Row],[TASA EXE.]],0)</f>
        <v>0</v>
      </c>
      <c r="N1265" t="str">
        <f>FIXED(Tabla1[[#This Row],[IVA]],0)</f>
        <v>0</v>
      </c>
      <c r="O1265" t="str">
        <f>FIXED(Tabla1[[#This Row],[ISR RET]],0)</f>
        <v>0</v>
      </c>
      <c r="P1265" t="str">
        <f>FIXED(Tabla1[[#This Row],[IVA RET]],0)</f>
        <v>0</v>
      </c>
      <c r="R1265" s="35">
        <f>Tabla1[[#This Row],[TASA 16]]*16%</f>
        <v>0</v>
      </c>
    </row>
    <row r="1266" spans="2:20" x14ac:dyDescent="0.25">
      <c r="B1266" t="str">
        <f>'[1]210 Y RFC'!A1266</f>
        <v>VALL850903175</v>
      </c>
      <c r="C1266" t="str">
        <f>'[1]210 Y RFC'!B1266</f>
        <v>210-1263</v>
      </c>
      <c r="D1266" t="str">
        <f>'[1]210 Y RFC'!C1266</f>
        <v>VARGAS LOMELI LAURA BERENICE</v>
      </c>
      <c r="E1266" s="28">
        <f>SUMIFS(Tabla16[TASA 16],Tabla16[NUM],Tabla1[[#This Row],[CODIGO]])</f>
        <v>0</v>
      </c>
      <c r="F1266" s="28">
        <f>SUMIFS(Tabla16[TASA 0%],Tabla16[NUM],Tabla1[[#This Row],[CODIGO]])</f>
        <v>0</v>
      </c>
      <c r="G1266" s="28">
        <f>SUMIFS(Tabla16[[EXENTO ]],Tabla16[NUM],Tabla1[[#This Row],[CODIGO]])</f>
        <v>0</v>
      </c>
      <c r="H1266" s="28">
        <f>SUMIFS(Tabla16[IVA],Tabla16[NUM],Tabla1[[#This Row],[CODIGO]])</f>
        <v>0</v>
      </c>
      <c r="I1266" s="28">
        <f>SUMIFS(Tabla16[ISR RET.],Tabla16[NUM],Tabla1[[#This Row],[CODIGO]])</f>
        <v>0</v>
      </c>
      <c r="J1266" s="28">
        <f>SUMIFS(Tabla16[IVA RET.],Tabla16[NUM],Tabla1[[#This Row],[CODIGO]])</f>
        <v>0</v>
      </c>
      <c r="K1266" t="str">
        <f>FIXED(Tabla1[[#This Row],[TASA 16%]],0)</f>
        <v>0</v>
      </c>
      <c r="L1266" t="str">
        <f>FIXED(Tabla1[[#This Row],[TASA 0%]],0)</f>
        <v>0</v>
      </c>
      <c r="M1266" t="str">
        <f>FIXED(Tabla1[[#This Row],[TASA EXE.]],0)</f>
        <v>0</v>
      </c>
      <c r="N1266" t="str">
        <f>FIXED(Tabla1[[#This Row],[IVA]],0)</f>
        <v>0</v>
      </c>
      <c r="O1266" t="str">
        <f>FIXED(Tabla1[[#This Row],[ISR RET]],0)</f>
        <v>0</v>
      </c>
      <c r="P1266" t="str">
        <f>FIXED(Tabla1[[#This Row],[IVA RET]],0)</f>
        <v>0</v>
      </c>
      <c r="R1266" s="35">
        <f>Tabla1[[#This Row],[TASA 16]]*16%</f>
        <v>0</v>
      </c>
    </row>
    <row r="1267" spans="2:20" x14ac:dyDescent="0.25">
      <c r="B1267" t="str">
        <f>'[1]210 Y RFC'!A1267</f>
        <v>LORM7102092T1</v>
      </c>
      <c r="C1267" t="str">
        <f>'[1]210 Y RFC'!B1267</f>
        <v>210-1264</v>
      </c>
      <c r="D1267" t="str">
        <f>'[1]210 Y RFC'!C1267</f>
        <v>LOPEZ RIZO MIRIAM ALEJANDRA</v>
      </c>
      <c r="E1267" s="28">
        <f>SUMIFS(Tabla16[TASA 16],Tabla16[NUM],Tabla1[[#This Row],[CODIGO]])</f>
        <v>0</v>
      </c>
      <c r="F1267" s="28">
        <f>SUMIFS(Tabla16[TASA 0%],Tabla16[NUM],Tabla1[[#This Row],[CODIGO]])</f>
        <v>0</v>
      </c>
      <c r="G1267" s="28">
        <f>SUMIFS(Tabla16[[EXENTO ]],Tabla16[NUM],Tabla1[[#This Row],[CODIGO]])</f>
        <v>0</v>
      </c>
      <c r="H1267" s="28">
        <f>SUMIFS(Tabla16[IVA],Tabla16[NUM],Tabla1[[#This Row],[CODIGO]])</f>
        <v>0</v>
      </c>
      <c r="I1267" s="28">
        <f>SUMIFS(Tabla16[ISR RET.],Tabla16[NUM],Tabla1[[#This Row],[CODIGO]])</f>
        <v>0</v>
      </c>
      <c r="J1267" s="28">
        <f>SUMIFS(Tabla16[IVA RET.],Tabla16[NUM],Tabla1[[#This Row],[CODIGO]])</f>
        <v>0</v>
      </c>
      <c r="K1267" t="str">
        <f>FIXED(Tabla1[[#This Row],[TASA 16%]],0)</f>
        <v>0</v>
      </c>
      <c r="L1267" t="str">
        <f>FIXED(Tabla1[[#This Row],[TASA 0%]],0)</f>
        <v>0</v>
      </c>
      <c r="M1267" t="str">
        <f>FIXED(Tabla1[[#This Row],[TASA EXE.]],0)</f>
        <v>0</v>
      </c>
      <c r="N1267" t="str">
        <f>FIXED(Tabla1[[#This Row],[IVA]],0)</f>
        <v>0</v>
      </c>
      <c r="O1267" t="str">
        <f>FIXED(Tabla1[[#This Row],[ISR RET]],0)</f>
        <v>0</v>
      </c>
      <c r="P1267" t="str">
        <f>FIXED(Tabla1[[#This Row],[IVA RET]],0)</f>
        <v>0</v>
      </c>
      <c r="R1267" s="35">
        <f>Tabla1[[#This Row],[TASA 16]]*16%</f>
        <v>0</v>
      </c>
    </row>
    <row r="1268" spans="2:20" x14ac:dyDescent="0.25">
      <c r="B1268" t="str">
        <f>'[1]210 Y RFC'!A1268</f>
        <v>MIN0305139V7</v>
      </c>
      <c r="C1268" t="str">
        <f>'[1]210 Y RFC'!B1268</f>
        <v>210-1265</v>
      </c>
      <c r="D1268" t="str">
        <f>'[1]210 Y RFC'!C1268</f>
        <v>MACYRA INTERNACIONAL SA DE CV</v>
      </c>
      <c r="E1268" s="28">
        <f>SUMIFS(Tabla16[TASA 16],Tabla16[NUM],Tabla1[[#This Row],[CODIGO]])</f>
        <v>0</v>
      </c>
      <c r="F1268" s="28">
        <f>SUMIFS(Tabla16[TASA 0%],Tabla16[NUM],Tabla1[[#This Row],[CODIGO]])</f>
        <v>0</v>
      </c>
      <c r="G1268" s="28">
        <f>SUMIFS(Tabla16[[EXENTO ]],Tabla16[NUM],Tabla1[[#This Row],[CODIGO]])</f>
        <v>0</v>
      </c>
      <c r="H1268" s="28">
        <f>SUMIFS(Tabla16[IVA],Tabla16[NUM],Tabla1[[#This Row],[CODIGO]])</f>
        <v>0</v>
      </c>
      <c r="I1268" s="28">
        <f>SUMIFS(Tabla16[ISR RET.],Tabla16[NUM],Tabla1[[#This Row],[CODIGO]])</f>
        <v>0</v>
      </c>
      <c r="J1268" s="28">
        <f>SUMIFS(Tabla16[IVA RET.],Tabla16[NUM],Tabla1[[#This Row],[CODIGO]])</f>
        <v>0</v>
      </c>
      <c r="K1268" t="str">
        <f>FIXED(Tabla1[[#This Row],[TASA 16%]],0)</f>
        <v>0</v>
      </c>
      <c r="L1268" t="str">
        <f>FIXED(Tabla1[[#This Row],[TASA 0%]],0)</f>
        <v>0</v>
      </c>
      <c r="M1268" t="str">
        <f>FIXED(Tabla1[[#This Row],[TASA EXE.]],0)</f>
        <v>0</v>
      </c>
      <c r="N1268" t="str">
        <f>FIXED(Tabla1[[#This Row],[IVA]],0)</f>
        <v>0</v>
      </c>
      <c r="O1268" t="str">
        <f>FIXED(Tabla1[[#This Row],[ISR RET]],0)</f>
        <v>0</v>
      </c>
      <c r="P1268" t="str">
        <f>FIXED(Tabla1[[#This Row],[IVA RET]],0)</f>
        <v>0</v>
      </c>
      <c r="R1268" s="35">
        <f>Tabla1[[#This Row],[TASA 16]]*16%</f>
        <v>0</v>
      </c>
    </row>
    <row r="1269" spans="2:20" x14ac:dyDescent="0.25">
      <c r="B1269" t="str">
        <f>'[1]210 Y RFC'!A1269</f>
        <v>DES010531Q96</v>
      </c>
      <c r="C1269" t="str">
        <f>'[1]210 Y RFC'!B1269</f>
        <v>210-1266</v>
      </c>
      <c r="D1269" t="str">
        <f>'[1]210 Y RFC'!C1269</f>
        <v>LABORATORIOS DESPPO SA DE CV</v>
      </c>
      <c r="E1269" s="28">
        <f>SUMIFS(Tabla16[TASA 16],Tabla16[NUM],Tabla1[[#This Row],[CODIGO]])</f>
        <v>0</v>
      </c>
      <c r="F1269" s="28">
        <f>SUMIFS(Tabla16[TASA 0%],Tabla16[NUM],Tabla1[[#This Row],[CODIGO]])</f>
        <v>0</v>
      </c>
      <c r="G1269" s="28">
        <f>SUMIFS(Tabla16[[EXENTO ]],Tabla16[NUM],Tabla1[[#This Row],[CODIGO]])</f>
        <v>0</v>
      </c>
      <c r="H1269" s="28">
        <f>SUMIFS(Tabla16[IVA],Tabla16[NUM],Tabla1[[#This Row],[CODIGO]])</f>
        <v>0</v>
      </c>
      <c r="I1269" s="28">
        <f>SUMIFS(Tabla16[ISR RET.],Tabla16[NUM],Tabla1[[#This Row],[CODIGO]])</f>
        <v>0</v>
      </c>
      <c r="J1269" s="28">
        <f>SUMIFS(Tabla16[IVA RET.],Tabla16[NUM],Tabla1[[#This Row],[CODIGO]])</f>
        <v>0</v>
      </c>
      <c r="K1269" t="str">
        <f>FIXED(Tabla1[[#This Row],[TASA 16%]],0)</f>
        <v>0</v>
      </c>
      <c r="L1269" t="str">
        <f>FIXED(Tabla1[[#This Row],[TASA 0%]],0)</f>
        <v>0</v>
      </c>
      <c r="M1269" t="str">
        <f>FIXED(Tabla1[[#This Row],[TASA EXE.]],0)</f>
        <v>0</v>
      </c>
      <c r="N1269" t="str">
        <f>FIXED(Tabla1[[#This Row],[IVA]],0)</f>
        <v>0</v>
      </c>
      <c r="O1269" t="str">
        <f>FIXED(Tabla1[[#This Row],[ISR RET]],0)</f>
        <v>0</v>
      </c>
      <c r="P1269" t="str">
        <f>FIXED(Tabla1[[#This Row],[IVA RET]],0)</f>
        <v>0</v>
      </c>
      <c r="R1269" s="35">
        <f>Tabla1[[#This Row],[TASA 16]]*16%</f>
        <v>0</v>
      </c>
    </row>
    <row r="1270" spans="2:20" x14ac:dyDescent="0.25">
      <c r="B1270" t="str">
        <f>'[1]210 Y RFC'!A1270</f>
        <v>CAA971112BI0</v>
      </c>
      <c r="C1270" t="str">
        <f>'[1]210 Y RFC'!B1270</f>
        <v>210-1267</v>
      </c>
      <c r="D1270" t="str">
        <f>'[1]210 Y RFC'!C1270</f>
        <v>CINTAS DE ACERO Y ACCESORIOS PARA REFRIGERACION SA DE CV</v>
      </c>
      <c r="E1270" s="28">
        <f>SUMIFS(Tabla16[TASA 16],Tabla16[NUM],Tabla1[[#This Row],[CODIGO]])</f>
        <v>0</v>
      </c>
      <c r="F1270" s="28">
        <f>SUMIFS(Tabla16[TASA 0%],Tabla16[NUM],Tabla1[[#This Row],[CODIGO]])</f>
        <v>0</v>
      </c>
      <c r="G1270" s="28">
        <f>SUMIFS(Tabla16[[EXENTO ]],Tabla16[NUM],Tabla1[[#This Row],[CODIGO]])</f>
        <v>0</v>
      </c>
      <c r="H1270" s="28">
        <f>SUMIFS(Tabla16[IVA],Tabla16[NUM],Tabla1[[#This Row],[CODIGO]])</f>
        <v>0</v>
      </c>
      <c r="I1270" s="28">
        <f>SUMIFS(Tabla16[ISR RET.],Tabla16[NUM],Tabla1[[#This Row],[CODIGO]])</f>
        <v>0</v>
      </c>
      <c r="J1270" s="28">
        <f>SUMIFS(Tabla16[IVA RET.],Tabla16[NUM],Tabla1[[#This Row],[CODIGO]])</f>
        <v>0</v>
      </c>
      <c r="K1270" t="str">
        <f>FIXED(Tabla1[[#This Row],[TASA 16%]],0)</f>
        <v>0</v>
      </c>
      <c r="L1270" t="str">
        <f>FIXED(Tabla1[[#This Row],[TASA 0%]],0)</f>
        <v>0</v>
      </c>
      <c r="M1270" t="str">
        <f>FIXED(Tabla1[[#This Row],[TASA EXE.]],0)</f>
        <v>0</v>
      </c>
      <c r="N1270" t="str">
        <f>FIXED(Tabla1[[#This Row],[IVA]],0)</f>
        <v>0</v>
      </c>
      <c r="O1270" t="str">
        <f>FIXED(Tabla1[[#This Row],[ISR RET]],0)</f>
        <v>0</v>
      </c>
      <c r="P1270" t="str">
        <f>FIXED(Tabla1[[#This Row],[IVA RET]],0)</f>
        <v>0</v>
      </c>
      <c r="R1270" s="35">
        <f>Tabla1[[#This Row],[TASA 16]]*16%</f>
        <v>0</v>
      </c>
      <c r="T1270" s="67"/>
    </row>
    <row r="1271" spans="2:20" x14ac:dyDescent="0.25">
      <c r="B1271" t="str">
        <f>'[1]210 Y RFC'!A1271</f>
        <v>MUMC710128RV0</v>
      </c>
      <c r="C1271" t="str">
        <f>'[1]210 Y RFC'!B1271</f>
        <v>210-1268</v>
      </c>
      <c r="D1271" t="str">
        <f>'[1]210 Y RFC'!C1271</f>
        <v>MUÑOZ MARTIN CARLOS ALBERTO</v>
      </c>
      <c r="E1271" s="28">
        <f>SUMIFS(Tabla16[TASA 16],Tabla16[NUM],Tabla1[[#This Row],[CODIGO]])</f>
        <v>33010.5</v>
      </c>
      <c r="F1271" s="28">
        <f>SUMIFS(Tabla16[TASA 0%],Tabla16[NUM],Tabla1[[#This Row],[CODIGO]])</f>
        <v>-1.9999999996798579E-2</v>
      </c>
      <c r="G1271" s="28">
        <f>SUMIFS(Tabla16[[EXENTO ]],Tabla16[NUM],Tabla1[[#This Row],[CODIGO]])</f>
        <v>0</v>
      </c>
      <c r="H1271" s="28">
        <f>SUMIFS(Tabla16[IVA],Tabla16[NUM],Tabla1[[#This Row],[CODIGO]])</f>
        <v>5281.68</v>
      </c>
      <c r="I1271" s="28">
        <f>SUMIFS(Tabla16[ISR RET.],Tabla16[NUM],Tabla1[[#This Row],[CODIGO]])</f>
        <v>0</v>
      </c>
      <c r="J1271" s="28">
        <f>SUMIFS(Tabla16[IVA RET.],Tabla16[NUM],Tabla1[[#This Row],[CODIGO]])</f>
        <v>0</v>
      </c>
      <c r="K1271" t="str">
        <f>FIXED(Tabla1[[#This Row],[TASA 16%]],0)</f>
        <v>33,011</v>
      </c>
      <c r="L1271" t="str">
        <f>FIXED(Tabla1[[#This Row],[TASA 0%]],0)</f>
        <v>0</v>
      </c>
      <c r="M1271" t="str">
        <f>FIXED(Tabla1[[#This Row],[TASA EXE.]],0)</f>
        <v>0</v>
      </c>
      <c r="N1271" t="str">
        <f>FIXED(Tabla1[[#This Row],[IVA]],0)</f>
        <v>5,282</v>
      </c>
      <c r="O1271" t="str">
        <f>FIXED(Tabla1[[#This Row],[ISR RET]],0)</f>
        <v>0</v>
      </c>
      <c r="P1271" t="str">
        <f>FIXED(Tabla1[[#This Row],[IVA RET]],0)</f>
        <v>0</v>
      </c>
      <c r="R1271" s="35">
        <f>Tabla1[[#This Row],[TASA 16]]*16%</f>
        <v>5281.76</v>
      </c>
    </row>
    <row r="1272" spans="2:20" x14ac:dyDescent="0.25">
      <c r="B1272" t="str">
        <f>'[1]210 Y RFC'!A1272</f>
        <v>GOGR5911292H8</v>
      </c>
      <c r="C1272" t="str">
        <f>'[1]210 Y RFC'!B1272</f>
        <v>210-1269</v>
      </c>
      <c r="D1272" t="str">
        <f>'[1]210 Y RFC'!C1272</f>
        <v>GONZALEZ GONZALEZ RUBEN</v>
      </c>
      <c r="E1272" s="28">
        <f>SUMIFS(Tabla16[TASA 16],Tabla16[NUM],Tabla1[[#This Row],[CODIGO]])</f>
        <v>0</v>
      </c>
      <c r="F1272" s="28">
        <f>SUMIFS(Tabla16[TASA 0%],Tabla16[NUM],Tabla1[[#This Row],[CODIGO]])</f>
        <v>0</v>
      </c>
      <c r="G1272" s="28">
        <f>SUMIFS(Tabla16[[EXENTO ]],Tabla16[NUM],Tabla1[[#This Row],[CODIGO]])</f>
        <v>0</v>
      </c>
      <c r="H1272" s="28">
        <f>SUMIFS(Tabla16[IVA],Tabla16[NUM],Tabla1[[#This Row],[CODIGO]])</f>
        <v>0</v>
      </c>
      <c r="I1272" s="28">
        <f>SUMIFS(Tabla16[ISR RET.],Tabla16[NUM],Tabla1[[#This Row],[CODIGO]])</f>
        <v>0</v>
      </c>
      <c r="J1272" s="28">
        <f>SUMIFS(Tabla16[IVA RET.],Tabla16[NUM],Tabla1[[#This Row],[CODIGO]])</f>
        <v>0</v>
      </c>
      <c r="K1272" t="str">
        <f>FIXED(Tabla1[[#This Row],[TASA 16%]],0)</f>
        <v>0</v>
      </c>
      <c r="L1272" t="str">
        <f>FIXED(Tabla1[[#This Row],[TASA 0%]],0)</f>
        <v>0</v>
      </c>
      <c r="M1272" t="str">
        <f>FIXED(Tabla1[[#This Row],[TASA EXE.]],0)</f>
        <v>0</v>
      </c>
      <c r="N1272" t="str">
        <f>FIXED(Tabla1[[#This Row],[IVA]],0)</f>
        <v>0</v>
      </c>
      <c r="O1272" t="str">
        <f>FIXED(Tabla1[[#This Row],[ISR RET]],0)</f>
        <v>0</v>
      </c>
      <c r="P1272" t="str">
        <f>FIXED(Tabla1[[#This Row],[IVA RET]],0)</f>
        <v>0</v>
      </c>
      <c r="R1272" s="35">
        <f>Tabla1[[#This Row],[TASA 16]]*16%</f>
        <v>0</v>
      </c>
    </row>
    <row r="1273" spans="2:20" x14ac:dyDescent="0.25">
      <c r="B1273" t="str">
        <f>'[1]210 Y RFC'!A1273</f>
        <v>JASA610203QP7</v>
      </c>
      <c r="C1273" t="str">
        <f>'[1]210 Y RFC'!B1273</f>
        <v>210-1270</v>
      </c>
      <c r="D1273" t="str">
        <f>'[1]210 Y RFC'!C1273</f>
        <v>JAUREGUI SANCHEZ ALFONSO</v>
      </c>
      <c r="E1273" s="28">
        <f>SUMIFS(Tabla16[TASA 16],Tabla16[NUM],Tabla1[[#This Row],[CODIGO]])</f>
        <v>0</v>
      </c>
      <c r="F1273" s="28">
        <f>SUMIFS(Tabla16[TASA 0%],Tabla16[NUM],Tabla1[[#This Row],[CODIGO]])</f>
        <v>0</v>
      </c>
      <c r="G1273" s="28">
        <f>SUMIFS(Tabla16[[EXENTO ]],Tabla16[NUM],Tabla1[[#This Row],[CODIGO]])</f>
        <v>0</v>
      </c>
      <c r="H1273" s="28">
        <f>SUMIFS(Tabla16[IVA],Tabla16[NUM],Tabla1[[#This Row],[CODIGO]])</f>
        <v>0</v>
      </c>
      <c r="I1273" s="28">
        <f>SUMIFS(Tabla16[ISR RET.],Tabla16[NUM],Tabla1[[#This Row],[CODIGO]])</f>
        <v>0</v>
      </c>
      <c r="J1273" s="28">
        <f>SUMIFS(Tabla16[IVA RET.],Tabla16[NUM],Tabla1[[#This Row],[CODIGO]])</f>
        <v>0</v>
      </c>
      <c r="K1273" t="str">
        <f>FIXED(Tabla1[[#This Row],[TASA 16%]],0)</f>
        <v>0</v>
      </c>
      <c r="L1273" t="str">
        <f>FIXED(Tabla1[[#This Row],[TASA 0%]],0)</f>
        <v>0</v>
      </c>
      <c r="M1273" t="str">
        <f>FIXED(Tabla1[[#This Row],[TASA EXE.]],0)</f>
        <v>0</v>
      </c>
      <c r="N1273" t="str">
        <f>FIXED(Tabla1[[#This Row],[IVA]],0)</f>
        <v>0</v>
      </c>
      <c r="O1273" t="str">
        <f>FIXED(Tabla1[[#This Row],[ISR RET]],0)</f>
        <v>0</v>
      </c>
      <c r="P1273" t="str">
        <f>FIXED(Tabla1[[#This Row],[IVA RET]],0)</f>
        <v>0</v>
      </c>
      <c r="R1273" s="35">
        <f>Tabla1[[#This Row],[TASA 16]]*16%</f>
        <v>0</v>
      </c>
    </row>
    <row r="1274" spans="2:20" x14ac:dyDescent="0.25">
      <c r="B1274" t="str">
        <f>'[1]210 Y RFC'!A1274</f>
        <v>OIGM811231AI1</v>
      </c>
      <c r="C1274" t="str">
        <f>'[1]210 Y RFC'!B1274</f>
        <v>210-1271</v>
      </c>
      <c r="D1274" t="str">
        <f>'[1]210 Y RFC'!C1274</f>
        <v>ORTIZ GALINDO MAYRA GUADALUPE</v>
      </c>
      <c r="E1274" s="28">
        <f>SUMIFS(Tabla16[TASA 16],Tabla16[NUM],Tabla1[[#This Row],[CODIGO]])</f>
        <v>0</v>
      </c>
      <c r="F1274" s="28">
        <f>SUMIFS(Tabla16[TASA 0%],Tabla16[NUM],Tabla1[[#This Row],[CODIGO]])</f>
        <v>0</v>
      </c>
      <c r="G1274" s="28">
        <f>SUMIFS(Tabla16[[EXENTO ]],Tabla16[NUM],Tabla1[[#This Row],[CODIGO]])</f>
        <v>0</v>
      </c>
      <c r="H1274" s="28">
        <f>SUMIFS(Tabla16[IVA],Tabla16[NUM],Tabla1[[#This Row],[CODIGO]])</f>
        <v>0</v>
      </c>
      <c r="I1274" s="28">
        <f>SUMIFS(Tabla16[ISR RET.],Tabla16[NUM],Tabla1[[#This Row],[CODIGO]])</f>
        <v>0</v>
      </c>
      <c r="J1274" s="28">
        <f>SUMIFS(Tabla16[IVA RET.],Tabla16[NUM],Tabla1[[#This Row],[CODIGO]])</f>
        <v>0</v>
      </c>
      <c r="K1274" t="str">
        <f>FIXED(Tabla1[[#This Row],[TASA 16%]],0)</f>
        <v>0</v>
      </c>
      <c r="L1274" t="str">
        <f>FIXED(Tabla1[[#This Row],[TASA 0%]],0)</f>
        <v>0</v>
      </c>
      <c r="M1274" t="str">
        <f>FIXED(Tabla1[[#This Row],[TASA EXE.]],0)</f>
        <v>0</v>
      </c>
      <c r="N1274" t="str">
        <f>FIXED(Tabla1[[#This Row],[IVA]],0)</f>
        <v>0</v>
      </c>
      <c r="O1274" t="str">
        <f>FIXED(Tabla1[[#This Row],[ISR RET]],0)</f>
        <v>0</v>
      </c>
      <c r="P1274" t="str">
        <f>FIXED(Tabla1[[#This Row],[IVA RET]],0)</f>
        <v>0</v>
      </c>
      <c r="R1274" s="35">
        <f>Tabla1[[#This Row],[TASA 16]]*16%</f>
        <v>0</v>
      </c>
    </row>
    <row r="1275" spans="2:20" x14ac:dyDescent="0.25">
      <c r="B1275" t="str">
        <f>'[1]210 Y RFC'!A1275</f>
        <v>CUVJ430523E75</v>
      </c>
      <c r="C1275" t="str">
        <f>'[1]210 Y RFC'!B1275</f>
        <v>210-1272</v>
      </c>
      <c r="D1275" t="str">
        <f>'[1]210 Y RFC'!C1275</f>
        <v>CUEVAS VELEZ JOSE DE JESUS</v>
      </c>
      <c r="E1275" s="28">
        <f>SUMIFS(Tabla16[TASA 16],Tabla16[NUM],Tabla1[[#This Row],[CODIGO]])</f>
        <v>0</v>
      </c>
      <c r="F1275" s="28">
        <f>SUMIFS(Tabla16[TASA 0%],Tabla16[NUM],Tabla1[[#This Row],[CODIGO]])</f>
        <v>0</v>
      </c>
      <c r="G1275" s="28">
        <f>SUMIFS(Tabla16[[EXENTO ]],Tabla16[NUM],Tabla1[[#This Row],[CODIGO]])</f>
        <v>0</v>
      </c>
      <c r="H1275" s="28">
        <f>SUMIFS(Tabla16[IVA],Tabla16[NUM],Tabla1[[#This Row],[CODIGO]])</f>
        <v>0</v>
      </c>
      <c r="I1275" s="28">
        <f>SUMIFS(Tabla16[ISR RET.],Tabla16[NUM],Tabla1[[#This Row],[CODIGO]])</f>
        <v>0</v>
      </c>
      <c r="J1275" s="28">
        <f>SUMIFS(Tabla16[IVA RET.],Tabla16[NUM],Tabla1[[#This Row],[CODIGO]])</f>
        <v>0</v>
      </c>
      <c r="K1275" t="str">
        <f>FIXED(Tabla1[[#This Row],[TASA 16%]],0)</f>
        <v>0</v>
      </c>
      <c r="L1275" t="str">
        <f>FIXED(Tabla1[[#This Row],[TASA 0%]],0)</f>
        <v>0</v>
      </c>
      <c r="M1275" t="str">
        <f>FIXED(Tabla1[[#This Row],[TASA EXE.]],0)</f>
        <v>0</v>
      </c>
      <c r="N1275" t="str">
        <f>FIXED(Tabla1[[#This Row],[IVA]],0)</f>
        <v>0</v>
      </c>
      <c r="O1275" t="str">
        <f>FIXED(Tabla1[[#This Row],[ISR RET]],0)</f>
        <v>0</v>
      </c>
      <c r="P1275" t="str">
        <f>FIXED(Tabla1[[#This Row],[IVA RET]],0)</f>
        <v>0</v>
      </c>
      <c r="R1275" s="35">
        <f>Tabla1[[#This Row],[TASA 16]]*16%</f>
        <v>0</v>
      </c>
    </row>
    <row r="1276" spans="2:20" x14ac:dyDescent="0.25">
      <c r="B1276" t="str">
        <f>'[1]210 Y RFC'!A1276</f>
        <v>EAB8411125S6</v>
      </c>
      <c r="C1276" t="str">
        <f>'[1]210 Y RFC'!B1276</f>
        <v>210-1273</v>
      </c>
      <c r="D1276" t="str">
        <f>'[1]210 Y RFC'!C1276</f>
        <v>ESPONJAS ABI SA DE CV</v>
      </c>
      <c r="E1276" s="28">
        <f>SUMIFS(Tabla16[TASA 16],Tabla16[NUM],Tabla1[[#This Row],[CODIGO]])</f>
        <v>0</v>
      </c>
      <c r="F1276" s="28">
        <f>SUMIFS(Tabla16[TASA 0%],Tabla16[NUM],Tabla1[[#This Row],[CODIGO]])</f>
        <v>0</v>
      </c>
      <c r="G1276" s="28">
        <f>SUMIFS(Tabla16[[EXENTO ]],Tabla16[NUM],Tabla1[[#This Row],[CODIGO]])</f>
        <v>0</v>
      </c>
      <c r="H1276" s="28">
        <f>SUMIFS(Tabla16[IVA],Tabla16[NUM],Tabla1[[#This Row],[CODIGO]])</f>
        <v>0</v>
      </c>
      <c r="I1276" s="28">
        <f>SUMIFS(Tabla16[ISR RET.],Tabla16[NUM],Tabla1[[#This Row],[CODIGO]])</f>
        <v>0</v>
      </c>
      <c r="J1276" s="28">
        <f>SUMIFS(Tabla16[IVA RET.],Tabla16[NUM],Tabla1[[#This Row],[CODIGO]])</f>
        <v>0</v>
      </c>
      <c r="K1276" t="str">
        <f>FIXED(Tabla1[[#This Row],[TASA 16%]],0)</f>
        <v>0</v>
      </c>
      <c r="L1276" t="str">
        <f>FIXED(Tabla1[[#This Row],[TASA 0%]],0)</f>
        <v>0</v>
      </c>
      <c r="M1276" t="str">
        <f>FIXED(Tabla1[[#This Row],[TASA EXE.]],0)</f>
        <v>0</v>
      </c>
      <c r="N1276" t="str">
        <f>FIXED(Tabla1[[#This Row],[IVA]],0)</f>
        <v>0</v>
      </c>
      <c r="O1276" t="str">
        <f>FIXED(Tabla1[[#This Row],[ISR RET]],0)</f>
        <v>0</v>
      </c>
      <c r="P1276" t="str">
        <f>FIXED(Tabla1[[#This Row],[IVA RET]],0)</f>
        <v>0</v>
      </c>
      <c r="R1276" s="35">
        <f>Tabla1[[#This Row],[TASA 16]]*16%</f>
        <v>0</v>
      </c>
    </row>
    <row r="1277" spans="2:20" x14ac:dyDescent="0.25">
      <c r="B1277" t="str">
        <f>'[1]210 Y RFC'!A1277</f>
        <v>AEVD7901232VA</v>
      </c>
      <c r="C1277" t="str">
        <f>'[1]210 Y RFC'!B1277</f>
        <v>210-1274</v>
      </c>
      <c r="D1277" t="str">
        <f>'[1]210 Y RFC'!C1277</f>
        <v>ARELLANO VERA DAVID PAULINO</v>
      </c>
      <c r="E1277" s="28">
        <f>SUMIFS(Tabla16[TASA 16],Tabla16[NUM],Tabla1[[#This Row],[CODIGO]])</f>
        <v>2803.6875</v>
      </c>
      <c r="F1277" s="28">
        <f>SUMIFS(Tabla16[TASA 0%],Tabla16[NUM],Tabla1[[#This Row],[CODIGO]])</f>
        <v>-7.4999999999931788E-3</v>
      </c>
      <c r="G1277" s="28">
        <f>SUMIFS(Tabla16[[EXENTO ]],Tabla16[NUM],Tabla1[[#This Row],[CODIGO]])</f>
        <v>0</v>
      </c>
      <c r="H1277" s="28">
        <f>SUMIFS(Tabla16[IVA],Tabla16[NUM],Tabla1[[#This Row],[CODIGO]])</f>
        <v>448.59</v>
      </c>
      <c r="I1277" s="28">
        <f>SUMIFS(Tabla16[ISR RET.],Tabla16[NUM],Tabla1[[#This Row],[CODIGO]])</f>
        <v>0</v>
      </c>
      <c r="J1277" s="28">
        <f>SUMIFS(Tabla16[IVA RET.],Tabla16[NUM],Tabla1[[#This Row],[CODIGO]])</f>
        <v>0</v>
      </c>
      <c r="K1277" t="str">
        <f>FIXED(Tabla1[[#This Row],[TASA 16%]],0)</f>
        <v>2,804</v>
      </c>
      <c r="L1277" t="str">
        <f>FIXED(Tabla1[[#This Row],[TASA 0%]],0)</f>
        <v>0</v>
      </c>
      <c r="M1277" t="str">
        <f>FIXED(Tabla1[[#This Row],[TASA EXE.]],0)</f>
        <v>0</v>
      </c>
      <c r="N1277" t="str">
        <f>FIXED(Tabla1[[#This Row],[IVA]],0)</f>
        <v>449</v>
      </c>
      <c r="O1277" t="str">
        <f>FIXED(Tabla1[[#This Row],[ISR RET]],0)</f>
        <v>0</v>
      </c>
      <c r="P1277" t="str">
        <f>FIXED(Tabla1[[#This Row],[IVA RET]],0)</f>
        <v>0</v>
      </c>
      <c r="R1277" s="35">
        <f>Tabla1[[#This Row],[TASA 16]]*16%</f>
        <v>448.64</v>
      </c>
    </row>
    <row r="1278" spans="2:20" x14ac:dyDescent="0.25">
      <c r="B1278" t="str">
        <f>'[1]210 Y RFC'!A1278</f>
        <v>GOGE670726M61</v>
      </c>
      <c r="C1278" t="str">
        <f>'[1]210 Y RFC'!B1278</f>
        <v>210-1275</v>
      </c>
      <c r="D1278" t="str">
        <f>'[1]210 Y RFC'!C1278</f>
        <v>GONZALEZ GUTIERREZ EDUARDO</v>
      </c>
      <c r="E1278" s="28">
        <f>SUMIFS(Tabla16[TASA 16],Tabla16[NUM],Tabla1[[#This Row],[CODIGO]])</f>
        <v>0</v>
      </c>
      <c r="F1278" s="28">
        <f>SUMIFS(Tabla16[TASA 0%],Tabla16[NUM],Tabla1[[#This Row],[CODIGO]])</f>
        <v>0</v>
      </c>
      <c r="G1278" s="28">
        <f>SUMIFS(Tabla16[[EXENTO ]],Tabla16[NUM],Tabla1[[#This Row],[CODIGO]])</f>
        <v>0</v>
      </c>
      <c r="H1278" s="28">
        <f>SUMIFS(Tabla16[IVA],Tabla16[NUM],Tabla1[[#This Row],[CODIGO]])</f>
        <v>0</v>
      </c>
      <c r="I1278" s="28">
        <f>SUMIFS(Tabla16[ISR RET.],Tabla16[NUM],Tabla1[[#This Row],[CODIGO]])</f>
        <v>0</v>
      </c>
      <c r="J1278" s="28">
        <f>SUMIFS(Tabla16[IVA RET.],Tabla16[NUM],Tabla1[[#This Row],[CODIGO]])</f>
        <v>0</v>
      </c>
      <c r="K1278" t="str">
        <f>FIXED(Tabla1[[#This Row],[TASA 16%]],0)</f>
        <v>0</v>
      </c>
      <c r="L1278" t="str">
        <f>FIXED(Tabla1[[#This Row],[TASA 0%]],0)</f>
        <v>0</v>
      </c>
      <c r="M1278" t="str">
        <f>FIXED(Tabla1[[#This Row],[TASA EXE.]],0)</f>
        <v>0</v>
      </c>
      <c r="N1278" t="str">
        <f>FIXED(Tabla1[[#This Row],[IVA]],0)</f>
        <v>0</v>
      </c>
      <c r="O1278" t="str">
        <f>FIXED(Tabla1[[#This Row],[ISR RET]],0)</f>
        <v>0</v>
      </c>
      <c r="P1278" t="str">
        <f>FIXED(Tabla1[[#This Row],[IVA RET]],0)</f>
        <v>0</v>
      </c>
      <c r="R1278" s="35">
        <f>Tabla1[[#This Row],[TASA 16]]*16%</f>
        <v>0</v>
      </c>
    </row>
    <row r="1279" spans="2:20" x14ac:dyDescent="0.25">
      <c r="B1279" t="str">
        <f>'[1]210 Y RFC'!A1279</f>
        <v>CTC160711HK2</v>
      </c>
      <c r="C1279" t="str">
        <f>'[1]210 Y RFC'!B1279</f>
        <v>210-1276</v>
      </c>
      <c r="D1279" t="str">
        <f>'[1]210 Y RFC'!C1279</f>
        <v>COMERCIALIZACION TRANSPORTACION Y COMPRA DE MAQUINARIA PESADA O USADA SA DE CV</v>
      </c>
      <c r="E1279" s="28">
        <f>SUMIFS(Tabla16[TASA 16],Tabla16[NUM],Tabla1[[#This Row],[CODIGO]])</f>
        <v>0</v>
      </c>
      <c r="F1279" s="28">
        <f>SUMIFS(Tabla16[TASA 0%],Tabla16[NUM],Tabla1[[#This Row],[CODIGO]])</f>
        <v>0</v>
      </c>
      <c r="G1279" s="28">
        <f>SUMIFS(Tabla16[[EXENTO ]],Tabla16[NUM],Tabla1[[#This Row],[CODIGO]])</f>
        <v>0</v>
      </c>
      <c r="H1279" s="28">
        <f>SUMIFS(Tabla16[IVA],Tabla16[NUM],Tabla1[[#This Row],[CODIGO]])</f>
        <v>0</v>
      </c>
      <c r="I1279" s="28">
        <f>SUMIFS(Tabla16[ISR RET.],Tabla16[NUM],Tabla1[[#This Row],[CODIGO]])</f>
        <v>0</v>
      </c>
      <c r="J1279" s="28">
        <f>SUMIFS(Tabla16[IVA RET.],Tabla16[NUM],Tabla1[[#This Row],[CODIGO]])</f>
        <v>0</v>
      </c>
      <c r="K1279" t="str">
        <f>FIXED(Tabla1[[#This Row],[TASA 16%]],0)</f>
        <v>0</v>
      </c>
      <c r="L1279" t="str">
        <f>FIXED(Tabla1[[#This Row],[TASA 0%]],0)</f>
        <v>0</v>
      </c>
      <c r="M1279" t="str">
        <f>FIXED(Tabla1[[#This Row],[TASA EXE.]],0)</f>
        <v>0</v>
      </c>
      <c r="N1279" t="str">
        <f>FIXED(Tabla1[[#This Row],[IVA]],0)</f>
        <v>0</v>
      </c>
      <c r="O1279" t="str">
        <f>FIXED(Tabla1[[#This Row],[ISR RET]],0)</f>
        <v>0</v>
      </c>
      <c r="P1279" t="str">
        <f>FIXED(Tabla1[[#This Row],[IVA RET]],0)</f>
        <v>0</v>
      </c>
      <c r="R1279" s="35">
        <f>Tabla1[[#This Row],[TASA 16]]*16%</f>
        <v>0</v>
      </c>
    </row>
    <row r="1280" spans="2:20" x14ac:dyDescent="0.25">
      <c r="B1280" t="str">
        <f>'[1]210 Y RFC'!A1280</f>
        <v>IIRE930824PM0</v>
      </c>
      <c r="C1280" t="str">
        <f>'[1]210 Y RFC'!B1280</f>
        <v>210-1277</v>
      </c>
      <c r="D1280" t="str">
        <f>'[1]210 Y RFC'!C1280</f>
        <v>IÑIGUEZ RODRIGUEZ ESMERALDA RUBY</v>
      </c>
      <c r="E1280" s="28">
        <f>SUMIFS(Tabla16[TASA 16],Tabla16[NUM],Tabla1[[#This Row],[CODIGO]])</f>
        <v>0</v>
      </c>
      <c r="F1280" s="28">
        <f>SUMIFS(Tabla16[TASA 0%],Tabla16[NUM],Tabla1[[#This Row],[CODIGO]])</f>
        <v>0</v>
      </c>
      <c r="G1280" s="28">
        <f>SUMIFS(Tabla16[[EXENTO ]],Tabla16[NUM],Tabla1[[#This Row],[CODIGO]])</f>
        <v>0</v>
      </c>
      <c r="H1280" s="28">
        <f>SUMIFS(Tabla16[IVA],Tabla16[NUM],Tabla1[[#This Row],[CODIGO]])</f>
        <v>0</v>
      </c>
      <c r="I1280" s="28">
        <f>SUMIFS(Tabla16[ISR RET.],Tabla16[NUM],Tabla1[[#This Row],[CODIGO]])</f>
        <v>0</v>
      </c>
      <c r="J1280" s="28">
        <f>SUMIFS(Tabla16[IVA RET.],Tabla16[NUM],Tabla1[[#This Row],[CODIGO]])</f>
        <v>0</v>
      </c>
      <c r="K1280" t="str">
        <f>FIXED(Tabla1[[#This Row],[TASA 16%]],0)</f>
        <v>0</v>
      </c>
      <c r="L1280" t="str">
        <f>FIXED(Tabla1[[#This Row],[TASA 0%]],0)</f>
        <v>0</v>
      </c>
      <c r="M1280" t="str">
        <f>FIXED(Tabla1[[#This Row],[TASA EXE.]],0)</f>
        <v>0</v>
      </c>
      <c r="N1280" t="str">
        <f>FIXED(Tabla1[[#This Row],[IVA]],0)</f>
        <v>0</v>
      </c>
      <c r="O1280" t="str">
        <f>FIXED(Tabla1[[#This Row],[ISR RET]],0)</f>
        <v>0</v>
      </c>
      <c r="P1280" t="str">
        <f>FIXED(Tabla1[[#This Row],[IVA RET]],0)</f>
        <v>0</v>
      </c>
      <c r="R1280" s="35">
        <f>Tabla1[[#This Row],[TASA 16]]*16%</f>
        <v>0</v>
      </c>
    </row>
    <row r="1281" spans="2:18" x14ac:dyDescent="0.25">
      <c r="B1281" t="str">
        <f>'[1]210 Y RFC'!A1281</f>
        <v>FABJ861126MI7</v>
      </c>
      <c r="C1281" t="str">
        <f>'[1]210 Y RFC'!B1281</f>
        <v>210-1278</v>
      </c>
      <c r="D1281" t="str">
        <f>'[1]210 Y RFC'!C1281</f>
        <v>FRANCO BECERRA JOSE DE JESUS</v>
      </c>
      <c r="E1281" s="28">
        <f>SUMIFS(Tabla16[TASA 16],Tabla16[NUM],Tabla1[[#This Row],[CODIGO]])</f>
        <v>0</v>
      </c>
      <c r="F1281" s="28">
        <f>SUMIFS(Tabla16[TASA 0%],Tabla16[NUM],Tabla1[[#This Row],[CODIGO]])</f>
        <v>0</v>
      </c>
      <c r="G1281" s="28">
        <f>SUMIFS(Tabla16[[EXENTO ]],Tabla16[NUM],Tabla1[[#This Row],[CODIGO]])</f>
        <v>0</v>
      </c>
      <c r="H1281" s="28">
        <f>SUMIFS(Tabla16[IVA],Tabla16[NUM],Tabla1[[#This Row],[CODIGO]])</f>
        <v>0</v>
      </c>
      <c r="I1281" s="28">
        <f>SUMIFS(Tabla16[ISR RET.],Tabla16[NUM],Tabla1[[#This Row],[CODIGO]])</f>
        <v>0</v>
      </c>
      <c r="J1281" s="28">
        <f>SUMIFS(Tabla16[IVA RET.],Tabla16[NUM],Tabla1[[#This Row],[CODIGO]])</f>
        <v>0</v>
      </c>
      <c r="K1281" t="str">
        <f>FIXED(Tabla1[[#This Row],[TASA 16%]],0)</f>
        <v>0</v>
      </c>
      <c r="L1281" t="str">
        <f>FIXED(Tabla1[[#This Row],[TASA 0%]],0)</f>
        <v>0</v>
      </c>
      <c r="M1281" t="str">
        <f>FIXED(Tabla1[[#This Row],[TASA EXE.]],0)</f>
        <v>0</v>
      </c>
      <c r="N1281" t="str">
        <f>FIXED(Tabla1[[#This Row],[IVA]],0)</f>
        <v>0</v>
      </c>
      <c r="O1281" t="str">
        <f>FIXED(Tabla1[[#This Row],[ISR RET]],0)</f>
        <v>0</v>
      </c>
      <c r="P1281" t="str">
        <f>FIXED(Tabla1[[#This Row],[IVA RET]],0)</f>
        <v>0</v>
      </c>
      <c r="R1281" s="35">
        <f>Tabla1[[#This Row],[TASA 16]]*16%</f>
        <v>0</v>
      </c>
    </row>
    <row r="1282" spans="2:18" x14ac:dyDescent="0.25">
      <c r="B1282" t="str">
        <f>'[1]210 Y RFC'!A1282</f>
        <v>NARJ451211SF6</v>
      </c>
      <c r="C1282" t="str">
        <f>'[1]210 Y RFC'!B1282</f>
        <v>210-1279</v>
      </c>
      <c r="D1282" t="str">
        <f>'[1]210 Y RFC'!C1282</f>
        <v>NAVARRO RAMIREZ JORGE ARTURO</v>
      </c>
      <c r="E1282" s="28">
        <f>SUMIFS(Tabla16[TASA 16],Tabla16[NUM],Tabla1[[#This Row],[CODIGO]])</f>
        <v>0</v>
      </c>
      <c r="F1282" s="28">
        <f>SUMIFS(Tabla16[TASA 0%],Tabla16[NUM],Tabla1[[#This Row],[CODIGO]])</f>
        <v>0</v>
      </c>
      <c r="G1282" s="28">
        <f>SUMIFS(Tabla16[[EXENTO ]],Tabla16[NUM],Tabla1[[#This Row],[CODIGO]])</f>
        <v>0</v>
      </c>
      <c r="H1282" s="28">
        <f>SUMIFS(Tabla16[IVA],Tabla16[NUM],Tabla1[[#This Row],[CODIGO]])</f>
        <v>0</v>
      </c>
      <c r="I1282" s="28">
        <f>SUMIFS(Tabla16[ISR RET.],Tabla16[NUM],Tabla1[[#This Row],[CODIGO]])</f>
        <v>0</v>
      </c>
      <c r="J1282" s="28">
        <f>SUMIFS(Tabla16[IVA RET.],Tabla16[NUM],Tabla1[[#This Row],[CODIGO]])</f>
        <v>0</v>
      </c>
      <c r="K1282" t="str">
        <f>FIXED(Tabla1[[#This Row],[TASA 16%]],0)</f>
        <v>0</v>
      </c>
      <c r="L1282" t="str">
        <f>FIXED(Tabla1[[#This Row],[TASA 0%]],0)</f>
        <v>0</v>
      </c>
      <c r="M1282" t="str">
        <f>FIXED(Tabla1[[#This Row],[TASA EXE.]],0)</f>
        <v>0</v>
      </c>
      <c r="N1282" t="str">
        <f>FIXED(Tabla1[[#This Row],[IVA]],0)</f>
        <v>0</v>
      </c>
      <c r="O1282" t="str">
        <f>FIXED(Tabla1[[#This Row],[ISR RET]],0)</f>
        <v>0</v>
      </c>
      <c r="P1282" t="str">
        <f>FIXED(Tabla1[[#This Row],[IVA RET]],0)</f>
        <v>0</v>
      </c>
      <c r="R1282" s="35">
        <f>Tabla1[[#This Row],[TASA 16]]*16%</f>
        <v>0</v>
      </c>
    </row>
    <row r="1283" spans="2:18" x14ac:dyDescent="0.25">
      <c r="B1283" t="str">
        <f>'[1]210 Y RFC'!A1283</f>
        <v>CJA061016ALA</v>
      </c>
      <c r="C1283" t="str">
        <f>'[1]210 Y RFC'!B1283</f>
        <v>210-1280</v>
      </c>
      <c r="D1283" t="str">
        <f>'[1]210 Y RFC'!C1283</f>
        <v>CAMIONERA DE JALISCO SA DE CV</v>
      </c>
      <c r="E1283" s="28">
        <f>SUMIFS(Tabla16[TASA 16],Tabla16[NUM],Tabla1[[#This Row],[CODIGO]])</f>
        <v>0</v>
      </c>
      <c r="F1283" s="28">
        <f>SUMIFS(Tabla16[TASA 0%],Tabla16[NUM],Tabla1[[#This Row],[CODIGO]])</f>
        <v>0</v>
      </c>
      <c r="G1283" s="28">
        <f>SUMIFS(Tabla16[[EXENTO ]],Tabla16[NUM],Tabla1[[#This Row],[CODIGO]])</f>
        <v>0</v>
      </c>
      <c r="H1283" s="28">
        <f>SUMIFS(Tabla16[IVA],Tabla16[NUM],Tabla1[[#This Row],[CODIGO]])</f>
        <v>0</v>
      </c>
      <c r="I1283" s="28">
        <f>SUMIFS(Tabla16[ISR RET.],Tabla16[NUM],Tabla1[[#This Row],[CODIGO]])</f>
        <v>0</v>
      </c>
      <c r="J1283" s="28">
        <f>SUMIFS(Tabla16[IVA RET.],Tabla16[NUM],Tabla1[[#This Row],[CODIGO]])</f>
        <v>0</v>
      </c>
      <c r="K1283" t="str">
        <f>FIXED(Tabla1[[#This Row],[TASA 16%]],0)</f>
        <v>0</v>
      </c>
      <c r="L1283" t="str">
        <f>FIXED(Tabla1[[#This Row],[TASA 0%]],0)</f>
        <v>0</v>
      </c>
      <c r="M1283" t="str">
        <f>FIXED(Tabla1[[#This Row],[TASA EXE.]],0)</f>
        <v>0</v>
      </c>
      <c r="N1283" t="str">
        <f>FIXED(Tabla1[[#This Row],[IVA]],0)</f>
        <v>0</v>
      </c>
      <c r="O1283" t="str">
        <f>FIXED(Tabla1[[#This Row],[ISR RET]],0)</f>
        <v>0</v>
      </c>
      <c r="P1283" t="str">
        <f>FIXED(Tabla1[[#This Row],[IVA RET]],0)</f>
        <v>0</v>
      </c>
      <c r="R1283" s="35">
        <f>Tabla1[[#This Row],[TASA 16]]*16%</f>
        <v>0</v>
      </c>
    </row>
    <row r="1284" spans="2:18" x14ac:dyDescent="0.25">
      <c r="B1284" t="str">
        <f>'[1]210 Y RFC'!A1284</f>
        <v>CGA1502184P4</v>
      </c>
      <c r="C1284" t="str">
        <f>'[1]210 Y RFC'!B1284</f>
        <v>210-1281</v>
      </c>
      <c r="D1284" t="str">
        <f>'[1]210 Y RFC'!C1284</f>
        <v>COMERCIALIZADORA GALFRA SPR DE RL</v>
      </c>
      <c r="E1284" s="28">
        <f>SUMIFS(Tabla16[TASA 16],Tabla16[NUM],Tabla1[[#This Row],[CODIGO]])</f>
        <v>0</v>
      </c>
      <c r="F1284" s="28">
        <f>SUMIFS(Tabla16[TASA 0%],Tabla16[NUM],Tabla1[[#This Row],[CODIGO]])</f>
        <v>0</v>
      </c>
      <c r="G1284" s="28">
        <f>SUMIFS(Tabla16[[EXENTO ]],Tabla16[NUM],Tabla1[[#This Row],[CODIGO]])</f>
        <v>0</v>
      </c>
      <c r="H1284" s="28">
        <f>SUMIFS(Tabla16[IVA],Tabla16[NUM],Tabla1[[#This Row],[CODIGO]])</f>
        <v>0</v>
      </c>
      <c r="I1284" s="28">
        <f>SUMIFS(Tabla16[ISR RET.],Tabla16[NUM],Tabla1[[#This Row],[CODIGO]])</f>
        <v>0</v>
      </c>
      <c r="J1284" s="28">
        <f>SUMIFS(Tabla16[IVA RET.],Tabla16[NUM],Tabla1[[#This Row],[CODIGO]])</f>
        <v>0</v>
      </c>
      <c r="K1284" t="str">
        <f>FIXED(Tabla1[[#This Row],[TASA 16%]],0)</f>
        <v>0</v>
      </c>
      <c r="L1284" t="str">
        <f>FIXED(Tabla1[[#This Row],[TASA 0%]],0)</f>
        <v>0</v>
      </c>
      <c r="M1284" t="str">
        <f>FIXED(Tabla1[[#This Row],[TASA EXE.]],0)</f>
        <v>0</v>
      </c>
      <c r="N1284" t="str">
        <f>FIXED(Tabla1[[#This Row],[IVA]],0)</f>
        <v>0</v>
      </c>
      <c r="O1284" t="str">
        <f>FIXED(Tabla1[[#This Row],[ISR RET]],0)</f>
        <v>0</v>
      </c>
      <c r="P1284" t="str">
        <f>FIXED(Tabla1[[#This Row],[IVA RET]],0)</f>
        <v>0</v>
      </c>
      <c r="R1284" s="35">
        <f>Tabla1[[#This Row],[TASA 16]]*16%</f>
        <v>0</v>
      </c>
    </row>
    <row r="1285" spans="2:18" x14ac:dyDescent="0.25">
      <c r="B1285" t="str">
        <f>'[1]210 Y RFC'!A1285</f>
        <v>DEZ161003GCA</v>
      </c>
      <c r="C1285" t="str">
        <f>'[1]210 Y RFC'!B1285</f>
        <v>210-1282</v>
      </c>
      <c r="D1285" t="str">
        <f>'[1]210 Y RFC'!C1285</f>
        <v>DEZVET S DE RL DE CV</v>
      </c>
      <c r="E1285" s="28">
        <f>SUMIFS(Tabla16[TASA 16],Tabla16[NUM],Tabla1[[#This Row],[CODIGO]])</f>
        <v>0</v>
      </c>
      <c r="F1285" s="28">
        <f>SUMIFS(Tabla16[TASA 0%],Tabla16[NUM],Tabla1[[#This Row],[CODIGO]])</f>
        <v>2496</v>
      </c>
      <c r="G1285" s="28">
        <f>SUMIFS(Tabla16[[EXENTO ]],Tabla16[NUM],Tabla1[[#This Row],[CODIGO]])</f>
        <v>0</v>
      </c>
      <c r="H1285" s="28">
        <f>SUMIFS(Tabla16[IVA],Tabla16[NUM],Tabla1[[#This Row],[CODIGO]])</f>
        <v>0</v>
      </c>
      <c r="I1285" s="28">
        <f>SUMIFS(Tabla16[ISR RET.],Tabla16[NUM],Tabla1[[#This Row],[CODIGO]])</f>
        <v>0</v>
      </c>
      <c r="J1285" s="28">
        <f>SUMIFS(Tabla16[IVA RET.],Tabla16[NUM],Tabla1[[#This Row],[CODIGO]])</f>
        <v>0</v>
      </c>
      <c r="K1285" t="str">
        <f>FIXED(Tabla1[[#This Row],[TASA 16%]],0)</f>
        <v>0</v>
      </c>
      <c r="L1285" t="str">
        <f>FIXED(Tabla1[[#This Row],[TASA 0%]],0)</f>
        <v>2,496</v>
      </c>
      <c r="M1285" t="str">
        <f>FIXED(Tabla1[[#This Row],[TASA EXE.]],0)</f>
        <v>0</v>
      </c>
      <c r="N1285" t="str">
        <f>FIXED(Tabla1[[#This Row],[IVA]],0)</f>
        <v>0</v>
      </c>
      <c r="O1285" t="str">
        <f>FIXED(Tabla1[[#This Row],[ISR RET]],0)</f>
        <v>0</v>
      </c>
      <c r="P1285" t="str">
        <f>FIXED(Tabla1[[#This Row],[IVA RET]],0)</f>
        <v>0</v>
      </c>
      <c r="R1285" s="35">
        <f>Tabla1[[#This Row],[TASA 16]]*16%</f>
        <v>0</v>
      </c>
    </row>
    <row r="1286" spans="2:18" x14ac:dyDescent="0.25">
      <c r="B1286" t="str">
        <f>'[1]210 Y RFC'!A1286</f>
        <v>CARF770801LE5</v>
      </c>
      <c r="C1286" t="str">
        <f>'[1]210 Y RFC'!B1286</f>
        <v>210-1283</v>
      </c>
      <c r="D1286" t="str">
        <f>'[1]210 Y RFC'!C1286</f>
        <v>CARDONA RAMOS FRANCISCO</v>
      </c>
      <c r="E1286" s="28">
        <f>SUMIFS(Tabla16[TASA 16],Tabla16[NUM],Tabla1[[#This Row],[CODIGO]])</f>
        <v>0</v>
      </c>
      <c r="F1286" s="28">
        <f>SUMIFS(Tabla16[TASA 0%],Tabla16[NUM],Tabla1[[#This Row],[CODIGO]])</f>
        <v>0</v>
      </c>
      <c r="G1286" s="28">
        <f>SUMIFS(Tabla16[[EXENTO ]],Tabla16[NUM],Tabla1[[#This Row],[CODIGO]])</f>
        <v>0</v>
      </c>
      <c r="H1286" s="28">
        <f>SUMIFS(Tabla16[IVA],Tabla16[NUM],Tabla1[[#This Row],[CODIGO]])</f>
        <v>0</v>
      </c>
      <c r="I1286" s="28">
        <f>SUMIFS(Tabla16[ISR RET.],Tabla16[NUM],Tabla1[[#This Row],[CODIGO]])</f>
        <v>0</v>
      </c>
      <c r="J1286" s="28">
        <f>SUMIFS(Tabla16[IVA RET.],Tabla16[NUM],Tabla1[[#This Row],[CODIGO]])</f>
        <v>0</v>
      </c>
      <c r="K1286" t="str">
        <f>FIXED(Tabla1[[#This Row],[TASA 16%]],0)</f>
        <v>0</v>
      </c>
      <c r="L1286" t="str">
        <f>FIXED(Tabla1[[#This Row],[TASA 0%]],0)</f>
        <v>0</v>
      </c>
      <c r="M1286" t="str">
        <f>FIXED(Tabla1[[#This Row],[TASA EXE.]],0)</f>
        <v>0</v>
      </c>
      <c r="N1286" t="str">
        <f>FIXED(Tabla1[[#This Row],[IVA]],0)</f>
        <v>0</v>
      </c>
      <c r="O1286" t="str">
        <f>FIXED(Tabla1[[#This Row],[ISR RET]],0)</f>
        <v>0</v>
      </c>
      <c r="P1286" t="str">
        <f>FIXED(Tabla1[[#This Row],[IVA RET]],0)</f>
        <v>0</v>
      </c>
      <c r="R1286" s="35">
        <f>Tabla1[[#This Row],[TASA 16]]*16%</f>
        <v>0</v>
      </c>
    </row>
    <row r="1287" spans="2:18" x14ac:dyDescent="0.25">
      <c r="B1287" t="str">
        <f>'[1]210 Y RFC'!A1287</f>
        <v>DMA991207SH9</v>
      </c>
      <c r="C1287" t="str">
        <f>'[1]210 Y RFC'!B1287</f>
        <v>210-1284</v>
      </c>
      <c r="D1287" t="str">
        <f>'[1]210 Y RFC'!C1287</f>
        <v>DISTRIBUIDORA MABEGA SA DE CV</v>
      </c>
      <c r="E1287" s="28">
        <f>SUMIFS(Tabla16[TASA 16],Tabla16[NUM],Tabla1[[#This Row],[CODIGO]])</f>
        <v>0</v>
      </c>
      <c r="F1287" s="28">
        <f>SUMIFS(Tabla16[TASA 0%],Tabla16[NUM],Tabla1[[#This Row],[CODIGO]])</f>
        <v>0</v>
      </c>
      <c r="G1287" s="28">
        <f>SUMIFS(Tabla16[[EXENTO ]],Tabla16[NUM],Tabla1[[#This Row],[CODIGO]])</f>
        <v>0</v>
      </c>
      <c r="H1287" s="28">
        <f>SUMIFS(Tabla16[IVA],Tabla16[NUM],Tabla1[[#This Row],[CODIGO]])</f>
        <v>0</v>
      </c>
      <c r="I1287" s="28">
        <f>SUMIFS(Tabla16[ISR RET.],Tabla16[NUM],Tabla1[[#This Row],[CODIGO]])</f>
        <v>0</v>
      </c>
      <c r="J1287" s="28">
        <f>SUMIFS(Tabla16[IVA RET.],Tabla16[NUM],Tabla1[[#This Row],[CODIGO]])</f>
        <v>0</v>
      </c>
      <c r="K1287" t="str">
        <f>FIXED(Tabla1[[#This Row],[TASA 16%]],0)</f>
        <v>0</v>
      </c>
      <c r="L1287" t="str">
        <f>FIXED(Tabla1[[#This Row],[TASA 0%]],0)</f>
        <v>0</v>
      </c>
      <c r="M1287" t="str">
        <f>FIXED(Tabla1[[#This Row],[TASA EXE.]],0)</f>
        <v>0</v>
      </c>
      <c r="N1287" t="str">
        <f>FIXED(Tabla1[[#This Row],[IVA]],0)</f>
        <v>0</v>
      </c>
      <c r="O1287" t="str">
        <f>FIXED(Tabla1[[#This Row],[ISR RET]],0)</f>
        <v>0</v>
      </c>
      <c r="P1287" t="str">
        <f>FIXED(Tabla1[[#This Row],[IVA RET]],0)</f>
        <v>0</v>
      </c>
      <c r="R1287" s="35">
        <f>Tabla1[[#This Row],[TASA 16]]*16%</f>
        <v>0</v>
      </c>
    </row>
    <row r="1288" spans="2:18" x14ac:dyDescent="0.25">
      <c r="B1288" t="str">
        <f>'[1]210 Y RFC'!A1288</f>
        <v>ONA150604TN4</v>
      </c>
      <c r="C1288" t="str">
        <f>'[1]210 Y RFC'!B1288</f>
        <v>210-1285</v>
      </c>
      <c r="D1288" t="str">
        <f>'[1]210 Y RFC'!C1288</f>
        <v>ONAVSA S DE RL DE CV</v>
      </c>
      <c r="E1288" s="28">
        <f>SUMIFS(Tabla16[TASA 16],Tabla16[NUM],Tabla1[[#This Row],[CODIGO]])</f>
        <v>0</v>
      </c>
      <c r="F1288" s="28">
        <f>SUMIFS(Tabla16[TASA 0%],Tabla16[NUM],Tabla1[[#This Row],[CODIGO]])</f>
        <v>0</v>
      </c>
      <c r="G1288" s="28">
        <f>SUMIFS(Tabla16[[EXENTO ]],Tabla16[NUM],Tabla1[[#This Row],[CODIGO]])</f>
        <v>0</v>
      </c>
      <c r="H1288" s="28">
        <f>SUMIFS(Tabla16[IVA],Tabla16[NUM],Tabla1[[#This Row],[CODIGO]])</f>
        <v>0</v>
      </c>
      <c r="I1288" s="28">
        <f>SUMIFS(Tabla16[ISR RET.],Tabla16[NUM],Tabla1[[#This Row],[CODIGO]])</f>
        <v>0</v>
      </c>
      <c r="J1288" s="28">
        <f>SUMIFS(Tabla16[IVA RET.],Tabla16[NUM],Tabla1[[#This Row],[CODIGO]])</f>
        <v>0</v>
      </c>
      <c r="K1288" t="str">
        <f>FIXED(Tabla1[[#This Row],[TASA 16%]],0)</f>
        <v>0</v>
      </c>
      <c r="L1288" t="str">
        <f>FIXED(Tabla1[[#This Row],[TASA 0%]],0)</f>
        <v>0</v>
      </c>
      <c r="M1288" t="str">
        <f>FIXED(Tabla1[[#This Row],[TASA EXE.]],0)</f>
        <v>0</v>
      </c>
      <c r="N1288" t="str">
        <f>FIXED(Tabla1[[#This Row],[IVA]],0)</f>
        <v>0</v>
      </c>
      <c r="O1288" t="str">
        <f>FIXED(Tabla1[[#This Row],[ISR RET]],0)</f>
        <v>0</v>
      </c>
      <c r="P1288" t="str">
        <f>FIXED(Tabla1[[#This Row],[IVA RET]],0)</f>
        <v>0</v>
      </c>
      <c r="R1288" s="35">
        <f>Tabla1[[#This Row],[TASA 16]]*16%</f>
        <v>0</v>
      </c>
    </row>
    <row r="1289" spans="2:18" x14ac:dyDescent="0.25">
      <c r="B1289" t="str">
        <f>'[1]210 Y RFC'!A1289</f>
        <v>TOVR700914JXA</v>
      </c>
      <c r="C1289" t="str">
        <f>'[1]210 Y RFC'!B1289</f>
        <v>210-1286</v>
      </c>
      <c r="D1289" t="str">
        <f>'[1]210 Y RFC'!C1289</f>
        <v>DE LA TORRE VAZQUEZ RAMON</v>
      </c>
      <c r="E1289" s="28">
        <f>SUMIFS(Tabla16[TASA 16],Tabla16[NUM],Tabla1[[#This Row],[CODIGO]])</f>
        <v>0</v>
      </c>
      <c r="F1289" s="28">
        <f>SUMIFS(Tabla16[TASA 0%],Tabla16[NUM],Tabla1[[#This Row],[CODIGO]])</f>
        <v>0</v>
      </c>
      <c r="G1289" s="28">
        <f>SUMIFS(Tabla16[[EXENTO ]],Tabla16[NUM],Tabla1[[#This Row],[CODIGO]])</f>
        <v>0</v>
      </c>
      <c r="H1289" s="28">
        <f>SUMIFS(Tabla16[IVA],Tabla16[NUM],Tabla1[[#This Row],[CODIGO]])</f>
        <v>0</v>
      </c>
      <c r="I1289" s="28">
        <f>SUMIFS(Tabla16[ISR RET.],Tabla16[NUM],Tabla1[[#This Row],[CODIGO]])</f>
        <v>0</v>
      </c>
      <c r="J1289" s="28">
        <f>SUMIFS(Tabla16[IVA RET.],Tabla16[NUM],Tabla1[[#This Row],[CODIGO]])</f>
        <v>0</v>
      </c>
      <c r="K1289" t="str">
        <f>FIXED(Tabla1[[#This Row],[TASA 16%]],0)</f>
        <v>0</v>
      </c>
      <c r="L1289" t="str">
        <f>FIXED(Tabla1[[#This Row],[TASA 0%]],0)</f>
        <v>0</v>
      </c>
      <c r="M1289" t="str">
        <f>FIXED(Tabla1[[#This Row],[TASA EXE.]],0)</f>
        <v>0</v>
      </c>
      <c r="N1289" t="str">
        <f>FIXED(Tabla1[[#This Row],[IVA]],0)</f>
        <v>0</v>
      </c>
      <c r="O1289" t="str">
        <f>FIXED(Tabla1[[#This Row],[ISR RET]],0)</f>
        <v>0</v>
      </c>
      <c r="P1289" t="str">
        <f>FIXED(Tabla1[[#This Row],[IVA RET]],0)</f>
        <v>0</v>
      </c>
      <c r="R1289" s="35">
        <f>Tabla1[[#This Row],[TASA 16]]*16%</f>
        <v>0</v>
      </c>
    </row>
    <row r="1290" spans="2:18" x14ac:dyDescent="0.25">
      <c r="B1290" t="str">
        <f>'[1]210 Y RFC'!A1290</f>
        <v>EGO021114UC1</v>
      </c>
      <c r="C1290" t="str">
        <f>'[1]210 Y RFC'!B1290</f>
        <v>210-1287</v>
      </c>
      <c r="D1290" t="str">
        <f>'[1]210 Y RFC'!C1290</f>
        <v>EMPRESARIALES GOMEZ S DE RL DE CV</v>
      </c>
      <c r="E1290" s="28">
        <f>SUMIFS(Tabla16[TASA 16],Tabla16[NUM],Tabla1[[#This Row],[CODIGO]])</f>
        <v>0</v>
      </c>
      <c r="F1290" s="28">
        <f>SUMIFS(Tabla16[TASA 0%],Tabla16[NUM],Tabla1[[#This Row],[CODIGO]])</f>
        <v>0</v>
      </c>
      <c r="G1290" s="28">
        <f>SUMIFS(Tabla16[[EXENTO ]],Tabla16[NUM],Tabla1[[#This Row],[CODIGO]])</f>
        <v>0</v>
      </c>
      <c r="H1290" s="28">
        <f>SUMIFS(Tabla16[IVA],Tabla16[NUM],Tabla1[[#This Row],[CODIGO]])</f>
        <v>0</v>
      </c>
      <c r="I1290" s="28">
        <f>SUMIFS(Tabla16[ISR RET.],Tabla16[NUM],Tabla1[[#This Row],[CODIGO]])</f>
        <v>0</v>
      </c>
      <c r="J1290" s="28">
        <f>SUMIFS(Tabla16[IVA RET.],Tabla16[NUM],Tabla1[[#This Row],[CODIGO]])</f>
        <v>0</v>
      </c>
      <c r="K1290" t="str">
        <f>FIXED(Tabla1[[#This Row],[TASA 16%]],0)</f>
        <v>0</v>
      </c>
      <c r="L1290" t="str">
        <f>FIXED(Tabla1[[#This Row],[TASA 0%]],0)</f>
        <v>0</v>
      </c>
      <c r="M1290" t="str">
        <f>FIXED(Tabla1[[#This Row],[TASA EXE.]],0)</f>
        <v>0</v>
      </c>
      <c r="N1290" t="str">
        <f>FIXED(Tabla1[[#This Row],[IVA]],0)</f>
        <v>0</v>
      </c>
      <c r="O1290" t="str">
        <f>FIXED(Tabla1[[#This Row],[ISR RET]],0)</f>
        <v>0</v>
      </c>
      <c r="P1290" t="str">
        <f>FIXED(Tabla1[[#This Row],[IVA RET]],0)</f>
        <v>0</v>
      </c>
      <c r="R1290" s="35">
        <f>Tabla1[[#This Row],[TASA 16]]*16%</f>
        <v>0</v>
      </c>
    </row>
    <row r="1291" spans="2:18" x14ac:dyDescent="0.25">
      <c r="B1291" t="str">
        <f>'[1]210 Y RFC'!A1291</f>
        <v>IOTS9503203H7</v>
      </c>
      <c r="C1291" t="str">
        <f>'[1]210 Y RFC'!B1291</f>
        <v>210-1288</v>
      </c>
      <c r="D1291" t="str">
        <f>'[1]210 Y RFC'!C1291</f>
        <v>IZORDIA DE LA TORRE STEPHANIE</v>
      </c>
      <c r="E1291" s="28">
        <f>SUMIFS(Tabla16[TASA 16],Tabla16[NUM],Tabla1[[#This Row],[CODIGO]])</f>
        <v>0</v>
      </c>
      <c r="F1291" s="28">
        <f>SUMIFS(Tabla16[TASA 0%],Tabla16[NUM],Tabla1[[#This Row],[CODIGO]])</f>
        <v>0</v>
      </c>
      <c r="G1291" s="28">
        <f>SUMIFS(Tabla16[[EXENTO ]],Tabla16[NUM],Tabla1[[#This Row],[CODIGO]])</f>
        <v>0</v>
      </c>
      <c r="H1291" s="28">
        <f>SUMIFS(Tabla16[IVA],Tabla16[NUM],Tabla1[[#This Row],[CODIGO]])</f>
        <v>0</v>
      </c>
      <c r="I1291" s="28">
        <f>SUMIFS(Tabla16[ISR RET.],Tabla16[NUM],Tabla1[[#This Row],[CODIGO]])</f>
        <v>0</v>
      </c>
      <c r="J1291" s="28">
        <f>SUMIFS(Tabla16[IVA RET.],Tabla16[NUM],Tabla1[[#This Row],[CODIGO]])</f>
        <v>0</v>
      </c>
      <c r="K1291" t="str">
        <f>FIXED(Tabla1[[#This Row],[TASA 16%]],0)</f>
        <v>0</v>
      </c>
      <c r="L1291" t="str">
        <f>FIXED(Tabla1[[#This Row],[TASA 0%]],0)</f>
        <v>0</v>
      </c>
      <c r="M1291" t="str">
        <f>FIXED(Tabla1[[#This Row],[TASA EXE.]],0)</f>
        <v>0</v>
      </c>
      <c r="N1291" t="str">
        <f>FIXED(Tabla1[[#This Row],[IVA]],0)</f>
        <v>0</v>
      </c>
      <c r="O1291" t="str">
        <f>FIXED(Tabla1[[#This Row],[ISR RET]],0)</f>
        <v>0</v>
      </c>
      <c r="P1291" t="str">
        <f>FIXED(Tabla1[[#This Row],[IVA RET]],0)</f>
        <v>0</v>
      </c>
      <c r="R1291" s="35">
        <f>Tabla1[[#This Row],[TASA 16]]*16%</f>
        <v>0</v>
      </c>
    </row>
    <row r="1292" spans="2:18" x14ac:dyDescent="0.25">
      <c r="B1292" t="str">
        <f>'[1]210 Y RFC'!A1292</f>
        <v>ACA020529G14</v>
      </c>
      <c r="C1292" t="str">
        <f>'[1]210 Y RFC'!B1292</f>
        <v>210-1289</v>
      </c>
      <c r="D1292" t="str">
        <f>'[1]210 Y RFC'!C1292</f>
        <v>AUTO EXPRESS CASTELLANOS SA DE CV</v>
      </c>
      <c r="E1292" s="28">
        <f>SUMIFS(Tabla16[TASA 16],Tabla16[NUM],Tabla1[[#This Row],[CODIGO]])</f>
        <v>0</v>
      </c>
      <c r="F1292" s="28">
        <f>SUMIFS(Tabla16[TASA 0%],Tabla16[NUM],Tabla1[[#This Row],[CODIGO]])</f>
        <v>0</v>
      </c>
      <c r="G1292" s="28">
        <f>SUMIFS(Tabla16[[EXENTO ]],Tabla16[NUM],Tabla1[[#This Row],[CODIGO]])</f>
        <v>0</v>
      </c>
      <c r="H1292" s="28">
        <f>SUMIFS(Tabla16[IVA],Tabla16[NUM],Tabla1[[#This Row],[CODIGO]])</f>
        <v>0</v>
      </c>
      <c r="I1292" s="28">
        <f>SUMIFS(Tabla16[ISR RET.],Tabla16[NUM],Tabla1[[#This Row],[CODIGO]])</f>
        <v>0</v>
      </c>
      <c r="J1292" s="28">
        <f>SUMIFS(Tabla16[IVA RET.],Tabla16[NUM],Tabla1[[#This Row],[CODIGO]])</f>
        <v>0</v>
      </c>
      <c r="K1292" t="str">
        <f>FIXED(Tabla1[[#This Row],[TASA 16%]],0)</f>
        <v>0</v>
      </c>
      <c r="L1292" t="str">
        <f>FIXED(Tabla1[[#This Row],[TASA 0%]],0)</f>
        <v>0</v>
      </c>
      <c r="M1292" t="str">
        <f>FIXED(Tabla1[[#This Row],[TASA EXE.]],0)</f>
        <v>0</v>
      </c>
      <c r="N1292" t="str">
        <f>FIXED(Tabla1[[#This Row],[IVA]],0)</f>
        <v>0</v>
      </c>
      <c r="O1292" t="str">
        <f>FIXED(Tabla1[[#This Row],[ISR RET]],0)</f>
        <v>0</v>
      </c>
      <c r="P1292" t="str">
        <f>FIXED(Tabla1[[#This Row],[IVA RET]],0)</f>
        <v>0</v>
      </c>
      <c r="R1292" s="35">
        <f>Tabla1[[#This Row],[TASA 16]]*16%</f>
        <v>0</v>
      </c>
    </row>
    <row r="1293" spans="2:18" x14ac:dyDescent="0.25">
      <c r="B1293" t="str">
        <f>'[1]210 Y RFC'!A1293</f>
        <v>MOC021121EU0</v>
      </c>
      <c r="C1293" t="str">
        <f>'[1]210 Y RFC'!B1293</f>
        <v>210-1290</v>
      </c>
      <c r="D1293" t="str">
        <f>'[1]210 Y RFC'!C1293</f>
        <v>MULTIFARMACOS DE OCCIDENTE SA DE CV</v>
      </c>
      <c r="E1293" s="28">
        <f>SUMIFS(Tabla16[TASA 16],Tabla16[NUM],Tabla1[[#This Row],[CODIGO]])</f>
        <v>0</v>
      </c>
      <c r="F1293" s="28">
        <f>SUMIFS(Tabla16[TASA 0%],Tabla16[NUM],Tabla1[[#This Row],[CODIGO]])</f>
        <v>0</v>
      </c>
      <c r="G1293" s="28">
        <f>SUMIFS(Tabla16[[EXENTO ]],Tabla16[NUM],Tabla1[[#This Row],[CODIGO]])</f>
        <v>0</v>
      </c>
      <c r="H1293" s="28">
        <f>SUMIFS(Tabla16[IVA],Tabla16[NUM],Tabla1[[#This Row],[CODIGO]])</f>
        <v>0</v>
      </c>
      <c r="I1293" s="28">
        <f>SUMIFS(Tabla16[ISR RET.],Tabla16[NUM],Tabla1[[#This Row],[CODIGO]])</f>
        <v>0</v>
      </c>
      <c r="J1293" s="28">
        <f>SUMIFS(Tabla16[IVA RET.],Tabla16[NUM],Tabla1[[#This Row],[CODIGO]])</f>
        <v>0</v>
      </c>
      <c r="K1293" t="str">
        <f>FIXED(Tabla1[[#This Row],[TASA 16%]],0)</f>
        <v>0</v>
      </c>
      <c r="L1293" t="str">
        <f>FIXED(Tabla1[[#This Row],[TASA 0%]],0)</f>
        <v>0</v>
      </c>
      <c r="M1293" t="str">
        <f>FIXED(Tabla1[[#This Row],[TASA EXE.]],0)</f>
        <v>0</v>
      </c>
      <c r="N1293" t="str">
        <f>FIXED(Tabla1[[#This Row],[IVA]],0)</f>
        <v>0</v>
      </c>
      <c r="O1293" t="str">
        <f>FIXED(Tabla1[[#This Row],[ISR RET]],0)</f>
        <v>0</v>
      </c>
      <c r="P1293" t="str">
        <f>FIXED(Tabla1[[#This Row],[IVA RET]],0)</f>
        <v>0</v>
      </c>
      <c r="R1293" s="35">
        <f>Tabla1[[#This Row],[TASA 16]]*16%</f>
        <v>0</v>
      </c>
    </row>
    <row r="1294" spans="2:18" x14ac:dyDescent="0.25">
      <c r="B1294" t="str">
        <f>'[1]210 Y RFC'!A1294</f>
        <v>CSI171221V96</v>
      </c>
      <c r="C1294" t="str">
        <f>'[1]210 Y RFC'!B1294</f>
        <v>210-1291</v>
      </c>
      <c r="D1294" t="str">
        <f>'[1]210 Y RFC'!C1294</f>
        <v>COMERCIALIZADORA SIPRIANI SA DE CV</v>
      </c>
      <c r="E1294" s="28">
        <f>SUMIFS(Tabla16[TASA 16],Tabla16[NUM],Tabla1[[#This Row],[CODIGO]])</f>
        <v>0</v>
      </c>
      <c r="F1294" s="28">
        <f>SUMIFS(Tabla16[TASA 0%],Tabla16[NUM],Tabla1[[#This Row],[CODIGO]])</f>
        <v>0</v>
      </c>
      <c r="G1294" s="28">
        <f>SUMIFS(Tabla16[[EXENTO ]],Tabla16[NUM],Tabla1[[#This Row],[CODIGO]])</f>
        <v>0</v>
      </c>
      <c r="H1294" s="28">
        <f>SUMIFS(Tabla16[IVA],Tabla16[NUM],Tabla1[[#This Row],[CODIGO]])</f>
        <v>0</v>
      </c>
      <c r="I1294" s="28">
        <f>SUMIFS(Tabla16[ISR RET.],Tabla16[NUM],Tabla1[[#This Row],[CODIGO]])</f>
        <v>0</v>
      </c>
      <c r="J1294" s="28">
        <f>SUMIFS(Tabla16[IVA RET.],Tabla16[NUM],Tabla1[[#This Row],[CODIGO]])</f>
        <v>0</v>
      </c>
      <c r="K1294" t="str">
        <f>FIXED(Tabla1[[#This Row],[TASA 16%]],0)</f>
        <v>0</v>
      </c>
      <c r="L1294" t="str">
        <f>FIXED(Tabla1[[#This Row],[TASA 0%]],0)</f>
        <v>0</v>
      </c>
      <c r="M1294" t="str">
        <f>FIXED(Tabla1[[#This Row],[TASA EXE.]],0)</f>
        <v>0</v>
      </c>
      <c r="N1294" t="str">
        <f>FIXED(Tabla1[[#This Row],[IVA]],0)</f>
        <v>0</v>
      </c>
      <c r="O1294" t="str">
        <f>FIXED(Tabla1[[#This Row],[ISR RET]],0)</f>
        <v>0</v>
      </c>
      <c r="P1294" t="str">
        <f>FIXED(Tabla1[[#This Row],[IVA RET]],0)</f>
        <v>0</v>
      </c>
      <c r="R1294" s="35">
        <f>Tabla1[[#This Row],[TASA 16]]*16%</f>
        <v>0</v>
      </c>
    </row>
    <row r="1295" spans="2:18" x14ac:dyDescent="0.25">
      <c r="B1295" t="str">
        <f>'[1]210 Y RFC'!A1295</f>
        <v>GMO0711291Q0</v>
      </c>
      <c r="C1295" t="str">
        <f>'[1]210 Y RFC'!B1295</f>
        <v>210-1292</v>
      </c>
      <c r="D1295" t="str">
        <f>'[1]210 Y RFC'!C1295</f>
        <v>GERMANIA MOTORS SA DE CV</v>
      </c>
      <c r="E1295" s="28">
        <f>SUMIFS(Tabla16[TASA 16],Tabla16[NUM],Tabla1[[#This Row],[CODIGO]])</f>
        <v>0</v>
      </c>
      <c r="F1295" s="28">
        <f>SUMIFS(Tabla16[TASA 0%],Tabla16[NUM],Tabla1[[#This Row],[CODIGO]])</f>
        <v>0</v>
      </c>
      <c r="G1295" s="28">
        <f>SUMIFS(Tabla16[[EXENTO ]],Tabla16[NUM],Tabla1[[#This Row],[CODIGO]])</f>
        <v>0</v>
      </c>
      <c r="H1295" s="28">
        <f>SUMIFS(Tabla16[IVA],Tabla16[NUM],Tabla1[[#This Row],[CODIGO]])</f>
        <v>0</v>
      </c>
      <c r="I1295" s="28">
        <f>SUMIFS(Tabla16[ISR RET.],Tabla16[NUM],Tabla1[[#This Row],[CODIGO]])</f>
        <v>0</v>
      </c>
      <c r="J1295" s="28">
        <f>SUMIFS(Tabla16[IVA RET.],Tabla16[NUM],Tabla1[[#This Row],[CODIGO]])</f>
        <v>0</v>
      </c>
      <c r="K1295" t="str">
        <f>FIXED(Tabla1[[#This Row],[TASA 16%]],0)</f>
        <v>0</v>
      </c>
      <c r="L1295" t="str">
        <f>FIXED(Tabla1[[#This Row],[TASA 0%]],0)</f>
        <v>0</v>
      </c>
      <c r="M1295" t="str">
        <f>FIXED(Tabla1[[#This Row],[TASA EXE.]],0)</f>
        <v>0</v>
      </c>
      <c r="N1295" t="str">
        <f>FIXED(Tabla1[[#This Row],[IVA]],0)</f>
        <v>0</v>
      </c>
      <c r="O1295" t="str">
        <f>FIXED(Tabla1[[#This Row],[ISR RET]],0)</f>
        <v>0</v>
      </c>
      <c r="P1295" t="str">
        <f>FIXED(Tabla1[[#This Row],[IVA RET]],0)</f>
        <v>0</v>
      </c>
      <c r="R1295" s="35">
        <f>Tabla1[[#This Row],[TASA 16]]*16%</f>
        <v>0</v>
      </c>
    </row>
    <row r="1296" spans="2:18" x14ac:dyDescent="0.25">
      <c r="B1296" t="str">
        <f>'[1]210 Y RFC'!A1296</f>
        <v>ALC0011111Y9</v>
      </c>
      <c r="C1296" t="str">
        <f>'[1]210 Y RFC'!B1296</f>
        <v>210-1293</v>
      </c>
      <c r="D1296" t="str">
        <f>'[1]210 Y RFC'!C1296</f>
        <v>ALCEDA SA DE CV</v>
      </c>
      <c r="E1296" s="28">
        <f>SUMIFS(Tabla16[TASA 16],Tabla16[NUM],Tabla1[[#This Row],[CODIGO]])</f>
        <v>2220.25</v>
      </c>
      <c r="F1296" s="28">
        <f>SUMIFS(Tabla16[TASA 0%],Tabla16[NUM],Tabla1[[#This Row],[CODIGO]])</f>
        <v>60481.89</v>
      </c>
      <c r="G1296" s="28">
        <f>SUMIFS(Tabla16[[EXENTO ]],Tabla16[NUM],Tabla1[[#This Row],[CODIGO]])</f>
        <v>384.16</v>
      </c>
      <c r="H1296" s="28">
        <f>SUMIFS(Tabla16[IVA],Tabla16[NUM],Tabla1[[#This Row],[CODIGO]])</f>
        <v>355.24</v>
      </c>
      <c r="I1296" s="28">
        <f>SUMIFS(Tabla16[ISR RET.],Tabla16[NUM],Tabla1[[#This Row],[CODIGO]])</f>
        <v>0</v>
      </c>
      <c r="J1296" s="28">
        <f>SUMIFS(Tabla16[IVA RET.],Tabla16[NUM],Tabla1[[#This Row],[CODIGO]])</f>
        <v>0</v>
      </c>
      <c r="K1296" t="str">
        <f>FIXED(Tabla1[[#This Row],[TASA 16%]],0)</f>
        <v>2,220</v>
      </c>
      <c r="L1296" t="str">
        <f>FIXED(Tabla1[[#This Row],[TASA 0%]],0)</f>
        <v>60,482</v>
      </c>
      <c r="M1296" t="str">
        <f>FIXED(Tabla1[[#This Row],[TASA EXE.]],0)</f>
        <v>384</v>
      </c>
      <c r="N1296" t="str">
        <f>FIXED(Tabla1[[#This Row],[IVA]],0)</f>
        <v>355</v>
      </c>
      <c r="O1296" t="str">
        <f>FIXED(Tabla1[[#This Row],[ISR RET]],0)</f>
        <v>0</v>
      </c>
      <c r="P1296" t="str">
        <f>FIXED(Tabla1[[#This Row],[IVA RET]],0)</f>
        <v>0</v>
      </c>
      <c r="R1296" s="35">
        <f>Tabla1[[#This Row],[TASA 16]]*16%</f>
        <v>355.2</v>
      </c>
    </row>
    <row r="1297" spans="2:20" x14ac:dyDescent="0.25">
      <c r="B1297" t="str">
        <f>'[1]210 Y RFC'!A1297</f>
        <v>CLI180314QX1</v>
      </c>
      <c r="C1297" t="str">
        <f>'[1]210 Y RFC'!B1297</f>
        <v>210-1294</v>
      </c>
      <c r="D1297" t="str">
        <f>'[1]210 Y RFC'!C1297</f>
        <v>COMERCIALIZADORA LIVOLANT SA DE CV</v>
      </c>
      <c r="E1297" s="28">
        <f>SUMIFS(Tabla16[TASA 16],Tabla16[NUM],Tabla1[[#This Row],[CODIGO]])</f>
        <v>0</v>
      </c>
      <c r="F1297" s="28">
        <f>SUMIFS(Tabla16[TASA 0%],Tabla16[NUM],Tabla1[[#This Row],[CODIGO]])</f>
        <v>0</v>
      </c>
      <c r="G1297" s="28">
        <f>SUMIFS(Tabla16[[EXENTO ]],Tabla16[NUM],Tabla1[[#This Row],[CODIGO]])</f>
        <v>0</v>
      </c>
      <c r="H1297" s="28">
        <f>SUMIFS(Tabla16[IVA],Tabla16[NUM],Tabla1[[#This Row],[CODIGO]])</f>
        <v>0</v>
      </c>
      <c r="I1297" s="28">
        <f>SUMIFS(Tabla16[ISR RET.],Tabla16[NUM],Tabla1[[#This Row],[CODIGO]])</f>
        <v>0</v>
      </c>
      <c r="J1297" s="28">
        <f>SUMIFS(Tabla16[IVA RET.],Tabla16[NUM],Tabla1[[#This Row],[CODIGO]])</f>
        <v>0</v>
      </c>
      <c r="K1297" t="str">
        <f>FIXED(Tabla1[[#This Row],[TASA 16%]],0)</f>
        <v>0</v>
      </c>
      <c r="L1297" t="str">
        <f>FIXED(Tabla1[[#This Row],[TASA 0%]],0)</f>
        <v>0</v>
      </c>
      <c r="M1297" t="str">
        <f>FIXED(Tabla1[[#This Row],[TASA EXE.]],0)</f>
        <v>0</v>
      </c>
      <c r="N1297" t="str">
        <f>FIXED(Tabla1[[#This Row],[IVA]],0)</f>
        <v>0</v>
      </c>
      <c r="O1297" t="str">
        <f>FIXED(Tabla1[[#This Row],[ISR RET]],0)</f>
        <v>0</v>
      </c>
      <c r="P1297" t="str">
        <f>FIXED(Tabla1[[#This Row],[IVA RET]],0)</f>
        <v>0</v>
      </c>
      <c r="R1297" s="35">
        <f>Tabla1[[#This Row],[TASA 16]]*16%</f>
        <v>0</v>
      </c>
    </row>
    <row r="1298" spans="2:20" x14ac:dyDescent="0.25">
      <c r="B1298" t="str">
        <f>'[1]210 Y RFC'!A1298</f>
        <v>FOMT620604AL1</v>
      </c>
      <c r="C1298" t="str">
        <f>'[1]210 Y RFC'!B1298</f>
        <v>210-1295</v>
      </c>
      <c r="D1298" t="str">
        <f>'[1]210 Y RFC'!C1298</f>
        <v>FLORES MUÑOZ MARIA TERESA</v>
      </c>
      <c r="E1298" s="28">
        <f>SUMIFS(Tabla16[TASA 16],Tabla16[NUM],Tabla1[[#This Row],[CODIGO]])</f>
        <v>0</v>
      </c>
      <c r="F1298" s="28">
        <f>SUMIFS(Tabla16[TASA 0%],Tabla16[NUM],Tabla1[[#This Row],[CODIGO]])</f>
        <v>0</v>
      </c>
      <c r="G1298" s="28">
        <f>SUMIFS(Tabla16[[EXENTO ]],Tabla16[NUM],Tabla1[[#This Row],[CODIGO]])</f>
        <v>0</v>
      </c>
      <c r="H1298" s="28">
        <f>SUMIFS(Tabla16[IVA],Tabla16[NUM],Tabla1[[#This Row],[CODIGO]])</f>
        <v>0</v>
      </c>
      <c r="I1298" s="28">
        <f>SUMIFS(Tabla16[ISR RET.],Tabla16[NUM],Tabla1[[#This Row],[CODIGO]])</f>
        <v>0</v>
      </c>
      <c r="J1298" s="28">
        <f>SUMIFS(Tabla16[IVA RET.],Tabla16[NUM],Tabla1[[#This Row],[CODIGO]])</f>
        <v>0</v>
      </c>
      <c r="K1298" t="str">
        <f>FIXED(Tabla1[[#This Row],[TASA 16%]],0)</f>
        <v>0</v>
      </c>
      <c r="L1298" t="str">
        <f>FIXED(Tabla1[[#This Row],[TASA 0%]],0)</f>
        <v>0</v>
      </c>
      <c r="M1298" t="str">
        <f>FIXED(Tabla1[[#This Row],[TASA EXE.]],0)</f>
        <v>0</v>
      </c>
      <c r="N1298" t="str">
        <f>FIXED(Tabla1[[#This Row],[IVA]],0)</f>
        <v>0</v>
      </c>
      <c r="O1298" t="str">
        <f>FIXED(Tabla1[[#This Row],[ISR RET]],0)</f>
        <v>0</v>
      </c>
      <c r="P1298" t="str">
        <f>FIXED(Tabla1[[#This Row],[IVA RET]],0)</f>
        <v>0</v>
      </c>
      <c r="R1298" s="35">
        <f>Tabla1[[#This Row],[TASA 16]]*16%</f>
        <v>0</v>
      </c>
    </row>
    <row r="1299" spans="2:20" x14ac:dyDescent="0.25">
      <c r="B1299" t="str">
        <f>'[1]210 Y RFC'!A1299</f>
        <v>RORA7710067W0</v>
      </c>
      <c r="C1299" t="str">
        <f>'[1]210 Y RFC'!B1299</f>
        <v>210-1296</v>
      </c>
      <c r="D1299" t="str">
        <f>'[1]210 Y RFC'!C1299</f>
        <v>RODRIGUEZ ROMO ALFONSO FERNANDO</v>
      </c>
      <c r="E1299" s="28">
        <f>SUMIFS(Tabla16[TASA 16],Tabla16[NUM],Tabla1[[#This Row],[CODIGO]])</f>
        <v>0</v>
      </c>
      <c r="F1299" s="28">
        <f>SUMIFS(Tabla16[TASA 0%],Tabla16[NUM],Tabla1[[#This Row],[CODIGO]])</f>
        <v>0</v>
      </c>
      <c r="G1299" s="28">
        <f>SUMIFS(Tabla16[[EXENTO ]],Tabla16[NUM],Tabla1[[#This Row],[CODIGO]])</f>
        <v>0</v>
      </c>
      <c r="H1299" s="28">
        <f>SUMIFS(Tabla16[IVA],Tabla16[NUM],Tabla1[[#This Row],[CODIGO]])</f>
        <v>0</v>
      </c>
      <c r="I1299" s="28">
        <f>SUMIFS(Tabla16[ISR RET.],Tabla16[NUM],Tabla1[[#This Row],[CODIGO]])</f>
        <v>0</v>
      </c>
      <c r="J1299" s="28">
        <f>SUMIFS(Tabla16[IVA RET.],Tabla16[NUM],Tabla1[[#This Row],[CODIGO]])</f>
        <v>0</v>
      </c>
      <c r="K1299" t="str">
        <f>FIXED(Tabla1[[#This Row],[TASA 16%]],0)</f>
        <v>0</v>
      </c>
      <c r="L1299" t="str">
        <f>FIXED(Tabla1[[#This Row],[TASA 0%]],0)</f>
        <v>0</v>
      </c>
      <c r="M1299" t="str">
        <f>FIXED(Tabla1[[#This Row],[TASA EXE.]],0)</f>
        <v>0</v>
      </c>
      <c r="N1299" t="str">
        <f>FIXED(Tabla1[[#This Row],[IVA]],0)</f>
        <v>0</v>
      </c>
      <c r="O1299" t="str">
        <f>FIXED(Tabla1[[#This Row],[ISR RET]],0)</f>
        <v>0</v>
      </c>
      <c r="P1299" t="str">
        <f>FIXED(Tabla1[[#This Row],[IVA RET]],0)</f>
        <v>0</v>
      </c>
      <c r="R1299" s="35">
        <f>Tabla1[[#This Row],[TASA 16]]*16%</f>
        <v>0</v>
      </c>
    </row>
    <row r="1300" spans="2:20" x14ac:dyDescent="0.25">
      <c r="B1300" t="str">
        <f>'[1]210 Y RFC'!A1300</f>
        <v>AANA8605248F3</v>
      </c>
      <c r="C1300" t="str">
        <f>'[1]210 Y RFC'!B1300</f>
        <v>210-1297</v>
      </c>
      <c r="D1300" t="str">
        <f>'[1]210 Y RFC'!C1300</f>
        <v>ALCANTAR NAVARRO ALVARO NOEL</v>
      </c>
      <c r="E1300" s="28">
        <f>SUMIFS(Tabla16[TASA 16],Tabla16[NUM],Tabla1[[#This Row],[CODIGO]])</f>
        <v>2463.8125</v>
      </c>
      <c r="F1300" s="28">
        <f>SUMIFS(Tabla16[TASA 0%],Tabla16[NUM],Tabla1[[#This Row],[CODIGO]])</f>
        <v>-1.2500000000017053E-2</v>
      </c>
      <c r="G1300" s="28">
        <f>SUMIFS(Tabla16[[EXENTO ]],Tabla16[NUM],Tabla1[[#This Row],[CODIGO]])</f>
        <v>0</v>
      </c>
      <c r="H1300" s="28">
        <f>SUMIFS(Tabla16[IVA],Tabla16[NUM],Tabla1[[#This Row],[CODIGO]])</f>
        <v>394.21000000000004</v>
      </c>
      <c r="I1300" s="28">
        <f>SUMIFS(Tabla16[ISR RET.],Tabla16[NUM],Tabla1[[#This Row],[CODIGO]])</f>
        <v>0</v>
      </c>
      <c r="J1300" s="28">
        <f>SUMIFS(Tabla16[IVA RET.],Tabla16[NUM],Tabla1[[#This Row],[CODIGO]])</f>
        <v>0</v>
      </c>
      <c r="K1300" t="str">
        <f>FIXED(Tabla1[[#This Row],[TASA 16%]],0)</f>
        <v>2,464</v>
      </c>
      <c r="L1300" t="str">
        <f>FIXED(Tabla1[[#This Row],[TASA 0%]],0)</f>
        <v>0</v>
      </c>
      <c r="M1300" t="str">
        <f>FIXED(Tabla1[[#This Row],[TASA EXE.]],0)</f>
        <v>0</v>
      </c>
      <c r="N1300" t="str">
        <f>FIXED(Tabla1[[#This Row],[IVA]],0)</f>
        <v>394</v>
      </c>
      <c r="O1300" t="str">
        <f>FIXED(Tabla1[[#This Row],[ISR RET]],0)</f>
        <v>0</v>
      </c>
      <c r="P1300" t="str">
        <f>FIXED(Tabla1[[#This Row],[IVA RET]],0)</f>
        <v>0</v>
      </c>
      <c r="R1300" s="35">
        <f>Tabla1[[#This Row],[TASA 16]]*16%</f>
        <v>394.24</v>
      </c>
    </row>
    <row r="1301" spans="2:20" x14ac:dyDescent="0.25">
      <c r="B1301" t="str">
        <f>'[1]210 Y RFC'!A1301</f>
        <v>QUAL780225386</v>
      </c>
      <c r="C1301" t="str">
        <f>'[1]210 Y RFC'!B1301</f>
        <v>210-1298</v>
      </c>
      <c r="D1301" t="str">
        <f>'[1]210 Y RFC'!C1301</f>
        <v>QUINTANA ASTORGA LOURDES MARIA</v>
      </c>
      <c r="E1301" s="28">
        <f>SUMIFS(Tabla16[TASA 16],Tabla16[NUM],Tabla1[[#This Row],[CODIGO]])</f>
        <v>6820.5625</v>
      </c>
      <c r="F1301" s="28">
        <f>SUMIFS(Tabla16[TASA 0%],Tabla16[NUM],Tabla1[[#This Row],[CODIGO]])</f>
        <v>2.7499999999918145E-2</v>
      </c>
      <c r="G1301" s="28">
        <f>SUMIFS(Tabla16[[EXENTO ]],Tabla16[NUM],Tabla1[[#This Row],[CODIGO]])</f>
        <v>0</v>
      </c>
      <c r="H1301" s="28">
        <f>SUMIFS(Tabla16[IVA],Tabla16[NUM],Tabla1[[#This Row],[CODIGO]])</f>
        <v>1091.29</v>
      </c>
      <c r="I1301" s="28">
        <f>SUMIFS(Tabla16[ISR RET.],Tabla16[NUM],Tabla1[[#This Row],[CODIGO]])</f>
        <v>-85.26</v>
      </c>
      <c r="J1301" s="28">
        <f>SUMIFS(Tabla16[IVA RET.],Tabla16[NUM],Tabla1[[#This Row],[CODIGO]])</f>
        <v>0</v>
      </c>
      <c r="K1301" t="str">
        <f>FIXED(Tabla1[[#This Row],[TASA 16%]],0)</f>
        <v>6,821</v>
      </c>
      <c r="L1301" t="str">
        <f>FIXED(Tabla1[[#This Row],[TASA 0%]],0)</f>
        <v>0</v>
      </c>
      <c r="M1301" t="str">
        <f>FIXED(Tabla1[[#This Row],[TASA EXE.]],0)</f>
        <v>0</v>
      </c>
      <c r="N1301" t="str">
        <f>FIXED(Tabla1[[#This Row],[IVA]],0)</f>
        <v>1,091</v>
      </c>
      <c r="O1301" t="str">
        <f>FIXED(Tabla1[[#This Row],[ISR RET]],0)</f>
        <v>-85</v>
      </c>
      <c r="P1301" t="str">
        <f>FIXED(Tabla1[[#This Row],[IVA RET]],0)</f>
        <v>0</v>
      </c>
      <c r="R1301" s="35">
        <f>Tabla1[[#This Row],[TASA 16]]*16%</f>
        <v>1091.3600000000001</v>
      </c>
      <c r="T1301" s="67"/>
    </row>
    <row r="1302" spans="2:20" x14ac:dyDescent="0.25">
      <c r="B1302" t="str">
        <f>'[1]210 Y RFC'!A1302</f>
        <v>GUBG830617TC4</v>
      </c>
      <c r="C1302" t="str">
        <f>'[1]210 Y RFC'!B1302</f>
        <v>210-1299</v>
      </c>
      <c r="D1302" t="str">
        <f>'[1]210 Y RFC'!C1302</f>
        <v>GUERRERO BALCAZAR JOSE GUILLERMO</v>
      </c>
      <c r="E1302" s="28">
        <f>SUMIFS(Tabla16[TASA 16],Tabla16[NUM],Tabla1[[#This Row],[CODIGO]])</f>
        <v>12500</v>
      </c>
      <c r="F1302" s="28">
        <f>SUMIFS(Tabla16[TASA 0%],Tabla16[NUM],Tabla1[[#This Row],[CODIGO]])</f>
        <v>0</v>
      </c>
      <c r="G1302" s="28">
        <f>SUMIFS(Tabla16[[EXENTO ]],Tabla16[NUM],Tabla1[[#This Row],[CODIGO]])</f>
        <v>0</v>
      </c>
      <c r="H1302" s="28">
        <f>SUMIFS(Tabla16[IVA],Tabla16[NUM],Tabla1[[#This Row],[CODIGO]])</f>
        <v>2000</v>
      </c>
      <c r="I1302" s="28">
        <f>SUMIFS(Tabla16[ISR RET.],Tabla16[NUM],Tabla1[[#This Row],[CODIGO]])</f>
        <v>0</v>
      </c>
      <c r="J1302" s="28">
        <f>SUMIFS(Tabla16[IVA RET.],Tabla16[NUM],Tabla1[[#This Row],[CODIGO]])</f>
        <v>0</v>
      </c>
      <c r="K1302" t="str">
        <f>FIXED(Tabla1[[#This Row],[TASA 16%]],0)</f>
        <v>12,500</v>
      </c>
      <c r="L1302" t="str">
        <f>FIXED(Tabla1[[#This Row],[TASA 0%]],0)</f>
        <v>0</v>
      </c>
      <c r="M1302" t="str">
        <f>FIXED(Tabla1[[#This Row],[TASA EXE.]],0)</f>
        <v>0</v>
      </c>
      <c r="N1302" t="str">
        <f>FIXED(Tabla1[[#This Row],[IVA]],0)</f>
        <v>2,000</v>
      </c>
      <c r="O1302" t="str">
        <f>FIXED(Tabla1[[#This Row],[ISR RET]],0)</f>
        <v>0</v>
      </c>
      <c r="P1302" t="str">
        <f>FIXED(Tabla1[[#This Row],[IVA RET]],0)</f>
        <v>0</v>
      </c>
      <c r="R1302" s="35">
        <f>Tabla1[[#This Row],[TASA 16]]*16%</f>
        <v>2000</v>
      </c>
    </row>
    <row r="1303" spans="2:20" x14ac:dyDescent="0.25">
      <c r="B1303" t="str">
        <f>'[1]210 Y RFC'!A1303</f>
        <v>PARG630623LC6</v>
      </c>
      <c r="C1303" t="str">
        <f>'[1]210 Y RFC'!B1303</f>
        <v>210-1300</v>
      </c>
      <c r="D1303" t="str">
        <f>'[1]210 Y RFC'!C1303</f>
        <v>PARRA RODRIGUEZ GUILLERMO</v>
      </c>
      <c r="E1303" s="28">
        <f>SUMIFS(Tabla16[TASA 16],Tabla16[NUM],Tabla1[[#This Row],[CODIGO]])</f>
        <v>0</v>
      </c>
      <c r="F1303" s="28">
        <f>SUMIFS(Tabla16[TASA 0%],Tabla16[NUM],Tabla1[[#This Row],[CODIGO]])</f>
        <v>0</v>
      </c>
      <c r="G1303" s="28">
        <f>SUMIFS(Tabla16[[EXENTO ]],Tabla16[NUM],Tabla1[[#This Row],[CODIGO]])</f>
        <v>0</v>
      </c>
      <c r="H1303" s="28">
        <f>SUMIFS(Tabla16[IVA],Tabla16[NUM],Tabla1[[#This Row],[CODIGO]])</f>
        <v>0</v>
      </c>
      <c r="I1303" s="28">
        <f>SUMIFS(Tabla16[ISR RET.],Tabla16[NUM],Tabla1[[#This Row],[CODIGO]])</f>
        <v>0</v>
      </c>
      <c r="J1303" s="28">
        <f>SUMIFS(Tabla16[IVA RET.],Tabla16[NUM],Tabla1[[#This Row],[CODIGO]])</f>
        <v>0</v>
      </c>
      <c r="K1303" t="str">
        <f>FIXED(Tabla1[[#This Row],[TASA 16%]],0)</f>
        <v>0</v>
      </c>
      <c r="L1303" t="str">
        <f>FIXED(Tabla1[[#This Row],[TASA 0%]],0)</f>
        <v>0</v>
      </c>
      <c r="M1303" t="str">
        <f>FIXED(Tabla1[[#This Row],[TASA EXE.]],0)</f>
        <v>0</v>
      </c>
      <c r="N1303" t="str">
        <f>FIXED(Tabla1[[#This Row],[IVA]],0)</f>
        <v>0</v>
      </c>
      <c r="O1303" t="str">
        <f>FIXED(Tabla1[[#This Row],[ISR RET]],0)</f>
        <v>0</v>
      </c>
      <c r="P1303" t="str">
        <f>FIXED(Tabla1[[#This Row],[IVA RET]],0)</f>
        <v>0</v>
      </c>
      <c r="R1303" s="35">
        <f>Tabla1[[#This Row],[TASA 16]]*16%</f>
        <v>0</v>
      </c>
      <c r="T1303" s="67"/>
    </row>
    <row r="1304" spans="2:20" x14ac:dyDescent="0.25">
      <c r="B1304" t="str">
        <f>'[1]210 Y RFC'!A1304</f>
        <v>QBS150408QL8</v>
      </c>
      <c r="C1304" t="str">
        <f>'[1]210 Y RFC'!B1304</f>
        <v>210-1301</v>
      </c>
      <c r="D1304" t="str">
        <f>'[1]210 Y RFC'!C1304</f>
        <v>QUANTUM BUSINESS SOLUTIONS SA DE CV</v>
      </c>
      <c r="E1304" s="28">
        <f>SUMIFS(Tabla16[TASA 16],Tabla16[NUM],Tabla1[[#This Row],[CODIGO]])</f>
        <v>0</v>
      </c>
      <c r="F1304" s="28">
        <f>SUMIFS(Tabla16[TASA 0%],Tabla16[NUM],Tabla1[[#This Row],[CODIGO]])</f>
        <v>0</v>
      </c>
      <c r="G1304" s="28">
        <f>SUMIFS(Tabla16[[EXENTO ]],Tabla16[NUM],Tabla1[[#This Row],[CODIGO]])</f>
        <v>0</v>
      </c>
      <c r="H1304" s="28">
        <f>SUMIFS(Tabla16[IVA],Tabla16[NUM],Tabla1[[#This Row],[CODIGO]])</f>
        <v>0</v>
      </c>
      <c r="I1304" s="28">
        <f>SUMIFS(Tabla16[ISR RET.],Tabla16[NUM],Tabla1[[#This Row],[CODIGO]])</f>
        <v>0</v>
      </c>
      <c r="J1304" s="28">
        <f>SUMIFS(Tabla16[IVA RET.],Tabla16[NUM],Tabla1[[#This Row],[CODIGO]])</f>
        <v>0</v>
      </c>
      <c r="K1304" t="str">
        <f>FIXED(Tabla1[[#This Row],[TASA 16%]],0)</f>
        <v>0</v>
      </c>
      <c r="L1304" t="str">
        <f>FIXED(Tabla1[[#This Row],[TASA 0%]],0)</f>
        <v>0</v>
      </c>
      <c r="M1304" t="str">
        <f>FIXED(Tabla1[[#This Row],[TASA EXE.]],0)</f>
        <v>0</v>
      </c>
      <c r="N1304" t="str">
        <f>FIXED(Tabla1[[#This Row],[IVA]],0)</f>
        <v>0</v>
      </c>
      <c r="O1304" t="str">
        <f>FIXED(Tabla1[[#This Row],[ISR RET]],0)</f>
        <v>0</v>
      </c>
      <c r="P1304" t="str">
        <f>FIXED(Tabla1[[#This Row],[IVA RET]],0)</f>
        <v>0</v>
      </c>
      <c r="R1304" s="35">
        <f>Tabla1[[#This Row],[TASA 16]]*16%</f>
        <v>0</v>
      </c>
    </row>
    <row r="1305" spans="2:20" x14ac:dyDescent="0.25">
      <c r="B1305" t="str">
        <f>'[1]210 Y RFC'!A1305</f>
        <v>METG7807045E5</v>
      </c>
      <c r="C1305" t="str">
        <f>'[1]210 Y RFC'!B1305</f>
        <v>210-1302</v>
      </c>
      <c r="D1305" t="str">
        <f>'[1]210 Y RFC'!C1305</f>
        <v>MENDOZA DEL TORO GEBER JOEL</v>
      </c>
      <c r="E1305" s="28">
        <f>SUMIFS(Tabla16[TASA 16],Tabla16[NUM],Tabla1[[#This Row],[CODIGO]])</f>
        <v>0</v>
      </c>
      <c r="F1305" s="28">
        <f>SUMIFS(Tabla16[TASA 0%],Tabla16[NUM],Tabla1[[#This Row],[CODIGO]])</f>
        <v>265663</v>
      </c>
      <c r="G1305" s="28">
        <f>SUMIFS(Tabla16[[EXENTO ]],Tabla16[NUM],Tabla1[[#This Row],[CODIGO]])</f>
        <v>0</v>
      </c>
      <c r="H1305" s="28">
        <f>SUMIFS(Tabla16[IVA],Tabla16[NUM],Tabla1[[#This Row],[CODIGO]])</f>
        <v>0</v>
      </c>
      <c r="I1305" s="28">
        <f>SUMIFS(Tabla16[ISR RET.],Tabla16[NUM],Tabla1[[#This Row],[CODIGO]])</f>
        <v>0</v>
      </c>
      <c r="J1305" s="28">
        <f>SUMIFS(Tabla16[IVA RET.],Tabla16[NUM],Tabla1[[#This Row],[CODIGO]])</f>
        <v>0</v>
      </c>
      <c r="K1305" t="str">
        <f>FIXED(Tabla1[[#This Row],[TASA 16%]],0)</f>
        <v>0</v>
      </c>
      <c r="L1305" t="str">
        <f>FIXED(Tabla1[[#This Row],[TASA 0%]],0)</f>
        <v>265,663</v>
      </c>
      <c r="M1305" t="str">
        <f>FIXED(Tabla1[[#This Row],[TASA EXE.]],0)</f>
        <v>0</v>
      </c>
      <c r="N1305" t="str">
        <f>FIXED(Tabla1[[#This Row],[IVA]],0)</f>
        <v>0</v>
      </c>
      <c r="O1305" t="str">
        <f>FIXED(Tabla1[[#This Row],[ISR RET]],0)</f>
        <v>0</v>
      </c>
      <c r="P1305" t="str">
        <f>FIXED(Tabla1[[#This Row],[IVA RET]],0)</f>
        <v>0</v>
      </c>
      <c r="R1305" s="35">
        <f>Tabla1[[#This Row],[TASA 16]]*16%</f>
        <v>0</v>
      </c>
    </row>
    <row r="1306" spans="2:20" x14ac:dyDescent="0.25">
      <c r="B1306" t="str">
        <f>'[1]210 Y RFC'!A1306</f>
        <v>GAZ010302BN9</v>
      </c>
      <c r="C1306" t="str">
        <f>'[1]210 Y RFC'!B1306</f>
        <v>210-1303</v>
      </c>
      <c r="D1306" t="str">
        <f>'[1]210 Y RFC'!C1306</f>
        <v>GOLOSINAS AZTECA SA DE CV</v>
      </c>
      <c r="E1306" s="28">
        <f>SUMIFS(Tabla16[TASA 16],Tabla16[NUM],Tabla1[[#This Row],[CODIGO]])</f>
        <v>0</v>
      </c>
      <c r="F1306" s="28">
        <f>SUMIFS(Tabla16[TASA 0%],Tabla16[NUM],Tabla1[[#This Row],[CODIGO]])</f>
        <v>0</v>
      </c>
      <c r="G1306" s="28">
        <f>SUMIFS(Tabla16[[EXENTO ]],Tabla16[NUM],Tabla1[[#This Row],[CODIGO]])</f>
        <v>0</v>
      </c>
      <c r="H1306" s="28">
        <f>SUMIFS(Tabla16[IVA],Tabla16[NUM],Tabla1[[#This Row],[CODIGO]])</f>
        <v>0</v>
      </c>
      <c r="I1306" s="28">
        <f>SUMIFS(Tabla16[ISR RET.],Tabla16[NUM],Tabla1[[#This Row],[CODIGO]])</f>
        <v>0</v>
      </c>
      <c r="J1306" s="28">
        <f>SUMIFS(Tabla16[IVA RET.],Tabla16[NUM],Tabla1[[#This Row],[CODIGO]])</f>
        <v>0</v>
      </c>
      <c r="K1306" t="str">
        <f>FIXED(Tabla1[[#This Row],[TASA 16%]],0)</f>
        <v>0</v>
      </c>
      <c r="L1306" t="str">
        <f>FIXED(Tabla1[[#This Row],[TASA 0%]],0)</f>
        <v>0</v>
      </c>
      <c r="M1306" t="str">
        <f>FIXED(Tabla1[[#This Row],[TASA EXE.]],0)</f>
        <v>0</v>
      </c>
      <c r="N1306" t="str">
        <f>FIXED(Tabla1[[#This Row],[IVA]],0)</f>
        <v>0</v>
      </c>
      <c r="O1306" t="str">
        <f>FIXED(Tabla1[[#This Row],[ISR RET]],0)</f>
        <v>0</v>
      </c>
      <c r="P1306" t="str">
        <f>FIXED(Tabla1[[#This Row],[IVA RET]],0)</f>
        <v>0</v>
      </c>
      <c r="R1306" s="35">
        <f>Tabla1[[#This Row],[TASA 16]]*16%</f>
        <v>0</v>
      </c>
    </row>
    <row r="1307" spans="2:20" x14ac:dyDescent="0.25">
      <c r="B1307" t="str">
        <f>'[1]210 Y RFC'!A1307</f>
        <v>TOSJ730907F57</v>
      </c>
      <c r="C1307" t="str">
        <f>'[1]210 Y RFC'!B1307</f>
        <v>210-1304</v>
      </c>
      <c r="D1307" t="str">
        <f>'[1]210 Y RFC'!C1307</f>
        <v>TORRES SEGURA JULIA LORENA</v>
      </c>
      <c r="E1307" s="28">
        <f>SUMIFS(Tabla16[TASA 16],Tabla16[NUM],Tabla1[[#This Row],[CODIGO]])</f>
        <v>0</v>
      </c>
      <c r="F1307" s="28">
        <f>SUMIFS(Tabla16[TASA 0%],Tabla16[NUM],Tabla1[[#This Row],[CODIGO]])</f>
        <v>0</v>
      </c>
      <c r="G1307" s="28">
        <f>SUMIFS(Tabla16[[EXENTO ]],Tabla16[NUM],Tabla1[[#This Row],[CODIGO]])</f>
        <v>0</v>
      </c>
      <c r="H1307" s="28">
        <f>SUMIFS(Tabla16[IVA],Tabla16[NUM],Tabla1[[#This Row],[CODIGO]])</f>
        <v>0</v>
      </c>
      <c r="I1307" s="28">
        <f>SUMIFS(Tabla16[ISR RET.],Tabla16[NUM],Tabla1[[#This Row],[CODIGO]])</f>
        <v>0</v>
      </c>
      <c r="J1307" s="28">
        <f>SUMIFS(Tabla16[IVA RET.],Tabla16[NUM],Tabla1[[#This Row],[CODIGO]])</f>
        <v>0</v>
      </c>
      <c r="K1307" t="str">
        <f>FIXED(Tabla1[[#This Row],[TASA 16%]],0)</f>
        <v>0</v>
      </c>
      <c r="L1307" t="str">
        <f>FIXED(Tabla1[[#This Row],[TASA 0%]],0)</f>
        <v>0</v>
      </c>
      <c r="M1307" t="str">
        <f>FIXED(Tabla1[[#This Row],[TASA EXE.]],0)</f>
        <v>0</v>
      </c>
      <c r="N1307" t="str">
        <f>FIXED(Tabla1[[#This Row],[IVA]],0)</f>
        <v>0</v>
      </c>
      <c r="O1307" t="str">
        <f>FIXED(Tabla1[[#This Row],[ISR RET]],0)</f>
        <v>0</v>
      </c>
      <c r="P1307" t="str">
        <f>FIXED(Tabla1[[#This Row],[IVA RET]],0)</f>
        <v>0</v>
      </c>
      <c r="R1307" s="35">
        <f>Tabla1[[#This Row],[TASA 16]]*16%</f>
        <v>0</v>
      </c>
    </row>
    <row r="1308" spans="2:20" x14ac:dyDescent="0.25">
      <c r="B1308" t="str">
        <f>'[1]210 Y RFC'!A1308</f>
        <v>OIGR810110LZ9</v>
      </c>
      <c r="C1308" t="str">
        <f>'[1]210 Y RFC'!B1308</f>
        <v>210-1305</v>
      </c>
      <c r="D1308" t="str">
        <f>'[1]210 Y RFC'!C1308</f>
        <v>ORTIZ GALINDO RAFAEL</v>
      </c>
      <c r="E1308" s="28">
        <f>SUMIFS(Tabla16[TASA 16],Tabla16[NUM],Tabla1[[#This Row],[CODIGO]])</f>
        <v>0</v>
      </c>
      <c r="F1308" s="28">
        <f>SUMIFS(Tabla16[TASA 0%],Tabla16[NUM],Tabla1[[#This Row],[CODIGO]])</f>
        <v>0</v>
      </c>
      <c r="G1308" s="28">
        <f>SUMIFS(Tabla16[[EXENTO ]],Tabla16[NUM],Tabla1[[#This Row],[CODIGO]])</f>
        <v>0</v>
      </c>
      <c r="H1308" s="28">
        <f>SUMIFS(Tabla16[IVA],Tabla16[NUM],Tabla1[[#This Row],[CODIGO]])</f>
        <v>0</v>
      </c>
      <c r="I1308" s="28">
        <f>SUMIFS(Tabla16[ISR RET.],Tabla16[NUM],Tabla1[[#This Row],[CODIGO]])</f>
        <v>0</v>
      </c>
      <c r="J1308" s="28">
        <f>SUMIFS(Tabla16[IVA RET.],Tabla16[NUM],Tabla1[[#This Row],[CODIGO]])</f>
        <v>0</v>
      </c>
      <c r="K1308" t="str">
        <f>FIXED(Tabla1[[#This Row],[TASA 16%]],0)</f>
        <v>0</v>
      </c>
      <c r="L1308" t="str">
        <f>FIXED(Tabla1[[#This Row],[TASA 0%]],0)</f>
        <v>0</v>
      </c>
      <c r="M1308" t="str">
        <f>FIXED(Tabla1[[#This Row],[TASA EXE.]],0)</f>
        <v>0</v>
      </c>
      <c r="N1308" t="str">
        <f>FIXED(Tabla1[[#This Row],[IVA]],0)</f>
        <v>0</v>
      </c>
      <c r="O1308" t="str">
        <f>FIXED(Tabla1[[#This Row],[ISR RET]],0)</f>
        <v>0</v>
      </c>
      <c r="P1308" t="str">
        <f>FIXED(Tabla1[[#This Row],[IVA RET]],0)</f>
        <v>0</v>
      </c>
      <c r="R1308" s="35">
        <f>Tabla1[[#This Row],[TASA 16]]*16%</f>
        <v>0</v>
      </c>
    </row>
    <row r="1309" spans="2:20" x14ac:dyDescent="0.25">
      <c r="B1309" t="str">
        <f>'[1]210 Y RFC'!A1309</f>
        <v>GNA1009258I9</v>
      </c>
      <c r="C1309" t="str">
        <f>'[1]210 Y RFC'!B1309</f>
        <v>210-1306</v>
      </c>
      <c r="D1309" t="str">
        <f>'[1]210 Y RFC'!C1309</f>
        <v>GRUPO NAZZER S DE RL DE CV</v>
      </c>
      <c r="E1309" s="28">
        <f>SUMIFS(Tabla16[TASA 16],Tabla16[NUM],Tabla1[[#This Row],[CODIGO]])</f>
        <v>0</v>
      </c>
      <c r="F1309" s="28">
        <f>SUMIFS(Tabla16[TASA 0%],Tabla16[NUM],Tabla1[[#This Row],[CODIGO]])</f>
        <v>0</v>
      </c>
      <c r="G1309" s="28">
        <f>SUMIFS(Tabla16[[EXENTO ]],Tabla16[NUM],Tabla1[[#This Row],[CODIGO]])</f>
        <v>0</v>
      </c>
      <c r="H1309" s="28">
        <f>SUMIFS(Tabla16[IVA],Tabla16[NUM],Tabla1[[#This Row],[CODIGO]])</f>
        <v>0</v>
      </c>
      <c r="I1309" s="28">
        <f>SUMIFS(Tabla16[ISR RET.],Tabla16[NUM],Tabla1[[#This Row],[CODIGO]])</f>
        <v>0</v>
      </c>
      <c r="J1309" s="28">
        <f>SUMIFS(Tabla16[IVA RET.],Tabla16[NUM],Tabla1[[#This Row],[CODIGO]])</f>
        <v>0</v>
      </c>
      <c r="K1309" t="str">
        <f>FIXED(Tabla1[[#This Row],[TASA 16%]],0)</f>
        <v>0</v>
      </c>
      <c r="L1309" t="str">
        <f>FIXED(Tabla1[[#This Row],[TASA 0%]],0)</f>
        <v>0</v>
      </c>
      <c r="M1309" t="str">
        <f>FIXED(Tabla1[[#This Row],[TASA EXE.]],0)</f>
        <v>0</v>
      </c>
      <c r="N1309" t="str">
        <f>FIXED(Tabla1[[#This Row],[IVA]],0)</f>
        <v>0</v>
      </c>
      <c r="O1309" t="str">
        <f>FIXED(Tabla1[[#This Row],[ISR RET]],0)</f>
        <v>0</v>
      </c>
      <c r="P1309" t="str">
        <f>FIXED(Tabla1[[#This Row],[IVA RET]],0)</f>
        <v>0</v>
      </c>
      <c r="R1309" s="35">
        <f>Tabla1[[#This Row],[TASA 16]]*16%</f>
        <v>0</v>
      </c>
    </row>
    <row r="1310" spans="2:20" x14ac:dyDescent="0.25">
      <c r="B1310" t="str">
        <f>'[1]210 Y RFC'!A1310</f>
        <v>VIGN5907084Q3</v>
      </c>
      <c r="C1310" t="str">
        <f>'[1]210 Y RFC'!B1310</f>
        <v>210-1307</v>
      </c>
      <c r="D1310" t="str">
        <f>'[1]210 Y RFC'!C1310</f>
        <v>VILLARREAL GONZALEZ NESTOR</v>
      </c>
      <c r="E1310" s="28">
        <f>SUMIFS(Tabla16[TASA 16],Tabla16[NUM],Tabla1[[#This Row],[CODIGO]])</f>
        <v>0</v>
      </c>
      <c r="F1310" s="28">
        <f>SUMIFS(Tabla16[TASA 0%],Tabla16[NUM],Tabla1[[#This Row],[CODIGO]])</f>
        <v>0</v>
      </c>
      <c r="G1310" s="28">
        <f>SUMIFS(Tabla16[[EXENTO ]],Tabla16[NUM],Tabla1[[#This Row],[CODIGO]])</f>
        <v>0</v>
      </c>
      <c r="H1310" s="28">
        <f>SUMIFS(Tabla16[IVA],Tabla16[NUM],Tabla1[[#This Row],[CODIGO]])</f>
        <v>0</v>
      </c>
      <c r="I1310" s="28">
        <f>SUMIFS(Tabla16[ISR RET.],Tabla16[NUM],Tabla1[[#This Row],[CODIGO]])</f>
        <v>0</v>
      </c>
      <c r="J1310" s="28">
        <f>SUMIFS(Tabla16[IVA RET.],Tabla16[NUM],Tabla1[[#This Row],[CODIGO]])</f>
        <v>0</v>
      </c>
      <c r="K1310" t="str">
        <f>FIXED(Tabla1[[#This Row],[TASA 16%]],0)</f>
        <v>0</v>
      </c>
      <c r="L1310" t="str">
        <f>FIXED(Tabla1[[#This Row],[TASA 0%]],0)</f>
        <v>0</v>
      </c>
      <c r="M1310" t="str">
        <f>FIXED(Tabla1[[#This Row],[TASA EXE.]],0)</f>
        <v>0</v>
      </c>
      <c r="N1310" t="str">
        <f>FIXED(Tabla1[[#This Row],[IVA]],0)</f>
        <v>0</v>
      </c>
      <c r="O1310" t="str">
        <f>FIXED(Tabla1[[#This Row],[ISR RET]],0)</f>
        <v>0</v>
      </c>
      <c r="P1310" t="str">
        <f>FIXED(Tabla1[[#This Row],[IVA RET]],0)</f>
        <v>0</v>
      </c>
      <c r="R1310" s="35">
        <f>Tabla1[[#This Row],[TASA 16]]*16%</f>
        <v>0</v>
      </c>
    </row>
    <row r="1311" spans="2:20" x14ac:dyDescent="0.25">
      <c r="B1311" t="str">
        <f>'[1]210 Y RFC'!A1311</f>
        <v>LCO0203152Q9</v>
      </c>
      <c r="C1311" t="str">
        <f>'[1]210 Y RFC'!B1311</f>
        <v>210-1308</v>
      </c>
      <c r="D1311" t="str">
        <f>'[1]210 Y RFC'!C1311</f>
        <v>LALA COMERCIALIZADORA SA DE CV</v>
      </c>
      <c r="E1311" s="28">
        <f>SUMIFS(Tabla16[TASA 16],Tabla16[NUM],Tabla1[[#This Row],[CODIGO]])</f>
        <v>0</v>
      </c>
      <c r="F1311" s="28">
        <f>SUMIFS(Tabla16[TASA 0%],Tabla16[NUM],Tabla1[[#This Row],[CODIGO]])</f>
        <v>0</v>
      </c>
      <c r="G1311" s="28">
        <f>SUMIFS(Tabla16[[EXENTO ]],Tabla16[NUM],Tabla1[[#This Row],[CODIGO]])</f>
        <v>0</v>
      </c>
      <c r="H1311" s="28">
        <f>SUMIFS(Tabla16[IVA],Tabla16[NUM],Tabla1[[#This Row],[CODIGO]])</f>
        <v>0</v>
      </c>
      <c r="I1311" s="28">
        <f>SUMIFS(Tabla16[ISR RET.],Tabla16[NUM],Tabla1[[#This Row],[CODIGO]])</f>
        <v>0</v>
      </c>
      <c r="J1311" s="28">
        <f>SUMIFS(Tabla16[IVA RET.],Tabla16[NUM],Tabla1[[#This Row],[CODIGO]])</f>
        <v>0</v>
      </c>
      <c r="K1311" t="str">
        <f>FIXED(Tabla1[[#This Row],[TASA 16%]],0)</f>
        <v>0</v>
      </c>
      <c r="L1311" t="str">
        <f>FIXED(Tabla1[[#This Row],[TASA 0%]],0)</f>
        <v>0</v>
      </c>
      <c r="M1311" t="str">
        <f>FIXED(Tabla1[[#This Row],[TASA EXE.]],0)</f>
        <v>0</v>
      </c>
      <c r="N1311" t="str">
        <f>FIXED(Tabla1[[#This Row],[IVA]],0)</f>
        <v>0</v>
      </c>
      <c r="O1311" t="str">
        <f>FIXED(Tabla1[[#This Row],[ISR RET]],0)</f>
        <v>0</v>
      </c>
      <c r="P1311" t="str">
        <f>FIXED(Tabla1[[#This Row],[IVA RET]],0)</f>
        <v>0</v>
      </c>
      <c r="R1311" s="35">
        <f>Tabla1[[#This Row],[TASA 16]]*16%</f>
        <v>0</v>
      </c>
    </row>
    <row r="1312" spans="2:20" x14ac:dyDescent="0.25">
      <c r="B1312" t="str">
        <f>'[1]210 Y RFC'!A1312</f>
        <v>AUJR980101GY1</v>
      </c>
      <c r="C1312" t="str">
        <f>'[1]210 Y RFC'!B1312</f>
        <v>210-1309</v>
      </c>
      <c r="D1312" t="str">
        <f>'[1]210 Y RFC'!C1312</f>
        <v>AGUILA JIMENEZ RUBEN</v>
      </c>
      <c r="E1312" s="28">
        <f>SUMIFS(Tabla16[TASA 16],Tabla16[NUM],Tabla1[[#This Row],[CODIGO]])</f>
        <v>0</v>
      </c>
      <c r="F1312" s="28">
        <f>SUMIFS(Tabla16[TASA 0%],Tabla16[NUM],Tabla1[[#This Row],[CODIGO]])</f>
        <v>0</v>
      </c>
      <c r="G1312" s="28">
        <f>SUMIFS(Tabla16[[EXENTO ]],Tabla16[NUM],Tabla1[[#This Row],[CODIGO]])</f>
        <v>0</v>
      </c>
      <c r="H1312" s="28">
        <f>SUMIFS(Tabla16[IVA],Tabla16[NUM],Tabla1[[#This Row],[CODIGO]])</f>
        <v>0</v>
      </c>
      <c r="I1312" s="28">
        <f>SUMIFS(Tabla16[ISR RET.],Tabla16[NUM],Tabla1[[#This Row],[CODIGO]])</f>
        <v>0</v>
      </c>
      <c r="J1312" s="28">
        <f>SUMIFS(Tabla16[IVA RET.],Tabla16[NUM],Tabla1[[#This Row],[CODIGO]])</f>
        <v>0</v>
      </c>
      <c r="K1312" t="str">
        <f>FIXED(Tabla1[[#This Row],[TASA 16%]],0)</f>
        <v>0</v>
      </c>
      <c r="L1312" t="str">
        <f>FIXED(Tabla1[[#This Row],[TASA 0%]],0)</f>
        <v>0</v>
      </c>
      <c r="M1312" t="str">
        <f>FIXED(Tabla1[[#This Row],[TASA EXE.]],0)</f>
        <v>0</v>
      </c>
      <c r="N1312" t="str">
        <f>FIXED(Tabla1[[#This Row],[IVA]],0)</f>
        <v>0</v>
      </c>
      <c r="O1312" t="str">
        <f>FIXED(Tabla1[[#This Row],[ISR RET]],0)</f>
        <v>0</v>
      </c>
      <c r="P1312" t="str">
        <f>FIXED(Tabla1[[#This Row],[IVA RET]],0)</f>
        <v>0</v>
      </c>
      <c r="R1312" s="35">
        <f>Tabla1[[#This Row],[TASA 16]]*16%</f>
        <v>0</v>
      </c>
    </row>
    <row r="1313" spans="2:18" x14ac:dyDescent="0.25">
      <c r="B1313" t="str">
        <f>'[1]210 Y RFC'!A1313</f>
        <v>NURM8105162U2</v>
      </c>
      <c r="C1313" t="str">
        <f>'[1]210 Y RFC'!B1313</f>
        <v>210-1310</v>
      </c>
      <c r="D1313" t="str">
        <f>'[1]210 Y RFC'!C1313</f>
        <v>NUÑO ROMO MARCO ANTONIO</v>
      </c>
      <c r="E1313" s="28">
        <f>SUMIFS(Tabla16[TASA 16],Tabla16[NUM],Tabla1[[#This Row],[CODIGO]])</f>
        <v>0</v>
      </c>
      <c r="F1313" s="28">
        <f>SUMIFS(Tabla16[TASA 0%],Tabla16[NUM],Tabla1[[#This Row],[CODIGO]])</f>
        <v>0</v>
      </c>
      <c r="G1313" s="28">
        <f>SUMIFS(Tabla16[[EXENTO ]],Tabla16[NUM],Tabla1[[#This Row],[CODIGO]])</f>
        <v>0</v>
      </c>
      <c r="H1313" s="28">
        <f>SUMIFS(Tabla16[IVA],Tabla16[NUM],Tabla1[[#This Row],[CODIGO]])</f>
        <v>0</v>
      </c>
      <c r="I1313" s="28">
        <f>SUMIFS(Tabla16[ISR RET.],Tabla16[NUM],Tabla1[[#This Row],[CODIGO]])</f>
        <v>0</v>
      </c>
      <c r="J1313" s="28">
        <f>SUMIFS(Tabla16[IVA RET.],Tabla16[NUM],Tabla1[[#This Row],[CODIGO]])</f>
        <v>0</v>
      </c>
      <c r="K1313" t="str">
        <f>FIXED(Tabla1[[#This Row],[TASA 16%]],0)</f>
        <v>0</v>
      </c>
      <c r="L1313" t="str">
        <f>FIXED(Tabla1[[#This Row],[TASA 0%]],0)</f>
        <v>0</v>
      </c>
      <c r="M1313" t="str">
        <f>FIXED(Tabla1[[#This Row],[TASA EXE.]],0)</f>
        <v>0</v>
      </c>
      <c r="N1313" t="str">
        <f>FIXED(Tabla1[[#This Row],[IVA]],0)</f>
        <v>0</v>
      </c>
      <c r="O1313" t="str">
        <f>FIXED(Tabla1[[#This Row],[ISR RET]],0)</f>
        <v>0</v>
      </c>
      <c r="P1313" t="str">
        <f>FIXED(Tabla1[[#This Row],[IVA RET]],0)</f>
        <v>0</v>
      </c>
      <c r="R1313" s="35">
        <f>Tabla1[[#This Row],[TASA 16]]*16%</f>
        <v>0</v>
      </c>
    </row>
    <row r="1314" spans="2:18" x14ac:dyDescent="0.25">
      <c r="B1314" t="str">
        <f>'[1]210 Y RFC'!A1314</f>
        <v>MUPJ640513PH7</v>
      </c>
      <c r="C1314" t="str">
        <f>'[1]210 Y RFC'!B1314</f>
        <v>210-1311</v>
      </c>
      <c r="D1314" t="str">
        <f>'[1]210 Y RFC'!C1314</f>
        <v>MUÑOZ PORTILLA JULIAN</v>
      </c>
      <c r="E1314" s="28">
        <f>SUMIFS(Tabla16[TASA 16],Tabla16[NUM],Tabla1[[#This Row],[CODIGO]])</f>
        <v>0</v>
      </c>
      <c r="F1314" s="28">
        <f>SUMIFS(Tabla16[TASA 0%],Tabla16[NUM],Tabla1[[#This Row],[CODIGO]])</f>
        <v>0</v>
      </c>
      <c r="G1314" s="28">
        <f>SUMIFS(Tabla16[[EXENTO ]],Tabla16[NUM],Tabla1[[#This Row],[CODIGO]])</f>
        <v>0</v>
      </c>
      <c r="H1314" s="28">
        <f>SUMIFS(Tabla16[IVA],Tabla16[NUM],Tabla1[[#This Row],[CODIGO]])</f>
        <v>0</v>
      </c>
      <c r="I1314" s="28">
        <f>SUMIFS(Tabla16[ISR RET.],Tabla16[NUM],Tabla1[[#This Row],[CODIGO]])</f>
        <v>0</v>
      </c>
      <c r="J1314" s="28">
        <f>SUMIFS(Tabla16[IVA RET.],Tabla16[NUM],Tabla1[[#This Row],[CODIGO]])</f>
        <v>0</v>
      </c>
      <c r="K1314" t="str">
        <f>FIXED(Tabla1[[#This Row],[TASA 16%]],0)</f>
        <v>0</v>
      </c>
      <c r="L1314" t="str">
        <f>FIXED(Tabla1[[#This Row],[TASA 0%]],0)</f>
        <v>0</v>
      </c>
      <c r="M1314" t="str">
        <f>FIXED(Tabla1[[#This Row],[TASA EXE.]],0)</f>
        <v>0</v>
      </c>
      <c r="N1314" t="str">
        <f>FIXED(Tabla1[[#This Row],[IVA]],0)</f>
        <v>0</v>
      </c>
      <c r="O1314" t="str">
        <f>FIXED(Tabla1[[#This Row],[ISR RET]],0)</f>
        <v>0</v>
      </c>
      <c r="P1314" t="str">
        <f>FIXED(Tabla1[[#This Row],[IVA RET]],0)</f>
        <v>0</v>
      </c>
      <c r="R1314" s="35">
        <f>Tabla1[[#This Row],[TASA 16]]*16%</f>
        <v>0</v>
      </c>
    </row>
    <row r="1315" spans="2:18" x14ac:dyDescent="0.25">
      <c r="B1315" t="str">
        <f>'[1]210 Y RFC'!A1315</f>
        <v>LUMM690405131</v>
      </c>
      <c r="C1315" t="str">
        <f>'[1]210 Y RFC'!B1315</f>
        <v>210-1312</v>
      </c>
      <c r="D1315" t="str">
        <f>'[1]210 Y RFC'!C1315</f>
        <v>DE LUNA MENDOZA MIGUEL ANGEL</v>
      </c>
      <c r="E1315" s="28">
        <f>SUMIFS(Tabla16[TASA 16],Tabla16[NUM],Tabla1[[#This Row],[CODIGO]])</f>
        <v>0</v>
      </c>
      <c r="F1315" s="28">
        <f>SUMIFS(Tabla16[TASA 0%],Tabla16[NUM],Tabla1[[#This Row],[CODIGO]])</f>
        <v>0</v>
      </c>
      <c r="G1315" s="28">
        <f>SUMIFS(Tabla16[[EXENTO ]],Tabla16[NUM],Tabla1[[#This Row],[CODIGO]])</f>
        <v>0</v>
      </c>
      <c r="H1315" s="28">
        <f>SUMIFS(Tabla16[IVA],Tabla16[NUM],Tabla1[[#This Row],[CODIGO]])</f>
        <v>0</v>
      </c>
      <c r="I1315" s="28">
        <f>SUMIFS(Tabla16[ISR RET.],Tabla16[NUM],Tabla1[[#This Row],[CODIGO]])</f>
        <v>0</v>
      </c>
      <c r="J1315" s="28">
        <f>SUMIFS(Tabla16[IVA RET.],Tabla16[NUM],Tabla1[[#This Row],[CODIGO]])</f>
        <v>0</v>
      </c>
      <c r="K1315" t="str">
        <f>FIXED(Tabla1[[#This Row],[TASA 16%]],0)</f>
        <v>0</v>
      </c>
      <c r="L1315" t="str">
        <f>FIXED(Tabla1[[#This Row],[TASA 0%]],0)</f>
        <v>0</v>
      </c>
      <c r="M1315" t="str">
        <f>FIXED(Tabla1[[#This Row],[TASA EXE.]],0)</f>
        <v>0</v>
      </c>
      <c r="N1315" t="str">
        <f>FIXED(Tabla1[[#This Row],[IVA]],0)</f>
        <v>0</v>
      </c>
      <c r="O1315" t="str">
        <f>FIXED(Tabla1[[#This Row],[ISR RET]],0)</f>
        <v>0</v>
      </c>
      <c r="P1315" t="str">
        <f>FIXED(Tabla1[[#This Row],[IVA RET]],0)</f>
        <v>0</v>
      </c>
      <c r="R1315" s="35">
        <f>Tabla1[[#This Row],[TASA 16]]*16%</f>
        <v>0</v>
      </c>
    </row>
    <row r="1316" spans="2:18" x14ac:dyDescent="0.25">
      <c r="B1316" t="str">
        <f>'[1]210 Y RFC'!A1316</f>
        <v>EOT631205877</v>
      </c>
      <c r="C1316" t="str">
        <f>'[1]210 Y RFC'!B1316</f>
        <v>210-1313</v>
      </c>
      <c r="D1316" t="str">
        <f>'[1]210 Y RFC'!C1316</f>
        <v>ELEVADORES OTIS SA DE CV</v>
      </c>
      <c r="E1316" s="28">
        <f>SUMIFS(Tabla16[TASA 16],Tabla16[NUM],Tabla1[[#This Row],[CODIGO]])</f>
        <v>0</v>
      </c>
      <c r="F1316" s="28">
        <f>SUMIFS(Tabla16[TASA 0%],Tabla16[NUM],Tabla1[[#This Row],[CODIGO]])</f>
        <v>0</v>
      </c>
      <c r="G1316" s="28">
        <f>SUMIFS(Tabla16[[EXENTO ]],Tabla16[NUM],Tabla1[[#This Row],[CODIGO]])</f>
        <v>0</v>
      </c>
      <c r="H1316" s="28">
        <f>SUMIFS(Tabla16[IVA],Tabla16[NUM],Tabla1[[#This Row],[CODIGO]])</f>
        <v>0</v>
      </c>
      <c r="I1316" s="28">
        <f>SUMIFS(Tabla16[ISR RET.],Tabla16[NUM],Tabla1[[#This Row],[CODIGO]])</f>
        <v>0</v>
      </c>
      <c r="J1316" s="28">
        <f>SUMIFS(Tabla16[IVA RET.],Tabla16[NUM],Tabla1[[#This Row],[CODIGO]])</f>
        <v>0</v>
      </c>
      <c r="K1316" t="str">
        <f>FIXED(Tabla1[[#This Row],[TASA 16%]],0)</f>
        <v>0</v>
      </c>
      <c r="L1316" t="str">
        <f>FIXED(Tabla1[[#This Row],[TASA 0%]],0)</f>
        <v>0</v>
      </c>
      <c r="M1316" t="str">
        <f>FIXED(Tabla1[[#This Row],[TASA EXE.]],0)</f>
        <v>0</v>
      </c>
      <c r="N1316" t="str">
        <f>FIXED(Tabla1[[#This Row],[IVA]],0)</f>
        <v>0</v>
      </c>
      <c r="O1316" t="str">
        <f>FIXED(Tabla1[[#This Row],[ISR RET]],0)</f>
        <v>0</v>
      </c>
      <c r="P1316" t="str">
        <f>FIXED(Tabla1[[#This Row],[IVA RET]],0)</f>
        <v>0</v>
      </c>
      <c r="R1316" s="35">
        <f>Tabla1[[#This Row],[TASA 16]]*16%</f>
        <v>0</v>
      </c>
    </row>
    <row r="1317" spans="2:18" x14ac:dyDescent="0.25">
      <c r="B1317" t="str">
        <f>'[1]210 Y RFC'!A1317</f>
        <v>SMO9810064QA</v>
      </c>
      <c r="C1317" t="str">
        <f>'[1]210 Y RFC'!B1317</f>
        <v>210-1314</v>
      </c>
      <c r="D1317" t="str">
        <f>'[1]210 Y RFC'!C1317</f>
        <v>SOLOMOTO SA DE CV</v>
      </c>
      <c r="E1317" s="28">
        <f>SUMIFS(Tabla16[TASA 16],Tabla16[NUM],Tabla1[[#This Row],[CODIGO]])</f>
        <v>0</v>
      </c>
      <c r="F1317" s="28">
        <f>SUMIFS(Tabla16[TASA 0%],Tabla16[NUM],Tabla1[[#This Row],[CODIGO]])</f>
        <v>0</v>
      </c>
      <c r="G1317" s="28">
        <f>SUMIFS(Tabla16[[EXENTO ]],Tabla16[NUM],Tabla1[[#This Row],[CODIGO]])</f>
        <v>0</v>
      </c>
      <c r="H1317" s="28">
        <f>SUMIFS(Tabla16[IVA],Tabla16[NUM],Tabla1[[#This Row],[CODIGO]])</f>
        <v>0</v>
      </c>
      <c r="I1317" s="28">
        <f>SUMIFS(Tabla16[ISR RET.],Tabla16[NUM],Tabla1[[#This Row],[CODIGO]])</f>
        <v>0</v>
      </c>
      <c r="J1317" s="28">
        <f>SUMIFS(Tabla16[IVA RET.],Tabla16[NUM],Tabla1[[#This Row],[CODIGO]])</f>
        <v>0</v>
      </c>
      <c r="K1317" t="str">
        <f>FIXED(Tabla1[[#This Row],[TASA 16%]],0)</f>
        <v>0</v>
      </c>
      <c r="L1317" t="str">
        <f>FIXED(Tabla1[[#This Row],[TASA 0%]],0)</f>
        <v>0</v>
      </c>
      <c r="M1317" t="str">
        <f>FIXED(Tabla1[[#This Row],[TASA EXE.]],0)</f>
        <v>0</v>
      </c>
      <c r="N1317" t="str">
        <f>FIXED(Tabla1[[#This Row],[IVA]],0)</f>
        <v>0</v>
      </c>
      <c r="O1317" t="str">
        <f>FIXED(Tabla1[[#This Row],[ISR RET]],0)</f>
        <v>0</v>
      </c>
      <c r="P1317" t="str">
        <f>FIXED(Tabla1[[#This Row],[IVA RET]],0)</f>
        <v>0</v>
      </c>
      <c r="R1317" s="35">
        <f>Tabla1[[#This Row],[TASA 16]]*16%</f>
        <v>0</v>
      </c>
    </row>
    <row r="1318" spans="2:18" x14ac:dyDescent="0.25">
      <c r="B1318" t="str">
        <f>'[1]210 Y RFC'!A1318</f>
        <v>GPF030212970</v>
      </c>
      <c r="C1318" t="str">
        <f>'[1]210 Y RFC'!B1318</f>
        <v>210-1315</v>
      </c>
      <c r="D1318" t="str">
        <f>'[1]210 Y RFC'!C1318</f>
        <v>DE LA GRANJA PRODUCTOS FRESCOS SA DE CV</v>
      </c>
      <c r="E1318" s="28">
        <f>SUMIFS(Tabla16[TASA 16],Tabla16[NUM],Tabla1[[#This Row],[CODIGO]])</f>
        <v>0</v>
      </c>
      <c r="F1318" s="28">
        <f>SUMIFS(Tabla16[TASA 0%],Tabla16[NUM],Tabla1[[#This Row],[CODIGO]])</f>
        <v>0</v>
      </c>
      <c r="G1318" s="28">
        <f>SUMIFS(Tabla16[[EXENTO ]],Tabla16[NUM],Tabla1[[#This Row],[CODIGO]])</f>
        <v>0</v>
      </c>
      <c r="H1318" s="28">
        <f>SUMIFS(Tabla16[IVA],Tabla16[NUM],Tabla1[[#This Row],[CODIGO]])</f>
        <v>0</v>
      </c>
      <c r="I1318" s="28">
        <f>SUMIFS(Tabla16[ISR RET.],Tabla16[NUM],Tabla1[[#This Row],[CODIGO]])</f>
        <v>0</v>
      </c>
      <c r="J1318" s="28">
        <f>SUMIFS(Tabla16[IVA RET.],Tabla16[NUM],Tabla1[[#This Row],[CODIGO]])</f>
        <v>0</v>
      </c>
      <c r="K1318" t="str">
        <f>FIXED(Tabla1[[#This Row],[TASA 16%]],0)</f>
        <v>0</v>
      </c>
      <c r="L1318" t="str">
        <f>FIXED(Tabla1[[#This Row],[TASA 0%]],0)</f>
        <v>0</v>
      </c>
      <c r="M1318" t="str">
        <f>FIXED(Tabla1[[#This Row],[TASA EXE.]],0)</f>
        <v>0</v>
      </c>
      <c r="N1318" t="str">
        <f>FIXED(Tabla1[[#This Row],[IVA]],0)</f>
        <v>0</v>
      </c>
      <c r="O1318" t="str">
        <f>FIXED(Tabla1[[#This Row],[ISR RET]],0)</f>
        <v>0</v>
      </c>
      <c r="P1318" t="str">
        <f>FIXED(Tabla1[[#This Row],[IVA RET]],0)</f>
        <v>0</v>
      </c>
      <c r="R1318" s="35">
        <f>Tabla1[[#This Row],[TASA 16]]*16%</f>
        <v>0</v>
      </c>
    </row>
    <row r="1319" spans="2:18" x14ac:dyDescent="0.25">
      <c r="B1319" t="str">
        <f>'[1]210 Y RFC'!A1319</f>
        <v>MGU130424FX3</v>
      </c>
      <c r="C1319" t="str">
        <f>'[1]210 Y RFC'!B1319</f>
        <v>210-1316</v>
      </c>
      <c r="D1319" t="str">
        <f>'[1]210 Y RFC'!C1319</f>
        <v>MEDICAL GUMA SA DE CV</v>
      </c>
      <c r="E1319" s="28">
        <f>SUMIFS(Tabla16[TASA 16],Tabla16[NUM],Tabla1[[#This Row],[CODIGO]])</f>
        <v>0</v>
      </c>
      <c r="F1319" s="28">
        <f>SUMIFS(Tabla16[TASA 0%],Tabla16[NUM],Tabla1[[#This Row],[CODIGO]])</f>
        <v>0</v>
      </c>
      <c r="G1319" s="28">
        <f>SUMIFS(Tabla16[[EXENTO ]],Tabla16[NUM],Tabla1[[#This Row],[CODIGO]])</f>
        <v>0</v>
      </c>
      <c r="H1319" s="28">
        <f>SUMIFS(Tabla16[IVA],Tabla16[NUM],Tabla1[[#This Row],[CODIGO]])</f>
        <v>0</v>
      </c>
      <c r="I1319" s="28">
        <f>SUMIFS(Tabla16[ISR RET.],Tabla16[NUM],Tabla1[[#This Row],[CODIGO]])</f>
        <v>0</v>
      </c>
      <c r="J1319" s="28">
        <f>SUMIFS(Tabla16[IVA RET.],Tabla16[NUM],Tabla1[[#This Row],[CODIGO]])</f>
        <v>0</v>
      </c>
      <c r="K1319" t="str">
        <f>FIXED(Tabla1[[#This Row],[TASA 16%]],0)</f>
        <v>0</v>
      </c>
      <c r="L1319" t="str">
        <f>FIXED(Tabla1[[#This Row],[TASA 0%]],0)</f>
        <v>0</v>
      </c>
      <c r="M1319" t="str">
        <f>FIXED(Tabla1[[#This Row],[TASA EXE.]],0)</f>
        <v>0</v>
      </c>
      <c r="N1319" t="str">
        <f>FIXED(Tabla1[[#This Row],[IVA]],0)</f>
        <v>0</v>
      </c>
      <c r="O1319" t="str">
        <f>FIXED(Tabla1[[#This Row],[ISR RET]],0)</f>
        <v>0</v>
      </c>
      <c r="P1319" t="str">
        <f>FIXED(Tabla1[[#This Row],[IVA RET]],0)</f>
        <v>0</v>
      </c>
      <c r="R1319" s="35">
        <f>Tabla1[[#This Row],[TASA 16]]*16%</f>
        <v>0</v>
      </c>
    </row>
    <row r="1320" spans="2:18" x14ac:dyDescent="0.25">
      <c r="B1320" t="str">
        <f>'[1]210 Y RFC'!A1320</f>
        <v>STE120903HE5</v>
      </c>
      <c r="C1320" t="str">
        <f>'[1]210 Y RFC'!B1320</f>
        <v>210-1317</v>
      </c>
      <c r="D1320" t="str">
        <f>'[1]210 Y RFC'!C1320</f>
        <v>STEVIASON SA DE CV</v>
      </c>
      <c r="E1320" s="28">
        <f>SUMIFS(Tabla16[TASA 16],Tabla16[NUM],Tabla1[[#This Row],[CODIGO]])</f>
        <v>0</v>
      </c>
      <c r="F1320" s="28">
        <f>SUMIFS(Tabla16[TASA 0%],Tabla16[NUM],Tabla1[[#This Row],[CODIGO]])</f>
        <v>0</v>
      </c>
      <c r="G1320" s="28">
        <f>SUMIFS(Tabla16[[EXENTO ]],Tabla16[NUM],Tabla1[[#This Row],[CODIGO]])</f>
        <v>0</v>
      </c>
      <c r="H1320" s="28">
        <f>SUMIFS(Tabla16[IVA],Tabla16[NUM],Tabla1[[#This Row],[CODIGO]])</f>
        <v>0</v>
      </c>
      <c r="I1320" s="28">
        <f>SUMIFS(Tabla16[ISR RET.],Tabla16[NUM],Tabla1[[#This Row],[CODIGO]])</f>
        <v>0</v>
      </c>
      <c r="J1320" s="28">
        <f>SUMIFS(Tabla16[IVA RET.],Tabla16[NUM],Tabla1[[#This Row],[CODIGO]])</f>
        <v>0</v>
      </c>
      <c r="K1320" t="str">
        <f>FIXED(Tabla1[[#This Row],[TASA 16%]],0)</f>
        <v>0</v>
      </c>
      <c r="L1320" t="str">
        <f>FIXED(Tabla1[[#This Row],[TASA 0%]],0)</f>
        <v>0</v>
      </c>
      <c r="M1320" t="str">
        <f>FIXED(Tabla1[[#This Row],[TASA EXE.]],0)</f>
        <v>0</v>
      </c>
      <c r="N1320" t="str">
        <f>FIXED(Tabla1[[#This Row],[IVA]],0)</f>
        <v>0</v>
      </c>
      <c r="O1320" t="str">
        <f>FIXED(Tabla1[[#This Row],[ISR RET]],0)</f>
        <v>0</v>
      </c>
      <c r="P1320" t="str">
        <f>FIXED(Tabla1[[#This Row],[IVA RET]],0)</f>
        <v>0</v>
      </c>
      <c r="R1320" s="35">
        <f>Tabla1[[#This Row],[TASA 16]]*16%</f>
        <v>0</v>
      </c>
    </row>
    <row r="1321" spans="2:18" x14ac:dyDescent="0.25">
      <c r="B1321" t="str">
        <f>'[1]210 Y RFC'!A1321</f>
        <v>AMI141223987</v>
      </c>
      <c r="C1321" t="str">
        <f>'[1]210 Y RFC'!B1321</f>
        <v>210-1318</v>
      </c>
      <c r="D1321" t="str">
        <f>'[1]210 Y RFC'!C1321</f>
        <v>ALONG-LIFE MEXICO INC SA DE CV</v>
      </c>
      <c r="E1321" s="28">
        <f>SUMIFS(Tabla16[TASA 16],Tabla16[NUM],Tabla1[[#This Row],[CODIGO]])</f>
        <v>0</v>
      </c>
      <c r="F1321" s="28">
        <f>SUMIFS(Tabla16[TASA 0%],Tabla16[NUM],Tabla1[[#This Row],[CODIGO]])</f>
        <v>0</v>
      </c>
      <c r="G1321" s="28">
        <f>SUMIFS(Tabla16[[EXENTO ]],Tabla16[NUM],Tabla1[[#This Row],[CODIGO]])</f>
        <v>0</v>
      </c>
      <c r="H1321" s="28">
        <f>SUMIFS(Tabla16[IVA],Tabla16[NUM],Tabla1[[#This Row],[CODIGO]])</f>
        <v>0</v>
      </c>
      <c r="I1321" s="28">
        <f>SUMIFS(Tabla16[ISR RET.],Tabla16[NUM],Tabla1[[#This Row],[CODIGO]])</f>
        <v>0</v>
      </c>
      <c r="J1321" s="28">
        <f>SUMIFS(Tabla16[IVA RET.],Tabla16[NUM],Tabla1[[#This Row],[CODIGO]])</f>
        <v>0</v>
      </c>
      <c r="K1321" t="str">
        <f>FIXED(Tabla1[[#This Row],[TASA 16%]],0)</f>
        <v>0</v>
      </c>
      <c r="L1321" t="str">
        <f>FIXED(Tabla1[[#This Row],[TASA 0%]],0)</f>
        <v>0</v>
      </c>
      <c r="M1321" t="str">
        <f>FIXED(Tabla1[[#This Row],[TASA EXE.]],0)</f>
        <v>0</v>
      </c>
      <c r="N1321" t="str">
        <f>FIXED(Tabla1[[#This Row],[IVA]],0)</f>
        <v>0</v>
      </c>
      <c r="O1321" t="str">
        <f>FIXED(Tabla1[[#This Row],[ISR RET]],0)</f>
        <v>0</v>
      </c>
      <c r="P1321" t="str">
        <f>FIXED(Tabla1[[#This Row],[IVA RET]],0)</f>
        <v>0</v>
      </c>
      <c r="R1321" s="35">
        <f>Tabla1[[#This Row],[TASA 16]]*16%</f>
        <v>0</v>
      </c>
    </row>
    <row r="1322" spans="2:18" x14ac:dyDescent="0.25">
      <c r="B1322" t="str">
        <f>'[1]210 Y RFC'!A1322</f>
        <v>TEP991209FS7</v>
      </c>
      <c r="C1322" t="str">
        <f>'[1]210 Y RFC'!B1322</f>
        <v>210-1319</v>
      </c>
      <c r="D1322" t="str">
        <f>'[1]210 Y RFC'!C1322</f>
        <v>TEPATEX S DE RL DE CV</v>
      </c>
      <c r="E1322" s="28">
        <f>SUMIFS(Tabla16[TASA 16],Tabla16[NUM],Tabla1[[#This Row],[CODIGO]])</f>
        <v>0</v>
      </c>
      <c r="F1322" s="28">
        <f>SUMIFS(Tabla16[TASA 0%],Tabla16[NUM],Tabla1[[#This Row],[CODIGO]])</f>
        <v>0</v>
      </c>
      <c r="G1322" s="28">
        <f>SUMIFS(Tabla16[[EXENTO ]],Tabla16[NUM],Tabla1[[#This Row],[CODIGO]])</f>
        <v>0</v>
      </c>
      <c r="H1322" s="28">
        <f>SUMIFS(Tabla16[IVA],Tabla16[NUM],Tabla1[[#This Row],[CODIGO]])</f>
        <v>0</v>
      </c>
      <c r="I1322" s="28">
        <f>SUMIFS(Tabla16[ISR RET.],Tabla16[NUM],Tabla1[[#This Row],[CODIGO]])</f>
        <v>0</v>
      </c>
      <c r="J1322" s="28">
        <f>SUMIFS(Tabla16[IVA RET.],Tabla16[NUM],Tabla1[[#This Row],[CODIGO]])</f>
        <v>0</v>
      </c>
      <c r="K1322" t="str">
        <f>FIXED(Tabla1[[#This Row],[TASA 16%]],0)</f>
        <v>0</v>
      </c>
      <c r="L1322" t="str">
        <f>FIXED(Tabla1[[#This Row],[TASA 0%]],0)</f>
        <v>0</v>
      </c>
      <c r="M1322" t="str">
        <f>FIXED(Tabla1[[#This Row],[TASA EXE.]],0)</f>
        <v>0</v>
      </c>
      <c r="N1322" t="str">
        <f>FIXED(Tabla1[[#This Row],[IVA]],0)</f>
        <v>0</v>
      </c>
      <c r="O1322" t="str">
        <f>FIXED(Tabla1[[#This Row],[ISR RET]],0)</f>
        <v>0</v>
      </c>
      <c r="P1322" t="str">
        <f>FIXED(Tabla1[[#This Row],[IVA RET]],0)</f>
        <v>0</v>
      </c>
      <c r="R1322" s="35">
        <f>Tabla1[[#This Row],[TASA 16]]*16%</f>
        <v>0</v>
      </c>
    </row>
    <row r="1323" spans="2:18" x14ac:dyDescent="0.25">
      <c r="B1323" t="str">
        <f>'[1]210 Y RFC'!A1323</f>
        <v>IAB010212CZ9</v>
      </c>
      <c r="C1323" t="str">
        <f>'[1]210 Y RFC'!B1323</f>
        <v>210-1320</v>
      </c>
      <c r="D1323" t="str">
        <f>'[1]210 Y RFC'!C1323</f>
        <v>IMPORTACIONES ABASOLO SA DE CV</v>
      </c>
      <c r="E1323" s="28">
        <f>SUMIFS(Tabla16[TASA 16],Tabla16[NUM],Tabla1[[#This Row],[CODIGO]])</f>
        <v>0</v>
      </c>
      <c r="F1323" s="28">
        <f>SUMIFS(Tabla16[TASA 0%],Tabla16[NUM],Tabla1[[#This Row],[CODIGO]])</f>
        <v>0</v>
      </c>
      <c r="G1323" s="28">
        <f>SUMIFS(Tabla16[[EXENTO ]],Tabla16[NUM],Tabla1[[#This Row],[CODIGO]])</f>
        <v>0</v>
      </c>
      <c r="H1323" s="28">
        <f>SUMIFS(Tabla16[IVA],Tabla16[NUM],Tabla1[[#This Row],[CODIGO]])</f>
        <v>0</v>
      </c>
      <c r="I1323" s="28">
        <f>SUMIFS(Tabla16[ISR RET.],Tabla16[NUM],Tabla1[[#This Row],[CODIGO]])</f>
        <v>0</v>
      </c>
      <c r="J1323" s="28">
        <f>SUMIFS(Tabla16[IVA RET.],Tabla16[NUM],Tabla1[[#This Row],[CODIGO]])</f>
        <v>0</v>
      </c>
      <c r="K1323" t="str">
        <f>FIXED(Tabla1[[#This Row],[TASA 16%]],0)</f>
        <v>0</v>
      </c>
      <c r="L1323" t="str">
        <f>FIXED(Tabla1[[#This Row],[TASA 0%]],0)</f>
        <v>0</v>
      </c>
      <c r="M1323" t="str">
        <f>FIXED(Tabla1[[#This Row],[TASA EXE.]],0)</f>
        <v>0</v>
      </c>
      <c r="N1323" t="str">
        <f>FIXED(Tabla1[[#This Row],[IVA]],0)</f>
        <v>0</v>
      </c>
      <c r="O1323" t="str">
        <f>FIXED(Tabla1[[#This Row],[ISR RET]],0)</f>
        <v>0</v>
      </c>
      <c r="P1323" t="str">
        <f>FIXED(Tabla1[[#This Row],[IVA RET]],0)</f>
        <v>0</v>
      </c>
      <c r="R1323" s="35">
        <f>Tabla1[[#This Row],[TASA 16]]*16%</f>
        <v>0</v>
      </c>
    </row>
    <row r="1324" spans="2:18" x14ac:dyDescent="0.25">
      <c r="B1324" t="str">
        <f>'[1]210 Y RFC'!A1324</f>
        <v>ASG950531ID1</v>
      </c>
      <c r="C1324" t="str">
        <f>'[1]210 Y RFC'!B1324</f>
        <v>210-1321</v>
      </c>
      <c r="D1324" t="str">
        <f>'[1]210 Y RFC'!C1324</f>
        <v>AFIANZADORA SOFIMEX SA/SOFIMEX INSTITUCION DE GARANTIAS SA</v>
      </c>
      <c r="E1324" s="28">
        <f>SUMIFS(Tabla16[TASA 16],Tabla16[NUM],Tabla1[[#This Row],[CODIGO]])</f>
        <v>0</v>
      </c>
      <c r="F1324" s="28">
        <f>SUMIFS(Tabla16[TASA 0%],Tabla16[NUM],Tabla1[[#This Row],[CODIGO]])</f>
        <v>0</v>
      </c>
      <c r="G1324" s="28">
        <f>SUMIFS(Tabla16[[EXENTO ]],Tabla16[NUM],Tabla1[[#This Row],[CODIGO]])</f>
        <v>0</v>
      </c>
      <c r="H1324" s="28">
        <f>SUMIFS(Tabla16[IVA],Tabla16[NUM],Tabla1[[#This Row],[CODIGO]])</f>
        <v>0</v>
      </c>
      <c r="I1324" s="28">
        <f>SUMIFS(Tabla16[ISR RET.],Tabla16[NUM],Tabla1[[#This Row],[CODIGO]])</f>
        <v>0</v>
      </c>
      <c r="J1324" s="28">
        <f>SUMIFS(Tabla16[IVA RET.],Tabla16[NUM],Tabla1[[#This Row],[CODIGO]])</f>
        <v>0</v>
      </c>
      <c r="K1324" t="str">
        <f>FIXED(Tabla1[[#This Row],[TASA 16%]],0)</f>
        <v>0</v>
      </c>
      <c r="L1324" t="str">
        <f>FIXED(Tabla1[[#This Row],[TASA 0%]],0)</f>
        <v>0</v>
      </c>
      <c r="M1324" t="str">
        <f>FIXED(Tabla1[[#This Row],[TASA EXE.]],0)</f>
        <v>0</v>
      </c>
      <c r="N1324" t="str">
        <f>FIXED(Tabla1[[#This Row],[IVA]],0)</f>
        <v>0</v>
      </c>
      <c r="O1324" t="str">
        <f>FIXED(Tabla1[[#This Row],[ISR RET]],0)</f>
        <v>0</v>
      </c>
      <c r="P1324" t="str">
        <f>FIXED(Tabla1[[#This Row],[IVA RET]],0)</f>
        <v>0</v>
      </c>
      <c r="R1324" s="35">
        <f>Tabla1[[#This Row],[TASA 16]]*16%</f>
        <v>0</v>
      </c>
    </row>
    <row r="1325" spans="2:18" x14ac:dyDescent="0.25">
      <c r="B1325" t="str">
        <f>'[1]210 Y RFC'!A1325</f>
        <v>BUSI630528TZ5</v>
      </c>
      <c r="C1325" t="str">
        <f>'[1]210 Y RFC'!B1325</f>
        <v>210-1322</v>
      </c>
      <c r="D1325" t="str">
        <f>'[1]210 Y RFC'!C1325</f>
        <v>BUSTAMANTE SAMPERIO IRMA LETICIA</v>
      </c>
      <c r="E1325" s="28">
        <f>SUMIFS(Tabla16[TASA 16],Tabla16[NUM],Tabla1[[#This Row],[CODIGO]])</f>
        <v>0</v>
      </c>
      <c r="F1325" s="28">
        <f>SUMIFS(Tabla16[TASA 0%],Tabla16[NUM],Tabla1[[#This Row],[CODIGO]])</f>
        <v>0</v>
      </c>
      <c r="G1325" s="28">
        <f>SUMIFS(Tabla16[[EXENTO ]],Tabla16[NUM],Tabla1[[#This Row],[CODIGO]])</f>
        <v>0</v>
      </c>
      <c r="H1325" s="28">
        <f>SUMIFS(Tabla16[IVA],Tabla16[NUM],Tabla1[[#This Row],[CODIGO]])</f>
        <v>0</v>
      </c>
      <c r="I1325" s="28">
        <f>SUMIFS(Tabla16[ISR RET.],Tabla16[NUM],Tabla1[[#This Row],[CODIGO]])</f>
        <v>0</v>
      </c>
      <c r="J1325" s="28">
        <f>SUMIFS(Tabla16[IVA RET.],Tabla16[NUM],Tabla1[[#This Row],[CODIGO]])</f>
        <v>0</v>
      </c>
      <c r="K1325" t="str">
        <f>FIXED(Tabla1[[#This Row],[TASA 16%]],0)</f>
        <v>0</v>
      </c>
      <c r="L1325" t="str">
        <f>FIXED(Tabla1[[#This Row],[TASA 0%]],0)</f>
        <v>0</v>
      </c>
      <c r="M1325" t="str">
        <f>FIXED(Tabla1[[#This Row],[TASA EXE.]],0)</f>
        <v>0</v>
      </c>
      <c r="N1325" t="str">
        <f>FIXED(Tabla1[[#This Row],[IVA]],0)</f>
        <v>0</v>
      </c>
      <c r="O1325" t="str">
        <f>FIXED(Tabla1[[#This Row],[ISR RET]],0)</f>
        <v>0</v>
      </c>
      <c r="P1325" t="str">
        <f>FIXED(Tabla1[[#This Row],[IVA RET]],0)</f>
        <v>0</v>
      </c>
      <c r="R1325" s="35">
        <f>Tabla1[[#This Row],[TASA 16]]*16%</f>
        <v>0</v>
      </c>
    </row>
    <row r="1326" spans="2:18" x14ac:dyDescent="0.25">
      <c r="B1326" t="str">
        <f>'[1]210 Y RFC'!A1326</f>
        <v>STY1701237V7</v>
      </c>
      <c r="C1326" t="str">
        <f>'[1]210 Y RFC'!B1326</f>
        <v>210-1323</v>
      </c>
      <c r="D1326" t="str">
        <f>'[1]210 Y RFC'!C1326</f>
        <v>STYLELAB SA DE CV</v>
      </c>
      <c r="E1326" s="28">
        <f>SUMIFS(Tabla16[TASA 16],Tabla16[NUM],Tabla1[[#This Row],[CODIGO]])</f>
        <v>0</v>
      </c>
      <c r="F1326" s="28">
        <f>SUMIFS(Tabla16[TASA 0%],Tabla16[NUM],Tabla1[[#This Row],[CODIGO]])</f>
        <v>0</v>
      </c>
      <c r="G1326" s="28">
        <f>SUMIFS(Tabla16[[EXENTO ]],Tabla16[NUM],Tabla1[[#This Row],[CODIGO]])</f>
        <v>0</v>
      </c>
      <c r="H1326" s="28">
        <f>SUMIFS(Tabla16[IVA],Tabla16[NUM],Tabla1[[#This Row],[CODIGO]])</f>
        <v>0</v>
      </c>
      <c r="I1326" s="28">
        <f>SUMIFS(Tabla16[ISR RET.],Tabla16[NUM],Tabla1[[#This Row],[CODIGO]])</f>
        <v>0</v>
      </c>
      <c r="J1326" s="28">
        <f>SUMIFS(Tabla16[IVA RET.],Tabla16[NUM],Tabla1[[#This Row],[CODIGO]])</f>
        <v>0</v>
      </c>
      <c r="K1326" t="str">
        <f>FIXED(Tabla1[[#This Row],[TASA 16%]],0)</f>
        <v>0</v>
      </c>
      <c r="L1326" t="str">
        <f>FIXED(Tabla1[[#This Row],[TASA 0%]],0)</f>
        <v>0</v>
      </c>
      <c r="M1326" t="str">
        <f>FIXED(Tabla1[[#This Row],[TASA EXE.]],0)</f>
        <v>0</v>
      </c>
      <c r="N1326" t="str">
        <f>FIXED(Tabla1[[#This Row],[IVA]],0)</f>
        <v>0</v>
      </c>
      <c r="O1326" t="str">
        <f>FIXED(Tabla1[[#This Row],[ISR RET]],0)</f>
        <v>0</v>
      </c>
      <c r="P1326" t="str">
        <f>FIXED(Tabla1[[#This Row],[IVA RET]],0)</f>
        <v>0</v>
      </c>
      <c r="R1326" s="35">
        <f>Tabla1[[#This Row],[TASA 16]]*16%</f>
        <v>0</v>
      </c>
    </row>
    <row r="1327" spans="2:18" x14ac:dyDescent="0.25">
      <c r="B1327" t="str">
        <f>'[1]210 Y RFC'!A1327</f>
        <v>MZJ850101824</v>
      </c>
      <c r="C1327" t="str">
        <f>'[1]210 Y RFC'!B1327</f>
        <v>210-1324</v>
      </c>
      <c r="D1327" t="str">
        <f>'[1]210 Y RFC'!C1327</f>
        <v>MUNICIPIO DE ZAPOTLANEJO JALISCO</v>
      </c>
      <c r="E1327" s="28">
        <f>SUMIFS(Tabla16[TASA 16],Tabla16[NUM],Tabla1[[#This Row],[CODIGO]])</f>
        <v>0</v>
      </c>
      <c r="F1327" s="28">
        <f>SUMIFS(Tabla16[TASA 0%],Tabla16[NUM],Tabla1[[#This Row],[CODIGO]])</f>
        <v>730.33</v>
      </c>
      <c r="G1327" s="28">
        <f>SUMIFS(Tabla16[[EXENTO ]],Tabla16[NUM],Tabla1[[#This Row],[CODIGO]])</f>
        <v>0</v>
      </c>
      <c r="H1327" s="28">
        <f>SUMIFS(Tabla16[IVA],Tabla16[NUM],Tabla1[[#This Row],[CODIGO]])</f>
        <v>0</v>
      </c>
      <c r="I1327" s="28">
        <f>SUMIFS(Tabla16[ISR RET.],Tabla16[NUM],Tabla1[[#This Row],[CODIGO]])</f>
        <v>0</v>
      </c>
      <c r="J1327" s="28">
        <f>SUMIFS(Tabla16[IVA RET.],Tabla16[NUM],Tabla1[[#This Row],[CODIGO]])</f>
        <v>0</v>
      </c>
      <c r="K1327" t="str">
        <f>FIXED(Tabla1[[#This Row],[TASA 16%]],0)</f>
        <v>0</v>
      </c>
      <c r="L1327" t="str">
        <f>FIXED(Tabla1[[#This Row],[TASA 0%]],0)</f>
        <v>730</v>
      </c>
      <c r="M1327" t="str">
        <f>FIXED(Tabla1[[#This Row],[TASA EXE.]],0)</f>
        <v>0</v>
      </c>
      <c r="N1327" t="str">
        <f>FIXED(Tabla1[[#This Row],[IVA]],0)</f>
        <v>0</v>
      </c>
      <c r="O1327" t="str">
        <f>FIXED(Tabla1[[#This Row],[ISR RET]],0)</f>
        <v>0</v>
      </c>
      <c r="P1327" t="str">
        <f>FIXED(Tabla1[[#This Row],[IVA RET]],0)</f>
        <v>0</v>
      </c>
      <c r="R1327" s="35">
        <f>Tabla1[[#This Row],[TASA 16]]*16%</f>
        <v>0</v>
      </c>
    </row>
    <row r="1328" spans="2:18" x14ac:dyDescent="0.25">
      <c r="B1328" t="str">
        <f>'[1]210 Y RFC'!A1328</f>
        <v>SIM030218PD6</v>
      </c>
      <c r="C1328" t="str">
        <f>'[1]210 Y RFC'!B1328</f>
        <v>210-1325</v>
      </c>
      <c r="D1328" t="str">
        <f>'[1]210 Y RFC'!C1328</f>
        <v>SILAN IMPRESORES</v>
      </c>
      <c r="E1328" s="28">
        <f>SUMIFS(Tabla16[TASA 16],Tabla16[NUM],Tabla1[[#This Row],[CODIGO]])</f>
        <v>0</v>
      </c>
      <c r="F1328" s="28">
        <f>SUMIFS(Tabla16[TASA 0%],Tabla16[NUM],Tabla1[[#This Row],[CODIGO]])</f>
        <v>0</v>
      </c>
      <c r="G1328" s="28">
        <f>SUMIFS(Tabla16[[EXENTO ]],Tabla16[NUM],Tabla1[[#This Row],[CODIGO]])</f>
        <v>0</v>
      </c>
      <c r="H1328" s="28">
        <f>SUMIFS(Tabla16[IVA],Tabla16[NUM],Tabla1[[#This Row],[CODIGO]])</f>
        <v>0</v>
      </c>
      <c r="I1328" s="28">
        <f>SUMIFS(Tabla16[ISR RET.],Tabla16[NUM],Tabla1[[#This Row],[CODIGO]])</f>
        <v>0</v>
      </c>
      <c r="J1328" s="28">
        <f>SUMIFS(Tabla16[IVA RET.],Tabla16[NUM],Tabla1[[#This Row],[CODIGO]])</f>
        <v>0</v>
      </c>
      <c r="K1328" t="str">
        <f>FIXED(Tabla1[[#This Row],[TASA 16%]],0)</f>
        <v>0</v>
      </c>
      <c r="L1328" t="str">
        <f>FIXED(Tabla1[[#This Row],[TASA 0%]],0)</f>
        <v>0</v>
      </c>
      <c r="M1328" t="str">
        <f>FIXED(Tabla1[[#This Row],[TASA EXE.]],0)</f>
        <v>0</v>
      </c>
      <c r="N1328" t="str">
        <f>FIXED(Tabla1[[#This Row],[IVA]],0)</f>
        <v>0</v>
      </c>
      <c r="O1328" t="str">
        <f>FIXED(Tabla1[[#This Row],[ISR RET]],0)</f>
        <v>0</v>
      </c>
      <c r="P1328" t="str">
        <f>FIXED(Tabla1[[#This Row],[IVA RET]],0)</f>
        <v>0</v>
      </c>
      <c r="R1328" s="35">
        <f>Tabla1[[#This Row],[TASA 16]]*16%</f>
        <v>0</v>
      </c>
    </row>
    <row r="1329" spans="2:20" x14ac:dyDescent="0.25">
      <c r="B1329" t="str">
        <f>'[1]210 Y RFC'!A1329</f>
        <v>GOBK990107120</v>
      </c>
      <c r="C1329" t="str">
        <f>'[1]210 Y RFC'!B1329</f>
        <v>210-1326</v>
      </c>
      <c r="D1329" t="str">
        <f>'[1]210 Y RFC'!C1329</f>
        <v>GONZALEZ BARBA KATIA</v>
      </c>
      <c r="E1329" s="28">
        <f>SUMIFS(Tabla16[TASA 16],Tabla16[NUM],Tabla1[[#This Row],[CODIGO]])</f>
        <v>0</v>
      </c>
      <c r="F1329" s="28">
        <f>SUMIFS(Tabla16[TASA 0%],Tabla16[NUM],Tabla1[[#This Row],[CODIGO]])</f>
        <v>0</v>
      </c>
      <c r="G1329" s="28">
        <f>SUMIFS(Tabla16[[EXENTO ]],Tabla16[NUM],Tabla1[[#This Row],[CODIGO]])</f>
        <v>0</v>
      </c>
      <c r="H1329" s="28">
        <f>SUMIFS(Tabla16[IVA],Tabla16[NUM],Tabla1[[#This Row],[CODIGO]])</f>
        <v>0</v>
      </c>
      <c r="I1329" s="28">
        <f>SUMIFS(Tabla16[ISR RET.],Tabla16[NUM],Tabla1[[#This Row],[CODIGO]])</f>
        <v>0</v>
      </c>
      <c r="J1329" s="28">
        <f>SUMIFS(Tabla16[IVA RET.],Tabla16[NUM],Tabla1[[#This Row],[CODIGO]])</f>
        <v>0</v>
      </c>
      <c r="K1329" t="str">
        <f>FIXED(Tabla1[[#This Row],[TASA 16%]],0)</f>
        <v>0</v>
      </c>
      <c r="L1329" t="str">
        <f>FIXED(Tabla1[[#This Row],[TASA 0%]],0)</f>
        <v>0</v>
      </c>
      <c r="M1329" t="str">
        <f>FIXED(Tabla1[[#This Row],[TASA EXE.]],0)</f>
        <v>0</v>
      </c>
      <c r="N1329" t="str">
        <f>FIXED(Tabla1[[#This Row],[IVA]],0)</f>
        <v>0</v>
      </c>
      <c r="O1329" t="str">
        <f>FIXED(Tabla1[[#This Row],[ISR RET]],0)</f>
        <v>0</v>
      </c>
      <c r="P1329" t="str">
        <f>FIXED(Tabla1[[#This Row],[IVA RET]],0)</f>
        <v>0</v>
      </c>
      <c r="R1329" s="35">
        <f>Tabla1[[#This Row],[TASA 16]]*16%</f>
        <v>0</v>
      </c>
    </row>
    <row r="1330" spans="2:20" x14ac:dyDescent="0.25">
      <c r="B1330" t="str">
        <f>'[1]210 Y RFC'!A1330</f>
        <v>LOGN620322TE7</v>
      </c>
      <c r="C1330" t="str">
        <f>'[1]210 Y RFC'!B1330</f>
        <v>210-1327</v>
      </c>
      <c r="D1330" t="str">
        <f>'[1]210 Y RFC'!C1330</f>
        <v>DE LOZA GONZALEZ NANCY</v>
      </c>
      <c r="E1330" s="28">
        <f>SUMIFS(Tabla16[TASA 16],Tabla16[NUM],Tabla1[[#This Row],[CODIGO]])</f>
        <v>0</v>
      </c>
      <c r="F1330" s="28">
        <f>SUMIFS(Tabla16[TASA 0%],Tabla16[NUM],Tabla1[[#This Row],[CODIGO]])</f>
        <v>0</v>
      </c>
      <c r="G1330" s="28">
        <f>SUMIFS(Tabla16[[EXENTO ]],Tabla16[NUM],Tabla1[[#This Row],[CODIGO]])</f>
        <v>0</v>
      </c>
      <c r="H1330" s="28">
        <f>SUMIFS(Tabla16[IVA],Tabla16[NUM],Tabla1[[#This Row],[CODIGO]])</f>
        <v>0</v>
      </c>
      <c r="I1330" s="28">
        <f>SUMIFS(Tabla16[ISR RET.],Tabla16[NUM],Tabla1[[#This Row],[CODIGO]])</f>
        <v>0</v>
      </c>
      <c r="J1330" s="28">
        <f>SUMIFS(Tabla16[IVA RET.],Tabla16[NUM],Tabla1[[#This Row],[CODIGO]])</f>
        <v>0</v>
      </c>
      <c r="K1330" t="str">
        <f>FIXED(Tabla1[[#This Row],[TASA 16%]],0)</f>
        <v>0</v>
      </c>
      <c r="L1330" t="str">
        <f>FIXED(Tabla1[[#This Row],[TASA 0%]],0)</f>
        <v>0</v>
      </c>
      <c r="M1330" t="str">
        <f>FIXED(Tabla1[[#This Row],[TASA EXE.]],0)</f>
        <v>0</v>
      </c>
      <c r="N1330" t="str">
        <f>FIXED(Tabla1[[#This Row],[IVA]],0)</f>
        <v>0</v>
      </c>
      <c r="O1330" t="str">
        <f>FIXED(Tabla1[[#This Row],[ISR RET]],0)</f>
        <v>0</v>
      </c>
      <c r="P1330" t="str">
        <f>FIXED(Tabla1[[#This Row],[IVA RET]],0)</f>
        <v>0</v>
      </c>
      <c r="R1330" s="35">
        <f>Tabla1[[#This Row],[TASA 16]]*16%</f>
        <v>0</v>
      </c>
    </row>
    <row r="1331" spans="2:20" x14ac:dyDescent="0.25">
      <c r="B1331" t="str">
        <f>'[1]210 Y RFC'!A1331</f>
        <v>TNI920507GB8</v>
      </c>
      <c r="C1331" t="str">
        <f>'[1]210 Y RFC'!B1331</f>
        <v>210-1328</v>
      </c>
      <c r="D1331" t="str">
        <f>'[1]210 Y RFC'!C1331</f>
        <v>TOSTIRICAS NIETO SA DE CV</v>
      </c>
      <c r="E1331" s="28">
        <f>SUMIFS(Tabla16[TASA 16],Tabla16[NUM],Tabla1[[#This Row],[CODIGO]])</f>
        <v>0</v>
      </c>
      <c r="F1331" s="28">
        <f>SUMIFS(Tabla16[TASA 0%],Tabla16[NUM],Tabla1[[#This Row],[CODIGO]])</f>
        <v>0</v>
      </c>
      <c r="G1331" s="28">
        <f>SUMIFS(Tabla16[[EXENTO ]],Tabla16[NUM],Tabla1[[#This Row],[CODIGO]])</f>
        <v>0</v>
      </c>
      <c r="H1331" s="28">
        <f>SUMIFS(Tabla16[IVA],Tabla16[NUM],Tabla1[[#This Row],[CODIGO]])</f>
        <v>0</v>
      </c>
      <c r="I1331" s="28">
        <f>SUMIFS(Tabla16[ISR RET.],Tabla16[NUM],Tabla1[[#This Row],[CODIGO]])</f>
        <v>0</v>
      </c>
      <c r="J1331" s="28">
        <f>SUMIFS(Tabla16[IVA RET.],Tabla16[NUM],Tabla1[[#This Row],[CODIGO]])</f>
        <v>0</v>
      </c>
      <c r="K1331" t="str">
        <f>FIXED(Tabla1[[#This Row],[TASA 16%]],0)</f>
        <v>0</v>
      </c>
      <c r="L1331" t="str">
        <f>FIXED(Tabla1[[#This Row],[TASA 0%]],0)</f>
        <v>0</v>
      </c>
      <c r="M1331" t="str">
        <f>FIXED(Tabla1[[#This Row],[TASA EXE.]],0)</f>
        <v>0</v>
      </c>
      <c r="N1331" t="str">
        <f>FIXED(Tabla1[[#This Row],[IVA]],0)</f>
        <v>0</v>
      </c>
      <c r="O1331" t="str">
        <f>FIXED(Tabla1[[#This Row],[ISR RET]],0)</f>
        <v>0</v>
      </c>
      <c r="P1331" t="str">
        <f>FIXED(Tabla1[[#This Row],[IVA RET]],0)</f>
        <v>0</v>
      </c>
      <c r="R1331" s="35">
        <f>Tabla1[[#This Row],[TASA 16]]*16%</f>
        <v>0</v>
      </c>
    </row>
    <row r="1332" spans="2:20" x14ac:dyDescent="0.25">
      <c r="B1332" t="str">
        <f>'[1]210 Y RFC'!A1332</f>
        <v>OLQ020725P63</v>
      </c>
      <c r="C1332" t="str">
        <f>'[1]210 Y RFC'!B1332</f>
        <v>210-1329</v>
      </c>
      <c r="D1332" t="str">
        <f>'[1]210 Y RFC'!C1332</f>
        <v>OLQUIMARO SA DE CV</v>
      </c>
      <c r="E1332" s="28">
        <f>SUMIFS(Tabla16[TASA 16],Tabla16[NUM],Tabla1[[#This Row],[CODIGO]])</f>
        <v>0</v>
      </c>
      <c r="F1332" s="28">
        <f>SUMIFS(Tabla16[TASA 0%],Tabla16[NUM],Tabla1[[#This Row],[CODIGO]])</f>
        <v>0</v>
      </c>
      <c r="G1332" s="28">
        <f>SUMIFS(Tabla16[[EXENTO ]],Tabla16[NUM],Tabla1[[#This Row],[CODIGO]])</f>
        <v>0</v>
      </c>
      <c r="H1332" s="28">
        <f>SUMIFS(Tabla16[IVA],Tabla16[NUM],Tabla1[[#This Row],[CODIGO]])</f>
        <v>0</v>
      </c>
      <c r="I1332" s="28">
        <f>SUMIFS(Tabla16[ISR RET.],Tabla16[NUM],Tabla1[[#This Row],[CODIGO]])</f>
        <v>0</v>
      </c>
      <c r="J1332" s="28">
        <f>SUMIFS(Tabla16[IVA RET.],Tabla16[NUM],Tabla1[[#This Row],[CODIGO]])</f>
        <v>0</v>
      </c>
      <c r="K1332" t="str">
        <f>FIXED(Tabla1[[#This Row],[TASA 16%]],0)</f>
        <v>0</v>
      </c>
      <c r="L1332" t="str">
        <f>FIXED(Tabla1[[#This Row],[TASA 0%]],0)</f>
        <v>0</v>
      </c>
      <c r="M1332" t="str">
        <f>FIXED(Tabla1[[#This Row],[TASA EXE.]],0)</f>
        <v>0</v>
      </c>
      <c r="N1332" t="str">
        <f>FIXED(Tabla1[[#This Row],[IVA]],0)</f>
        <v>0</v>
      </c>
      <c r="O1332" t="str">
        <f>FIXED(Tabla1[[#This Row],[ISR RET]],0)</f>
        <v>0</v>
      </c>
      <c r="P1332" t="str">
        <f>FIXED(Tabla1[[#This Row],[IVA RET]],0)</f>
        <v>0</v>
      </c>
      <c r="R1332" s="35">
        <f>Tabla1[[#This Row],[TASA 16]]*16%</f>
        <v>0</v>
      </c>
    </row>
    <row r="1333" spans="2:20" x14ac:dyDescent="0.25">
      <c r="B1333" t="str">
        <f>'[1]210 Y RFC'!A1333</f>
        <v>FACI680618JG6</v>
      </c>
      <c r="C1333" t="str">
        <f>'[1]210 Y RFC'!B1333</f>
        <v>210-1330</v>
      </c>
      <c r="D1333" t="str">
        <f>'[1]210 Y RFC'!C1333</f>
        <v>FRANCO CASILLAS ILDA AMPARO</v>
      </c>
      <c r="E1333" s="28">
        <f>SUMIFS(Tabla16[TASA 16],Tabla16[NUM],Tabla1[[#This Row],[CODIGO]])</f>
        <v>0</v>
      </c>
      <c r="F1333" s="28">
        <f>SUMIFS(Tabla16[TASA 0%],Tabla16[NUM],Tabla1[[#This Row],[CODIGO]])</f>
        <v>0</v>
      </c>
      <c r="G1333" s="28">
        <f>SUMIFS(Tabla16[[EXENTO ]],Tabla16[NUM],Tabla1[[#This Row],[CODIGO]])</f>
        <v>0</v>
      </c>
      <c r="H1333" s="28">
        <f>SUMIFS(Tabla16[IVA],Tabla16[NUM],Tabla1[[#This Row],[CODIGO]])</f>
        <v>0</v>
      </c>
      <c r="I1333" s="28">
        <f>SUMIFS(Tabla16[ISR RET.],Tabla16[NUM],Tabla1[[#This Row],[CODIGO]])</f>
        <v>0</v>
      </c>
      <c r="J1333" s="28">
        <f>SUMIFS(Tabla16[IVA RET.],Tabla16[NUM],Tabla1[[#This Row],[CODIGO]])</f>
        <v>0</v>
      </c>
      <c r="K1333" t="str">
        <f>FIXED(Tabla1[[#This Row],[TASA 16%]],0)</f>
        <v>0</v>
      </c>
      <c r="L1333" t="str">
        <f>FIXED(Tabla1[[#This Row],[TASA 0%]],0)</f>
        <v>0</v>
      </c>
      <c r="M1333" t="str">
        <f>FIXED(Tabla1[[#This Row],[TASA EXE.]],0)</f>
        <v>0</v>
      </c>
      <c r="N1333" t="str">
        <f>FIXED(Tabla1[[#This Row],[IVA]],0)</f>
        <v>0</v>
      </c>
      <c r="O1333" t="str">
        <f>FIXED(Tabla1[[#This Row],[ISR RET]],0)</f>
        <v>0</v>
      </c>
      <c r="P1333" t="str">
        <f>FIXED(Tabla1[[#This Row],[IVA RET]],0)</f>
        <v>0</v>
      </c>
      <c r="R1333" s="35">
        <f>Tabla1[[#This Row],[TASA 16]]*16%</f>
        <v>0</v>
      </c>
    </row>
    <row r="1334" spans="2:20" x14ac:dyDescent="0.25">
      <c r="B1334" t="str">
        <f>'[1]210 Y RFC'!A1334</f>
        <v>AILI7805152NA</v>
      </c>
      <c r="C1334" t="str">
        <f>'[1]210 Y RFC'!B1334</f>
        <v>210-1331</v>
      </c>
      <c r="D1334" t="str">
        <f>'[1]210 Y RFC'!C1334</f>
        <v>AVILA LOPEZ IRYNA MARIA</v>
      </c>
      <c r="E1334" s="28">
        <f>SUMIFS(Tabla16[TASA 16],Tabla16[NUM],Tabla1[[#This Row],[CODIGO]])</f>
        <v>0</v>
      </c>
      <c r="F1334" s="28">
        <f>SUMIFS(Tabla16[TASA 0%],Tabla16[NUM],Tabla1[[#This Row],[CODIGO]])</f>
        <v>0</v>
      </c>
      <c r="G1334" s="28">
        <f>SUMIFS(Tabla16[[EXENTO ]],Tabla16[NUM],Tabla1[[#This Row],[CODIGO]])</f>
        <v>0</v>
      </c>
      <c r="H1334" s="28">
        <f>SUMIFS(Tabla16[IVA],Tabla16[NUM],Tabla1[[#This Row],[CODIGO]])</f>
        <v>0</v>
      </c>
      <c r="I1334" s="28">
        <f>SUMIFS(Tabla16[ISR RET.],Tabla16[NUM],Tabla1[[#This Row],[CODIGO]])</f>
        <v>0</v>
      </c>
      <c r="J1334" s="28">
        <f>SUMIFS(Tabla16[IVA RET.],Tabla16[NUM],Tabla1[[#This Row],[CODIGO]])</f>
        <v>0</v>
      </c>
      <c r="K1334" t="str">
        <f>FIXED(Tabla1[[#This Row],[TASA 16%]],0)</f>
        <v>0</v>
      </c>
      <c r="L1334" t="str">
        <f>FIXED(Tabla1[[#This Row],[TASA 0%]],0)</f>
        <v>0</v>
      </c>
      <c r="M1334" t="str">
        <f>FIXED(Tabla1[[#This Row],[TASA EXE.]],0)</f>
        <v>0</v>
      </c>
      <c r="N1334" t="str">
        <f>FIXED(Tabla1[[#This Row],[IVA]],0)</f>
        <v>0</v>
      </c>
      <c r="O1334" t="str">
        <f>FIXED(Tabla1[[#This Row],[ISR RET]],0)</f>
        <v>0</v>
      </c>
      <c r="P1334" t="str">
        <f>FIXED(Tabla1[[#This Row],[IVA RET]],0)</f>
        <v>0</v>
      </c>
      <c r="R1334" s="35">
        <f>Tabla1[[#This Row],[TASA 16]]*16%</f>
        <v>0</v>
      </c>
    </row>
    <row r="1335" spans="2:20" x14ac:dyDescent="0.25">
      <c r="B1335" t="str">
        <f>'[1]210 Y RFC'!A1335</f>
        <v>COS031104GG8</v>
      </c>
      <c r="C1335" t="str">
        <f>'[1]210 Y RFC'!B1335</f>
        <v>210-1332</v>
      </c>
      <c r="D1335" t="str">
        <f>'[1]210 Y RFC'!C1335</f>
        <v>COMERCIAL OSA SA DE CV</v>
      </c>
      <c r="E1335" s="28">
        <f>SUMIFS(Tabla16[TASA 16],Tabla16[NUM],Tabla1[[#This Row],[CODIGO]])</f>
        <v>0</v>
      </c>
      <c r="F1335" s="28">
        <f>SUMIFS(Tabla16[TASA 0%],Tabla16[NUM],Tabla1[[#This Row],[CODIGO]])</f>
        <v>0</v>
      </c>
      <c r="G1335" s="28">
        <f>SUMIFS(Tabla16[[EXENTO ]],Tabla16[NUM],Tabla1[[#This Row],[CODIGO]])</f>
        <v>0</v>
      </c>
      <c r="H1335" s="28">
        <f>SUMIFS(Tabla16[IVA],Tabla16[NUM],Tabla1[[#This Row],[CODIGO]])</f>
        <v>0</v>
      </c>
      <c r="I1335" s="28">
        <f>SUMIFS(Tabla16[ISR RET.],Tabla16[NUM],Tabla1[[#This Row],[CODIGO]])</f>
        <v>0</v>
      </c>
      <c r="J1335" s="28">
        <f>SUMIFS(Tabla16[IVA RET.],Tabla16[NUM],Tabla1[[#This Row],[CODIGO]])</f>
        <v>0</v>
      </c>
      <c r="K1335" t="str">
        <f>FIXED(Tabla1[[#This Row],[TASA 16%]],0)</f>
        <v>0</v>
      </c>
      <c r="L1335" t="str">
        <f>FIXED(Tabla1[[#This Row],[TASA 0%]],0)</f>
        <v>0</v>
      </c>
      <c r="M1335" t="str">
        <f>FIXED(Tabla1[[#This Row],[TASA EXE.]],0)</f>
        <v>0</v>
      </c>
      <c r="N1335" t="str">
        <f>FIXED(Tabla1[[#This Row],[IVA]],0)</f>
        <v>0</v>
      </c>
      <c r="O1335" t="str">
        <f>FIXED(Tabla1[[#This Row],[ISR RET]],0)</f>
        <v>0</v>
      </c>
      <c r="P1335" t="str">
        <f>FIXED(Tabla1[[#This Row],[IVA RET]],0)</f>
        <v>0</v>
      </c>
      <c r="R1335" s="35">
        <f>Tabla1[[#This Row],[TASA 16]]*16%</f>
        <v>0</v>
      </c>
    </row>
    <row r="1336" spans="2:20" x14ac:dyDescent="0.25">
      <c r="B1336" t="str">
        <f>'[1]210 Y RFC'!A1336</f>
        <v>DME920701N87</v>
      </c>
      <c r="C1336" t="str">
        <f>'[1]210 Y RFC'!B1336</f>
        <v>210-1333</v>
      </c>
      <c r="D1336" t="str">
        <f>'[1]210 Y RFC'!C1336</f>
        <v>DRAKI DE MEXICO SA DE CV</v>
      </c>
      <c r="E1336" s="28">
        <f>SUMIFS(Tabla16[TASA 16],Tabla16[NUM],Tabla1[[#This Row],[CODIGO]])</f>
        <v>0</v>
      </c>
      <c r="F1336" s="28">
        <f>SUMIFS(Tabla16[TASA 0%],Tabla16[NUM],Tabla1[[#This Row],[CODIGO]])</f>
        <v>0</v>
      </c>
      <c r="G1336" s="28">
        <f>SUMIFS(Tabla16[[EXENTO ]],Tabla16[NUM],Tabla1[[#This Row],[CODIGO]])</f>
        <v>0</v>
      </c>
      <c r="H1336" s="28">
        <f>SUMIFS(Tabla16[IVA],Tabla16[NUM],Tabla1[[#This Row],[CODIGO]])</f>
        <v>0</v>
      </c>
      <c r="I1336" s="28">
        <f>SUMIFS(Tabla16[ISR RET.],Tabla16[NUM],Tabla1[[#This Row],[CODIGO]])</f>
        <v>0</v>
      </c>
      <c r="J1336" s="28">
        <f>SUMIFS(Tabla16[IVA RET.],Tabla16[NUM],Tabla1[[#This Row],[CODIGO]])</f>
        <v>0</v>
      </c>
      <c r="K1336" t="str">
        <f>FIXED(Tabla1[[#This Row],[TASA 16%]],0)</f>
        <v>0</v>
      </c>
      <c r="L1336" t="str">
        <f>FIXED(Tabla1[[#This Row],[TASA 0%]],0)</f>
        <v>0</v>
      </c>
      <c r="M1336" t="str">
        <f>FIXED(Tabla1[[#This Row],[TASA EXE.]],0)</f>
        <v>0</v>
      </c>
      <c r="N1336" t="str">
        <f>FIXED(Tabla1[[#This Row],[IVA]],0)</f>
        <v>0</v>
      </c>
      <c r="O1336" t="str">
        <f>FIXED(Tabla1[[#This Row],[ISR RET]],0)</f>
        <v>0</v>
      </c>
      <c r="P1336" t="str">
        <f>FIXED(Tabla1[[#This Row],[IVA RET]],0)</f>
        <v>0</v>
      </c>
      <c r="R1336" s="35">
        <f>Tabla1[[#This Row],[TASA 16]]*16%</f>
        <v>0</v>
      </c>
    </row>
    <row r="1337" spans="2:20" x14ac:dyDescent="0.25">
      <c r="B1337" t="str">
        <f>'[1]210 Y RFC'!A1337</f>
        <v>PCH0111086L2</v>
      </c>
      <c r="C1337" t="str">
        <f>'[1]210 Y RFC'!B1337</f>
        <v>210-1334</v>
      </c>
      <c r="D1337" t="str">
        <f>'[1]210 Y RFC'!C1337</f>
        <v>PFIZER CONSUMER HEALTH CARE MEXICO S DE RL DE CV</v>
      </c>
      <c r="E1337" s="28">
        <f>SUMIFS(Tabla16[TASA 16],Tabla16[NUM],Tabla1[[#This Row],[CODIGO]])</f>
        <v>0</v>
      </c>
      <c r="F1337" s="28">
        <f>SUMIFS(Tabla16[TASA 0%],Tabla16[NUM],Tabla1[[#This Row],[CODIGO]])</f>
        <v>0</v>
      </c>
      <c r="G1337" s="28">
        <f>SUMIFS(Tabla16[[EXENTO ]],Tabla16[NUM],Tabla1[[#This Row],[CODIGO]])</f>
        <v>0</v>
      </c>
      <c r="H1337" s="28">
        <f>SUMIFS(Tabla16[IVA],Tabla16[NUM],Tabla1[[#This Row],[CODIGO]])</f>
        <v>0</v>
      </c>
      <c r="I1337" s="28">
        <f>SUMIFS(Tabla16[ISR RET.],Tabla16[NUM],Tabla1[[#This Row],[CODIGO]])</f>
        <v>0</v>
      </c>
      <c r="J1337" s="28">
        <f>SUMIFS(Tabla16[IVA RET.],Tabla16[NUM],Tabla1[[#This Row],[CODIGO]])</f>
        <v>0</v>
      </c>
      <c r="K1337" t="str">
        <f>FIXED(Tabla1[[#This Row],[TASA 16%]],0)</f>
        <v>0</v>
      </c>
      <c r="L1337" t="str">
        <f>FIXED(Tabla1[[#This Row],[TASA 0%]],0)</f>
        <v>0</v>
      </c>
      <c r="M1337" t="str">
        <f>FIXED(Tabla1[[#This Row],[TASA EXE.]],0)</f>
        <v>0</v>
      </c>
      <c r="N1337" t="str">
        <f>FIXED(Tabla1[[#This Row],[IVA]],0)</f>
        <v>0</v>
      </c>
      <c r="O1337" t="str">
        <f>FIXED(Tabla1[[#This Row],[ISR RET]],0)</f>
        <v>0</v>
      </c>
      <c r="P1337" t="str">
        <f>FIXED(Tabla1[[#This Row],[IVA RET]],0)</f>
        <v>0</v>
      </c>
      <c r="R1337" s="35">
        <f>Tabla1[[#This Row],[TASA 16]]*16%</f>
        <v>0</v>
      </c>
    </row>
    <row r="1338" spans="2:20" x14ac:dyDescent="0.25">
      <c r="B1338" t="str">
        <f>'[1]210 Y RFC'!A1338</f>
        <v>CAGL710626KB6</v>
      </c>
      <c r="C1338" t="str">
        <f>'[1]210 Y RFC'!B1338</f>
        <v>210-1335</v>
      </c>
      <c r="D1338" t="str">
        <f>'[1]210 Y RFC'!C1338</f>
        <v>CASTAÑEDA GOMEZ LUIS ENRIQUE</v>
      </c>
      <c r="E1338" s="28">
        <f>SUMIFS(Tabla16[TASA 16],Tabla16[NUM],Tabla1[[#This Row],[CODIGO]])</f>
        <v>0</v>
      </c>
      <c r="F1338" s="28">
        <f>SUMIFS(Tabla16[TASA 0%],Tabla16[NUM],Tabla1[[#This Row],[CODIGO]])</f>
        <v>0</v>
      </c>
      <c r="G1338" s="28">
        <f>SUMIFS(Tabla16[[EXENTO ]],Tabla16[NUM],Tabla1[[#This Row],[CODIGO]])</f>
        <v>0</v>
      </c>
      <c r="H1338" s="28">
        <f>SUMIFS(Tabla16[IVA],Tabla16[NUM],Tabla1[[#This Row],[CODIGO]])</f>
        <v>0</v>
      </c>
      <c r="I1338" s="28">
        <f>SUMIFS(Tabla16[ISR RET.],Tabla16[NUM],Tabla1[[#This Row],[CODIGO]])</f>
        <v>0</v>
      </c>
      <c r="J1338" s="28">
        <f>SUMIFS(Tabla16[IVA RET.],Tabla16[NUM],Tabla1[[#This Row],[CODIGO]])</f>
        <v>0</v>
      </c>
      <c r="K1338" t="str">
        <f>FIXED(Tabla1[[#This Row],[TASA 16%]],0)</f>
        <v>0</v>
      </c>
      <c r="L1338" t="str">
        <f>FIXED(Tabla1[[#This Row],[TASA 0%]],0)</f>
        <v>0</v>
      </c>
      <c r="M1338" t="str">
        <f>FIXED(Tabla1[[#This Row],[TASA EXE.]],0)</f>
        <v>0</v>
      </c>
      <c r="N1338" t="str">
        <f>FIXED(Tabla1[[#This Row],[IVA]],0)</f>
        <v>0</v>
      </c>
      <c r="O1338" t="str">
        <f>FIXED(Tabla1[[#This Row],[ISR RET]],0)</f>
        <v>0</v>
      </c>
      <c r="P1338" t="str">
        <f>FIXED(Tabla1[[#This Row],[IVA RET]],0)</f>
        <v>0</v>
      </c>
      <c r="R1338" s="35">
        <f>Tabla1[[#This Row],[TASA 16]]*16%</f>
        <v>0</v>
      </c>
    </row>
    <row r="1339" spans="2:20" x14ac:dyDescent="0.25">
      <c r="B1339" t="str">
        <f>'[1]210 Y RFC'!A1339</f>
        <v>SOSA5907161V2</v>
      </c>
      <c r="C1339" t="str">
        <f>'[1]210 Y RFC'!B1339</f>
        <v>210-1336</v>
      </c>
      <c r="D1339" t="str">
        <f>'[1]210 Y RFC'!C1339</f>
        <v>SOLORIO SALAZAR ANA SILVIA</v>
      </c>
      <c r="E1339" s="28">
        <f>SUMIFS(Tabla16[TASA 16],Tabla16[NUM],Tabla1[[#This Row],[CODIGO]])</f>
        <v>0</v>
      </c>
      <c r="F1339" s="28">
        <f>SUMIFS(Tabla16[TASA 0%],Tabla16[NUM],Tabla1[[#This Row],[CODIGO]])</f>
        <v>0</v>
      </c>
      <c r="G1339" s="28">
        <f>SUMIFS(Tabla16[[EXENTO ]],Tabla16[NUM],Tabla1[[#This Row],[CODIGO]])</f>
        <v>0</v>
      </c>
      <c r="H1339" s="28">
        <f>SUMIFS(Tabla16[IVA],Tabla16[NUM],Tabla1[[#This Row],[CODIGO]])</f>
        <v>0</v>
      </c>
      <c r="I1339" s="28">
        <f>SUMIFS(Tabla16[ISR RET.],Tabla16[NUM],Tabla1[[#This Row],[CODIGO]])</f>
        <v>0</v>
      </c>
      <c r="J1339" s="28">
        <f>SUMIFS(Tabla16[IVA RET.],Tabla16[NUM],Tabla1[[#This Row],[CODIGO]])</f>
        <v>0</v>
      </c>
      <c r="K1339" t="str">
        <f>FIXED(Tabla1[[#This Row],[TASA 16%]],0)</f>
        <v>0</v>
      </c>
      <c r="L1339" t="str">
        <f>FIXED(Tabla1[[#This Row],[TASA 0%]],0)</f>
        <v>0</v>
      </c>
      <c r="M1339" t="str">
        <f>FIXED(Tabla1[[#This Row],[TASA EXE.]],0)</f>
        <v>0</v>
      </c>
      <c r="N1339" t="str">
        <f>FIXED(Tabla1[[#This Row],[IVA]],0)</f>
        <v>0</v>
      </c>
      <c r="O1339" t="str">
        <f>FIXED(Tabla1[[#This Row],[ISR RET]],0)</f>
        <v>0</v>
      </c>
      <c r="P1339" t="str">
        <f>FIXED(Tabla1[[#This Row],[IVA RET]],0)</f>
        <v>0</v>
      </c>
      <c r="R1339" s="35">
        <f>Tabla1[[#This Row],[TASA 16]]*16%</f>
        <v>0</v>
      </c>
    </row>
    <row r="1340" spans="2:20" x14ac:dyDescent="0.25">
      <c r="B1340" t="str">
        <f>'[1]210 Y RFC'!A1340</f>
        <v>NAAG730720J65</v>
      </c>
      <c r="C1340" t="str">
        <f>'[1]210 Y RFC'!B1340</f>
        <v>210-1337</v>
      </c>
      <c r="D1340" t="str">
        <f>'[1]210 Y RFC'!C1340</f>
        <v>NAJERA ARIAS GUILLERMO</v>
      </c>
      <c r="E1340" s="28">
        <f>SUMIFS(Tabla16[TASA 16],Tabla16[NUM],Tabla1[[#This Row],[CODIGO]])</f>
        <v>0</v>
      </c>
      <c r="F1340" s="28">
        <f>SUMIFS(Tabla16[TASA 0%],Tabla16[NUM],Tabla1[[#This Row],[CODIGO]])</f>
        <v>0</v>
      </c>
      <c r="G1340" s="28">
        <f>SUMIFS(Tabla16[[EXENTO ]],Tabla16[NUM],Tabla1[[#This Row],[CODIGO]])</f>
        <v>0</v>
      </c>
      <c r="H1340" s="28">
        <f>SUMIFS(Tabla16[IVA],Tabla16[NUM],Tabla1[[#This Row],[CODIGO]])</f>
        <v>0</v>
      </c>
      <c r="I1340" s="28">
        <f>SUMIFS(Tabla16[ISR RET.],Tabla16[NUM],Tabla1[[#This Row],[CODIGO]])</f>
        <v>0</v>
      </c>
      <c r="J1340" s="28">
        <f>SUMIFS(Tabla16[IVA RET.],Tabla16[NUM],Tabla1[[#This Row],[CODIGO]])</f>
        <v>0</v>
      </c>
      <c r="K1340" t="str">
        <f>FIXED(Tabla1[[#This Row],[TASA 16%]],0)</f>
        <v>0</v>
      </c>
      <c r="L1340" t="str">
        <f>FIXED(Tabla1[[#This Row],[TASA 0%]],0)</f>
        <v>0</v>
      </c>
      <c r="M1340" t="str">
        <f>FIXED(Tabla1[[#This Row],[TASA EXE.]],0)</f>
        <v>0</v>
      </c>
      <c r="N1340" t="str">
        <f>FIXED(Tabla1[[#This Row],[IVA]],0)</f>
        <v>0</v>
      </c>
      <c r="O1340" t="str">
        <f>FIXED(Tabla1[[#This Row],[ISR RET]],0)</f>
        <v>0</v>
      </c>
      <c r="P1340" t="str">
        <f>FIXED(Tabla1[[#This Row],[IVA RET]],0)</f>
        <v>0</v>
      </c>
      <c r="R1340" s="35">
        <f>Tabla1[[#This Row],[TASA 16]]*16%</f>
        <v>0</v>
      </c>
      <c r="T1340" s="67"/>
    </row>
    <row r="1341" spans="2:20" x14ac:dyDescent="0.25">
      <c r="B1341" t="str">
        <f>'[1]210 Y RFC'!A1341</f>
        <v>TOCG921014JT8</v>
      </c>
      <c r="C1341" t="str">
        <f>'[1]210 Y RFC'!B1341</f>
        <v>210-1338</v>
      </c>
      <c r="D1341" t="str">
        <f>'[1]210 Y RFC'!C1341</f>
        <v>DE LA TORRE CARRANZA GUSTAVO</v>
      </c>
      <c r="E1341" s="28">
        <f>SUMIFS(Tabla16[TASA 16],Tabla16[NUM],Tabla1[[#This Row],[CODIGO]])</f>
        <v>21568.875</v>
      </c>
      <c r="F1341" s="28">
        <f>SUMIFS(Tabla16[TASA 0%],Tabla16[NUM],Tabla1[[#This Row],[CODIGO]])</f>
        <v>5.4999999999836291E-2</v>
      </c>
      <c r="G1341" s="28">
        <f>SUMIFS(Tabla16[[EXENTO ]],Tabla16[NUM],Tabla1[[#This Row],[CODIGO]])</f>
        <v>0</v>
      </c>
      <c r="H1341" s="28">
        <f>SUMIFS(Tabla16[IVA],Tabla16[NUM],Tabla1[[#This Row],[CODIGO]])</f>
        <v>3451.02</v>
      </c>
      <c r="I1341" s="28">
        <f>SUMIFS(Tabla16[ISR RET.],Tabla16[NUM],Tabla1[[#This Row],[CODIGO]])</f>
        <v>0</v>
      </c>
      <c r="J1341" s="28">
        <f>SUMIFS(Tabla16[IVA RET.],Tabla16[NUM],Tabla1[[#This Row],[CODIGO]])</f>
        <v>0</v>
      </c>
      <c r="K1341" t="str">
        <f>FIXED(Tabla1[[#This Row],[TASA 16%]],0)</f>
        <v>21,569</v>
      </c>
      <c r="L1341" t="str">
        <f>FIXED(Tabla1[[#This Row],[TASA 0%]],0)</f>
        <v>0</v>
      </c>
      <c r="M1341" t="str">
        <f>FIXED(Tabla1[[#This Row],[TASA EXE.]],0)</f>
        <v>0</v>
      </c>
      <c r="N1341" t="str">
        <f>FIXED(Tabla1[[#This Row],[IVA]],0)</f>
        <v>3,451</v>
      </c>
      <c r="O1341" t="str">
        <f>FIXED(Tabla1[[#This Row],[ISR RET]],0)</f>
        <v>0</v>
      </c>
      <c r="P1341" t="str">
        <f>FIXED(Tabla1[[#This Row],[IVA RET]],0)</f>
        <v>0</v>
      </c>
      <c r="R1341" s="35">
        <f>Tabla1[[#This Row],[TASA 16]]*16%</f>
        <v>3451.04</v>
      </c>
    </row>
    <row r="1342" spans="2:20" x14ac:dyDescent="0.25">
      <c r="B1342" t="str">
        <f>'[1]210 Y RFC'!A1342</f>
        <v>NADL770706SM1</v>
      </c>
      <c r="C1342" t="str">
        <f>'[1]210 Y RFC'!B1342</f>
        <v>210-1339</v>
      </c>
      <c r="D1342" t="str">
        <f>'[1]210 Y RFC'!C1342</f>
        <v>NAVARRO DAVALOS JOSE LUIS</v>
      </c>
      <c r="E1342" s="28">
        <f>SUMIFS(Tabla16[TASA 16],Tabla16[NUM],Tabla1[[#This Row],[CODIGO]])</f>
        <v>0</v>
      </c>
      <c r="F1342" s="28">
        <f>SUMIFS(Tabla16[TASA 0%],Tabla16[NUM],Tabla1[[#This Row],[CODIGO]])</f>
        <v>0</v>
      </c>
      <c r="G1342" s="28">
        <f>SUMIFS(Tabla16[[EXENTO ]],Tabla16[NUM],Tabla1[[#This Row],[CODIGO]])</f>
        <v>0</v>
      </c>
      <c r="H1342" s="28">
        <f>SUMIFS(Tabla16[IVA],Tabla16[NUM],Tabla1[[#This Row],[CODIGO]])</f>
        <v>0</v>
      </c>
      <c r="I1342" s="28">
        <f>SUMIFS(Tabla16[ISR RET.],Tabla16[NUM],Tabla1[[#This Row],[CODIGO]])</f>
        <v>0</v>
      </c>
      <c r="J1342" s="28">
        <f>SUMIFS(Tabla16[IVA RET.],Tabla16[NUM],Tabla1[[#This Row],[CODIGO]])</f>
        <v>0</v>
      </c>
      <c r="K1342" t="str">
        <f>FIXED(Tabla1[[#This Row],[TASA 16%]],0)</f>
        <v>0</v>
      </c>
      <c r="L1342" t="str">
        <f>FIXED(Tabla1[[#This Row],[TASA 0%]],0)</f>
        <v>0</v>
      </c>
      <c r="M1342" t="str">
        <f>FIXED(Tabla1[[#This Row],[TASA EXE.]],0)</f>
        <v>0</v>
      </c>
      <c r="N1342" t="str">
        <f>FIXED(Tabla1[[#This Row],[IVA]],0)</f>
        <v>0</v>
      </c>
      <c r="O1342" t="str">
        <f>FIXED(Tabla1[[#This Row],[ISR RET]],0)</f>
        <v>0</v>
      </c>
      <c r="P1342" t="str">
        <f>FIXED(Tabla1[[#This Row],[IVA RET]],0)</f>
        <v>0</v>
      </c>
      <c r="R1342" s="35">
        <f>Tabla1[[#This Row],[TASA 16]]*16%</f>
        <v>0</v>
      </c>
    </row>
    <row r="1343" spans="2:20" x14ac:dyDescent="0.25">
      <c r="B1343" t="str">
        <f>'[1]210 Y RFC'!A1343</f>
        <v>IAGG840328PDA</v>
      </c>
      <c r="C1343" t="str">
        <f>'[1]210 Y RFC'!B1343</f>
        <v>210-1340</v>
      </c>
      <c r="D1343" t="str">
        <f>'[1]210 Y RFC'!C1343</f>
        <v>ISAAC GONZALEZ GABRIELA</v>
      </c>
      <c r="E1343" s="28">
        <f>SUMIFS(Tabla16[TASA 16],Tabla16[NUM],Tabla1[[#This Row],[CODIGO]])</f>
        <v>1838.9999999999998</v>
      </c>
      <c r="F1343" s="28">
        <f>SUMIFS(Tabla16[TASA 0%],Tabla16[NUM],Tabla1[[#This Row],[CODIGO]])</f>
        <v>-7.9999999999650129E-2</v>
      </c>
      <c r="G1343" s="28">
        <f>SUMIFS(Tabla16[[EXENTO ]],Tabla16[NUM],Tabla1[[#This Row],[CODIGO]])</f>
        <v>0</v>
      </c>
      <c r="H1343" s="28">
        <f>SUMIFS(Tabla16[IVA],Tabla16[NUM],Tabla1[[#This Row],[CODIGO]])</f>
        <v>294.24</v>
      </c>
      <c r="I1343" s="28">
        <f>SUMIFS(Tabla16[ISR RET.],Tabla16[NUM],Tabla1[[#This Row],[CODIGO]])</f>
        <v>0</v>
      </c>
      <c r="J1343" s="28">
        <f>SUMIFS(Tabla16[IVA RET.],Tabla16[NUM],Tabla1[[#This Row],[CODIGO]])</f>
        <v>0</v>
      </c>
      <c r="K1343" t="str">
        <f>FIXED(Tabla1[[#This Row],[TASA 16%]],0)</f>
        <v>1,839</v>
      </c>
      <c r="L1343" t="str">
        <f>FIXED(Tabla1[[#This Row],[TASA 0%]],0)</f>
        <v>0</v>
      </c>
      <c r="M1343" t="str">
        <f>FIXED(Tabla1[[#This Row],[TASA EXE.]],0)</f>
        <v>0</v>
      </c>
      <c r="N1343" t="str">
        <f>FIXED(Tabla1[[#This Row],[IVA]],0)</f>
        <v>294</v>
      </c>
      <c r="O1343" t="str">
        <f>FIXED(Tabla1[[#This Row],[ISR RET]],0)</f>
        <v>0</v>
      </c>
      <c r="P1343" t="str">
        <f>FIXED(Tabla1[[#This Row],[IVA RET]],0)</f>
        <v>0</v>
      </c>
      <c r="R1343" s="35">
        <f>Tabla1[[#This Row],[TASA 16]]*16%</f>
        <v>294.24</v>
      </c>
    </row>
    <row r="1344" spans="2:20" x14ac:dyDescent="0.25">
      <c r="B1344">
        <f>'[1]210 Y RFC'!A1344</f>
        <v>0</v>
      </c>
      <c r="C1344" t="str">
        <f>'[1]210 Y RFC'!B1344</f>
        <v>210-1341</v>
      </c>
      <c r="D1344" t="str">
        <f>'[1]210 Y RFC'!C1344</f>
        <v>REX FARMA</v>
      </c>
      <c r="E1344" s="28">
        <f>SUMIFS(Tabla16[TASA 16],Tabla16[NUM],Tabla1[[#This Row],[CODIGO]])</f>
        <v>0</v>
      </c>
      <c r="F1344" s="28">
        <f>SUMIFS(Tabla16[TASA 0%],Tabla16[NUM],Tabla1[[#This Row],[CODIGO]])</f>
        <v>0</v>
      </c>
      <c r="G1344" s="28">
        <f>SUMIFS(Tabla16[[EXENTO ]],Tabla16[NUM],Tabla1[[#This Row],[CODIGO]])</f>
        <v>0</v>
      </c>
      <c r="H1344" s="28">
        <f>SUMIFS(Tabla16[IVA],Tabla16[NUM],Tabla1[[#This Row],[CODIGO]])</f>
        <v>0</v>
      </c>
      <c r="I1344" s="28">
        <f>SUMIFS(Tabla16[ISR RET.],Tabla16[NUM],Tabla1[[#This Row],[CODIGO]])</f>
        <v>0</v>
      </c>
      <c r="J1344" s="28">
        <f>SUMIFS(Tabla16[IVA RET.],Tabla16[NUM],Tabla1[[#This Row],[CODIGO]])</f>
        <v>0</v>
      </c>
      <c r="K1344" t="str">
        <f>FIXED(Tabla1[[#This Row],[TASA 16%]],0)</f>
        <v>0</v>
      </c>
      <c r="L1344" t="str">
        <f>FIXED(Tabla1[[#This Row],[TASA 0%]],0)</f>
        <v>0</v>
      </c>
      <c r="M1344" t="str">
        <f>FIXED(Tabla1[[#This Row],[TASA EXE.]],0)</f>
        <v>0</v>
      </c>
      <c r="N1344" t="str">
        <f>FIXED(Tabla1[[#This Row],[IVA]],0)</f>
        <v>0</v>
      </c>
      <c r="O1344" t="str">
        <f>FIXED(Tabla1[[#This Row],[ISR RET]],0)</f>
        <v>0</v>
      </c>
      <c r="P1344" t="str">
        <f>FIXED(Tabla1[[#This Row],[IVA RET]],0)</f>
        <v>0</v>
      </c>
      <c r="R1344" s="35">
        <f>Tabla1[[#This Row],[TASA 16]]*16%</f>
        <v>0</v>
      </c>
    </row>
    <row r="1345" spans="2:20" x14ac:dyDescent="0.25">
      <c r="B1345" t="str">
        <f>'[1]210 Y RFC'!A1345</f>
        <v>AAZ051021C41</v>
      </c>
      <c r="C1345" t="str">
        <f>'[1]210 Y RFC'!B1345</f>
        <v>210-1342</v>
      </c>
      <c r="D1345" t="str">
        <f>'[1]210 Y RFC'!C1345</f>
        <v>ABASTECEDORA DE ABARROTES Z SA DE CV</v>
      </c>
      <c r="E1345" s="28">
        <f>SUMIFS(Tabla16[TASA 16],Tabla16[NUM],Tabla1[[#This Row],[CODIGO]])</f>
        <v>0</v>
      </c>
      <c r="F1345" s="28">
        <f>SUMIFS(Tabla16[TASA 0%],Tabla16[NUM],Tabla1[[#This Row],[CODIGO]])</f>
        <v>0</v>
      </c>
      <c r="G1345" s="28">
        <f>SUMIFS(Tabla16[[EXENTO ]],Tabla16[NUM],Tabla1[[#This Row],[CODIGO]])</f>
        <v>0</v>
      </c>
      <c r="H1345" s="28">
        <f>SUMIFS(Tabla16[IVA],Tabla16[NUM],Tabla1[[#This Row],[CODIGO]])</f>
        <v>0</v>
      </c>
      <c r="I1345" s="28">
        <f>SUMIFS(Tabla16[ISR RET.],Tabla16[NUM],Tabla1[[#This Row],[CODIGO]])</f>
        <v>0</v>
      </c>
      <c r="J1345" s="28">
        <f>SUMIFS(Tabla16[IVA RET.],Tabla16[NUM],Tabla1[[#This Row],[CODIGO]])</f>
        <v>0</v>
      </c>
      <c r="K1345" t="str">
        <f>FIXED(Tabla1[[#This Row],[TASA 16%]],0)</f>
        <v>0</v>
      </c>
      <c r="L1345" t="str">
        <f>FIXED(Tabla1[[#This Row],[TASA 0%]],0)</f>
        <v>0</v>
      </c>
      <c r="M1345" t="str">
        <f>FIXED(Tabla1[[#This Row],[TASA EXE.]],0)</f>
        <v>0</v>
      </c>
      <c r="N1345" t="str">
        <f>FIXED(Tabla1[[#This Row],[IVA]],0)</f>
        <v>0</v>
      </c>
      <c r="O1345" t="str">
        <f>FIXED(Tabla1[[#This Row],[ISR RET]],0)</f>
        <v>0</v>
      </c>
      <c r="P1345" t="str">
        <f>FIXED(Tabla1[[#This Row],[IVA RET]],0)</f>
        <v>0</v>
      </c>
      <c r="R1345" s="35">
        <f>Tabla1[[#This Row],[TASA 16]]*16%</f>
        <v>0</v>
      </c>
    </row>
    <row r="1346" spans="2:20" x14ac:dyDescent="0.25">
      <c r="B1346" t="str">
        <f>'[1]210 Y RFC'!A1346</f>
        <v>TGU020410VD2</v>
      </c>
      <c r="C1346" t="str">
        <f>'[1]210 Y RFC'!B1346</f>
        <v>210-1343</v>
      </c>
      <c r="D1346" t="str">
        <f>'[1]210 Y RFC'!C1346</f>
        <v>TOSTADAS GUADALUPE SA DE CV</v>
      </c>
      <c r="E1346" s="28">
        <f>SUMIFS(Tabla16[TASA 16],Tabla16[NUM],Tabla1[[#This Row],[CODIGO]])</f>
        <v>0</v>
      </c>
      <c r="F1346" s="28">
        <f>SUMIFS(Tabla16[TASA 0%],Tabla16[NUM],Tabla1[[#This Row],[CODIGO]])</f>
        <v>70174</v>
      </c>
      <c r="G1346" s="28">
        <f>SUMIFS(Tabla16[[EXENTO ]],Tabla16[NUM],Tabla1[[#This Row],[CODIGO]])</f>
        <v>0</v>
      </c>
      <c r="H1346" s="28">
        <f>SUMIFS(Tabla16[IVA],Tabla16[NUM],Tabla1[[#This Row],[CODIGO]])</f>
        <v>0</v>
      </c>
      <c r="I1346" s="28">
        <f>SUMIFS(Tabla16[ISR RET.],Tabla16[NUM],Tabla1[[#This Row],[CODIGO]])</f>
        <v>0</v>
      </c>
      <c r="J1346" s="28">
        <f>SUMIFS(Tabla16[IVA RET.],Tabla16[NUM],Tabla1[[#This Row],[CODIGO]])</f>
        <v>0</v>
      </c>
      <c r="K1346" t="str">
        <f>FIXED(Tabla1[[#This Row],[TASA 16%]],0)</f>
        <v>0</v>
      </c>
      <c r="L1346" t="str">
        <f>FIXED(Tabla1[[#This Row],[TASA 0%]],0)</f>
        <v>70,174</v>
      </c>
      <c r="M1346" t="str">
        <f>FIXED(Tabla1[[#This Row],[TASA EXE.]],0)</f>
        <v>0</v>
      </c>
      <c r="N1346" t="str">
        <f>FIXED(Tabla1[[#This Row],[IVA]],0)</f>
        <v>0</v>
      </c>
      <c r="O1346" t="str">
        <f>FIXED(Tabla1[[#This Row],[ISR RET]],0)</f>
        <v>0</v>
      </c>
      <c r="P1346" t="str">
        <f>FIXED(Tabla1[[#This Row],[IVA RET]],0)</f>
        <v>0</v>
      </c>
      <c r="R1346" s="35">
        <f>Tabla1[[#This Row],[TASA 16]]*16%</f>
        <v>0</v>
      </c>
    </row>
    <row r="1347" spans="2:20" x14ac:dyDescent="0.25">
      <c r="B1347" t="str">
        <f>'[1]210 Y RFC'!A1347</f>
        <v>BSU890426KK7</v>
      </c>
      <c r="C1347" t="str">
        <f>'[1]210 Y RFC'!B1347</f>
        <v>210-1344</v>
      </c>
      <c r="D1347" t="str">
        <f>'[1]210 Y RFC'!C1347</f>
        <v>BRONCEADORES SUPREMOS SA DE CV</v>
      </c>
      <c r="E1347" s="28">
        <f>SUMIFS(Tabla16[TASA 16],Tabla16[NUM],Tabla1[[#This Row],[CODIGO]])</f>
        <v>0</v>
      </c>
      <c r="F1347" s="28">
        <f>SUMIFS(Tabla16[TASA 0%],Tabla16[NUM],Tabla1[[#This Row],[CODIGO]])</f>
        <v>0</v>
      </c>
      <c r="G1347" s="28">
        <f>SUMIFS(Tabla16[[EXENTO ]],Tabla16[NUM],Tabla1[[#This Row],[CODIGO]])</f>
        <v>0</v>
      </c>
      <c r="H1347" s="28">
        <f>SUMIFS(Tabla16[IVA],Tabla16[NUM],Tabla1[[#This Row],[CODIGO]])</f>
        <v>0</v>
      </c>
      <c r="I1347" s="28">
        <f>SUMIFS(Tabla16[ISR RET.],Tabla16[NUM],Tabla1[[#This Row],[CODIGO]])</f>
        <v>0</v>
      </c>
      <c r="J1347" s="28">
        <f>SUMIFS(Tabla16[IVA RET.],Tabla16[NUM],Tabla1[[#This Row],[CODIGO]])</f>
        <v>0</v>
      </c>
      <c r="K1347" t="str">
        <f>FIXED(Tabla1[[#This Row],[TASA 16%]],0)</f>
        <v>0</v>
      </c>
      <c r="L1347" t="str">
        <f>FIXED(Tabla1[[#This Row],[TASA 0%]],0)</f>
        <v>0</v>
      </c>
      <c r="M1347" t="str">
        <f>FIXED(Tabla1[[#This Row],[TASA EXE.]],0)</f>
        <v>0</v>
      </c>
      <c r="N1347" t="str">
        <f>FIXED(Tabla1[[#This Row],[IVA]],0)</f>
        <v>0</v>
      </c>
      <c r="O1347" t="str">
        <f>FIXED(Tabla1[[#This Row],[ISR RET]],0)</f>
        <v>0</v>
      </c>
      <c r="P1347" t="str">
        <f>FIXED(Tabla1[[#This Row],[IVA RET]],0)</f>
        <v>0</v>
      </c>
      <c r="R1347" s="35">
        <f>Tabla1[[#This Row],[TASA 16]]*16%</f>
        <v>0</v>
      </c>
    </row>
    <row r="1348" spans="2:20" x14ac:dyDescent="0.25">
      <c r="B1348" t="str">
        <f>'[1]210 Y RFC'!A1348</f>
        <v>PHA0208276D6</v>
      </c>
      <c r="C1348" t="str">
        <f>'[1]210 Y RFC'!B1348</f>
        <v>210-1345</v>
      </c>
      <c r="D1348" t="str">
        <f>'[1]210 Y RFC'!C1348</f>
        <v>PHARMAGROUP SA DE CV</v>
      </c>
      <c r="E1348" s="28">
        <f>SUMIFS(Tabla16[TASA 16],Tabla16[NUM],Tabla1[[#This Row],[CODIGO]])</f>
        <v>0</v>
      </c>
      <c r="F1348" s="28">
        <f>SUMIFS(Tabla16[TASA 0%],Tabla16[NUM],Tabla1[[#This Row],[CODIGO]])</f>
        <v>0</v>
      </c>
      <c r="G1348" s="28">
        <f>SUMIFS(Tabla16[[EXENTO ]],Tabla16[NUM],Tabla1[[#This Row],[CODIGO]])</f>
        <v>0</v>
      </c>
      <c r="H1348" s="28">
        <f>SUMIFS(Tabla16[IVA],Tabla16[NUM],Tabla1[[#This Row],[CODIGO]])</f>
        <v>0</v>
      </c>
      <c r="I1348" s="28">
        <f>SUMIFS(Tabla16[ISR RET.],Tabla16[NUM],Tabla1[[#This Row],[CODIGO]])</f>
        <v>0</v>
      </c>
      <c r="J1348" s="28">
        <f>SUMIFS(Tabla16[IVA RET.],Tabla16[NUM],Tabla1[[#This Row],[CODIGO]])</f>
        <v>0</v>
      </c>
      <c r="K1348" t="str">
        <f>FIXED(Tabla1[[#This Row],[TASA 16%]],0)</f>
        <v>0</v>
      </c>
      <c r="L1348" t="str">
        <f>FIXED(Tabla1[[#This Row],[TASA 0%]],0)</f>
        <v>0</v>
      </c>
      <c r="M1348" t="str">
        <f>FIXED(Tabla1[[#This Row],[TASA EXE.]],0)</f>
        <v>0</v>
      </c>
      <c r="N1348" t="str">
        <f>FIXED(Tabla1[[#This Row],[IVA]],0)</f>
        <v>0</v>
      </c>
      <c r="O1348" t="str">
        <f>FIXED(Tabla1[[#This Row],[ISR RET]],0)</f>
        <v>0</v>
      </c>
      <c r="P1348" t="str">
        <f>FIXED(Tabla1[[#This Row],[IVA RET]],0)</f>
        <v>0</v>
      </c>
      <c r="R1348" s="35">
        <f>Tabla1[[#This Row],[TASA 16]]*16%</f>
        <v>0</v>
      </c>
    </row>
    <row r="1349" spans="2:20" x14ac:dyDescent="0.25">
      <c r="B1349" t="str">
        <f>'[1]210 Y RFC'!A1349</f>
        <v>HEVR730601AF2</v>
      </c>
      <c r="C1349" t="str">
        <f>'[1]210 Y RFC'!B1349</f>
        <v>210-1346</v>
      </c>
      <c r="D1349" t="str">
        <f>'[1]210 Y RFC'!C1349</f>
        <v>HERNANDEZ VEGA RODRIGO</v>
      </c>
      <c r="E1349" s="28">
        <f>SUMIFS(Tabla16[TASA 16],Tabla16[NUM],Tabla1[[#This Row],[CODIGO]])</f>
        <v>0</v>
      </c>
      <c r="F1349" s="28">
        <f>SUMIFS(Tabla16[TASA 0%],Tabla16[NUM],Tabla1[[#This Row],[CODIGO]])</f>
        <v>0</v>
      </c>
      <c r="G1349" s="28">
        <f>SUMIFS(Tabla16[[EXENTO ]],Tabla16[NUM],Tabla1[[#This Row],[CODIGO]])</f>
        <v>0</v>
      </c>
      <c r="H1349" s="28">
        <f>SUMIFS(Tabla16[IVA],Tabla16[NUM],Tabla1[[#This Row],[CODIGO]])</f>
        <v>0</v>
      </c>
      <c r="I1349" s="28">
        <f>SUMIFS(Tabla16[ISR RET.],Tabla16[NUM],Tabla1[[#This Row],[CODIGO]])</f>
        <v>0</v>
      </c>
      <c r="J1349" s="28">
        <f>SUMIFS(Tabla16[IVA RET.],Tabla16[NUM],Tabla1[[#This Row],[CODIGO]])</f>
        <v>0</v>
      </c>
      <c r="K1349" t="str">
        <f>FIXED(Tabla1[[#This Row],[TASA 16%]],0)</f>
        <v>0</v>
      </c>
      <c r="L1349" t="str">
        <f>FIXED(Tabla1[[#This Row],[TASA 0%]],0)</f>
        <v>0</v>
      </c>
      <c r="M1349" t="str">
        <f>FIXED(Tabla1[[#This Row],[TASA EXE.]],0)</f>
        <v>0</v>
      </c>
      <c r="N1349" t="str">
        <f>FIXED(Tabla1[[#This Row],[IVA]],0)</f>
        <v>0</v>
      </c>
      <c r="O1349" t="str">
        <f>FIXED(Tabla1[[#This Row],[ISR RET]],0)</f>
        <v>0</v>
      </c>
      <c r="P1349" t="str">
        <f>FIXED(Tabla1[[#This Row],[IVA RET]],0)</f>
        <v>0</v>
      </c>
      <c r="R1349" s="35">
        <f>Tabla1[[#This Row],[TASA 16]]*16%</f>
        <v>0</v>
      </c>
    </row>
    <row r="1350" spans="2:20" x14ac:dyDescent="0.25">
      <c r="B1350" t="str">
        <f>'[1]210 Y RFC'!A1350</f>
        <v>OEA021105BG6</v>
      </c>
      <c r="C1350" t="str">
        <f>'[1]210 Y RFC'!B1350</f>
        <v>210-1347</v>
      </c>
      <c r="D1350" t="str">
        <f>'[1]210 Y RFC'!C1350</f>
        <v>OPERADORA DE ENERGETICOS DE LOS ALTOS SA DE CV</v>
      </c>
      <c r="E1350" s="28">
        <f>SUMIFS(Tabla16[TASA 16],Tabla16[NUM],Tabla1[[#This Row],[CODIGO]])</f>
        <v>0</v>
      </c>
      <c r="F1350" s="28">
        <f>SUMIFS(Tabla16[TASA 0%],Tabla16[NUM],Tabla1[[#This Row],[CODIGO]])</f>
        <v>0</v>
      </c>
      <c r="G1350" s="28">
        <f>SUMIFS(Tabla16[[EXENTO ]],Tabla16[NUM],Tabla1[[#This Row],[CODIGO]])</f>
        <v>0</v>
      </c>
      <c r="H1350" s="28">
        <f>SUMIFS(Tabla16[IVA],Tabla16[NUM],Tabla1[[#This Row],[CODIGO]])</f>
        <v>0</v>
      </c>
      <c r="I1350" s="28">
        <f>SUMIFS(Tabla16[ISR RET.],Tabla16[NUM],Tabla1[[#This Row],[CODIGO]])</f>
        <v>0</v>
      </c>
      <c r="J1350" s="28">
        <f>SUMIFS(Tabla16[IVA RET.],Tabla16[NUM],Tabla1[[#This Row],[CODIGO]])</f>
        <v>0</v>
      </c>
      <c r="K1350" t="str">
        <f>FIXED(Tabla1[[#This Row],[TASA 16%]],0)</f>
        <v>0</v>
      </c>
      <c r="L1350" t="str">
        <f>FIXED(Tabla1[[#This Row],[TASA 0%]],0)</f>
        <v>0</v>
      </c>
      <c r="M1350" t="str">
        <f>FIXED(Tabla1[[#This Row],[TASA EXE.]],0)</f>
        <v>0</v>
      </c>
      <c r="N1350" t="str">
        <f>FIXED(Tabla1[[#This Row],[IVA]],0)</f>
        <v>0</v>
      </c>
      <c r="O1350" t="str">
        <f>FIXED(Tabla1[[#This Row],[ISR RET]],0)</f>
        <v>0</v>
      </c>
      <c r="P1350" t="str">
        <f>FIXED(Tabla1[[#This Row],[IVA RET]],0)</f>
        <v>0</v>
      </c>
      <c r="R1350" s="35">
        <f>Tabla1[[#This Row],[TASA 16]]*16%</f>
        <v>0</v>
      </c>
    </row>
    <row r="1351" spans="2:20" x14ac:dyDescent="0.25">
      <c r="B1351" t="str">
        <f>'[1]210 Y RFC'!A1351</f>
        <v>HST920117IH8</v>
      </c>
      <c r="C1351" t="str">
        <f>'[1]210 Y RFC'!B1351</f>
        <v>210-1348</v>
      </c>
      <c r="D1351" t="str">
        <f>'[1]210 Y RFC'!C1351</f>
        <v>HOSPEDAJE Y SERVICIOS TEPA SA DE CV</v>
      </c>
      <c r="E1351" s="28">
        <f>SUMIFS(Tabla16[TASA 16],Tabla16[NUM],Tabla1[[#This Row],[CODIGO]])</f>
        <v>0</v>
      </c>
      <c r="F1351" s="28">
        <f>SUMIFS(Tabla16[TASA 0%],Tabla16[NUM],Tabla1[[#This Row],[CODIGO]])</f>
        <v>0</v>
      </c>
      <c r="G1351" s="28">
        <f>SUMIFS(Tabla16[[EXENTO ]],Tabla16[NUM],Tabla1[[#This Row],[CODIGO]])</f>
        <v>0</v>
      </c>
      <c r="H1351" s="28">
        <f>SUMIFS(Tabla16[IVA],Tabla16[NUM],Tabla1[[#This Row],[CODIGO]])</f>
        <v>0</v>
      </c>
      <c r="I1351" s="28">
        <f>SUMIFS(Tabla16[ISR RET.],Tabla16[NUM],Tabla1[[#This Row],[CODIGO]])</f>
        <v>0</v>
      </c>
      <c r="J1351" s="28">
        <f>SUMIFS(Tabla16[IVA RET.],Tabla16[NUM],Tabla1[[#This Row],[CODIGO]])</f>
        <v>0</v>
      </c>
      <c r="K1351" t="str">
        <f>FIXED(Tabla1[[#This Row],[TASA 16%]],0)</f>
        <v>0</v>
      </c>
      <c r="L1351" t="str">
        <f>FIXED(Tabla1[[#This Row],[TASA 0%]],0)</f>
        <v>0</v>
      </c>
      <c r="M1351" t="str">
        <f>FIXED(Tabla1[[#This Row],[TASA EXE.]],0)</f>
        <v>0</v>
      </c>
      <c r="N1351" t="str">
        <f>FIXED(Tabla1[[#This Row],[IVA]],0)</f>
        <v>0</v>
      </c>
      <c r="O1351" t="str">
        <f>FIXED(Tabla1[[#This Row],[ISR RET]],0)</f>
        <v>0</v>
      </c>
      <c r="P1351" t="str">
        <f>FIXED(Tabla1[[#This Row],[IVA RET]],0)</f>
        <v>0</v>
      </c>
      <c r="R1351" s="35">
        <f>Tabla1[[#This Row],[TASA 16]]*16%</f>
        <v>0</v>
      </c>
    </row>
    <row r="1352" spans="2:20" x14ac:dyDescent="0.25">
      <c r="B1352" t="str">
        <f>'[1]210 Y RFC'!A1352</f>
        <v>CAR970821J72</v>
      </c>
      <c r="C1352" t="str">
        <f>'[1]210 Y RFC'!B1352</f>
        <v>210-1349</v>
      </c>
      <c r="D1352" t="str">
        <f>'[1]210 Y RFC'!C1352</f>
        <v>COMERCIALIZADORA ARANDAS SA DE CV</v>
      </c>
      <c r="E1352" s="28">
        <f>SUMIFS(Tabla16[TASA 16],Tabla16[NUM],Tabla1[[#This Row],[CODIGO]])</f>
        <v>0</v>
      </c>
      <c r="F1352" s="28">
        <f>SUMIFS(Tabla16[TASA 0%],Tabla16[NUM],Tabla1[[#This Row],[CODIGO]])</f>
        <v>0</v>
      </c>
      <c r="G1352" s="28">
        <f>SUMIFS(Tabla16[[EXENTO ]],Tabla16[NUM],Tabla1[[#This Row],[CODIGO]])</f>
        <v>0</v>
      </c>
      <c r="H1352" s="28">
        <f>SUMIFS(Tabla16[IVA],Tabla16[NUM],Tabla1[[#This Row],[CODIGO]])</f>
        <v>0</v>
      </c>
      <c r="I1352" s="28">
        <f>SUMIFS(Tabla16[ISR RET.],Tabla16[NUM],Tabla1[[#This Row],[CODIGO]])</f>
        <v>0</v>
      </c>
      <c r="J1352" s="28">
        <f>SUMIFS(Tabla16[IVA RET.],Tabla16[NUM],Tabla1[[#This Row],[CODIGO]])</f>
        <v>0</v>
      </c>
      <c r="K1352" t="str">
        <f>FIXED(Tabla1[[#This Row],[TASA 16%]],0)</f>
        <v>0</v>
      </c>
      <c r="L1352" t="str">
        <f>FIXED(Tabla1[[#This Row],[TASA 0%]],0)</f>
        <v>0</v>
      </c>
      <c r="M1352" t="str">
        <f>FIXED(Tabla1[[#This Row],[TASA EXE.]],0)</f>
        <v>0</v>
      </c>
      <c r="N1352" t="str">
        <f>FIXED(Tabla1[[#This Row],[IVA]],0)</f>
        <v>0</v>
      </c>
      <c r="O1352" t="str">
        <f>FIXED(Tabla1[[#This Row],[ISR RET]],0)</f>
        <v>0</v>
      </c>
      <c r="P1352" t="str">
        <f>FIXED(Tabla1[[#This Row],[IVA RET]],0)</f>
        <v>0</v>
      </c>
      <c r="R1352" s="35">
        <f>Tabla1[[#This Row],[TASA 16]]*16%</f>
        <v>0</v>
      </c>
      <c r="T1352" s="67"/>
    </row>
    <row r="1353" spans="2:20" x14ac:dyDescent="0.25">
      <c r="B1353" t="str">
        <f>'[1]210 Y RFC'!A1353</f>
        <v>OCO190807SZ6</v>
      </c>
      <c r="C1353" t="str">
        <f>'[1]210 Y RFC'!B1353</f>
        <v>210-1350</v>
      </c>
      <c r="D1353" t="str">
        <f>'[1]210 Y RFC'!C1353</f>
        <v>OFERTAS Y COMERCIALIZACION SA DE CV</v>
      </c>
      <c r="E1353" s="28">
        <f>SUMIFS(Tabla16[TASA 16],Tabla16[NUM],Tabla1[[#This Row],[CODIGO]])</f>
        <v>0</v>
      </c>
      <c r="F1353" s="28">
        <f>SUMIFS(Tabla16[TASA 0%],Tabla16[NUM],Tabla1[[#This Row],[CODIGO]])</f>
        <v>0</v>
      </c>
      <c r="G1353" s="28">
        <f>SUMIFS(Tabla16[[EXENTO ]],Tabla16[NUM],Tabla1[[#This Row],[CODIGO]])</f>
        <v>0</v>
      </c>
      <c r="H1353" s="28">
        <f>SUMIFS(Tabla16[IVA],Tabla16[NUM],Tabla1[[#This Row],[CODIGO]])</f>
        <v>0</v>
      </c>
      <c r="I1353" s="28">
        <f>SUMIFS(Tabla16[ISR RET.],Tabla16[NUM],Tabla1[[#This Row],[CODIGO]])</f>
        <v>0</v>
      </c>
      <c r="J1353" s="28">
        <f>SUMIFS(Tabla16[IVA RET.],Tabla16[NUM],Tabla1[[#This Row],[CODIGO]])</f>
        <v>0</v>
      </c>
      <c r="K1353" t="str">
        <f>FIXED(Tabla1[[#This Row],[TASA 16%]],0)</f>
        <v>0</v>
      </c>
      <c r="L1353" t="str">
        <f>FIXED(Tabla1[[#This Row],[TASA 0%]],0)</f>
        <v>0</v>
      </c>
      <c r="M1353" t="str">
        <f>FIXED(Tabla1[[#This Row],[TASA EXE.]],0)</f>
        <v>0</v>
      </c>
      <c r="N1353" t="str">
        <f>FIXED(Tabla1[[#This Row],[IVA]],0)</f>
        <v>0</v>
      </c>
      <c r="O1353" t="str">
        <f>FIXED(Tabla1[[#This Row],[ISR RET]],0)</f>
        <v>0</v>
      </c>
      <c r="P1353" t="str">
        <f>FIXED(Tabla1[[#This Row],[IVA RET]],0)</f>
        <v>0</v>
      </c>
      <c r="R1353" s="35">
        <f>Tabla1[[#This Row],[TASA 16]]*16%</f>
        <v>0</v>
      </c>
    </row>
    <row r="1354" spans="2:20" x14ac:dyDescent="0.25">
      <c r="B1354" t="str">
        <f>'[1]210 Y RFC'!A1354</f>
        <v>FAGM601210MA5</v>
      </c>
      <c r="C1354" t="str">
        <f>'[1]210 Y RFC'!B1354</f>
        <v>210-1351</v>
      </c>
      <c r="D1354" t="str">
        <f>'[1]210 Y RFC'!C1354</f>
        <v>FRANCO GONZALEZ MARIA BEATRIZ</v>
      </c>
      <c r="E1354" s="28">
        <f>SUMIFS(Tabla16[TASA 16],Tabla16[NUM],Tabla1[[#This Row],[CODIGO]])</f>
        <v>0</v>
      </c>
      <c r="F1354" s="28">
        <f>SUMIFS(Tabla16[TASA 0%],Tabla16[NUM],Tabla1[[#This Row],[CODIGO]])</f>
        <v>0</v>
      </c>
      <c r="G1354" s="28">
        <f>SUMIFS(Tabla16[[EXENTO ]],Tabla16[NUM],Tabla1[[#This Row],[CODIGO]])</f>
        <v>0</v>
      </c>
      <c r="H1354" s="28">
        <f>SUMIFS(Tabla16[IVA],Tabla16[NUM],Tabla1[[#This Row],[CODIGO]])</f>
        <v>0</v>
      </c>
      <c r="I1354" s="28">
        <f>SUMIFS(Tabla16[ISR RET.],Tabla16[NUM],Tabla1[[#This Row],[CODIGO]])</f>
        <v>0</v>
      </c>
      <c r="J1354" s="28">
        <f>SUMIFS(Tabla16[IVA RET.],Tabla16[NUM],Tabla1[[#This Row],[CODIGO]])</f>
        <v>0</v>
      </c>
      <c r="K1354" t="str">
        <f>FIXED(Tabla1[[#This Row],[TASA 16%]],0)</f>
        <v>0</v>
      </c>
      <c r="L1354" t="str">
        <f>FIXED(Tabla1[[#This Row],[TASA 0%]],0)</f>
        <v>0</v>
      </c>
      <c r="M1354" t="str">
        <f>FIXED(Tabla1[[#This Row],[TASA EXE.]],0)</f>
        <v>0</v>
      </c>
      <c r="N1354" t="str">
        <f>FIXED(Tabla1[[#This Row],[IVA]],0)</f>
        <v>0</v>
      </c>
      <c r="O1354" t="str">
        <f>FIXED(Tabla1[[#This Row],[ISR RET]],0)</f>
        <v>0</v>
      </c>
      <c r="P1354" t="str">
        <f>FIXED(Tabla1[[#This Row],[IVA RET]],0)</f>
        <v>0</v>
      </c>
      <c r="R1354" s="35">
        <f>Tabla1[[#This Row],[TASA 16]]*16%</f>
        <v>0</v>
      </c>
    </row>
    <row r="1355" spans="2:20" x14ac:dyDescent="0.25">
      <c r="B1355" t="str">
        <f>'[1]210 Y RFC'!A1355</f>
        <v>BEMJ9403063Z0</v>
      </c>
      <c r="C1355" t="str">
        <f>'[1]210 Y RFC'!B1355</f>
        <v>210-1352</v>
      </c>
      <c r="D1355" t="str">
        <f>'[1]210 Y RFC'!C1355</f>
        <v>BECERRA MEZA JUAN PABLO</v>
      </c>
      <c r="E1355" s="28">
        <f>SUMIFS(Tabla16[TASA 16],Tabla16[NUM],Tabla1[[#This Row],[CODIGO]])</f>
        <v>0</v>
      </c>
      <c r="F1355" s="28">
        <f>SUMIFS(Tabla16[TASA 0%],Tabla16[NUM],Tabla1[[#This Row],[CODIGO]])</f>
        <v>0</v>
      </c>
      <c r="G1355" s="28">
        <f>SUMIFS(Tabla16[[EXENTO ]],Tabla16[NUM],Tabla1[[#This Row],[CODIGO]])</f>
        <v>0</v>
      </c>
      <c r="H1355" s="28">
        <f>SUMIFS(Tabla16[IVA],Tabla16[NUM],Tabla1[[#This Row],[CODIGO]])</f>
        <v>0</v>
      </c>
      <c r="I1355" s="28">
        <f>SUMIFS(Tabla16[ISR RET.],Tabla16[NUM],Tabla1[[#This Row],[CODIGO]])</f>
        <v>0</v>
      </c>
      <c r="J1355" s="28">
        <f>SUMIFS(Tabla16[IVA RET.],Tabla16[NUM],Tabla1[[#This Row],[CODIGO]])</f>
        <v>0</v>
      </c>
      <c r="K1355" t="str">
        <f>FIXED(Tabla1[[#This Row],[TASA 16%]],0)</f>
        <v>0</v>
      </c>
      <c r="L1355" t="str">
        <f>FIXED(Tabla1[[#This Row],[TASA 0%]],0)</f>
        <v>0</v>
      </c>
      <c r="M1355" t="str">
        <f>FIXED(Tabla1[[#This Row],[TASA EXE.]],0)</f>
        <v>0</v>
      </c>
      <c r="N1355" t="str">
        <f>FIXED(Tabla1[[#This Row],[IVA]],0)</f>
        <v>0</v>
      </c>
      <c r="O1355" t="str">
        <f>FIXED(Tabla1[[#This Row],[ISR RET]],0)</f>
        <v>0</v>
      </c>
      <c r="P1355" t="str">
        <f>FIXED(Tabla1[[#This Row],[IVA RET]],0)</f>
        <v>0</v>
      </c>
      <c r="R1355" s="35">
        <f>Tabla1[[#This Row],[TASA 16]]*16%</f>
        <v>0</v>
      </c>
    </row>
    <row r="1356" spans="2:20" x14ac:dyDescent="0.25">
      <c r="B1356" t="str">
        <f>'[1]210 Y RFC'!A1356</f>
        <v>ROCR7708221S9</v>
      </c>
      <c r="C1356" t="str">
        <f>'[1]210 Y RFC'!B1356</f>
        <v>210-1353</v>
      </c>
      <c r="D1356" t="str">
        <f>'[1]210 Y RFC'!C1356</f>
        <v>RODRIGUEZ CANALES RAYMUNDO</v>
      </c>
      <c r="E1356" s="28">
        <f>SUMIFS(Tabla16[TASA 16],Tabla16[NUM],Tabla1[[#This Row],[CODIGO]])</f>
        <v>0</v>
      </c>
      <c r="F1356" s="28">
        <f>SUMIFS(Tabla16[TASA 0%],Tabla16[NUM],Tabla1[[#This Row],[CODIGO]])</f>
        <v>0</v>
      </c>
      <c r="G1356" s="28">
        <f>SUMIFS(Tabla16[[EXENTO ]],Tabla16[NUM],Tabla1[[#This Row],[CODIGO]])</f>
        <v>0</v>
      </c>
      <c r="H1356" s="28">
        <f>SUMIFS(Tabla16[IVA],Tabla16[NUM],Tabla1[[#This Row],[CODIGO]])</f>
        <v>0</v>
      </c>
      <c r="I1356" s="28">
        <f>SUMIFS(Tabla16[ISR RET.],Tabla16[NUM],Tabla1[[#This Row],[CODIGO]])</f>
        <v>0</v>
      </c>
      <c r="J1356" s="28">
        <f>SUMIFS(Tabla16[IVA RET.],Tabla16[NUM],Tabla1[[#This Row],[CODIGO]])</f>
        <v>0</v>
      </c>
      <c r="K1356" t="str">
        <f>FIXED(Tabla1[[#This Row],[TASA 16%]],0)</f>
        <v>0</v>
      </c>
      <c r="L1356" t="str">
        <f>FIXED(Tabla1[[#This Row],[TASA 0%]],0)</f>
        <v>0</v>
      </c>
      <c r="M1356" t="str">
        <f>FIXED(Tabla1[[#This Row],[TASA EXE.]],0)</f>
        <v>0</v>
      </c>
      <c r="N1356" t="str">
        <f>FIXED(Tabla1[[#This Row],[IVA]],0)</f>
        <v>0</v>
      </c>
      <c r="O1356" t="str">
        <f>FIXED(Tabla1[[#This Row],[ISR RET]],0)</f>
        <v>0</v>
      </c>
      <c r="P1356" t="str">
        <f>FIXED(Tabla1[[#This Row],[IVA RET]],0)</f>
        <v>0</v>
      </c>
      <c r="R1356" s="35">
        <f>Tabla1[[#This Row],[TASA 16]]*16%</f>
        <v>0</v>
      </c>
    </row>
    <row r="1357" spans="2:20" x14ac:dyDescent="0.25">
      <c r="B1357" t="str">
        <f>'[1]210 Y RFC'!A1357</f>
        <v>GOAR420205GZ9</v>
      </c>
      <c r="C1357" t="str">
        <f>'[1]210 Y RFC'!B1357</f>
        <v>210-1354</v>
      </c>
      <c r="D1357" t="str">
        <f>'[1]210 Y RFC'!C1357</f>
        <v>GONZALEZ ABUNDES ROGELIO</v>
      </c>
      <c r="E1357" s="28">
        <f>SUMIFS(Tabla16[TASA 16],Tabla16[NUM],Tabla1[[#This Row],[CODIGO]])</f>
        <v>0</v>
      </c>
      <c r="F1357" s="28">
        <f>SUMIFS(Tabla16[TASA 0%],Tabla16[NUM],Tabla1[[#This Row],[CODIGO]])</f>
        <v>0</v>
      </c>
      <c r="G1357" s="28">
        <f>SUMIFS(Tabla16[[EXENTO ]],Tabla16[NUM],Tabla1[[#This Row],[CODIGO]])</f>
        <v>0</v>
      </c>
      <c r="H1357" s="28">
        <f>SUMIFS(Tabla16[IVA],Tabla16[NUM],Tabla1[[#This Row],[CODIGO]])</f>
        <v>0</v>
      </c>
      <c r="I1357" s="28">
        <f>SUMIFS(Tabla16[ISR RET.],Tabla16[NUM],Tabla1[[#This Row],[CODIGO]])</f>
        <v>0</v>
      </c>
      <c r="J1357" s="28">
        <f>SUMIFS(Tabla16[IVA RET.],Tabla16[NUM],Tabla1[[#This Row],[CODIGO]])</f>
        <v>0</v>
      </c>
      <c r="K1357" t="str">
        <f>FIXED(Tabla1[[#This Row],[TASA 16%]],0)</f>
        <v>0</v>
      </c>
      <c r="L1357" t="str">
        <f>FIXED(Tabla1[[#This Row],[TASA 0%]],0)</f>
        <v>0</v>
      </c>
      <c r="M1357" t="str">
        <f>FIXED(Tabla1[[#This Row],[TASA EXE.]],0)</f>
        <v>0</v>
      </c>
      <c r="N1357" t="str">
        <f>FIXED(Tabla1[[#This Row],[IVA]],0)</f>
        <v>0</v>
      </c>
      <c r="O1357" t="str">
        <f>FIXED(Tabla1[[#This Row],[ISR RET]],0)</f>
        <v>0</v>
      </c>
      <c r="P1357" t="str">
        <f>FIXED(Tabla1[[#This Row],[IVA RET]],0)</f>
        <v>0</v>
      </c>
      <c r="R1357" s="35">
        <f>Tabla1[[#This Row],[TASA 16]]*16%</f>
        <v>0</v>
      </c>
    </row>
    <row r="1358" spans="2:20" x14ac:dyDescent="0.25">
      <c r="B1358" t="str">
        <f>'[1]210 Y RFC'!A1358</f>
        <v>IIMV770402HN5</v>
      </c>
      <c r="C1358" t="str">
        <f>'[1]210 Y RFC'!B1358</f>
        <v>210-1355</v>
      </c>
      <c r="D1358" t="str">
        <f>'[1]210 Y RFC'!C1358</f>
        <v>IÑIGUEZ MARTIN VICTOR HUGO</v>
      </c>
      <c r="E1358" s="28">
        <f>SUMIFS(Tabla16[TASA 16],Tabla16[NUM],Tabla1[[#This Row],[CODIGO]])</f>
        <v>0</v>
      </c>
      <c r="F1358" s="28">
        <f>SUMIFS(Tabla16[TASA 0%],Tabla16[NUM],Tabla1[[#This Row],[CODIGO]])</f>
        <v>0</v>
      </c>
      <c r="G1358" s="28">
        <f>SUMIFS(Tabla16[[EXENTO ]],Tabla16[NUM],Tabla1[[#This Row],[CODIGO]])</f>
        <v>0</v>
      </c>
      <c r="H1358" s="28">
        <f>SUMIFS(Tabla16[IVA],Tabla16[NUM],Tabla1[[#This Row],[CODIGO]])</f>
        <v>0</v>
      </c>
      <c r="I1358" s="28">
        <f>SUMIFS(Tabla16[ISR RET.],Tabla16[NUM],Tabla1[[#This Row],[CODIGO]])</f>
        <v>0</v>
      </c>
      <c r="J1358" s="28">
        <f>SUMIFS(Tabla16[IVA RET.],Tabla16[NUM],Tabla1[[#This Row],[CODIGO]])</f>
        <v>0</v>
      </c>
      <c r="K1358" t="str">
        <f>FIXED(Tabla1[[#This Row],[TASA 16%]],0)</f>
        <v>0</v>
      </c>
      <c r="L1358" t="str">
        <f>FIXED(Tabla1[[#This Row],[TASA 0%]],0)</f>
        <v>0</v>
      </c>
      <c r="M1358" t="str">
        <f>FIXED(Tabla1[[#This Row],[TASA EXE.]],0)</f>
        <v>0</v>
      </c>
      <c r="N1358" t="str">
        <f>FIXED(Tabla1[[#This Row],[IVA]],0)</f>
        <v>0</v>
      </c>
      <c r="O1358" t="str">
        <f>FIXED(Tabla1[[#This Row],[ISR RET]],0)</f>
        <v>0</v>
      </c>
      <c r="P1358" t="str">
        <f>FIXED(Tabla1[[#This Row],[IVA RET]],0)</f>
        <v>0</v>
      </c>
      <c r="R1358" s="35">
        <f>Tabla1[[#This Row],[TASA 16]]*16%</f>
        <v>0</v>
      </c>
    </row>
    <row r="1359" spans="2:20" x14ac:dyDescent="0.25">
      <c r="B1359" t="str">
        <f>'[1]210 Y RFC'!A1359</f>
        <v>GUPG6901176V3</v>
      </c>
      <c r="C1359" t="str">
        <f>'[1]210 Y RFC'!B1359</f>
        <v>210-1356</v>
      </c>
      <c r="D1359" t="str">
        <f>'[1]210 Y RFC'!C1359</f>
        <v>GUTIERREZ PULIDO GUSTAVO</v>
      </c>
      <c r="E1359" s="28">
        <f>SUMIFS(Tabla16[TASA 16],Tabla16[NUM],Tabla1[[#This Row],[CODIGO]])</f>
        <v>0</v>
      </c>
      <c r="F1359" s="28">
        <f>SUMIFS(Tabla16[TASA 0%],Tabla16[NUM],Tabla1[[#This Row],[CODIGO]])</f>
        <v>0</v>
      </c>
      <c r="G1359" s="28">
        <f>SUMIFS(Tabla16[[EXENTO ]],Tabla16[NUM],Tabla1[[#This Row],[CODIGO]])</f>
        <v>0</v>
      </c>
      <c r="H1359" s="28">
        <f>SUMIFS(Tabla16[IVA],Tabla16[NUM],Tabla1[[#This Row],[CODIGO]])</f>
        <v>0</v>
      </c>
      <c r="I1359" s="28">
        <f>SUMIFS(Tabla16[ISR RET.],Tabla16[NUM],Tabla1[[#This Row],[CODIGO]])</f>
        <v>0</v>
      </c>
      <c r="J1359" s="28">
        <f>SUMIFS(Tabla16[IVA RET.],Tabla16[NUM],Tabla1[[#This Row],[CODIGO]])</f>
        <v>0</v>
      </c>
      <c r="K1359" t="str">
        <f>FIXED(Tabla1[[#This Row],[TASA 16%]],0)</f>
        <v>0</v>
      </c>
      <c r="L1359" t="str">
        <f>FIXED(Tabla1[[#This Row],[TASA 0%]],0)</f>
        <v>0</v>
      </c>
      <c r="M1359" t="str">
        <f>FIXED(Tabla1[[#This Row],[TASA EXE.]],0)</f>
        <v>0</v>
      </c>
      <c r="N1359" t="str">
        <f>FIXED(Tabla1[[#This Row],[IVA]],0)</f>
        <v>0</v>
      </c>
      <c r="O1359" t="str">
        <f>FIXED(Tabla1[[#This Row],[ISR RET]],0)</f>
        <v>0</v>
      </c>
      <c r="P1359" t="str">
        <f>FIXED(Tabla1[[#This Row],[IVA RET]],0)</f>
        <v>0</v>
      </c>
      <c r="R1359" s="35">
        <f>Tabla1[[#This Row],[TASA 16]]*16%</f>
        <v>0</v>
      </c>
    </row>
    <row r="1360" spans="2:20" x14ac:dyDescent="0.25">
      <c r="B1360" t="str">
        <f>'[1]210 Y RFC'!A1360</f>
        <v>MERA700112RP9</v>
      </c>
      <c r="C1360" t="str">
        <f>'[1]210 Y RFC'!B1360</f>
        <v>210-1357</v>
      </c>
      <c r="D1360" t="str">
        <f>'[1]210 Y RFC'!C1360</f>
        <v>MEJIA RUVALCABA ARACELI</v>
      </c>
      <c r="E1360" s="28">
        <f>SUMIFS(Tabla16[TASA 16],Tabla16[NUM],Tabla1[[#This Row],[CODIGO]])</f>
        <v>0</v>
      </c>
      <c r="F1360" s="28">
        <f>SUMIFS(Tabla16[TASA 0%],Tabla16[NUM],Tabla1[[#This Row],[CODIGO]])</f>
        <v>0</v>
      </c>
      <c r="G1360" s="28">
        <f>SUMIFS(Tabla16[[EXENTO ]],Tabla16[NUM],Tabla1[[#This Row],[CODIGO]])</f>
        <v>0</v>
      </c>
      <c r="H1360" s="28">
        <f>SUMIFS(Tabla16[IVA],Tabla16[NUM],Tabla1[[#This Row],[CODIGO]])</f>
        <v>0</v>
      </c>
      <c r="I1360" s="28">
        <f>SUMIFS(Tabla16[ISR RET.],Tabla16[NUM],Tabla1[[#This Row],[CODIGO]])</f>
        <v>0</v>
      </c>
      <c r="J1360" s="28">
        <f>SUMIFS(Tabla16[IVA RET.],Tabla16[NUM],Tabla1[[#This Row],[CODIGO]])</f>
        <v>0</v>
      </c>
      <c r="K1360" t="str">
        <f>FIXED(Tabla1[[#This Row],[TASA 16%]],0)</f>
        <v>0</v>
      </c>
      <c r="L1360" t="str">
        <f>FIXED(Tabla1[[#This Row],[TASA 0%]],0)</f>
        <v>0</v>
      </c>
      <c r="M1360" t="str">
        <f>FIXED(Tabla1[[#This Row],[TASA EXE.]],0)</f>
        <v>0</v>
      </c>
      <c r="N1360" t="str">
        <f>FIXED(Tabla1[[#This Row],[IVA]],0)</f>
        <v>0</v>
      </c>
      <c r="O1360" t="str">
        <f>FIXED(Tabla1[[#This Row],[ISR RET]],0)</f>
        <v>0</v>
      </c>
      <c r="P1360" t="str">
        <f>FIXED(Tabla1[[#This Row],[IVA RET]],0)</f>
        <v>0</v>
      </c>
      <c r="R1360" s="35">
        <f>Tabla1[[#This Row],[TASA 16]]*16%</f>
        <v>0</v>
      </c>
    </row>
    <row r="1361" spans="2:18" x14ac:dyDescent="0.25">
      <c r="B1361" t="str">
        <f>'[1]210 Y RFC'!A1361</f>
        <v>CVE801110M70</v>
      </c>
      <c r="C1361" t="str">
        <f>'[1]210 Y RFC'!B1361</f>
        <v>210-1358</v>
      </c>
      <c r="D1361" t="str">
        <f>'[1]210 Y RFC'!C1361</f>
        <v>CONSERVAS VERMEX SA DE CV</v>
      </c>
      <c r="E1361" s="28">
        <f>SUMIFS(Tabla16[TASA 16],Tabla16[NUM],Tabla1[[#This Row],[CODIGO]])</f>
        <v>0</v>
      </c>
      <c r="F1361" s="28">
        <f>SUMIFS(Tabla16[TASA 0%],Tabla16[NUM],Tabla1[[#This Row],[CODIGO]])</f>
        <v>0</v>
      </c>
      <c r="G1361" s="28">
        <f>SUMIFS(Tabla16[[EXENTO ]],Tabla16[NUM],Tabla1[[#This Row],[CODIGO]])</f>
        <v>0</v>
      </c>
      <c r="H1361" s="28">
        <f>SUMIFS(Tabla16[IVA],Tabla16[NUM],Tabla1[[#This Row],[CODIGO]])</f>
        <v>0</v>
      </c>
      <c r="I1361" s="28">
        <f>SUMIFS(Tabla16[ISR RET.],Tabla16[NUM],Tabla1[[#This Row],[CODIGO]])</f>
        <v>0</v>
      </c>
      <c r="J1361" s="28">
        <f>SUMIFS(Tabla16[IVA RET.],Tabla16[NUM],Tabla1[[#This Row],[CODIGO]])</f>
        <v>0</v>
      </c>
      <c r="K1361" t="str">
        <f>FIXED(Tabla1[[#This Row],[TASA 16%]],0)</f>
        <v>0</v>
      </c>
      <c r="L1361" t="str">
        <f>FIXED(Tabla1[[#This Row],[TASA 0%]],0)</f>
        <v>0</v>
      </c>
      <c r="M1361" t="str">
        <f>FIXED(Tabla1[[#This Row],[TASA EXE.]],0)</f>
        <v>0</v>
      </c>
      <c r="N1361" t="str">
        <f>FIXED(Tabla1[[#This Row],[IVA]],0)</f>
        <v>0</v>
      </c>
      <c r="O1361" t="str">
        <f>FIXED(Tabla1[[#This Row],[ISR RET]],0)</f>
        <v>0</v>
      </c>
      <c r="P1361" t="str">
        <f>FIXED(Tabla1[[#This Row],[IVA RET]],0)</f>
        <v>0</v>
      </c>
      <c r="R1361" s="35">
        <f>Tabla1[[#This Row],[TASA 16]]*16%</f>
        <v>0</v>
      </c>
    </row>
    <row r="1362" spans="2:18" x14ac:dyDescent="0.25">
      <c r="B1362" t="str">
        <f>'[1]210 Y RFC'!A1362</f>
        <v>EAVR670930HK6</v>
      </c>
      <c r="C1362" t="str">
        <f>'[1]210 Y RFC'!B1362</f>
        <v>210-1359</v>
      </c>
      <c r="D1362" t="str">
        <f>'[1]210 Y RFC'!C1362</f>
        <v>ESTRADA VARGAS JOSE RUBEN</v>
      </c>
      <c r="E1362" s="28">
        <f>SUMIFS(Tabla16[TASA 16],Tabla16[NUM],Tabla1[[#This Row],[CODIGO]])</f>
        <v>0</v>
      </c>
      <c r="F1362" s="28">
        <f>SUMIFS(Tabla16[TASA 0%],Tabla16[NUM],Tabla1[[#This Row],[CODIGO]])</f>
        <v>0</v>
      </c>
      <c r="G1362" s="28">
        <f>SUMIFS(Tabla16[[EXENTO ]],Tabla16[NUM],Tabla1[[#This Row],[CODIGO]])</f>
        <v>0</v>
      </c>
      <c r="H1362" s="28">
        <f>SUMIFS(Tabla16[IVA],Tabla16[NUM],Tabla1[[#This Row],[CODIGO]])</f>
        <v>0</v>
      </c>
      <c r="I1362" s="28">
        <f>SUMIFS(Tabla16[ISR RET.],Tabla16[NUM],Tabla1[[#This Row],[CODIGO]])</f>
        <v>0</v>
      </c>
      <c r="J1362" s="28">
        <f>SUMIFS(Tabla16[IVA RET.],Tabla16[NUM],Tabla1[[#This Row],[CODIGO]])</f>
        <v>0</v>
      </c>
      <c r="K1362" t="str">
        <f>FIXED(Tabla1[[#This Row],[TASA 16%]],0)</f>
        <v>0</v>
      </c>
      <c r="L1362" t="str">
        <f>FIXED(Tabla1[[#This Row],[TASA 0%]],0)</f>
        <v>0</v>
      </c>
      <c r="M1362" t="str">
        <f>FIXED(Tabla1[[#This Row],[TASA EXE.]],0)</f>
        <v>0</v>
      </c>
      <c r="N1362" t="str">
        <f>FIXED(Tabla1[[#This Row],[IVA]],0)</f>
        <v>0</v>
      </c>
      <c r="O1362" t="str">
        <f>FIXED(Tabla1[[#This Row],[ISR RET]],0)</f>
        <v>0</v>
      </c>
      <c r="P1362" t="str">
        <f>FIXED(Tabla1[[#This Row],[IVA RET]],0)</f>
        <v>0</v>
      </c>
      <c r="R1362" s="35">
        <f>Tabla1[[#This Row],[TASA 16]]*16%</f>
        <v>0</v>
      </c>
    </row>
    <row r="1363" spans="2:18" x14ac:dyDescent="0.25">
      <c r="B1363" t="str">
        <f>'[1]210 Y RFC'!A1363</f>
        <v>AAMM710119BF9</v>
      </c>
      <c r="C1363" t="str">
        <f>'[1]210 Y RFC'!B1363</f>
        <v>210-1360</v>
      </c>
      <c r="D1363" t="str">
        <f>'[1]210 Y RFC'!C1363</f>
        <v>ALARCON MONTELONGO MARIO ALBERTO</v>
      </c>
      <c r="E1363" s="28">
        <f>SUMIFS(Tabla16[TASA 16],Tabla16[NUM],Tabla1[[#This Row],[CODIGO]])</f>
        <v>0</v>
      </c>
      <c r="F1363" s="28">
        <f>SUMIFS(Tabla16[TASA 0%],Tabla16[NUM],Tabla1[[#This Row],[CODIGO]])</f>
        <v>0</v>
      </c>
      <c r="G1363" s="28">
        <f>SUMIFS(Tabla16[[EXENTO ]],Tabla16[NUM],Tabla1[[#This Row],[CODIGO]])</f>
        <v>0</v>
      </c>
      <c r="H1363" s="28">
        <f>SUMIFS(Tabla16[IVA],Tabla16[NUM],Tabla1[[#This Row],[CODIGO]])</f>
        <v>0</v>
      </c>
      <c r="I1363" s="28">
        <f>SUMIFS(Tabla16[ISR RET.],Tabla16[NUM],Tabla1[[#This Row],[CODIGO]])</f>
        <v>0</v>
      </c>
      <c r="J1363" s="28">
        <f>SUMIFS(Tabla16[IVA RET.],Tabla16[NUM],Tabla1[[#This Row],[CODIGO]])</f>
        <v>0</v>
      </c>
      <c r="K1363" t="str">
        <f>FIXED(Tabla1[[#This Row],[TASA 16%]],0)</f>
        <v>0</v>
      </c>
      <c r="L1363" t="str">
        <f>FIXED(Tabla1[[#This Row],[TASA 0%]],0)</f>
        <v>0</v>
      </c>
      <c r="M1363" t="str">
        <f>FIXED(Tabla1[[#This Row],[TASA EXE.]],0)</f>
        <v>0</v>
      </c>
      <c r="N1363" t="str">
        <f>FIXED(Tabla1[[#This Row],[IVA]],0)</f>
        <v>0</v>
      </c>
      <c r="O1363" t="str">
        <f>FIXED(Tabla1[[#This Row],[ISR RET]],0)</f>
        <v>0</v>
      </c>
      <c r="P1363" t="str">
        <f>FIXED(Tabla1[[#This Row],[IVA RET]],0)</f>
        <v>0</v>
      </c>
      <c r="R1363" s="35">
        <f>Tabla1[[#This Row],[TASA 16]]*16%</f>
        <v>0</v>
      </c>
    </row>
    <row r="1364" spans="2:18" x14ac:dyDescent="0.25">
      <c r="B1364" t="str">
        <f>'[1]210 Y RFC'!A1364</f>
        <v>DDI031219J69</v>
      </c>
      <c r="C1364" t="str">
        <f>'[1]210 Y RFC'!B1364</f>
        <v>210-1361</v>
      </c>
      <c r="D1364" t="str">
        <f>'[1]210 Y RFC'!C1364</f>
        <v>DETALLE Y DISTRIBUCIONES SA DE CV</v>
      </c>
      <c r="E1364" s="28">
        <f>SUMIFS(Tabla16[TASA 16],Tabla16[NUM],Tabla1[[#This Row],[CODIGO]])</f>
        <v>0</v>
      </c>
      <c r="F1364" s="28">
        <f>SUMIFS(Tabla16[TASA 0%],Tabla16[NUM],Tabla1[[#This Row],[CODIGO]])</f>
        <v>1550529.36</v>
      </c>
      <c r="G1364" s="28">
        <f>SUMIFS(Tabla16[[EXENTO ]],Tabla16[NUM],Tabla1[[#This Row],[CODIGO]])</f>
        <v>13346.7</v>
      </c>
      <c r="H1364" s="28">
        <f>SUMIFS(Tabla16[IVA],Tabla16[NUM],Tabla1[[#This Row],[CODIGO]])</f>
        <v>0</v>
      </c>
      <c r="I1364" s="28">
        <f>SUMIFS(Tabla16[ISR RET.],Tabla16[NUM],Tabla1[[#This Row],[CODIGO]])</f>
        <v>0</v>
      </c>
      <c r="J1364" s="28">
        <f>SUMIFS(Tabla16[IVA RET.],Tabla16[NUM],Tabla1[[#This Row],[CODIGO]])</f>
        <v>0</v>
      </c>
      <c r="K1364" t="str">
        <f>FIXED(Tabla1[[#This Row],[TASA 16%]],0)</f>
        <v>0</v>
      </c>
      <c r="L1364" t="str">
        <f>FIXED(Tabla1[[#This Row],[TASA 0%]],0)</f>
        <v>1,550,529</v>
      </c>
      <c r="M1364" t="str">
        <f>FIXED(Tabla1[[#This Row],[TASA EXE.]],0)</f>
        <v>13,347</v>
      </c>
      <c r="N1364" t="str">
        <f>FIXED(Tabla1[[#This Row],[IVA]],0)</f>
        <v>0</v>
      </c>
      <c r="O1364" t="str">
        <f>FIXED(Tabla1[[#This Row],[ISR RET]],0)</f>
        <v>0</v>
      </c>
      <c r="P1364" t="str">
        <f>FIXED(Tabla1[[#This Row],[IVA RET]],0)</f>
        <v>0</v>
      </c>
      <c r="R1364" s="35">
        <f>Tabla1[[#This Row],[TASA 16]]*16%</f>
        <v>0</v>
      </c>
    </row>
    <row r="1365" spans="2:18" x14ac:dyDescent="0.25">
      <c r="B1365" t="str">
        <f>'[1]210 Y RFC'!A1365</f>
        <v>FEGX940704MM6</v>
      </c>
      <c r="C1365" t="str">
        <f>'[1]210 Y RFC'!B1365</f>
        <v>210-1362</v>
      </c>
      <c r="D1365" t="str">
        <f>'[1]210 Y RFC'!C1365</f>
        <v>FERNANDEZ GOMEZ XOCHITL MARIANA</v>
      </c>
      <c r="E1365" s="28">
        <f>SUMIFS(Tabla16[TASA 16],Tabla16[NUM],Tabla1[[#This Row],[CODIGO]])</f>
        <v>0</v>
      </c>
      <c r="F1365" s="28">
        <f>SUMIFS(Tabla16[TASA 0%],Tabla16[NUM],Tabla1[[#This Row],[CODIGO]])</f>
        <v>0</v>
      </c>
      <c r="G1365" s="28">
        <f>SUMIFS(Tabla16[[EXENTO ]],Tabla16[NUM],Tabla1[[#This Row],[CODIGO]])</f>
        <v>0</v>
      </c>
      <c r="H1365" s="28">
        <f>SUMIFS(Tabla16[IVA],Tabla16[NUM],Tabla1[[#This Row],[CODIGO]])</f>
        <v>0</v>
      </c>
      <c r="I1365" s="28">
        <f>SUMIFS(Tabla16[ISR RET.],Tabla16[NUM],Tabla1[[#This Row],[CODIGO]])</f>
        <v>0</v>
      </c>
      <c r="J1365" s="28">
        <f>SUMIFS(Tabla16[IVA RET.],Tabla16[NUM],Tabla1[[#This Row],[CODIGO]])</f>
        <v>0</v>
      </c>
      <c r="K1365" t="str">
        <f>FIXED(Tabla1[[#This Row],[TASA 16%]],0)</f>
        <v>0</v>
      </c>
      <c r="L1365" t="str">
        <f>FIXED(Tabla1[[#This Row],[TASA 0%]],0)</f>
        <v>0</v>
      </c>
      <c r="M1365" t="str">
        <f>FIXED(Tabla1[[#This Row],[TASA EXE.]],0)</f>
        <v>0</v>
      </c>
      <c r="N1365" t="str">
        <f>FIXED(Tabla1[[#This Row],[IVA]],0)</f>
        <v>0</v>
      </c>
      <c r="O1365" t="str">
        <f>FIXED(Tabla1[[#This Row],[ISR RET]],0)</f>
        <v>0</v>
      </c>
      <c r="P1365" t="str">
        <f>FIXED(Tabla1[[#This Row],[IVA RET]],0)</f>
        <v>0</v>
      </c>
      <c r="R1365" s="35">
        <f>Tabla1[[#This Row],[TASA 16]]*16%</f>
        <v>0</v>
      </c>
    </row>
    <row r="1366" spans="2:18" x14ac:dyDescent="0.25">
      <c r="B1366" t="str">
        <f>'[1]210 Y RFC'!A1366</f>
        <v>QMO140909DE1</v>
      </c>
      <c r="C1366" t="str">
        <f>'[1]210 Y RFC'!B1366</f>
        <v>210-1363</v>
      </c>
      <c r="D1366" t="str">
        <f>'[1]210 Y RFC'!C1366</f>
        <v>QUMA MOTORS SA DE CV</v>
      </c>
      <c r="E1366" s="28">
        <f>SUMIFS(Tabla16[TASA 16],Tabla16[NUM],Tabla1[[#This Row],[CODIGO]])</f>
        <v>0</v>
      </c>
      <c r="F1366" s="28">
        <f>SUMIFS(Tabla16[TASA 0%],Tabla16[NUM],Tabla1[[#This Row],[CODIGO]])</f>
        <v>0</v>
      </c>
      <c r="G1366" s="28">
        <f>SUMIFS(Tabla16[[EXENTO ]],Tabla16[NUM],Tabla1[[#This Row],[CODIGO]])</f>
        <v>0</v>
      </c>
      <c r="H1366" s="28">
        <f>SUMIFS(Tabla16[IVA],Tabla16[NUM],Tabla1[[#This Row],[CODIGO]])</f>
        <v>0</v>
      </c>
      <c r="I1366" s="28">
        <f>SUMIFS(Tabla16[ISR RET.],Tabla16[NUM],Tabla1[[#This Row],[CODIGO]])</f>
        <v>0</v>
      </c>
      <c r="J1366" s="28">
        <f>SUMIFS(Tabla16[IVA RET.],Tabla16[NUM],Tabla1[[#This Row],[CODIGO]])</f>
        <v>0</v>
      </c>
      <c r="K1366" t="str">
        <f>FIXED(Tabla1[[#This Row],[TASA 16%]],0)</f>
        <v>0</v>
      </c>
      <c r="L1366" t="str">
        <f>FIXED(Tabla1[[#This Row],[TASA 0%]],0)</f>
        <v>0</v>
      </c>
      <c r="M1366" t="str">
        <f>FIXED(Tabla1[[#This Row],[TASA EXE.]],0)</f>
        <v>0</v>
      </c>
      <c r="N1366" t="str">
        <f>FIXED(Tabla1[[#This Row],[IVA]],0)</f>
        <v>0</v>
      </c>
      <c r="O1366" t="str">
        <f>FIXED(Tabla1[[#This Row],[ISR RET]],0)</f>
        <v>0</v>
      </c>
      <c r="P1366" t="str">
        <f>FIXED(Tabla1[[#This Row],[IVA RET]],0)</f>
        <v>0</v>
      </c>
      <c r="R1366" s="35">
        <f>Tabla1[[#This Row],[TASA 16]]*16%</f>
        <v>0</v>
      </c>
    </row>
    <row r="1367" spans="2:18" x14ac:dyDescent="0.25">
      <c r="B1367" t="str">
        <f>'[1]210 Y RFC'!A1367</f>
        <v>MUL170222CP6</v>
      </c>
      <c r="C1367" t="str">
        <f>'[1]210 Y RFC'!B1367</f>
        <v>210-1364</v>
      </c>
      <c r="D1367" t="str">
        <f>'[1]210 Y RFC'!C1367</f>
        <v>MAQUINARIA ULTRAMAR SA DE CV</v>
      </c>
      <c r="E1367" s="28">
        <f>SUMIFS(Tabla16[TASA 16],Tabla16[NUM],Tabla1[[#This Row],[CODIGO]])</f>
        <v>0</v>
      </c>
      <c r="F1367" s="28">
        <f>SUMIFS(Tabla16[TASA 0%],Tabla16[NUM],Tabla1[[#This Row],[CODIGO]])</f>
        <v>0</v>
      </c>
      <c r="G1367" s="28">
        <f>SUMIFS(Tabla16[[EXENTO ]],Tabla16[NUM],Tabla1[[#This Row],[CODIGO]])</f>
        <v>0</v>
      </c>
      <c r="H1367" s="28">
        <f>SUMIFS(Tabla16[IVA],Tabla16[NUM],Tabla1[[#This Row],[CODIGO]])</f>
        <v>0</v>
      </c>
      <c r="I1367" s="28">
        <f>SUMIFS(Tabla16[ISR RET.],Tabla16[NUM],Tabla1[[#This Row],[CODIGO]])</f>
        <v>0</v>
      </c>
      <c r="J1367" s="28">
        <f>SUMIFS(Tabla16[IVA RET.],Tabla16[NUM],Tabla1[[#This Row],[CODIGO]])</f>
        <v>0</v>
      </c>
      <c r="K1367" t="str">
        <f>FIXED(Tabla1[[#This Row],[TASA 16%]],0)</f>
        <v>0</v>
      </c>
      <c r="L1367" t="str">
        <f>FIXED(Tabla1[[#This Row],[TASA 0%]],0)</f>
        <v>0</v>
      </c>
      <c r="M1367" t="str">
        <f>FIXED(Tabla1[[#This Row],[TASA EXE.]],0)</f>
        <v>0</v>
      </c>
      <c r="N1367" t="str">
        <f>FIXED(Tabla1[[#This Row],[IVA]],0)</f>
        <v>0</v>
      </c>
      <c r="O1367" t="str">
        <f>FIXED(Tabla1[[#This Row],[ISR RET]],0)</f>
        <v>0</v>
      </c>
      <c r="P1367" t="str">
        <f>FIXED(Tabla1[[#This Row],[IVA RET]],0)</f>
        <v>0</v>
      </c>
      <c r="R1367" s="35">
        <f>Tabla1[[#This Row],[TASA 16]]*16%</f>
        <v>0</v>
      </c>
    </row>
    <row r="1368" spans="2:18" x14ac:dyDescent="0.25">
      <c r="B1368" t="str">
        <f>'[1]210 Y RFC'!A1368</f>
        <v>GVA060606MP2</v>
      </c>
      <c r="C1368" t="str">
        <f>'[1]210 Y RFC'!B1368</f>
        <v>210-1365</v>
      </c>
      <c r="D1368" t="str">
        <f>'[1]210 Y RFC'!C1368</f>
        <v>GRUPO VARLOM SA DE CV</v>
      </c>
      <c r="E1368" s="28">
        <f>SUMIFS(Tabla16[TASA 16],Tabla16[NUM],Tabla1[[#This Row],[CODIGO]])</f>
        <v>0</v>
      </c>
      <c r="F1368" s="28">
        <f>SUMIFS(Tabla16[TASA 0%],Tabla16[NUM],Tabla1[[#This Row],[CODIGO]])</f>
        <v>0</v>
      </c>
      <c r="G1368" s="28">
        <f>SUMIFS(Tabla16[[EXENTO ]],Tabla16[NUM],Tabla1[[#This Row],[CODIGO]])</f>
        <v>0</v>
      </c>
      <c r="H1368" s="28">
        <f>SUMIFS(Tabla16[IVA],Tabla16[NUM],Tabla1[[#This Row],[CODIGO]])</f>
        <v>0</v>
      </c>
      <c r="I1368" s="28">
        <f>SUMIFS(Tabla16[ISR RET.],Tabla16[NUM],Tabla1[[#This Row],[CODIGO]])</f>
        <v>0</v>
      </c>
      <c r="J1368" s="28">
        <f>SUMIFS(Tabla16[IVA RET.],Tabla16[NUM],Tabla1[[#This Row],[CODIGO]])</f>
        <v>0</v>
      </c>
      <c r="K1368" t="str">
        <f>FIXED(Tabla1[[#This Row],[TASA 16%]],0)</f>
        <v>0</v>
      </c>
      <c r="L1368" t="str">
        <f>FIXED(Tabla1[[#This Row],[TASA 0%]],0)</f>
        <v>0</v>
      </c>
      <c r="M1368" t="str">
        <f>FIXED(Tabla1[[#This Row],[TASA EXE.]],0)</f>
        <v>0</v>
      </c>
      <c r="N1368" t="str">
        <f>FIXED(Tabla1[[#This Row],[IVA]],0)</f>
        <v>0</v>
      </c>
      <c r="O1368" t="str">
        <f>FIXED(Tabla1[[#This Row],[ISR RET]],0)</f>
        <v>0</v>
      </c>
      <c r="P1368" t="str">
        <f>FIXED(Tabla1[[#This Row],[IVA RET]],0)</f>
        <v>0</v>
      </c>
      <c r="R1368" s="35">
        <f>Tabla1[[#This Row],[TASA 16]]*16%</f>
        <v>0</v>
      </c>
    </row>
    <row r="1369" spans="2:18" x14ac:dyDescent="0.25">
      <c r="B1369" t="str">
        <f>'[1]210 Y RFC'!A1369</f>
        <v>AAL7706179K1</v>
      </c>
      <c r="C1369" t="str">
        <f>'[1]210 Y RFC'!B1369</f>
        <v>210-1366</v>
      </c>
      <c r="D1369" t="str">
        <f>'[1]210 Y RFC'!C1369</f>
        <v>AUTOMOTORES DE LOS ALTOS SA DE CV</v>
      </c>
      <c r="E1369" s="28">
        <f>SUMIFS(Tabla16[TASA 16],Tabla16[NUM],Tabla1[[#This Row],[CODIGO]])</f>
        <v>0</v>
      </c>
      <c r="F1369" s="28">
        <f>SUMIFS(Tabla16[TASA 0%],Tabla16[NUM],Tabla1[[#This Row],[CODIGO]])</f>
        <v>0</v>
      </c>
      <c r="G1369" s="28">
        <f>SUMIFS(Tabla16[[EXENTO ]],Tabla16[NUM],Tabla1[[#This Row],[CODIGO]])</f>
        <v>0</v>
      </c>
      <c r="H1369" s="28">
        <f>SUMIFS(Tabla16[IVA],Tabla16[NUM],Tabla1[[#This Row],[CODIGO]])</f>
        <v>0</v>
      </c>
      <c r="I1369" s="28">
        <f>SUMIFS(Tabla16[ISR RET.],Tabla16[NUM],Tabla1[[#This Row],[CODIGO]])</f>
        <v>0</v>
      </c>
      <c r="J1369" s="28">
        <f>SUMIFS(Tabla16[IVA RET.],Tabla16[NUM],Tabla1[[#This Row],[CODIGO]])</f>
        <v>0</v>
      </c>
      <c r="K1369" t="str">
        <f>FIXED(Tabla1[[#This Row],[TASA 16%]],0)</f>
        <v>0</v>
      </c>
      <c r="L1369" t="str">
        <f>FIXED(Tabla1[[#This Row],[TASA 0%]],0)</f>
        <v>0</v>
      </c>
      <c r="M1369" t="str">
        <f>FIXED(Tabla1[[#This Row],[TASA EXE.]],0)</f>
        <v>0</v>
      </c>
      <c r="N1369" t="str">
        <f>FIXED(Tabla1[[#This Row],[IVA]],0)</f>
        <v>0</v>
      </c>
      <c r="O1369" t="str">
        <f>FIXED(Tabla1[[#This Row],[ISR RET]],0)</f>
        <v>0</v>
      </c>
      <c r="P1369" t="str">
        <f>FIXED(Tabla1[[#This Row],[IVA RET]],0)</f>
        <v>0</v>
      </c>
      <c r="R1369" s="35">
        <f>Tabla1[[#This Row],[TASA 16]]*16%</f>
        <v>0</v>
      </c>
    </row>
    <row r="1370" spans="2:18" x14ac:dyDescent="0.25">
      <c r="B1370" t="str">
        <f>'[1]210 Y RFC'!A1370</f>
        <v>MET020730C1A</v>
      </c>
      <c r="C1370" t="str">
        <f>'[1]210 Y RFC'!B1370</f>
        <v>210-1367</v>
      </c>
      <c r="D1370" t="str">
        <f>'[1]210 Y RFC'!C1370</f>
        <v>MINI ESTACION TEPA SA DE CV</v>
      </c>
      <c r="E1370" s="28">
        <f>SUMIFS(Tabla16[TASA 16],Tabla16[NUM],Tabla1[[#This Row],[CODIGO]])</f>
        <v>0</v>
      </c>
      <c r="F1370" s="28">
        <f>SUMIFS(Tabla16[TASA 0%],Tabla16[NUM],Tabla1[[#This Row],[CODIGO]])</f>
        <v>0</v>
      </c>
      <c r="G1370" s="28">
        <f>SUMIFS(Tabla16[[EXENTO ]],Tabla16[NUM],Tabla1[[#This Row],[CODIGO]])</f>
        <v>0</v>
      </c>
      <c r="H1370" s="28">
        <f>SUMIFS(Tabla16[IVA],Tabla16[NUM],Tabla1[[#This Row],[CODIGO]])</f>
        <v>0</v>
      </c>
      <c r="I1370" s="28">
        <f>SUMIFS(Tabla16[ISR RET.],Tabla16[NUM],Tabla1[[#This Row],[CODIGO]])</f>
        <v>0</v>
      </c>
      <c r="J1370" s="28">
        <f>SUMIFS(Tabla16[IVA RET.],Tabla16[NUM],Tabla1[[#This Row],[CODIGO]])</f>
        <v>0</v>
      </c>
      <c r="K1370" t="str">
        <f>FIXED(Tabla1[[#This Row],[TASA 16%]],0)</f>
        <v>0</v>
      </c>
      <c r="L1370" t="str">
        <f>FIXED(Tabla1[[#This Row],[TASA 0%]],0)</f>
        <v>0</v>
      </c>
      <c r="M1370" t="str">
        <f>FIXED(Tabla1[[#This Row],[TASA EXE.]],0)</f>
        <v>0</v>
      </c>
      <c r="N1370" t="str">
        <f>FIXED(Tabla1[[#This Row],[IVA]],0)</f>
        <v>0</v>
      </c>
      <c r="O1370" t="str">
        <f>FIXED(Tabla1[[#This Row],[ISR RET]],0)</f>
        <v>0</v>
      </c>
      <c r="P1370" t="str">
        <f>FIXED(Tabla1[[#This Row],[IVA RET]],0)</f>
        <v>0</v>
      </c>
      <c r="R1370" s="35">
        <f>Tabla1[[#This Row],[TASA 16]]*16%</f>
        <v>0</v>
      </c>
    </row>
    <row r="1371" spans="2:18" x14ac:dyDescent="0.25">
      <c r="B1371" t="str">
        <f>'[1]210 Y RFC'!A1371</f>
        <v>PMA091214I24</v>
      </c>
      <c r="C1371" t="str">
        <f>'[1]210 Y RFC'!B1371</f>
        <v>210-1368</v>
      </c>
      <c r="D1371" t="str">
        <f>'[1]210 Y RFC'!C1371</f>
        <v>PROCESADORA Y MAQUILADORA DE ALIMENTOS FINOS SA DE CV</v>
      </c>
      <c r="E1371" s="28">
        <f>SUMIFS(Tabla16[TASA 16],Tabla16[NUM],Tabla1[[#This Row],[CODIGO]])</f>
        <v>0</v>
      </c>
      <c r="F1371" s="28">
        <f>SUMIFS(Tabla16[TASA 0%],Tabla16[NUM],Tabla1[[#This Row],[CODIGO]])</f>
        <v>0</v>
      </c>
      <c r="G1371" s="28">
        <f>SUMIFS(Tabla16[[EXENTO ]],Tabla16[NUM],Tabla1[[#This Row],[CODIGO]])</f>
        <v>0</v>
      </c>
      <c r="H1371" s="28">
        <f>SUMIFS(Tabla16[IVA],Tabla16[NUM],Tabla1[[#This Row],[CODIGO]])</f>
        <v>0</v>
      </c>
      <c r="I1371" s="28">
        <f>SUMIFS(Tabla16[ISR RET.],Tabla16[NUM],Tabla1[[#This Row],[CODIGO]])</f>
        <v>0</v>
      </c>
      <c r="J1371" s="28">
        <f>SUMIFS(Tabla16[IVA RET.],Tabla16[NUM],Tabla1[[#This Row],[CODIGO]])</f>
        <v>0</v>
      </c>
      <c r="K1371" t="str">
        <f>FIXED(Tabla1[[#This Row],[TASA 16%]],0)</f>
        <v>0</v>
      </c>
      <c r="L1371" t="str">
        <f>FIXED(Tabla1[[#This Row],[TASA 0%]],0)</f>
        <v>0</v>
      </c>
      <c r="M1371" t="str">
        <f>FIXED(Tabla1[[#This Row],[TASA EXE.]],0)</f>
        <v>0</v>
      </c>
      <c r="N1371" t="str">
        <f>FIXED(Tabla1[[#This Row],[IVA]],0)</f>
        <v>0</v>
      </c>
      <c r="O1371" t="str">
        <f>FIXED(Tabla1[[#This Row],[ISR RET]],0)</f>
        <v>0</v>
      </c>
      <c r="P1371" t="str">
        <f>FIXED(Tabla1[[#This Row],[IVA RET]],0)</f>
        <v>0</v>
      </c>
      <c r="R1371" s="35">
        <f>Tabla1[[#This Row],[TASA 16]]*16%</f>
        <v>0</v>
      </c>
    </row>
    <row r="1372" spans="2:18" x14ac:dyDescent="0.25">
      <c r="B1372" t="str">
        <f>'[1]210 Y RFC'!A1372</f>
        <v>IAS951027QW9</v>
      </c>
      <c r="C1372" t="str">
        <f>'[1]210 Y RFC'!B1372</f>
        <v>210-1369</v>
      </c>
      <c r="D1372" t="str">
        <f>'[1]210 Y RFC'!C1372</f>
        <v>INDUSTRIALIZADORA DE AGAVE SAN ISIDRO SA DE CV</v>
      </c>
      <c r="E1372" s="28">
        <f>SUMIFS(Tabla16[TASA 16],Tabla16[NUM],Tabla1[[#This Row],[CODIGO]])</f>
        <v>0</v>
      </c>
      <c r="F1372" s="28">
        <f>SUMIFS(Tabla16[TASA 0%],Tabla16[NUM],Tabla1[[#This Row],[CODIGO]])</f>
        <v>0</v>
      </c>
      <c r="G1372" s="28">
        <f>SUMIFS(Tabla16[[EXENTO ]],Tabla16[NUM],Tabla1[[#This Row],[CODIGO]])</f>
        <v>0</v>
      </c>
      <c r="H1372" s="28">
        <f>SUMIFS(Tabla16[IVA],Tabla16[NUM],Tabla1[[#This Row],[CODIGO]])</f>
        <v>0</v>
      </c>
      <c r="I1372" s="28">
        <f>SUMIFS(Tabla16[ISR RET.],Tabla16[NUM],Tabla1[[#This Row],[CODIGO]])</f>
        <v>0</v>
      </c>
      <c r="J1372" s="28">
        <f>SUMIFS(Tabla16[IVA RET.],Tabla16[NUM],Tabla1[[#This Row],[CODIGO]])</f>
        <v>0</v>
      </c>
      <c r="K1372" t="str">
        <f>FIXED(Tabla1[[#This Row],[TASA 16%]],0)</f>
        <v>0</v>
      </c>
      <c r="L1372" t="str">
        <f>FIXED(Tabla1[[#This Row],[TASA 0%]],0)</f>
        <v>0</v>
      </c>
      <c r="M1372" t="str">
        <f>FIXED(Tabla1[[#This Row],[TASA EXE.]],0)</f>
        <v>0</v>
      </c>
      <c r="N1372" t="str">
        <f>FIXED(Tabla1[[#This Row],[IVA]],0)</f>
        <v>0</v>
      </c>
      <c r="O1372" t="str">
        <f>FIXED(Tabla1[[#This Row],[ISR RET]],0)</f>
        <v>0</v>
      </c>
      <c r="P1372" t="str">
        <f>FIXED(Tabla1[[#This Row],[IVA RET]],0)</f>
        <v>0</v>
      </c>
      <c r="R1372" s="35">
        <f>Tabla1[[#This Row],[TASA 16]]*16%</f>
        <v>0</v>
      </c>
    </row>
    <row r="1373" spans="2:18" x14ac:dyDescent="0.25">
      <c r="B1373" t="str">
        <f>'[1]210 Y RFC'!A1373</f>
        <v>FPR930311J97</v>
      </c>
      <c r="C1373" t="str">
        <f>'[1]210 Y RFC'!B1373</f>
        <v>210-1370</v>
      </c>
      <c r="D1373" t="str">
        <f>'[1]210 Y RFC'!C1373</f>
        <v>FARMACOS PROFECIONALES SA DE CV</v>
      </c>
      <c r="E1373" s="28">
        <f>SUMIFS(Tabla16[TASA 16],Tabla16[NUM],Tabla1[[#This Row],[CODIGO]])</f>
        <v>0</v>
      </c>
      <c r="F1373" s="28">
        <f>SUMIFS(Tabla16[TASA 0%],Tabla16[NUM],Tabla1[[#This Row],[CODIGO]])</f>
        <v>0</v>
      </c>
      <c r="G1373" s="28">
        <f>SUMIFS(Tabla16[[EXENTO ]],Tabla16[NUM],Tabla1[[#This Row],[CODIGO]])</f>
        <v>0</v>
      </c>
      <c r="H1373" s="28">
        <f>SUMIFS(Tabla16[IVA],Tabla16[NUM],Tabla1[[#This Row],[CODIGO]])</f>
        <v>0</v>
      </c>
      <c r="I1373" s="28">
        <f>SUMIFS(Tabla16[ISR RET.],Tabla16[NUM],Tabla1[[#This Row],[CODIGO]])</f>
        <v>0</v>
      </c>
      <c r="J1373" s="28">
        <f>SUMIFS(Tabla16[IVA RET.],Tabla16[NUM],Tabla1[[#This Row],[CODIGO]])</f>
        <v>0</v>
      </c>
      <c r="K1373" t="str">
        <f>FIXED(Tabla1[[#This Row],[TASA 16%]],0)</f>
        <v>0</v>
      </c>
      <c r="L1373" t="str">
        <f>FIXED(Tabla1[[#This Row],[TASA 0%]],0)</f>
        <v>0</v>
      </c>
      <c r="M1373" t="str">
        <f>FIXED(Tabla1[[#This Row],[TASA EXE.]],0)</f>
        <v>0</v>
      </c>
      <c r="N1373" t="str">
        <f>FIXED(Tabla1[[#This Row],[IVA]],0)</f>
        <v>0</v>
      </c>
      <c r="O1373" t="str">
        <f>FIXED(Tabla1[[#This Row],[ISR RET]],0)</f>
        <v>0</v>
      </c>
      <c r="P1373" t="str">
        <f>FIXED(Tabla1[[#This Row],[IVA RET]],0)</f>
        <v>0</v>
      </c>
      <c r="R1373" s="35">
        <f>Tabla1[[#This Row],[TASA 16]]*16%</f>
        <v>0</v>
      </c>
    </row>
    <row r="1374" spans="2:18" x14ac:dyDescent="0.25">
      <c r="B1374" t="str">
        <f>'[1]210 Y RFC'!A1374</f>
        <v>PAGH750912FN2</v>
      </c>
      <c r="C1374" t="str">
        <f>'[1]210 Y RFC'!B1374</f>
        <v>210-1371</v>
      </c>
      <c r="D1374" t="str">
        <f>'[1]210 Y RFC'!C1374</f>
        <v>PARRA GUTIERREZ HUMBERTO</v>
      </c>
      <c r="E1374" s="28">
        <f>SUMIFS(Tabla16[TASA 16],Tabla16[NUM],Tabla1[[#This Row],[CODIGO]])</f>
        <v>0</v>
      </c>
      <c r="F1374" s="28">
        <f>SUMIFS(Tabla16[TASA 0%],Tabla16[NUM],Tabla1[[#This Row],[CODIGO]])</f>
        <v>0</v>
      </c>
      <c r="G1374" s="28">
        <f>SUMIFS(Tabla16[[EXENTO ]],Tabla16[NUM],Tabla1[[#This Row],[CODIGO]])</f>
        <v>0</v>
      </c>
      <c r="H1374" s="28">
        <f>SUMIFS(Tabla16[IVA],Tabla16[NUM],Tabla1[[#This Row],[CODIGO]])</f>
        <v>0</v>
      </c>
      <c r="I1374" s="28">
        <f>SUMIFS(Tabla16[ISR RET.],Tabla16[NUM],Tabla1[[#This Row],[CODIGO]])</f>
        <v>0</v>
      </c>
      <c r="J1374" s="28">
        <f>SUMIFS(Tabla16[IVA RET.],Tabla16[NUM],Tabla1[[#This Row],[CODIGO]])</f>
        <v>0</v>
      </c>
      <c r="K1374" t="str">
        <f>FIXED(Tabla1[[#This Row],[TASA 16%]],0)</f>
        <v>0</v>
      </c>
      <c r="L1374" t="str">
        <f>FIXED(Tabla1[[#This Row],[TASA 0%]],0)</f>
        <v>0</v>
      </c>
      <c r="M1374" t="str">
        <f>FIXED(Tabla1[[#This Row],[TASA EXE.]],0)</f>
        <v>0</v>
      </c>
      <c r="N1374" t="str">
        <f>FIXED(Tabla1[[#This Row],[IVA]],0)</f>
        <v>0</v>
      </c>
      <c r="O1374" t="str">
        <f>FIXED(Tabla1[[#This Row],[ISR RET]],0)</f>
        <v>0</v>
      </c>
      <c r="P1374" t="str">
        <f>FIXED(Tabla1[[#This Row],[IVA RET]],0)</f>
        <v>0</v>
      </c>
      <c r="R1374" s="35">
        <f>Tabla1[[#This Row],[TASA 16]]*16%</f>
        <v>0</v>
      </c>
    </row>
    <row r="1375" spans="2:18" x14ac:dyDescent="0.25">
      <c r="B1375" t="str">
        <f>'[1]210 Y RFC'!A1375</f>
        <v>RAZF930317BV4</v>
      </c>
      <c r="C1375" t="str">
        <f>'[1]210 Y RFC'!B1375</f>
        <v>210-1372</v>
      </c>
      <c r="D1375" t="str">
        <f>'[1]210 Y RFC'!C1375</f>
        <v>RAMIREZ ZEPEDA FRANEA LIZETH</v>
      </c>
      <c r="E1375" s="28">
        <f>SUMIFS(Tabla16[TASA 16],Tabla16[NUM],Tabla1[[#This Row],[CODIGO]])</f>
        <v>25862.0625</v>
      </c>
      <c r="F1375" s="28">
        <f>SUMIFS(Tabla16[TASA 0%],Tabla16[NUM],Tabla1[[#This Row],[CODIGO]])</f>
        <v>7.4999999997089617E-3</v>
      </c>
      <c r="G1375" s="28">
        <f>SUMIFS(Tabla16[[EXENTO ]],Tabla16[NUM],Tabla1[[#This Row],[CODIGO]])</f>
        <v>0</v>
      </c>
      <c r="H1375" s="28">
        <f>SUMIFS(Tabla16[IVA],Tabla16[NUM],Tabla1[[#This Row],[CODIGO]])</f>
        <v>4137.93</v>
      </c>
      <c r="I1375" s="28">
        <f>SUMIFS(Tabla16[ISR RET.],Tabla16[NUM],Tabla1[[#This Row],[CODIGO]])</f>
        <v>0</v>
      </c>
      <c r="J1375" s="28">
        <f>SUMIFS(Tabla16[IVA RET.],Tabla16[NUM],Tabla1[[#This Row],[CODIGO]])</f>
        <v>0</v>
      </c>
      <c r="K1375" t="str">
        <f>FIXED(Tabla1[[#This Row],[TASA 16%]],0)</f>
        <v>25,862</v>
      </c>
      <c r="L1375" t="str">
        <f>FIXED(Tabla1[[#This Row],[TASA 0%]],0)</f>
        <v>0</v>
      </c>
      <c r="M1375" t="str">
        <f>FIXED(Tabla1[[#This Row],[TASA EXE.]],0)</f>
        <v>0</v>
      </c>
      <c r="N1375" t="str">
        <f>FIXED(Tabla1[[#This Row],[IVA]],0)</f>
        <v>4,138</v>
      </c>
      <c r="O1375" t="str">
        <f>FIXED(Tabla1[[#This Row],[ISR RET]],0)</f>
        <v>0</v>
      </c>
      <c r="P1375" t="str">
        <f>FIXED(Tabla1[[#This Row],[IVA RET]],0)</f>
        <v>0</v>
      </c>
      <c r="R1375" s="35">
        <f>Tabla1[[#This Row],[TASA 16]]*16%</f>
        <v>4137.92</v>
      </c>
    </row>
    <row r="1376" spans="2:18" x14ac:dyDescent="0.25">
      <c r="B1376" t="str">
        <f>'[1]210 Y RFC'!A1376</f>
        <v>LOPD8901078J3</v>
      </c>
      <c r="C1376" t="str">
        <f>'[1]210 Y RFC'!B1376</f>
        <v>210-1373</v>
      </c>
      <c r="D1376" t="str">
        <f>'[1]210 Y RFC'!C1376</f>
        <v>LOMELI PELAYO DIEGO ALFREDO</v>
      </c>
      <c r="E1376" s="28">
        <f>SUMIFS(Tabla16[TASA 16],Tabla16[NUM],Tabla1[[#This Row],[CODIGO]])</f>
        <v>0</v>
      </c>
      <c r="F1376" s="28">
        <f>SUMIFS(Tabla16[TASA 0%],Tabla16[NUM],Tabla1[[#This Row],[CODIGO]])</f>
        <v>0</v>
      </c>
      <c r="G1376" s="28">
        <f>SUMIFS(Tabla16[[EXENTO ]],Tabla16[NUM],Tabla1[[#This Row],[CODIGO]])</f>
        <v>0</v>
      </c>
      <c r="H1376" s="28">
        <f>SUMIFS(Tabla16[IVA],Tabla16[NUM],Tabla1[[#This Row],[CODIGO]])</f>
        <v>0</v>
      </c>
      <c r="I1376" s="28">
        <f>SUMIFS(Tabla16[ISR RET.],Tabla16[NUM],Tabla1[[#This Row],[CODIGO]])</f>
        <v>0</v>
      </c>
      <c r="J1376" s="28">
        <f>SUMIFS(Tabla16[IVA RET.],Tabla16[NUM],Tabla1[[#This Row],[CODIGO]])</f>
        <v>0</v>
      </c>
      <c r="K1376" t="str">
        <f>FIXED(Tabla1[[#This Row],[TASA 16%]],0)</f>
        <v>0</v>
      </c>
      <c r="L1376" t="str">
        <f>FIXED(Tabla1[[#This Row],[TASA 0%]],0)</f>
        <v>0</v>
      </c>
      <c r="M1376" t="str">
        <f>FIXED(Tabla1[[#This Row],[TASA EXE.]],0)</f>
        <v>0</v>
      </c>
      <c r="N1376" t="str">
        <f>FIXED(Tabla1[[#This Row],[IVA]],0)</f>
        <v>0</v>
      </c>
      <c r="O1376" t="str">
        <f>FIXED(Tabla1[[#This Row],[ISR RET]],0)</f>
        <v>0</v>
      </c>
      <c r="P1376" t="str">
        <f>FIXED(Tabla1[[#This Row],[IVA RET]],0)</f>
        <v>0</v>
      </c>
      <c r="R1376" s="35">
        <f>Tabla1[[#This Row],[TASA 16]]*16%</f>
        <v>0</v>
      </c>
    </row>
    <row r="1377" spans="2:20" x14ac:dyDescent="0.25">
      <c r="B1377" t="str">
        <f>'[1]210 Y RFC'!A1377</f>
        <v>CAGR8805315J9</v>
      </c>
      <c r="C1377" t="str">
        <f>'[1]210 Y RFC'!B1377</f>
        <v>210-1374</v>
      </c>
      <c r="D1377" t="str">
        <f>'[1]210 Y RFC'!C1377</f>
        <v>CASTELLANOS GONZALEZ RAUL</v>
      </c>
      <c r="E1377" s="28">
        <f>SUMIFS(Tabla16[TASA 16],Tabla16[NUM],Tabla1[[#This Row],[CODIGO]])</f>
        <v>0</v>
      </c>
      <c r="F1377" s="28">
        <f>SUMIFS(Tabla16[TASA 0%],Tabla16[NUM],Tabla1[[#This Row],[CODIGO]])</f>
        <v>0</v>
      </c>
      <c r="G1377" s="28">
        <f>SUMIFS(Tabla16[[EXENTO ]],Tabla16[NUM],Tabla1[[#This Row],[CODIGO]])</f>
        <v>0</v>
      </c>
      <c r="H1377" s="28">
        <f>SUMIFS(Tabla16[IVA],Tabla16[NUM],Tabla1[[#This Row],[CODIGO]])</f>
        <v>0</v>
      </c>
      <c r="I1377" s="28">
        <f>SUMIFS(Tabla16[ISR RET.],Tabla16[NUM],Tabla1[[#This Row],[CODIGO]])</f>
        <v>0</v>
      </c>
      <c r="J1377" s="28">
        <f>SUMIFS(Tabla16[IVA RET.],Tabla16[NUM],Tabla1[[#This Row],[CODIGO]])</f>
        <v>0</v>
      </c>
      <c r="K1377" t="str">
        <f>FIXED(Tabla1[[#This Row],[TASA 16%]],0)</f>
        <v>0</v>
      </c>
      <c r="L1377" t="str">
        <f>FIXED(Tabla1[[#This Row],[TASA 0%]],0)</f>
        <v>0</v>
      </c>
      <c r="M1377" t="str">
        <f>FIXED(Tabla1[[#This Row],[TASA EXE.]],0)</f>
        <v>0</v>
      </c>
      <c r="N1377" t="str">
        <f>FIXED(Tabla1[[#This Row],[IVA]],0)</f>
        <v>0</v>
      </c>
      <c r="O1377" t="str">
        <f>FIXED(Tabla1[[#This Row],[ISR RET]],0)</f>
        <v>0</v>
      </c>
      <c r="P1377" t="str">
        <f>FIXED(Tabla1[[#This Row],[IVA RET]],0)</f>
        <v>0</v>
      </c>
      <c r="R1377" s="35">
        <f>Tabla1[[#This Row],[TASA 16]]*16%</f>
        <v>0</v>
      </c>
    </row>
    <row r="1378" spans="2:20" x14ac:dyDescent="0.25">
      <c r="B1378" t="str">
        <f>'[1]210 Y RFC'!A1378</f>
        <v>TOLE7701216C1</v>
      </c>
      <c r="C1378" t="str">
        <f>'[1]210 Y RFC'!B1378</f>
        <v>210-1375</v>
      </c>
      <c r="D1378" t="str">
        <f>'[1]210 Y RFC'!C1378</f>
        <v>TORRES LOPEZ EDGAR UBALDO</v>
      </c>
      <c r="E1378" s="28">
        <f>SUMIFS(Tabla16[TASA 16],Tabla16[NUM],Tabla1[[#This Row],[CODIGO]])</f>
        <v>0</v>
      </c>
      <c r="F1378" s="28">
        <f>SUMIFS(Tabla16[TASA 0%],Tabla16[NUM],Tabla1[[#This Row],[CODIGO]])</f>
        <v>0</v>
      </c>
      <c r="G1378" s="28">
        <f>SUMIFS(Tabla16[[EXENTO ]],Tabla16[NUM],Tabla1[[#This Row],[CODIGO]])</f>
        <v>0</v>
      </c>
      <c r="H1378" s="28">
        <f>SUMIFS(Tabla16[IVA],Tabla16[NUM],Tabla1[[#This Row],[CODIGO]])</f>
        <v>0</v>
      </c>
      <c r="I1378" s="28">
        <f>SUMIFS(Tabla16[ISR RET.],Tabla16[NUM],Tabla1[[#This Row],[CODIGO]])</f>
        <v>0</v>
      </c>
      <c r="J1378" s="28">
        <f>SUMIFS(Tabla16[IVA RET.],Tabla16[NUM],Tabla1[[#This Row],[CODIGO]])</f>
        <v>0</v>
      </c>
      <c r="K1378" t="str">
        <f>FIXED(Tabla1[[#This Row],[TASA 16%]],0)</f>
        <v>0</v>
      </c>
      <c r="L1378" t="str">
        <f>FIXED(Tabla1[[#This Row],[TASA 0%]],0)</f>
        <v>0</v>
      </c>
      <c r="M1378" t="str">
        <f>FIXED(Tabla1[[#This Row],[TASA EXE.]],0)</f>
        <v>0</v>
      </c>
      <c r="N1378" t="str">
        <f>FIXED(Tabla1[[#This Row],[IVA]],0)</f>
        <v>0</v>
      </c>
      <c r="O1378" t="str">
        <f>FIXED(Tabla1[[#This Row],[ISR RET]],0)</f>
        <v>0</v>
      </c>
      <c r="P1378" t="str">
        <f>FIXED(Tabla1[[#This Row],[IVA RET]],0)</f>
        <v>0</v>
      </c>
      <c r="R1378" s="35">
        <f>Tabla1[[#This Row],[TASA 16]]*16%</f>
        <v>0</v>
      </c>
    </row>
    <row r="1379" spans="2:20" x14ac:dyDescent="0.25">
      <c r="B1379" t="str">
        <f>'[1]210 Y RFC'!A1379</f>
        <v>PRO0303203V9</v>
      </c>
      <c r="C1379" t="str">
        <f>'[1]210 Y RFC'!B1379</f>
        <v>210-1376</v>
      </c>
      <c r="D1379" t="str">
        <f>'[1]210 Y RFC'!C1379</f>
        <v>PROKORMEX SA DE CV</v>
      </c>
      <c r="E1379" s="28">
        <f>SUMIFS(Tabla16[TASA 16],Tabla16[NUM],Tabla1[[#This Row],[CODIGO]])</f>
        <v>0</v>
      </c>
      <c r="F1379" s="28">
        <f>SUMIFS(Tabla16[TASA 0%],Tabla16[NUM],Tabla1[[#This Row],[CODIGO]])</f>
        <v>0</v>
      </c>
      <c r="G1379" s="28">
        <f>SUMIFS(Tabla16[[EXENTO ]],Tabla16[NUM],Tabla1[[#This Row],[CODIGO]])</f>
        <v>0</v>
      </c>
      <c r="H1379" s="28">
        <f>SUMIFS(Tabla16[IVA],Tabla16[NUM],Tabla1[[#This Row],[CODIGO]])</f>
        <v>0</v>
      </c>
      <c r="I1379" s="28">
        <f>SUMIFS(Tabla16[ISR RET.],Tabla16[NUM],Tabla1[[#This Row],[CODIGO]])</f>
        <v>0</v>
      </c>
      <c r="J1379" s="28">
        <f>SUMIFS(Tabla16[IVA RET.],Tabla16[NUM],Tabla1[[#This Row],[CODIGO]])</f>
        <v>0</v>
      </c>
      <c r="K1379" t="str">
        <f>FIXED(Tabla1[[#This Row],[TASA 16%]],0)</f>
        <v>0</v>
      </c>
      <c r="L1379" t="str">
        <f>FIXED(Tabla1[[#This Row],[TASA 0%]],0)</f>
        <v>0</v>
      </c>
      <c r="M1379" t="str">
        <f>FIXED(Tabla1[[#This Row],[TASA EXE.]],0)</f>
        <v>0</v>
      </c>
      <c r="N1379" t="str">
        <f>FIXED(Tabla1[[#This Row],[IVA]],0)</f>
        <v>0</v>
      </c>
      <c r="O1379" t="str">
        <f>FIXED(Tabla1[[#This Row],[ISR RET]],0)</f>
        <v>0</v>
      </c>
      <c r="P1379" t="str">
        <f>FIXED(Tabla1[[#This Row],[IVA RET]],0)</f>
        <v>0</v>
      </c>
      <c r="R1379" s="35">
        <f>Tabla1[[#This Row],[TASA 16]]*16%</f>
        <v>0</v>
      </c>
    </row>
    <row r="1380" spans="2:20" x14ac:dyDescent="0.25">
      <c r="B1380" t="str">
        <f>'[1]210 Y RFC'!A1380</f>
        <v>MACA591012JU8</v>
      </c>
      <c r="C1380" t="str">
        <f>'[1]210 Y RFC'!B1380</f>
        <v>210-1377</v>
      </c>
      <c r="D1380" t="str">
        <f>'[1]210 Y RFC'!C1380</f>
        <v>MARTINEZ DE LA CRUZ ALFREDO</v>
      </c>
      <c r="E1380" s="28">
        <f>SUMIFS(Tabla16[TASA 16],Tabla16[NUM],Tabla1[[#This Row],[CODIGO]])</f>
        <v>0</v>
      </c>
      <c r="F1380" s="28">
        <f>SUMIFS(Tabla16[TASA 0%],Tabla16[NUM],Tabla1[[#This Row],[CODIGO]])</f>
        <v>0</v>
      </c>
      <c r="G1380" s="28">
        <f>SUMIFS(Tabla16[[EXENTO ]],Tabla16[NUM],Tabla1[[#This Row],[CODIGO]])</f>
        <v>0</v>
      </c>
      <c r="H1380" s="28">
        <f>SUMIFS(Tabla16[IVA],Tabla16[NUM],Tabla1[[#This Row],[CODIGO]])</f>
        <v>0</v>
      </c>
      <c r="I1380" s="28">
        <f>SUMIFS(Tabla16[ISR RET.],Tabla16[NUM],Tabla1[[#This Row],[CODIGO]])</f>
        <v>0</v>
      </c>
      <c r="J1380" s="28">
        <f>SUMIFS(Tabla16[IVA RET.],Tabla16[NUM],Tabla1[[#This Row],[CODIGO]])</f>
        <v>0</v>
      </c>
      <c r="K1380" t="str">
        <f>FIXED(Tabla1[[#This Row],[TASA 16%]],0)</f>
        <v>0</v>
      </c>
      <c r="L1380" t="str">
        <f>FIXED(Tabla1[[#This Row],[TASA 0%]],0)</f>
        <v>0</v>
      </c>
      <c r="M1380" t="str">
        <f>FIXED(Tabla1[[#This Row],[TASA EXE.]],0)</f>
        <v>0</v>
      </c>
      <c r="N1380" t="str">
        <f>FIXED(Tabla1[[#This Row],[IVA]],0)</f>
        <v>0</v>
      </c>
      <c r="O1380" t="str">
        <f>FIXED(Tabla1[[#This Row],[ISR RET]],0)</f>
        <v>0</v>
      </c>
      <c r="P1380" t="str">
        <f>FIXED(Tabla1[[#This Row],[IVA RET]],0)</f>
        <v>0</v>
      </c>
      <c r="R1380" s="35">
        <f>Tabla1[[#This Row],[TASA 16]]*16%</f>
        <v>0</v>
      </c>
    </row>
    <row r="1381" spans="2:20" x14ac:dyDescent="0.25">
      <c r="B1381" t="str">
        <f>'[1]210 Y RFC'!A1381</f>
        <v>AFI010226P78</v>
      </c>
      <c r="C1381" t="str">
        <f>'[1]210 Y RFC'!B1381</f>
        <v>210-1378</v>
      </c>
      <c r="D1381" t="str">
        <f>'[1]210 Y RFC'!C1381</f>
        <v>ALTA FIBRA SA DE CV</v>
      </c>
      <c r="E1381" s="28">
        <f>SUMIFS(Tabla16[TASA 16],Tabla16[NUM],Tabla1[[#This Row],[CODIGO]])</f>
        <v>0</v>
      </c>
      <c r="F1381" s="28">
        <f>SUMIFS(Tabla16[TASA 0%],Tabla16[NUM],Tabla1[[#This Row],[CODIGO]])</f>
        <v>13209.1</v>
      </c>
      <c r="G1381" s="28">
        <f>SUMIFS(Tabla16[[EXENTO ]],Tabla16[NUM],Tabla1[[#This Row],[CODIGO]])</f>
        <v>1056.75</v>
      </c>
      <c r="H1381" s="28">
        <f>SUMIFS(Tabla16[IVA],Tabla16[NUM],Tabla1[[#This Row],[CODIGO]])</f>
        <v>0</v>
      </c>
      <c r="I1381" s="28">
        <f>SUMIFS(Tabla16[ISR RET.],Tabla16[NUM],Tabla1[[#This Row],[CODIGO]])</f>
        <v>0</v>
      </c>
      <c r="J1381" s="28">
        <f>SUMIFS(Tabla16[IVA RET.],Tabla16[NUM],Tabla1[[#This Row],[CODIGO]])</f>
        <v>0</v>
      </c>
      <c r="K1381" t="str">
        <f>FIXED(Tabla1[[#This Row],[TASA 16%]],0)</f>
        <v>0</v>
      </c>
      <c r="L1381" t="str">
        <f>FIXED(Tabla1[[#This Row],[TASA 0%]],0)</f>
        <v>13,209</v>
      </c>
      <c r="M1381" t="str">
        <f>FIXED(Tabla1[[#This Row],[TASA EXE.]],0)</f>
        <v>1,057</v>
      </c>
      <c r="N1381" t="str">
        <f>FIXED(Tabla1[[#This Row],[IVA]],0)</f>
        <v>0</v>
      </c>
      <c r="O1381" t="str">
        <f>FIXED(Tabla1[[#This Row],[ISR RET]],0)</f>
        <v>0</v>
      </c>
      <c r="P1381" t="str">
        <f>FIXED(Tabla1[[#This Row],[IVA RET]],0)</f>
        <v>0</v>
      </c>
      <c r="R1381" s="35">
        <f>Tabla1[[#This Row],[TASA 16]]*16%</f>
        <v>0</v>
      </c>
    </row>
    <row r="1382" spans="2:20" x14ac:dyDescent="0.25">
      <c r="B1382" t="str">
        <f>'[1]210 Y RFC'!A1382</f>
        <v>MEAE710627FC6</v>
      </c>
      <c r="C1382" t="str">
        <f>'[1]210 Y RFC'!B1382</f>
        <v>210-1379</v>
      </c>
      <c r="D1382" t="str">
        <f>'[1]210 Y RFC'!C1382</f>
        <v>MENDOZA AGUAYO ENRIQUE</v>
      </c>
      <c r="E1382" s="28">
        <f>SUMIFS(Tabla16[TASA 16],Tabla16[NUM],Tabla1[[#This Row],[CODIGO]])</f>
        <v>0</v>
      </c>
      <c r="F1382" s="28">
        <f>SUMIFS(Tabla16[TASA 0%],Tabla16[NUM],Tabla1[[#This Row],[CODIGO]])</f>
        <v>0</v>
      </c>
      <c r="G1382" s="28">
        <f>SUMIFS(Tabla16[[EXENTO ]],Tabla16[NUM],Tabla1[[#This Row],[CODIGO]])</f>
        <v>0</v>
      </c>
      <c r="H1382" s="28">
        <f>SUMIFS(Tabla16[IVA],Tabla16[NUM],Tabla1[[#This Row],[CODIGO]])</f>
        <v>0</v>
      </c>
      <c r="I1382" s="28">
        <f>SUMIFS(Tabla16[ISR RET.],Tabla16[NUM],Tabla1[[#This Row],[CODIGO]])</f>
        <v>0</v>
      </c>
      <c r="J1382" s="28">
        <f>SUMIFS(Tabla16[IVA RET.],Tabla16[NUM],Tabla1[[#This Row],[CODIGO]])</f>
        <v>0</v>
      </c>
      <c r="K1382" t="str">
        <f>FIXED(Tabla1[[#This Row],[TASA 16%]],0)</f>
        <v>0</v>
      </c>
      <c r="L1382" t="str">
        <f>FIXED(Tabla1[[#This Row],[TASA 0%]],0)</f>
        <v>0</v>
      </c>
      <c r="M1382" t="str">
        <f>FIXED(Tabla1[[#This Row],[TASA EXE.]],0)</f>
        <v>0</v>
      </c>
      <c r="N1382" t="str">
        <f>FIXED(Tabla1[[#This Row],[IVA]],0)</f>
        <v>0</v>
      </c>
      <c r="O1382" t="str">
        <f>FIXED(Tabla1[[#This Row],[ISR RET]],0)</f>
        <v>0</v>
      </c>
      <c r="P1382" t="str">
        <f>FIXED(Tabla1[[#This Row],[IVA RET]],0)</f>
        <v>0</v>
      </c>
      <c r="R1382" s="35">
        <f>Tabla1[[#This Row],[TASA 16]]*16%</f>
        <v>0</v>
      </c>
      <c r="T1382" s="67"/>
    </row>
    <row r="1383" spans="2:20" x14ac:dyDescent="0.25">
      <c r="B1383" t="str">
        <f>'[1]210 Y RFC'!A1383</f>
        <v>PRO000131DB4</v>
      </c>
      <c r="C1383" t="str">
        <f>'[1]210 Y RFC'!B1383</f>
        <v>210-1380</v>
      </c>
      <c r="D1383" t="str">
        <f>'[1]210 Y RFC'!C1383</f>
        <v>PROCOPLA SA DE CV</v>
      </c>
      <c r="E1383" s="28">
        <f>SUMIFS(Tabla16[TASA 16],Tabla16[NUM],Tabla1[[#This Row],[CODIGO]])</f>
        <v>0</v>
      </c>
      <c r="F1383" s="28">
        <f>SUMIFS(Tabla16[TASA 0%],Tabla16[NUM],Tabla1[[#This Row],[CODIGO]])</f>
        <v>0</v>
      </c>
      <c r="G1383" s="28">
        <f>SUMIFS(Tabla16[[EXENTO ]],Tabla16[NUM],Tabla1[[#This Row],[CODIGO]])</f>
        <v>0</v>
      </c>
      <c r="H1383" s="28">
        <f>SUMIFS(Tabla16[IVA],Tabla16[NUM],Tabla1[[#This Row],[CODIGO]])</f>
        <v>0</v>
      </c>
      <c r="I1383" s="28">
        <f>SUMIFS(Tabla16[ISR RET.],Tabla16[NUM],Tabla1[[#This Row],[CODIGO]])</f>
        <v>0</v>
      </c>
      <c r="J1383" s="28">
        <f>SUMIFS(Tabla16[IVA RET.],Tabla16[NUM],Tabla1[[#This Row],[CODIGO]])</f>
        <v>0</v>
      </c>
      <c r="K1383" t="str">
        <f>FIXED(Tabla1[[#This Row],[TASA 16%]],0)</f>
        <v>0</v>
      </c>
      <c r="L1383" t="str">
        <f>FIXED(Tabla1[[#This Row],[TASA 0%]],0)</f>
        <v>0</v>
      </c>
      <c r="M1383" t="str">
        <f>FIXED(Tabla1[[#This Row],[TASA EXE.]],0)</f>
        <v>0</v>
      </c>
      <c r="N1383" t="str">
        <f>FIXED(Tabla1[[#This Row],[IVA]],0)</f>
        <v>0</v>
      </c>
      <c r="O1383" t="str">
        <f>FIXED(Tabla1[[#This Row],[ISR RET]],0)</f>
        <v>0</v>
      </c>
      <c r="P1383" t="str">
        <f>FIXED(Tabla1[[#This Row],[IVA RET]],0)</f>
        <v>0</v>
      </c>
      <c r="R1383" s="35">
        <f>Tabla1[[#This Row],[TASA 16]]*16%</f>
        <v>0</v>
      </c>
    </row>
    <row r="1384" spans="2:20" x14ac:dyDescent="0.25">
      <c r="B1384" t="str">
        <f>'[1]210 Y RFC'!A1384</f>
        <v>PERL640522P23</v>
      </c>
      <c r="C1384" t="str">
        <f>'[1]210 Y RFC'!B1384</f>
        <v>210-1381</v>
      </c>
      <c r="D1384" t="str">
        <f>'[1]210 Y RFC'!C1384</f>
        <v>PEÑA DEL RIO LUIS IGNACIO</v>
      </c>
      <c r="E1384" s="28">
        <f>SUMIFS(Tabla16[TASA 16],Tabla16[NUM],Tabla1[[#This Row],[CODIGO]])</f>
        <v>0</v>
      </c>
      <c r="F1384" s="28">
        <f>SUMIFS(Tabla16[TASA 0%],Tabla16[NUM],Tabla1[[#This Row],[CODIGO]])</f>
        <v>0</v>
      </c>
      <c r="G1384" s="28">
        <f>SUMIFS(Tabla16[[EXENTO ]],Tabla16[NUM],Tabla1[[#This Row],[CODIGO]])</f>
        <v>0</v>
      </c>
      <c r="H1384" s="28">
        <f>SUMIFS(Tabla16[IVA],Tabla16[NUM],Tabla1[[#This Row],[CODIGO]])</f>
        <v>0</v>
      </c>
      <c r="I1384" s="28">
        <f>SUMIFS(Tabla16[ISR RET.],Tabla16[NUM],Tabla1[[#This Row],[CODIGO]])</f>
        <v>0</v>
      </c>
      <c r="J1384" s="28">
        <f>SUMIFS(Tabla16[IVA RET.],Tabla16[NUM],Tabla1[[#This Row],[CODIGO]])</f>
        <v>0</v>
      </c>
      <c r="K1384" t="str">
        <f>FIXED(Tabla1[[#This Row],[TASA 16%]],0)</f>
        <v>0</v>
      </c>
      <c r="L1384" t="str">
        <f>FIXED(Tabla1[[#This Row],[TASA 0%]],0)</f>
        <v>0</v>
      </c>
      <c r="M1384" t="str">
        <f>FIXED(Tabla1[[#This Row],[TASA EXE.]],0)</f>
        <v>0</v>
      </c>
      <c r="N1384" t="str">
        <f>FIXED(Tabla1[[#This Row],[IVA]],0)</f>
        <v>0</v>
      </c>
      <c r="O1384" t="str">
        <f>FIXED(Tabla1[[#This Row],[ISR RET]],0)</f>
        <v>0</v>
      </c>
      <c r="P1384" t="str">
        <f>FIXED(Tabla1[[#This Row],[IVA RET]],0)</f>
        <v>0</v>
      </c>
      <c r="R1384" s="35">
        <f>Tabla1[[#This Row],[TASA 16]]*16%</f>
        <v>0</v>
      </c>
    </row>
    <row r="1385" spans="2:20" x14ac:dyDescent="0.25">
      <c r="B1385" t="str">
        <f>'[1]210 Y RFC'!A1385</f>
        <v>OECE740808MH5</v>
      </c>
      <c r="C1385" t="str">
        <f>'[1]210 Y RFC'!B1385</f>
        <v>210-1382</v>
      </c>
      <c r="D1385" t="str">
        <f>'[1]210 Y RFC'!C1385</f>
        <v>ORTEGA CONTRERAS ERIKA VERONICA</v>
      </c>
      <c r="E1385" s="28">
        <f>SUMIFS(Tabla16[TASA 16],Tabla16[NUM],Tabla1[[#This Row],[CODIGO]])</f>
        <v>0</v>
      </c>
      <c r="F1385" s="28">
        <f>SUMIFS(Tabla16[TASA 0%],Tabla16[NUM],Tabla1[[#This Row],[CODIGO]])</f>
        <v>0</v>
      </c>
      <c r="G1385" s="28">
        <f>SUMIFS(Tabla16[[EXENTO ]],Tabla16[NUM],Tabla1[[#This Row],[CODIGO]])</f>
        <v>0</v>
      </c>
      <c r="H1385" s="28">
        <f>SUMIFS(Tabla16[IVA],Tabla16[NUM],Tabla1[[#This Row],[CODIGO]])</f>
        <v>0</v>
      </c>
      <c r="I1385" s="28">
        <f>SUMIFS(Tabla16[ISR RET.],Tabla16[NUM],Tabla1[[#This Row],[CODIGO]])</f>
        <v>0</v>
      </c>
      <c r="J1385" s="28">
        <f>SUMIFS(Tabla16[IVA RET.],Tabla16[NUM],Tabla1[[#This Row],[CODIGO]])</f>
        <v>0</v>
      </c>
      <c r="K1385" t="str">
        <f>FIXED(Tabla1[[#This Row],[TASA 16%]],0)</f>
        <v>0</v>
      </c>
      <c r="L1385" t="str">
        <f>FIXED(Tabla1[[#This Row],[TASA 0%]],0)</f>
        <v>0</v>
      </c>
      <c r="M1385" t="str">
        <f>FIXED(Tabla1[[#This Row],[TASA EXE.]],0)</f>
        <v>0</v>
      </c>
      <c r="N1385" t="str">
        <f>FIXED(Tabla1[[#This Row],[IVA]],0)</f>
        <v>0</v>
      </c>
      <c r="O1385" t="str">
        <f>FIXED(Tabla1[[#This Row],[ISR RET]],0)</f>
        <v>0</v>
      </c>
      <c r="P1385" t="str">
        <f>FIXED(Tabla1[[#This Row],[IVA RET]],0)</f>
        <v>0</v>
      </c>
      <c r="R1385" s="35">
        <f>Tabla1[[#This Row],[TASA 16]]*16%</f>
        <v>0</v>
      </c>
    </row>
    <row r="1386" spans="2:20" x14ac:dyDescent="0.25">
      <c r="B1386" t="str">
        <f>'[1]210 Y RFC'!A1386</f>
        <v>REBS6011203C3</v>
      </c>
      <c r="C1386" t="str">
        <f>'[1]210 Y RFC'!B1386</f>
        <v>210-1383</v>
      </c>
      <c r="D1386" t="str">
        <f>'[1]210 Y RFC'!C1386</f>
        <v>REYES BARRERA JOSE SAUL FERMIN</v>
      </c>
      <c r="E1386" s="28">
        <f>SUMIFS(Tabla16[TASA 16],Tabla16[NUM],Tabla1[[#This Row],[CODIGO]])</f>
        <v>0</v>
      </c>
      <c r="F1386" s="28">
        <f>SUMIFS(Tabla16[TASA 0%],Tabla16[NUM],Tabla1[[#This Row],[CODIGO]])</f>
        <v>0</v>
      </c>
      <c r="G1386" s="28">
        <f>SUMIFS(Tabla16[[EXENTO ]],Tabla16[NUM],Tabla1[[#This Row],[CODIGO]])</f>
        <v>0</v>
      </c>
      <c r="H1386" s="28">
        <f>SUMIFS(Tabla16[IVA],Tabla16[NUM],Tabla1[[#This Row],[CODIGO]])</f>
        <v>0</v>
      </c>
      <c r="I1386" s="28">
        <f>SUMIFS(Tabla16[ISR RET.],Tabla16[NUM],Tabla1[[#This Row],[CODIGO]])</f>
        <v>0</v>
      </c>
      <c r="J1386" s="28">
        <f>SUMIFS(Tabla16[IVA RET.],Tabla16[NUM],Tabla1[[#This Row],[CODIGO]])</f>
        <v>0</v>
      </c>
      <c r="K1386" t="str">
        <f>FIXED(Tabla1[[#This Row],[TASA 16%]],0)</f>
        <v>0</v>
      </c>
      <c r="L1386" t="str">
        <f>FIXED(Tabla1[[#This Row],[TASA 0%]],0)</f>
        <v>0</v>
      </c>
      <c r="M1386" t="str">
        <f>FIXED(Tabla1[[#This Row],[TASA EXE.]],0)</f>
        <v>0</v>
      </c>
      <c r="N1386" t="str">
        <f>FIXED(Tabla1[[#This Row],[IVA]],0)</f>
        <v>0</v>
      </c>
      <c r="O1386" t="str">
        <f>FIXED(Tabla1[[#This Row],[ISR RET]],0)</f>
        <v>0</v>
      </c>
      <c r="P1386" t="str">
        <f>FIXED(Tabla1[[#This Row],[IVA RET]],0)</f>
        <v>0</v>
      </c>
      <c r="R1386" s="35">
        <f>Tabla1[[#This Row],[TASA 16]]*16%</f>
        <v>0</v>
      </c>
    </row>
    <row r="1387" spans="2:20" x14ac:dyDescent="0.25">
      <c r="B1387" t="str">
        <f>'[1]210 Y RFC'!A1387</f>
        <v>MPE0302203V8</v>
      </c>
      <c r="C1387" t="str">
        <f>'[1]210 Y RFC'!B1387</f>
        <v>210-1384</v>
      </c>
      <c r="D1387" t="str">
        <f>'[1]210 Y RFC'!C1387</f>
        <v>MANUFACTURERA DE PET SA DE CV</v>
      </c>
      <c r="E1387" s="28">
        <f>SUMIFS(Tabla16[TASA 16],Tabla16[NUM],Tabla1[[#This Row],[CODIGO]])</f>
        <v>0</v>
      </c>
      <c r="F1387" s="28">
        <f>SUMIFS(Tabla16[TASA 0%],Tabla16[NUM],Tabla1[[#This Row],[CODIGO]])</f>
        <v>0</v>
      </c>
      <c r="G1387" s="28">
        <f>SUMIFS(Tabla16[[EXENTO ]],Tabla16[NUM],Tabla1[[#This Row],[CODIGO]])</f>
        <v>0</v>
      </c>
      <c r="H1387" s="28">
        <f>SUMIFS(Tabla16[IVA],Tabla16[NUM],Tabla1[[#This Row],[CODIGO]])</f>
        <v>0</v>
      </c>
      <c r="I1387" s="28">
        <f>SUMIFS(Tabla16[ISR RET.],Tabla16[NUM],Tabla1[[#This Row],[CODIGO]])</f>
        <v>0</v>
      </c>
      <c r="J1387" s="28">
        <f>SUMIFS(Tabla16[IVA RET.],Tabla16[NUM],Tabla1[[#This Row],[CODIGO]])</f>
        <v>0</v>
      </c>
      <c r="K1387" t="str">
        <f>FIXED(Tabla1[[#This Row],[TASA 16%]],0)</f>
        <v>0</v>
      </c>
      <c r="L1387" t="str">
        <f>FIXED(Tabla1[[#This Row],[TASA 0%]],0)</f>
        <v>0</v>
      </c>
      <c r="M1387" t="str">
        <f>FIXED(Tabla1[[#This Row],[TASA EXE.]],0)</f>
        <v>0</v>
      </c>
      <c r="N1387" t="str">
        <f>FIXED(Tabla1[[#This Row],[IVA]],0)</f>
        <v>0</v>
      </c>
      <c r="O1387" t="str">
        <f>FIXED(Tabla1[[#This Row],[ISR RET]],0)</f>
        <v>0</v>
      </c>
      <c r="P1387" t="str">
        <f>FIXED(Tabla1[[#This Row],[IVA RET]],0)</f>
        <v>0</v>
      </c>
      <c r="R1387" s="35">
        <f>Tabla1[[#This Row],[TASA 16]]*16%</f>
        <v>0</v>
      </c>
    </row>
    <row r="1388" spans="2:20" x14ac:dyDescent="0.25">
      <c r="B1388" t="str">
        <f>'[1]210 Y RFC'!A1388</f>
        <v>DMO960115NT1</v>
      </c>
      <c r="C1388" t="str">
        <f>'[1]210 Y RFC'!B1388</f>
        <v>210-1385</v>
      </c>
      <c r="D1388" t="str">
        <f>'[1]210 Y RFC'!C1388</f>
        <v>DISTRIBUCIONES MORFIN DE OCCIDENTE SA DE CV</v>
      </c>
      <c r="E1388" s="28">
        <f>SUMIFS(Tabla16[TASA 16],Tabla16[NUM],Tabla1[[#This Row],[CODIGO]])</f>
        <v>0</v>
      </c>
      <c r="F1388" s="28">
        <f>SUMIFS(Tabla16[TASA 0%],Tabla16[NUM],Tabla1[[#This Row],[CODIGO]])</f>
        <v>0</v>
      </c>
      <c r="G1388" s="28">
        <f>SUMIFS(Tabla16[[EXENTO ]],Tabla16[NUM],Tabla1[[#This Row],[CODIGO]])</f>
        <v>0</v>
      </c>
      <c r="H1388" s="28">
        <f>SUMIFS(Tabla16[IVA],Tabla16[NUM],Tabla1[[#This Row],[CODIGO]])</f>
        <v>0</v>
      </c>
      <c r="I1388" s="28">
        <f>SUMIFS(Tabla16[ISR RET.],Tabla16[NUM],Tabla1[[#This Row],[CODIGO]])</f>
        <v>0</v>
      </c>
      <c r="J1388" s="28">
        <f>SUMIFS(Tabla16[IVA RET.],Tabla16[NUM],Tabla1[[#This Row],[CODIGO]])</f>
        <v>0</v>
      </c>
      <c r="K1388" t="str">
        <f>FIXED(Tabla1[[#This Row],[TASA 16%]],0)</f>
        <v>0</v>
      </c>
      <c r="L1388" t="str">
        <f>FIXED(Tabla1[[#This Row],[TASA 0%]],0)</f>
        <v>0</v>
      </c>
      <c r="M1388" t="str">
        <f>FIXED(Tabla1[[#This Row],[TASA EXE.]],0)</f>
        <v>0</v>
      </c>
      <c r="N1388" t="str">
        <f>FIXED(Tabla1[[#This Row],[IVA]],0)</f>
        <v>0</v>
      </c>
      <c r="O1388" t="str">
        <f>FIXED(Tabla1[[#This Row],[ISR RET]],0)</f>
        <v>0</v>
      </c>
      <c r="P1388" t="str">
        <f>FIXED(Tabla1[[#This Row],[IVA RET]],0)</f>
        <v>0</v>
      </c>
      <c r="R1388" s="35">
        <f>Tabla1[[#This Row],[TASA 16]]*16%</f>
        <v>0</v>
      </c>
    </row>
    <row r="1389" spans="2:20" x14ac:dyDescent="0.25">
      <c r="B1389" t="str">
        <f>'[1]210 Y RFC'!A1389</f>
        <v>ICO020108U49</v>
      </c>
      <c r="C1389" t="str">
        <f>'[1]210 Y RFC'!B1389</f>
        <v>210-1386</v>
      </c>
      <c r="D1389" t="str">
        <f>'[1]210 Y RFC'!C1389</f>
        <v>INDUSTRIAS COSMETOLOGICAS SA DE CV</v>
      </c>
      <c r="E1389" s="28">
        <f>SUMIFS(Tabla16[TASA 16],Tabla16[NUM],Tabla1[[#This Row],[CODIGO]])</f>
        <v>0</v>
      </c>
      <c r="F1389" s="28">
        <f>SUMIFS(Tabla16[TASA 0%],Tabla16[NUM],Tabla1[[#This Row],[CODIGO]])</f>
        <v>0</v>
      </c>
      <c r="G1389" s="28">
        <f>SUMIFS(Tabla16[[EXENTO ]],Tabla16[NUM],Tabla1[[#This Row],[CODIGO]])</f>
        <v>0</v>
      </c>
      <c r="H1389" s="28">
        <f>SUMIFS(Tabla16[IVA],Tabla16[NUM],Tabla1[[#This Row],[CODIGO]])</f>
        <v>0</v>
      </c>
      <c r="I1389" s="28">
        <f>SUMIFS(Tabla16[ISR RET.],Tabla16[NUM],Tabla1[[#This Row],[CODIGO]])</f>
        <v>0</v>
      </c>
      <c r="J1389" s="28">
        <f>SUMIFS(Tabla16[IVA RET.],Tabla16[NUM],Tabla1[[#This Row],[CODIGO]])</f>
        <v>0</v>
      </c>
      <c r="K1389" t="str">
        <f>FIXED(Tabla1[[#This Row],[TASA 16%]],0)</f>
        <v>0</v>
      </c>
      <c r="L1389" t="str">
        <f>FIXED(Tabla1[[#This Row],[TASA 0%]],0)</f>
        <v>0</v>
      </c>
      <c r="M1389" t="str">
        <f>FIXED(Tabla1[[#This Row],[TASA EXE.]],0)</f>
        <v>0</v>
      </c>
      <c r="N1389" t="str">
        <f>FIXED(Tabla1[[#This Row],[IVA]],0)</f>
        <v>0</v>
      </c>
      <c r="O1389" t="str">
        <f>FIXED(Tabla1[[#This Row],[ISR RET]],0)</f>
        <v>0</v>
      </c>
      <c r="P1389" t="str">
        <f>FIXED(Tabla1[[#This Row],[IVA RET]],0)</f>
        <v>0</v>
      </c>
      <c r="R1389" s="35">
        <f>Tabla1[[#This Row],[TASA 16]]*16%</f>
        <v>0</v>
      </c>
    </row>
    <row r="1390" spans="2:20" x14ac:dyDescent="0.25">
      <c r="B1390" t="str">
        <f>'[1]210 Y RFC'!A1390</f>
        <v>BBA830831LJ2</v>
      </c>
      <c r="C1390" t="str">
        <f>'[1]210 Y RFC'!B1390</f>
        <v>210-1387</v>
      </c>
      <c r="D1390" t="str">
        <f>'[1]210 Y RFC'!C1390</f>
        <v>BBVA BANCOMER SA</v>
      </c>
      <c r="E1390" s="28">
        <f>SUMIFS(Tabla16[TASA 16],Tabla16[NUM],Tabla1[[#This Row],[CODIGO]])</f>
        <v>0</v>
      </c>
      <c r="F1390" s="28">
        <f>SUMIFS(Tabla16[TASA 0%],Tabla16[NUM],Tabla1[[#This Row],[CODIGO]])</f>
        <v>0</v>
      </c>
      <c r="G1390" s="28">
        <f>SUMIFS(Tabla16[[EXENTO ]],Tabla16[NUM],Tabla1[[#This Row],[CODIGO]])</f>
        <v>0</v>
      </c>
      <c r="H1390" s="28">
        <f>SUMIFS(Tabla16[IVA],Tabla16[NUM],Tabla1[[#This Row],[CODIGO]])</f>
        <v>0</v>
      </c>
      <c r="I1390" s="28">
        <f>SUMIFS(Tabla16[ISR RET.],Tabla16[NUM],Tabla1[[#This Row],[CODIGO]])</f>
        <v>0</v>
      </c>
      <c r="J1390" s="28">
        <f>SUMIFS(Tabla16[IVA RET.],Tabla16[NUM],Tabla1[[#This Row],[CODIGO]])</f>
        <v>0</v>
      </c>
      <c r="K1390" t="str">
        <f>FIXED(Tabla1[[#This Row],[TASA 16%]],0)</f>
        <v>0</v>
      </c>
      <c r="L1390" t="str">
        <f>FIXED(Tabla1[[#This Row],[TASA 0%]],0)</f>
        <v>0</v>
      </c>
      <c r="M1390" t="str">
        <f>FIXED(Tabla1[[#This Row],[TASA EXE.]],0)</f>
        <v>0</v>
      </c>
      <c r="N1390" t="str">
        <f>FIXED(Tabla1[[#This Row],[IVA]],0)</f>
        <v>0</v>
      </c>
      <c r="O1390" t="str">
        <f>FIXED(Tabla1[[#This Row],[ISR RET]],0)</f>
        <v>0</v>
      </c>
      <c r="P1390" t="str">
        <f>FIXED(Tabla1[[#This Row],[IVA RET]],0)</f>
        <v>0</v>
      </c>
      <c r="R1390" s="35">
        <f>Tabla1[[#This Row],[TASA 16]]*16%</f>
        <v>0</v>
      </c>
    </row>
    <row r="1391" spans="2:20" x14ac:dyDescent="0.25">
      <c r="B1391" t="str">
        <f>'[1]210 Y RFC'!A1391</f>
        <v>NACA630721CF7</v>
      </c>
      <c r="C1391" t="str">
        <f>'[1]210 Y RFC'!B1391</f>
        <v>210-1388</v>
      </c>
      <c r="D1391" t="str">
        <f>'[1]210 Y RFC'!C1391</f>
        <v>NAVARRO CORTES MARIA DE LOS ANGELES</v>
      </c>
      <c r="E1391" s="28">
        <f>SUMIFS(Tabla16[TASA 16],Tabla16[NUM],Tabla1[[#This Row],[CODIGO]])</f>
        <v>0</v>
      </c>
      <c r="F1391" s="28">
        <f>SUMIFS(Tabla16[TASA 0%],Tabla16[NUM],Tabla1[[#This Row],[CODIGO]])</f>
        <v>0</v>
      </c>
      <c r="G1391" s="28">
        <f>SUMIFS(Tabla16[[EXENTO ]],Tabla16[NUM],Tabla1[[#This Row],[CODIGO]])</f>
        <v>0</v>
      </c>
      <c r="H1391" s="28">
        <f>SUMIFS(Tabla16[IVA],Tabla16[NUM],Tabla1[[#This Row],[CODIGO]])</f>
        <v>0</v>
      </c>
      <c r="I1391" s="28">
        <f>SUMIFS(Tabla16[ISR RET.],Tabla16[NUM],Tabla1[[#This Row],[CODIGO]])</f>
        <v>0</v>
      </c>
      <c r="J1391" s="28">
        <f>SUMIFS(Tabla16[IVA RET.],Tabla16[NUM],Tabla1[[#This Row],[CODIGO]])</f>
        <v>0</v>
      </c>
      <c r="K1391" t="str">
        <f>FIXED(Tabla1[[#This Row],[TASA 16%]],0)</f>
        <v>0</v>
      </c>
      <c r="L1391" t="str">
        <f>FIXED(Tabla1[[#This Row],[TASA 0%]],0)</f>
        <v>0</v>
      </c>
      <c r="M1391" t="str">
        <f>FIXED(Tabla1[[#This Row],[TASA EXE.]],0)</f>
        <v>0</v>
      </c>
      <c r="N1391" t="str">
        <f>FIXED(Tabla1[[#This Row],[IVA]],0)</f>
        <v>0</v>
      </c>
      <c r="O1391" t="str">
        <f>FIXED(Tabla1[[#This Row],[ISR RET]],0)</f>
        <v>0</v>
      </c>
      <c r="P1391" t="str">
        <f>FIXED(Tabla1[[#This Row],[IVA RET]],0)</f>
        <v>0</v>
      </c>
      <c r="R1391" s="35">
        <f>Tabla1[[#This Row],[TASA 16]]*16%</f>
        <v>0</v>
      </c>
    </row>
    <row r="1392" spans="2:20" x14ac:dyDescent="0.25">
      <c r="B1392" t="str">
        <f>'[1]210 Y RFC'!A1392</f>
        <v>BPC0310287Y5</v>
      </c>
      <c r="C1392" t="str">
        <f>'[1]210 Y RFC'!B1392</f>
        <v>210-1389</v>
      </c>
      <c r="D1392" t="str">
        <f>'[1]210 Y RFC'!C1392</f>
        <v>BELLA PIEL COSMETICA SA DE CV</v>
      </c>
      <c r="E1392" s="28">
        <f>SUMIFS(Tabla16[TASA 16],Tabla16[NUM],Tabla1[[#This Row],[CODIGO]])</f>
        <v>0</v>
      </c>
      <c r="F1392" s="28">
        <f>SUMIFS(Tabla16[TASA 0%],Tabla16[NUM],Tabla1[[#This Row],[CODIGO]])</f>
        <v>0</v>
      </c>
      <c r="G1392" s="28">
        <f>SUMIFS(Tabla16[[EXENTO ]],Tabla16[NUM],Tabla1[[#This Row],[CODIGO]])</f>
        <v>0</v>
      </c>
      <c r="H1392" s="28">
        <f>SUMIFS(Tabla16[IVA],Tabla16[NUM],Tabla1[[#This Row],[CODIGO]])</f>
        <v>0</v>
      </c>
      <c r="I1392" s="28">
        <f>SUMIFS(Tabla16[ISR RET.],Tabla16[NUM],Tabla1[[#This Row],[CODIGO]])</f>
        <v>0</v>
      </c>
      <c r="J1392" s="28">
        <f>SUMIFS(Tabla16[IVA RET.],Tabla16[NUM],Tabla1[[#This Row],[CODIGO]])</f>
        <v>0</v>
      </c>
      <c r="K1392" t="str">
        <f>FIXED(Tabla1[[#This Row],[TASA 16%]],0)</f>
        <v>0</v>
      </c>
      <c r="L1392" t="str">
        <f>FIXED(Tabla1[[#This Row],[TASA 0%]],0)</f>
        <v>0</v>
      </c>
      <c r="M1392" t="str">
        <f>FIXED(Tabla1[[#This Row],[TASA EXE.]],0)</f>
        <v>0</v>
      </c>
      <c r="N1392" t="str">
        <f>FIXED(Tabla1[[#This Row],[IVA]],0)</f>
        <v>0</v>
      </c>
      <c r="O1392" t="str">
        <f>FIXED(Tabla1[[#This Row],[ISR RET]],0)</f>
        <v>0</v>
      </c>
      <c r="P1392" t="str">
        <f>FIXED(Tabla1[[#This Row],[IVA RET]],0)</f>
        <v>0</v>
      </c>
      <c r="R1392" s="35">
        <f>Tabla1[[#This Row],[TASA 16]]*16%</f>
        <v>0</v>
      </c>
    </row>
    <row r="1393" spans="2:18" x14ac:dyDescent="0.25">
      <c r="B1393" t="str">
        <f>'[1]210 Y RFC'!A1393</f>
        <v>PSI741010UI1</v>
      </c>
      <c r="C1393" t="str">
        <f>'[1]210 Y RFC'!B1393</f>
        <v>210-1390</v>
      </c>
      <c r="D1393" t="str">
        <f>'[1]210 Y RFC'!C1393</f>
        <v>PSICOFARMA SA DE CV</v>
      </c>
      <c r="E1393" s="28">
        <f>SUMIFS(Tabla16[TASA 16],Tabla16[NUM],Tabla1[[#This Row],[CODIGO]])</f>
        <v>0</v>
      </c>
      <c r="F1393" s="28">
        <f>SUMIFS(Tabla16[TASA 0%],Tabla16[NUM],Tabla1[[#This Row],[CODIGO]])</f>
        <v>0</v>
      </c>
      <c r="G1393" s="28">
        <f>SUMIFS(Tabla16[[EXENTO ]],Tabla16[NUM],Tabla1[[#This Row],[CODIGO]])</f>
        <v>0</v>
      </c>
      <c r="H1393" s="28">
        <f>SUMIFS(Tabla16[IVA],Tabla16[NUM],Tabla1[[#This Row],[CODIGO]])</f>
        <v>0</v>
      </c>
      <c r="I1393" s="28">
        <f>SUMIFS(Tabla16[ISR RET.],Tabla16[NUM],Tabla1[[#This Row],[CODIGO]])</f>
        <v>0</v>
      </c>
      <c r="J1393" s="28">
        <f>SUMIFS(Tabla16[IVA RET.],Tabla16[NUM],Tabla1[[#This Row],[CODIGO]])</f>
        <v>0</v>
      </c>
      <c r="K1393" t="str">
        <f>FIXED(Tabla1[[#This Row],[TASA 16%]],0)</f>
        <v>0</v>
      </c>
      <c r="L1393" t="str">
        <f>FIXED(Tabla1[[#This Row],[TASA 0%]],0)</f>
        <v>0</v>
      </c>
      <c r="M1393" t="str">
        <f>FIXED(Tabla1[[#This Row],[TASA EXE.]],0)</f>
        <v>0</v>
      </c>
      <c r="N1393" t="str">
        <f>FIXED(Tabla1[[#This Row],[IVA]],0)</f>
        <v>0</v>
      </c>
      <c r="O1393" t="str">
        <f>FIXED(Tabla1[[#This Row],[ISR RET]],0)</f>
        <v>0</v>
      </c>
      <c r="P1393" t="str">
        <f>FIXED(Tabla1[[#This Row],[IVA RET]],0)</f>
        <v>0</v>
      </c>
      <c r="R1393" s="35">
        <f>Tabla1[[#This Row],[TASA 16]]*16%</f>
        <v>0</v>
      </c>
    </row>
    <row r="1394" spans="2:18" x14ac:dyDescent="0.25">
      <c r="B1394" t="str">
        <f>'[1]210 Y RFC'!A1394</f>
        <v>DPH160615379</v>
      </c>
      <c r="C1394" t="str">
        <f>'[1]210 Y RFC'!B1394</f>
        <v>210-1391</v>
      </c>
      <c r="D1394" t="str">
        <f>'[1]210 Y RFC'!C1394</f>
        <v>DIPSA PHARMA SA DE CV</v>
      </c>
      <c r="E1394" s="28">
        <f>SUMIFS(Tabla16[TASA 16],Tabla16[NUM],Tabla1[[#This Row],[CODIGO]])</f>
        <v>0</v>
      </c>
      <c r="F1394" s="28">
        <f>SUMIFS(Tabla16[TASA 0%],Tabla16[NUM],Tabla1[[#This Row],[CODIGO]])</f>
        <v>0</v>
      </c>
      <c r="G1394" s="28">
        <f>SUMIFS(Tabla16[[EXENTO ]],Tabla16[NUM],Tabla1[[#This Row],[CODIGO]])</f>
        <v>0</v>
      </c>
      <c r="H1394" s="28">
        <f>SUMIFS(Tabla16[IVA],Tabla16[NUM],Tabla1[[#This Row],[CODIGO]])</f>
        <v>0</v>
      </c>
      <c r="I1394" s="28">
        <f>SUMIFS(Tabla16[ISR RET.],Tabla16[NUM],Tabla1[[#This Row],[CODIGO]])</f>
        <v>0</v>
      </c>
      <c r="J1394" s="28">
        <f>SUMIFS(Tabla16[IVA RET.],Tabla16[NUM],Tabla1[[#This Row],[CODIGO]])</f>
        <v>0</v>
      </c>
      <c r="K1394" t="str">
        <f>FIXED(Tabla1[[#This Row],[TASA 16%]],0)</f>
        <v>0</v>
      </c>
      <c r="L1394" t="str">
        <f>FIXED(Tabla1[[#This Row],[TASA 0%]],0)</f>
        <v>0</v>
      </c>
      <c r="M1394" t="str">
        <f>FIXED(Tabla1[[#This Row],[TASA EXE.]],0)</f>
        <v>0</v>
      </c>
      <c r="N1394" t="str">
        <f>FIXED(Tabla1[[#This Row],[IVA]],0)</f>
        <v>0</v>
      </c>
      <c r="O1394" t="str">
        <f>FIXED(Tabla1[[#This Row],[ISR RET]],0)</f>
        <v>0</v>
      </c>
      <c r="P1394" t="str">
        <f>FIXED(Tabla1[[#This Row],[IVA RET]],0)</f>
        <v>0</v>
      </c>
      <c r="R1394" s="35">
        <f>Tabla1[[#This Row],[TASA 16]]*16%</f>
        <v>0</v>
      </c>
    </row>
    <row r="1395" spans="2:18" x14ac:dyDescent="0.25">
      <c r="B1395" t="str">
        <f>'[1]210 Y RFC'!A1395</f>
        <v>MCM1601143F1</v>
      </c>
      <c r="C1395" t="str">
        <f>'[1]210 Y RFC'!B1395</f>
        <v>210-1392</v>
      </c>
      <c r="D1395" t="str">
        <f>'[1]210 Y RFC'!C1395</f>
        <v>MPI COMERCIALIZADORA DE MATERIAS PRIMAS E INSUMOS SA DE CV</v>
      </c>
      <c r="E1395" s="28">
        <f>SUMIFS(Tabla16[TASA 16],Tabla16[NUM],Tabla1[[#This Row],[CODIGO]])</f>
        <v>0</v>
      </c>
      <c r="F1395" s="28">
        <f>SUMIFS(Tabla16[TASA 0%],Tabla16[NUM],Tabla1[[#This Row],[CODIGO]])</f>
        <v>0</v>
      </c>
      <c r="G1395" s="28">
        <f>SUMIFS(Tabla16[[EXENTO ]],Tabla16[NUM],Tabla1[[#This Row],[CODIGO]])</f>
        <v>0</v>
      </c>
      <c r="H1395" s="28">
        <f>SUMIFS(Tabla16[IVA],Tabla16[NUM],Tabla1[[#This Row],[CODIGO]])</f>
        <v>0</v>
      </c>
      <c r="I1395" s="28">
        <f>SUMIFS(Tabla16[ISR RET.],Tabla16[NUM],Tabla1[[#This Row],[CODIGO]])</f>
        <v>0</v>
      </c>
      <c r="J1395" s="28">
        <f>SUMIFS(Tabla16[IVA RET.],Tabla16[NUM],Tabla1[[#This Row],[CODIGO]])</f>
        <v>0</v>
      </c>
      <c r="K1395" t="str">
        <f>FIXED(Tabla1[[#This Row],[TASA 16%]],0)</f>
        <v>0</v>
      </c>
      <c r="L1395" t="str">
        <f>FIXED(Tabla1[[#This Row],[TASA 0%]],0)</f>
        <v>0</v>
      </c>
      <c r="M1395" t="str">
        <f>FIXED(Tabla1[[#This Row],[TASA EXE.]],0)</f>
        <v>0</v>
      </c>
      <c r="N1395" t="str">
        <f>FIXED(Tabla1[[#This Row],[IVA]],0)</f>
        <v>0</v>
      </c>
      <c r="O1395" t="str">
        <f>FIXED(Tabla1[[#This Row],[ISR RET]],0)</f>
        <v>0</v>
      </c>
      <c r="P1395" t="str">
        <f>FIXED(Tabla1[[#This Row],[IVA RET]],0)</f>
        <v>0</v>
      </c>
      <c r="R1395" s="35">
        <f>Tabla1[[#This Row],[TASA 16]]*16%</f>
        <v>0</v>
      </c>
    </row>
    <row r="1396" spans="2:18" x14ac:dyDescent="0.25">
      <c r="B1396" t="str">
        <f>'[1]210 Y RFC'!A1396</f>
        <v>PCP040624EL1</v>
      </c>
      <c r="C1396" t="str">
        <f>'[1]210 Y RFC'!B1396</f>
        <v>210-1393</v>
      </c>
      <c r="D1396" t="str">
        <f>'[1]210 Y RFC'!C1396</f>
        <v>PROCESADORA DE CERAS Y PARAFINAS SA DE CV</v>
      </c>
      <c r="E1396" s="28">
        <f>SUMIFS(Tabla16[TASA 16],Tabla16[NUM],Tabla1[[#This Row],[CODIGO]])</f>
        <v>0</v>
      </c>
      <c r="F1396" s="28">
        <f>SUMIFS(Tabla16[TASA 0%],Tabla16[NUM],Tabla1[[#This Row],[CODIGO]])</f>
        <v>0</v>
      </c>
      <c r="G1396" s="28">
        <f>SUMIFS(Tabla16[[EXENTO ]],Tabla16[NUM],Tabla1[[#This Row],[CODIGO]])</f>
        <v>0</v>
      </c>
      <c r="H1396" s="28">
        <f>SUMIFS(Tabla16[IVA],Tabla16[NUM],Tabla1[[#This Row],[CODIGO]])</f>
        <v>0</v>
      </c>
      <c r="I1396" s="28">
        <f>SUMIFS(Tabla16[ISR RET.],Tabla16[NUM],Tabla1[[#This Row],[CODIGO]])</f>
        <v>0</v>
      </c>
      <c r="J1396" s="28">
        <f>SUMIFS(Tabla16[IVA RET.],Tabla16[NUM],Tabla1[[#This Row],[CODIGO]])</f>
        <v>0</v>
      </c>
      <c r="K1396" t="str">
        <f>FIXED(Tabla1[[#This Row],[TASA 16%]],0)</f>
        <v>0</v>
      </c>
      <c r="L1396" t="str">
        <f>FIXED(Tabla1[[#This Row],[TASA 0%]],0)</f>
        <v>0</v>
      </c>
      <c r="M1396" t="str">
        <f>FIXED(Tabla1[[#This Row],[TASA EXE.]],0)</f>
        <v>0</v>
      </c>
      <c r="N1396" t="str">
        <f>FIXED(Tabla1[[#This Row],[IVA]],0)</f>
        <v>0</v>
      </c>
      <c r="O1396" t="str">
        <f>FIXED(Tabla1[[#This Row],[ISR RET]],0)</f>
        <v>0</v>
      </c>
      <c r="P1396" t="str">
        <f>FIXED(Tabla1[[#This Row],[IVA RET]],0)</f>
        <v>0</v>
      </c>
      <c r="R1396" s="35">
        <f>Tabla1[[#This Row],[TASA 16]]*16%</f>
        <v>0</v>
      </c>
    </row>
    <row r="1397" spans="2:18" x14ac:dyDescent="0.25">
      <c r="B1397" t="str">
        <f>'[1]210 Y RFC'!A1397</f>
        <v>CES970206Q67</v>
      </c>
      <c r="C1397" t="str">
        <f>'[1]210 Y RFC'!B1397</f>
        <v>210-1394</v>
      </c>
      <c r="D1397" t="str">
        <f>'[1]210 Y RFC'!C1397</f>
        <v>COMERCIALIZADORA ESTRADA SA DE CV</v>
      </c>
      <c r="E1397" s="28">
        <f>SUMIFS(Tabla16[TASA 16],Tabla16[NUM],Tabla1[[#This Row],[CODIGO]])</f>
        <v>0</v>
      </c>
      <c r="F1397" s="28">
        <f>SUMIFS(Tabla16[TASA 0%],Tabla16[NUM],Tabla1[[#This Row],[CODIGO]])</f>
        <v>0</v>
      </c>
      <c r="G1397" s="28">
        <f>SUMIFS(Tabla16[[EXENTO ]],Tabla16[NUM],Tabla1[[#This Row],[CODIGO]])</f>
        <v>0</v>
      </c>
      <c r="H1397" s="28">
        <f>SUMIFS(Tabla16[IVA],Tabla16[NUM],Tabla1[[#This Row],[CODIGO]])</f>
        <v>0</v>
      </c>
      <c r="I1397" s="28">
        <f>SUMIFS(Tabla16[ISR RET.],Tabla16[NUM],Tabla1[[#This Row],[CODIGO]])</f>
        <v>0</v>
      </c>
      <c r="J1397" s="28">
        <f>SUMIFS(Tabla16[IVA RET.],Tabla16[NUM],Tabla1[[#This Row],[CODIGO]])</f>
        <v>0</v>
      </c>
      <c r="K1397" t="str">
        <f>FIXED(Tabla1[[#This Row],[TASA 16%]],0)</f>
        <v>0</v>
      </c>
      <c r="L1397" t="str">
        <f>FIXED(Tabla1[[#This Row],[TASA 0%]],0)</f>
        <v>0</v>
      </c>
      <c r="M1397" t="str">
        <f>FIXED(Tabla1[[#This Row],[TASA EXE.]],0)</f>
        <v>0</v>
      </c>
      <c r="N1397" t="str">
        <f>FIXED(Tabla1[[#This Row],[IVA]],0)</f>
        <v>0</v>
      </c>
      <c r="O1397" t="str">
        <f>FIXED(Tabla1[[#This Row],[ISR RET]],0)</f>
        <v>0</v>
      </c>
      <c r="P1397" t="str">
        <f>FIXED(Tabla1[[#This Row],[IVA RET]],0)</f>
        <v>0</v>
      </c>
      <c r="R1397" s="35">
        <f>Tabla1[[#This Row],[TASA 16]]*16%</f>
        <v>0</v>
      </c>
    </row>
    <row r="1398" spans="2:18" x14ac:dyDescent="0.25">
      <c r="B1398" t="str">
        <f>'[1]210 Y RFC'!A1398</f>
        <v>GOPL780627RB7</v>
      </c>
      <c r="C1398" t="str">
        <f>'[1]210 Y RFC'!B1398</f>
        <v>210-1395</v>
      </c>
      <c r="D1398" t="str">
        <f>'[1]210 Y RFC'!C1398</f>
        <v>GONZALEZ PRADO LUIS</v>
      </c>
      <c r="E1398" s="28">
        <f>SUMIFS(Tabla16[TASA 16],Tabla16[NUM],Tabla1[[#This Row],[CODIGO]])</f>
        <v>0</v>
      </c>
      <c r="F1398" s="28">
        <f>SUMIFS(Tabla16[TASA 0%],Tabla16[NUM],Tabla1[[#This Row],[CODIGO]])</f>
        <v>0</v>
      </c>
      <c r="G1398" s="28">
        <f>SUMIFS(Tabla16[[EXENTO ]],Tabla16[NUM],Tabla1[[#This Row],[CODIGO]])</f>
        <v>0</v>
      </c>
      <c r="H1398" s="28">
        <f>SUMIFS(Tabla16[IVA],Tabla16[NUM],Tabla1[[#This Row],[CODIGO]])</f>
        <v>0</v>
      </c>
      <c r="I1398" s="28">
        <f>SUMIFS(Tabla16[ISR RET.],Tabla16[NUM],Tabla1[[#This Row],[CODIGO]])</f>
        <v>0</v>
      </c>
      <c r="J1398" s="28">
        <f>SUMIFS(Tabla16[IVA RET.],Tabla16[NUM],Tabla1[[#This Row],[CODIGO]])</f>
        <v>0</v>
      </c>
      <c r="K1398" t="str">
        <f>FIXED(Tabla1[[#This Row],[TASA 16%]],0)</f>
        <v>0</v>
      </c>
      <c r="L1398" t="str">
        <f>FIXED(Tabla1[[#This Row],[TASA 0%]],0)</f>
        <v>0</v>
      </c>
      <c r="M1398" t="str">
        <f>FIXED(Tabla1[[#This Row],[TASA EXE.]],0)</f>
        <v>0</v>
      </c>
      <c r="N1398" t="str">
        <f>FIXED(Tabla1[[#This Row],[IVA]],0)</f>
        <v>0</v>
      </c>
      <c r="O1398" t="str">
        <f>FIXED(Tabla1[[#This Row],[ISR RET]],0)</f>
        <v>0</v>
      </c>
      <c r="P1398" t="str">
        <f>FIXED(Tabla1[[#This Row],[IVA RET]],0)</f>
        <v>0</v>
      </c>
      <c r="R1398" s="35">
        <f>Tabla1[[#This Row],[TASA 16]]*16%</f>
        <v>0</v>
      </c>
    </row>
    <row r="1399" spans="2:18" x14ac:dyDescent="0.25">
      <c r="B1399" t="str">
        <f>'[1]210 Y RFC'!A1399</f>
        <v>MAVC850824BB3</v>
      </c>
      <c r="C1399" t="str">
        <f>'[1]210 Y RFC'!B1399</f>
        <v>210-1396</v>
      </c>
      <c r="D1399" t="str">
        <f>'[1]210 Y RFC'!C1399</f>
        <v>MARTIN DEL CAMPO VILLALOBOS CARLOS ARMANDO</v>
      </c>
      <c r="E1399" s="28">
        <f>SUMIFS(Tabla16[TASA 16],Tabla16[NUM],Tabla1[[#This Row],[CODIGO]])</f>
        <v>0</v>
      </c>
      <c r="F1399" s="28">
        <f>SUMIFS(Tabla16[TASA 0%],Tabla16[NUM],Tabla1[[#This Row],[CODIGO]])</f>
        <v>0</v>
      </c>
      <c r="G1399" s="28">
        <f>SUMIFS(Tabla16[[EXENTO ]],Tabla16[NUM],Tabla1[[#This Row],[CODIGO]])</f>
        <v>0</v>
      </c>
      <c r="H1399" s="28">
        <f>SUMIFS(Tabla16[IVA],Tabla16[NUM],Tabla1[[#This Row],[CODIGO]])</f>
        <v>0</v>
      </c>
      <c r="I1399" s="28">
        <f>SUMIFS(Tabla16[ISR RET.],Tabla16[NUM],Tabla1[[#This Row],[CODIGO]])</f>
        <v>0</v>
      </c>
      <c r="J1399" s="28">
        <f>SUMIFS(Tabla16[IVA RET.],Tabla16[NUM],Tabla1[[#This Row],[CODIGO]])</f>
        <v>0</v>
      </c>
      <c r="K1399" t="str">
        <f>FIXED(Tabla1[[#This Row],[TASA 16%]],0)</f>
        <v>0</v>
      </c>
      <c r="L1399" t="str">
        <f>FIXED(Tabla1[[#This Row],[TASA 0%]],0)</f>
        <v>0</v>
      </c>
      <c r="M1399" t="str">
        <f>FIXED(Tabla1[[#This Row],[TASA EXE.]],0)</f>
        <v>0</v>
      </c>
      <c r="N1399" t="str">
        <f>FIXED(Tabla1[[#This Row],[IVA]],0)</f>
        <v>0</v>
      </c>
      <c r="O1399" t="str">
        <f>FIXED(Tabla1[[#This Row],[ISR RET]],0)</f>
        <v>0</v>
      </c>
      <c r="P1399" t="str">
        <f>FIXED(Tabla1[[#This Row],[IVA RET]],0)</f>
        <v>0</v>
      </c>
      <c r="R1399" s="35">
        <f>Tabla1[[#This Row],[TASA 16]]*16%</f>
        <v>0</v>
      </c>
    </row>
    <row r="1400" spans="2:18" x14ac:dyDescent="0.25">
      <c r="B1400" t="str">
        <f>'[1]210 Y RFC'!A1400</f>
        <v>AMR0407155E0</v>
      </c>
      <c r="C1400" t="str">
        <f>'[1]210 Y RFC'!B1400</f>
        <v>210-1397</v>
      </c>
      <c r="D1400" t="str">
        <f>'[1]210 Y RFC'!C1400</f>
        <v>ABARROTES Y MEDICAMENTOS REFORMA SA DE CV</v>
      </c>
      <c r="E1400" s="28">
        <f>SUMIFS(Tabla16[TASA 16],Tabla16[NUM],Tabla1[[#This Row],[CODIGO]])</f>
        <v>0</v>
      </c>
      <c r="F1400" s="28">
        <f>SUMIFS(Tabla16[TASA 0%],Tabla16[NUM],Tabla1[[#This Row],[CODIGO]])</f>
        <v>0</v>
      </c>
      <c r="G1400" s="28">
        <f>SUMIFS(Tabla16[[EXENTO ]],Tabla16[NUM],Tabla1[[#This Row],[CODIGO]])</f>
        <v>0</v>
      </c>
      <c r="H1400" s="28">
        <f>SUMIFS(Tabla16[IVA],Tabla16[NUM],Tabla1[[#This Row],[CODIGO]])</f>
        <v>0</v>
      </c>
      <c r="I1400" s="28">
        <f>SUMIFS(Tabla16[ISR RET.],Tabla16[NUM],Tabla1[[#This Row],[CODIGO]])</f>
        <v>0</v>
      </c>
      <c r="J1400" s="28">
        <f>SUMIFS(Tabla16[IVA RET.],Tabla16[NUM],Tabla1[[#This Row],[CODIGO]])</f>
        <v>0</v>
      </c>
      <c r="K1400" t="str">
        <f>FIXED(Tabla1[[#This Row],[TASA 16%]],0)</f>
        <v>0</v>
      </c>
      <c r="L1400" t="str">
        <f>FIXED(Tabla1[[#This Row],[TASA 0%]],0)</f>
        <v>0</v>
      </c>
      <c r="M1400" t="str">
        <f>FIXED(Tabla1[[#This Row],[TASA EXE.]],0)</f>
        <v>0</v>
      </c>
      <c r="N1400" t="str">
        <f>FIXED(Tabla1[[#This Row],[IVA]],0)</f>
        <v>0</v>
      </c>
      <c r="O1400" t="str">
        <f>FIXED(Tabla1[[#This Row],[ISR RET]],0)</f>
        <v>0</v>
      </c>
      <c r="P1400" t="str">
        <f>FIXED(Tabla1[[#This Row],[IVA RET]],0)</f>
        <v>0</v>
      </c>
      <c r="R1400" s="35">
        <f>Tabla1[[#This Row],[TASA 16]]*16%</f>
        <v>0</v>
      </c>
    </row>
    <row r="1401" spans="2:18" x14ac:dyDescent="0.25">
      <c r="B1401" t="str">
        <f>'[1]210 Y RFC'!A1401</f>
        <v>MAYD940218A68</v>
      </c>
      <c r="C1401" t="str">
        <f>'[1]210 Y RFC'!B1401</f>
        <v>210-1398</v>
      </c>
      <c r="D1401" t="str">
        <f>'[1]210 Y RFC'!C1401</f>
        <v>MAGDALENO YAÑEZ DIEGO MARIANO</v>
      </c>
      <c r="E1401" s="28">
        <f>SUMIFS(Tabla16[TASA 16],Tabla16[NUM],Tabla1[[#This Row],[CODIGO]])</f>
        <v>0</v>
      </c>
      <c r="F1401" s="28">
        <f>SUMIFS(Tabla16[TASA 0%],Tabla16[NUM],Tabla1[[#This Row],[CODIGO]])</f>
        <v>0</v>
      </c>
      <c r="G1401" s="28">
        <f>SUMIFS(Tabla16[[EXENTO ]],Tabla16[NUM],Tabla1[[#This Row],[CODIGO]])</f>
        <v>0</v>
      </c>
      <c r="H1401" s="28">
        <f>SUMIFS(Tabla16[IVA],Tabla16[NUM],Tabla1[[#This Row],[CODIGO]])</f>
        <v>0</v>
      </c>
      <c r="I1401" s="28">
        <f>SUMIFS(Tabla16[ISR RET.],Tabla16[NUM],Tabla1[[#This Row],[CODIGO]])</f>
        <v>0</v>
      </c>
      <c r="J1401" s="28">
        <f>SUMIFS(Tabla16[IVA RET.],Tabla16[NUM],Tabla1[[#This Row],[CODIGO]])</f>
        <v>0</v>
      </c>
      <c r="K1401" t="str">
        <f>FIXED(Tabla1[[#This Row],[TASA 16%]],0)</f>
        <v>0</v>
      </c>
      <c r="L1401" t="str">
        <f>FIXED(Tabla1[[#This Row],[TASA 0%]],0)</f>
        <v>0</v>
      </c>
      <c r="M1401" t="str">
        <f>FIXED(Tabla1[[#This Row],[TASA EXE.]],0)</f>
        <v>0</v>
      </c>
      <c r="N1401" t="str">
        <f>FIXED(Tabla1[[#This Row],[IVA]],0)</f>
        <v>0</v>
      </c>
      <c r="O1401" t="str">
        <f>FIXED(Tabla1[[#This Row],[ISR RET]],0)</f>
        <v>0</v>
      </c>
      <c r="P1401" t="str">
        <f>FIXED(Tabla1[[#This Row],[IVA RET]],0)</f>
        <v>0</v>
      </c>
      <c r="R1401" s="35">
        <f>Tabla1[[#This Row],[TASA 16]]*16%</f>
        <v>0</v>
      </c>
    </row>
    <row r="1402" spans="2:18" x14ac:dyDescent="0.25">
      <c r="B1402" t="str">
        <f>'[1]210 Y RFC'!A1402</f>
        <v>RINC901010859</v>
      </c>
      <c r="C1402" t="str">
        <f>'[1]210 Y RFC'!B1402</f>
        <v>210-1399</v>
      </c>
      <c r="D1402" t="str">
        <f>'[1]210 Y RFC'!C1402</f>
        <v>RIZO NAVARRO CHRISTIAN NIZAEL</v>
      </c>
      <c r="E1402" s="28">
        <f>SUMIFS(Tabla16[TASA 16],Tabla16[NUM],Tabla1[[#This Row],[CODIGO]])</f>
        <v>0</v>
      </c>
      <c r="F1402" s="28">
        <f>SUMIFS(Tabla16[TASA 0%],Tabla16[NUM],Tabla1[[#This Row],[CODIGO]])</f>
        <v>0</v>
      </c>
      <c r="G1402" s="28">
        <f>SUMIFS(Tabla16[[EXENTO ]],Tabla16[NUM],Tabla1[[#This Row],[CODIGO]])</f>
        <v>0</v>
      </c>
      <c r="H1402" s="28">
        <f>SUMIFS(Tabla16[IVA],Tabla16[NUM],Tabla1[[#This Row],[CODIGO]])</f>
        <v>0</v>
      </c>
      <c r="I1402" s="28">
        <f>SUMIFS(Tabla16[ISR RET.],Tabla16[NUM],Tabla1[[#This Row],[CODIGO]])</f>
        <v>0</v>
      </c>
      <c r="J1402" s="28">
        <f>SUMIFS(Tabla16[IVA RET.],Tabla16[NUM],Tabla1[[#This Row],[CODIGO]])</f>
        <v>0</v>
      </c>
      <c r="K1402" t="str">
        <f>FIXED(Tabla1[[#This Row],[TASA 16%]],0)</f>
        <v>0</v>
      </c>
      <c r="L1402" t="str">
        <f>FIXED(Tabla1[[#This Row],[TASA 0%]],0)</f>
        <v>0</v>
      </c>
      <c r="M1402" t="str">
        <f>FIXED(Tabla1[[#This Row],[TASA EXE.]],0)</f>
        <v>0</v>
      </c>
      <c r="N1402" t="str">
        <f>FIXED(Tabla1[[#This Row],[IVA]],0)</f>
        <v>0</v>
      </c>
      <c r="O1402" t="str">
        <f>FIXED(Tabla1[[#This Row],[ISR RET]],0)</f>
        <v>0</v>
      </c>
      <c r="P1402" t="str">
        <f>FIXED(Tabla1[[#This Row],[IVA RET]],0)</f>
        <v>0</v>
      </c>
      <c r="R1402" s="35">
        <f>Tabla1[[#This Row],[TASA 16]]*16%</f>
        <v>0</v>
      </c>
    </row>
    <row r="1403" spans="2:18" x14ac:dyDescent="0.25">
      <c r="B1403" t="str">
        <f>'[1]210 Y RFC'!A1403</f>
        <v>IPA7912297I2</v>
      </c>
      <c r="C1403" t="str">
        <f>'[1]210 Y RFC'!B1403</f>
        <v>210-1400</v>
      </c>
      <c r="D1403" t="str">
        <f>'[1]210 Y RFC'!C1403</f>
        <v>IND DE PROD AGRIC DE LA CUENCA DEL PAP SA DE CV</v>
      </c>
      <c r="E1403" s="28">
        <f>SUMIFS(Tabla16[TASA 16],Tabla16[NUM],Tabla1[[#This Row],[CODIGO]])</f>
        <v>0</v>
      </c>
      <c r="F1403" s="28">
        <f>SUMIFS(Tabla16[TASA 0%],Tabla16[NUM],Tabla1[[#This Row],[CODIGO]])</f>
        <v>0</v>
      </c>
      <c r="G1403" s="28">
        <f>SUMIFS(Tabla16[[EXENTO ]],Tabla16[NUM],Tabla1[[#This Row],[CODIGO]])</f>
        <v>0</v>
      </c>
      <c r="H1403" s="28">
        <f>SUMIFS(Tabla16[IVA],Tabla16[NUM],Tabla1[[#This Row],[CODIGO]])</f>
        <v>0</v>
      </c>
      <c r="I1403" s="28">
        <f>SUMIFS(Tabla16[ISR RET.],Tabla16[NUM],Tabla1[[#This Row],[CODIGO]])</f>
        <v>0</v>
      </c>
      <c r="J1403" s="28">
        <f>SUMIFS(Tabla16[IVA RET.],Tabla16[NUM],Tabla1[[#This Row],[CODIGO]])</f>
        <v>0</v>
      </c>
      <c r="K1403" t="str">
        <f>FIXED(Tabla1[[#This Row],[TASA 16%]],0)</f>
        <v>0</v>
      </c>
      <c r="L1403" t="str">
        <f>FIXED(Tabla1[[#This Row],[TASA 0%]],0)</f>
        <v>0</v>
      </c>
      <c r="M1403" t="str">
        <f>FIXED(Tabla1[[#This Row],[TASA EXE.]],0)</f>
        <v>0</v>
      </c>
      <c r="N1403" t="str">
        <f>FIXED(Tabla1[[#This Row],[IVA]],0)</f>
        <v>0</v>
      </c>
      <c r="O1403" t="str">
        <f>FIXED(Tabla1[[#This Row],[ISR RET]],0)</f>
        <v>0</v>
      </c>
      <c r="P1403" t="str">
        <f>FIXED(Tabla1[[#This Row],[IVA RET]],0)</f>
        <v>0</v>
      </c>
      <c r="R1403" s="35">
        <f>Tabla1[[#This Row],[TASA 16]]*16%</f>
        <v>0</v>
      </c>
    </row>
    <row r="1404" spans="2:18" x14ac:dyDescent="0.25">
      <c r="B1404" t="str">
        <f>'[1]210 Y RFC'!A1404</f>
        <v>CAML670306TH8</v>
      </c>
      <c r="C1404" t="str">
        <f>'[1]210 Y RFC'!B1404</f>
        <v>210-1401</v>
      </c>
      <c r="D1404" t="str">
        <f>'[1]210 Y RFC'!C1404</f>
        <v>CASILLAS MACIAS JOSE LUIS</v>
      </c>
      <c r="E1404" s="28">
        <f>SUMIFS(Tabla16[TASA 16],Tabla16[NUM],Tabla1[[#This Row],[CODIGO]])</f>
        <v>0</v>
      </c>
      <c r="F1404" s="28">
        <f>SUMIFS(Tabla16[TASA 0%],Tabla16[NUM],Tabla1[[#This Row],[CODIGO]])</f>
        <v>0</v>
      </c>
      <c r="G1404" s="28">
        <f>SUMIFS(Tabla16[[EXENTO ]],Tabla16[NUM],Tabla1[[#This Row],[CODIGO]])</f>
        <v>0</v>
      </c>
      <c r="H1404" s="28">
        <f>SUMIFS(Tabla16[IVA],Tabla16[NUM],Tabla1[[#This Row],[CODIGO]])</f>
        <v>0</v>
      </c>
      <c r="I1404" s="28">
        <f>SUMIFS(Tabla16[ISR RET.],Tabla16[NUM],Tabla1[[#This Row],[CODIGO]])</f>
        <v>0</v>
      </c>
      <c r="J1404" s="28">
        <f>SUMIFS(Tabla16[IVA RET.],Tabla16[NUM],Tabla1[[#This Row],[CODIGO]])</f>
        <v>0</v>
      </c>
      <c r="K1404" t="str">
        <f>FIXED(Tabla1[[#This Row],[TASA 16%]],0)</f>
        <v>0</v>
      </c>
      <c r="L1404" t="str">
        <f>FIXED(Tabla1[[#This Row],[TASA 0%]],0)</f>
        <v>0</v>
      </c>
      <c r="M1404" t="str">
        <f>FIXED(Tabla1[[#This Row],[TASA EXE.]],0)</f>
        <v>0</v>
      </c>
      <c r="N1404" t="str">
        <f>FIXED(Tabla1[[#This Row],[IVA]],0)</f>
        <v>0</v>
      </c>
      <c r="O1404" t="str">
        <f>FIXED(Tabla1[[#This Row],[ISR RET]],0)</f>
        <v>0</v>
      </c>
      <c r="P1404" t="str">
        <f>FIXED(Tabla1[[#This Row],[IVA RET]],0)</f>
        <v>0</v>
      </c>
      <c r="R1404" s="35">
        <f>Tabla1[[#This Row],[TASA 16]]*16%</f>
        <v>0</v>
      </c>
    </row>
    <row r="1405" spans="2:18" x14ac:dyDescent="0.25">
      <c r="B1405" t="str">
        <f>'[1]210 Y RFC'!A1405</f>
        <v>ZELM8103265S6</v>
      </c>
      <c r="C1405" t="str">
        <f>'[1]210 Y RFC'!B1405</f>
        <v>210-1402</v>
      </c>
      <c r="D1405" t="str">
        <f>'[1]210 Y RFC'!C1405</f>
        <v>ZERMEÑO LOPEZ MARCO ANTONIO</v>
      </c>
      <c r="E1405" s="28">
        <f>SUMIFS(Tabla16[TASA 16],Tabla16[NUM],Tabla1[[#This Row],[CODIGO]])</f>
        <v>0</v>
      </c>
      <c r="F1405" s="28">
        <f>SUMIFS(Tabla16[TASA 0%],Tabla16[NUM],Tabla1[[#This Row],[CODIGO]])</f>
        <v>0</v>
      </c>
      <c r="G1405" s="28">
        <f>SUMIFS(Tabla16[[EXENTO ]],Tabla16[NUM],Tabla1[[#This Row],[CODIGO]])</f>
        <v>0</v>
      </c>
      <c r="H1405" s="28">
        <f>SUMIFS(Tabla16[IVA],Tabla16[NUM],Tabla1[[#This Row],[CODIGO]])</f>
        <v>0</v>
      </c>
      <c r="I1405" s="28">
        <f>SUMIFS(Tabla16[ISR RET.],Tabla16[NUM],Tabla1[[#This Row],[CODIGO]])</f>
        <v>0</v>
      </c>
      <c r="J1405" s="28">
        <f>SUMIFS(Tabla16[IVA RET.],Tabla16[NUM],Tabla1[[#This Row],[CODIGO]])</f>
        <v>0</v>
      </c>
      <c r="K1405" t="str">
        <f>FIXED(Tabla1[[#This Row],[TASA 16%]],0)</f>
        <v>0</v>
      </c>
      <c r="L1405" t="str">
        <f>FIXED(Tabla1[[#This Row],[TASA 0%]],0)</f>
        <v>0</v>
      </c>
      <c r="M1405" t="str">
        <f>FIXED(Tabla1[[#This Row],[TASA EXE.]],0)</f>
        <v>0</v>
      </c>
      <c r="N1405" t="str">
        <f>FIXED(Tabla1[[#This Row],[IVA]],0)</f>
        <v>0</v>
      </c>
      <c r="O1405" t="str">
        <f>FIXED(Tabla1[[#This Row],[ISR RET]],0)</f>
        <v>0</v>
      </c>
      <c r="P1405" t="str">
        <f>FIXED(Tabla1[[#This Row],[IVA RET]],0)</f>
        <v>0</v>
      </c>
      <c r="R1405" s="35">
        <f>Tabla1[[#This Row],[TASA 16]]*16%</f>
        <v>0</v>
      </c>
    </row>
    <row r="1406" spans="2:18" x14ac:dyDescent="0.25">
      <c r="B1406" t="str">
        <f>'[1]210 Y RFC'!A1406</f>
        <v>GOGG570125AS9</v>
      </c>
      <c r="C1406" t="str">
        <f>'[1]210 Y RFC'!B1406</f>
        <v>210-1403</v>
      </c>
      <c r="D1406" t="str">
        <f>'[1]210 Y RFC'!C1406</f>
        <v>GONZALEZ GONZALEZ GUSTAVO</v>
      </c>
      <c r="E1406" s="28">
        <f>SUMIFS(Tabla16[TASA 16],Tabla16[NUM],Tabla1[[#This Row],[CODIGO]])</f>
        <v>0</v>
      </c>
      <c r="F1406" s="28">
        <f>SUMIFS(Tabla16[TASA 0%],Tabla16[NUM],Tabla1[[#This Row],[CODIGO]])</f>
        <v>0</v>
      </c>
      <c r="G1406" s="28">
        <f>SUMIFS(Tabla16[[EXENTO ]],Tabla16[NUM],Tabla1[[#This Row],[CODIGO]])</f>
        <v>0</v>
      </c>
      <c r="H1406" s="28">
        <f>SUMIFS(Tabla16[IVA],Tabla16[NUM],Tabla1[[#This Row],[CODIGO]])</f>
        <v>0</v>
      </c>
      <c r="I1406" s="28">
        <f>SUMIFS(Tabla16[ISR RET.],Tabla16[NUM],Tabla1[[#This Row],[CODIGO]])</f>
        <v>0</v>
      </c>
      <c r="J1406" s="28">
        <f>SUMIFS(Tabla16[IVA RET.],Tabla16[NUM],Tabla1[[#This Row],[CODIGO]])</f>
        <v>0</v>
      </c>
      <c r="K1406" t="str">
        <f>FIXED(Tabla1[[#This Row],[TASA 16%]],0)</f>
        <v>0</v>
      </c>
      <c r="L1406" t="str">
        <f>FIXED(Tabla1[[#This Row],[TASA 0%]],0)</f>
        <v>0</v>
      </c>
      <c r="M1406" t="str">
        <f>FIXED(Tabla1[[#This Row],[TASA EXE.]],0)</f>
        <v>0</v>
      </c>
      <c r="N1406" t="str">
        <f>FIXED(Tabla1[[#This Row],[IVA]],0)</f>
        <v>0</v>
      </c>
      <c r="O1406" t="str">
        <f>FIXED(Tabla1[[#This Row],[ISR RET]],0)</f>
        <v>0</v>
      </c>
      <c r="P1406" t="str">
        <f>FIXED(Tabla1[[#This Row],[IVA RET]],0)</f>
        <v>0</v>
      </c>
      <c r="R1406" s="35">
        <f>Tabla1[[#This Row],[TASA 16]]*16%</f>
        <v>0</v>
      </c>
    </row>
    <row r="1407" spans="2:18" x14ac:dyDescent="0.25">
      <c r="B1407" t="str">
        <f>'[1]210 Y RFC'!A1407</f>
        <v>SMQ1705175CA</v>
      </c>
      <c r="C1407" t="str">
        <f>'[1]210 Y RFC'!B1407</f>
        <v>210-1404</v>
      </c>
      <c r="D1407" t="str">
        <f>'[1]210 Y RFC'!C1407</f>
        <v>SANTA MARIA QUALITY &amp; FOOD SAFETY SC</v>
      </c>
      <c r="E1407" s="28">
        <f>SUMIFS(Tabla16[TASA 16],Tabla16[NUM],Tabla1[[#This Row],[CODIGO]])</f>
        <v>0</v>
      </c>
      <c r="F1407" s="28">
        <f>SUMIFS(Tabla16[TASA 0%],Tabla16[NUM],Tabla1[[#This Row],[CODIGO]])</f>
        <v>0</v>
      </c>
      <c r="G1407" s="28">
        <f>SUMIFS(Tabla16[[EXENTO ]],Tabla16[NUM],Tabla1[[#This Row],[CODIGO]])</f>
        <v>0</v>
      </c>
      <c r="H1407" s="28">
        <f>SUMIFS(Tabla16[IVA],Tabla16[NUM],Tabla1[[#This Row],[CODIGO]])</f>
        <v>0</v>
      </c>
      <c r="I1407" s="28">
        <f>SUMIFS(Tabla16[ISR RET.],Tabla16[NUM],Tabla1[[#This Row],[CODIGO]])</f>
        <v>0</v>
      </c>
      <c r="J1407" s="28">
        <f>SUMIFS(Tabla16[IVA RET.],Tabla16[NUM],Tabla1[[#This Row],[CODIGO]])</f>
        <v>0</v>
      </c>
      <c r="K1407" t="str">
        <f>FIXED(Tabla1[[#This Row],[TASA 16%]],0)</f>
        <v>0</v>
      </c>
      <c r="L1407" t="str">
        <f>FIXED(Tabla1[[#This Row],[TASA 0%]],0)</f>
        <v>0</v>
      </c>
      <c r="M1407" t="str">
        <f>FIXED(Tabla1[[#This Row],[TASA EXE.]],0)</f>
        <v>0</v>
      </c>
      <c r="N1407" t="str">
        <f>FIXED(Tabla1[[#This Row],[IVA]],0)</f>
        <v>0</v>
      </c>
      <c r="O1407" t="str">
        <f>FIXED(Tabla1[[#This Row],[ISR RET]],0)</f>
        <v>0</v>
      </c>
      <c r="P1407" t="str">
        <f>FIXED(Tabla1[[#This Row],[IVA RET]],0)</f>
        <v>0</v>
      </c>
      <c r="R1407" s="35">
        <f>Tabla1[[#This Row],[TASA 16]]*16%</f>
        <v>0</v>
      </c>
    </row>
    <row r="1408" spans="2:18" x14ac:dyDescent="0.25">
      <c r="B1408" t="str">
        <f>'[1]210 Y RFC'!A1408</f>
        <v>PEBB8803233SA</v>
      </c>
      <c r="C1408" t="str">
        <f>'[1]210 Y RFC'!B1408</f>
        <v>210-1405</v>
      </c>
      <c r="D1408" t="str">
        <f>'[1]210 Y RFC'!C1408</f>
        <v>PEREZ BECERRA BLANCA ANGELICA</v>
      </c>
      <c r="E1408" s="28">
        <f>SUMIFS(Tabla16[TASA 16],Tabla16[NUM],Tabla1[[#This Row],[CODIGO]])</f>
        <v>9296.625</v>
      </c>
      <c r="F1408" s="28">
        <f>SUMIFS(Tabla16[TASA 0%],Tabla16[NUM],Tabla1[[#This Row],[CODIGO]])</f>
        <v>-4.4999999999163265E-2</v>
      </c>
      <c r="G1408" s="28">
        <f>SUMIFS(Tabla16[[EXENTO ]],Tabla16[NUM],Tabla1[[#This Row],[CODIGO]])</f>
        <v>0</v>
      </c>
      <c r="H1408" s="28">
        <f>SUMIFS(Tabla16[IVA],Tabla16[NUM],Tabla1[[#This Row],[CODIGO]])</f>
        <v>1487.46</v>
      </c>
      <c r="I1408" s="28">
        <f>SUMIFS(Tabla16[ISR RET.],Tabla16[NUM],Tabla1[[#This Row],[CODIGO]])</f>
        <v>0</v>
      </c>
      <c r="J1408" s="28">
        <f>SUMIFS(Tabla16[IVA RET.],Tabla16[NUM],Tabla1[[#This Row],[CODIGO]])</f>
        <v>0</v>
      </c>
      <c r="K1408" t="str">
        <f>FIXED(Tabla1[[#This Row],[TASA 16%]],0)</f>
        <v>9,297</v>
      </c>
      <c r="L1408" t="str">
        <f>FIXED(Tabla1[[#This Row],[TASA 0%]],0)</f>
        <v>0</v>
      </c>
      <c r="M1408" t="str">
        <f>FIXED(Tabla1[[#This Row],[TASA EXE.]],0)</f>
        <v>0</v>
      </c>
      <c r="N1408" t="str">
        <f>FIXED(Tabla1[[#This Row],[IVA]],0)</f>
        <v>1,487</v>
      </c>
      <c r="O1408" t="str">
        <f>FIXED(Tabla1[[#This Row],[ISR RET]],0)</f>
        <v>0</v>
      </c>
      <c r="P1408" t="str">
        <f>FIXED(Tabla1[[#This Row],[IVA RET]],0)</f>
        <v>0</v>
      </c>
      <c r="R1408" s="35">
        <f>Tabla1[[#This Row],[TASA 16]]*16%</f>
        <v>1487.52</v>
      </c>
    </row>
    <row r="1409" spans="2:20" x14ac:dyDescent="0.25">
      <c r="B1409" t="str">
        <f>'[1]210 Y RFC'!A1409</f>
        <v>RIND8910247X3</v>
      </c>
      <c r="C1409" t="str">
        <f>'[1]210 Y RFC'!B1409</f>
        <v>210-1406</v>
      </c>
      <c r="D1409" t="str">
        <f>'[1]210 Y RFC'!C1409</f>
        <v>RIZO NAVARRO DIEGO ALAN</v>
      </c>
      <c r="E1409" s="28">
        <f>SUMIFS(Tabla16[TASA 16],Tabla16[NUM],Tabla1[[#This Row],[CODIGO]])</f>
        <v>0</v>
      </c>
      <c r="F1409" s="28">
        <f>SUMIFS(Tabla16[TASA 0%],Tabla16[NUM],Tabla1[[#This Row],[CODIGO]])</f>
        <v>34810</v>
      </c>
      <c r="G1409" s="28">
        <f>SUMIFS(Tabla16[[EXENTO ]],Tabla16[NUM],Tabla1[[#This Row],[CODIGO]])</f>
        <v>0</v>
      </c>
      <c r="H1409" s="28">
        <f>SUMIFS(Tabla16[IVA],Tabla16[NUM],Tabla1[[#This Row],[CODIGO]])</f>
        <v>0</v>
      </c>
      <c r="I1409" s="28">
        <f>SUMIFS(Tabla16[ISR RET.],Tabla16[NUM],Tabla1[[#This Row],[CODIGO]])</f>
        <v>0</v>
      </c>
      <c r="J1409" s="28">
        <f>SUMIFS(Tabla16[IVA RET.],Tabla16[NUM],Tabla1[[#This Row],[CODIGO]])</f>
        <v>0</v>
      </c>
      <c r="K1409" t="str">
        <f>FIXED(Tabla1[[#This Row],[TASA 16%]],0)</f>
        <v>0</v>
      </c>
      <c r="L1409" t="str">
        <f>FIXED(Tabla1[[#This Row],[TASA 0%]],0)</f>
        <v>34,810</v>
      </c>
      <c r="M1409" t="str">
        <f>FIXED(Tabla1[[#This Row],[TASA EXE.]],0)</f>
        <v>0</v>
      </c>
      <c r="N1409" t="str">
        <f>FIXED(Tabla1[[#This Row],[IVA]],0)</f>
        <v>0</v>
      </c>
      <c r="O1409" t="str">
        <f>FIXED(Tabla1[[#This Row],[ISR RET]],0)</f>
        <v>0</v>
      </c>
      <c r="P1409" t="str">
        <f>FIXED(Tabla1[[#This Row],[IVA RET]],0)</f>
        <v>0</v>
      </c>
      <c r="R1409" s="35">
        <f>Tabla1[[#This Row],[TASA 16]]*16%</f>
        <v>0</v>
      </c>
    </row>
    <row r="1410" spans="2:20" x14ac:dyDescent="0.25">
      <c r="B1410" t="str">
        <f>'[1]210 Y RFC'!A1410</f>
        <v>GME040816GM9</v>
      </c>
      <c r="C1410" t="str">
        <f>'[1]210 Y RFC'!B1410</f>
        <v>210-1407</v>
      </c>
      <c r="D1410" t="str">
        <f>'[1]210 Y RFC'!C1410</f>
        <v>GFS DE MEXICO SA DE CV</v>
      </c>
      <c r="E1410" s="28">
        <f>SUMIFS(Tabla16[TASA 16],Tabla16[NUM],Tabla1[[#This Row],[CODIGO]])</f>
        <v>0</v>
      </c>
      <c r="F1410" s="28">
        <f>SUMIFS(Tabla16[TASA 0%],Tabla16[NUM],Tabla1[[#This Row],[CODIGO]])</f>
        <v>0</v>
      </c>
      <c r="G1410" s="28">
        <f>SUMIFS(Tabla16[[EXENTO ]],Tabla16[NUM],Tabla1[[#This Row],[CODIGO]])</f>
        <v>0</v>
      </c>
      <c r="H1410" s="28">
        <f>SUMIFS(Tabla16[IVA],Tabla16[NUM],Tabla1[[#This Row],[CODIGO]])</f>
        <v>0</v>
      </c>
      <c r="I1410" s="28">
        <f>SUMIFS(Tabla16[ISR RET.],Tabla16[NUM],Tabla1[[#This Row],[CODIGO]])</f>
        <v>0</v>
      </c>
      <c r="J1410" s="28">
        <f>SUMIFS(Tabla16[IVA RET.],Tabla16[NUM],Tabla1[[#This Row],[CODIGO]])</f>
        <v>0</v>
      </c>
      <c r="K1410" t="str">
        <f>FIXED(Tabla1[[#This Row],[TASA 16%]],0)</f>
        <v>0</v>
      </c>
      <c r="L1410" t="str">
        <f>FIXED(Tabla1[[#This Row],[TASA 0%]],0)</f>
        <v>0</v>
      </c>
      <c r="M1410" t="str">
        <f>FIXED(Tabla1[[#This Row],[TASA EXE.]],0)</f>
        <v>0</v>
      </c>
      <c r="N1410" t="str">
        <f>FIXED(Tabla1[[#This Row],[IVA]],0)</f>
        <v>0</v>
      </c>
      <c r="O1410" t="str">
        <f>FIXED(Tabla1[[#This Row],[ISR RET]],0)</f>
        <v>0</v>
      </c>
      <c r="P1410" t="str">
        <f>FIXED(Tabla1[[#This Row],[IVA RET]],0)</f>
        <v>0</v>
      </c>
      <c r="R1410" s="35">
        <f>Tabla1[[#This Row],[TASA 16]]*16%</f>
        <v>0</v>
      </c>
    </row>
    <row r="1411" spans="2:20" x14ac:dyDescent="0.25">
      <c r="B1411" t="str">
        <f>'[1]210 Y RFC'!A1411</f>
        <v>DEAR690623EV6</v>
      </c>
      <c r="C1411" t="str">
        <f>'[1]210 Y RFC'!B1411</f>
        <v>210-1408</v>
      </c>
      <c r="D1411" t="str">
        <f>'[1]210 Y RFC'!C1411</f>
        <v>DELGADO ARANA RAMON</v>
      </c>
      <c r="E1411" s="28">
        <f>SUMIFS(Tabla16[TASA 16],Tabla16[NUM],Tabla1[[#This Row],[CODIGO]])</f>
        <v>0</v>
      </c>
      <c r="F1411" s="28">
        <f>SUMIFS(Tabla16[TASA 0%],Tabla16[NUM],Tabla1[[#This Row],[CODIGO]])</f>
        <v>0</v>
      </c>
      <c r="G1411" s="28">
        <f>SUMIFS(Tabla16[[EXENTO ]],Tabla16[NUM],Tabla1[[#This Row],[CODIGO]])</f>
        <v>0</v>
      </c>
      <c r="H1411" s="28">
        <f>SUMIFS(Tabla16[IVA],Tabla16[NUM],Tabla1[[#This Row],[CODIGO]])</f>
        <v>0</v>
      </c>
      <c r="I1411" s="28">
        <f>SUMIFS(Tabla16[ISR RET.],Tabla16[NUM],Tabla1[[#This Row],[CODIGO]])</f>
        <v>0</v>
      </c>
      <c r="J1411" s="28">
        <f>SUMIFS(Tabla16[IVA RET.],Tabla16[NUM],Tabla1[[#This Row],[CODIGO]])</f>
        <v>0</v>
      </c>
      <c r="K1411" t="str">
        <f>FIXED(Tabla1[[#This Row],[TASA 16%]],0)</f>
        <v>0</v>
      </c>
      <c r="L1411" t="str">
        <f>FIXED(Tabla1[[#This Row],[TASA 0%]],0)</f>
        <v>0</v>
      </c>
      <c r="M1411" t="str">
        <f>FIXED(Tabla1[[#This Row],[TASA EXE.]],0)</f>
        <v>0</v>
      </c>
      <c r="N1411" t="str">
        <f>FIXED(Tabla1[[#This Row],[IVA]],0)</f>
        <v>0</v>
      </c>
      <c r="O1411" t="str">
        <f>FIXED(Tabla1[[#This Row],[ISR RET]],0)</f>
        <v>0</v>
      </c>
      <c r="P1411" t="str">
        <f>FIXED(Tabla1[[#This Row],[IVA RET]],0)</f>
        <v>0</v>
      </c>
      <c r="R1411" s="35">
        <f>Tabla1[[#This Row],[TASA 16]]*16%</f>
        <v>0</v>
      </c>
    </row>
    <row r="1412" spans="2:20" x14ac:dyDescent="0.25">
      <c r="B1412" t="str">
        <f>'[1]210 Y RFC'!A1412</f>
        <v>AUPJ630618U69</v>
      </c>
      <c r="C1412" t="str">
        <f>'[1]210 Y RFC'!B1412</f>
        <v>210-1409</v>
      </c>
      <c r="D1412" t="str">
        <f>'[1]210 Y RFC'!C1412</f>
        <v>ABUNDIS PLASCENCIA JUAN CARLOS</v>
      </c>
      <c r="E1412" s="28">
        <f>SUMIFS(Tabla16[TASA 16],Tabla16[NUM],Tabla1[[#This Row],[CODIGO]])</f>
        <v>0</v>
      </c>
      <c r="F1412" s="28">
        <f>SUMIFS(Tabla16[TASA 0%],Tabla16[NUM],Tabla1[[#This Row],[CODIGO]])</f>
        <v>0</v>
      </c>
      <c r="G1412" s="28">
        <f>SUMIFS(Tabla16[[EXENTO ]],Tabla16[NUM],Tabla1[[#This Row],[CODIGO]])</f>
        <v>0</v>
      </c>
      <c r="H1412" s="28">
        <f>SUMIFS(Tabla16[IVA],Tabla16[NUM],Tabla1[[#This Row],[CODIGO]])</f>
        <v>0</v>
      </c>
      <c r="I1412" s="28">
        <f>SUMIFS(Tabla16[ISR RET.],Tabla16[NUM],Tabla1[[#This Row],[CODIGO]])</f>
        <v>0</v>
      </c>
      <c r="J1412" s="28">
        <f>SUMIFS(Tabla16[IVA RET.],Tabla16[NUM],Tabla1[[#This Row],[CODIGO]])</f>
        <v>0</v>
      </c>
      <c r="K1412" t="str">
        <f>FIXED(Tabla1[[#This Row],[TASA 16%]],0)</f>
        <v>0</v>
      </c>
      <c r="L1412" t="str">
        <f>FIXED(Tabla1[[#This Row],[TASA 0%]],0)</f>
        <v>0</v>
      </c>
      <c r="M1412" t="str">
        <f>FIXED(Tabla1[[#This Row],[TASA EXE.]],0)</f>
        <v>0</v>
      </c>
      <c r="N1412" t="str">
        <f>FIXED(Tabla1[[#This Row],[IVA]],0)</f>
        <v>0</v>
      </c>
      <c r="O1412" t="str">
        <f>FIXED(Tabla1[[#This Row],[ISR RET]],0)</f>
        <v>0</v>
      </c>
      <c r="P1412" t="str">
        <f>FIXED(Tabla1[[#This Row],[IVA RET]],0)</f>
        <v>0</v>
      </c>
      <c r="R1412" s="35">
        <f>Tabla1[[#This Row],[TASA 16]]*16%</f>
        <v>0</v>
      </c>
    </row>
    <row r="1413" spans="2:20" x14ac:dyDescent="0.25">
      <c r="B1413" t="str">
        <f>'[1]210 Y RFC'!A1413</f>
        <v>GATC520907PC0</v>
      </c>
      <c r="C1413" t="str">
        <f>'[1]210 Y RFC'!B1413</f>
        <v>210-1410</v>
      </c>
      <c r="D1413" t="str">
        <f>'[1]210 Y RFC'!C1413</f>
        <v>GARCIA TEJEDA CESARIO</v>
      </c>
      <c r="E1413" s="28">
        <f>SUMIFS(Tabla16[TASA 16],Tabla16[NUM],Tabla1[[#This Row],[CODIGO]])</f>
        <v>0</v>
      </c>
      <c r="F1413" s="28">
        <f>SUMIFS(Tabla16[TASA 0%],Tabla16[NUM],Tabla1[[#This Row],[CODIGO]])</f>
        <v>0</v>
      </c>
      <c r="G1413" s="28">
        <f>SUMIFS(Tabla16[[EXENTO ]],Tabla16[NUM],Tabla1[[#This Row],[CODIGO]])</f>
        <v>0</v>
      </c>
      <c r="H1413" s="28">
        <f>SUMIFS(Tabla16[IVA],Tabla16[NUM],Tabla1[[#This Row],[CODIGO]])</f>
        <v>0</v>
      </c>
      <c r="I1413" s="28">
        <f>SUMIFS(Tabla16[ISR RET.],Tabla16[NUM],Tabla1[[#This Row],[CODIGO]])</f>
        <v>0</v>
      </c>
      <c r="J1413" s="28">
        <f>SUMIFS(Tabla16[IVA RET.],Tabla16[NUM],Tabla1[[#This Row],[CODIGO]])</f>
        <v>0</v>
      </c>
      <c r="K1413" t="str">
        <f>FIXED(Tabla1[[#This Row],[TASA 16%]],0)</f>
        <v>0</v>
      </c>
      <c r="L1413" t="str">
        <f>FIXED(Tabla1[[#This Row],[TASA 0%]],0)</f>
        <v>0</v>
      </c>
      <c r="M1413" t="str">
        <f>FIXED(Tabla1[[#This Row],[TASA EXE.]],0)</f>
        <v>0</v>
      </c>
      <c r="N1413" t="str">
        <f>FIXED(Tabla1[[#This Row],[IVA]],0)</f>
        <v>0</v>
      </c>
      <c r="O1413" t="str">
        <f>FIXED(Tabla1[[#This Row],[ISR RET]],0)</f>
        <v>0</v>
      </c>
      <c r="P1413" t="str">
        <f>FIXED(Tabla1[[#This Row],[IVA RET]],0)</f>
        <v>0</v>
      </c>
      <c r="R1413" s="35">
        <f>Tabla1[[#This Row],[TASA 16]]*16%</f>
        <v>0</v>
      </c>
    </row>
    <row r="1414" spans="2:20" x14ac:dyDescent="0.25">
      <c r="B1414" t="str">
        <f>'[1]210 Y RFC'!A1414</f>
        <v>MAOP000516NC7</v>
      </c>
      <c r="C1414" t="str">
        <f>'[1]210 Y RFC'!B1414</f>
        <v>210-1411</v>
      </c>
      <c r="D1414" t="str">
        <f>'[1]210 Y RFC'!C1414</f>
        <v>MACIAS OBANDO JOSE PAULO</v>
      </c>
      <c r="E1414" s="28">
        <f>SUMIFS(Tabla16[TASA 16],Tabla16[NUM],Tabla1[[#This Row],[CODIGO]])</f>
        <v>0</v>
      </c>
      <c r="F1414" s="28">
        <f>SUMIFS(Tabla16[TASA 0%],Tabla16[NUM],Tabla1[[#This Row],[CODIGO]])</f>
        <v>0</v>
      </c>
      <c r="G1414" s="28">
        <f>SUMIFS(Tabla16[[EXENTO ]],Tabla16[NUM],Tabla1[[#This Row],[CODIGO]])</f>
        <v>0</v>
      </c>
      <c r="H1414" s="28">
        <f>SUMIFS(Tabla16[IVA],Tabla16[NUM],Tabla1[[#This Row],[CODIGO]])</f>
        <v>0</v>
      </c>
      <c r="I1414" s="28">
        <f>SUMIFS(Tabla16[ISR RET.],Tabla16[NUM],Tabla1[[#This Row],[CODIGO]])</f>
        <v>0</v>
      </c>
      <c r="J1414" s="28">
        <f>SUMIFS(Tabla16[IVA RET.],Tabla16[NUM],Tabla1[[#This Row],[CODIGO]])</f>
        <v>0</v>
      </c>
      <c r="K1414" t="str">
        <f>FIXED(Tabla1[[#This Row],[TASA 16%]],0)</f>
        <v>0</v>
      </c>
      <c r="L1414" t="str">
        <f>FIXED(Tabla1[[#This Row],[TASA 0%]],0)</f>
        <v>0</v>
      </c>
      <c r="M1414" t="str">
        <f>FIXED(Tabla1[[#This Row],[TASA EXE.]],0)</f>
        <v>0</v>
      </c>
      <c r="N1414" t="str">
        <f>FIXED(Tabla1[[#This Row],[IVA]],0)</f>
        <v>0</v>
      </c>
      <c r="O1414" t="str">
        <f>FIXED(Tabla1[[#This Row],[ISR RET]],0)</f>
        <v>0</v>
      </c>
      <c r="P1414" t="str">
        <f>FIXED(Tabla1[[#This Row],[IVA RET]],0)</f>
        <v>0</v>
      </c>
      <c r="R1414" s="35">
        <f>Tabla1[[#This Row],[TASA 16]]*16%</f>
        <v>0</v>
      </c>
    </row>
    <row r="1415" spans="2:20" x14ac:dyDescent="0.25">
      <c r="B1415" t="str">
        <f>'[1]210 Y RFC'!A1415</f>
        <v>MAT820901T65</v>
      </c>
      <c r="C1415" t="str">
        <f>'[1]210 Y RFC'!B1415</f>
        <v>210-1412</v>
      </c>
      <c r="D1415" t="str">
        <f>'[1]210 Y RFC'!C1415</f>
        <v>MATANZO SA DE CV</v>
      </c>
      <c r="E1415" s="28">
        <f>SUMIFS(Tabla16[TASA 16],Tabla16[NUM],Tabla1[[#This Row],[CODIGO]])</f>
        <v>0</v>
      </c>
      <c r="F1415" s="28">
        <f>SUMIFS(Tabla16[TASA 0%],Tabla16[NUM],Tabla1[[#This Row],[CODIGO]])</f>
        <v>0</v>
      </c>
      <c r="G1415" s="28">
        <f>SUMIFS(Tabla16[[EXENTO ]],Tabla16[NUM],Tabla1[[#This Row],[CODIGO]])</f>
        <v>0</v>
      </c>
      <c r="H1415" s="28">
        <f>SUMIFS(Tabla16[IVA],Tabla16[NUM],Tabla1[[#This Row],[CODIGO]])</f>
        <v>0</v>
      </c>
      <c r="I1415" s="28">
        <f>SUMIFS(Tabla16[ISR RET.],Tabla16[NUM],Tabla1[[#This Row],[CODIGO]])</f>
        <v>0</v>
      </c>
      <c r="J1415" s="28">
        <f>SUMIFS(Tabla16[IVA RET.],Tabla16[NUM],Tabla1[[#This Row],[CODIGO]])</f>
        <v>0</v>
      </c>
      <c r="K1415" t="str">
        <f>FIXED(Tabla1[[#This Row],[TASA 16%]],0)</f>
        <v>0</v>
      </c>
      <c r="L1415" t="str">
        <f>FIXED(Tabla1[[#This Row],[TASA 0%]],0)</f>
        <v>0</v>
      </c>
      <c r="M1415" t="str">
        <f>FIXED(Tabla1[[#This Row],[TASA EXE.]],0)</f>
        <v>0</v>
      </c>
      <c r="N1415" t="str">
        <f>FIXED(Tabla1[[#This Row],[IVA]],0)</f>
        <v>0</v>
      </c>
      <c r="O1415" t="str">
        <f>FIXED(Tabla1[[#This Row],[ISR RET]],0)</f>
        <v>0</v>
      </c>
      <c r="P1415" t="str">
        <f>FIXED(Tabla1[[#This Row],[IVA RET]],0)</f>
        <v>0</v>
      </c>
      <c r="R1415" s="35">
        <f>Tabla1[[#This Row],[TASA 16]]*16%</f>
        <v>0</v>
      </c>
    </row>
    <row r="1416" spans="2:20" x14ac:dyDescent="0.25">
      <c r="B1416" t="str">
        <f>'[1]210 Y RFC'!A1416</f>
        <v>OAAO930818E16</v>
      </c>
      <c r="C1416" t="str">
        <f>'[1]210 Y RFC'!B1416</f>
        <v>210-1413</v>
      </c>
      <c r="D1416" t="str">
        <f>'[1]210 Y RFC'!C1416</f>
        <v>OCAMPO ARREOLA OBDULIA</v>
      </c>
      <c r="E1416" s="28">
        <f>SUMIFS(Tabla16[TASA 16],Tabla16[NUM],Tabla1[[#This Row],[CODIGO]])</f>
        <v>0</v>
      </c>
      <c r="F1416" s="28">
        <f>SUMIFS(Tabla16[TASA 0%],Tabla16[NUM],Tabla1[[#This Row],[CODIGO]])</f>
        <v>10140</v>
      </c>
      <c r="G1416" s="28">
        <f>SUMIFS(Tabla16[[EXENTO ]],Tabla16[NUM],Tabla1[[#This Row],[CODIGO]])</f>
        <v>0</v>
      </c>
      <c r="H1416" s="28">
        <f>SUMIFS(Tabla16[IVA],Tabla16[NUM],Tabla1[[#This Row],[CODIGO]])</f>
        <v>0</v>
      </c>
      <c r="I1416" s="28">
        <f>SUMIFS(Tabla16[ISR RET.],Tabla16[NUM],Tabla1[[#This Row],[CODIGO]])</f>
        <v>-126.76</v>
      </c>
      <c r="J1416" s="28">
        <f>SUMIFS(Tabla16[IVA RET.],Tabla16[NUM],Tabla1[[#This Row],[CODIGO]])</f>
        <v>0</v>
      </c>
      <c r="K1416" t="str">
        <f>FIXED(Tabla1[[#This Row],[TASA 16%]],0)</f>
        <v>0</v>
      </c>
      <c r="L1416" t="str">
        <f>FIXED(Tabla1[[#This Row],[TASA 0%]],0)</f>
        <v>10,140</v>
      </c>
      <c r="M1416" t="str">
        <f>FIXED(Tabla1[[#This Row],[TASA EXE.]],0)</f>
        <v>0</v>
      </c>
      <c r="N1416" t="str">
        <f>FIXED(Tabla1[[#This Row],[IVA]],0)</f>
        <v>0</v>
      </c>
      <c r="O1416" t="str">
        <f>FIXED(Tabla1[[#This Row],[ISR RET]],0)</f>
        <v>-127</v>
      </c>
      <c r="P1416" t="str">
        <f>FIXED(Tabla1[[#This Row],[IVA RET]],0)</f>
        <v>0</v>
      </c>
      <c r="R1416" s="35">
        <f>Tabla1[[#This Row],[TASA 16]]*16%</f>
        <v>0</v>
      </c>
    </row>
    <row r="1417" spans="2:20" x14ac:dyDescent="0.25">
      <c r="B1417" t="str">
        <f>'[1]210 Y RFC'!A1417</f>
        <v>CCO851108HG7</v>
      </c>
      <c r="C1417" t="str">
        <f>'[1]210 Y RFC'!B1417</f>
        <v>210-1414</v>
      </c>
      <c r="D1417" t="str">
        <f>'[1]210 Y RFC'!C1417</f>
        <v>CIASA COMERCIAL SA DE CV</v>
      </c>
      <c r="E1417" s="28">
        <f>SUMIFS(Tabla16[TASA 16],Tabla16[NUM],Tabla1[[#This Row],[CODIGO]])</f>
        <v>0</v>
      </c>
      <c r="F1417" s="28">
        <f>SUMIFS(Tabla16[TASA 0%],Tabla16[NUM],Tabla1[[#This Row],[CODIGO]])</f>
        <v>0</v>
      </c>
      <c r="G1417" s="28">
        <f>SUMIFS(Tabla16[[EXENTO ]],Tabla16[NUM],Tabla1[[#This Row],[CODIGO]])</f>
        <v>0</v>
      </c>
      <c r="H1417" s="28">
        <f>SUMIFS(Tabla16[IVA],Tabla16[NUM],Tabla1[[#This Row],[CODIGO]])</f>
        <v>0</v>
      </c>
      <c r="I1417" s="28">
        <f>SUMIFS(Tabla16[ISR RET.],Tabla16[NUM],Tabla1[[#This Row],[CODIGO]])</f>
        <v>0</v>
      </c>
      <c r="J1417" s="28">
        <f>SUMIFS(Tabla16[IVA RET.],Tabla16[NUM],Tabla1[[#This Row],[CODIGO]])</f>
        <v>0</v>
      </c>
      <c r="K1417" t="str">
        <f>FIXED(Tabla1[[#This Row],[TASA 16%]],0)</f>
        <v>0</v>
      </c>
      <c r="L1417" t="str">
        <f>FIXED(Tabla1[[#This Row],[TASA 0%]],0)</f>
        <v>0</v>
      </c>
      <c r="M1417" t="str">
        <f>FIXED(Tabla1[[#This Row],[TASA EXE.]],0)</f>
        <v>0</v>
      </c>
      <c r="N1417" t="str">
        <f>FIXED(Tabla1[[#This Row],[IVA]],0)</f>
        <v>0</v>
      </c>
      <c r="O1417" t="str">
        <f>FIXED(Tabla1[[#This Row],[ISR RET]],0)</f>
        <v>0</v>
      </c>
      <c r="P1417" t="str">
        <f>FIXED(Tabla1[[#This Row],[IVA RET]],0)</f>
        <v>0</v>
      </c>
      <c r="R1417" s="35">
        <f>Tabla1[[#This Row],[TASA 16]]*16%</f>
        <v>0</v>
      </c>
    </row>
    <row r="1418" spans="2:20" x14ac:dyDescent="0.25">
      <c r="B1418" t="str">
        <f>'[1]210 Y RFC'!A1418</f>
        <v>BAPD8203083S7</v>
      </c>
      <c r="C1418" t="str">
        <f>'[1]210 Y RFC'!B1418</f>
        <v>210-1415</v>
      </c>
      <c r="D1418" t="str">
        <f>'[1]210 Y RFC'!C1418</f>
        <v>BARAJAS PARRA JOSE DANIEL</v>
      </c>
      <c r="E1418" s="28">
        <f>SUMIFS(Tabla16[TASA 16],Tabla16[NUM],Tabla1[[#This Row],[CODIGO]])</f>
        <v>0</v>
      </c>
      <c r="F1418" s="28">
        <f>SUMIFS(Tabla16[TASA 0%],Tabla16[NUM],Tabla1[[#This Row],[CODIGO]])</f>
        <v>0</v>
      </c>
      <c r="G1418" s="28">
        <f>SUMIFS(Tabla16[[EXENTO ]],Tabla16[NUM],Tabla1[[#This Row],[CODIGO]])</f>
        <v>0</v>
      </c>
      <c r="H1418" s="28">
        <f>SUMIFS(Tabla16[IVA],Tabla16[NUM],Tabla1[[#This Row],[CODIGO]])</f>
        <v>0</v>
      </c>
      <c r="I1418" s="28">
        <f>SUMIFS(Tabla16[ISR RET.],Tabla16[NUM],Tabla1[[#This Row],[CODIGO]])</f>
        <v>0</v>
      </c>
      <c r="J1418" s="28">
        <f>SUMIFS(Tabla16[IVA RET.],Tabla16[NUM],Tabla1[[#This Row],[CODIGO]])</f>
        <v>0</v>
      </c>
      <c r="K1418" t="str">
        <f>FIXED(Tabla1[[#This Row],[TASA 16%]],0)</f>
        <v>0</v>
      </c>
      <c r="L1418" t="str">
        <f>FIXED(Tabla1[[#This Row],[TASA 0%]],0)</f>
        <v>0</v>
      </c>
      <c r="M1418" t="str">
        <f>FIXED(Tabla1[[#This Row],[TASA EXE.]],0)</f>
        <v>0</v>
      </c>
      <c r="N1418" t="str">
        <f>FIXED(Tabla1[[#This Row],[IVA]],0)</f>
        <v>0</v>
      </c>
      <c r="O1418" t="str">
        <f>FIXED(Tabla1[[#This Row],[ISR RET]],0)</f>
        <v>0</v>
      </c>
      <c r="P1418" t="str">
        <f>FIXED(Tabla1[[#This Row],[IVA RET]],0)</f>
        <v>0</v>
      </c>
      <c r="R1418" s="35">
        <f>Tabla1[[#This Row],[TASA 16]]*16%</f>
        <v>0</v>
      </c>
    </row>
    <row r="1419" spans="2:20" x14ac:dyDescent="0.25">
      <c r="B1419" t="str">
        <f>'[1]210 Y RFC'!A1419</f>
        <v>BSO181205799</v>
      </c>
      <c r="C1419" t="str">
        <f>'[1]210 Y RFC'!B1419</f>
        <v>210-1416</v>
      </c>
      <c r="D1419" t="str">
        <f>'[1]210 Y RFC'!C1419</f>
        <v>BNB SOLUTIONS SA DE CV</v>
      </c>
      <c r="E1419" s="28">
        <f>SUMIFS(Tabla16[TASA 16],Tabla16[NUM],Tabla1[[#This Row],[CODIGO]])</f>
        <v>0</v>
      </c>
      <c r="F1419" s="28">
        <f>SUMIFS(Tabla16[TASA 0%],Tabla16[NUM],Tabla1[[#This Row],[CODIGO]])</f>
        <v>0</v>
      </c>
      <c r="G1419" s="28">
        <f>SUMIFS(Tabla16[[EXENTO ]],Tabla16[NUM],Tabla1[[#This Row],[CODIGO]])</f>
        <v>0</v>
      </c>
      <c r="H1419" s="28">
        <f>SUMIFS(Tabla16[IVA],Tabla16[NUM],Tabla1[[#This Row],[CODIGO]])</f>
        <v>0</v>
      </c>
      <c r="I1419" s="28">
        <f>SUMIFS(Tabla16[ISR RET.],Tabla16[NUM],Tabla1[[#This Row],[CODIGO]])</f>
        <v>0</v>
      </c>
      <c r="J1419" s="28">
        <f>SUMIFS(Tabla16[IVA RET.],Tabla16[NUM],Tabla1[[#This Row],[CODIGO]])</f>
        <v>0</v>
      </c>
      <c r="K1419" t="str">
        <f>FIXED(Tabla1[[#This Row],[TASA 16%]],0)</f>
        <v>0</v>
      </c>
      <c r="L1419" t="str">
        <f>FIXED(Tabla1[[#This Row],[TASA 0%]],0)</f>
        <v>0</v>
      </c>
      <c r="M1419" t="str">
        <f>FIXED(Tabla1[[#This Row],[TASA EXE.]],0)</f>
        <v>0</v>
      </c>
      <c r="N1419" t="str">
        <f>FIXED(Tabla1[[#This Row],[IVA]],0)</f>
        <v>0</v>
      </c>
      <c r="O1419" t="str">
        <f>FIXED(Tabla1[[#This Row],[ISR RET]],0)</f>
        <v>0</v>
      </c>
      <c r="P1419" t="str">
        <f>FIXED(Tabla1[[#This Row],[IVA RET]],0)</f>
        <v>0</v>
      </c>
      <c r="R1419" s="35">
        <f>Tabla1[[#This Row],[TASA 16]]*16%</f>
        <v>0</v>
      </c>
    </row>
    <row r="1420" spans="2:20" x14ac:dyDescent="0.25">
      <c r="B1420" t="str">
        <f>'[1]210 Y RFC'!A1420</f>
        <v>AUT850115V47</v>
      </c>
      <c r="C1420" t="str">
        <f>'[1]210 Y RFC'!B1420</f>
        <v>210-1417</v>
      </c>
      <c r="D1420" t="str">
        <f>'[1]210 Y RFC'!C1420</f>
        <v>AUTONOVA SA DE CV</v>
      </c>
      <c r="E1420" s="28">
        <f>SUMIFS(Tabla16[TASA 16],Tabla16[NUM],Tabla1[[#This Row],[CODIGO]])</f>
        <v>0</v>
      </c>
      <c r="F1420" s="28">
        <f>SUMIFS(Tabla16[TASA 0%],Tabla16[NUM],Tabla1[[#This Row],[CODIGO]])</f>
        <v>0</v>
      </c>
      <c r="G1420" s="28">
        <f>SUMIFS(Tabla16[[EXENTO ]],Tabla16[NUM],Tabla1[[#This Row],[CODIGO]])</f>
        <v>0</v>
      </c>
      <c r="H1420" s="28">
        <f>SUMIFS(Tabla16[IVA],Tabla16[NUM],Tabla1[[#This Row],[CODIGO]])</f>
        <v>0</v>
      </c>
      <c r="I1420" s="28">
        <f>SUMIFS(Tabla16[ISR RET.],Tabla16[NUM],Tabla1[[#This Row],[CODIGO]])</f>
        <v>0</v>
      </c>
      <c r="J1420" s="28">
        <f>SUMIFS(Tabla16[IVA RET.],Tabla16[NUM],Tabla1[[#This Row],[CODIGO]])</f>
        <v>0</v>
      </c>
      <c r="K1420" t="str">
        <f>FIXED(Tabla1[[#This Row],[TASA 16%]],0)</f>
        <v>0</v>
      </c>
      <c r="L1420" t="str">
        <f>FIXED(Tabla1[[#This Row],[TASA 0%]],0)</f>
        <v>0</v>
      </c>
      <c r="M1420" t="str">
        <f>FIXED(Tabla1[[#This Row],[TASA EXE.]],0)</f>
        <v>0</v>
      </c>
      <c r="N1420" t="str">
        <f>FIXED(Tabla1[[#This Row],[IVA]],0)</f>
        <v>0</v>
      </c>
      <c r="O1420" t="str">
        <f>FIXED(Tabla1[[#This Row],[ISR RET]],0)</f>
        <v>0</v>
      </c>
      <c r="P1420" t="str">
        <f>FIXED(Tabla1[[#This Row],[IVA RET]],0)</f>
        <v>0</v>
      </c>
      <c r="R1420" s="35">
        <f>Tabla1[[#This Row],[TASA 16]]*16%</f>
        <v>0</v>
      </c>
    </row>
    <row r="1421" spans="2:20" x14ac:dyDescent="0.25">
      <c r="B1421" t="str">
        <f>'[1]210 Y RFC'!A1421</f>
        <v>SVI161012992</v>
      </c>
      <c r="C1421" t="str">
        <f>'[1]210 Y RFC'!B1421</f>
        <v>210-1418</v>
      </c>
      <c r="D1421" t="str">
        <f>'[1]210 Y RFC'!C1421</f>
        <v>SOLUCIONES VITALXA SC</v>
      </c>
      <c r="E1421" s="28">
        <f>SUMIFS(Tabla16[TASA 16],Tabla16[NUM],Tabla1[[#This Row],[CODIGO]])</f>
        <v>0</v>
      </c>
      <c r="F1421" s="28">
        <f>SUMIFS(Tabla16[TASA 0%],Tabla16[NUM],Tabla1[[#This Row],[CODIGO]])</f>
        <v>0</v>
      </c>
      <c r="G1421" s="28">
        <f>SUMIFS(Tabla16[[EXENTO ]],Tabla16[NUM],Tabla1[[#This Row],[CODIGO]])</f>
        <v>0</v>
      </c>
      <c r="H1421" s="28">
        <f>SUMIFS(Tabla16[IVA],Tabla16[NUM],Tabla1[[#This Row],[CODIGO]])</f>
        <v>0</v>
      </c>
      <c r="I1421" s="28">
        <f>SUMIFS(Tabla16[ISR RET.],Tabla16[NUM],Tabla1[[#This Row],[CODIGO]])</f>
        <v>0</v>
      </c>
      <c r="J1421" s="28">
        <f>SUMIFS(Tabla16[IVA RET.],Tabla16[NUM],Tabla1[[#This Row],[CODIGO]])</f>
        <v>0</v>
      </c>
      <c r="K1421" t="str">
        <f>FIXED(Tabla1[[#This Row],[TASA 16%]],0)</f>
        <v>0</v>
      </c>
      <c r="L1421" t="str">
        <f>FIXED(Tabla1[[#This Row],[TASA 0%]],0)</f>
        <v>0</v>
      </c>
      <c r="M1421" t="str">
        <f>FIXED(Tabla1[[#This Row],[TASA EXE.]],0)</f>
        <v>0</v>
      </c>
      <c r="N1421" t="str">
        <f>FIXED(Tabla1[[#This Row],[IVA]],0)</f>
        <v>0</v>
      </c>
      <c r="O1421" t="str">
        <f>FIXED(Tabla1[[#This Row],[ISR RET]],0)</f>
        <v>0</v>
      </c>
      <c r="P1421" t="str">
        <f>FIXED(Tabla1[[#This Row],[IVA RET]],0)</f>
        <v>0</v>
      </c>
      <c r="R1421" s="35">
        <f>Tabla1[[#This Row],[TASA 16]]*16%</f>
        <v>0</v>
      </c>
    </row>
    <row r="1422" spans="2:20" x14ac:dyDescent="0.25">
      <c r="B1422" t="str">
        <f>'[1]210 Y RFC'!A1422</f>
        <v>AUMJ541218EIA</v>
      </c>
      <c r="C1422" t="str">
        <f>'[1]210 Y RFC'!B1422</f>
        <v>210-1419</v>
      </c>
      <c r="D1422" t="str">
        <f>'[1]210 Y RFC'!C1422</f>
        <v>AGUILAR MUNGUIA J. JESUS</v>
      </c>
      <c r="E1422" s="28">
        <f>SUMIFS(Tabla16[TASA 16],Tabla16[NUM],Tabla1[[#This Row],[CODIGO]])</f>
        <v>8738.375</v>
      </c>
      <c r="F1422" s="28">
        <f>SUMIFS(Tabla16[TASA 0%],Tabla16[NUM],Tabla1[[#This Row],[CODIGO]])</f>
        <v>4.999999999654392E-3</v>
      </c>
      <c r="G1422" s="28">
        <f>SUMIFS(Tabla16[[EXENTO ]],Tabla16[NUM],Tabla1[[#This Row],[CODIGO]])</f>
        <v>0</v>
      </c>
      <c r="H1422" s="28">
        <f>SUMIFS(Tabla16[IVA],Tabla16[NUM],Tabla1[[#This Row],[CODIGO]])</f>
        <v>1398.1399999999999</v>
      </c>
      <c r="I1422" s="28">
        <f>SUMIFS(Tabla16[ISR RET.],Tabla16[NUM],Tabla1[[#This Row],[CODIGO]])</f>
        <v>-109.22</v>
      </c>
      <c r="J1422" s="28">
        <f>SUMIFS(Tabla16[IVA RET.],Tabla16[NUM],Tabla1[[#This Row],[CODIGO]])</f>
        <v>0</v>
      </c>
      <c r="K1422" t="str">
        <f>FIXED(Tabla1[[#This Row],[TASA 16%]],0)</f>
        <v>8,738</v>
      </c>
      <c r="L1422" t="str">
        <f>FIXED(Tabla1[[#This Row],[TASA 0%]],0)</f>
        <v>0</v>
      </c>
      <c r="M1422" t="str">
        <f>FIXED(Tabla1[[#This Row],[TASA EXE.]],0)</f>
        <v>0</v>
      </c>
      <c r="N1422" t="str">
        <f>FIXED(Tabla1[[#This Row],[IVA]],0)</f>
        <v>1,398</v>
      </c>
      <c r="O1422" t="str">
        <f>FIXED(Tabla1[[#This Row],[ISR RET]],0)</f>
        <v>-109</v>
      </c>
      <c r="P1422" t="str">
        <f>FIXED(Tabla1[[#This Row],[IVA RET]],0)</f>
        <v>0</v>
      </c>
      <c r="R1422" s="35">
        <f>Tabla1[[#This Row],[TASA 16]]*16%</f>
        <v>1398.08</v>
      </c>
      <c r="T1422" s="67"/>
    </row>
    <row r="1423" spans="2:20" x14ac:dyDescent="0.25">
      <c r="B1423" t="str">
        <f>'[1]210 Y RFC'!A1423</f>
        <v>NFO170523629</v>
      </c>
      <c r="C1423" t="str">
        <f>'[1]210 Y RFC'!B1423</f>
        <v>210-1420</v>
      </c>
      <c r="D1423" t="str">
        <f>'[1]210 Y RFC'!C1423</f>
        <v>NB FOODS S DE RL DE CV</v>
      </c>
      <c r="E1423" s="28">
        <f>SUMIFS(Tabla16[TASA 16],Tabla16[NUM],Tabla1[[#This Row],[CODIGO]])</f>
        <v>0</v>
      </c>
      <c r="F1423" s="28">
        <f>SUMIFS(Tabla16[TASA 0%],Tabla16[NUM],Tabla1[[#This Row],[CODIGO]])</f>
        <v>0</v>
      </c>
      <c r="G1423" s="28">
        <f>SUMIFS(Tabla16[[EXENTO ]],Tabla16[NUM],Tabla1[[#This Row],[CODIGO]])</f>
        <v>0</v>
      </c>
      <c r="H1423" s="28">
        <f>SUMIFS(Tabla16[IVA],Tabla16[NUM],Tabla1[[#This Row],[CODIGO]])</f>
        <v>0</v>
      </c>
      <c r="I1423" s="28">
        <f>SUMIFS(Tabla16[ISR RET.],Tabla16[NUM],Tabla1[[#This Row],[CODIGO]])</f>
        <v>0</v>
      </c>
      <c r="J1423" s="28">
        <f>SUMIFS(Tabla16[IVA RET.],Tabla16[NUM],Tabla1[[#This Row],[CODIGO]])</f>
        <v>0</v>
      </c>
      <c r="K1423" t="str">
        <f>FIXED(Tabla1[[#This Row],[TASA 16%]],0)</f>
        <v>0</v>
      </c>
      <c r="L1423" t="str">
        <f>FIXED(Tabla1[[#This Row],[TASA 0%]],0)</f>
        <v>0</v>
      </c>
      <c r="M1423" t="str">
        <f>FIXED(Tabla1[[#This Row],[TASA EXE.]],0)</f>
        <v>0</v>
      </c>
      <c r="N1423" t="str">
        <f>FIXED(Tabla1[[#This Row],[IVA]],0)</f>
        <v>0</v>
      </c>
      <c r="O1423" t="str">
        <f>FIXED(Tabla1[[#This Row],[ISR RET]],0)</f>
        <v>0</v>
      </c>
      <c r="P1423" t="str">
        <f>FIXED(Tabla1[[#This Row],[IVA RET]],0)</f>
        <v>0</v>
      </c>
      <c r="R1423" s="35">
        <f>Tabla1[[#This Row],[TASA 16]]*16%</f>
        <v>0</v>
      </c>
    </row>
    <row r="1424" spans="2:20" x14ac:dyDescent="0.25">
      <c r="B1424" t="str">
        <f>'[1]210 Y RFC'!A1424</f>
        <v>MECM410408B90</v>
      </c>
      <c r="C1424" t="str">
        <f>'[1]210 Y RFC'!B1424</f>
        <v>210-1421</v>
      </c>
      <c r="D1424" t="str">
        <f>'[1]210 Y RFC'!C1424</f>
        <v>MEJIA CAMPA MIGUEL</v>
      </c>
      <c r="E1424" s="28">
        <f>SUMIFS(Tabla16[TASA 16],Tabla16[NUM],Tabla1[[#This Row],[CODIGO]])</f>
        <v>0</v>
      </c>
      <c r="F1424" s="28">
        <f>SUMIFS(Tabla16[TASA 0%],Tabla16[NUM],Tabla1[[#This Row],[CODIGO]])</f>
        <v>0</v>
      </c>
      <c r="G1424" s="28">
        <f>SUMIFS(Tabla16[[EXENTO ]],Tabla16[NUM],Tabla1[[#This Row],[CODIGO]])</f>
        <v>0</v>
      </c>
      <c r="H1424" s="28">
        <f>SUMIFS(Tabla16[IVA],Tabla16[NUM],Tabla1[[#This Row],[CODIGO]])</f>
        <v>0</v>
      </c>
      <c r="I1424" s="28">
        <f>SUMIFS(Tabla16[ISR RET.],Tabla16[NUM],Tabla1[[#This Row],[CODIGO]])</f>
        <v>0</v>
      </c>
      <c r="J1424" s="28">
        <f>SUMIFS(Tabla16[IVA RET.],Tabla16[NUM],Tabla1[[#This Row],[CODIGO]])</f>
        <v>0</v>
      </c>
      <c r="K1424" t="str">
        <f>FIXED(Tabla1[[#This Row],[TASA 16%]],0)</f>
        <v>0</v>
      </c>
      <c r="L1424" t="str">
        <f>FIXED(Tabla1[[#This Row],[TASA 0%]],0)</f>
        <v>0</v>
      </c>
      <c r="M1424" t="str">
        <f>FIXED(Tabla1[[#This Row],[TASA EXE.]],0)</f>
        <v>0</v>
      </c>
      <c r="N1424" t="str">
        <f>FIXED(Tabla1[[#This Row],[IVA]],0)</f>
        <v>0</v>
      </c>
      <c r="O1424" t="str">
        <f>FIXED(Tabla1[[#This Row],[ISR RET]],0)</f>
        <v>0</v>
      </c>
      <c r="P1424" t="str">
        <f>FIXED(Tabla1[[#This Row],[IVA RET]],0)</f>
        <v>0</v>
      </c>
      <c r="R1424" s="35">
        <f>Tabla1[[#This Row],[TASA 16]]*16%</f>
        <v>0</v>
      </c>
    </row>
    <row r="1425" spans="2:20" x14ac:dyDescent="0.25">
      <c r="B1425" t="str">
        <f>'[1]210 Y RFC'!A1425</f>
        <v>AFO010622V62</v>
      </c>
      <c r="C1425" t="str">
        <f>'[1]210 Y RFC'!B1425</f>
        <v>210-1422</v>
      </c>
      <c r="D1425" t="str">
        <f>'[1]210 Y RFC'!C1425</f>
        <v>AFO SA DE CV</v>
      </c>
      <c r="E1425" s="28">
        <f>SUMIFS(Tabla16[TASA 16],Tabla16[NUM],Tabla1[[#This Row],[CODIGO]])</f>
        <v>0</v>
      </c>
      <c r="F1425" s="28">
        <f>SUMIFS(Tabla16[TASA 0%],Tabla16[NUM],Tabla1[[#This Row],[CODIGO]])</f>
        <v>0</v>
      </c>
      <c r="G1425" s="28">
        <f>SUMIFS(Tabla16[[EXENTO ]],Tabla16[NUM],Tabla1[[#This Row],[CODIGO]])</f>
        <v>0</v>
      </c>
      <c r="H1425" s="28">
        <f>SUMIFS(Tabla16[IVA],Tabla16[NUM],Tabla1[[#This Row],[CODIGO]])</f>
        <v>0</v>
      </c>
      <c r="I1425" s="28">
        <f>SUMIFS(Tabla16[ISR RET.],Tabla16[NUM],Tabla1[[#This Row],[CODIGO]])</f>
        <v>0</v>
      </c>
      <c r="J1425" s="28">
        <f>SUMIFS(Tabla16[IVA RET.],Tabla16[NUM],Tabla1[[#This Row],[CODIGO]])</f>
        <v>0</v>
      </c>
      <c r="K1425" t="str">
        <f>FIXED(Tabla1[[#This Row],[TASA 16%]],0)</f>
        <v>0</v>
      </c>
      <c r="L1425" t="str">
        <f>FIXED(Tabla1[[#This Row],[TASA 0%]],0)</f>
        <v>0</v>
      </c>
      <c r="M1425" t="str">
        <f>FIXED(Tabla1[[#This Row],[TASA EXE.]],0)</f>
        <v>0</v>
      </c>
      <c r="N1425" t="str">
        <f>FIXED(Tabla1[[#This Row],[IVA]],0)</f>
        <v>0</v>
      </c>
      <c r="O1425" t="str">
        <f>FIXED(Tabla1[[#This Row],[ISR RET]],0)</f>
        <v>0</v>
      </c>
      <c r="P1425" t="str">
        <f>FIXED(Tabla1[[#This Row],[IVA RET]],0)</f>
        <v>0</v>
      </c>
      <c r="R1425" s="35">
        <f>Tabla1[[#This Row],[TASA 16]]*16%</f>
        <v>0</v>
      </c>
    </row>
    <row r="1426" spans="2:20" x14ac:dyDescent="0.25">
      <c r="B1426" t="str">
        <f>'[1]210 Y RFC'!A1426</f>
        <v>EIEM860110KF8</v>
      </c>
      <c r="C1426" t="str">
        <f>'[1]210 Y RFC'!B1426</f>
        <v>210-1423</v>
      </c>
      <c r="D1426" t="str">
        <f>'[1]210 Y RFC'!C1426</f>
        <v>ESPINOZA ESPINOZA MINERVA JUDITH</v>
      </c>
      <c r="E1426" s="28">
        <f>SUMIFS(Tabla16[TASA 16],Tabla16[NUM],Tabla1[[#This Row],[CODIGO]])</f>
        <v>0</v>
      </c>
      <c r="F1426" s="28">
        <f>SUMIFS(Tabla16[TASA 0%],Tabla16[NUM],Tabla1[[#This Row],[CODIGO]])</f>
        <v>0</v>
      </c>
      <c r="G1426" s="28">
        <f>SUMIFS(Tabla16[[EXENTO ]],Tabla16[NUM],Tabla1[[#This Row],[CODIGO]])</f>
        <v>0</v>
      </c>
      <c r="H1426" s="28">
        <f>SUMIFS(Tabla16[IVA],Tabla16[NUM],Tabla1[[#This Row],[CODIGO]])</f>
        <v>0</v>
      </c>
      <c r="I1426" s="28">
        <f>SUMIFS(Tabla16[ISR RET.],Tabla16[NUM],Tabla1[[#This Row],[CODIGO]])</f>
        <v>0</v>
      </c>
      <c r="J1426" s="28">
        <f>SUMIFS(Tabla16[IVA RET.],Tabla16[NUM],Tabla1[[#This Row],[CODIGO]])</f>
        <v>0</v>
      </c>
      <c r="K1426" t="str">
        <f>FIXED(Tabla1[[#This Row],[TASA 16%]],0)</f>
        <v>0</v>
      </c>
      <c r="L1426" t="str">
        <f>FIXED(Tabla1[[#This Row],[TASA 0%]],0)</f>
        <v>0</v>
      </c>
      <c r="M1426" t="str">
        <f>FIXED(Tabla1[[#This Row],[TASA EXE.]],0)</f>
        <v>0</v>
      </c>
      <c r="N1426" t="str">
        <f>FIXED(Tabla1[[#This Row],[IVA]],0)</f>
        <v>0</v>
      </c>
      <c r="O1426" t="str">
        <f>FIXED(Tabla1[[#This Row],[ISR RET]],0)</f>
        <v>0</v>
      </c>
      <c r="P1426" t="str">
        <f>FIXED(Tabla1[[#This Row],[IVA RET]],0)</f>
        <v>0</v>
      </c>
      <c r="R1426" s="35">
        <f>Tabla1[[#This Row],[TASA 16]]*16%</f>
        <v>0</v>
      </c>
    </row>
    <row r="1427" spans="2:20" x14ac:dyDescent="0.25">
      <c r="B1427" t="str">
        <f>'[1]210 Y RFC'!A1427</f>
        <v>SACP610916NC6</v>
      </c>
      <c r="C1427" t="str">
        <f>'[1]210 Y RFC'!B1427</f>
        <v>210-1424</v>
      </c>
      <c r="D1427" t="str">
        <f>'[1]210 Y RFC'!C1427</f>
        <v>SARDA CUE PEDRO FRANCISCO</v>
      </c>
      <c r="E1427" s="28">
        <f>SUMIFS(Tabla16[TASA 16],Tabla16[NUM],Tabla1[[#This Row],[CODIGO]])</f>
        <v>0</v>
      </c>
      <c r="F1427" s="28">
        <f>SUMIFS(Tabla16[TASA 0%],Tabla16[NUM],Tabla1[[#This Row],[CODIGO]])</f>
        <v>0</v>
      </c>
      <c r="G1427" s="28">
        <f>SUMIFS(Tabla16[[EXENTO ]],Tabla16[NUM],Tabla1[[#This Row],[CODIGO]])</f>
        <v>0</v>
      </c>
      <c r="H1427" s="28">
        <f>SUMIFS(Tabla16[IVA],Tabla16[NUM],Tabla1[[#This Row],[CODIGO]])</f>
        <v>0</v>
      </c>
      <c r="I1427" s="28">
        <f>SUMIFS(Tabla16[ISR RET.],Tabla16[NUM],Tabla1[[#This Row],[CODIGO]])</f>
        <v>0</v>
      </c>
      <c r="J1427" s="28">
        <f>SUMIFS(Tabla16[IVA RET.],Tabla16[NUM],Tabla1[[#This Row],[CODIGO]])</f>
        <v>0</v>
      </c>
      <c r="K1427" t="str">
        <f>FIXED(Tabla1[[#This Row],[TASA 16%]],0)</f>
        <v>0</v>
      </c>
      <c r="L1427" t="str">
        <f>FIXED(Tabla1[[#This Row],[TASA 0%]],0)</f>
        <v>0</v>
      </c>
      <c r="M1427" t="str">
        <f>FIXED(Tabla1[[#This Row],[TASA EXE.]],0)</f>
        <v>0</v>
      </c>
      <c r="N1427" t="str">
        <f>FIXED(Tabla1[[#This Row],[IVA]],0)</f>
        <v>0</v>
      </c>
      <c r="O1427" t="str">
        <f>FIXED(Tabla1[[#This Row],[ISR RET]],0)</f>
        <v>0</v>
      </c>
      <c r="P1427" t="str">
        <f>FIXED(Tabla1[[#This Row],[IVA RET]],0)</f>
        <v>0</v>
      </c>
      <c r="R1427" s="35">
        <f>Tabla1[[#This Row],[TASA 16]]*16%</f>
        <v>0</v>
      </c>
    </row>
    <row r="1428" spans="2:20" x14ac:dyDescent="0.25">
      <c r="B1428" t="str">
        <f>'[1]210 Y RFC'!A1428</f>
        <v>SHI0108307P2</v>
      </c>
      <c r="C1428" t="str">
        <f>'[1]210 Y RFC'!B1428</f>
        <v>210-1425</v>
      </c>
      <c r="D1428" t="str">
        <f>'[1]210 Y RFC'!C1428</f>
        <v>SHIVEIS SA DE CV</v>
      </c>
      <c r="E1428" s="28">
        <f>SUMIFS(Tabla16[TASA 16],Tabla16[NUM],Tabla1[[#This Row],[CODIGO]])</f>
        <v>0</v>
      </c>
      <c r="F1428" s="28">
        <f>SUMIFS(Tabla16[TASA 0%],Tabla16[NUM],Tabla1[[#This Row],[CODIGO]])</f>
        <v>0</v>
      </c>
      <c r="G1428" s="28">
        <f>SUMIFS(Tabla16[[EXENTO ]],Tabla16[NUM],Tabla1[[#This Row],[CODIGO]])</f>
        <v>0</v>
      </c>
      <c r="H1428" s="28">
        <f>SUMIFS(Tabla16[IVA],Tabla16[NUM],Tabla1[[#This Row],[CODIGO]])</f>
        <v>0</v>
      </c>
      <c r="I1428" s="28">
        <f>SUMIFS(Tabla16[ISR RET.],Tabla16[NUM],Tabla1[[#This Row],[CODIGO]])</f>
        <v>0</v>
      </c>
      <c r="J1428" s="28">
        <f>SUMIFS(Tabla16[IVA RET.],Tabla16[NUM],Tabla1[[#This Row],[CODIGO]])</f>
        <v>0</v>
      </c>
      <c r="K1428" t="str">
        <f>FIXED(Tabla1[[#This Row],[TASA 16%]],0)</f>
        <v>0</v>
      </c>
      <c r="L1428" t="str">
        <f>FIXED(Tabla1[[#This Row],[TASA 0%]],0)</f>
        <v>0</v>
      </c>
      <c r="M1428" t="str">
        <f>FIXED(Tabla1[[#This Row],[TASA EXE.]],0)</f>
        <v>0</v>
      </c>
      <c r="N1428" t="str">
        <f>FIXED(Tabla1[[#This Row],[IVA]],0)</f>
        <v>0</v>
      </c>
      <c r="O1428" t="str">
        <f>FIXED(Tabla1[[#This Row],[ISR RET]],0)</f>
        <v>0</v>
      </c>
      <c r="P1428" t="str">
        <f>FIXED(Tabla1[[#This Row],[IVA RET]],0)</f>
        <v>0</v>
      </c>
      <c r="R1428" s="35">
        <f>Tabla1[[#This Row],[TASA 16]]*16%</f>
        <v>0</v>
      </c>
      <c r="T1428" s="67"/>
    </row>
    <row r="1429" spans="2:20" x14ac:dyDescent="0.25">
      <c r="B1429" t="str">
        <f>'[1]210 Y RFC'!A1429</f>
        <v>PCO111129A81</v>
      </c>
      <c r="C1429" t="str">
        <f>'[1]210 Y RFC'!B1429</f>
        <v>210-1426</v>
      </c>
      <c r="D1429" t="str">
        <f>'[1]210 Y RFC'!C1429</f>
        <v>PROMAQUILA DE COCULA SA DE CV</v>
      </c>
      <c r="E1429" s="28">
        <f>SUMIFS(Tabla16[TASA 16],Tabla16[NUM],Tabla1[[#This Row],[CODIGO]])</f>
        <v>22513.9375</v>
      </c>
      <c r="F1429" s="28">
        <f>SUMIFS(Tabla16[TASA 0%],Tabla16[NUM],Tabla1[[#This Row],[CODIGO]])</f>
        <v>0.12250000000165073</v>
      </c>
      <c r="G1429" s="28">
        <f>SUMIFS(Tabla16[[EXENTO ]],Tabla16[NUM],Tabla1[[#This Row],[CODIGO]])</f>
        <v>0</v>
      </c>
      <c r="H1429" s="28">
        <f>SUMIFS(Tabla16[IVA],Tabla16[NUM],Tabla1[[#This Row],[CODIGO]])</f>
        <v>3602.23</v>
      </c>
      <c r="I1429" s="28">
        <f>SUMIFS(Tabla16[ISR RET.],Tabla16[NUM],Tabla1[[#This Row],[CODIGO]])</f>
        <v>0</v>
      </c>
      <c r="J1429" s="28">
        <f>SUMIFS(Tabla16[IVA RET.],Tabla16[NUM],Tabla1[[#This Row],[CODIGO]])</f>
        <v>0</v>
      </c>
      <c r="K1429" t="str">
        <f>FIXED(Tabla1[[#This Row],[TASA 16%]],0)</f>
        <v>22,514</v>
      </c>
      <c r="L1429" t="str">
        <f>FIXED(Tabla1[[#This Row],[TASA 0%]],0)</f>
        <v>0</v>
      </c>
      <c r="M1429" t="str">
        <f>FIXED(Tabla1[[#This Row],[TASA EXE.]],0)</f>
        <v>0</v>
      </c>
      <c r="N1429" t="str">
        <f>FIXED(Tabla1[[#This Row],[IVA]],0)</f>
        <v>3,602</v>
      </c>
      <c r="O1429" t="str">
        <f>FIXED(Tabla1[[#This Row],[ISR RET]],0)</f>
        <v>0</v>
      </c>
      <c r="P1429" t="str">
        <f>FIXED(Tabla1[[#This Row],[IVA RET]],0)</f>
        <v>0</v>
      </c>
      <c r="R1429" s="35">
        <f>Tabla1[[#This Row],[TASA 16]]*16%</f>
        <v>3602.2400000000002</v>
      </c>
    </row>
    <row r="1430" spans="2:20" x14ac:dyDescent="0.25">
      <c r="B1430" t="str">
        <f>'[1]210 Y RFC'!A1430</f>
        <v>MAVT720127MW7</v>
      </c>
      <c r="C1430" t="str">
        <f>'[1]210 Y RFC'!B1430</f>
        <v>210-1427</v>
      </c>
      <c r="D1430" t="str">
        <f>'[1]210 Y RFC'!C1430</f>
        <v>MARTIN DEL CAMPO VILLALOBOS THELMA LUZ</v>
      </c>
      <c r="E1430" s="28">
        <f>SUMIFS(Tabla16[TASA 16],Tabla16[NUM],Tabla1[[#This Row],[CODIGO]])</f>
        <v>0</v>
      </c>
      <c r="F1430" s="28">
        <f>SUMIFS(Tabla16[TASA 0%],Tabla16[NUM],Tabla1[[#This Row],[CODIGO]])</f>
        <v>0</v>
      </c>
      <c r="G1430" s="28">
        <f>SUMIFS(Tabla16[[EXENTO ]],Tabla16[NUM],Tabla1[[#This Row],[CODIGO]])</f>
        <v>0</v>
      </c>
      <c r="H1430" s="28">
        <f>SUMIFS(Tabla16[IVA],Tabla16[NUM],Tabla1[[#This Row],[CODIGO]])</f>
        <v>0</v>
      </c>
      <c r="I1430" s="28">
        <f>SUMIFS(Tabla16[ISR RET.],Tabla16[NUM],Tabla1[[#This Row],[CODIGO]])</f>
        <v>0</v>
      </c>
      <c r="J1430" s="28">
        <f>SUMIFS(Tabla16[IVA RET.],Tabla16[NUM],Tabla1[[#This Row],[CODIGO]])</f>
        <v>0</v>
      </c>
      <c r="K1430" t="str">
        <f>FIXED(Tabla1[[#This Row],[TASA 16%]],0)</f>
        <v>0</v>
      </c>
      <c r="L1430" t="str">
        <f>FIXED(Tabla1[[#This Row],[TASA 0%]],0)</f>
        <v>0</v>
      </c>
      <c r="M1430" t="str">
        <f>FIXED(Tabla1[[#This Row],[TASA EXE.]],0)</f>
        <v>0</v>
      </c>
      <c r="N1430" t="str">
        <f>FIXED(Tabla1[[#This Row],[IVA]],0)</f>
        <v>0</v>
      </c>
      <c r="O1430" t="str">
        <f>FIXED(Tabla1[[#This Row],[ISR RET]],0)</f>
        <v>0</v>
      </c>
      <c r="P1430" t="str">
        <f>FIXED(Tabla1[[#This Row],[IVA RET]],0)</f>
        <v>0</v>
      </c>
      <c r="R1430" s="35">
        <f>Tabla1[[#This Row],[TASA 16]]*16%</f>
        <v>0</v>
      </c>
    </row>
    <row r="1431" spans="2:20" x14ac:dyDescent="0.25">
      <c r="B1431" t="str">
        <f>'[1]210 Y RFC'!A1431</f>
        <v>CCG040726BH8</v>
      </c>
      <c r="C1431" t="str">
        <f>'[1]210 Y RFC'!B1431</f>
        <v>210-1428</v>
      </c>
      <c r="D1431" t="str">
        <f>'[1]210 Y RFC'!C1431</f>
        <v>COMERCIAL CUAN GARIBAY DE OCCIDENTE SA DE CV</v>
      </c>
      <c r="E1431" s="28">
        <f>SUMIFS(Tabla16[TASA 16],Tabla16[NUM],Tabla1[[#This Row],[CODIGO]])</f>
        <v>0</v>
      </c>
      <c r="F1431" s="28">
        <f>SUMIFS(Tabla16[TASA 0%],Tabla16[NUM],Tabla1[[#This Row],[CODIGO]])</f>
        <v>0</v>
      </c>
      <c r="G1431" s="28">
        <f>SUMIFS(Tabla16[[EXENTO ]],Tabla16[NUM],Tabla1[[#This Row],[CODIGO]])</f>
        <v>0</v>
      </c>
      <c r="H1431" s="28">
        <f>SUMIFS(Tabla16[IVA],Tabla16[NUM],Tabla1[[#This Row],[CODIGO]])</f>
        <v>0</v>
      </c>
      <c r="I1431" s="28">
        <f>SUMIFS(Tabla16[ISR RET.],Tabla16[NUM],Tabla1[[#This Row],[CODIGO]])</f>
        <v>0</v>
      </c>
      <c r="J1431" s="28">
        <f>SUMIFS(Tabla16[IVA RET.],Tabla16[NUM],Tabla1[[#This Row],[CODIGO]])</f>
        <v>0</v>
      </c>
      <c r="K1431" t="str">
        <f>FIXED(Tabla1[[#This Row],[TASA 16%]],0)</f>
        <v>0</v>
      </c>
      <c r="L1431" t="str">
        <f>FIXED(Tabla1[[#This Row],[TASA 0%]],0)</f>
        <v>0</v>
      </c>
      <c r="M1431" t="str">
        <f>FIXED(Tabla1[[#This Row],[TASA EXE.]],0)</f>
        <v>0</v>
      </c>
      <c r="N1431" t="str">
        <f>FIXED(Tabla1[[#This Row],[IVA]],0)</f>
        <v>0</v>
      </c>
      <c r="O1431" t="str">
        <f>FIXED(Tabla1[[#This Row],[ISR RET]],0)</f>
        <v>0</v>
      </c>
      <c r="P1431" t="str">
        <f>FIXED(Tabla1[[#This Row],[IVA RET]],0)</f>
        <v>0</v>
      </c>
      <c r="R1431" s="35">
        <f>Tabla1[[#This Row],[TASA 16]]*16%</f>
        <v>0</v>
      </c>
    </row>
    <row r="1432" spans="2:20" x14ac:dyDescent="0.25">
      <c r="B1432" t="str">
        <f>'[1]210 Y RFC'!A1432</f>
        <v>SGZ0508179N3</v>
      </c>
      <c r="C1432" t="str">
        <f>'[1]210 Y RFC'!B1432</f>
        <v>210-1429</v>
      </c>
      <c r="D1432" t="str">
        <f>'[1]210 Y RFC'!C1432</f>
        <v>SERVICIO GASOLINERA ZAPOTLANEJO SA DE CV</v>
      </c>
      <c r="E1432" s="28">
        <f>SUMIFS(Tabla16[TASA 16],Tabla16[NUM],Tabla1[[#This Row],[CODIGO]])</f>
        <v>0</v>
      </c>
      <c r="F1432" s="28">
        <f>SUMIFS(Tabla16[TASA 0%],Tabla16[NUM],Tabla1[[#This Row],[CODIGO]])</f>
        <v>0</v>
      </c>
      <c r="G1432" s="28">
        <f>SUMIFS(Tabla16[[EXENTO ]],Tabla16[NUM],Tabla1[[#This Row],[CODIGO]])</f>
        <v>0</v>
      </c>
      <c r="H1432" s="28">
        <f>SUMIFS(Tabla16[IVA],Tabla16[NUM],Tabla1[[#This Row],[CODIGO]])</f>
        <v>0</v>
      </c>
      <c r="I1432" s="28">
        <f>SUMIFS(Tabla16[ISR RET.],Tabla16[NUM],Tabla1[[#This Row],[CODIGO]])</f>
        <v>0</v>
      </c>
      <c r="J1432" s="28">
        <f>SUMIFS(Tabla16[IVA RET.],Tabla16[NUM],Tabla1[[#This Row],[CODIGO]])</f>
        <v>0</v>
      </c>
      <c r="K1432" t="str">
        <f>FIXED(Tabla1[[#This Row],[TASA 16%]],0)</f>
        <v>0</v>
      </c>
      <c r="L1432" t="str">
        <f>FIXED(Tabla1[[#This Row],[TASA 0%]],0)</f>
        <v>0</v>
      </c>
      <c r="M1432" t="str">
        <f>FIXED(Tabla1[[#This Row],[TASA EXE.]],0)</f>
        <v>0</v>
      </c>
      <c r="N1432" t="str">
        <f>FIXED(Tabla1[[#This Row],[IVA]],0)</f>
        <v>0</v>
      </c>
      <c r="O1432" t="str">
        <f>FIXED(Tabla1[[#This Row],[ISR RET]],0)</f>
        <v>0</v>
      </c>
      <c r="P1432" t="str">
        <f>FIXED(Tabla1[[#This Row],[IVA RET]],0)</f>
        <v>0</v>
      </c>
      <c r="R1432" s="35">
        <f>Tabla1[[#This Row],[TASA 16]]*16%</f>
        <v>0</v>
      </c>
    </row>
    <row r="1433" spans="2:20" x14ac:dyDescent="0.25">
      <c r="B1433" t="str">
        <f>'[1]210 Y RFC'!A1433</f>
        <v>MIC0306102Y6</v>
      </c>
      <c r="C1433" t="str">
        <f>'[1]210 Y RFC'!B1433</f>
        <v>210-1430</v>
      </c>
      <c r="D1433" t="str">
        <f>'[1]210 Y RFC'!C1433</f>
        <v>MICROPOMEX SA DE CV</v>
      </c>
      <c r="E1433" s="28">
        <f>SUMIFS(Tabla16[TASA 16],Tabla16[NUM],Tabla1[[#This Row],[CODIGO]])</f>
        <v>0</v>
      </c>
      <c r="F1433" s="28">
        <f>SUMIFS(Tabla16[TASA 0%],Tabla16[NUM],Tabla1[[#This Row],[CODIGO]])</f>
        <v>0</v>
      </c>
      <c r="G1433" s="28">
        <f>SUMIFS(Tabla16[[EXENTO ]],Tabla16[NUM],Tabla1[[#This Row],[CODIGO]])</f>
        <v>0</v>
      </c>
      <c r="H1433" s="28">
        <f>SUMIFS(Tabla16[IVA],Tabla16[NUM],Tabla1[[#This Row],[CODIGO]])</f>
        <v>0</v>
      </c>
      <c r="I1433" s="28">
        <f>SUMIFS(Tabla16[ISR RET.],Tabla16[NUM],Tabla1[[#This Row],[CODIGO]])</f>
        <v>0</v>
      </c>
      <c r="J1433" s="28">
        <f>SUMIFS(Tabla16[IVA RET.],Tabla16[NUM],Tabla1[[#This Row],[CODIGO]])</f>
        <v>0</v>
      </c>
      <c r="K1433" t="str">
        <f>FIXED(Tabla1[[#This Row],[TASA 16%]],0)</f>
        <v>0</v>
      </c>
      <c r="L1433" t="str">
        <f>FIXED(Tabla1[[#This Row],[TASA 0%]],0)</f>
        <v>0</v>
      </c>
      <c r="M1433" t="str">
        <f>FIXED(Tabla1[[#This Row],[TASA EXE.]],0)</f>
        <v>0</v>
      </c>
      <c r="N1433" t="str">
        <f>FIXED(Tabla1[[#This Row],[IVA]],0)</f>
        <v>0</v>
      </c>
      <c r="O1433" t="str">
        <f>FIXED(Tabla1[[#This Row],[ISR RET]],0)</f>
        <v>0</v>
      </c>
      <c r="P1433" t="str">
        <f>FIXED(Tabla1[[#This Row],[IVA RET]],0)</f>
        <v>0</v>
      </c>
      <c r="R1433" s="35">
        <f>Tabla1[[#This Row],[TASA 16]]*16%</f>
        <v>0</v>
      </c>
    </row>
    <row r="1434" spans="2:20" x14ac:dyDescent="0.25">
      <c r="B1434" t="str">
        <f>'[1]210 Y RFC'!A1434</f>
        <v>IFA8310213W1</v>
      </c>
      <c r="C1434" t="str">
        <f>'[1]210 Y RFC'!B1434</f>
        <v>210-1431</v>
      </c>
      <c r="D1434" t="str">
        <f>'[1]210 Y RFC'!C1434</f>
        <v>INVESTIGACION FARMACEUTICA SA DE CV</v>
      </c>
      <c r="E1434" s="28">
        <f>SUMIFS(Tabla16[TASA 16],Tabla16[NUM],Tabla1[[#This Row],[CODIGO]])</f>
        <v>0</v>
      </c>
      <c r="F1434" s="28">
        <f>SUMIFS(Tabla16[TASA 0%],Tabla16[NUM],Tabla1[[#This Row],[CODIGO]])</f>
        <v>0</v>
      </c>
      <c r="G1434" s="28">
        <f>SUMIFS(Tabla16[[EXENTO ]],Tabla16[NUM],Tabla1[[#This Row],[CODIGO]])</f>
        <v>0</v>
      </c>
      <c r="H1434" s="28">
        <f>SUMIFS(Tabla16[IVA],Tabla16[NUM],Tabla1[[#This Row],[CODIGO]])</f>
        <v>0</v>
      </c>
      <c r="I1434" s="28">
        <f>SUMIFS(Tabla16[ISR RET.],Tabla16[NUM],Tabla1[[#This Row],[CODIGO]])</f>
        <v>0</v>
      </c>
      <c r="J1434" s="28">
        <f>SUMIFS(Tabla16[IVA RET.],Tabla16[NUM],Tabla1[[#This Row],[CODIGO]])</f>
        <v>0</v>
      </c>
      <c r="K1434" t="str">
        <f>FIXED(Tabla1[[#This Row],[TASA 16%]],0)</f>
        <v>0</v>
      </c>
      <c r="L1434" t="str">
        <f>FIXED(Tabla1[[#This Row],[TASA 0%]],0)</f>
        <v>0</v>
      </c>
      <c r="M1434" t="str">
        <f>FIXED(Tabla1[[#This Row],[TASA EXE.]],0)</f>
        <v>0</v>
      </c>
      <c r="N1434" t="str">
        <f>FIXED(Tabla1[[#This Row],[IVA]],0)</f>
        <v>0</v>
      </c>
      <c r="O1434" t="str">
        <f>FIXED(Tabla1[[#This Row],[ISR RET]],0)</f>
        <v>0</v>
      </c>
      <c r="P1434" t="str">
        <f>FIXED(Tabla1[[#This Row],[IVA RET]],0)</f>
        <v>0</v>
      </c>
      <c r="R1434" s="35">
        <f>Tabla1[[#This Row],[TASA 16]]*16%</f>
        <v>0</v>
      </c>
    </row>
    <row r="1435" spans="2:20" x14ac:dyDescent="0.25">
      <c r="B1435" t="str">
        <f>'[1]210 Y RFC'!A1435</f>
        <v>MNE0409226K9</v>
      </c>
      <c r="C1435" t="str">
        <f>'[1]210 Y RFC'!B1435</f>
        <v>210-1432</v>
      </c>
      <c r="D1435" t="str">
        <f>'[1]210 Y RFC'!C1435</f>
        <v>MARCAS NESTLE SA DE CV</v>
      </c>
      <c r="E1435" s="28">
        <f>SUMIFS(Tabla16[TASA 16],Tabla16[NUM],Tabla1[[#This Row],[CODIGO]])</f>
        <v>0</v>
      </c>
      <c r="F1435" s="28">
        <f>SUMIFS(Tabla16[TASA 0%],Tabla16[NUM],Tabla1[[#This Row],[CODIGO]])</f>
        <v>0</v>
      </c>
      <c r="G1435" s="28">
        <f>SUMIFS(Tabla16[[EXENTO ]],Tabla16[NUM],Tabla1[[#This Row],[CODIGO]])</f>
        <v>0</v>
      </c>
      <c r="H1435" s="28">
        <f>SUMIFS(Tabla16[IVA],Tabla16[NUM],Tabla1[[#This Row],[CODIGO]])</f>
        <v>0</v>
      </c>
      <c r="I1435" s="28">
        <f>SUMIFS(Tabla16[ISR RET.],Tabla16[NUM],Tabla1[[#This Row],[CODIGO]])</f>
        <v>0</v>
      </c>
      <c r="J1435" s="28">
        <f>SUMIFS(Tabla16[IVA RET.],Tabla16[NUM],Tabla1[[#This Row],[CODIGO]])</f>
        <v>0</v>
      </c>
      <c r="K1435" t="str">
        <f>FIXED(Tabla1[[#This Row],[TASA 16%]],0)</f>
        <v>0</v>
      </c>
      <c r="L1435" t="str">
        <f>FIXED(Tabla1[[#This Row],[TASA 0%]],0)</f>
        <v>0</v>
      </c>
      <c r="M1435" t="str">
        <f>FIXED(Tabla1[[#This Row],[TASA EXE.]],0)</f>
        <v>0</v>
      </c>
      <c r="N1435" t="str">
        <f>FIXED(Tabla1[[#This Row],[IVA]],0)</f>
        <v>0</v>
      </c>
      <c r="O1435" t="str">
        <f>FIXED(Tabla1[[#This Row],[ISR RET]],0)</f>
        <v>0</v>
      </c>
      <c r="P1435" t="str">
        <f>FIXED(Tabla1[[#This Row],[IVA RET]],0)</f>
        <v>0</v>
      </c>
      <c r="R1435" s="35">
        <f>Tabla1[[#This Row],[TASA 16]]*16%</f>
        <v>0</v>
      </c>
    </row>
    <row r="1436" spans="2:20" x14ac:dyDescent="0.25">
      <c r="B1436" t="str">
        <f>'[1]210 Y RFC'!A1436</f>
        <v>EST191218445</v>
      </c>
      <c r="C1436" t="str">
        <f>'[1]210 Y RFC'!B1436</f>
        <v>210-1433</v>
      </c>
      <c r="D1436" t="str">
        <f>'[1]210 Y RFC'!C1436</f>
        <v>ESTACION SERVICIO EL TRAPICHE</v>
      </c>
      <c r="E1436" s="28">
        <f>SUMIFS(Tabla16[TASA 16],Tabla16[NUM],Tabla1[[#This Row],[CODIGO]])</f>
        <v>7373.5</v>
      </c>
      <c r="F1436" s="28">
        <f>SUMIFS(Tabla16[TASA 0%],Tabla16[NUM],Tabla1[[#This Row],[CODIGO]])</f>
        <v>-1.0000000000218279E-2</v>
      </c>
      <c r="G1436" s="28">
        <f>SUMIFS(Tabla16[[EXENTO ]],Tabla16[NUM],Tabla1[[#This Row],[CODIGO]])</f>
        <v>184.29</v>
      </c>
      <c r="H1436" s="28">
        <f>SUMIFS(Tabla16[IVA],Tabla16[NUM],Tabla1[[#This Row],[CODIGO]])</f>
        <v>1179.76</v>
      </c>
      <c r="I1436" s="28">
        <f>SUMIFS(Tabla16[ISR RET.],Tabla16[NUM],Tabla1[[#This Row],[CODIGO]])</f>
        <v>0</v>
      </c>
      <c r="J1436" s="28">
        <f>SUMIFS(Tabla16[IVA RET.],Tabla16[NUM],Tabla1[[#This Row],[CODIGO]])</f>
        <v>0</v>
      </c>
      <c r="K1436" t="str">
        <f>FIXED(Tabla1[[#This Row],[TASA 16%]],0)</f>
        <v>7,374</v>
      </c>
      <c r="L1436" t="str">
        <f>FIXED(Tabla1[[#This Row],[TASA 0%]],0)</f>
        <v>0</v>
      </c>
      <c r="M1436" t="str">
        <f>FIXED(Tabla1[[#This Row],[TASA EXE.]],0)</f>
        <v>184</v>
      </c>
      <c r="N1436" t="str">
        <f>FIXED(Tabla1[[#This Row],[IVA]],0)</f>
        <v>1,180</v>
      </c>
      <c r="O1436" t="str">
        <f>FIXED(Tabla1[[#This Row],[ISR RET]],0)</f>
        <v>0</v>
      </c>
      <c r="P1436" t="str">
        <f>FIXED(Tabla1[[#This Row],[IVA RET]],0)</f>
        <v>0</v>
      </c>
      <c r="R1436" s="35">
        <f>Tabla1[[#This Row],[TASA 16]]*16%</f>
        <v>1179.8399999999999</v>
      </c>
    </row>
    <row r="1437" spans="2:20" x14ac:dyDescent="0.25">
      <c r="B1437">
        <f>'[1]210 Y RFC'!A1437</f>
        <v>0</v>
      </c>
      <c r="C1437" t="str">
        <f>'[1]210 Y RFC'!B1437</f>
        <v>210-1434</v>
      </c>
      <c r="D1437" t="str">
        <f>'[1]210 Y RFC'!C1437</f>
        <v>JIMENEZ GOMEZ CARLOS ALBERTO</v>
      </c>
      <c r="E1437" s="28">
        <f>SUMIFS(Tabla16[TASA 16],Tabla16[NUM],Tabla1[[#This Row],[CODIGO]])</f>
        <v>0</v>
      </c>
      <c r="F1437" s="28">
        <f>SUMIFS(Tabla16[TASA 0%],Tabla16[NUM],Tabla1[[#This Row],[CODIGO]])</f>
        <v>0</v>
      </c>
      <c r="G1437" s="28">
        <f>SUMIFS(Tabla16[[EXENTO ]],Tabla16[NUM],Tabla1[[#This Row],[CODIGO]])</f>
        <v>0</v>
      </c>
      <c r="H1437" s="28">
        <f>SUMIFS(Tabla16[IVA],Tabla16[NUM],Tabla1[[#This Row],[CODIGO]])</f>
        <v>0</v>
      </c>
      <c r="I1437" s="28">
        <f>SUMIFS(Tabla16[ISR RET.],Tabla16[NUM],Tabla1[[#This Row],[CODIGO]])</f>
        <v>0</v>
      </c>
      <c r="J1437" s="28">
        <f>SUMIFS(Tabla16[IVA RET.],Tabla16[NUM],Tabla1[[#This Row],[CODIGO]])</f>
        <v>0</v>
      </c>
      <c r="K1437" t="str">
        <f>FIXED(Tabla1[[#This Row],[TASA 16%]],0)</f>
        <v>0</v>
      </c>
      <c r="L1437" t="str">
        <f>FIXED(Tabla1[[#This Row],[TASA 0%]],0)</f>
        <v>0</v>
      </c>
      <c r="M1437" t="str">
        <f>FIXED(Tabla1[[#This Row],[TASA EXE.]],0)</f>
        <v>0</v>
      </c>
      <c r="N1437" t="str">
        <f>FIXED(Tabla1[[#This Row],[IVA]],0)</f>
        <v>0</v>
      </c>
      <c r="O1437" t="str">
        <f>FIXED(Tabla1[[#This Row],[ISR RET]],0)</f>
        <v>0</v>
      </c>
      <c r="P1437" t="str">
        <f>FIXED(Tabla1[[#This Row],[IVA RET]],0)</f>
        <v>0</v>
      </c>
      <c r="R1437" s="35">
        <f>Tabla1[[#This Row],[TASA 16]]*16%</f>
        <v>0</v>
      </c>
    </row>
    <row r="1438" spans="2:20" x14ac:dyDescent="0.25">
      <c r="B1438" t="str">
        <f>'[1]210 Y RFC'!A1438</f>
        <v>GDA901207JS7</v>
      </c>
      <c r="C1438" t="str">
        <f>'[1]210 Y RFC'!B1438</f>
        <v>210-1435</v>
      </c>
      <c r="D1438" t="str">
        <f>'[1]210 Y RFC'!C1438</f>
        <v>GRUAS DAVALOS SA DE CV</v>
      </c>
      <c r="E1438" s="28">
        <f>SUMIFS(Tabla16[TASA 16],Tabla16[NUM],Tabla1[[#This Row],[CODIGO]])</f>
        <v>0</v>
      </c>
      <c r="F1438" s="28">
        <f>SUMIFS(Tabla16[TASA 0%],Tabla16[NUM],Tabla1[[#This Row],[CODIGO]])</f>
        <v>0</v>
      </c>
      <c r="G1438" s="28">
        <f>SUMIFS(Tabla16[[EXENTO ]],Tabla16[NUM],Tabla1[[#This Row],[CODIGO]])</f>
        <v>0</v>
      </c>
      <c r="H1438" s="28">
        <f>SUMIFS(Tabla16[IVA],Tabla16[NUM],Tabla1[[#This Row],[CODIGO]])</f>
        <v>0</v>
      </c>
      <c r="I1438" s="28">
        <f>SUMIFS(Tabla16[ISR RET.],Tabla16[NUM],Tabla1[[#This Row],[CODIGO]])</f>
        <v>0</v>
      </c>
      <c r="J1438" s="28">
        <f>SUMIFS(Tabla16[IVA RET.],Tabla16[NUM],Tabla1[[#This Row],[CODIGO]])</f>
        <v>0</v>
      </c>
      <c r="K1438" t="str">
        <f>FIXED(Tabla1[[#This Row],[TASA 16%]],0)</f>
        <v>0</v>
      </c>
      <c r="L1438" t="str">
        <f>FIXED(Tabla1[[#This Row],[TASA 0%]],0)</f>
        <v>0</v>
      </c>
      <c r="M1438" t="str">
        <f>FIXED(Tabla1[[#This Row],[TASA EXE.]],0)</f>
        <v>0</v>
      </c>
      <c r="N1438" t="str">
        <f>FIXED(Tabla1[[#This Row],[IVA]],0)</f>
        <v>0</v>
      </c>
      <c r="O1438" t="str">
        <f>FIXED(Tabla1[[#This Row],[ISR RET]],0)</f>
        <v>0</v>
      </c>
      <c r="P1438" t="str">
        <f>FIXED(Tabla1[[#This Row],[IVA RET]],0)</f>
        <v>0</v>
      </c>
      <c r="R1438" s="35">
        <f>Tabla1[[#This Row],[TASA 16]]*16%</f>
        <v>0</v>
      </c>
    </row>
    <row r="1439" spans="2:20" x14ac:dyDescent="0.25">
      <c r="B1439" t="str">
        <f>'[1]210 Y RFC'!A1439</f>
        <v>GUSF800517R67</v>
      </c>
      <c r="C1439" t="str">
        <f>'[1]210 Y RFC'!B1439</f>
        <v>210-1436</v>
      </c>
      <c r="D1439" t="str">
        <f>'[1]210 Y RFC'!C1439</f>
        <v>GUZMAN SANCHEZ FLOR BERENICE</v>
      </c>
      <c r="E1439" s="28">
        <f>SUMIFS(Tabla16[TASA 16],Tabla16[NUM],Tabla1[[#This Row],[CODIGO]])</f>
        <v>0</v>
      </c>
      <c r="F1439" s="28">
        <f>SUMIFS(Tabla16[TASA 0%],Tabla16[NUM],Tabla1[[#This Row],[CODIGO]])</f>
        <v>0</v>
      </c>
      <c r="G1439" s="28">
        <f>SUMIFS(Tabla16[[EXENTO ]],Tabla16[NUM],Tabla1[[#This Row],[CODIGO]])</f>
        <v>0</v>
      </c>
      <c r="H1439" s="28">
        <f>SUMIFS(Tabla16[IVA],Tabla16[NUM],Tabla1[[#This Row],[CODIGO]])</f>
        <v>0</v>
      </c>
      <c r="I1439" s="28">
        <f>SUMIFS(Tabla16[ISR RET.],Tabla16[NUM],Tabla1[[#This Row],[CODIGO]])</f>
        <v>0</v>
      </c>
      <c r="J1439" s="28">
        <f>SUMIFS(Tabla16[IVA RET.],Tabla16[NUM],Tabla1[[#This Row],[CODIGO]])</f>
        <v>0</v>
      </c>
      <c r="K1439" t="str">
        <f>FIXED(Tabla1[[#This Row],[TASA 16%]],0)</f>
        <v>0</v>
      </c>
      <c r="L1439" t="str">
        <f>FIXED(Tabla1[[#This Row],[TASA 0%]],0)</f>
        <v>0</v>
      </c>
      <c r="M1439" t="str">
        <f>FIXED(Tabla1[[#This Row],[TASA EXE.]],0)</f>
        <v>0</v>
      </c>
      <c r="N1439" t="str">
        <f>FIXED(Tabla1[[#This Row],[IVA]],0)</f>
        <v>0</v>
      </c>
      <c r="O1439" t="str">
        <f>FIXED(Tabla1[[#This Row],[ISR RET]],0)</f>
        <v>0</v>
      </c>
      <c r="P1439" t="str">
        <f>FIXED(Tabla1[[#This Row],[IVA RET]],0)</f>
        <v>0</v>
      </c>
      <c r="R1439" s="35">
        <f>Tabla1[[#This Row],[TASA 16]]*16%</f>
        <v>0</v>
      </c>
    </row>
    <row r="1440" spans="2:20" x14ac:dyDescent="0.25">
      <c r="B1440">
        <f>'[1]210 Y RFC'!A1440</f>
        <v>0</v>
      </c>
      <c r="C1440" t="str">
        <f>'[1]210 Y RFC'!B1440</f>
        <v>210-1437</v>
      </c>
      <c r="D1440" t="str">
        <f>'[1]210 Y RFC'!C1440</f>
        <v>IMPORTACIONES VIZCARRA</v>
      </c>
      <c r="E1440" s="28">
        <f>SUMIFS(Tabla16[TASA 16],Tabla16[NUM],Tabla1[[#This Row],[CODIGO]])</f>
        <v>0</v>
      </c>
      <c r="F1440" s="28">
        <f>SUMIFS(Tabla16[TASA 0%],Tabla16[NUM],Tabla1[[#This Row],[CODIGO]])</f>
        <v>0</v>
      </c>
      <c r="G1440" s="28">
        <f>SUMIFS(Tabla16[[EXENTO ]],Tabla16[NUM],Tabla1[[#This Row],[CODIGO]])</f>
        <v>0</v>
      </c>
      <c r="H1440" s="28">
        <f>SUMIFS(Tabla16[IVA],Tabla16[NUM],Tabla1[[#This Row],[CODIGO]])</f>
        <v>0</v>
      </c>
      <c r="I1440" s="28">
        <f>SUMIFS(Tabla16[ISR RET.],Tabla16[NUM],Tabla1[[#This Row],[CODIGO]])</f>
        <v>0</v>
      </c>
      <c r="J1440" s="28">
        <f>SUMIFS(Tabla16[IVA RET.],Tabla16[NUM],Tabla1[[#This Row],[CODIGO]])</f>
        <v>0</v>
      </c>
      <c r="K1440" t="str">
        <f>FIXED(Tabla1[[#This Row],[TASA 16%]],0)</f>
        <v>0</v>
      </c>
      <c r="L1440" t="str">
        <f>FIXED(Tabla1[[#This Row],[TASA 0%]],0)</f>
        <v>0</v>
      </c>
      <c r="M1440" t="str">
        <f>FIXED(Tabla1[[#This Row],[TASA EXE.]],0)</f>
        <v>0</v>
      </c>
      <c r="N1440" t="str">
        <f>FIXED(Tabla1[[#This Row],[IVA]],0)</f>
        <v>0</v>
      </c>
      <c r="O1440" t="str">
        <f>FIXED(Tabla1[[#This Row],[ISR RET]],0)</f>
        <v>0</v>
      </c>
      <c r="P1440" t="str">
        <f>FIXED(Tabla1[[#This Row],[IVA RET]],0)</f>
        <v>0</v>
      </c>
      <c r="R1440" s="35">
        <f>Tabla1[[#This Row],[TASA 16]]*16%</f>
        <v>0</v>
      </c>
    </row>
    <row r="1441" spans="2:20" x14ac:dyDescent="0.25">
      <c r="B1441">
        <f>'[1]210 Y RFC'!A1441</f>
        <v>0</v>
      </c>
      <c r="C1441" t="str">
        <f>'[1]210 Y RFC'!B1441</f>
        <v>210-1438</v>
      </c>
      <c r="D1441" t="str">
        <f>'[1]210 Y RFC'!C1441</f>
        <v>FENTANES MIRELES FILIBERTO</v>
      </c>
      <c r="E1441" s="28">
        <f>SUMIFS(Tabla16[TASA 16],Tabla16[NUM],Tabla1[[#This Row],[CODIGO]])</f>
        <v>0</v>
      </c>
      <c r="F1441" s="28">
        <f>SUMIFS(Tabla16[TASA 0%],Tabla16[NUM],Tabla1[[#This Row],[CODIGO]])</f>
        <v>0</v>
      </c>
      <c r="G1441" s="28">
        <f>SUMIFS(Tabla16[[EXENTO ]],Tabla16[NUM],Tabla1[[#This Row],[CODIGO]])</f>
        <v>0</v>
      </c>
      <c r="H1441" s="28">
        <f>SUMIFS(Tabla16[IVA],Tabla16[NUM],Tabla1[[#This Row],[CODIGO]])</f>
        <v>0</v>
      </c>
      <c r="I1441" s="28">
        <f>SUMIFS(Tabla16[ISR RET.],Tabla16[NUM],Tabla1[[#This Row],[CODIGO]])</f>
        <v>0</v>
      </c>
      <c r="J1441" s="28">
        <f>SUMIFS(Tabla16[IVA RET.],Tabla16[NUM],Tabla1[[#This Row],[CODIGO]])</f>
        <v>0</v>
      </c>
      <c r="K1441" t="str">
        <f>FIXED(Tabla1[[#This Row],[TASA 16%]],0)</f>
        <v>0</v>
      </c>
      <c r="L1441" t="str">
        <f>FIXED(Tabla1[[#This Row],[TASA 0%]],0)</f>
        <v>0</v>
      </c>
      <c r="M1441" t="str">
        <f>FIXED(Tabla1[[#This Row],[TASA EXE.]],0)</f>
        <v>0</v>
      </c>
      <c r="N1441" t="str">
        <f>FIXED(Tabla1[[#This Row],[IVA]],0)</f>
        <v>0</v>
      </c>
      <c r="O1441" t="str">
        <f>FIXED(Tabla1[[#This Row],[ISR RET]],0)</f>
        <v>0</v>
      </c>
      <c r="P1441" t="str">
        <f>FIXED(Tabla1[[#This Row],[IVA RET]],0)</f>
        <v>0</v>
      </c>
      <c r="R1441" s="35">
        <f>Tabla1[[#This Row],[TASA 16]]*16%</f>
        <v>0</v>
      </c>
    </row>
    <row r="1442" spans="2:20" x14ac:dyDescent="0.25">
      <c r="B1442" t="str">
        <f>'[1]210 Y RFC'!A1442</f>
        <v>AGT1204189B9</v>
      </c>
      <c r="C1442" t="str">
        <f>'[1]210 Y RFC'!B1442</f>
        <v>210-1439</v>
      </c>
      <c r="D1442" t="str">
        <f>'[1]210 Y RFC'!C1442</f>
        <v>AVANTE GLOBAL TRADE SA DE CV</v>
      </c>
      <c r="E1442" s="28">
        <f>SUMIFS(Tabla16[TASA 16],Tabla16[NUM],Tabla1[[#This Row],[CODIGO]])</f>
        <v>0</v>
      </c>
      <c r="F1442" s="28">
        <f>SUMIFS(Tabla16[TASA 0%],Tabla16[NUM],Tabla1[[#This Row],[CODIGO]])</f>
        <v>0</v>
      </c>
      <c r="G1442" s="28">
        <f>SUMIFS(Tabla16[[EXENTO ]],Tabla16[NUM],Tabla1[[#This Row],[CODIGO]])</f>
        <v>0</v>
      </c>
      <c r="H1442" s="28">
        <f>SUMIFS(Tabla16[IVA],Tabla16[NUM],Tabla1[[#This Row],[CODIGO]])</f>
        <v>0</v>
      </c>
      <c r="I1442" s="28">
        <f>SUMIFS(Tabla16[ISR RET.],Tabla16[NUM],Tabla1[[#This Row],[CODIGO]])</f>
        <v>0</v>
      </c>
      <c r="J1442" s="28">
        <f>SUMIFS(Tabla16[IVA RET.],Tabla16[NUM],Tabla1[[#This Row],[CODIGO]])</f>
        <v>0</v>
      </c>
      <c r="K1442" t="str">
        <f>FIXED(Tabla1[[#This Row],[TASA 16%]],0)</f>
        <v>0</v>
      </c>
      <c r="L1442" t="str">
        <f>FIXED(Tabla1[[#This Row],[TASA 0%]],0)</f>
        <v>0</v>
      </c>
      <c r="M1442" t="str">
        <f>FIXED(Tabla1[[#This Row],[TASA EXE.]],0)</f>
        <v>0</v>
      </c>
      <c r="N1442" t="str">
        <f>FIXED(Tabla1[[#This Row],[IVA]],0)</f>
        <v>0</v>
      </c>
      <c r="O1442" t="str">
        <f>FIXED(Tabla1[[#This Row],[ISR RET]],0)</f>
        <v>0</v>
      </c>
      <c r="P1442" t="str">
        <f>FIXED(Tabla1[[#This Row],[IVA RET]],0)</f>
        <v>0</v>
      </c>
      <c r="R1442" s="35">
        <f>Tabla1[[#This Row],[TASA 16]]*16%</f>
        <v>0</v>
      </c>
    </row>
    <row r="1443" spans="2:20" x14ac:dyDescent="0.25">
      <c r="B1443" t="str">
        <f>'[1]210 Y RFC'!A1443</f>
        <v>AEEL590324TG1</v>
      </c>
      <c r="C1443" t="str">
        <f>'[1]210 Y RFC'!B1443</f>
        <v>210-1440</v>
      </c>
      <c r="D1443" t="str">
        <f>'[1]210 Y RFC'!C1443</f>
        <v>ACEVES ESTRELLA LUZ ARMIDA</v>
      </c>
      <c r="E1443" s="28">
        <f>SUMIFS(Tabla16[TASA 16],Tabla16[NUM],Tabla1[[#This Row],[CODIGO]])</f>
        <v>0</v>
      </c>
      <c r="F1443" s="28">
        <f>SUMIFS(Tabla16[TASA 0%],Tabla16[NUM],Tabla1[[#This Row],[CODIGO]])</f>
        <v>0</v>
      </c>
      <c r="G1443" s="28">
        <f>SUMIFS(Tabla16[[EXENTO ]],Tabla16[NUM],Tabla1[[#This Row],[CODIGO]])</f>
        <v>0</v>
      </c>
      <c r="H1443" s="28">
        <f>SUMIFS(Tabla16[IVA],Tabla16[NUM],Tabla1[[#This Row],[CODIGO]])</f>
        <v>0</v>
      </c>
      <c r="I1443" s="28">
        <f>SUMIFS(Tabla16[ISR RET.],Tabla16[NUM],Tabla1[[#This Row],[CODIGO]])</f>
        <v>0</v>
      </c>
      <c r="J1443" s="28">
        <f>SUMIFS(Tabla16[IVA RET.],Tabla16[NUM],Tabla1[[#This Row],[CODIGO]])</f>
        <v>0</v>
      </c>
      <c r="K1443" t="str">
        <f>FIXED(Tabla1[[#This Row],[TASA 16%]],0)</f>
        <v>0</v>
      </c>
      <c r="L1443" t="str">
        <f>FIXED(Tabla1[[#This Row],[TASA 0%]],0)</f>
        <v>0</v>
      </c>
      <c r="M1443" t="str">
        <f>FIXED(Tabla1[[#This Row],[TASA EXE.]],0)</f>
        <v>0</v>
      </c>
      <c r="N1443" t="str">
        <f>FIXED(Tabla1[[#This Row],[IVA]],0)</f>
        <v>0</v>
      </c>
      <c r="O1443" t="str">
        <f>FIXED(Tabla1[[#This Row],[ISR RET]],0)</f>
        <v>0</v>
      </c>
      <c r="P1443" t="str">
        <f>FIXED(Tabla1[[#This Row],[IVA RET]],0)</f>
        <v>0</v>
      </c>
      <c r="R1443" s="35">
        <f>Tabla1[[#This Row],[TASA 16]]*16%</f>
        <v>0</v>
      </c>
    </row>
    <row r="1444" spans="2:20" x14ac:dyDescent="0.25">
      <c r="B1444" t="str">
        <f>'[1]210 Y RFC'!A1444</f>
        <v>BSS970519TE3</v>
      </c>
      <c r="C1444" t="str">
        <f>'[1]210 Y RFC'!B1444</f>
        <v>210-1441</v>
      </c>
      <c r="D1444" t="str">
        <f>'[1]210 Y RFC'!C1444</f>
        <v>SANTANDER SERFIN</v>
      </c>
      <c r="E1444" s="28">
        <f>SUMIFS(Tabla16[TASA 16],Tabla16[NUM],Tabla1[[#This Row],[CODIGO]])</f>
        <v>0</v>
      </c>
      <c r="F1444" s="28">
        <f>SUMIFS(Tabla16[TASA 0%],Tabla16[NUM],Tabla1[[#This Row],[CODIGO]])</f>
        <v>0</v>
      </c>
      <c r="G1444" s="28">
        <f>SUMIFS(Tabla16[[EXENTO ]],Tabla16[NUM],Tabla1[[#This Row],[CODIGO]])</f>
        <v>0</v>
      </c>
      <c r="H1444" s="28">
        <f>SUMIFS(Tabla16[IVA],Tabla16[NUM],Tabla1[[#This Row],[CODIGO]])</f>
        <v>0</v>
      </c>
      <c r="I1444" s="28">
        <f>SUMIFS(Tabla16[ISR RET.],Tabla16[NUM],Tabla1[[#This Row],[CODIGO]])</f>
        <v>0</v>
      </c>
      <c r="J1444" s="28">
        <f>SUMIFS(Tabla16[IVA RET.],Tabla16[NUM],Tabla1[[#This Row],[CODIGO]])</f>
        <v>0</v>
      </c>
      <c r="K1444" t="str">
        <f>FIXED(Tabla1[[#This Row],[TASA 16%]],0)</f>
        <v>0</v>
      </c>
      <c r="L1444" t="str">
        <f>FIXED(Tabla1[[#This Row],[TASA 0%]],0)</f>
        <v>0</v>
      </c>
      <c r="M1444" t="str">
        <f>FIXED(Tabla1[[#This Row],[TASA EXE.]],0)</f>
        <v>0</v>
      </c>
      <c r="N1444" t="str">
        <f>FIXED(Tabla1[[#This Row],[IVA]],0)</f>
        <v>0</v>
      </c>
      <c r="O1444" t="str">
        <f>FIXED(Tabla1[[#This Row],[ISR RET]],0)</f>
        <v>0</v>
      </c>
      <c r="P1444" t="str">
        <f>FIXED(Tabla1[[#This Row],[IVA RET]],0)</f>
        <v>0</v>
      </c>
      <c r="R1444" s="35">
        <f>Tabla1[[#This Row],[TASA 16]]*16%</f>
        <v>0</v>
      </c>
    </row>
    <row r="1445" spans="2:20" x14ac:dyDescent="0.25">
      <c r="B1445" t="str">
        <f>'[1]210 Y RFC'!A1445</f>
        <v>AAVE790407G45</v>
      </c>
      <c r="C1445" t="str">
        <f>'[1]210 Y RFC'!B1445</f>
        <v>210-1442</v>
      </c>
      <c r="D1445" t="str">
        <f>'[1]210 Y RFC'!C1445</f>
        <v>ALVAREZ VERDUZCO ERIKA YADIRA</v>
      </c>
      <c r="E1445" s="28">
        <f>SUMIFS(Tabla16[TASA 16],Tabla16[NUM],Tabla1[[#This Row],[CODIGO]])</f>
        <v>0</v>
      </c>
      <c r="F1445" s="28">
        <f>SUMIFS(Tabla16[TASA 0%],Tabla16[NUM],Tabla1[[#This Row],[CODIGO]])</f>
        <v>0</v>
      </c>
      <c r="G1445" s="28">
        <f>SUMIFS(Tabla16[[EXENTO ]],Tabla16[NUM],Tabla1[[#This Row],[CODIGO]])</f>
        <v>0</v>
      </c>
      <c r="H1445" s="28">
        <f>SUMIFS(Tabla16[IVA],Tabla16[NUM],Tabla1[[#This Row],[CODIGO]])</f>
        <v>0</v>
      </c>
      <c r="I1445" s="28">
        <f>SUMIFS(Tabla16[ISR RET.],Tabla16[NUM],Tabla1[[#This Row],[CODIGO]])</f>
        <v>0</v>
      </c>
      <c r="J1445" s="28">
        <f>SUMIFS(Tabla16[IVA RET.],Tabla16[NUM],Tabla1[[#This Row],[CODIGO]])</f>
        <v>0</v>
      </c>
      <c r="K1445" t="str">
        <f>FIXED(Tabla1[[#This Row],[TASA 16%]],0)</f>
        <v>0</v>
      </c>
      <c r="L1445" t="str">
        <f>FIXED(Tabla1[[#This Row],[TASA 0%]],0)</f>
        <v>0</v>
      </c>
      <c r="M1445" t="str">
        <f>FIXED(Tabla1[[#This Row],[TASA EXE.]],0)</f>
        <v>0</v>
      </c>
      <c r="N1445" t="str">
        <f>FIXED(Tabla1[[#This Row],[IVA]],0)</f>
        <v>0</v>
      </c>
      <c r="O1445" t="str">
        <f>FIXED(Tabla1[[#This Row],[ISR RET]],0)</f>
        <v>0</v>
      </c>
      <c r="P1445" t="str">
        <f>FIXED(Tabla1[[#This Row],[IVA RET]],0)</f>
        <v>0</v>
      </c>
      <c r="R1445" s="35">
        <f>Tabla1[[#This Row],[TASA 16]]*16%</f>
        <v>0</v>
      </c>
    </row>
    <row r="1446" spans="2:20" x14ac:dyDescent="0.25">
      <c r="B1446" t="str">
        <f>'[1]210 Y RFC'!A1446</f>
        <v>GRE1712113U2</v>
      </c>
      <c r="C1446" t="str">
        <f>'[1]210 Y RFC'!B1446</f>
        <v>210-1443</v>
      </c>
      <c r="D1446" t="str">
        <f>'[1]210 Y RFC'!C1446</f>
        <v>THE GREENIES S DE RL DE CV</v>
      </c>
      <c r="E1446" s="28">
        <f>SUMIFS(Tabla16[TASA 16],Tabla16[NUM],Tabla1[[#This Row],[CODIGO]])</f>
        <v>0</v>
      </c>
      <c r="F1446" s="28">
        <f>SUMIFS(Tabla16[TASA 0%],Tabla16[NUM],Tabla1[[#This Row],[CODIGO]])</f>
        <v>0</v>
      </c>
      <c r="G1446" s="28">
        <f>SUMIFS(Tabla16[[EXENTO ]],Tabla16[NUM],Tabla1[[#This Row],[CODIGO]])</f>
        <v>0</v>
      </c>
      <c r="H1446" s="28">
        <f>SUMIFS(Tabla16[IVA],Tabla16[NUM],Tabla1[[#This Row],[CODIGO]])</f>
        <v>0</v>
      </c>
      <c r="I1446" s="28">
        <f>SUMIFS(Tabla16[ISR RET.],Tabla16[NUM],Tabla1[[#This Row],[CODIGO]])</f>
        <v>0</v>
      </c>
      <c r="J1446" s="28">
        <f>SUMIFS(Tabla16[IVA RET.],Tabla16[NUM],Tabla1[[#This Row],[CODIGO]])</f>
        <v>0</v>
      </c>
      <c r="K1446" t="str">
        <f>FIXED(Tabla1[[#This Row],[TASA 16%]],0)</f>
        <v>0</v>
      </c>
      <c r="L1446" t="str">
        <f>FIXED(Tabla1[[#This Row],[TASA 0%]],0)</f>
        <v>0</v>
      </c>
      <c r="M1446" t="str">
        <f>FIXED(Tabla1[[#This Row],[TASA EXE.]],0)</f>
        <v>0</v>
      </c>
      <c r="N1446" t="str">
        <f>FIXED(Tabla1[[#This Row],[IVA]],0)</f>
        <v>0</v>
      </c>
      <c r="O1446" t="str">
        <f>FIXED(Tabla1[[#This Row],[ISR RET]],0)</f>
        <v>0</v>
      </c>
      <c r="P1446" t="str">
        <f>FIXED(Tabla1[[#This Row],[IVA RET]],0)</f>
        <v>0</v>
      </c>
      <c r="R1446" s="35">
        <f>Tabla1[[#This Row],[TASA 16]]*16%</f>
        <v>0</v>
      </c>
    </row>
    <row r="1447" spans="2:20" x14ac:dyDescent="0.25">
      <c r="B1447" t="str">
        <f>'[1]210 Y RFC'!A1447</f>
        <v>SGS140305F19</v>
      </c>
      <c r="C1447" t="str">
        <f>'[1]210 Y RFC'!B1447</f>
        <v>210-1444</v>
      </c>
      <c r="D1447" t="str">
        <f>'[1]210 Y RFC'!C1447</f>
        <v>SERVICIO GASOLINERO SANTA TERESA SA DE CV</v>
      </c>
      <c r="E1447" s="28">
        <f>SUMIFS(Tabla16[TASA 16],Tabla16[NUM],Tabla1[[#This Row],[CODIGO]])</f>
        <v>0</v>
      </c>
      <c r="F1447" s="28">
        <f>SUMIFS(Tabla16[TASA 0%],Tabla16[NUM],Tabla1[[#This Row],[CODIGO]])</f>
        <v>0</v>
      </c>
      <c r="G1447" s="28">
        <f>SUMIFS(Tabla16[[EXENTO ]],Tabla16[NUM],Tabla1[[#This Row],[CODIGO]])</f>
        <v>0</v>
      </c>
      <c r="H1447" s="28">
        <f>SUMIFS(Tabla16[IVA],Tabla16[NUM],Tabla1[[#This Row],[CODIGO]])</f>
        <v>0</v>
      </c>
      <c r="I1447" s="28">
        <f>SUMIFS(Tabla16[ISR RET.],Tabla16[NUM],Tabla1[[#This Row],[CODIGO]])</f>
        <v>0</v>
      </c>
      <c r="J1447" s="28">
        <f>SUMIFS(Tabla16[IVA RET.],Tabla16[NUM],Tabla1[[#This Row],[CODIGO]])</f>
        <v>0</v>
      </c>
      <c r="K1447" t="str">
        <f>FIXED(Tabla1[[#This Row],[TASA 16%]],0)</f>
        <v>0</v>
      </c>
      <c r="L1447" t="str">
        <f>FIXED(Tabla1[[#This Row],[TASA 0%]],0)</f>
        <v>0</v>
      </c>
      <c r="M1447" t="str">
        <f>FIXED(Tabla1[[#This Row],[TASA EXE.]],0)</f>
        <v>0</v>
      </c>
      <c r="N1447" t="str">
        <f>FIXED(Tabla1[[#This Row],[IVA]],0)</f>
        <v>0</v>
      </c>
      <c r="O1447" t="str">
        <f>FIXED(Tabla1[[#This Row],[ISR RET]],0)</f>
        <v>0</v>
      </c>
      <c r="P1447" t="str">
        <f>FIXED(Tabla1[[#This Row],[IVA RET]],0)</f>
        <v>0</v>
      </c>
      <c r="R1447" s="35">
        <f>Tabla1[[#This Row],[TASA 16]]*16%</f>
        <v>0</v>
      </c>
    </row>
    <row r="1448" spans="2:20" x14ac:dyDescent="0.25">
      <c r="B1448" t="str">
        <f>'[1]210 Y RFC'!A1448</f>
        <v>MSJ010712QQ0</v>
      </c>
      <c r="C1448" t="str">
        <f>'[1]210 Y RFC'!B1448</f>
        <v>210-1445</v>
      </c>
      <c r="D1448" t="str">
        <f>'[1]210 Y RFC'!C1448</f>
        <v>MOTOMANIA SAN JUAN SA DE CV</v>
      </c>
      <c r="E1448" s="28">
        <f>SUMIFS(Tabla16[TASA 16],Tabla16[NUM],Tabla1[[#This Row],[CODIGO]])</f>
        <v>0</v>
      </c>
      <c r="F1448" s="28">
        <f>SUMIFS(Tabla16[TASA 0%],Tabla16[NUM],Tabla1[[#This Row],[CODIGO]])</f>
        <v>0</v>
      </c>
      <c r="G1448" s="28">
        <f>SUMIFS(Tabla16[[EXENTO ]],Tabla16[NUM],Tabla1[[#This Row],[CODIGO]])</f>
        <v>0</v>
      </c>
      <c r="H1448" s="28">
        <f>SUMIFS(Tabla16[IVA],Tabla16[NUM],Tabla1[[#This Row],[CODIGO]])</f>
        <v>0</v>
      </c>
      <c r="I1448" s="28">
        <f>SUMIFS(Tabla16[ISR RET.],Tabla16[NUM],Tabla1[[#This Row],[CODIGO]])</f>
        <v>0</v>
      </c>
      <c r="J1448" s="28">
        <f>SUMIFS(Tabla16[IVA RET.],Tabla16[NUM],Tabla1[[#This Row],[CODIGO]])</f>
        <v>0</v>
      </c>
      <c r="K1448" t="str">
        <f>FIXED(Tabla1[[#This Row],[TASA 16%]],0)</f>
        <v>0</v>
      </c>
      <c r="L1448" t="str">
        <f>FIXED(Tabla1[[#This Row],[TASA 0%]],0)</f>
        <v>0</v>
      </c>
      <c r="M1448" t="str">
        <f>FIXED(Tabla1[[#This Row],[TASA EXE.]],0)</f>
        <v>0</v>
      </c>
      <c r="N1448" t="str">
        <f>FIXED(Tabla1[[#This Row],[IVA]],0)</f>
        <v>0</v>
      </c>
      <c r="O1448" t="str">
        <f>FIXED(Tabla1[[#This Row],[ISR RET]],0)</f>
        <v>0</v>
      </c>
      <c r="P1448" t="str">
        <f>FIXED(Tabla1[[#This Row],[IVA RET]],0)</f>
        <v>0</v>
      </c>
      <c r="R1448" s="35">
        <f>Tabla1[[#This Row],[TASA 16]]*16%</f>
        <v>0</v>
      </c>
      <c r="T1448" s="67"/>
    </row>
    <row r="1449" spans="2:20" x14ac:dyDescent="0.25">
      <c r="B1449" t="str">
        <f>'[1]210 Y RFC'!A1449</f>
        <v>GORH580503M23</v>
      </c>
      <c r="C1449" t="str">
        <f>'[1]210 Y RFC'!B1449</f>
        <v>210-1446</v>
      </c>
      <c r="D1449" t="str">
        <f>'[1]210 Y RFC'!C1449</f>
        <v>GONZALEZ RAMIREZ HERMELINDA</v>
      </c>
      <c r="E1449" s="28">
        <f>SUMIFS(Tabla16[TASA 16],Tabla16[NUM],Tabla1[[#This Row],[CODIGO]])</f>
        <v>236014.0625</v>
      </c>
      <c r="F1449" s="28">
        <f>SUMIFS(Tabla16[TASA 0%],Tabla16[NUM],Tabla1[[#This Row],[CODIGO]])</f>
        <v>7.4999999997089617E-3</v>
      </c>
      <c r="G1449" s="28">
        <f>SUMIFS(Tabla16[[EXENTO ]],Tabla16[NUM],Tabla1[[#This Row],[CODIGO]])</f>
        <v>0</v>
      </c>
      <c r="H1449" s="28">
        <f>SUMIFS(Tabla16[IVA],Tabla16[NUM],Tabla1[[#This Row],[CODIGO]])</f>
        <v>37762.25</v>
      </c>
      <c r="I1449" s="28">
        <f>SUMIFS(Tabla16[ISR RET.],Tabla16[NUM],Tabla1[[#This Row],[CODIGO]])</f>
        <v>-23601.41</v>
      </c>
      <c r="J1449" s="28">
        <f>SUMIFS(Tabla16[IVA RET.],Tabla16[NUM],Tabla1[[#This Row],[CODIGO]])</f>
        <v>-25174.91</v>
      </c>
      <c r="K1449" t="str">
        <f>FIXED(Tabla1[[#This Row],[TASA 16%]],0)</f>
        <v>236,014</v>
      </c>
      <c r="L1449" t="str">
        <f>FIXED(Tabla1[[#This Row],[TASA 0%]],0)</f>
        <v>0</v>
      </c>
      <c r="M1449" t="str">
        <f>FIXED(Tabla1[[#This Row],[TASA EXE.]],0)</f>
        <v>0</v>
      </c>
      <c r="N1449" t="str">
        <f>FIXED(Tabla1[[#This Row],[IVA]],0)</f>
        <v>37,762</v>
      </c>
      <c r="O1449" t="str">
        <f>FIXED(Tabla1[[#This Row],[ISR RET]],0)</f>
        <v>-23,601</v>
      </c>
      <c r="P1449" t="str">
        <f>FIXED(Tabla1[[#This Row],[IVA RET]],0)</f>
        <v>-25,175</v>
      </c>
      <c r="R1449" s="35">
        <f>Tabla1[[#This Row],[TASA 16]]*16%</f>
        <v>37762.239999999998</v>
      </c>
    </row>
    <row r="1450" spans="2:20" x14ac:dyDescent="0.25">
      <c r="B1450" t="str">
        <f>'[1]210 Y RFC'!A1450</f>
        <v>MEGS670828TW0</v>
      </c>
      <c r="C1450" t="str">
        <f>'[1]210 Y RFC'!B1450</f>
        <v>210-1447</v>
      </c>
      <c r="D1450" t="str">
        <f>'[1]210 Y RFC'!C1450</f>
        <v>MEDINA GARCIA SARA GORETI</v>
      </c>
      <c r="E1450" s="28">
        <f>SUMIFS(Tabla16[TASA 16],Tabla16[NUM],Tabla1[[#This Row],[CODIGO]])</f>
        <v>0</v>
      </c>
      <c r="F1450" s="28">
        <f>SUMIFS(Tabla16[TASA 0%],Tabla16[NUM],Tabla1[[#This Row],[CODIGO]])</f>
        <v>0</v>
      </c>
      <c r="G1450" s="28">
        <f>SUMIFS(Tabla16[[EXENTO ]],Tabla16[NUM],Tabla1[[#This Row],[CODIGO]])</f>
        <v>0</v>
      </c>
      <c r="H1450" s="28">
        <f>SUMIFS(Tabla16[IVA],Tabla16[NUM],Tabla1[[#This Row],[CODIGO]])</f>
        <v>0</v>
      </c>
      <c r="I1450" s="28">
        <f>SUMIFS(Tabla16[ISR RET.],Tabla16[NUM],Tabla1[[#This Row],[CODIGO]])</f>
        <v>0</v>
      </c>
      <c r="J1450" s="28">
        <f>SUMIFS(Tabla16[IVA RET.],Tabla16[NUM],Tabla1[[#This Row],[CODIGO]])</f>
        <v>0</v>
      </c>
      <c r="K1450" t="str">
        <f>FIXED(Tabla1[[#This Row],[TASA 16%]],0)</f>
        <v>0</v>
      </c>
      <c r="L1450" t="str">
        <f>FIXED(Tabla1[[#This Row],[TASA 0%]],0)</f>
        <v>0</v>
      </c>
      <c r="M1450" t="str">
        <f>FIXED(Tabla1[[#This Row],[TASA EXE.]],0)</f>
        <v>0</v>
      </c>
      <c r="N1450" t="str">
        <f>FIXED(Tabla1[[#This Row],[IVA]],0)</f>
        <v>0</v>
      </c>
      <c r="O1450" t="str">
        <f>FIXED(Tabla1[[#This Row],[ISR RET]],0)</f>
        <v>0</v>
      </c>
      <c r="P1450" t="str">
        <f>FIXED(Tabla1[[#This Row],[IVA RET]],0)</f>
        <v>0</v>
      </c>
      <c r="R1450" s="35">
        <f>Tabla1[[#This Row],[TASA 16]]*16%</f>
        <v>0</v>
      </c>
    </row>
    <row r="1451" spans="2:20" x14ac:dyDescent="0.25">
      <c r="B1451" t="str">
        <f>'[1]210 Y RFC'!A1451</f>
        <v>RAMJ741110GY8</v>
      </c>
      <c r="C1451" t="str">
        <f>'[1]210 Y RFC'!B1451</f>
        <v>210-1448</v>
      </c>
      <c r="D1451" t="str">
        <f>'[1]210 Y RFC'!C1451</f>
        <v>RAMIREZ MARTIN JORGE ANTONIO</v>
      </c>
      <c r="E1451" s="28">
        <f>SUMIFS(Tabla16[TASA 16],Tabla16[NUM],Tabla1[[#This Row],[CODIGO]])</f>
        <v>0</v>
      </c>
      <c r="F1451" s="28">
        <f>SUMIFS(Tabla16[TASA 0%],Tabla16[NUM],Tabla1[[#This Row],[CODIGO]])</f>
        <v>0</v>
      </c>
      <c r="G1451" s="28">
        <f>SUMIFS(Tabla16[[EXENTO ]],Tabla16[NUM],Tabla1[[#This Row],[CODIGO]])</f>
        <v>0</v>
      </c>
      <c r="H1451" s="28">
        <f>SUMIFS(Tabla16[IVA],Tabla16[NUM],Tabla1[[#This Row],[CODIGO]])</f>
        <v>0</v>
      </c>
      <c r="I1451" s="28">
        <f>SUMIFS(Tabla16[ISR RET.],Tabla16[NUM],Tabla1[[#This Row],[CODIGO]])</f>
        <v>0</v>
      </c>
      <c r="J1451" s="28">
        <f>SUMIFS(Tabla16[IVA RET.],Tabla16[NUM],Tabla1[[#This Row],[CODIGO]])</f>
        <v>0</v>
      </c>
      <c r="K1451" t="str">
        <f>FIXED(Tabla1[[#This Row],[TASA 16%]],0)</f>
        <v>0</v>
      </c>
      <c r="L1451" t="str">
        <f>FIXED(Tabla1[[#This Row],[TASA 0%]],0)</f>
        <v>0</v>
      </c>
      <c r="M1451" t="str">
        <f>FIXED(Tabla1[[#This Row],[TASA EXE.]],0)</f>
        <v>0</v>
      </c>
      <c r="N1451" t="str">
        <f>FIXED(Tabla1[[#This Row],[IVA]],0)</f>
        <v>0</v>
      </c>
      <c r="O1451" t="str">
        <f>FIXED(Tabla1[[#This Row],[ISR RET]],0)</f>
        <v>0</v>
      </c>
      <c r="P1451" t="str">
        <f>FIXED(Tabla1[[#This Row],[IVA RET]],0)</f>
        <v>0</v>
      </c>
      <c r="R1451" s="35">
        <f>Tabla1[[#This Row],[TASA 16]]*16%</f>
        <v>0</v>
      </c>
    </row>
    <row r="1452" spans="2:20" x14ac:dyDescent="0.25">
      <c r="B1452" t="str">
        <f>'[1]210 Y RFC'!A1452</f>
        <v>GUBR700505DA2</v>
      </c>
      <c r="C1452" t="str">
        <f>'[1]210 Y RFC'!B1452</f>
        <v>210-1449</v>
      </c>
      <c r="D1452" t="str">
        <f>'[1]210 Y RFC'!C1452</f>
        <v>GUTIERREZ BARBA RICARDO</v>
      </c>
      <c r="E1452" s="28">
        <f>SUMIFS(Tabla16[TASA 16],Tabla16[NUM],Tabla1[[#This Row],[CODIGO]])</f>
        <v>0</v>
      </c>
      <c r="F1452" s="28">
        <f>SUMIFS(Tabla16[TASA 0%],Tabla16[NUM],Tabla1[[#This Row],[CODIGO]])</f>
        <v>0</v>
      </c>
      <c r="G1452" s="28">
        <f>SUMIFS(Tabla16[[EXENTO ]],Tabla16[NUM],Tabla1[[#This Row],[CODIGO]])</f>
        <v>0</v>
      </c>
      <c r="H1452" s="28">
        <f>SUMIFS(Tabla16[IVA],Tabla16[NUM],Tabla1[[#This Row],[CODIGO]])</f>
        <v>0</v>
      </c>
      <c r="I1452" s="28">
        <f>SUMIFS(Tabla16[ISR RET.],Tabla16[NUM],Tabla1[[#This Row],[CODIGO]])</f>
        <v>0</v>
      </c>
      <c r="J1452" s="28">
        <f>SUMIFS(Tabla16[IVA RET.],Tabla16[NUM],Tabla1[[#This Row],[CODIGO]])</f>
        <v>0</v>
      </c>
      <c r="K1452" t="str">
        <f>FIXED(Tabla1[[#This Row],[TASA 16%]],0)</f>
        <v>0</v>
      </c>
      <c r="L1452" t="str">
        <f>FIXED(Tabla1[[#This Row],[TASA 0%]],0)</f>
        <v>0</v>
      </c>
      <c r="M1452" t="str">
        <f>FIXED(Tabla1[[#This Row],[TASA EXE.]],0)</f>
        <v>0</v>
      </c>
      <c r="N1452" t="str">
        <f>FIXED(Tabla1[[#This Row],[IVA]],0)</f>
        <v>0</v>
      </c>
      <c r="O1452" t="str">
        <f>FIXED(Tabla1[[#This Row],[ISR RET]],0)</f>
        <v>0</v>
      </c>
      <c r="P1452" t="str">
        <f>FIXED(Tabla1[[#This Row],[IVA RET]],0)</f>
        <v>0</v>
      </c>
      <c r="R1452" s="35">
        <f>Tabla1[[#This Row],[TASA 16]]*16%</f>
        <v>0</v>
      </c>
    </row>
    <row r="1453" spans="2:20" x14ac:dyDescent="0.25">
      <c r="B1453" t="str">
        <f>'[1]210 Y RFC'!A1453</f>
        <v>HEM981116HS9</v>
      </c>
      <c r="C1453" t="str">
        <f>'[1]210 Y RFC'!B1453</f>
        <v>210-1450</v>
      </c>
      <c r="D1453" t="str">
        <f>'[1]210 Y RFC'!C1453</f>
        <v>HOSPITAL DE ESPECIALIDADES MEDICAS MARIA VICENTA CHAVEZ</v>
      </c>
      <c r="E1453" s="28">
        <f>SUMIFS(Tabla16[TASA 16],Tabla16[NUM],Tabla1[[#This Row],[CODIGO]])</f>
        <v>0</v>
      </c>
      <c r="F1453" s="28">
        <f>SUMIFS(Tabla16[TASA 0%],Tabla16[NUM],Tabla1[[#This Row],[CODIGO]])</f>
        <v>0</v>
      </c>
      <c r="G1453" s="28">
        <f>SUMIFS(Tabla16[[EXENTO ]],Tabla16[NUM],Tabla1[[#This Row],[CODIGO]])</f>
        <v>0</v>
      </c>
      <c r="H1453" s="28">
        <f>SUMIFS(Tabla16[IVA],Tabla16[NUM],Tabla1[[#This Row],[CODIGO]])</f>
        <v>0</v>
      </c>
      <c r="I1453" s="28">
        <f>SUMIFS(Tabla16[ISR RET.],Tabla16[NUM],Tabla1[[#This Row],[CODIGO]])</f>
        <v>0</v>
      </c>
      <c r="J1453" s="28">
        <f>SUMIFS(Tabla16[IVA RET.],Tabla16[NUM],Tabla1[[#This Row],[CODIGO]])</f>
        <v>0</v>
      </c>
      <c r="K1453" t="str">
        <f>FIXED(Tabla1[[#This Row],[TASA 16%]],0)</f>
        <v>0</v>
      </c>
      <c r="L1453" t="str">
        <f>FIXED(Tabla1[[#This Row],[TASA 0%]],0)</f>
        <v>0</v>
      </c>
      <c r="M1453" t="str">
        <f>FIXED(Tabla1[[#This Row],[TASA EXE.]],0)</f>
        <v>0</v>
      </c>
      <c r="N1453" t="str">
        <f>FIXED(Tabla1[[#This Row],[IVA]],0)</f>
        <v>0</v>
      </c>
      <c r="O1453" t="str">
        <f>FIXED(Tabla1[[#This Row],[ISR RET]],0)</f>
        <v>0</v>
      </c>
      <c r="P1453" t="str">
        <f>FIXED(Tabla1[[#This Row],[IVA RET]],0)</f>
        <v>0</v>
      </c>
      <c r="R1453" s="35">
        <f>Tabla1[[#This Row],[TASA 16]]*16%</f>
        <v>0</v>
      </c>
    </row>
    <row r="1454" spans="2:20" x14ac:dyDescent="0.25">
      <c r="B1454" t="str">
        <f>'[1]210 Y RFC'!A1454</f>
        <v>CAMA570827E6A</v>
      </c>
      <c r="C1454" t="str">
        <f>'[1]210 Y RFC'!B1454</f>
        <v>210-1451</v>
      </c>
      <c r="D1454" t="str">
        <f>'[1]210 Y RFC'!C1454</f>
        <v>CAMARENA MARTIN ARMANDO</v>
      </c>
      <c r="E1454" s="28">
        <f>SUMIFS(Tabla16[TASA 16],Tabla16[NUM],Tabla1[[#This Row],[CODIGO]])</f>
        <v>0</v>
      </c>
      <c r="F1454" s="28">
        <f>SUMIFS(Tabla16[TASA 0%],Tabla16[NUM],Tabla1[[#This Row],[CODIGO]])</f>
        <v>0</v>
      </c>
      <c r="G1454" s="28">
        <f>SUMIFS(Tabla16[[EXENTO ]],Tabla16[NUM],Tabla1[[#This Row],[CODIGO]])</f>
        <v>0</v>
      </c>
      <c r="H1454" s="28">
        <f>SUMIFS(Tabla16[IVA],Tabla16[NUM],Tabla1[[#This Row],[CODIGO]])</f>
        <v>0</v>
      </c>
      <c r="I1454" s="28">
        <f>SUMIFS(Tabla16[ISR RET.],Tabla16[NUM],Tabla1[[#This Row],[CODIGO]])</f>
        <v>0</v>
      </c>
      <c r="J1454" s="28">
        <f>SUMIFS(Tabla16[IVA RET.],Tabla16[NUM],Tabla1[[#This Row],[CODIGO]])</f>
        <v>0</v>
      </c>
      <c r="K1454" t="str">
        <f>FIXED(Tabla1[[#This Row],[TASA 16%]],0)</f>
        <v>0</v>
      </c>
      <c r="L1454" t="str">
        <f>FIXED(Tabla1[[#This Row],[TASA 0%]],0)</f>
        <v>0</v>
      </c>
      <c r="M1454" t="str">
        <f>FIXED(Tabla1[[#This Row],[TASA EXE.]],0)</f>
        <v>0</v>
      </c>
      <c r="N1454" t="str">
        <f>FIXED(Tabla1[[#This Row],[IVA]],0)</f>
        <v>0</v>
      </c>
      <c r="O1454" t="str">
        <f>FIXED(Tabla1[[#This Row],[ISR RET]],0)</f>
        <v>0</v>
      </c>
      <c r="P1454" t="str">
        <f>FIXED(Tabla1[[#This Row],[IVA RET]],0)</f>
        <v>0</v>
      </c>
      <c r="R1454" s="35">
        <f>Tabla1[[#This Row],[TASA 16]]*16%</f>
        <v>0</v>
      </c>
    </row>
    <row r="1455" spans="2:20" x14ac:dyDescent="0.25">
      <c r="B1455" t="str">
        <f>'[1]210 Y RFC'!A1455</f>
        <v>CCC9408161R7</v>
      </c>
      <c r="C1455" t="str">
        <f>'[1]210 Y RFC'!B1455</f>
        <v>210-1452</v>
      </c>
      <c r="D1455" t="str">
        <f>'[1]210 Y RFC'!C1455</f>
        <v>CLINICA DE CABEZA Y CUELLO DIAGNOSTICO POR IMÁGENES S DE RL DE CV</v>
      </c>
      <c r="E1455" s="28">
        <f>SUMIFS(Tabla16[TASA 16],Tabla16[NUM],Tabla1[[#This Row],[CODIGO]])</f>
        <v>0</v>
      </c>
      <c r="F1455" s="28">
        <f>SUMIFS(Tabla16[TASA 0%],Tabla16[NUM],Tabla1[[#This Row],[CODIGO]])</f>
        <v>0</v>
      </c>
      <c r="G1455" s="28">
        <f>SUMIFS(Tabla16[[EXENTO ]],Tabla16[NUM],Tabla1[[#This Row],[CODIGO]])</f>
        <v>0</v>
      </c>
      <c r="H1455" s="28">
        <f>SUMIFS(Tabla16[IVA],Tabla16[NUM],Tabla1[[#This Row],[CODIGO]])</f>
        <v>0</v>
      </c>
      <c r="I1455" s="28">
        <f>SUMIFS(Tabla16[ISR RET.],Tabla16[NUM],Tabla1[[#This Row],[CODIGO]])</f>
        <v>0</v>
      </c>
      <c r="J1455" s="28">
        <f>SUMIFS(Tabla16[IVA RET.],Tabla16[NUM],Tabla1[[#This Row],[CODIGO]])</f>
        <v>0</v>
      </c>
      <c r="K1455" t="str">
        <f>FIXED(Tabla1[[#This Row],[TASA 16%]],0)</f>
        <v>0</v>
      </c>
      <c r="L1455" t="str">
        <f>FIXED(Tabla1[[#This Row],[TASA 0%]],0)</f>
        <v>0</v>
      </c>
      <c r="M1455" t="str">
        <f>FIXED(Tabla1[[#This Row],[TASA EXE.]],0)</f>
        <v>0</v>
      </c>
      <c r="N1455" t="str">
        <f>FIXED(Tabla1[[#This Row],[IVA]],0)</f>
        <v>0</v>
      </c>
      <c r="O1455" t="str">
        <f>FIXED(Tabla1[[#This Row],[ISR RET]],0)</f>
        <v>0</v>
      </c>
      <c r="P1455" t="str">
        <f>FIXED(Tabla1[[#This Row],[IVA RET]],0)</f>
        <v>0</v>
      </c>
      <c r="R1455" s="35">
        <f>Tabla1[[#This Row],[TASA 16]]*16%</f>
        <v>0</v>
      </c>
    </row>
    <row r="1456" spans="2:20" x14ac:dyDescent="0.25">
      <c r="B1456" t="str">
        <f>'[1]210 Y RFC'!A1456</f>
        <v>KAC181221FH8</v>
      </c>
      <c r="C1456" t="str">
        <f>'[1]210 Y RFC'!B1456</f>
        <v>210-1453</v>
      </c>
      <c r="D1456" t="str">
        <f>'[1]210 Y RFC'!C1456</f>
        <v>KNOX ACCION DEL CENTRO SA DE CV</v>
      </c>
      <c r="E1456" s="28">
        <f>SUMIFS(Tabla16[TASA 16],Tabla16[NUM],Tabla1[[#This Row],[CODIGO]])</f>
        <v>0</v>
      </c>
      <c r="F1456" s="28">
        <f>SUMIFS(Tabla16[TASA 0%],Tabla16[NUM],Tabla1[[#This Row],[CODIGO]])</f>
        <v>0</v>
      </c>
      <c r="G1456" s="28">
        <f>SUMIFS(Tabla16[[EXENTO ]],Tabla16[NUM],Tabla1[[#This Row],[CODIGO]])</f>
        <v>0</v>
      </c>
      <c r="H1456" s="28">
        <f>SUMIFS(Tabla16[IVA],Tabla16[NUM],Tabla1[[#This Row],[CODIGO]])</f>
        <v>0</v>
      </c>
      <c r="I1456" s="28">
        <f>SUMIFS(Tabla16[ISR RET.],Tabla16[NUM],Tabla1[[#This Row],[CODIGO]])</f>
        <v>0</v>
      </c>
      <c r="J1456" s="28">
        <f>SUMIFS(Tabla16[IVA RET.],Tabla16[NUM],Tabla1[[#This Row],[CODIGO]])</f>
        <v>0</v>
      </c>
      <c r="K1456" t="str">
        <f>FIXED(Tabla1[[#This Row],[TASA 16%]],0)</f>
        <v>0</v>
      </c>
      <c r="L1456" t="str">
        <f>FIXED(Tabla1[[#This Row],[TASA 0%]],0)</f>
        <v>0</v>
      </c>
      <c r="M1456" t="str">
        <f>FIXED(Tabla1[[#This Row],[TASA EXE.]],0)</f>
        <v>0</v>
      </c>
      <c r="N1456" t="str">
        <f>FIXED(Tabla1[[#This Row],[IVA]],0)</f>
        <v>0</v>
      </c>
      <c r="O1456" t="str">
        <f>FIXED(Tabla1[[#This Row],[ISR RET]],0)</f>
        <v>0</v>
      </c>
      <c r="P1456" t="str">
        <f>FIXED(Tabla1[[#This Row],[IVA RET]],0)</f>
        <v>0</v>
      </c>
      <c r="R1456" s="35">
        <f>Tabla1[[#This Row],[TASA 16]]*16%</f>
        <v>0</v>
      </c>
    </row>
    <row r="1457" spans="2:18" x14ac:dyDescent="0.25">
      <c r="B1457" t="str">
        <f>'[1]210 Y RFC'!A1457</f>
        <v>SFE990525KB1</v>
      </c>
      <c r="C1457" t="str">
        <f>'[1]210 Y RFC'!B1457</f>
        <v>210-1454</v>
      </c>
      <c r="D1457" t="str">
        <f>'[1]210 Y RFC'!C1457</f>
        <v>SERVICIOS FARMACEUTICOS ESPECIALIZADOS SA DE CV</v>
      </c>
      <c r="E1457" s="28">
        <f>SUMIFS(Tabla16[TASA 16],Tabla16[NUM],Tabla1[[#This Row],[CODIGO]])</f>
        <v>0</v>
      </c>
      <c r="F1457" s="28">
        <f>SUMIFS(Tabla16[TASA 0%],Tabla16[NUM],Tabla1[[#This Row],[CODIGO]])</f>
        <v>0</v>
      </c>
      <c r="G1457" s="28">
        <f>SUMIFS(Tabla16[[EXENTO ]],Tabla16[NUM],Tabla1[[#This Row],[CODIGO]])</f>
        <v>0</v>
      </c>
      <c r="H1457" s="28">
        <f>SUMIFS(Tabla16[IVA],Tabla16[NUM],Tabla1[[#This Row],[CODIGO]])</f>
        <v>0</v>
      </c>
      <c r="I1457" s="28">
        <f>SUMIFS(Tabla16[ISR RET.],Tabla16[NUM],Tabla1[[#This Row],[CODIGO]])</f>
        <v>0</v>
      </c>
      <c r="J1457" s="28">
        <f>SUMIFS(Tabla16[IVA RET.],Tabla16[NUM],Tabla1[[#This Row],[CODIGO]])</f>
        <v>0</v>
      </c>
      <c r="K1457" t="str">
        <f>FIXED(Tabla1[[#This Row],[TASA 16%]],0)</f>
        <v>0</v>
      </c>
      <c r="L1457" t="str">
        <f>FIXED(Tabla1[[#This Row],[TASA 0%]],0)</f>
        <v>0</v>
      </c>
      <c r="M1457" t="str">
        <f>FIXED(Tabla1[[#This Row],[TASA EXE.]],0)</f>
        <v>0</v>
      </c>
      <c r="N1457" t="str">
        <f>FIXED(Tabla1[[#This Row],[IVA]],0)</f>
        <v>0</v>
      </c>
      <c r="O1457" t="str">
        <f>FIXED(Tabla1[[#This Row],[ISR RET]],0)</f>
        <v>0</v>
      </c>
      <c r="P1457" t="str">
        <f>FIXED(Tabla1[[#This Row],[IVA RET]],0)</f>
        <v>0</v>
      </c>
      <c r="R1457" s="35">
        <f>Tabla1[[#This Row],[TASA 16]]*16%</f>
        <v>0</v>
      </c>
    </row>
    <row r="1458" spans="2:18" x14ac:dyDescent="0.25">
      <c r="B1458" t="str">
        <f>'[1]210 Y RFC'!A1458</f>
        <v>ASM000424548</v>
      </c>
      <c r="C1458" t="str">
        <f>'[1]210 Y RFC'!B1458</f>
        <v>210-1455</v>
      </c>
      <c r="D1458" t="str">
        <f>'[1]210 Y RFC'!C1458</f>
        <v>ARROZ SOS DE MEXICO SA DE CV</v>
      </c>
      <c r="E1458" s="28">
        <f>SUMIFS(Tabla16[TASA 16],Tabla16[NUM],Tabla1[[#This Row],[CODIGO]])</f>
        <v>0</v>
      </c>
      <c r="F1458" s="28">
        <f>SUMIFS(Tabla16[TASA 0%],Tabla16[NUM],Tabla1[[#This Row],[CODIGO]])</f>
        <v>0</v>
      </c>
      <c r="G1458" s="28">
        <f>SUMIFS(Tabla16[[EXENTO ]],Tabla16[NUM],Tabla1[[#This Row],[CODIGO]])</f>
        <v>0</v>
      </c>
      <c r="H1458" s="28">
        <f>SUMIFS(Tabla16[IVA],Tabla16[NUM],Tabla1[[#This Row],[CODIGO]])</f>
        <v>0</v>
      </c>
      <c r="I1458" s="28">
        <f>SUMIFS(Tabla16[ISR RET.],Tabla16[NUM],Tabla1[[#This Row],[CODIGO]])</f>
        <v>0</v>
      </c>
      <c r="J1458" s="28">
        <f>SUMIFS(Tabla16[IVA RET.],Tabla16[NUM],Tabla1[[#This Row],[CODIGO]])</f>
        <v>0</v>
      </c>
      <c r="K1458" t="str">
        <f>FIXED(Tabla1[[#This Row],[TASA 16%]],0)</f>
        <v>0</v>
      </c>
      <c r="L1458" t="str">
        <f>FIXED(Tabla1[[#This Row],[TASA 0%]],0)</f>
        <v>0</v>
      </c>
      <c r="M1458" t="str">
        <f>FIXED(Tabla1[[#This Row],[TASA EXE.]],0)</f>
        <v>0</v>
      </c>
      <c r="N1458" t="str">
        <f>FIXED(Tabla1[[#This Row],[IVA]],0)</f>
        <v>0</v>
      </c>
      <c r="O1458" t="str">
        <f>FIXED(Tabla1[[#This Row],[ISR RET]],0)</f>
        <v>0</v>
      </c>
      <c r="P1458" t="str">
        <f>FIXED(Tabla1[[#This Row],[IVA RET]],0)</f>
        <v>0</v>
      </c>
      <c r="R1458" s="35">
        <f>Tabla1[[#This Row],[TASA 16]]*16%</f>
        <v>0</v>
      </c>
    </row>
    <row r="1459" spans="2:18" x14ac:dyDescent="0.25">
      <c r="B1459" t="str">
        <f>'[1]210 Y RFC'!A1459</f>
        <v>LOIO3809216Y8</v>
      </c>
      <c r="C1459" t="str">
        <f>'[1]210 Y RFC'!B1459</f>
        <v>210-1456</v>
      </c>
      <c r="D1459" t="str">
        <f>'[1]210 Y RFC'!C1459</f>
        <v>LOZA IBARRA MARIA OLIVIA</v>
      </c>
      <c r="E1459" s="28">
        <f>SUMIFS(Tabla16[TASA 16],Tabla16[NUM],Tabla1[[#This Row],[CODIGO]])</f>
        <v>0</v>
      </c>
      <c r="F1459" s="28">
        <f>SUMIFS(Tabla16[TASA 0%],Tabla16[NUM],Tabla1[[#This Row],[CODIGO]])</f>
        <v>0</v>
      </c>
      <c r="G1459" s="28">
        <f>SUMIFS(Tabla16[[EXENTO ]],Tabla16[NUM],Tabla1[[#This Row],[CODIGO]])</f>
        <v>0</v>
      </c>
      <c r="H1459" s="28">
        <f>SUMIFS(Tabla16[IVA],Tabla16[NUM],Tabla1[[#This Row],[CODIGO]])</f>
        <v>0</v>
      </c>
      <c r="I1459" s="28">
        <f>SUMIFS(Tabla16[ISR RET.],Tabla16[NUM],Tabla1[[#This Row],[CODIGO]])</f>
        <v>0</v>
      </c>
      <c r="J1459" s="28">
        <f>SUMIFS(Tabla16[IVA RET.],Tabla16[NUM],Tabla1[[#This Row],[CODIGO]])</f>
        <v>0</v>
      </c>
      <c r="K1459" t="str">
        <f>FIXED(Tabla1[[#This Row],[TASA 16%]],0)</f>
        <v>0</v>
      </c>
      <c r="L1459" t="str">
        <f>FIXED(Tabla1[[#This Row],[TASA 0%]],0)</f>
        <v>0</v>
      </c>
      <c r="M1459" t="str">
        <f>FIXED(Tabla1[[#This Row],[TASA EXE.]],0)</f>
        <v>0</v>
      </c>
      <c r="N1459" t="str">
        <f>FIXED(Tabla1[[#This Row],[IVA]],0)</f>
        <v>0</v>
      </c>
      <c r="O1459" t="str">
        <f>FIXED(Tabla1[[#This Row],[ISR RET]],0)</f>
        <v>0</v>
      </c>
      <c r="P1459" t="str">
        <f>FIXED(Tabla1[[#This Row],[IVA RET]],0)</f>
        <v>0</v>
      </c>
      <c r="R1459" s="35">
        <f>Tabla1[[#This Row],[TASA 16]]*16%</f>
        <v>0</v>
      </c>
    </row>
    <row r="1460" spans="2:18" x14ac:dyDescent="0.25">
      <c r="B1460" t="str">
        <f>'[1]210 Y RFC'!A1460</f>
        <v>PLP9304268Z8</v>
      </c>
      <c r="C1460" t="str">
        <f>'[1]210 Y RFC'!B1460</f>
        <v>210-1457</v>
      </c>
      <c r="D1460" t="str">
        <f>'[1]210 Y RFC'!C1460</f>
        <v>PROTEINA LACTEA PROLAC SA DE CV</v>
      </c>
      <c r="E1460" s="28">
        <f>SUMIFS(Tabla16[TASA 16],Tabla16[NUM],Tabla1[[#This Row],[CODIGO]])</f>
        <v>0</v>
      </c>
      <c r="F1460" s="28">
        <f>SUMIFS(Tabla16[TASA 0%],Tabla16[NUM],Tabla1[[#This Row],[CODIGO]])</f>
        <v>0</v>
      </c>
      <c r="G1460" s="28">
        <f>SUMIFS(Tabla16[[EXENTO ]],Tabla16[NUM],Tabla1[[#This Row],[CODIGO]])</f>
        <v>0</v>
      </c>
      <c r="H1460" s="28">
        <f>SUMIFS(Tabla16[IVA],Tabla16[NUM],Tabla1[[#This Row],[CODIGO]])</f>
        <v>0</v>
      </c>
      <c r="I1460" s="28">
        <f>SUMIFS(Tabla16[ISR RET.],Tabla16[NUM],Tabla1[[#This Row],[CODIGO]])</f>
        <v>0</v>
      </c>
      <c r="J1460" s="28">
        <f>SUMIFS(Tabla16[IVA RET.],Tabla16[NUM],Tabla1[[#This Row],[CODIGO]])</f>
        <v>0</v>
      </c>
      <c r="K1460" t="str">
        <f>FIXED(Tabla1[[#This Row],[TASA 16%]],0)</f>
        <v>0</v>
      </c>
      <c r="L1460" t="str">
        <f>FIXED(Tabla1[[#This Row],[TASA 0%]],0)</f>
        <v>0</v>
      </c>
      <c r="M1460" t="str">
        <f>FIXED(Tabla1[[#This Row],[TASA EXE.]],0)</f>
        <v>0</v>
      </c>
      <c r="N1460" t="str">
        <f>FIXED(Tabla1[[#This Row],[IVA]],0)</f>
        <v>0</v>
      </c>
      <c r="O1460" t="str">
        <f>FIXED(Tabla1[[#This Row],[ISR RET]],0)</f>
        <v>0</v>
      </c>
      <c r="P1460" t="str">
        <f>FIXED(Tabla1[[#This Row],[IVA RET]],0)</f>
        <v>0</v>
      </c>
      <c r="R1460" s="35">
        <f>Tabla1[[#This Row],[TASA 16]]*16%</f>
        <v>0</v>
      </c>
    </row>
    <row r="1461" spans="2:18" x14ac:dyDescent="0.25">
      <c r="B1461" t="str">
        <f>'[1]210 Y RFC'!A1461</f>
        <v>RIB160421L39</v>
      </c>
      <c r="C1461" t="str">
        <f>'[1]210 Y RFC'!B1461</f>
        <v>210-1458</v>
      </c>
      <c r="D1461" t="str">
        <f>'[1]210 Y RFC'!C1461</f>
        <v>RIBOMATIK SA DE CV</v>
      </c>
      <c r="E1461" s="28">
        <f>SUMIFS(Tabla16[TASA 16],Tabla16[NUM],Tabla1[[#This Row],[CODIGO]])</f>
        <v>0</v>
      </c>
      <c r="F1461" s="28">
        <f>SUMIFS(Tabla16[TASA 0%],Tabla16[NUM],Tabla1[[#This Row],[CODIGO]])</f>
        <v>0</v>
      </c>
      <c r="G1461" s="28">
        <f>SUMIFS(Tabla16[[EXENTO ]],Tabla16[NUM],Tabla1[[#This Row],[CODIGO]])</f>
        <v>0</v>
      </c>
      <c r="H1461" s="28">
        <f>SUMIFS(Tabla16[IVA],Tabla16[NUM],Tabla1[[#This Row],[CODIGO]])</f>
        <v>0</v>
      </c>
      <c r="I1461" s="28">
        <f>SUMIFS(Tabla16[ISR RET.],Tabla16[NUM],Tabla1[[#This Row],[CODIGO]])</f>
        <v>0</v>
      </c>
      <c r="J1461" s="28">
        <f>SUMIFS(Tabla16[IVA RET.],Tabla16[NUM],Tabla1[[#This Row],[CODIGO]])</f>
        <v>0</v>
      </c>
      <c r="K1461" t="str">
        <f>FIXED(Tabla1[[#This Row],[TASA 16%]],0)</f>
        <v>0</v>
      </c>
      <c r="L1461" t="str">
        <f>FIXED(Tabla1[[#This Row],[TASA 0%]],0)</f>
        <v>0</v>
      </c>
      <c r="M1461" t="str">
        <f>FIXED(Tabla1[[#This Row],[TASA EXE.]],0)</f>
        <v>0</v>
      </c>
      <c r="N1461" t="str">
        <f>FIXED(Tabla1[[#This Row],[IVA]],0)</f>
        <v>0</v>
      </c>
      <c r="O1461" t="str">
        <f>FIXED(Tabla1[[#This Row],[ISR RET]],0)</f>
        <v>0</v>
      </c>
      <c r="P1461" t="str">
        <f>FIXED(Tabla1[[#This Row],[IVA RET]],0)</f>
        <v>0</v>
      </c>
      <c r="R1461" s="35">
        <f>Tabla1[[#This Row],[TASA 16]]*16%</f>
        <v>0</v>
      </c>
    </row>
    <row r="1462" spans="2:18" x14ac:dyDescent="0.25">
      <c r="B1462" t="str">
        <f>'[1]210 Y RFC'!A1462</f>
        <v>SALE661017EJA</v>
      </c>
      <c r="C1462" t="str">
        <f>'[1]210 Y RFC'!B1462</f>
        <v>210-1459</v>
      </c>
      <c r="D1462" t="str">
        <f>'[1]210 Y RFC'!C1462</f>
        <v>SANCHEZ LOPEZ ESTHELA</v>
      </c>
      <c r="E1462" s="28">
        <f>SUMIFS(Tabla16[TASA 16],Tabla16[NUM],Tabla1[[#This Row],[CODIGO]])</f>
        <v>0</v>
      </c>
      <c r="F1462" s="28">
        <f>SUMIFS(Tabla16[TASA 0%],Tabla16[NUM],Tabla1[[#This Row],[CODIGO]])</f>
        <v>0</v>
      </c>
      <c r="G1462" s="28">
        <f>SUMIFS(Tabla16[[EXENTO ]],Tabla16[NUM],Tabla1[[#This Row],[CODIGO]])</f>
        <v>0</v>
      </c>
      <c r="H1462" s="28">
        <f>SUMIFS(Tabla16[IVA],Tabla16[NUM],Tabla1[[#This Row],[CODIGO]])</f>
        <v>0</v>
      </c>
      <c r="I1462" s="28">
        <f>SUMIFS(Tabla16[ISR RET.],Tabla16[NUM],Tabla1[[#This Row],[CODIGO]])</f>
        <v>0</v>
      </c>
      <c r="J1462" s="28">
        <f>SUMIFS(Tabla16[IVA RET.],Tabla16[NUM],Tabla1[[#This Row],[CODIGO]])</f>
        <v>0</v>
      </c>
      <c r="K1462" t="str">
        <f>FIXED(Tabla1[[#This Row],[TASA 16%]],0)</f>
        <v>0</v>
      </c>
      <c r="L1462" t="str">
        <f>FIXED(Tabla1[[#This Row],[TASA 0%]],0)</f>
        <v>0</v>
      </c>
      <c r="M1462" t="str">
        <f>FIXED(Tabla1[[#This Row],[TASA EXE.]],0)</f>
        <v>0</v>
      </c>
      <c r="N1462" t="str">
        <f>FIXED(Tabla1[[#This Row],[IVA]],0)</f>
        <v>0</v>
      </c>
      <c r="O1462" t="str">
        <f>FIXED(Tabla1[[#This Row],[ISR RET]],0)</f>
        <v>0</v>
      </c>
      <c r="P1462" t="str">
        <f>FIXED(Tabla1[[#This Row],[IVA RET]],0)</f>
        <v>0</v>
      </c>
      <c r="R1462" s="35">
        <f>Tabla1[[#This Row],[TASA 16]]*16%</f>
        <v>0</v>
      </c>
    </row>
    <row r="1463" spans="2:18" x14ac:dyDescent="0.25">
      <c r="B1463" t="str">
        <f>'[1]210 Y RFC'!A1463</f>
        <v>LOCM520128639</v>
      </c>
      <c r="C1463" t="str">
        <f>'[1]210 Y RFC'!B1463</f>
        <v>210-1460</v>
      </c>
      <c r="D1463" t="str">
        <f>'[1]210 Y RFC'!C1463</f>
        <v>LOPEZ CONTRERAS MARTHA</v>
      </c>
      <c r="E1463" s="28">
        <f>SUMIFS(Tabla16[TASA 16],Tabla16[NUM],Tabla1[[#This Row],[CODIGO]])</f>
        <v>0</v>
      </c>
      <c r="F1463" s="28">
        <f>SUMIFS(Tabla16[TASA 0%],Tabla16[NUM],Tabla1[[#This Row],[CODIGO]])</f>
        <v>0</v>
      </c>
      <c r="G1463" s="28">
        <f>SUMIFS(Tabla16[[EXENTO ]],Tabla16[NUM],Tabla1[[#This Row],[CODIGO]])</f>
        <v>0</v>
      </c>
      <c r="H1463" s="28">
        <f>SUMIFS(Tabla16[IVA],Tabla16[NUM],Tabla1[[#This Row],[CODIGO]])</f>
        <v>0</v>
      </c>
      <c r="I1463" s="28">
        <f>SUMIFS(Tabla16[ISR RET.],Tabla16[NUM],Tabla1[[#This Row],[CODIGO]])</f>
        <v>0</v>
      </c>
      <c r="J1463" s="28">
        <f>SUMIFS(Tabla16[IVA RET.],Tabla16[NUM],Tabla1[[#This Row],[CODIGO]])</f>
        <v>0</v>
      </c>
      <c r="K1463" t="str">
        <f>FIXED(Tabla1[[#This Row],[TASA 16%]],0)</f>
        <v>0</v>
      </c>
      <c r="L1463" t="str">
        <f>FIXED(Tabla1[[#This Row],[TASA 0%]],0)</f>
        <v>0</v>
      </c>
      <c r="M1463" t="str">
        <f>FIXED(Tabla1[[#This Row],[TASA EXE.]],0)</f>
        <v>0</v>
      </c>
      <c r="N1463" t="str">
        <f>FIXED(Tabla1[[#This Row],[IVA]],0)</f>
        <v>0</v>
      </c>
      <c r="O1463" t="str">
        <f>FIXED(Tabla1[[#This Row],[ISR RET]],0)</f>
        <v>0</v>
      </c>
      <c r="P1463" t="str">
        <f>FIXED(Tabla1[[#This Row],[IVA RET]],0)</f>
        <v>0</v>
      </c>
      <c r="R1463" s="35">
        <f>Tabla1[[#This Row],[TASA 16]]*16%</f>
        <v>0</v>
      </c>
    </row>
    <row r="1464" spans="2:18" x14ac:dyDescent="0.25">
      <c r="B1464" t="str">
        <f>'[1]210 Y RFC'!A1464</f>
        <v>GOBA770720TC9</v>
      </c>
      <c r="C1464" t="str">
        <f>'[1]210 Y RFC'!B1464</f>
        <v>210-1461</v>
      </c>
      <c r="D1464" t="str">
        <f>'[1]210 Y RFC'!C1464</f>
        <v>GONZALEZ BARBA ANTONIO</v>
      </c>
      <c r="E1464" s="28">
        <f>SUMIFS(Tabla16[TASA 16],Tabla16[NUM],Tabla1[[#This Row],[CODIGO]])</f>
        <v>0</v>
      </c>
      <c r="F1464" s="28">
        <f>SUMIFS(Tabla16[TASA 0%],Tabla16[NUM],Tabla1[[#This Row],[CODIGO]])</f>
        <v>0</v>
      </c>
      <c r="G1464" s="28">
        <f>SUMIFS(Tabla16[[EXENTO ]],Tabla16[NUM],Tabla1[[#This Row],[CODIGO]])</f>
        <v>0</v>
      </c>
      <c r="H1464" s="28">
        <f>SUMIFS(Tabla16[IVA],Tabla16[NUM],Tabla1[[#This Row],[CODIGO]])</f>
        <v>0</v>
      </c>
      <c r="I1464" s="28">
        <f>SUMIFS(Tabla16[ISR RET.],Tabla16[NUM],Tabla1[[#This Row],[CODIGO]])</f>
        <v>0</v>
      </c>
      <c r="J1464" s="28">
        <f>SUMIFS(Tabla16[IVA RET.],Tabla16[NUM],Tabla1[[#This Row],[CODIGO]])</f>
        <v>0</v>
      </c>
      <c r="K1464" t="str">
        <f>FIXED(Tabla1[[#This Row],[TASA 16%]],0)</f>
        <v>0</v>
      </c>
      <c r="L1464" t="str">
        <f>FIXED(Tabla1[[#This Row],[TASA 0%]],0)</f>
        <v>0</v>
      </c>
      <c r="M1464" t="str">
        <f>FIXED(Tabla1[[#This Row],[TASA EXE.]],0)</f>
        <v>0</v>
      </c>
      <c r="N1464" t="str">
        <f>FIXED(Tabla1[[#This Row],[IVA]],0)</f>
        <v>0</v>
      </c>
      <c r="O1464" t="str">
        <f>FIXED(Tabla1[[#This Row],[ISR RET]],0)</f>
        <v>0</v>
      </c>
      <c r="P1464" t="str">
        <f>FIXED(Tabla1[[#This Row],[IVA RET]],0)</f>
        <v>0</v>
      </c>
      <c r="R1464" s="35">
        <f>Tabla1[[#This Row],[TASA 16]]*16%</f>
        <v>0</v>
      </c>
    </row>
    <row r="1465" spans="2:18" x14ac:dyDescent="0.25">
      <c r="B1465" t="str">
        <f>'[1]210 Y RFC'!A1465</f>
        <v>CAFC280806C32</v>
      </c>
      <c r="C1465" t="str">
        <f>'[1]210 Y RFC'!B1465</f>
        <v>210-1462</v>
      </c>
      <c r="D1465" t="str">
        <f>'[1]210 Y RFC'!C1465</f>
        <v>CASILLAS FRANCO JOSE CLEOFAS</v>
      </c>
      <c r="E1465" s="28">
        <f>SUMIFS(Tabla16[TASA 16],Tabla16[NUM],Tabla1[[#This Row],[CODIGO]])</f>
        <v>0</v>
      </c>
      <c r="F1465" s="28">
        <f>SUMIFS(Tabla16[TASA 0%],Tabla16[NUM],Tabla1[[#This Row],[CODIGO]])</f>
        <v>0</v>
      </c>
      <c r="G1465" s="28">
        <f>SUMIFS(Tabla16[[EXENTO ]],Tabla16[NUM],Tabla1[[#This Row],[CODIGO]])</f>
        <v>0</v>
      </c>
      <c r="H1465" s="28">
        <f>SUMIFS(Tabla16[IVA],Tabla16[NUM],Tabla1[[#This Row],[CODIGO]])</f>
        <v>0</v>
      </c>
      <c r="I1465" s="28">
        <f>SUMIFS(Tabla16[ISR RET.],Tabla16[NUM],Tabla1[[#This Row],[CODIGO]])</f>
        <v>0</v>
      </c>
      <c r="J1465" s="28">
        <f>SUMIFS(Tabla16[IVA RET.],Tabla16[NUM],Tabla1[[#This Row],[CODIGO]])</f>
        <v>0</v>
      </c>
      <c r="K1465" t="str">
        <f>FIXED(Tabla1[[#This Row],[TASA 16%]],0)</f>
        <v>0</v>
      </c>
      <c r="L1465" t="str">
        <f>FIXED(Tabla1[[#This Row],[TASA 0%]],0)</f>
        <v>0</v>
      </c>
      <c r="M1465" t="str">
        <f>FIXED(Tabla1[[#This Row],[TASA EXE.]],0)</f>
        <v>0</v>
      </c>
      <c r="N1465" t="str">
        <f>FIXED(Tabla1[[#This Row],[IVA]],0)</f>
        <v>0</v>
      </c>
      <c r="O1465" t="str">
        <f>FIXED(Tabla1[[#This Row],[ISR RET]],0)</f>
        <v>0</v>
      </c>
      <c r="P1465" t="str">
        <f>FIXED(Tabla1[[#This Row],[IVA RET]],0)</f>
        <v>0</v>
      </c>
      <c r="R1465" s="35">
        <f>Tabla1[[#This Row],[TASA 16]]*16%</f>
        <v>0</v>
      </c>
    </row>
    <row r="1466" spans="2:18" x14ac:dyDescent="0.25">
      <c r="B1466" t="str">
        <f>'[1]210 Y RFC'!A1466</f>
        <v>CCT890513FX3</v>
      </c>
      <c r="C1466" t="str">
        <f>'[1]210 Y RFC'!B1466</f>
        <v>210-1463</v>
      </c>
      <c r="D1466" t="str">
        <f>'[1]210 Y RFC'!C1466</f>
        <v>CAMPERS Y CASETAS TEPA SA DE CV</v>
      </c>
      <c r="E1466" s="28">
        <f>SUMIFS(Tabla16[TASA 16],Tabla16[NUM],Tabla1[[#This Row],[CODIGO]])</f>
        <v>0</v>
      </c>
      <c r="F1466" s="28">
        <f>SUMIFS(Tabla16[TASA 0%],Tabla16[NUM],Tabla1[[#This Row],[CODIGO]])</f>
        <v>0</v>
      </c>
      <c r="G1466" s="28">
        <f>SUMIFS(Tabla16[[EXENTO ]],Tabla16[NUM],Tabla1[[#This Row],[CODIGO]])</f>
        <v>0</v>
      </c>
      <c r="H1466" s="28">
        <f>SUMIFS(Tabla16[IVA],Tabla16[NUM],Tabla1[[#This Row],[CODIGO]])</f>
        <v>0</v>
      </c>
      <c r="I1466" s="28">
        <f>SUMIFS(Tabla16[ISR RET.],Tabla16[NUM],Tabla1[[#This Row],[CODIGO]])</f>
        <v>0</v>
      </c>
      <c r="J1466" s="28">
        <f>SUMIFS(Tabla16[IVA RET.],Tabla16[NUM],Tabla1[[#This Row],[CODIGO]])</f>
        <v>0</v>
      </c>
      <c r="K1466" t="str">
        <f>FIXED(Tabla1[[#This Row],[TASA 16%]],0)</f>
        <v>0</v>
      </c>
      <c r="L1466" t="str">
        <f>FIXED(Tabla1[[#This Row],[TASA 0%]],0)</f>
        <v>0</v>
      </c>
      <c r="M1466" t="str">
        <f>FIXED(Tabla1[[#This Row],[TASA EXE.]],0)</f>
        <v>0</v>
      </c>
      <c r="N1466" t="str">
        <f>FIXED(Tabla1[[#This Row],[IVA]],0)</f>
        <v>0</v>
      </c>
      <c r="O1466" t="str">
        <f>FIXED(Tabla1[[#This Row],[ISR RET]],0)</f>
        <v>0</v>
      </c>
      <c r="P1466" t="str">
        <f>FIXED(Tabla1[[#This Row],[IVA RET]],0)</f>
        <v>0</v>
      </c>
      <c r="R1466" s="35">
        <f>Tabla1[[#This Row],[TASA 16]]*16%</f>
        <v>0</v>
      </c>
    </row>
    <row r="1467" spans="2:18" x14ac:dyDescent="0.25">
      <c r="B1467" t="str">
        <f>'[1]210 Y RFC'!A1467</f>
        <v>VIVS710131CN0</v>
      </c>
      <c r="C1467" t="str">
        <f>'[1]210 Y RFC'!B1467</f>
        <v>210-1464</v>
      </c>
      <c r="D1467" t="str">
        <f>'[1]210 Y RFC'!C1467</f>
        <v>VILLAGOMEZ VEGA SUSANA FANNY</v>
      </c>
      <c r="E1467" s="28">
        <f>SUMIFS(Tabla16[TASA 16],Tabla16[NUM],Tabla1[[#This Row],[CODIGO]])</f>
        <v>0</v>
      </c>
      <c r="F1467" s="28">
        <f>SUMIFS(Tabla16[TASA 0%],Tabla16[NUM],Tabla1[[#This Row],[CODIGO]])</f>
        <v>0</v>
      </c>
      <c r="G1467" s="28">
        <f>SUMIFS(Tabla16[[EXENTO ]],Tabla16[NUM],Tabla1[[#This Row],[CODIGO]])</f>
        <v>0</v>
      </c>
      <c r="H1467" s="28">
        <f>SUMIFS(Tabla16[IVA],Tabla16[NUM],Tabla1[[#This Row],[CODIGO]])</f>
        <v>0</v>
      </c>
      <c r="I1467" s="28">
        <f>SUMIFS(Tabla16[ISR RET.],Tabla16[NUM],Tabla1[[#This Row],[CODIGO]])</f>
        <v>0</v>
      </c>
      <c r="J1467" s="28">
        <f>SUMIFS(Tabla16[IVA RET.],Tabla16[NUM],Tabla1[[#This Row],[CODIGO]])</f>
        <v>0</v>
      </c>
      <c r="K1467" t="str">
        <f>FIXED(Tabla1[[#This Row],[TASA 16%]],0)</f>
        <v>0</v>
      </c>
      <c r="L1467" t="str">
        <f>FIXED(Tabla1[[#This Row],[TASA 0%]],0)</f>
        <v>0</v>
      </c>
      <c r="M1467" t="str">
        <f>FIXED(Tabla1[[#This Row],[TASA EXE.]],0)</f>
        <v>0</v>
      </c>
      <c r="N1467" t="str">
        <f>FIXED(Tabla1[[#This Row],[IVA]],0)</f>
        <v>0</v>
      </c>
      <c r="O1467" t="str">
        <f>FIXED(Tabla1[[#This Row],[ISR RET]],0)</f>
        <v>0</v>
      </c>
      <c r="P1467" t="str">
        <f>FIXED(Tabla1[[#This Row],[IVA RET]],0)</f>
        <v>0</v>
      </c>
      <c r="R1467" s="35">
        <f>Tabla1[[#This Row],[TASA 16]]*16%</f>
        <v>0</v>
      </c>
    </row>
    <row r="1468" spans="2:18" x14ac:dyDescent="0.25">
      <c r="B1468" t="str">
        <f>'[1]210 Y RFC'!A1468</f>
        <v>UTE0202216DA</v>
      </c>
      <c r="C1468" t="str">
        <f>'[1]210 Y RFC'!B1468</f>
        <v>210-1465</v>
      </c>
      <c r="D1468" t="str">
        <f>'[1]210 Y RFC'!C1468</f>
        <v>US TECHNOLOGIES SA DE CV</v>
      </c>
      <c r="E1468" s="28">
        <f>SUMIFS(Tabla16[TASA 16],Tabla16[NUM],Tabla1[[#This Row],[CODIGO]])</f>
        <v>0</v>
      </c>
      <c r="F1468" s="28">
        <f>SUMIFS(Tabla16[TASA 0%],Tabla16[NUM],Tabla1[[#This Row],[CODIGO]])</f>
        <v>0</v>
      </c>
      <c r="G1468" s="28">
        <f>SUMIFS(Tabla16[[EXENTO ]],Tabla16[NUM],Tabla1[[#This Row],[CODIGO]])</f>
        <v>0</v>
      </c>
      <c r="H1468" s="28">
        <f>SUMIFS(Tabla16[IVA],Tabla16[NUM],Tabla1[[#This Row],[CODIGO]])</f>
        <v>0</v>
      </c>
      <c r="I1468" s="28">
        <f>SUMIFS(Tabla16[ISR RET.],Tabla16[NUM],Tabla1[[#This Row],[CODIGO]])</f>
        <v>0</v>
      </c>
      <c r="J1468" s="28">
        <f>SUMIFS(Tabla16[IVA RET.],Tabla16[NUM],Tabla1[[#This Row],[CODIGO]])</f>
        <v>0</v>
      </c>
      <c r="K1468" t="str">
        <f>FIXED(Tabla1[[#This Row],[TASA 16%]],0)</f>
        <v>0</v>
      </c>
      <c r="L1468" t="str">
        <f>FIXED(Tabla1[[#This Row],[TASA 0%]],0)</f>
        <v>0</v>
      </c>
      <c r="M1468" t="str">
        <f>FIXED(Tabla1[[#This Row],[TASA EXE.]],0)</f>
        <v>0</v>
      </c>
      <c r="N1468" t="str">
        <f>FIXED(Tabla1[[#This Row],[IVA]],0)</f>
        <v>0</v>
      </c>
      <c r="O1468" t="str">
        <f>FIXED(Tabla1[[#This Row],[ISR RET]],0)</f>
        <v>0</v>
      </c>
      <c r="P1468" t="str">
        <f>FIXED(Tabla1[[#This Row],[IVA RET]],0)</f>
        <v>0</v>
      </c>
      <c r="R1468" s="35">
        <f>Tabla1[[#This Row],[TASA 16]]*16%</f>
        <v>0</v>
      </c>
    </row>
    <row r="1469" spans="2:18" x14ac:dyDescent="0.25">
      <c r="B1469" t="str">
        <f>'[1]210 Y RFC'!A1469</f>
        <v>EDI0012182Z5</v>
      </c>
      <c r="C1469" t="str">
        <f>'[1]210 Y RFC'!B1469</f>
        <v>210-1466</v>
      </c>
      <c r="D1469" t="str">
        <f>'[1]210 Y RFC'!C1469</f>
        <v>EXCELENCIA EN DISTRIBUCION SA DE CV</v>
      </c>
      <c r="E1469" s="28">
        <f>SUMIFS(Tabla16[TASA 16],Tabla16[NUM],Tabla1[[#This Row],[CODIGO]])</f>
        <v>0</v>
      </c>
      <c r="F1469" s="28">
        <f>SUMIFS(Tabla16[TASA 0%],Tabla16[NUM],Tabla1[[#This Row],[CODIGO]])</f>
        <v>0</v>
      </c>
      <c r="G1469" s="28">
        <f>SUMIFS(Tabla16[[EXENTO ]],Tabla16[NUM],Tabla1[[#This Row],[CODIGO]])</f>
        <v>0</v>
      </c>
      <c r="H1469" s="28">
        <f>SUMIFS(Tabla16[IVA],Tabla16[NUM],Tabla1[[#This Row],[CODIGO]])</f>
        <v>0</v>
      </c>
      <c r="I1469" s="28">
        <f>SUMIFS(Tabla16[ISR RET.],Tabla16[NUM],Tabla1[[#This Row],[CODIGO]])</f>
        <v>0</v>
      </c>
      <c r="J1469" s="28">
        <f>SUMIFS(Tabla16[IVA RET.],Tabla16[NUM],Tabla1[[#This Row],[CODIGO]])</f>
        <v>0</v>
      </c>
      <c r="K1469" t="str">
        <f>FIXED(Tabla1[[#This Row],[TASA 16%]],0)</f>
        <v>0</v>
      </c>
      <c r="L1469" t="str">
        <f>FIXED(Tabla1[[#This Row],[TASA 0%]],0)</f>
        <v>0</v>
      </c>
      <c r="M1469" t="str">
        <f>FIXED(Tabla1[[#This Row],[TASA EXE.]],0)</f>
        <v>0</v>
      </c>
      <c r="N1469" t="str">
        <f>FIXED(Tabla1[[#This Row],[IVA]],0)</f>
        <v>0</v>
      </c>
      <c r="O1469" t="str">
        <f>FIXED(Tabla1[[#This Row],[ISR RET]],0)</f>
        <v>0</v>
      </c>
      <c r="P1469" t="str">
        <f>FIXED(Tabla1[[#This Row],[IVA RET]],0)</f>
        <v>0</v>
      </c>
      <c r="R1469" s="35">
        <f>Tabla1[[#This Row],[TASA 16]]*16%</f>
        <v>0</v>
      </c>
    </row>
    <row r="1470" spans="2:18" x14ac:dyDescent="0.25">
      <c r="B1470">
        <f>'[1]210 Y RFC'!A1470</f>
        <v>0</v>
      </c>
      <c r="C1470" t="str">
        <f>'[1]210 Y RFC'!B1470</f>
        <v>210-1467</v>
      </c>
      <c r="D1470" t="str">
        <f>'[1]210 Y RFC'!C1470</f>
        <v>DE LA ROCHA MUÑIZ HECTOR</v>
      </c>
      <c r="E1470" s="28">
        <f>SUMIFS(Tabla16[TASA 16],Tabla16[NUM],Tabla1[[#This Row],[CODIGO]])</f>
        <v>0</v>
      </c>
      <c r="F1470" s="28">
        <f>SUMIFS(Tabla16[TASA 0%],Tabla16[NUM],Tabla1[[#This Row],[CODIGO]])</f>
        <v>0</v>
      </c>
      <c r="G1470" s="28">
        <f>SUMIFS(Tabla16[[EXENTO ]],Tabla16[NUM],Tabla1[[#This Row],[CODIGO]])</f>
        <v>0</v>
      </c>
      <c r="H1470" s="28">
        <f>SUMIFS(Tabla16[IVA],Tabla16[NUM],Tabla1[[#This Row],[CODIGO]])</f>
        <v>0</v>
      </c>
      <c r="I1470" s="28">
        <f>SUMIFS(Tabla16[ISR RET.],Tabla16[NUM],Tabla1[[#This Row],[CODIGO]])</f>
        <v>0</v>
      </c>
      <c r="J1470" s="28">
        <f>SUMIFS(Tabla16[IVA RET.],Tabla16[NUM],Tabla1[[#This Row],[CODIGO]])</f>
        <v>0</v>
      </c>
      <c r="K1470" t="str">
        <f>FIXED(Tabla1[[#This Row],[TASA 16%]],0)</f>
        <v>0</v>
      </c>
      <c r="L1470" t="str">
        <f>FIXED(Tabla1[[#This Row],[TASA 0%]],0)</f>
        <v>0</v>
      </c>
      <c r="M1470" t="str">
        <f>FIXED(Tabla1[[#This Row],[TASA EXE.]],0)</f>
        <v>0</v>
      </c>
      <c r="N1470" t="str">
        <f>FIXED(Tabla1[[#This Row],[IVA]],0)</f>
        <v>0</v>
      </c>
      <c r="O1470" t="str">
        <f>FIXED(Tabla1[[#This Row],[ISR RET]],0)</f>
        <v>0</v>
      </c>
      <c r="P1470" t="str">
        <f>FIXED(Tabla1[[#This Row],[IVA RET]],0)</f>
        <v>0</v>
      </c>
      <c r="R1470" s="35">
        <f>Tabla1[[#This Row],[TASA 16]]*16%</f>
        <v>0</v>
      </c>
    </row>
    <row r="1471" spans="2:18" x14ac:dyDescent="0.25">
      <c r="B1471" t="str">
        <f>'[1]210 Y RFC'!A1471</f>
        <v>CAD041111C88</v>
      </c>
      <c r="C1471" t="str">
        <f>'[1]210 Y RFC'!B1471</f>
        <v>210-1468</v>
      </c>
      <c r="D1471" t="str">
        <f>'[1]210 Y RFC'!C1471</f>
        <v>CENTRO DE ABASTO Y DISTRIBUCION ESPECIALIZADA S DE RL DE CV</v>
      </c>
      <c r="E1471" s="28">
        <f>SUMIFS(Tabla16[TASA 16],Tabla16[NUM],Tabla1[[#This Row],[CODIGO]])</f>
        <v>48039.6875</v>
      </c>
      <c r="F1471" s="28">
        <f>SUMIFS(Tabla16[TASA 0%],Tabla16[NUM],Tabla1[[#This Row],[CODIGO]])</f>
        <v>0.16249999999672582</v>
      </c>
      <c r="G1471" s="28">
        <f>SUMIFS(Tabla16[[EXENTO ]],Tabla16[NUM],Tabla1[[#This Row],[CODIGO]])</f>
        <v>0</v>
      </c>
      <c r="H1471" s="28">
        <f>SUMIFS(Tabla16[IVA],Tabla16[NUM],Tabla1[[#This Row],[CODIGO]])</f>
        <v>7686.35</v>
      </c>
      <c r="I1471" s="28">
        <f>SUMIFS(Tabla16[ISR RET.],Tabla16[NUM],Tabla1[[#This Row],[CODIGO]])</f>
        <v>0</v>
      </c>
      <c r="J1471" s="28">
        <f>SUMIFS(Tabla16[IVA RET.],Tabla16[NUM],Tabla1[[#This Row],[CODIGO]])</f>
        <v>0</v>
      </c>
      <c r="K1471" t="str">
        <f>FIXED(Tabla1[[#This Row],[TASA 16%]],0)</f>
        <v>48,040</v>
      </c>
      <c r="L1471" t="str">
        <f>FIXED(Tabla1[[#This Row],[TASA 0%]],0)</f>
        <v>0</v>
      </c>
      <c r="M1471" t="str">
        <f>FIXED(Tabla1[[#This Row],[TASA EXE.]],0)</f>
        <v>0</v>
      </c>
      <c r="N1471" t="str">
        <f>FIXED(Tabla1[[#This Row],[IVA]],0)</f>
        <v>7,686</v>
      </c>
      <c r="O1471" t="str">
        <f>FIXED(Tabla1[[#This Row],[ISR RET]],0)</f>
        <v>0</v>
      </c>
      <c r="P1471" t="str">
        <f>FIXED(Tabla1[[#This Row],[IVA RET]],0)</f>
        <v>0</v>
      </c>
      <c r="R1471" s="35">
        <f>Tabla1[[#This Row],[TASA 16]]*16%</f>
        <v>7686.4000000000005</v>
      </c>
    </row>
    <row r="1472" spans="2:18" x14ac:dyDescent="0.25">
      <c r="B1472" t="str">
        <f>'[1]210 Y RFC'!A1472</f>
        <v>CBA041122Q51</v>
      </c>
      <c r="C1472" t="str">
        <f>'[1]210 Y RFC'!B1472</f>
        <v>210-1469</v>
      </c>
      <c r="D1472" t="str">
        <f>'[1]210 Y RFC'!C1472</f>
        <v>CRISTAL BASICOS SA DE CV</v>
      </c>
      <c r="E1472" s="28">
        <f>SUMIFS(Tabla16[TASA 16],Tabla16[NUM],Tabla1[[#This Row],[CODIGO]])</f>
        <v>0</v>
      </c>
      <c r="F1472" s="28">
        <f>SUMIFS(Tabla16[TASA 0%],Tabla16[NUM],Tabla1[[#This Row],[CODIGO]])</f>
        <v>0</v>
      </c>
      <c r="G1472" s="28">
        <f>SUMIFS(Tabla16[[EXENTO ]],Tabla16[NUM],Tabla1[[#This Row],[CODIGO]])</f>
        <v>0</v>
      </c>
      <c r="H1472" s="28">
        <f>SUMIFS(Tabla16[IVA],Tabla16[NUM],Tabla1[[#This Row],[CODIGO]])</f>
        <v>0</v>
      </c>
      <c r="I1472" s="28">
        <f>SUMIFS(Tabla16[ISR RET.],Tabla16[NUM],Tabla1[[#This Row],[CODIGO]])</f>
        <v>0</v>
      </c>
      <c r="J1472" s="28">
        <f>SUMIFS(Tabla16[IVA RET.],Tabla16[NUM],Tabla1[[#This Row],[CODIGO]])</f>
        <v>0</v>
      </c>
      <c r="K1472" t="str">
        <f>FIXED(Tabla1[[#This Row],[TASA 16%]],0)</f>
        <v>0</v>
      </c>
      <c r="L1472" t="str">
        <f>FIXED(Tabla1[[#This Row],[TASA 0%]],0)</f>
        <v>0</v>
      </c>
      <c r="M1472" t="str">
        <f>FIXED(Tabla1[[#This Row],[TASA EXE.]],0)</f>
        <v>0</v>
      </c>
      <c r="N1472" t="str">
        <f>FIXED(Tabla1[[#This Row],[IVA]],0)</f>
        <v>0</v>
      </c>
      <c r="O1472" t="str">
        <f>FIXED(Tabla1[[#This Row],[ISR RET]],0)</f>
        <v>0</v>
      </c>
      <c r="P1472" t="str">
        <f>FIXED(Tabla1[[#This Row],[IVA RET]],0)</f>
        <v>0</v>
      </c>
      <c r="R1472" s="35">
        <f>Tabla1[[#This Row],[TASA 16]]*16%</f>
        <v>0</v>
      </c>
    </row>
    <row r="1473" spans="2:20" x14ac:dyDescent="0.25">
      <c r="B1473" t="str">
        <f>'[1]210 Y RFC'!A1473</f>
        <v>CAAS690823R1A</v>
      </c>
      <c r="C1473" t="str">
        <f>'[1]210 Y RFC'!B1473</f>
        <v>210-1470</v>
      </c>
      <c r="D1473" t="str">
        <f>'[1]210 Y RFC'!C1473</f>
        <v>CASTAÑEDA AMEZCUA SIMON</v>
      </c>
      <c r="E1473" s="28">
        <f>SUMIFS(Tabla16[TASA 16],Tabla16[NUM],Tabla1[[#This Row],[CODIGO]])</f>
        <v>0</v>
      </c>
      <c r="F1473" s="28">
        <f>SUMIFS(Tabla16[TASA 0%],Tabla16[NUM],Tabla1[[#This Row],[CODIGO]])</f>
        <v>0</v>
      </c>
      <c r="G1473" s="28">
        <f>SUMIFS(Tabla16[[EXENTO ]],Tabla16[NUM],Tabla1[[#This Row],[CODIGO]])</f>
        <v>0</v>
      </c>
      <c r="H1473" s="28">
        <f>SUMIFS(Tabla16[IVA],Tabla16[NUM],Tabla1[[#This Row],[CODIGO]])</f>
        <v>0</v>
      </c>
      <c r="I1473" s="28">
        <f>SUMIFS(Tabla16[ISR RET.],Tabla16[NUM],Tabla1[[#This Row],[CODIGO]])</f>
        <v>0</v>
      </c>
      <c r="J1473" s="28">
        <f>SUMIFS(Tabla16[IVA RET.],Tabla16[NUM],Tabla1[[#This Row],[CODIGO]])</f>
        <v>0</v>
      </c>
      <c r="K1473" t="str">
        <f>FIXED(Tabla1[[#This Row],[TASA 16%]],0)</f>
        <v>0</v>
      </c>
      <c r="L1473" t="str">
        <f>FIXED(Tabla1[[#This Row],[TASA 0%]],0)</f>
        <v>0</v>
      </c>
      <c r="M1473" t="str">
        <f>FIXED(Tabla1[[#This Row],[TASA EXE.]],0)</f>
        <v>0</v>
      </c>
      <c r="N1473" t="str">
        <f>FIXED(Tabla1[[#This Row],[IVA]],0)</f>
        <v>0</v>
      </c>
      <c r="O1473" t="str">
        <f>FIXED(Tabla1[[#This Row],[ISR RET]],0)</f>
        <v>0</v>
      </c>
      <c r="P1473" t="str">
        <f>FIXED(Tabla1[[#This Row],[IVA RET]],0)</f>
        <v>0</v>
      </c>
      <c r="R1473" s="35">
        <f>Tabla1[[#This Row],[TASA 16]]*16%</f>
        <v>0</v>
      </c>
    </row>
    <row r="1474" spans="2:20" x14ac:dyDescent="0.25">
      <c r="B1474" t="str">
        <f>'[1]210 Y RFC'!A1474</f>
        <v>MAAD520503UT0</v>
      </c>
      <c r="C1474" t="str">
        <f>'[1]210 Y RFC'!B1474</f>
        <v>210-1471</v>
      </c>
      <c r="D1474" t="str">
        <f>'[1]210 Y RFC'!C1474</f>
        <v>MAYORAL AGUIRRE DANIEL</v>
      </c>
      <c r="E1474" s="28">
        <f>SUMIFS(Tabla16[TASA 16],Tabla16[NUM],Tabla1[[#This Row],[CODIGO]])</f>
        <v>0</v>
      </c>
      <c r="F1474" s="28">
        <f>SUMIFS(Tabla16[TASA 0%],Tabla16[NUM],Tabla1[[#This Row],[CODIGO]])</f>
        <v>0</v>
      </c>
      <c r="G1474" s="28">
        <f>SUMIFS(Tabla16[[EXENTO ]],Tabla16[NUM],Tabla1[[#This Row],[CODIGO]])</f>
        <v>0</v>
      </c>
      <c r="H1474" s="28">
        <f>SUMIFS(Tabla16[IVA],Tabla16[NUM],Tabla1[[#This Row],[CODIGO]])</f>
        <v>0</v>
      </c>
      <c r="I1474" s="28">
        <f>SUMIFS(Tabla16[ISR RET.],Tabla16[NUM],Tabla1[[#This Row],[CODIGO]])</f>
        <v>0</v>
      </c>
      <c r="J1474" s="28">
        <f>SUMIFS(Tabla16[IVA RET.],Tabla16[NUM],Tabla1[[#This Row],[CODIGO]])</f>
        <v>0</v>
      </c>
      <c r="K1474" t="str">
        <f>FIXED(Tabla1[[#This Row],[TASA 16%]],0)</f>
        <v>0</v>
      </c>
      <c r="L1474" t="str">
        <f>FIXED(Tabla1[[#This Row],[TASA 0%]],0)</f>
        <v>0</v>
      </c>
      <c r="M1474" t="str">
        <f>FIXED(Tabla1[[#This Row],[TASA EXE.]],0)</f>
        <v>0</v>
      </c>
      <c r="N1474" t="str">
        <f>FIXED(Tabla1[[#This Row],[IVA]],0)</f>
        <v>0</v>
      </c>
      <c r="O1474" t="str">
        <f>FIXED(Tabla1[[#This Row],[ISR RET]],0)</f>
        <v>0</v>
      </c>
      <c r="P1474" t="str">
        <f>FIXED(Tabla1[[#This Row],[IVA RET]],0)</f>
        <v>0</v>
      </c>
      <c r="R1474" s="35">
        <f>Tabla1[[#This Row],[TASA 16]]*16%</f>
        <v>0</v>
      </c>
    </row>
    <row r="1475" spans="2:20" x14ac:dyDescent="0.25">
      <c r="B1475" t="str">
        <f>'[1]210 Y RFC'!A1475</f>
        <v>PLP931213617</v>
      </c>
      <c r="C1475" t="str">
        <f>'[1]210 Y RFC'!B1475</f>
        <v>210-1472</v>
      </c>
      <c r="D1475" t="str">
        <f>'[1]210 Y RFC'!C1475</f>
        <v>PRODUCTOS LACTEOS LA PROVIDENCIA</v>
      </c>
      <c r="E1475" s="28">
        <f>SUMIFS(Tabla16[TASA 16],Tabla16[NUM],Tabla1[[#This Row],[CODIGO]])</f>
        <v>0</v>
      </c>
      <c r="F1475" s="28">
        <f>SUMIFS(Tabla16[TASA 0%],Tabla16[NUM],Tabla1[[#This Row],[CODIGO]])</f>
        <v>0</v>
      </c>
      <c r="G1475" s="28">
        <f>SUMIFS(Tabla16[[EXENTO ]],Tabla16[NUM],Tabla1[[#This Row],[CODIGO]])</f>
        <v>0</v>
      </c>
      <c r="H1475" s="28">
        <f>SUMIFS(Tabla16[IVA],Tabla16[NUM],Tabla1[[#This Row],[CODIGO]])</f>
        <v>0</v>
      </c>
      <c r="I1475" s="28">
        <f>SUMIFS(Tabla16[ISR RET.],Tabla16[NUM],Tabla1[[#This Row],[CODIGO]])</f>
        <v>0</v>
      </c>
      <c r="J1475" s="28">
        <f>SUMIFS(Tabla16[IVA RET.],Tabla16[NUM],Tabla1[[#This Row],[CODIGO]])</f>
        <v>0</v>
      </c>
      <c r="K1475" t="str">
        <f>FIXED(Tabla1[[#This Row],[TASA 16%]],0)</f>
        <v>0</v>
      </c>
      <c r="L1475" t="str">
        <f>FIXED(Tabla1[[#This Row],[TASA 0%]],0)</f>
        <v>0</v>
      </c>
      <c r="M1475" t="str">
        <f>FIXED(Tabla1[[#This Row],[TASA EXE.]],0)</f>
        <v>0</v>
      </c>
      <c r="N1475" t="str">
        <f>FIXED(Tabla1[[#This Row],[IVA]],0)</f>
        <v>0</v>
      </c>
      <c r="O1475" t="str">
        <f>FIXED(Tabla1[[#This Row],[ISR RET]],0)</f>
        <v>0</v>
      </c>
      <c r="P1475" t="str">
        <f>FIXED(Tabla1[[#This Row],[IVA RET]],0)</f>
        <v>0</v>
      </c>
      <c r="R1475" s="35">
        <f>Tabla1[[#This Row],[TASA 16]]*16%</f>
        <v>0</v>
      </c>
    </row>
    <row r="1476" spans="2:20" x14ac:dyDescent="0.25">
      <c r="B1476" t="str">
        <f>'[1]210 Y RFC'!A1476</f>
        <v>CAGJ671129S39</v>
      </c>
      <c r="C1476" t="str">
        <f>'[1]210 Y RFC'!B1476</f>
        <v>210-1473</v>
      </c>
      <c r="D1476" t="str">
        <f>'[1]210 Y RFC'!C1476</f>
        <v>CASTILLO GOMEZ JOSE DE JESUS</v>
      </c>
      <c r="E1476" s="28">
        <f>SUMIFS(Tabla16[TASA 16],Tabla16[NUM],Tabla1[[#This Row],[CODIGO]])</f>
        <v>0</v>
      </c>
      <c r="F1476" s="28">
        <f>SUMIFS(Tabla16[TASA 0%],Tabla16[NUM],Tabla1[[#This Row],[CODIGO]])</f>
        <v>0</v>
      </c>
      <c r="G1476" s="28">
        <f>SUMIFS(Tabla16[[EXENTO ]],Tabla16[NUM],Tabla1[[#This Row],[CODIGO]])</f>
        <v>0</v>
      </c>
      <c r="H1476" s="28">
        <f>SUMIFS(Tabla16[IVA],Tabla16[NUM],Tabla1[[#This Row],[CODIGO]])</f>
        <v>0</v>
      </c>
      <c r="I1476" s="28">
        <f>SUMIFS(Tabla16[ISR RET.],Tabla16[NUM],Tabla1[[#This Row],[CODIGO]])</f>
        <v>0</v>
      </c>
      <c r="J1476" s="28">
        <f>SUMIFS(Tabla16[IVA RET.],Tabla16[NUM],Tabla1[[#This Row],[CODIGO]])</f>
        <v>0</v>
      </c>
      <c r="K1476" t="str">
        <f>FIXED(Tabla1[[#This Row],[TASA 16%]],0)</f>
        <v>0</v>
      </c>
      <c r="L1476" t="str">
        <f>FIXED(Tabla1[[#This Row],[TASA 0%]],0)</f>
        <v>0</v>
      </c>
      <c r="M1476" t="str">
        <f>FIXED(Tabla1[[#This Row],[TASA EXE.]],0)</f>
        <v>0</v>
      </c>
      <c r="N1476" t="str">
        <f>FIXED(Tabla1[[#This Row],[IVA]],0)</f>
        <v>0</v>
      </c>
      <c r="O1476" t="str">
        <f>FIXED(Tabla1[[#This Row],[ISR RET]],0)</f>
        <v>0</v>
      </c>
      <c r="P1476" t="str">
        <f>FIXED(Tabla1[[#This Row],[IVA RET]],0)</f>
        <v>0</v>
      </c>
      <c r="R1476" s="35">
        <f>Tabla1[[#This Row],[TASA 16]]*16%</f>
        <v>0</v>
      </c>
    </row>
    <row r="1477" spans="2:20" x14ac:dyDescent="0.25">
      <c r="B1477" t="str">
        <f>'[1]210 Y RFC'!A1477</f>
        <v>FAAS5910067H6</v>
      </c>
      <c r="C1477" t="str">
        <f>'[1]210 Y RFC'!B1477</f>
        <v>210-1474</v>
      </c>
      <c r="D1477" t="str">
        <f>'[1]210 Y RFC'!C1477</f>
        <v>FRANCO ACEVES SERGIO</v>
      </c>
      <c r="E1477" s="28">
        <f>SUMIFS(Tabla16[TASA 16],Tabla16[NUM],Tabla1[[#This Row],[CODIGO]])</f>
        <v>0</v>
      </c>
      <c r="F1477" s="28">
        <f>SUMIFS(Tabla16[TASA 0%],Tabla16[NUM],Tabla1[[#This Row],[CODIGO]])</f>
        <v>0</v>
      </c>
      <c r="G1477" s="28">
        <f>SUMIFS(Tabla16[[EXENTO ]],Tabla16[NUM],Tabla1[[#This Row],[CODIGO]])</f>
        <v>0</v>
      </c>
      <c r="H1477" s="28">
        <f>SUMIFS(Tabla16[IVA],Tabla16[NUM],Tabla1[[#This Row],[CODIGO]])</f>
        <v>0</v>
      </c>
      <c r="I1477" s="28">
        <f>SUMIFS(Tabla16[ISR RET.],Tabla16[NUM],Tabla1[[#This Row],[CODIGO]])</f>
        <v>0</v>
      </c>
      <c r="J1477" s="28">
        <f>SUMIFS(Tabla16[IVA RET.],Tabla16[NUM],Tabla1[[#This Row],[CODIGO]])</f>
        <v>0</v>
      </c>
      <c r="K1477" t="str">
        <f>FIXED(Tabla1[[#This Row],[TASA 16%]],0)</f>
        <v>0</v>
      </c>
      <c r="L1477" t="str">
        <f>FIXED(Tabla1[[#This Row],[TASA 0%]],0)</f>
        <v>0</v>
      </c>
      <c r="M1477" t="str">
        <f>FIXED(Tabla1[[#This Row],[TASA EXE.]],0)</f>
        <v>0</v>
      </c>
      <c r="N1477" t="str">
        <f>FIXED(Tabla1[[#This Row],[IVA]],0)</f>
        <v>0</v>
      </c>
      <c r="O1477" t="str">
        <f>FIXED(Tabla1[[#This Row],[ISR RET]],0)</f>
        <v>0</v>
      </c>
      <c r="P1477" t="str">
        <f>FIXED(Tabla1[[#This Row],[IVA RET]],0)</f>
        <v>0</v>
      </c>
      <c r="R1477" s="35">
        <f>Tabla1[[#This Row],[TASA 16]]*16%</f>
        <v>0</v>
      </c>
    </row>
    <row r="1478" spans="2:20" x14ac:dyDescent="0.25">
      <c r="B1478" t="str">
        <f>'[1]210 Y RFC'!A1478</f>
        <v>CDA0207303A9</v>
      </c>
      <c r="C1478" t="str">
        <f>'[1]210 Y RFC'!B1478</f>
        <v>210-1475</v>
      </c>
      <c r="D1478" t="str">
        <f>'[1]210 Y RFC'!C1478</f>
        <v>CENTRO DE DISTRIBUCION AMERICANO SA DE CV</v>
      </c>
      <c r="E1478" s="28">
        <f>SUMIFS(Tabla16[TASA 16],Tabla16[NUM],Tabla1[[#This Row],[CODIGO]])</f>
        <v>0</v>
      </c>
      <c r="F1478" s="28">
        <f>SUMIFS(Tabla16[TASA 0%],Tabla16[NUM],Tabla1[[#This Row],[CODIGO]])</f>
        <v>0</v>
      </c>
      <c r="G1478" s="28">
        <f>SUMIFS(Tabla16[[EXENTO ]],Tabla16[NUM],Tabla1[[#This Row],[CODIGO]])</f>
        <v>0</v>
      </c>
      <c r="H1478" s="28">
        <f>SUMIFS(Tabla16[IVA],Tabla16[NUM],Tabla1[[#This Row],[CODIGO]])</f>
        <v>0</v>
      </c>
      <c r="I1478" s="28">
        <f>SUMIFS(Tabla16[ISR RET.],Tabla16[NUM],Tabla1[[#This Row],[CODIGO]])</f>
        <v>0</v>
      </c>
      <c r="J1478" s="28">
        <f>SUMIFS(Tabla16[IVA RET.],Tabla16[NUM],Tabla1[[#This Row],[CODIGO]])</f>
        <v>0</v>
      </c>
      <c r="K1478" t="str">
        <f>FIXED(Tabla1[[#This Row],[TASA 16%]],0)</f>
        <v>0</v>
      </c>
      <c r="L1478" t="str">
        <f>FIXED(Tabla1[[#This Row],[TASA 0%]],0)</f>
        <v>0</v>
      </c>
      <c r="M1478" t="str">
        <f>FIXED(Tabla1[[#This Row],[TASA EXE.]],0)</f>
        <v>0</v>
      </c>
      <c r="N1478" t="str">
        <f>FIXED(Tabla1[[#This Row],[IVA]],0)</f>
        <v>0</v>
      </c>
      <c r="O1478" t="str">
        <f>FIXED(Tabla1[[#This Row],[ISR RET]],0)</f>
        <v>0</v>
      </c>
      <c r="P1478" t="str">
        <f>FIXED(Tabla1[[#This Row],[IVA RET]],0)</f>
        <v>0</v>
      </c>
      <c r="R1478" s="35">
        <f>Tabla1[[#This Row],[TASA 16]]*16%</f>
        <v>0</v>
      </c>
      <c r="T1478" s="67"/>
    </row>
    <row r="1479" spans="2:20" x14ac:dyDescent="0.25">
      <c r="B1479" t="str">
        <f>'[1]210 Y RFC'!A1479</f>
        <v>YACO6611128N0</v>
      </c>
      <c r="C1479" t="str">
        <f>'[1]210 Y RFC'!B1479</f>
        <v>210-1476</v>
      </c>
      <c r="D1479" t="str">
        <f>'[1]210 Y RFC'!C1479</f>
        <v>YAÑEZ CORDOVA OSCAR</v>
      </c>
      <c r="E1479" s="28">
        <f>SUMIFS(Tabla16[TASA 16],Tabla16[NUM],Tabla1[[#This Row],[CODIGO]])</f>
        <v>12300</v>
      </c>
      <c r="F1479" s="28">
        <f>SUMIFS(Tabla16[TASA 0%],Tabla16[NUM],Tabla1[[#This Row],[CODIGO]])</f>
        <v>0</v>
      </c>
      <c r="G1479" s="28">
        <f>SUMIFS(Tabla16[[EXENTO ]],Tabla16[NUM],Tabla1[[#This Row],[CODIGO]])</f>
        <v>0</v>
      </c>
      <c r="H1479" s="28">
        <f>SUMIFS(Tabla16[IVA],Tabla16[NUM],Tabla1[[#This Row],[CODIGO]])</f>
        <v>1968</v>
      </c>
      <c r="I1479" s="28">
        <f>SUMIFS(Tabla16[ISR RET.],Tabla16[NUM],Tabla1[[#This Row],[CODIGO]])</f>
        <v>0</v>
      </c>
      <c r="J1479" s="28">
        <f>SUMIFS(Tabla16[IVA RET.],Tabla16[NUM],Tabla1[[#This Row],[CODIGO]])</f>
        <v>0</v>
      </c>
      <c r="K1479" t="str">
        <f>FIXED(Tabla1[[#This Row],[TASA 16%]],0)</f>
        <v>12,300</v>
      </c>
      <c r="L1479" t="str">
        <f>FIXED(Tabla1[[#This Row],[TASA 0%]],0)</f>
        <v>0</v>
      </c>
      <c r="M1479" t="str">
        <f>FIXED(Tabla1[[#This Row],[TASA EXE.]],0)</f>
        <v>0</v>
      </c>
      <c r="N1479" t="str">
        <f>FIXED(Tabla1[[#This Row],[IVA]],0)</f>
        <v>1,968</v>
      </c>
      <c r="O1479" t="str">
        <f>FIXED(Tabla1[[#This Row],[ISR RET]],0)</f>
        <v>0</v>
      </c>
      <c r="P1479" t="str">
        <f>FIXED(Tabla1[[#This Row],[IVA RET]],0)</f>
        <v>0</v>
      </c>
      <c r="R1479" s="35">
        <f>Tabla1[[#This Row],[TASA 16]]*16%</f>
        <v>1968</v>
      </c>
    </row>
    <row r="1480" spans="2:20" x14ac:dyDescent="0.25">
      <c r="B1480" t="str">
        <f>'[1]210 Y RFC'!A1480</f>
        <v>DJA021211D56</v>
      </c>
      <c r="C1480" t="str">
        <f>'[1]210 Y RFC'!B1480</f>
        <v>210-1477</v>
      </c>
      <c r="D1480" t="str">
        <f>'[1]210 Y RFC'!C1480</f>
        <v>DISTRIBUIDORA JA SA DE CV</v>
      </c>
      <c r="E1480" s="28">
        <f>SUMIFS(Tabla16[TASA 16],Tabla16[NUM],Tabla1[[#This Row],[CODIGO]])</f>
        <v>0</v>
      </c>
      <c r="F1480" s="28">
        <f>SUMIFS(Tabla16[TASA 0%],Tabla16[NUM],Tabla1[[#This Row],[CODIGO]])</f>
        <v>0</v>
      </c>
      <c r="G1480" s="28">
        <f>SUMIFS(Tabla16[[EXENTO ]],Tabla16[NUM],Tabla1[[#This Row],[CODIGO]])</f>
        <v>0</v>
      </c>
      <c r="H1480" s="28">
        <f>SUMIFS(Tabla16[IVA],Tabla16[NUM],Tabla1[[#This Row],[CODIGO]])</f>
        <v>0</v>
      </c>
      <c r="I1480" s="28">
        <f>SUMIFS(Tabla16[ISR RET.],Tabla16[NUM],Tabla1[[#This Row],[CODIGO]])</f>
        <v>0</v>
      </c>
      <c r="J1480" s="28">
        <f>SUMIFS(Tabla16[IVA RET.],Tabla16[NUM],Tabla1[[#This Row],[CODIGO]])</f>
        <v>0</v>
      </c>
      <c r="K1480" t="str">
        <f>FIXED(Tabla1[[#This Row],[TASA 16%]],0)</f>
        <v>0</v>
      </c>
      <c r="L1480" t="str">
        <f>FIXED(Tabla1[[#This Row],[TASA 0%]],0)</f>
        <v>0</v>
      </c>
      <c r="M1480" t="str">
        <f>FIXED(Tabla1[[#This Row],[TASA EXE.]],0)</f>
        <v>0</v>
      </c>
      <c r="N1480" t="str">
        <f>FIXED(Tabla1[[#This Row],[IVA]],0)</f>
        <v>0</v>
      </c>
      <c r="O1480" t="str">
        <f>FIXED(Tabla1[[#This Row],[ISR RET]],0)</f>
        <v>0</v>
      </c>
      <c r="P1480" t="str">
        <f>FIXED(Tabla1[[#This Row],[IVA RET]],0)</f>
        <v>0</v>
      </c>
      <c r="R1480" s="35">
        <f>Tabla1[[#This Row],[TASA 16]]*16%</f>
        <v>0</v>
      </c>
    </row>
    <row r="1481" spans="2:20" x14ac:dyDescent="0.25">
      <c r="B1481" t="str">
        <f>'[1]210 Y RFC'!A1481</f>
        <v>EIGO741204569</v>
      </c>
      <c r="C1481" t="str">
        <f>'[1]210 Y RFC'!B1481</f>
        <v>210-1478</v>
      </c>
      <c r="D1481" t="str">
        <f>'[1]210 Y RFC'!C1481</f>
        <v>ENRIQUEZ GONZALEZ OSCAR</v>
      </c>
      <c r="E1481" s="28">
        <f>SUMIFS(Tabla16[TASA 16],Tabla16[NUM],Tabla1[[#This Row],[CODIGO]])</f>
        <v>0</v>
      </c>
      <c r="F1481" s="28">
        <f>SUMIFS(Tabla16[TASA 0%],Tabla16[NUM],Tabla1[[#This Row],[CODIGO]])</f>
        <v>0</v>
      </c>
      <c r="G1481" s="28">
        <f>SUMIFS(Tabla16[[EXENTO ]],Tabla16[NUM],Tabla1[[#This Row],[CODIGO]])</f>
        <v>0</v>
      </c>
      <c r="H1481" s="28">
        <f>SUMIFS(Tabla16[IVA],Tabla16[NUM],Tabla1[[#This Row],[CODIGO]])</f>
        <v>0</v>
      </c>
      <c r="I1481" s="28">
        <f>SUMIFS(Tabla16[ISR RET.],Tabla16[NUM],Tabla1[[#This Row],[CODIGO]])</f>
        <v>0</v>
      </c>
      <c r="J1481" s="28">
        <f>SUMIFS(Tabla16[IVA RET.],Tabla16[NUM],Tabla1[[#This Row],[CODIGO]])</f>
        <v>0</v>
      </c>
      <c r="K1481" t="str">
        <f>FIXED(Tabla1[[#This Row],[TASA 16%]],0)</f>
        <v>0</v>
      </c>
      <c r="L1481" t="str">
        <f>FIXED(Tabla1[[#This Row],[TASA 0%]],0)</f>
        <v>0</v>
      </c>
      <c r="M1481" t="str">
        <f>FIXED(Tabla1[[#This Row],[TASA EXE.]],0)</f>
        <v>0</v>
      </c>
      <c r="N1481" t="str">
        <f>FIXED(Tabla1[[#This Row],[IVA]],0)</f>
        <v>0</v>
      </c>
      <c r="O1481" t="str">
        <f>FIXED(Tabla1[[#This Row],[ISR RET]],0)</f>
        <v>0</v>
      </c>
      <c r="P1481" t="str">
        <f>FIXED(Tabla1[[#This Row],[IVA RET]],0)</f>
        <v>0</v>
      </c>
      <c r="R1481" s="35">
        <f>Tabla1[[#This Row],[TASA 16]]*16%</f>
        <v>0</v>
      </c>
    </row>
    <row r="1482" spans="2:20" x14ac:dyDescent="0.25">
      <c r="B1482">
        <f>'[1]210 Y RFC'!A1482</f>
        <v>0</v>
      </c>
      <c r="C1482" t="str">
        <f>'[1]210 Y RFC'!B1482</f>
        <v>210-1479</v>
      </c>
      <c r="D1482" t="str">
        <f>'[1]210 Y RFC'!C1482</f>
        <v>INSTITUTO MADRE TERESA</v>
      </c>
      <c r="E1482" s="28">
        <f>SUMIFS(Tabla16[TASA 16],Tabla16[NUM],Tabla1[[#This Row],[CODIGO]])</f>
        <v>0</v>
      </c>
      <c r="F1482" s="28">
        <f>SUMIFS(Tabla16[TASA 0%],Tabla16[NUM],Tabla1[[#This Row],[CODIGO]])</f>
        <v>0</v>
      </c>
      <c r="G1482" s="28">
        <f>SUMIFS(Tabla16[[EXENTO ]],Tabla16[NUM],Tabla1[[#This Row],[CODIGO]])</f>
        <v>0</v>
      </c>
      <c r="H1482" s="28">
        <f>SUMIFS(Tabla16[IVA],Tabla16[NUM],Tabla1[[#This Row],[CODIGO]])</f>
        <v>0</v>
      </c>
      <c r="I1482" s="28">
        <f>SUMIFS(Tabla16[ISR RET.],Tabla16[NUM],Tabla1[[#This Row],[CODIGO]])</f>
        <v>0</v>
      </c>
      <c r="J1482" s="28">
        <f>SUMIFS(Tabla16[IVA RET.],Tabla16[NUM],Tabla1[[#This Row],[CODIGO]])</f>
        <v>0</v>
      </c>
      <c r="K1482" t="str">
        <f>FIXED(Tabla1[[#This Row],[TASA 16%]],0)</f>
        <v>0</v>
      </c>
      <c r="L1482" t="str">
        <f>FIXED(Tabla1[[#This Row],[TASA 0%]],0)</f>
        <v>0</v>
      </c>
      <c r="M1482" t="str">
        <f>FIXED(Tabla1[[#This Row],[TASA EXE.]],0)</f>
        <v>0</v>
      </c>
      <c r="N1482" t="str">
        <f>FIXED(Tabla1[[#This Row],[IVA]],0)</f>
        <v>0</v>
      </c>
      <c r="O1482" t="str">
        <f>FIXED(Tabla1[[#This Row],[ISR RET]],0)</f>
        <v>0</v>
      </c>
      <c r="P1482" t="str">
        <f>FIXED(Tabla1[[#This Row],[IVA RET]],0)</f>
        <v>0</v>
      </c>
      <c r="R1482" s="35">
        <f>Tabla1[[#This Row],[TASA 16]]*16%</f>
        <v>0</v>
      </c>
    </row>
    <row r="1483" spans="2:20" x14ac:dyDescent="0.25">
      <c r="B1483" t="str">
        <f>'[1]210 Y RFC'!A1483</f>
        <v>DOPM830822V26</v>
      </c>
      <c r="C1483" t="str">
        <f>'[1]210 Y RFC'!B1483</f>
        <v>210-1480</v>
      </c>
      <c r="D1483" t="str">
        <f>'[1]210 Y RFC'!C1483</f>
        <v>DOMINGUEZ PADILLA MIGUEL ANGEL</v>
      </c>
      <c r="E1483" s="28">
        <f>SUMIFS(Tabla16[TASA 16],Tabla16[NUM],Tabla1[[#This Row],[CODIGO]])</f>
        <v>0</v>
      </c>
      <c r="F1483" s="28">
        <f>SUMIFS(Tabla16[TASA 0%],Tabla16[NUM],Tabla1[[#This Row],[CODIGO]])</f>
        <v>0</v>
      </c>
      <c r="G1483" s="28">
        <f>SUMIFS(Tabla16[[EXENTO ]],Tabla16[NUM],Tabla1[[#This Row],[CODIGO]])</f>
        <v>0</v>
      </c>
      <c r="H1483" s="28">
        <f>SUMIFS(Tabla16[IVA],Tabla16[NUM],Tabla1[[#This Row],[CODIGO]])</f>
        <v>0</v>
      </c>
      <c r="I1483" s="28">
        <f>SUMIFS(Tabla16[ISR RET.],Tabla16[NUM],Tabla1[[#This Row],[CODIGO]])</f>
        <v>0</v>
      </c>
      <c r="J1483" s="28">
        <f>SUMIFS(Tabla16[IVA RET.],Tabla16[NUM],Tabla1[[#This Row],[CODIGO]])</f>
        <v>0</v>
      </c>
      <c r="K1483" t="str">
        <f>FIXED(Tabla1[[#This Row],[TASA 16%]],0)</f>
        <v>0</v>
      </c>
      <c r="L1483" t="str">
        <f>FIXED(Tabla1[[#This Row],[TASA 0%]],0)</f>
        <v>0</v>
      </c>
      <c r="M1483" t="str">
        <f>FIXED(Tabla1[[#This Row],[TASA EXE.]],0)</f>
        <v>0</v>
      </c>
      <c r="N1483" t="str">
        <f>FIXED(Tabla1[[#This Row],[IVA]],0)</f>
        <v>0</v>
      </c>
      <c r="O1483" t="str">
        <f>FIXED(Tabla1[[#This Row],[ISR RET]],0)</f>
        <v>0</v>
      </c>
      <c r="P1483" t="str">
        <f>FIXED(Tabla1[[#This Row],[IVA RET]],0)</f>
        <v>0</v>
      </c>
      <c r="R1483" s="35">
        <f>Tabla1[[#This Row],[TASA 16]]*16%</f>
        <v>0</v>
      </c>
    </row>
    <row r="1484" spans="2:20" x14ac:dyDescent="0.25">
      <c r="B1484" t="str">
        <f>'[1]210 Y RFC'!A1484</f>
        <v>DKE020920TH9</v>
      </c>
      <c r="C1484" t="str">
        <f>'[1]210 Y RFC'!B1484</f>
        <v>210-1481</v>
      </c>
      <c r="D1484" t="str">
        <f>'[1]210 Y RFC'!C1484</f>
        <v>DISTRIBUIDORA KEDSAL SA DE CV</v>
      </c>
      <c r="E1484" s="28">
        <f>SUMIFS(Tabla16[TASA 16],Tabla16[NUM],Tabla1[[#This Row],[CODIGO]])</f>
        <v>0</v>
      </c>
      <c r="F1484" s="28">
        <f>SUMIFS(Tabla16[TASA 0%],Tabla16[NUM],Tabla1[[#This Row],[CODIGO]])</f>
        <v>0</v>
      </c>
      <c r="G1484" s="28">
        <f>SUMIFS(Tabla16[[EXENTO ]],Tabla16[NUM],Tabla1[[#This Row],[CODIGO]])</f>
        <v>0</v>
      </c>
      <c r="H1484" s="28">
        <f>SUMIFS(Tabla16[IVA],Tabla16[NUM],Tabla1[[#This Row],[CODIGO]])</f>
        <v>0</v>
      </c>
      <c r="I1484" s="28">
        <f>SUMIFS(Tabla16[ISR RET.],Tabla16[NUM],Tabla1[[#This Row],[CODIGO]])</f>
        <v>0</v>
      </c>
      <c r="J1484" s="28">
        <f>SUMIFS(Tabla16[IVA RET.],Tabla16[NUM],Tabla1[[#This Row],[CODIGO]])</f>
        <v>0</v>
      </c>
      <c r="K1484" t="str">
        <f>FIXED(Tabla1[[#This Row],[TASA 16%]],0)</f>
        <v>0</v>
      </c>
      <c r="L1484" t="str">
        <f>FIXED(Tabla1[[#This Row],[TASA 0%]],0)</f>
        <v>0</v>
      </c>
      <c r="M1484" t="str">
        <f>FIXED(Tabla1[[#This Row],[TASA EXE.]],0)</f>
        <v>0</v>
      </c>
      <c r="N1484" t="str">
        <f>FIXED(Tabla1[[#This Row],[IVA]],0)</f>
        <v>0</v>
      </c>
      <c r="O1484" t="str">
        <f>FIXED(Tabla1[[#This Row],[ISR RET]],0)</f>
        <v>0</v>
      </c>
      <c r="P1484" t="str">
        <f>FIXED(Tabla1[[#This Row],[IVA RET]],0)</f>
        <v>0</v>
      </c>
      <c r="R1484" s="35">
        <f>Tabla1[[#This Row],[TASA 16]]*16%</f>
        <v>0</v>
      </c>
    </row>
    <row r="1485" spans="2:20" x14ac:dyDescent="0.25">
      <c r="B1485" t="str">
        <f>'[1]210 Y RFC'!A1485</f>
        <v>TOAR710919415</v>
      </c>
      <c r="C1485" t="str">
        <f>'[1]210 Y RFC'!B1485</f>
        <v>210-1482</v>
      </c>
      <c r="D1485" t="str">
        <f>'[1]210 Y RFC'!C1485</f>
        <v>DE LA TORRE ALCALA RODRIGO ALEJANDRO</v>
      </c>
      <c r="E1485" s="28">
        <f>SUMIFS(Tabla16[TASA 16],Tabla16[NUM],Tabla1[[#This Row],[CODIGO]])</f>
        <v>0</v>
      </c>
      <c r="F1485" s="28">
        <f>SUMIFS(Tabla16[TASA 0%],Tabla16[NUM],Tabla1[[#This Row],[CODIGO]])</f>
        <v>0</v>
      </c>
      <c r="G1485" s="28">
        <f>SUMIFS(Tabla16[[EXENTO ]],Tabla16[NUM],Tabla1[[#This Row],[CODIGO]])</f>
        <v>0</v>
      </c>
      <c r="H1485" s="28">
        <f>SUMIFS(Tabla16[IVA],Tabla16[NUM],Tabla1[[#This Row],[CODIGO]])</f>
        <v>0</v>
      </c>
      <c r="I1485" s="28">
        <f>SUMIFS(Tabla16[ISR RET.],Tabla16[NUM],Tabla1[[#This Row],[CODIGO]])</f>
        <v>0</v>
      </c>
      <c r="J1485" s="28">
        <f>SUMIFS(Tabla16[IVA RET.],Tabla16[NUM],Tabla1[[#This Row],[CODIGO]])</f>
        <v>0</v>
      </c>
      <c r="K1485" t="str">
        <f>FIXED(Tabla1[[#This Row],[TASA 16%]],0)</f>
        <v>0</v>
      </c>
      <c r="L1485" t="str">
        <f>FIXED(Tabla1[[#This Row],[TASA 0%]],0)</f>
        <v>0</v>
      </c>
      <c r="M1485" t="str">
        <f>FIXED(Tabla1[[#This Row],[TASA EXE.]],0)</f>
        <v>0</v>
      </c>
      <c r="N1485" t="str">
        <f>FIXED(Tabla1[[#This Row],[IVA]],0)</f>
        <v>0</v>
      </c>
      <c r="O1485" t="str">
        <f>FIXED(Tabla1[[#This Row],[ISR RET]],0)</f>
        <v>0</v>
      </c>
      <c r="P1485" t="str">
        <f>FIXED(Tabla1[[#This Row],[IVA RET]],0)</f>
        <v>0</v>
      </c>
      <c r="R1485" s="35">
        <f>Tabla1[[#This Row],[TASA 16]]*16%</f>
        <v>0</v>
      </c>
    </row>
    <row r="1486" spans="2:20" x14ac:dyDescent="0.25">
      <c r="B1486" t="str">
        <f>'[1]210 Y RFC'!A1486</f>
        <v>RJA001113N4A</v>
      </c>
      <c r="C1486" t="str">
        <f>'[1]210 Y RFC'!B1486</f>
        <v>210-1483</v>
      </c>
      <c r="D1486" t="str">
        <f>'[1]210 Y RFC'!C1486</f>
        <v>REFRIGERACION EN JALISCO SA DE CV</v>
      </c>
      <c r="E1486" s="28">
        <f>SUMIFS(Tabla16[TASA 16],Tabla16[NUM],Tabla1[[#This Row],[CODIGO]])</f>
        <v>0</v>
      </c>
      <c r="F1486" s="28">
        <f>SUMIFS(Tabla16[TASA 0%],Tabla16[NUM],Tabla1[[#This Row],[CODIGO]])</f>
        <v>0</v>
      </c>
      <c r="G1486" s="28">
        <f>SUMIFS(Tabla16[[EXENTO ]],Tabla16[NUM],Tabla1[[#This Row],[CODIGO]])</f>
        <v>0</v>
      </c>
      <c r="H1486" s="28">
        <f>SUMIFS(Tabla16[IVA],Tabla16[NUM],Tabla1[[#This Row],[CODIGO]])</f>
        <v>0</v>
      </c>
      <c r="I1486" s="28">
        <f>SUMIFS(Tabla16[ISR RET.],Tabla16[NUM],Tabla1[[#This Row],[CODIGO]])</f>
        <v>0</v>
      </c>
      <c r="J1486" s="28">
        <f>SUMIFS(Tabla16[IVA RET.],Tabla16[NUM],Tabla1[[#This Row],[CODIGO]])</f>
        <v>0</v>
      </c>
      <c r="K1486" t="str">
        <f>FIXED(Tabla1[[#This Row],[TASA 16%]],0)</f>
        <v>0</v>
      </c>
      <c r="L1486" t="str">
        <f>FIXED(Tabla1[[#This Row],[TASA 0%]],0)</f>
        <v>0</v>
      </c>
      <c r="M1486" t="str">
        <f>FIXED(Tabla1[[#This Row],[TASA EXE.]],0)</f>
        <v>0</v>
      </c>
      <c r="N1486" t="str">
        <f>FIXED(Tabla1[[#This Row],[IVA]],0)</f>
        <v>0</v>
      </c>
      <c r="O1486" t="str">
        <f>FIXED(Tabla1[[#This Row],[ISR RET]],0)</f>
        <v>0</v>
      </c>
      <c r="P1486" t="str">
        <f>FIXED(Tabla1[[#This Row],[IVA RET]],0)</f>
        <v>0</v>
      </c>
      <c r="R1486" s="35">
        <f>Tabla1[[#This Row],[TASA 16]]*16%</f>
        <v>0</v>
      </c>
    </row>
    <row r="1487" spans="2:20" x14ac:dyDescent="0.25">
      <c r="B1487" t="str">
        <f>'[1]210 Y RFC'!A1487</f>
        <v>ZTM111216CH8</v>
      </c>
      <c r="C1487" t="str">
        <f>'[1]210 Y RFC'!B1487</f>
        <v>210-1484</v>
      </c>
      <c r="D1487" t="str">
        <f>'[1]210 Y RFC'!C1487</f>
        <v>ZURICH TEC DE MEXICO SA DE CV</v>
      </c>
      <c r="E1487" s="28">
        <f>SUMIFS(Tabla16[TASA 16],Tabla16[NUM],Tabla1[[#This Row],[CODIGO]])</f>
        <v>0</v>
      </c>
      <c r="F1487" s="28">
        <f>SUMIFS(Tabla16[TASA 0%],Tabla16[NUM],Tabla1[[#This Row],[CODIGO]])</f>
        <v>0</v>
      </c>
      <c r="G1487" s="28">
        <f>SUMIFS(Tabla16[[EXENTO ]],Tabla16[NUM],Tabla1[[#This Row],[CODIGO]])</f>
        <v>0</v>
      </c>
      <c r="H1487" s="28">
        <f>SUMIFS(Tabla16[IVA],Tabla16[NUM],Tabla1[[#This Row],[CODIGO]])</f>
        <v>0</v>
      </c>
      <c r="I1487" s="28">
        <f>SUMIFS(Tabla16[ISR RET.],Tabla16[NUM],Tabla1[[#This Row],[CODIGO]])</f>
        <v>0</v>
      </c>
      <c r="J1487" s="28">
        <f>SUMIFS(Tabla16[IVA RET.],Tabla16[NUM],Tabla1[[#This Row],[CODIGO]])</f>
        <v>0</v>
      </c>
      <c r="K1487" t="str">
        <f>FIXED(Tabla1[[#This Row],[TASA 16%]],0)</f>
        <v>0</v>
      </c>
      <c r="L1487" t="str">
        <f>FIXED(Tabla1[[#This Row],[TASA 0%]],0)</f>
        <v>0</v>
      </c>
      <c r="M1487" t="str">
        <f>FIXED(Tabla1[[#This Row],[TASA EXE.]],0)</f>
        <v>0</v>
      </c>
      <c r="N1487" t="str">
        <f>FIXED(Tabla1[[#This Row],[IVA]],0)</f>
        <v>0</v>
      </c>
      <c r="O1487" t="str">
        <f>FIXED(Tabla1[[#This Row],[ISR RET]],0)</f>
        <v>0</v>
      </c>
      <c r="P1487" t="str">
        <f>FIXED(Tabla1[[#This Row],[IVA RET]],0)</f>
        <v>0</v>
      </c>
      <c r="R1487" s="35">
        <f>Tabla1[[#This Row],[TASA 16]]*16%</f>
        <v>0</v>
      </c>
    </row>
    <row r="1488" spans="2:20" x14ac:dyDescent="0.25">
      <c r="B1488" t="str">
        <f>'[1]210 Y RFC'!A1488</f>
        <v>COC141001839</v>
      </c>
      <c r="C1488" t="str">
        <f>'[1]210 Y RFC'!B1488</f>
        <v>210-1485</v>
      </c>
      <c r="D1488" t="str">
        <f>'[1]210 Y RFC'!C1488</f>
        <v>CREMERIAS DE OCCIDENTE S DE RL DE CV</v>
      </c>
      <c r="E1488" s="28">
        <f>SUMIFS(Tabla16[TASA 16],Tabla16[NUM],Tabla1[[#This Row],[CODIGO]])</f>
        <v>0</v>
      </c>
      <c r="F1488" s="28">
        <f>SUMIFS(Tabla16[TASA 0%],Tabla16[NUM],Tabla1[[#This Row],[CODIGO]])</f>
        <v>0</v>
      </c>
      <c r="G1488" s="28">
        <f>SUMIFS(Tabla16[[EXENTO ]],Tabla16[NUM],Tabla1[[#This Row],[CODIGO]])</f>
        <v>0</v>
      </c>
      <c r="H1488" s="28">
        <f>SUMIFS(Tabla16[IVA],Tabla16[NUM],Tabla1[[#This Row],[CODIGO]])</f>
        <v>0</v>
      </c>
      <c r="I1488" s="28">
        <f>SUMIFS(Tabla16[ISR RET.],Tabla16[NUM],Tabla1[[#This Row],[CODIGO]])</f>
        <v>0</v>
      </c>
      <c r="J1488" s="28">
        <f>SUMIFS(Tabla16[IVA RET.],Tabla16[NUM],Tabla1[[#This Row],[CODIGO]])</f>
        <v>0</v>
      </c>
      <c r="K1488" t="str">
        <f>FIXED(Tabla1[[#This Row],[TASA 16%]],0)</f>
        <v>0</v>
      </c>
      <c r="L1488" t="str">
        <f>FIXED(Tabla1[[#This Row],[TASA 0%]],0)</f>
        <v>0</v>
      </c>
      <c r="M1488" t="str">
        <f>FIXED(Tabla1[[#This Row],[TASA EXE.]],0)</f>
        <v>0</v>
      </c>
      <c r="N1488" t="str">
        <f>FIXED(Tabla1[[#This Row],[IVA]],0)</f>
        <v>0</v>
      </c>
      <c r="O1488" t="str">
        <f>FIXED(Tabla1[[#This Row],[ISR RET]],0)</f>
        <v>0</v>
      </c>
      <c r="P1488" t="str">
        <f>FIXED(Tabla1[[#This Row],[IVA RET]],0)</f>
        <v>0</v>
      </c>
      <c r="R1488" s="35">
        <f>Tabla1[[#This Row],[TASA 16]]*16%</f>
        <v>0</v>
      </c>
    </row>
    <row r="1489" spans="2:20" x14ac:dyDescent="0.25">
      <c r="B1489" t="str">
        <f>'[1]210 Y RFC'!A1489</f>
        <v>PERG810421KH2</v>
      </c>
      <c r="C1489" t="str">
        <f>'[1]210 Y RFC'!B1489</f>
        <v>210-1486</v>
      </c>
      <c r="D1489" t="str">
        <f>'[1]210 Y RFC'!C1489</f>
        <v>PENILLA RIZO JOSE GUADALUPE</v>
      </c>
      <c r="E1489" s="28">
        <f>SUMIFS(Tabla16[TASA 16],Tabla16[NUM],Tabla1[[#This Row],[CODIGO]])</f>
        <v>0</v>
      </c>
      <c r="F1489" s="28">
        <f>SUMIFS(Tabla16[TASA 0%],Tabla16[NUM],Tabla1[[#This Row],[CODIGO]])</f>
        <v>14700</v>
      </c>
      <c r="G1489" s="28">
        <f>SUMIFS(Tabla16[[EXENTO ]],Tabla16[NUM],Tabla1[[#This Row],[CODIGO]])</f>
        <v>1176</v>
      </c>
      <c r="H1489" s="28">
        <f>SUMIFS(Tabla16[IVA],Tabla16[NUM],Tabla1[[#This Row],[CODIGO]])</f>
        <v>0</v>
      </c>
      <c r="I1489" s="28">
        <f>SUMIFS(Tabla16[ISR RET.],Tabla16[NUM],Tabla1[[#This Row],[CODIGO]])</f>
        <v>0</v>
      </c>
      <c r="J1489" s="28">
        <f>SUMIFS(Tabla16[IVA RET.],Tabla16[NUM],Tabla1[[#This Row],[CODIGO]])</f>
        <v>0</v>
      </c>
      <c r="K1489" t="str">
        <f>FIXED(Tabla1[[#This Row],[TASA 16%]],0)</f>
        <v>0</v>
      </c>
      <c r="L1489" t="str">
        <f>FIXED(Tabla1[[#This Row],[TASA 0%]],0)</f>
        <v>14,700</v>
      </c>
      <c r="M1489" t="str">
        <f>FIXED(Tabla1[[#This Row],[TASA EXE.]],0)</f>
        <v>1,176</v>
      </c>
      <c r="N1489" t="str">
        <f>FIXED(Tabla1[[#This Row],[IVA]],0)</f>
        <v>0</v>
      </c>
      <c r="O1489" t="str">
        <f>FIXED(Tabla1[[#This Row],[ISR RET]],0)</f>
        <v>0</v>
      </c>
      <c r="P1489" t="str">
        <f>FIXED(Tabla1[[#This Row],[IVA RET]],0)</f>
        <v>0</v>
      </c>
      <c r="R1489" s="35">
        <f>Tabla1[[#This Row],[TASA 16]]*16%</f>
        <v>0</v>
      </c>
    </row>
    <row r="1490" spans="2:20" x14ac:dyDescent="0.25">
      <c r="B1490" t="str">
        <f>'[1]210 Y RFC'!A1490</f>
        <v>JCO050826UV5</v>
      </c>
      <c r="C1490" t="str">
        <f>'[1]210 Y RFC'!B1490</f>
        <v>210-1487</v>
      </c>
      <c r="D1490" t="str">
        <f>'[1]210 Y RFC'!C1490</f>
        <v>JEA COMERCIALIZADORA SA DE CV</v>
      </c>
      <c r="E1490" s="28">
        <f>SUMIFS(Tabla16[TASA 16],Tabla16[NUM],Tabla1[[#This Row],[CODIGO]])</f>
        <v>0</v>
      </c>
      <c r="F1490" s="28">
        <f>SUMIFS(Tabla16[TASA 0%],Tabla16[NUM],Tabla1[[#This Row],[CODIGO]])</f>
        <v>0</v>
      </c>
      <c r="G1490" s="28">
        <f>SUMIFS(Tabla16[[EXENTO ]],Tabla16[NUM],Tabla1[[#This Row],[CODIGO]])</f>
        <v>0</v>
      </c>
      <c r="H1490" s="28">
        <f>SUMIFS(Tabla16[IVA],Tabla16[NUM],Tabla1[[#This Row],[CODIGO]])</f>
        <v>0</v>
      </c>
      <c r="I1490" s="28">
        <f>SUMIFS(Tabla16[ISR RET.],Tabla16[NUM],Tabla1[[#This Row],[CODIGO]])</f>
        <v>0</v>
      </c>
      <c r="J1490" s="28">
        <f>SUMIFS(Tabla16[IVA RET.],Tabla16[NUM],Tabla1[[#This Row],[CODIGO]])</f>
        <v>0</v>
      </c>
      <c r="K1490" t="str">
        <f>FIXED(Tabla1[[#This Row],[TASA 16%]],0)</f>
        <v>0</v>
      </c>
      <c r="L1490" t="str">
        <f>FIXED(Tabla1[[#This Row],[TASA 0%]],0)</f>
        <v>0</v>
      </c>
      <c r="M1490" t="str">
        <f>FIXED(Tabla1[[#This Row],[TASA EXE.]],0)</f>
        <v>0</v>
      </c>
      <c r="N1490" t="str">
        <f>FIXED(Tabla1[[#This Row],[IVA]],0)</f>
        <v>0</v>
      </c>
      <c r="O1490" t="str">
        <f>FIXED(Tabla1[[#This Row],[ISR RET]],0)</f>
        <v>0</v>
      </c>
      <c r="P1490" t="str">
        <f>FIXED(Tabla1[[#This Row],[IVA RET]],0)</f>
        <v>0</v>
      </c>
      <c r="R1490" s="35">
        <f>Tabla1[[#This Row],[TASA 16]]*16%</f>
        <v>0</v>
      </c>
    </row>
    <row r="1491" spans="2:20" x14ac:dyDescent="0.25">
      <c r="B1491" t="str">
        <f>'[1]210 Y RFC'!A1491</f>
        <v>MERJ761011TU1</v>
      </c>
      <c r="C1491" t="str">
        <f>'[1]210 Y RFC'!B1491</f>
        <v>210-1488</v>
      </c>
      <c r="D1491" t="str">
        <f>'[1]210 Y RFC'!C1491</f>
        <v>MEGIA RAMIREZ JORGE ANTONIO</v>
      </c>
      <c r="E1491" s="28">
        <f>SUMIFS(Tabla16[TASA 16],Tabla16[NUM],Tabla1[[#This Row],[CODIGO]])</f>
        <v>0</v>
      </c>
      <c r="F1491" s="28">
        <f>SUMIFS(Tabla16[TASA 0%],Tabla16[NUM],Tabla1[[#This Row],[CODIGO]])</f>
        <v>0</v>
      </c>
      <c r="G1491" s="28">
        <f>SUMIFS(Tabla16[[EXENTO ]],Tabla16[NUM],Tabla1[[#This Row],[CODIGO]])</f>
        <v>0</v>
      </c>
      <c r="H1491" s="28">
        <f>SUMIFS(Tabla16[IVA],Tabla16[NUM],Tabla1[[#This Row],[CODIGO]])</f>
        <v>0</v>
      </c>
      <c r="I1491" s="28">
        <f>SUMIFS(Tabla16[ISR RET.],Tabla16[NUM],Tabla1[[#This Row],[CODIGO]])</f>
        <v>0</v>
      </c>
      <c r="J1491" s="28">
        <f>SUMIFS(Tabla16[IVA RET.],Tabla16[NUM],Tabla1[[#This Row],[CODIGO]])</f>
        <v>0</v>
      </c>
      <c r="K1491" t="str">
        <f>FIXED(Tabla1[[#This Row],[TASA 16%]],0)</f>
        <v>0</v>
      </c>
      <c r="L1491" t="str">
        <f>FIXED(Tabla1[[#This Row],[TASA 0%]],0)</f>
        <v>0</v>
      </c>
      <c r="M1491" t="str">
        <f>FIXED(Tabla1[[#This Row],[TASA EXE.]],0)</f>
        <v>0</v>
      </c>
      <c r="N1491" t="str">
        <f>FIXED(Tabla1[[#This Row],[IVA]],0)</f>
        <v>0</v>
      </c>
      <c r="O1491" t="str">
        <f>FIXED(Tabla1[[#This Row],[ISR RET]],0)</f>
        <v>0</v>
      </c>
      <c r="P1491" t="str">
        <f>FIXED(Tabla1[[#This Row],[IVA RET]],0)</f>
        <v>0</v>
      </c>
      <c r="R1491" s="35">
        <f>Tabla1[[#This Row],[TASA 16]]*16%</f>
        <v>0</v>
      </c>
    </row>
    <row r="1492" spans="2:20" x14ac:dyDescent="0.25">
      <c r="B1492" t="str">
        <f>'[1]210 Y RFC'!A1492</f>
        <v>MEPJ7005011A6</v>
      </c>
      <c r="C1492" t="str">
        <f>'[1]210 Y RFC'!B1492</f>
        <v>210-1489</v>
      </c>
      <c r="D1492" t="str">
        <f>'[1]210 Y RFC'!C1492</f>
        <v>MEJIA DE LA PAZ JOAQUIN</v>
      </c>
      <c r="E1492" s="28">
        <f>SUMIFS(Tabla16[TASA 16],Tabla16[NUM],Tabla1[[#This Row],[CODIGO]])</f>
        <v>0</v>
      </c>
      <c r="F1492" s="28">
        <f>SUMIFS(Tabla16[TASA 0%],Tabla16[NUM],Tabla1[[#This Row],[CODIGO]])</f>
        <v>0</v>
      </c>
      <c r="G1492" s="28">
        <f>SUMIFS(Tabla16[[EXENTO ]],Tabla16[NUM],Tabla1[[#This Row],[CODIGO]])</f>
        <v>0</v>
      </c>
      <c r="H1492" s="28">
        <f>SUMIFS(Tabla16[IVA],Tabla16[NUM],Tabla1[[#This Row],[CODIGO]])</f>
        <v>0</v>
      </c>
      <c r="I1492" s="28">
        <f>SUMIFS(Tabla16[ISR RET.],Tabla16[NUM],Tabla1[[#This Row],[CODIGO]])</f>
        <v>0</v>
      </c>
      <c r="J1492" s="28">
        <f>SUMIFS(Tabla16[IVA RET.],Tabla16[NUM],Tabla1[[#This Row],[CODIGO]])</f>
        <v>0</v>
      </c>
      <c r="K1492" t="str">
        <f>FIXED(Tabla1[[#This Row],[TASA 16%]],0)</f>
        <v>0</v>
      </c>
      <c r="L1492" t="str">
        <f>FIXED(Tabla1[[#This Row],[TASA 0%]],0)</f>
        <v>0</v>
      </c>
      <c r="M1492" t="str">
        <f>FIXED(Tabla1[[#This Row],[TASA EXE.]],0)</f>
        <v>0</v>
      </c>
      <c r="N1492" t="str">
        <f>FIXED(Tabla1[[#This Row],[IVA]],0)</f>
        <v>0</v>
      </c>
      <c r="O1492" t="str">
        <f>FIXED(Tabla1[[#This Row],[ISR RET]],0)</f>
        <v>0</v>
      </c>
      <c r="P1492" t="str">
        <f>FIXED(Tabla1[[#This Row],[IVA RET]],0)</f>
        <v>0</v>
      </c>
      <c r="R1492" s="35">
        <f>Tabla1[[#This Row],[TASA 16]]*16%</f>
        <v>0</v>
      </c>
    </row>
    <row r="1493" spans="2:20" x14ac:dyDescent="0.25">
      <c r="B1493" t="str">
        <f>'[1]210 Y RFC'!A1493</f>
        <v>PAO810714DJ2</v>
      </c>
      <c r="C1493" t="str">
        <f>'[1]210 Y RFC'!B1493</f>
        <v>210-1490</v>
      </c>
      <c r="D1493" t="str">
        <f>'[1]210 Y RFC'!C1493</f>
        <v>PROVEEDORA AGROPECUARIA DE OCCIDENTE SA DE CV</v>
      </c>
      <c r="E1493" s="28">
        <f>SUMIFS(Tabla16[TASA 16],Tabla16[NUM],Tabla1[[#This Row],[CODIGO]])</f>
        <v>0</v>
      </c>
      <c r="F1493" s="28">
        <f>SUMIFS(Tabla16[TASA 0%],Tabla16[NUM],Tabla1[[#This Row],[CODIGO]])</f>
        <v>0</v>
      </c>
      <c r="G1493" s="28">
        <f>SUMIFS(Tabla16[[EXENTO ]],Tabla16[NUM],Tabla1[[#This Row],[CODIGO]])</f>
        <v>0</v>
      </c>
      <c r="H1493" s="28">
        <f>SUMIFS(Tabla16[IVA],Tabla16[NUM],Tabla1[[#This Row],[CODIGO]])</f>
        <v>0</v>
      </c>
      <c r="I1493" s="28">
        <f>SUMIFS(Tabla16[ISR RET.],Tabla16[NUM],Tabla1[[#This Row],[CODIGO]])</f>
        <v>0</v>
      </c>
      <c r="J1493" s="28">
        <f>SUMIFS(Tabla16[IVA RET.],Tabla16[NUM],Tabla1[[#This Row],[CODIGO]])</f>
        <v>0</v>
      </c>
      <c r="K1493" t="str">
        <f>FIXED(Tabla1[[#This Row],[TASA 16%]],0)</f>
        <v>0</v>
      </c>
      <c r="L1493" t="str">
        <f>FIXED(Tabla1[[#This Row],[TASA 0%]],0)</f>
        <v>0</v>
      </c>
      <c r="M1493" t="str">
        <f>FIXED(Tabla1[[#This Row],[TASA EXE.]],0)</f>
        <v>0</v>
      </c>
      <c r="N1493" t="str">
        <f>FIXED(Tabla1[[#This Row],[IVA]],0)</f>
        <v>0</v>
      </c>
      <c r="O1493" t="str">
        <f>FIXED(Tabla1[[#This Row],[ISR RET]],0)</f>
        <v>0</v>
      </c>
      <c r="P1493" t="str">
        <f>FIXED(Tabla1[[#This Row],[IVA RET]],0)</f>
        <v>0</v>
      </c>
      <c r="R1493" s="35">
        <f>Tabla1[[#This Row],[TASA 16]]*16%</f>
        <v>0</v>
      </c>
      <c r="T1493" s="67"/>
    </row>
    <row r="1494" spans="2:20" x14ac:dyDescent="0.25">
      <c r="B1494" t="str">
        <f>'[1]210 Y RFC'!A1494</f>
        <v>SME900226PF6</v>
      </c>
      <c r="C1494" t="str">
        <f>'[1]210 Y RFC'!B1494</f>
        <v>210-1491</v>
      </c>
      <c r="D1494" t="str">
        <f>'[1]210 Y RFC'!C1494</f>
        <v>SOMAKI DE MEXICO SA DE CV</v>
      </c>
      <c r="E1494" s="28">
        <f>SUMIFS(Tabla16[TASA 16],Tabla16[NUM],Tabla1[[#This Row],[CODIGO]])</f>
        <v>24356.5</v>
      </c>
      <c r="F1494" s="28">
        <f>SUMIFS(Tabla16[TASA 0%],Tabla16[NUM],Tabla1[[#This Row],[CODIGO]])</f>
        <v>0</v>
      </c>
      <c r="G1494" s="28">
        <f>SUMIFS(Tabla16[[EXENTO ]],Tabla16[NUM],Tabla1[[#This Row],[CODIGO]])</f>
        <v>0</v>
      </c>
      <c r="H1494" s="28">
        <f>SUMIFS(Tabla16[IVA],Tabla16[NUM],Tabla1[[#This Row],[CODIGO]])</f>
        <v>3897.04</v>
      </c>
      <c r="I1494" s="28">
        <f>SUMIFS(Tabla16[ISR RET.],Tabla16[NUM],Tabla1[[#This Row],[CODIGO]])</f>
        <v>0</v>
      </c>
      <c r="J1494" s="28">
        <f>SUMIFS(Tabla16[IVA RET.],Tabla16[NUM],Tabla1[[#This Row],[CODIGO]])</f>
        <v>0</v>
      </c>
      <c r="K1494" t="str">
        <f>FIXED(Tabla1[[#This Row],[TASA 16%]],0)</f>
        <v>24,357</v>
      </c>
      <c r="L1494" t="str">
        <f>FIXED(Tabla1[[#This Row],[TASA 0%]],0)</f>
        <v>0</v>
      </c>
      <c r="M1494" t="str">
        <f>FIXED(Tabla1[[#This Row],[TASA EXE.]],0)</f>
        <v>0</v>
      </c>
      <c r="N1494" t="str">
        <f>FIXED(Tabla1[[#This Row],[IVA]],0)</f>
        <v>3,897</v>
      </c>
      <c r="O1494" t="str">
        <f>FIXED(Tabla1[[#This Row],[ISR RET]],0)</f>
        <v>0</v>
      </c>
      <c r="P1494" t="str">
        <f>FIXED(Tabla1[[#This Row],[IVA RET]],0)</f>
        <v>0</v>
      </c>
      <c r="R1494" s="35">
        <f>Tabla1[[#This Row],[TASA 16]]*16%</f>
        <v>3897.12</v>
      </c>
    </row>
    <row r="1495" spans="2:20" x14ac:dyDescent="0.25">
      <c r="B1495" t="str">
        <f>'[1]210 Y RFC'!A1495</f>
        <v>GOFG680615515</v>
      </c>
      <c r="C1495" t="str">
        <f>'[1]210 Y RFC'!B1495</f>
        <v>210-1492</v>
      </c>
      <c r="D1495" t="str">
        <f>'[1]210 Y RFC'!C1495</f>
        <v>GONZALEZ FRANCO GLORIA MARIA</v>
      </c>
      <c r="E1495" s="28">
        <f>SUMIFS(Tabla16[TASA 16],Tabla16[NUM],Tabla1[[#This Row],[CODIGO]])</f>
        <v>0</v>
      </c>
      <c r="F1495" s="28">
        <f>SUMIFS(Tabla16[TASA 0%],Tabla16[NUM],Tabla1[[#This Row],[CODIGO]])</f>
        <v>0</v>
      </c>
      <c r="G1495" s="28">
        <f>SUMIFS(Tabla16[[EXENTO ]],Tabla16[NUM],Tabla1[[#This Row],[CODIGO]])</f>
        <v>0</v>
      </c>
      <c r="H1495" s="28">
        <f>SUMIFS(Tabla16[IVA],Tabla16[NUM],Tabla1[[#This Row],[CODIGO]])</f>
        <v>0</v>
      </c>
      <c r="I1495" s="28">
        <f>SUMIFS(Tabla16[ISR RET.],Tabla16[NUM],Tabla1[[#This Row],[CODIGO]])</f>
        <v>0</v>
      </c>
      <c r="J1495" s="28">
        <f>SUMIFS(Tabla16[IVA RET.],Tabla16[NUM],Tabla1[[#This Row],[CODIGO]])</f>
        <v>0</v>
      </c>
      <c r="K1495" t="str">
        <f>FIXED(Tabla1[[#This Row],[TASA 16%]],0)</f>
        <v>0</v>
      </c>
      <c r="L1495" t="str">
        <f>FIXED(Tabla1[[#This Row],[TASA 0%]],0)</f>
        <v>0</v>
      </c>
      <c r="M1495" t="str">
        <f>FIXED(Tabla1[[#This Row],[TASA EXE.]],0)</f>
        <v>0</v>
      </c>
      <c r="N1495" t="str">
        <f>FIXED(Tabla1[[#This Row],[IVA]],0)</f>
        <v>0</v>
      </c>
      <c r="O1495" t="str">
        <f>FIXED(Tabla1[[#This Row],[ISR RET]],0)</f>
        <v>0</v>
      </c>
      <c r="P1495" t="str">
        <f>FIXED(Tabla1[[#This Row],[IVA RET]],0)</f>
        <v>0</v>
      </c>
      <c r="R1495" s="35">
        <f>Tabla1[[#This Row],[TASA 16]]*16%</f>
        <v>0</v>
      </c>
    </row>
    <row r="1496" spans="2:20" x14ac:dyDescent="0.25">
      <c r="B1496" t="str">
        <f>'[1]210 Y RFC'!A1496</f>
        <v>GOGE630827DG8</v>
      </c>
      <c r="C1496" t="str">
        <f>'[1]210 Y RFC'!B1496</f>
        <v>210-1493</v>
      </c>
      <c r="D1496" t="str">
        <f>'[1]210 Y RFC'!C1496</f>
        <v>GONZALEZ GONZALEZ ELPIDIO</v>
      </c>
      <c r="E1496" s="28">
        <f>SUMIFS(Tabla16[TASA 16],Tabla16[NUM],Tabla1[[#This Row],[CODIGO]])</f>
        <v>0</v>
      </c>
      <c r="F1496" s="28">
        <f>SUMIFS(Tabla16[TASA 0%],Tabla16[NUM],Tabla1[[#This Row],[CODIGO]])</f>
        <v>0</v>
      </c>
      <c r="G1496" s="28">
        <f>SUMIFS(Tabla16[[EXENTO ]],Tabla16[NUM],Tabla1[[#This Row],[CODIGO]])</f>
        <v>0</v>
      </c>
      <c r="H1496" s="28">
        <f>SUMIFS(Tabla16[IVA],Tabla16[NUM],Tabla1[[#This Row],[CODIGO]])</f>
        <v>0</v>
      </c>
      <c r="I1496" s="28">
        <f>SUMIFS(Tabla16[ISR RET.],Tabla16[NUM],Tabla1[[#This Row],[CODIGO]])</f>
        <v>0</v>
      </c>
      <c r="J1496" s="28">
        <f>SUMIFS(Tabla16[IVA RET.],Tabla16[NUM],Tabla1[[#This Row],[CODIGO]])</f>
        <v>0</v>
      </c>
      <c r="K1496" t="str">
        <f>FIXED(Tabla1[[#This Row],[TASA 16%]],0)</f>
        <v>0</v>
      </c>
      <c r="L1496" t="str">
        <f>FIXED(Tabla1[[#This Row],[TASA 0%]],0)</f>
        <v>0</v>
      </c>
      <c r="M1496" t="str">
        <f>FIXED(Tabla1[[#This Row],[TASA EXE.]],0)</f>
        <v>0</v>
      </c>
      <c r="N1496" t="str">
        <f>FIXED(Tabla1[[#This Row],[IVA]],0)</f>
        <v>0</v>
      </c>
      <c r="O1496" t="str">
        <f>FIXED(Tabla1[[#This Row],[ISR RET]],0)</f>
        <v>0</v>
      </c>
      <c r="P1496" t="str">
        <f>FIXED(Tabla1[[#This Row],[IVA RET]],0)</f>
        <v>0</v>
      </c>
      <c r="R1496" s="35">
        <f>Tabla1[[#This Row],[TASA 16]]*16%</f>
        <v>0</v>
      </c>
    </row>
    <row r="1497" spans="2:20" x14ac:dyDescent="0.25">
      <c r="B1497" t="str">
        <f>'[1]210 Y RFC'!A1497</f>
        <v>AEM051021SY6</v>
      </c>
      <c r="C1497" t="str">
        <f>'[1]210 Y RFC'!B1497</f>
        <v>210-1494</v>
      </c>
      <c r="D1497" t="str">
        <f>'[1]210 Y RFC'!C1497</f>
        <v>ALTA ESPECIALIDAD EN MEDICAMENTOS DE JALISCO SA DE CV</v>
      </c>
      <c r="E1497" s="28">
        <f>SUMIFS(Tabla16[TASA 16],Tabla16[NUM],Tabla1[[#This Row],[CODIGO]])</f>
        <v>0</v>
      </c>
      <c r="F1497" s="28">
        <f>SUMIFS(Tabla16[TASA 0%],Tabla16[NUM],Tabla1[[#This Row],[CODIGO]])</f>
        <v>0</v>
      </c>
      <c r="G1497" s="28">
        <f>SUMIFS(Tabla16[[EXENTO ]],Tabla16[NUM],Tabla1[[#This Row],[CODIGO]])</f>
        <v>0</v>
      </c>
      <c r="H1497" s="28">
        <f>SUMIFS(Tabla16[IVA],Tabla16[NUM],Tabla1[[#This Row],[CODIGO]])</f>
        <v>0</v>
      </c>
      <c r="I1497" s="28">
        <f>SUMIFS(Tabla16[ISR RET.],Tabla16[NUM],Tabla1[[#This Row],[CODIGO]])</f>
        <v>0</v>
      </c>
      <c r="J1497" s="28">
        <f>SUMIFS(Tabla16[IVA RET.],Tabla16[NUM],Tabla1[[#This Row],[CODIGO]])</f>
        <v>0</v>
      </c>
      <c r="K1497" t="str">
        <f>FIXED(Tabla1[[#This Row],[TASA 16%]],0)</f>
        <v>0</v>
      </c>
      <c r="L1497" t="str">
        <f>FIXED(Tabla1[[#This Row],[TASA 0%]],0)</f>
        <v>0</v>
      </c>
      <c r="M1497" t="str">
        <f>FIXED(Tabla1[[#This Row],[TASA EXE.]],0)</f>
        <v>0</v>
      </c>
      <c r="N1497" t="str">
        <f>FIXED(Tabla1[[#This Row],[IVA]],0)</f>
        <v>0</v>
      </c>
      <c r="O1497" t="str">
        <f>FIXED(Tabla1[[#This Row],[ISR RET]],0)</f>
        <v>0</v>
      </c>
      <c r="P1497" t="str">
        <f>FIXED(Tabla1[[#This Row],[IVA RET]],0)</f>
        <v>0</v>
      </c>
      <c r="R1497" s="35">
        <f>Tabla1[[#This Row],[TASA 16]]*16%</f>
        <v>0</v>
      </c>
    </row>
    <row r="1498" spans="2:20" x14ac:dyDescent="0.25">
      <c r="B1498" t="str">
        <f>'[1]210 Y RFC'!A1498</f>
        <v>CLD0507145H6</v>
      </c>
      <c r="C1498" t="str">
        <f>'[1]210 Y RFC'!B1498</f>
        <v>210-1495</v>
      </c>
      <c r="D1498" t="str">
        <f>'[1]210 Y RFC'!C1498</f>
        <v>COMERCIALIZADORA DE LACTEOS Y DERIVADOS SA DE CV</v>
      </c>
      <c r="E1498" s="28">
        <f>SUMIFS(Tabla16[TASA 16],Tabla16[NUM],Tabla1[[#This Row],[CODIGO]])</f>
        <v>0</v>
      </c>
      <c r="F1498" s="28">
        <f>SUMIFS(Tabla16[TASA 0%],Tabla16[NUM],Tabla1[[#This Row],[CODIGO]])</f>
        <v>1375094.28</v>
      </c>
      <c r="G1498" s="28">
        <f>SUMIFS(Tabla16[[EXENTO ]],Tabla16[NUM],Tabla1[[#This Row],[CODIGO]])</f>
        <v>0</v>
      </c>
      <c r="H1498" s="28">
        <f>SUMIFS(Tabla16[IVA],Tabla16[NUM],Tabla1[[#This Row],[CODIGO]])</f>
        <v>0</v>
      </c>
      <c r="I1498" s="28">
        <f>SUMIFS(Tabla16[ISR RET.],Tabla16[NUM],Tabla1[[#This Row],[CODIGO]])</f>
        <v>0</v>
      </c>
      <c r="J1498" s="28">
        <f>SUMIFS(Tabla16[IVA RET.],Tabla16[NUM],Tabla1[[#This Row],[CODIGO]])</f>
        <v>0</v>
      </c>
      <c r="K1498" t="str">
        <f>FIXED(Tabla1[[#This Row],[TASA 16%]],0)</f>
        <v>0</v>
      </c>
      <c r="L1498" t="str">
        <f>FIXED(Tabla1[[#This Row],[TASA 0%]],0)</f>
        <v>1,375,094</v>
      </c>
      <c r="M1498" t="str">
        <f>FIXED(Tabla1[[#This Row],[TASA EXE.]],0)</f>
        <v>0</v>
      </c>
      <c r="N1498" t="str">
        <f>FIXED(Tabla1[[#This Row],[IVA]],0)</f>
        <v>0</v>
      </c>
      <c r="O1498" t="str">
        <f>FIXED(Tabla1[[#This Row],[ISR RET]],0)</f>
        <v>0</v>
      </c>
      <c r="P1498" t="str">
        <f>FIXED(Tabla1[[#This Row],[IVA RET]],0)</f>
        <v>0</v>
      </c>
      <c r="R1498" s="35">
        <f>Tabla1[[#This Row],[TASA 16]]*16%</f>
        <v>0</v>
      </c>
    </row>
    <row r="1499" spans="2:20" x14ac:dyDescent="0.25">
      <c r="B1499" t="str">
        <f>'[1]210 Y RFC'!A1499</f>
        <v>PMC0501033T5</v>
      </c>
      <c r="C1499" t="str">
        <f>'[1]210 Y RFC'!B1499</f>
        <v>210-1496</v>
      </c>
      <c r="D1499" t="str">
        <f>'[1]210 Y RFC'!C1499</f>
        <v>PEREZ MANZANO CRUZ SC</v>
      </c>
      <c r="E1499" s="28">
        <f>SUMIFS(Tabla16[TASA 16],Tabla16[NUM],Tabla1[[#This Row],[CODIGO]])</f>
        <v>0</v>
      </c>
      <c r="F1499" s="28">
        <f>SUMIFS(Tabla16[TASA 0%],Tabla16[NUM],Tabla1[[#This Row],[CODIGO]])</f>
        <v>0</v>
      </c>
      <c r="G1499" s="28">
        <f>SUMIFS(Tabla16[[EXENTO ]],Tabla16[NUM],Tabla1[[#This Row],[CODIGO]])</f>
        <v>0</v>
      </c>
      <c r="H1499" s="28">
        <f>SUMIFS(Tabla16[IVA],Tabla16[NUM],Tabla1[[#This Row],[CODIGO]])</f>
        <v>0</v>
      </c>
      <c r="I1499" s="28">
        <f>SUMIFS(Tabla16[ISR RET.],Tabla16[NUM],Tabla1[[#This Row],[CODIGO]])</f>
        <v>0</v>
      </c>
      <c r="J1499" s="28">
        <f>SUMIFS(Tabla16[IVA RET.],Tabla16[NUM],Tabla1[[#This Row],[CODIGO]])</f>
        <v>0</v>
      </c>
      <c r="K1499" t="str">
        <f>FIXED(Tabla1[[#This Row],[TASA 16%]],0)</f>
        <v>0</v>
      </c>
      <c r="L1499" t="str">
        <f>FIXED(Tabla1[[#This Row],[TASA 0%]],0)</f>
        <v>0</v>
      </c>
      <c r="M1499" t="str">
        <f>FIXED(Tabla1[[#This Row],[TASA EXE.]],0)</f>
        <v>0</v>
      </c>
      <c r="N1499" t="str">
        <f>FIXED(Tabla1[[#This Row],[IVA]],0)</f>
        <v>0</v>
      </c>
      <c r="O1499" t="str">
        <f>FIXED(Tabla1[[#This Row],[ISR RET]],0)</f>
        <v>0</v>
      </c>
      <c r="P1499" t="str">
        <f>FIXED(Tabla1[[#This Row],[IVA RET]],0)</f>
        <v>0</v>
      </c>
      <c r="R1499" s="35">
        <f>Tabla1[[#This Row],[TASA 16]]*16%</f>
        <v>0</v>
      </c>
    </row>
    <row r="1500" spans="2:20" x14ac:dyDescent="0.25">
      <c r="B1500" t="str">
        <f>'[1]210 Y RFC'!A1500</f>
        <v>RTE040310568</v>
      </c>
      <c r="C1500" t="str">
        <f>'[1]210 Y RFC'!B1500</f>
        <v>210-1497</v>
      </c>
      <c r="D1500" t="str">
        <f>'[1]210 Y RFC'!C1500</f>
        <v>ROYAL TEA SA DE CV</v>
      </c>
      <c r="E1500" s="28">
        <f>SUMIFS(Tabla16[TASA 16],Tabla16[NUM],Tabla1[[#This Row],[CODIGO]])</f>
        <v>0</v>
      </c>
      <c r="F1500" s="28">
        <f>SUMIFS(Tabla16[TASA 0%],Tabla16[NUM],Tabla1[[#This Row],[CODIGO]])</f>
        <v>0</v>
      </c>
      <c r="G1500" s="28">
        <f>SUMIFS(Tabla16[[EXENTO ]],Tabla16[NUM],Tabla1[[#This Row],[CODIGO]])</f>
        <v>0</v>
      </c>
      <c r="H1500" s="28">
        <f>SUMIFS(Tabla16[IVA],Tabla16[NUM],Tabla1[[#This Row],[CODIGO]])</f>
        <v>0</v>
      </c>
      <c r="I1500" s="28">
        <f>SUMIFS(Tabla16[ISR RET.],Tabla16[NUM],Tabla1[[#This Row],[CODIGO]])</f>
        <v>0</v>
      </c>
      <c r="J1500" s="28">
        <f>SUMIFS(Tabla16[IVA RET.],Tabla16[NUM],Tabla1[[#This Row],[CODIGO]])</f>
        <v>0</v>
      </c>
      <c r="K1500" t="str">
        <f>FIXED(Tabla1[[#This Row],[TASA 16%]],0)</f>
        <v>0</v>
      </c>
      <c r="L1500" t="str">
        <f>FIXED(Tabla1[[#This Row],[TASA 0%]],0)</f>
        <v>0</v>
      </c>
      <c r="M1500" t="str">
        <f>FIXED(Tabla1[[#This Row],[TASA EXE.]],0)</f>
        <v>0</v>
      </c>
      <c r="N1500" t="str">
        <f>FIXED(Tabla1[[#This Row],[IVA]],0)</f>
        <v>0</v>
      </c>
      <c r="O1500" t="str">
        <f>FIXED(Tabla1[[#This Row],[ISR RET]],0)</f>
        <v>0</v>
      </c>
      <c r="P1500" t="str">
        <f>FIXED(Tabla1[[#This Row],[IVA RET]],0)</f>
        <v>0</v>
      </c>
      <c r="R1500" s="35">
        <f>Tabla1[[#This Row],[TASA 16]]*16%</f>
        <v>0</v>
      </c>
    </row>
    <row r="1501" spans="2:20" x14ac:dyDescent="0.25">
      <c r="B1501" t="str">
        <f>'[1]210 Y RFC'!A1501</f>
        <v>VAZA630819D99</v>
      </c>
      <c r="C1501" t="str">
        <f>'[1]210 Y RFC'!B1501</f>
        <v>210-1498</v>
      </c>
      <c r="D1501" t="str">
        <f>'[1]210 Y RFC'!C1501</f>
        <v>VALDEZ ZAMORA ANA LILIA</v>
      </c>
      <c r="E1501" s="28">
        <f>SUMIFS(Tabla16[TASA 16],Tabla16[NUM],Tabla1[[#This Row],[CODIGO]])</f>
        <v>0</v>
      </c>
      <c r="F1501" s="28">
        <f>SUMIFS(Tabla16[TASA 0%],Tabla16[NUM],Tabla1[[#This Row],[CODIGO]])</f>
        <v>0</v>
      </c>
      <c r="G1501" s="28">
        <f>SUMIFS(Tabla16[[EXENTO ]],Tabla16[NUM],Tabla1[[#This Row],[CODIGO]])</f>
        <v>0</v>
      </c>
      <c r="H1501" s="28">
        <f>SUMIFS(Tabla16[IVA],Tabla16[NUM],Tabla1[[#This Row],[CODIGO]])</f>
        <v>0</v>
      </c>
      <c r="I1501" s="28">
        <f>SUMIFS(Tabla16[ISR RET.],Tabla16[NUM],Tabla1[[#This Row],[CODIGO]])</f>
        <v>0</v>
      </c>
      <c r="J1501" s="28">
        <f>SUMIFS(Tabla16[IVA RET.],Tabla16[NUM],Tabla1[[#This Row],[CODIGO]])</f>
        <v>0</v>
      </c>
      <c r="K1501" t="str">
        <f>FIXED(Tabla1[[#This Row],[TASA 16%]],0)</f>
        <v>0</v>
      </c>
      <c r="L1501" t="str">
        <f>FIXED(Tabla1[[#This Row],[TASA 0%]],0)</f>
        <v>0</v>
      </c>
      <c r="M1501" t="str">
        <f>FIXED(Tabla1[[#This Row],[TASA EXE.]],0)</f>
        <v>0</v>
      </c>
      <c r="N1501" t="str">
        <f>FIXED(Tabla1[[#This Row],[IVA]],0)</f>
        <v>0</v>
      </c>
      <c r="O1501" t="str">
        <f>FIXED(Tabla1[[#This Row],[ISR RET]],0)</f>
        <v>0</v>
      </c>
      <c r="P1501" t="str">
        <f>FIXED(Tabla1[[#This Row],[IVA RET]],0)</f>
        <v>0</v>
      </c>
      <c r="R1501" s="35">
        <f>Tabla1[[#This Row],[TASA 16]]*16%</f>
        <v>0</v>
      </c>
    </row>
    <row r="1502" spans="2:20" x14ac:dyDescent="0.25">
      <c r="B1502" t="str">
        <f>'[1]210 Y RFC'!A1502</f>
        <v>GAFA491009RLA</v>
      </c>
      <c r="C1502" t="str">
        <f>'[1]210 Y RFC'!B1502</f>
        <v>210-1499</v>
      </c>
      <c r="D1502" t="str">
        <f>'[1]210 Y RFC'!C1502</f>
        <v>GARCIA FUENTES ARTURO</v>
      </c>
      <c r="E1502" s="28">
        <f>SUMIFS(Tabla16[TASA 16],Tabla16[NUM],Tabla1[[#This Row],[CODIGO]])</f>
        <v>0</v>
      </c>
      <c r="F1502" s="28">
        <f>SUMIFS(Tabla16[TASA 0%],Tabla16[NUM],Tabla1[[#This Row],[CODIGO]])</f>
        <v>0</v>
      </c>
      <c r="G1502" s="28">
        <f>SUMIFS(Tabla16[[EXENTO ]],Tabla16[NUM],Tabla1[[#This Row],[CODIGO]])</f>
        <v>0</v>
      </c>
      <c r="H1502" s="28">
        <f>SUMIFS(Tabla16[IVA],Tabla16[NUM],Tabla1[[#This Row],[CODIGO]])</f>
        <v>0</v>
      </c>
      <c r="I1502" s="28">
        <f>SUMIFS(Tabla16[ISR RET.],Tabla16[NUM],Tabla1[[#This Row],[CODIGO]])</f>
        <v>0</v>
      </c>
      <c r="J1502" s="28">
        <f>SUMIFS(Tabla16[IVA RET.],Tabla16[NUM],Tabla1[[#This Row],[CODIGO]])</f>
        <v>0</v>
      </c>
      <c r="K1502" t="str">
        <f>FIXED(Tabla1[[#This Row],[TASA 16%]],0)</f>
        <v>0</v>
      </c>
      <c r="L1502" t="str">
        <f>FIXED(Tabla1[[#This Row],[TASA 0%]],0)</f>
        <v>0</v>
      </c>
      <c r="M1502" t="str">
        <f>FIXED(Tabla1[[#This Row],[TASA EXE.]],0)</f>
        <v>0</v>
      </c>
      <c r="N1502" t="str">
        <f>FIXED(Tabla1[[#This Row],[IVA]],0)</f>
        <v>0</v>
      </c>
      <c r="O1502" t="str">
        <f>FIXED(Tabla1[[#This Row],[ISR RET]],0)</f>
        <v>0</v>
      </c>
      <c r="P1502" t="str">
        <f>FIXED(Tabla1[[#This Row],[IVA RET]],0)</f>
        <v>0</v>
      </c>
      <c r="R1502" s="35">
        <f>Tabla1[[#This Row],[TASA 16]]*16%</f>
        <v>0</v>
      </c>
    </row>
    <row r="1503" spans="2:20" x14ac:dyDescent="0.25">
      <c r="B1503" t="str">
        <f>'[1]210 Y RFC'!A1503</f>
        <v>RUSS570903N2A</v>
      </c>
      <c r="C1503" t="str">
        <f>'[1]210 Y RFC'!B1503</f>
        <v>210-1500</v>
      </c>
      <c r="D1503" t="str">
        <f>'[1]210 Y RFC'!C1503</f>
        <v>RUBIO SANTIAGO SALVADOR</v>
      </c>
      <c r="E1503" s="28">
        <f>SUMIFS(Tabla16[TASA 16],Tabla16[NUM],Tabla1[[#This Row],[CODIGO]])</f>
        <v>0</v>
      </c>
      <c r="F1503" s="28">
        <f>SUMIFS(Tabla16[TASA 0%],Tabla16[NUM],Tabla1[[#This Row],[CODIGO]])</f>
        <v>0</v>
      </c>
      <c r="G1503" s="28">
        <f>SUMIFS(Tabla16[[EXENTO ]],Tabla16[NUM],Tabla1[[#This Row],[CODIGO]])</f>
        <v>0</v>
      </c>
      <c r="H1503" s="28">
        <f>SUMIFS(Tabla16[IVA],Tabla16[NUM],Tabla1[[#This Row],[CODIGO]])</f>
        <v>0</v>
      </c>
      <c r="I1503" s="28">
        <f>SUMIFS(Tabla16[ISR RET.],Tabla16[NUM],Tabla1[[#This Row],[CODIGO]])</f>
        <v>0</v>
      </c>
      <c r="J1503" s="28">
        <f>SUMIFS(Tabla16[IVA RET.],Tabla16[NUM],Tabla1[[#This Row],[CODIGO]])</f>
        <v>0</v>
      </c>
      <c r="K1503" t="str">
        <f>FIXED(Tabla1[[#This Row],[TASA 16%]],0)</f>
        <v>0</v>
      </c>
      <c r="L1503" t="str">
        <f>FIXED(Tabla1[[#This Row],[TASA 0%]],0)</f>
        <v>0</v>
      </c>
      <c r="M1503" t="str">
        <f>FIXED(Tabla1[[#This Row],[TASA EXE.]],0)</f>
        <v>0</v>
      </c>
      <c r="N1503" t="str">
        <f>FIXED(Tabla1[[#This Row],[IVA]],0)</f>
        <v>0</v>
      </c>
      <c r="O1503" t="str">
        <f>FIXED(Tabla1[[#This Row],[ISR RET]],0)</f>
        <v>0</v>
      </c>
      <c r="P1503" t="str">
        <f>FIXED(Tabla1[[#This Row],[IVA RET]],0)</f>
        <v>0</v>
      </c>
      <c r="R1503" s="35">
        <f>Tabla1[[#This Row],[TASA 16]]*16%</f>
        <v>0</v>
      </c>
    </row>
    <row r="1504" spans="2:20" x14ac:dyDescent="0.25">
      <c r="B1504" t="str">
        <f>'[1]210 Y RFC'!A1504</f>
        <v>LOGM670801MF5</v>
      </c>
      <c r="C1504" t="str">
        <f>'[1]210 Y RFC'!B1504</f>
        <v>210-1501</v>
      </c>
      <c r="D1504" t="str">
        <f>'[1]210 Y RFC'!C1504</f>
        <v>LOPEZ GARCIA MARTIN ALBERTO</v>
      </c>
      <c r="E1504" s="28">
        <f>SUMIFS(Tabla16[TASA 16],Tabla16[NUM],Tabla1[[#This Row],[CODIGO]])</f>
        <v>0</v>
      </c>
      <c r="F1504" s="28">
        <f>SUMIFS(Tabla16[TASA 0%],Tabla16[NUM],Tabla1[[#This Row],[CODIGO]])</f>
        <v>0</v>
      </c>
      <c r="G1504" s="28">
        <f>SUMIFS(Tabla16[[EXENTO ]],Tabla16[NUM],Tabla1[[#This Row],[CODIGO]])</f>
        <v>0</v>
      </c>
      <c r="H1504" s="28">
        <f>SUMIFS(Tabla16[IVA],Tabla16[NUM],Tabla1[[#This Row],[CODIGO]])</f>
        <v>0</v>
      </c>
      <c r="I1504" s="28">
        <f>SUMIFS(Tabla16[ISR RET.],Tabla16[NUM],Tabla1[[#This Row],[CODIGO]])</f>
        <v>0</v>
      </c>
      <c r="J1504" s="28">
        <f>SUMIFS(Tabla16[IVA RET.],Tabla16[NUM],Tabla1[[#This Row],[CODIGO]])</f>
        <v>0</v>
      </c>
      <c r="K1504" t="str">
        <f>FIXED(Tabla1[[#This Row],[TASA 16%]],0)</f>
        <v>0</v>
      </c>
      <c r="L1504" t="str">
        <f>FIXED(Tabla1[[#This Row],[TASA 0%]],0)</f>
        <v>0</v>
      </c>
      <c r="M1504" t="str">
        <f>FIXED(Tabla1[[#This Row],[TASA EXE.]],0)</f>
        <v>0</v>
      </c>
      <c r="N1504" t="str">
        <f>FIXED(Tabla1[[#This Row],[IVA]],0)</f>
        <v>0</v>
      </c>
      <c r="O1504" t="str">
        <f>FIXED(Tabla1[[#This Row],[ISR RET]],0)</f>
        <v>0</v>
      </c>
      <c r="P1504" t="str">
        <f>FIXED(Tabla1[[#This Row],[IVA RET]],0)</f>
        <v>0</v>
      </c>
      <c r="R1504" s="35">
        <f>Tabla1[[#This Row],[TASA 16]]*16%</f>
        <v>0</v>
      </c>
    </row>
    <row r="1505" spans="2:18" x14ac:dyDescent="0.25">
      <c r="B1505" t="str">
        <f>'[1]210 Y RFC'!A1505</f>
        <v>HENL700808FX3</v>
      </c>
      <c r="C1505" t="str">
        <f>'[1]210 Y RFC'!B1505</f>
        <v>210-1502</v>
      </c>
      <c r="D1505" t="str">
        <f>'[1]210 Y RFC'!C1505</f>
        <v>HERNANDEZ NAVARRO LUIS</v>
      </c>
      <c r="E1505" s="28">
        <f>SUMIFS(Tabla16[TASA 16],Tabla16[NUM],Tabla1[[#This Row],[CODIGO]])</f>
        <v>0</v>
      </c>
      <c r="F1505" s="28">
        <f>SUMIFS(Tabla16[TASA 0%],Tabla16[NUM],Tabla1[[#This Row],[CODIGO]])</f>
        <v>0</v>
      </c>
      <c r="G1505" s="28">
        <f>SUMIFS(Tabla16[[EXENTO ]],Tabla16[NUM],Tabla1[[#This Row],[CODIGO]])</f>
        <v>0</v>
      </c>
      <c r="H1505" s="28">
        <f>SUMIFS(Tabla16[IVA],Tabla16[NUM],Tabla1[[#This Row],[CODIGO]])</f>
        <v>0</v>
      </c>
      <c r="I1505" s="28">
        <f>SUMIFS(Tabla16[ISR RET.],Tabla16[NUM],Tabla1[[#This Row],[CODIGO]])</f>
        <v>0</v>
      </c>
      <c r="J1505" s="28">
        <f>SUMIFS(Tabla16[IVA RET.],Tabla16[NUM],Tabla1[[#This Row],[CODIGO]])</f>
        <v>0</v>
      </c>
      <c r="K1505" t="str">
        <f>FIXED(Tabla1[[#This Row],[TASA 16%]],0)</f>
        <v>0</v>
      </c>
      <c r="L1505" t="str">
        <f>FIXED(Tabla1[[#This Row],[TASA 0%]],0)</f>
        <v>0</v>
      </c>
      <c r="M1505" t="str">
        <f>FIXED(Tabla1[[#This Row],[TASA EXE.]],0)</f>
        <v>0</v>
      </c>
      <c r="N1505" t="str">
        <f>FIXED(Tabla1[[#This Row],[IVA]],0)</f>
        <v>0</v>
      </c>
      <c r="O1505" t="str">
        <f>FIXED(Tabla1[[#This Row],[ISR RET]],0)</f>
        <v>0</v>
      </c>
      <c r="P1505" t="str">
        <f>FIXED(Tabla1[[#This Row],[IVA RET]],0)</f>
        <v>0</v>
      </c>
      <c r="R1505" s="35">
        <f>Tabla1[[#This Row],[TASA 16]]*16%</f>
        <v>0</v>
      </c>
    </row>
    <row r="1506" spans="2:18" x14ac:dyDescent="0.25">
      <c r="B1506" t="str">
        <f>'[1]210 Y RFC'!A1506</f>
        <v>FED031118TH1</v>
      </c>
      <c r="C1506" t="str">
        <f>'[1]210 Y RFC'!B1506</f>
        <v>210-1503</v>
      </c>
      <c r="D1506" t="str">
        <f>'[1]210 Y RFC'!C1506</f>
        <v>FABRICA DE ETIQUETAS D' MARCAS Y COMERCIALIZADORA SA DE CV</v>
      </c>
      <c r="E1506" s="28">
        <f>SUMIFS(Tabla16[TASA 16],Tabla16[NUM],Tabla1[[#This Row],[CODIGO]])</f>
        <v>0</v>
      </c>
      <c r="F1506" s="28">
        <f>SUMIFS(Tabla16[TASA 0%],Tabla16[NUM],Tabla1[[#This Row],[CODIGO]])</f>
        <v>0</v>
      </c>
      <c r="G1506" s="28">
        <f>SUMIFS(Tabla16[[EXENTO ]],Tabla16[NUM],Tabla1[[#This Row],[CODIGO]])</f>
        <v>0</v>
      </c>
      <c r="H1506" s="28">
        <f>SUMIFS(Tabla16[IVA],Tabla16[NUM],Tabla1[[#This Row],[CODIGO]])</f>
        <v>0</v>
      </c>
      <c r="I1506" s="28">
        <f>SUMIFS(Tabla16[ISR RET.],Tabla16[NUM],Tabla1[[#This Row],[CODIGO]])</f>
        <v>0</v>
      </c>
      <c r="J1506" s="28">
        <f>SUMIFS(Tabla16[IVA RET.],Tabla16[NUM],Tabla1[[#This Row],[CODIGO]])</f>
        <v>0</v>
      </c>
      <c r="K1506" t="str">
        <f>FIXED(Tabla1[[#This Row],[TASA 16%]],0)</f>
        <v>0</v>
      </c>
      <c r="L1506" t="str">
        <f>FIXED(Tabla1[[#This Row],[TASA 0%]],0)</f>
        <v>0</v>
      </c>
      <c r="M1506" t="str">
        <f>FIXED(Tabla1[[#This Row],[TASA EXE.]],0)</f>
        <v>0</v>
      </c>
      <c r="N1506" t="str">
        <f>FIXED(Tabla1[[#This Row],[IVA]],0)</f>
        <v>0</v>
      </c>
      <c r="O1506" t="str">
        <f>FIXED(Tabla1[[#This Row],[ISR RET]],0)</f>
        <v>0</v>
      </c>
      <c r="P1506" t="str">
        <f>FIXED(Tabla1[[#This Row],[IVA RET]],0)</f>
        <v>0</v>
      </c>
      <c r="R1506" s="35">
        <f>Tabla1[[#This Row],[TASA 16]]*16%</f>
        <v>0</v>
      </c>
    </row>
    <row r="1507" spans="2:18" x14ac:dyDescent="0.25">
      <c r="B1507" t="str">
        <f>'[1]210 Y RFC'!A1507</f>
        <v>NABE8010218V8</v>
      </c>
      <c r="C1507" t="str">
        <f>'[1]210 Y RFC'!B1507</f>
        <v>210-1504</v>
      </c>
      <c r="D1507" t="str">
        <f>'[1]210 Y RFC'!C1507</f>
        <v>NAVARRO BARBA EMMANUEL</v>
      </c>
      <c r="E1507" s="28">
        <f>SUMIFS(Tabla16[TASA 16],Tabla16[NUM],Tabla1[[#This Row],[CODIGO]])</f>
        <v>0</v>
      </c>
      <c r="F1507" s="28">
        <f>SUMIFS(Tabla16[TASA 0%],Tabla16[NUM],Tabla1[[#This Row],[CODIGO]])</f>
        <v>0</v>
      </c>
      <c r="G1507" s="28">
        <f>SUMIFS(Tabla16[[EXENTO ]],Tabla16[NUM],Tabla1[[#This Row],[CODIGO]])</f>
        <v>0</v>
      </c>
      <c r="H1507" s="28">
        <f>SUMIFS(Tabla16[IVA],Tabla16[NUM],Tabla1[[#This Row],[CODIGO]])</f>
        <v>0</v>
      </c>
      <c r="I1507" s="28">
        <f>SUMIFS(Tabla16[ISR RET.],Tabla16[NUM],Tabla1[[#This Row],[CODIGO]])</f>
        <v>0</v>
      </c>
      <c r="J1507" s="28">
        <f>SUMIFS(Tabla16[IVA RET.],Tabla16[NUM],Tabla1[[#This Row],[CODIGO]])</f>
        <v>0</v>
      </c>
      <c r="K1507" t="str">
        <f>FIXED(Tabla1[[#This Row],[TASA 16%]],0)</f>
        <v>0</v>
      </c>
      <c r="L1507" t="str">
        <f>FIXED(Tabla1[[#This Row],[TASA 0%]],0)</f>
        <v>0</v>
      </c>
      <c r="M1507" t="str">
        <f>FIXED(Tabla1[[#This Row],[TASA EXE.]],0)</f>
        <v>0</v>
      </c>
      <c r="N1507" t="str">
        <f>FIXED(Tabla1[[#This Row],[IVA]],0)</f>
        <v>0</v>
      </c>
      <c r="O1507" t="str">
        <f>FIXED(Tabla1[[#This Row],[ISR RET]],0)</f>
        <v>0</v>
      </c>
      <c r="P1507" t="str">
        <f>FIXED(Tabla1[[#This Row],[IVA RET]],0)</f>
        <v>0</v>
      </c>
      <c r="R1507" s="35">
        <f>Tabla1[[#This Row],[TASA 16]]*16%</f>
        <v>0</v>
      </c>
    </row>
    <row r="1508" spans="2:18" x14ac:dyDescent="0.25">
      <c r="B1508" t="str">
        <f>'[1]210 Y RFC'!A1508</f>
        <v>GUCN761118E34</v>
      </c>
      <c r="C1508" t="str">
        <f>'[1]210 Y RFC'!B1508</f>
        <v>210-1505</v>
      </c>
      <c r="D1508" t="str">
        <f>'[1]210 Y RFC'!C1508</f>
        <v>GUERRERO COSS Y LEON NOE</v>
      </c>
      <c r="E1508" s="28">
        <f>SUMIFS(Tabla16[TASA 16],Tabla16[NUM],Tabla1[[#This Row],[CODIGO]])</f>
        <v>0</v>
      </c>
      <c r="F1508" s="28">
        <f>SUMIFS(Tabla16[TASA 0%],Tabla16[NUM],Tabla1[[#This Row],[CODIGO]])</f>
        <v>0</v>
      </c>
      <c r="G1508" s="28">
        <f>SUMIFS(Tabla16[[EXENTO ]],Tabla16[NUM],Tabla1[[#This Row],[CODIGO]])</f>
        <v>0</v>
      </c>
      <c r="H1508" s="28">
        <f>SUMIFS(Tabla16[IVA],Tabla16[NUM],Tabla1[[#This Row],[CODIGO]])</f>
        <v>0</v>
      </c>
      <c r="I1508" s="28">
        <f>SUMIFS(Tabla16[ISR RET.],Tabla16[NUM],Tabla1[[#This Row],[CODIGO]])</f>
        <v>0</v>
      </c>
      <c r="J1508" s="28">
        <f>SUMIFS(Tabla16[IVA RET.],Tabla16[NUM],Tabla1[[#This Row],[CODIGO]])</f>
        <v>0</v>
      </c>
      <c r="K1508" t="str">
        <f>FIXED(Tabla1[[#This Row],[TASA 16%]],0)</f>
        <v>0</v>
      </c>
      <c r="L1508" t="str">
        <f>FIXED(Tabla1[[#This Row],[TASA 0%]],0)</f>
        <v>0</v>
      </c>
      <c r="M1508" t="str">
        <f>FIXED(Tabla1[[#This Row],[TASA EXE.]],0)</f>
        <v>0</v>
      </c>
      <c r="N1508" t="str">
        <f>FIXED(Tabla1[[#This Row],[IVA]],0)</f>
        <v>0</v>
      </c>
      <c r="O1508" t="str">
        <f>FIXED(Tabla1[[#This Row],[ISR RET]],0)</f>
        <v>0</v>
      </c>
      <c r="P1508" t="str">
        <f>FIXED(Tabla1[[#This Row],[IVA RET]],0)</f>
        <v>0</v>
      </c>
      <c r="R1508" s="35">
        <f>Tabla1[[#This Row],[TASA 16]]*16%</f>
        <v>0</v>
      </c>
    </row>
    <row r="1509" spans="2:18" x14ac:dyDescent="0.25">
      <c r="B1509" t="str">
        <f>'[1]210 Y RFC'!A1509</f>
        <v>AJA670613KM0</v>
      </c>
      <c r="C1509" t="str">
        <f>'[1]210 Y RFC'!B1509</f>
        <v>210-1506</v>
      </c>
      <c r="D1509" t="str">
        <f>'[1]210 Y RFC'!C1509</f>
        <v>ASOCIACION JALISCIENSE DE ACCION CONTRA LA LEPRA AC</v>
      </c>
      <c r="E1509" s="28">
        <f>SUMIFS(Tabla16[TASA 16],Tabla16[NUM],Tabla1[[#This Row],[CODIGO]])</f>
        <v>0</v>
      </c>
      <c r="F1509" s="28">
        <f>SUMIFS(Tabla16[TASA 0%],Tabla16[NUM],Tabla1[[#This Row],[CODIGO]])</f>
        <v>0</v>
      </c>
      <c r="G1509" s="28">
        <f>SUMIFS(Tabla16[[EXENTO ]],Tabla16[NUM],Tabla1[[#This Row],[CODIGO]])</f>
        <v>0</v>
      </c>
      <c r="H1509" s="28">
        <f>SUMIFS(Tabla16[IVA],Tabla16[NUM],Tabla1[[#This Row],[CODIGO]])</f>
        <v>0</v>
      </c>
      <c r="I1509" s="28">
        <f>SUMIFS(Tabla16[ISR RET.],Tabla16[NUM],Tabla1[[#This Row],[CODIGO]])</f>
        <v>0</v>
      </c>
      <c r="J1509" s="28">
        <f>SUMIFS(Tabla16[IVA RET.],Tabla16[NUM],Tabla1[[#This Row],[CODIGO]])</f>
        <v>0</v>
      </c>
      <c r="K1509" t="str">
        <f>FIXED(Tabla1[[#This Row],[TASA 16%]],0)</f>
        <v>0</v>
      </c>
      <c r="L1509" t="str">
        <f>FIXED(Tabla1[[#This Row],[TASA 0%]],0)</f>
        <v>0</v>
      </c>
      <c r="M1509" t="str">
        <f>FIXED(Tabla1[[#This Row],[TASA EXE.]],0)</f>
        <v>0</v>
      </c>
      <c r="N1509" t="str">
        <f>FIXED(Tabla1[[#This Row],[IVA]],0)</f>
        <v>0</v>
      </c>
      <c r="O1509" t="str">
        <f>FIXED(Tabla1[[#This Row],[ISR RET]],0)</f>
        <v>0</v>
      </c>
      <c r="P1509" t="str">
        <f>FIXED(Tabla1[[#This Row],[IVA RET]],0)</f>
        <v>0</v>
      </c>
      <c r="R1509" s="35">
        <f>Tabla1[[#This Row],[TASA 16]]*16%</f>
        <v>0</v>
      </c>
    </row>
    <row r="1510" spans="2:18" x14ac:dyDescent="0.25">
      <c r="B1510" t="str">
        <f>'[1]210 Y RFC'!A1510</f>
        <v>AIJJ7402289A5</v>
      </c>
      <c r="C1510" t="str">
        <f>'[1]210 Y RFC'!B1510</f>
        <v>210-1507</v>
      </c>
      <c r="D1510" t="str">
        <f>'[1]210 Y RFC'!C1510</f>
        <v>ARIAS JIMENEZ JUAN FRANCISCO</v>
      </c>
      <c r="E1510" s="28">
        <f>SUMIFS(Tabla16[TASA 16],Tabla16[NUM],Tabla1[[#This Row],[CODIGO]])</f>
        <v>0</v>
      </c>
      <c r="F1510" s="28">
        <f>SUMIFS(Tabla16[TASA 0%],Tabla16[NUM],Tabla1[[#This Row],[CODIGO]])</f>
        <v>0</v>
      </c>
      <c r="G1510" s="28">
        <f>SUMIFS(Tabla16[[EXENTO ]],Tabla16[NUM],Tabla1[[#This Row],[CODIGO]])</f>
        <v>0</v>
      </c>
      <c r="H1510" s="28">
        <f>SUMIFS(Tabla16[IVA],Tabla16[NUM],Tabla1[[#This Row],[CODIGO]])</f>
        <v>0</v>
      </c>
      <c r="I1510" s="28">
        <f>SUMIFS(Tabla16[ISR RET.],Tabla16[NUM],Tabla1[[#This Row],[CODIGO]])</f>
        <v>0</v>
      </c>
      <c r="J1510" s="28">
        <f>SUMIFS(Tabla16[IVA RET.],Tabla16[NUM],Tabla1[[#This Row],[CODIGO]])</f>
        <v>0</v>
      </c>
      <c r="K1510" t="str">
        <f>FIXED(Tabla1[[#This Row],[TASA 16%]],0)</f>
        <v>0</v>
      </c>
      <c r="L1510" t="str">
        <f>FIXED(Tabla1[[#This Row],[TASA 0%]],0)</f>
        <v>0</v>
      </c>
      <c r="M1510" t="str">
        <f>FIXED(Tabla1[[#This Row],[TASA EXE.]],0)</f>
        <v>0</v>
      </c>
      <c r="N1510" t="str">
        <f>FIXED(Tabla1[[#This Row],[IVA]],0)</f>
        <v>0</v>
      </c>
      <c r="O1510" t="str">
        <f>FIXED(Tabla1[[#This Row],[ISR RET]],0)</f>
        <v>0</v>
      </c>
      <c r="P1510" t="str">
        <f>FIXED(Tabla1[[#This Row],[IVA RET]],0)</f>
        <v>0</v>
      </c>
      <c r="R1510" s="35">
        <f>Tabla1[[#This Row],[TASA 16]]*16%</f>
        <v>0</v>
      </c>
    </row>
    <row r="1511" spans="2:18" x14ac:dyDescent="0.25">
      <c r="B1511" t="str">
        <f>'[1]210 Y RFC'!A1511</f>
        <v>SUM980903MG6</v>
      </c>
      <c r="C1511" t="str">
        <f>'[1]210 Y RFC'!B1511</f>
        <v>210-1508</v>
      </c>
      <c r="D1511" t="str">
        <f>'[1]210 Y RFC'!C1511</f>
        <v>SUMMA COMPANY SA DE CV</v>
      </c>
      <c r="E1511" s="28">
        <f>SUMIFS(Tabla16[TASA 16],Tabla16[NUM],Tabla1[[#This Row],[CODIGO]])</f>
        <v>0</v>
      </c>
      <c r="F1511" s="28">
        <f>SUMIFS(Tabla16[TASA 0%],Tabla16[NUM],Tabla1[[#This Row],[CODIGO]])</f>
        <v>0</v>
      </c>
      <c r="G1511" s="28">
        <f>SUMIFS(Tabla16[[EXENTO ]],Tabla16[NUM],Tabla1[[#This Row],[CODIGO]])</f>
        <v>0</v>
      </c>
      <c r="H1511" s="28">
        <f>SUMIFS(Tabla16[IVA],Tabla16[NUM],Tabla1[[#This Row],[CODIGO]])</f>
        <v>0</v>
      </c>
      <c r="I1511" s="28">
        <f>SUMIFS(Tabla16[ISR RET.],Tabla16[NUM],Tabla1[[#This Row],[CODIGO]])</f>
        <v>0</v>
      </c>
      <c r="J1511" s="28">
        <f>SUMIFS(Tabla16[IVA RET.],Tabla16[NUM],Tabla1[[#This Row],[CODIGO]])</f>
        <v>0</v>
      </c>
      <c r="K1511" t="str">
        <f>FIXED(Tabla1[[#This Row],[TASA 16%]],0)</f>
        <v>0</v>
      </c>
      <c r="L1511" t="str">
        <f>FIXED(Tabla1[[#This Row],[TASA 0%]],0)</f>
        <v>0</v>
      </c>
      <c r="M1511" t="str">
        <f>FIXED(Tabla1[[#This Row],[TASA EXE.]],0)</f>
        <v>0</v>
      </c>
      <c r="N1511" t="str">
        <f>FIXED(Tabla1[[#This Row],[IVA]],0)</f>
        <v>0</v>
      </c>
      <c r="O1511" t="str">
        <f>FIXED(Tabla1[[#This Row],[ISR RET]],0)</f>
        <v>0</v>
      </c>
      <c r="P1511" t="str">
        <f>FIXED(Tabla1[[#This Row],[IVA RET]],0)</f>
        <v>0</v>
      </c>
      <c r="R1511" s="35">
        <f>Tabla1[[#This Row],[TASA 16]]*16%</f>
        <v>0</v>
      </c>
    </row>
    <row r="1512" spans="2:18" x14ac:dyDescent="0.25">
      <c r="B1512" t="str">
        <f>'[1]210 Y RFC'!A1512</f>
        <v>REN051121AD7</v>
      </c>
      <c r="C1512" t="str">
        <f>'[1]210 Y RFC'!B1512</f>
        <v>210-1509</v>
      </c>
      <c r="D1512" t="str">
        <f>'[1]210 Y RFC'!C1512</f>
        <v>RENANCE S DE RL DE CV</v>
      </c>
      <c r="E1512" s="28">
        <f>SUMIFS(Tabla16[TASA 16],Tabla16[NUM],Tabla1[[#This Row],[CODIGO]])</f>
        <v>0</v>
      </c>
      <c r="F1512" s="28">
        <f>SUMIFS(Tabla16[TASA 0%],Tabla16[NUM],Tabla1[[#This Row],[CODIGO]])</f>
        <v>0</v>
      </c>
      <c r="G1512" s="28">
        <f>SUMIFS(Tabla16[[EXENTO ]],Tabla16[NUM],Tabla1[[#This Row],[CODIGO]])</f>
        <v>0</v>
      </c>
      <c r="H1512" s="28">
        <f>SUMIFS(Tabla16[IVA],Tabla16[NUM],Tabla1[[#This Row],[CODIGO]])</f>
        <v>0</v>
      </c>
      <c r="I1512" s="28">
        <f>SUMIFS(Tabla16[ISR RET.],Tabla16[NUM],Tabla1[[#This Row],[CODIGO]])</f>
        <v>0</v>
      </c>
      <c r="J1512" s="28">
        <f>SUMIFS(Tabla16[IVA RET.],Tabla16[NUM],Tabla1[[#This Row],[CODIGO]])</f>
        <v>0</v>
      </c>
      <c r="K1512" t="str">
        <f>FIXED(Tabla1[[#This Row],[TASA 16%]],0)</f>
        <v>0</v>
      </c>
      <c r="L1512" t="str">
        <f>FIXED(Tabla1[[#This Row],[TASA 0%]],0)</f>
        <v>0</v>
      </c>
      <c r="M1512" t="str">
        <f>FIXED(Tabla1[[#This Row],[TASA EXE.]],0)</f>
        <v>0</v>
      </c>
      <c r="N1512" t="str">
        <f>FIXED(Tabla1[[#This Row],[IVA]],0)</f>
        <v>0</v>
      </c>
      <c r="O1512" t="str">
        <f>FIXED(Tabla1[[#This Row],[ISR RET]],0)</f>
        <v>0</v>
      </c>
      <c r="P1512" t="str">
        <f>FIXED(Tabla1[[#This Row],[IVA RET]],0)</f>
        <v>0</v>
      </c>
      <c r="R1512" s="35">
        <f>Tabla1[[#This Row],[TASA 16]]*16%</f>
        <v>0</v>
      </c>
    </row>
    <row r="1513" spans="2:18" x14ac:dyDescent="0.25">
      <c r="B1513" t="str">
        <f>'[1]210 Y RFC'!A1513</f>
        <v>LEDR720215FD5</v>
      </c>
      <c r="C1513" t="str">
        <f>'[1]210 Y RFC'!B1513</f>
        <v>210-1510</v>
      </c>
      <c r="D1513" t="str">
        <f>'[1]210 Y RFC'!C1513</f>
        <v>LEAL DELGADILLO ROSA MARIA</v>
      </c>
      <c r="E1513" s="28">
        <f>SUMIFS(Tabla16[TASA 16],Tabla16[NUM],Tabla1[[#This Row],[CODIGO]])</f>
        <v>0</v>
      </c>
      <c r="F1513" s="28">
        <f>SUMIFS(Tabla16[TASA 0%],Tabla16[NUM],Tabla1[[#This Row],[CODIGO]])</f>
        <v>0</v>
      </c>
      <c r="G1513" s="28">
        <f>SUMIFS(Tabla16[[EXENTO ]],Tabla16[NUM],Tabla1[[#This Row],[CODIGO]])</f>
        <v>0</v>
      </c>
      <c r="H1513" s="28">
        <f>SUMIFS(Tabla16[IVA],Tabla16[NUM],Tabla1[[#This Row],[CODIGO]])</f>
        <v>0</v>
      </c>
      <c r="I1513" s="28">
        <f>SUMIFS(Tabla16[ISR RET.],Tabla16[NUM],Tabla1[[#This Row],[CODIGO]])</f>
        <v>0</v>
      </c>
      <c r="J1513" s="28">
        <f>SUMIFS(Tabla16[IVA RET.],Tabla16[NUM],Tabla1[[#This Row],[CODIGO]])</f>
        <v>0</v>
      </c>
      <c r="K1513" t="str">
        <f>FIXED(Tabla1[[#This Row],[TASA 16%]],0)</f>
        <v>0</v>
      </c>
      <c r="L1513" t="str">
        <f>FIXED(Tabla1[[#This Row],[TASA 0%]],0)</f>
        <v>0</v>
      </c>
      <c r="M1513" t="str">
        <f>FIXED(Tabla1[[#This Row],[TASA EXE.]],0)</f>
        <v>0</v>
      </c>
      <c r="N1513" t="str">
        <f>FIXED(Tabla1[[#This Row],[IVA]],0)</f>
        <v>0</v>
      </c>
      <c r="O1513" t="str">
        <f>FIXED(Tabla1[[#This Row],[ISR RET]],0)</f>
        <v>0</v>
      </c>
      <c r="P1513" t="str">
        <f>FIXED(Tabla1[[#This Row],[IVA RET]],0)</f>
        <v>0</v>
      </c>
      <c r="R1513" s="35">
        <f>Tabla1[[#This Row],[TASA 16]]*16%</f>
        <v>0</v>
      </c>
    </row>
    <row r="1514" spans="2:18" x14ac:dyDescent="0.25">
      <c r="B1514" t="str">
        <f>'[1]210 Y RFC'!A1514</f>
        <v>ANU00012528A</v>
      </c>
      <c r="C1514" t="str">
        <f>'[1]210 Y RFC'!B1514</f>
        <v>210-1511</v>
      </c>
      <c r="D1514" t="str">
        <f>'[1]210 Y RFC'!C1514</f>
        <v>ALIMENTOS NUTRITIVOS SA DE CV</v>
      </c>
      <c r="E1514" s="28">
        <f>SUMIFS(Tabla16[TASA 16],Tabla16[NUM],Tabla1[[#This Row],[CODIGO]])</f>
        <v>0</v>
      </c>
      <c r="F1514" s="28">
        <f>SUMIFS(Tabla16[TASA 0%],Tabla16[NUM],Tabla1[[#This Row],[CODIGO]])</f>
        <v>0</v>
      </c>
      <c r="G1514" s="28">
        <f>SUMIFS(Tabla16[[EXENTO ]],Tabla16[NUM],Tabla1[[#This Row],[CODIGO]])</f>
        <v>0</v>
      </c>
      <c r="H1514" s="28">
        <f>SUMIFS(Tabla16[IVA],Tabla16[NUM],Tabla1[[#This Row],[CODIGO]])</f>
        <v>0</v>
      </c>
      <c r="I1514" s="28">
        <f>SUMIFS(Tabla16[ISR RET.],Tabla16[NUM],Tabla1[[#This Row],[CODIGO]])</f>
        <v>0</v>
      </c>
      <c r="J1514" s="28">
        <f>SUMIFS(Tabla16[IVA RET.],Tabla16[NUM],Tabla1[[#This Row],[CODIGO]])</f>
        <v>0</v>
      </c>
      <c r="K1514" t="str">
        <f>FIXED(Tabla1[[#This Row],[TASA 16%]],0)</f>
        <v>0</v>
      </c>
      <c r="L1514" t="str">
        <f>FIXED(Tabla1[[#This Row],[TASA 0%]],0)</f>
        <v>0</v>
      </c>
      <c r="M1514" t="str">
        <f>FIXED(Tabla1[[#This Row],[TASA EXE.]],0)</f>
        <v>0</v>
      </c>
      <c r="N1514" t="str">
        <f>FIXED(Tabla1[[#This Row],[IVA]],0)</f>
        <v>0</v>
      </c>
      <c r="O1514" t="str">
        <f>FIXED(Tabla1[[#This Row],[ISR RET]],0)</f>
        <v>0</v>
      </c>
      <c r="P1514" t="str">
        <f>FIXED(Tabla1[[#This Row],[IVA RET]],0)</f>
        <v>0</v>
      </c>
      <c r="R1514" s="35">
        <f>Tabla1[[#This Row],[TASA 16]]*16%</f>
        <v>0</v>
      </c>
    </row>
    <row r="1515" spans="2:18" x14ac:dyDescent="0.25">
      <c r="B1515" t="str">
        <f>'[1]210 Y RFC'!A1515</f>
        <v>CDU9903252R1</v>
      </c>
      <c r="C1515" t="str">
        <f>'[1]210 Y RFC'!B1515</f>
        <v>210-1512</v>
      </c>
      <c r="D1515" t="str">
        <f>'[1]210 Y RFC'!C1515</f>
        <v>COMERCIALIZADORA Y DISTRIBUIDORA UNION SA DE CV</v>
      </c>
      <c r="E1515" s="28">
        <f>SUMIFS(Tabla16[TASA 16],Tabla16[NUM],Tabla1[[#This Row],[CODIGO]])</f>
        <v>0</v>
      </c>
      <c r="F1515" s="28">
        <f>SUMIFS(Tabla16[TASA 0%],Tabla16[NUM],Tabla1[[#This Row],[CODIGO]])</f>
        <v>0</v>
      </c>
      <c r="G1515" s="28">
        <f>SUMIFS(Tabla16[[EXENTO ]],Tabla16[NUM],Tabla1[[#This Row],[CODIGO]])</f>
        <v>0</v>
      </c>
      <c r="H1515" s="28">
        <f>SUMIFS(Tabla16[IVA],Tabla16[NUM],Tabla1[[#This Row],[CODIGO]])</f>
        <v>0</v>
      </c>
      <c r="I1515" s="28">
        <f>SUMIFS(Tabla16[ISR RET.],Tabla16[NUM],Tabla1[[#This Row],[CODIGO]])</f>
        <v>0</v>
      </c>
      <c r="J1515" s="28">
        <f>SUMIFS(Tabla16[IVA RET.],Tabla16[NUM],Tabla1[[#This Row],[CODIGO]])</f>
        <v>0</v>
      </c>
      <c r="K1515" t="str">
        <f>FIXED(Tabla1[[#This Row],[TASA 16%]],0)</f>
        <v>0</v>
      </c>
      <c r="L1515" t="str">
        <f>FIXED(Tabla1[[#This Row],[TASA 0%]],0)</f>
        <v>0</v>
      </c>
      <c r="M1515" t="str">
        <f>FIXED(Tabla1[[#This Row],[TASA EXE.]],0)</f>
        <v>0</v>
      </c>
      <c r="N1515" t="str">
        <f>FIXED(Tabla1[[#This Row],[IVA]],0)</f>
        <v>0</v>
      </c>
      <c r="O1515" t="str">
        <f>FIXED(Tabla1[[#This Row],[ISR RET]],0)</f>
        <v>0</v>
      </c>
      <c r="P1515" t="str">
        <f>FIXED(Tabla1[[#This Row],[IVA RET]],0)</f>
        <v>0</v>
      </c>
      <c r="R1515" s="35">
        <f>Tabla1[[#This Row],[TASA 16]]*16%</f>
        <v>0</v>
      </c>
    </row>
    <row r="1516" spans="2:18" x14ac:dyDescent="0.25">
      <c r="B1516" t="str">
        <f>'[1]210 Y RFC'!A1516</f>
        <v>MSA0502256E6</v>
      </c>
      <c r="C1516" t="str">
        <f>'[1]210 Y RFC'!B1516</f>
        <v>210-1513</v>
      </c>
      <c r="D1516" t="str">
        <f>'[1]210 Y RFC'!C1516</f>
        <v>MERCANCIAS SALUBRES SA DE CV</v>
      </c>
      <c r="E1516" s="28">
        <f>SUMIFS(Tabla16[TASA 16],Tabla16[NUM],Tabla1[[#This Row],[CODIGO]])</f>
        <v>0</v>
      </c>
      <c r="F1516" s="28">
        <f>SUMIFS(Tabla16[TASA 0%],Tabla16[NUM],Tabla1[[#This Row],[CODIGO]])</f>
        <v>0</v>
      </c>
      <c r="G1516" s="28">
        <f>SUMIFS(Tabla16[[EXENTO ]],Tabla16[NUM],Tabla1[[#This Row],[CODIGO]])</f>
        <v>0</v>
      </c>
      <c r="H1516" s="28">
        <f>SUMIFS(Tabla16[IVA],Tabla16[NUM],Tabla1[[#This Row],[CODIGO]])</f>
        <v>0</v>
      </c>
      <c r="I1516" s="28">
        <f>SUMIFS(Tabla16[ISR RET.],Tabla16[NUM],Tabla1[[#This Row],[CODIGO]])</f>
        <v>0</v>
      </c>
      <c r="J1516" s="28">
        <f>SUMIFS(Tabla16[IVA RET.],Tabla16[NUM],Tabla1[[#This Row],[CODIGO]])</f>
        <v>0</v>
      </c>
      <c r="K1516" t="str">
        <f>FIXED(Tabla1[[#This Row],[TASA 16%]],0)</f>
        <v>0</v>
      </c>
      <c r="L1516" t="str">
        <f>FIXED(Tabla1[[#This Row],[TASA 0%]],0)</f>
        <v>0</v>
      </c>
      <c r="M1516" t="str">
        <f>FIXED(Tabla1[[#This Row],[TASA EXE.]],0)</f>
        <v>0</v>
      </c>
      <c r="N1516" t="str">
        <f>FIXED(Tabla1[[#This Row],[IVA]],0)</f>
        <v>0</v>
      </c>
      <c r="O1516" t="str">
        <f>FIXED(Tabla1[[#This Row],[ISR RET]],0)</f>
        <v>0</v>
      </c>
      <c r="P1516" t="str">
        <f>FIXED(Tabla1[[#This Row],[IVA RET]],0)</f>
        <v>0</v>
      </c>
      <c r="R1516" s="35">
        <f>Tabla1[[#This Row],[TASA 16]]*16%</f>
        <v>0</v>
      </c>
    </row>
    <row r="1517" spans="2:18" x14ac:dyDescent="0.25">
      <c r="B1517" t="str">
        <f>'[1]210 Y RFC'!A1517</f>
        <v>FIPJ490116R91</v>
      </c>
      <c r="C1517" t="str">
        <f>'[1]210 Y RFC'!B1517</f>
        <v>210-1514</v>
      </c>
      <c r="D1517" t="str">
        <f>'[1]210 Y RFC'!C1517</f>
        <v>FIGUEROA PARTIDA JESUS</v>
      </c>
      <c r="E1517" s="28">
        <f>SUMIFS(Tabla16[TASA 16],Tabla16[NUM],Tabla1[[#This Row],[CODIGO]])</f>
        <v>0</v>
      </c>
      <c r="F1517" s="28">
        <f>SUMIFS(Tabla16[TASA 0%],Tabla16[NUM],Tabla1[[#This Row],[CODIGO]])</f>
        <v>0</v>
      </c>
      <c r="G1517" s="28">
        <f>SUMIFS(Tabla16[[EXENTO ]],Tabla16[NUM],Tabla1[[#This Row],[CODIGO]])</f>
        <v>0</v>
      </c>
      <c r="H1517" s="28">
        <f>SUMIFS(Tabla16[IVA],Tabla16[NUM],Tabla1[[#This Row],[CODIGO]])</f>
        <v>0</v>
      </c>
      <c r="I1517" s="28">
        <f>SUMIFS(Tabla16[ISR RET.],Tabla16[NUM],Tabla1[[#This Row],[CODIGO]])</f>
        <v>0</v>
      </c>
      <c r="J1517" s="28">
        <f>SUMIFS(Tabla16[IVA RET.],Tabla16[NUM],Tabla1[[#This Row],[CODIGO]])</f>
        <v>0</v>
      </c>
      <c r="K1517" t="str">
        <f>FIXED(Tabla1[[#This Row],[TASA 16%]],0)</f>
        <v>0</v>
      </c>
      <c r="L1517" t="str">
        <f>FIXED(Tabla1[[#This Row],[TASA 0%]],0)</f>
        <v>0</v>
      </c>
      <c r="M1517" t="str">
        <f>FIXED(Tabla1[[#This Row],[TASA EXE.]],0)</f>
        <v>0</v>
      </c>
      <c r="N1517" t="str">
        <f>FIXED(Tabla1[[#This Row],[IVA]],0)</f>
        <v>0</v>
      </c>
      <c r="O1517" t="str">
        <f>FIXED(Tabla1[[#This Row],[ISR RET]],0)</f>
        <v>0</v>
      </c>
      <c r="P1517" t="str">
        <f>FIXED(Tabla1[[#This Row],[IVA RET]],0)</f>
        <v>0</v>
      </c>
      <c r="R1517" s="35">
        <f>Tabla1[[#This Row],[TASA 16]]*16%</f>
        <v>0</v>
      </c>
    </row>
    <row r="1518" spans="2:18" x14ac:dyDescent="0.25">
      <c r="B1518" t="str">
        <f>'[1]210 Y RFC'!A1518</f>
        <v>GAGT740416730</v>
      </c>
      <c r="C1518" t="str">
        <f>'[1]210 Y RFC'!B1518</f>
        <v>210-1515</v>
      </c>
      <c r="D1518" t="str">
        <f>'[1]210 Y RFC'!C1518</f>
        <v>GARCIA GARCIA JOSE TOBIAS</v>
      </c>
      <c r="E1518" s="28">
        <f>SUMIFS(Tabla16[TASA 16],Tabla16[NUM],Tabla1[[#This Row],[CODIGO]])</f>
        <v>0</v>
      </c>
      <c r="F1518" s="28">
        <f>SUMIFS(Tabla16[TASA 0%],Tabla16[NUM],Tabla1[[#This Row],[CODIGO]])</f>
        <v>0</v>
      </c>
      <c r="G1518" s="28">
        <f>SUMIFS(Tabla16[[EXENTO ]],Tabla16[NUM],Tabla1[[#This Row],[CODIGO]])</f>
        <v>0</v>
      </c>
      <c r="H1518" s="28">
        <f>SUMIFS(Tabla16[IVA],Tabla16[NUM],Tabla1[[#This Row],[CODIGO]])</f>
        <v>0</v>
      </c>
      <c r="I1518" s="28">
        <f>SUMIFS(Tabla16[ISR RET.],Tabla16[NUM],Tabla1[[#This Row],[CODIGO]])</f>
        <v>0</v>
      </c>
      <c r="J1518" s="28">
        <f>SUMIFS(Tabla16[IVA RET.],Tabla16[NUM],Tabla1[[#This Row],[CODIGO]])</f>
        <v>0</v>
      </c>
      <c r="K1518" t="str">
        <f>FIXED(Tabla1[[#This Row],[TASA 16%]],0)</f>
        <v>0</v>
      </c>
      <c r="L1518" t="str">
        <f>FIXED(Tabla1[[#This Row],[TASA 0%]],0)</f>
        <v>0</v>
      </c>
      <c r="M1518" t="str">
        <f>FIXED(Tabla1[[#This Row],[TASA EXE.]],0)</f>
        <v>0</v>
      </c>
      <c r="N1518" t="str">
        <f>FIXED(Tabla1[[#This Row],[IVA]],0)</f>
        <v>0</v>
      </c>
      <c r="O1518" t="str">
        <f>FIXED(Tabla1[[#This Row],[ISR RET]],0)</f>
        <v>0</v>
      </c>
      <c r="P1518" t="str">
        <f>FIXED(Tabla1[[#This Row],[IVA RET]],0)</f>
        <v>0</v>
      </c>
      <c r="R1518" s="35">
        <f>Tabla1[[#This Row],[TASA 16]]*16%</f>
        <v>0</v>
      </c>
    </row>
    <row r="1519" spans="2:18" x14ac:dyDescent="0.25">
      <c r="B1519" t="str">
        <f>'[1]210 Y RFC'!A1519</f>
        <v>OTM030430EM5</v>
      </c>
      <c r="C1519" t="str">
        <f>'[1]210 Y RFC'!B1519</f>
        <v>210-1516</v>
      </c>
      <c r="D1519" t="str">
        <f>'[1]210 Y RFC'!C1519</f>
        <v>OCULUS TECHNOLOGIES OF MEXICO SA DE CV</v>
      </c>
      <c r="E1519" s="28">
        <f>SUMIFS(Tabla16[TASA 16],Tabla16[NUM],Tabla1[[#This Row],[CODIGO]])</f>
        <v>0</v>
      </c>
      <c r="F1519" s="28">
        <f>SUMIFS(Tabla16[TASA 0%],Tabla16[NUM],Tabla1[[#This Row],[CODIGO]])</f>
        <v>0</v>
      </c>
      <c r="G1519" s="28">
        <f>SUMIFS(Tabla16[[EXENTO ]],Tabla16[NUM],Tabla1[[#This Row],[CODIGO]])</f>
        <v>0</v>
      </c>
      <c r="H1519" s="28">
        <f>SUMIFS(Tabla16[IVA],Tabla16[NUM],Tabla1[[#This Row],[CODIGO]])</f>
        <v>0</v>
      </c>
      <c r="I1519" s="28">
        <f>SUMIFS(Tabla16[ISR RET.],Tabla16[NUM],Tabla1[[#This Row],[CODIGO]])</f>
        <v>0</v>
      </c>
      <c r="J1519" s="28">
        <f>SUMIFS(Tabla16[IVA RET.],Tabla16[NUM],Tabla1[[#This Row],[CODIGO]])</f>
        <v>0</v>
      </c>
      <c r="K1519" t="str">
        <f>FIXED(Tabla1[[#This Row],[TASA 16%]],0)</f>
        <v>0</v>
      </c>
      <c r="L1519" t="str">
        <f>FIXED(Tabla1[[#This Row],[TASA 0%]],0)</f>
        <v>0</v>
      </c>
      <c r="M1519" t="str">
        <f>FIXED(Tabla1[[#This Row],[TASA EXE.]],0)</f>
        <v>0</v>
      </c>
      <c r="N1519" t="str">
        <f>FIXED(Tabla1[[#This Row],[IVA]],0)</f>
        <v>0</v>
      </c>
      <c r="O1519" t="str">
        <f>FIXED(Tabla1[[#This Row],[ISR RET]],0)</f>
        <v>0</v>
      </c>
      <c r="P1519" t="str">
        <f>FIXED(Tabla1[[#This Row],[IVA RET]],0)</f>
        <v>0</v>
      </c>
      <c r="R1519" s="35">
        <f>Tabla1[[#This Row],[TASA 16]]*16%</f>
        <v>0</v>
      </c>
    </row>
    <row r="1520" spans="2:18" x14ac:dyDescent="0.25">
      <c r="B1520" t="str">
        <f>'[1]210 Y RFC'!A1520</f>
        <v>FAGS760719QB0</v>
      </c>
      <c r="C1520" t="str">
        <f>'[1]210 Y RFC'!B1520</f>
        <v>210-1517</v>
      </c>
      <c r="D1520" t="str">
        <f>'[1]210 Y RFC'!C1520</f>
        <v>FRANCO GUTIERREZ SALVADOR</v>
      </c>
      <c r="E1520" s="28">
        <f>SUMIFS(Tabla16[TASA 16],Tabla16[NUM],Tabla1[[#This Row],[CODIGO]])</f>
        <v>0</v>
      </c>
      <c r="F1520" s="28">
        <f>SUMIFS(Tabla16[TASA 0%],Tabla16[NUM],Tabla1[[#This Row],[CODIGO]])</f>
        <v>0</v>
      </c>
      <c r="G1520" s="28">
        <f>SUMIFS(Tabla16[[EXENTO ]],Tabla16[NUM],Tabla1[[#This Row],[CODIGO]])</f>
        <v>0</v>
      </c>
      <c r="H1520" s="28">
        <f>SUMIFS(Tabla16[IVA],Tabla16[NUM],Tabla1[[#This Row],[CODIGO]])</f>
        <v>0</v>
      </c>
      <c r="I1520" s="28">
        <f>SUMIFS(Tabla16[ISR RET.],Tabla16[NUM],Tabla1[[#This Row],[CODIGO]])</f>
        <v>0</v>
      </c>
      <c r="J1520" s="28">
        <f>SUMIFS(Tabla16[IVA RET.],Tabla16[NUM],Tabla1[[#This Row],[CODIGO]])</f>
        <v>0</v>
      </c>
      <c r="K1520" t="str">
        <f>FIXED(Tabla1[[#This Row],[TASA 16%]],0)</f>
        <v>0</v>
      </c>
      <c r="L1520" t="str">
        <f>FIXED(Tabla1[[#This Row],[TASA 0%]],0)</f>
        <v>0</v>
      </c>
      <c r="M1520" t="str">
        <f>FIXED(Tabla1[[#This Row],[TASA EXE.]],0)</f>
        <v>0</v>
      </c>
      <c r="N1520" t="str">
        <f>FIXED(Tabla1[[#This Row],[IVA]],0)</f>
        <v>0</v>
      </c>
      <c r="O1520" t="str">
        <f>FIXED(Tabla1[[#This Row],[ISR RET]],0)</f>
        <v>0</v>
      </c>
      <c r="P1520" t="str">
        <f>FIXED(Tabla1[[#This Row],[IVA RET]],0)</f>
        <v>0</v>
      </c>
      <c r="R1520" s="35">
        <f>Tabla1[[#This Row],[TASA 16]]*16%</f>
        <v>0</v>
      </c>
    </row>
    <row r="1521" spans="2:18" x14ac:dyDescent="0.25">
      <c r="B1521" t="str">
        <f>'[1]210 Y RFC'!A1521</f>
        <v>AAJM650521644</v>
      </c>
      <c r="C1521" t="str">
        <f>'[1]210 Y RFC'!B1521</f>
        <v>210-1518</v>
      </c>
      <c r="D1521" t="str">
        <f>'[1]210 Y RFC'!C1521</f>
        <v>ALDAZ JUAREZ MARTIN</v>
      </c>
      <c r="E1521" s="28">
        <f>SUMIFS(Tabla16[TASA 16],Tabla16[NUM],Tabla1[[#This Row],[CODIGO]])</f>
        <v>0</v>
      </c>
      <c r="F1521" s="28">
        <f>SUMIFS(Tabla16[TASA 0%],Tabla16[NUM],Tabla1[[#This Row],[CODIGO]])</f>
        <v>0</v>
      </c>
      <c r="G1521" s="28">
        <f>SUMIFS(Tabla16[[EXENTO ]],Tabla16[NUM],Tabla1[[#This Row],[CODIGO]])</f>
        <v>0</v>
      </c>
      <c r="H1521" s="28">
        <f>SUMIFS(Tabla16[IVA],Tabla16[NUM],Tabla1[[#This Row],[CODIGO]])</f>
        <v>0</v>
      </c>
      <c r="I1521" s="28">
        <f>SUMIFS(Tabla16[ISR RET.],Tabla16[NUM],Tabla1[[#This Row],[CODIGO]])</f>
        <v>0</v>
      </c>
      <c r="J1521" s="28">
        <f>SUMIFS(Tabla16[IVA RET.],Tabla16[NUM],Tabla1[[#This Row],[CODIGO]])</f>
        <v>0</v>
      </c>
      <c r="K1521" t="str">
        <f>FIXED(Tabla1[[#This Row],[TASA 16%]],0)</f>
        <v>0</v>
      </c>
      <c r="L1521" t="str">
        <f>FIXED(Tabla1[[#This Row],[TASA 0%]],0)</f>
        <v>0</v>
      </c>
      <c r="M1521" t="str">
        <f>FIXED(Tabla1[[#This Row],[TASA EXE.]],0)</f>
        <v>0</v>
      </c>
      <c r="N1521" t="str">
        <f>FIXED(Tabla1[[#This Row],[IVA]],0)</f>
        <v>0</v>
      </c>
      <c r="O1521" t="str">
        <f>FIXED(Tabla1[[#This Row],[ISR RET]],0)</f>
        <v>0</v>
      </c>
      <c r="P1521" t="str">
        <f>FIXED(Tabla1[[#This Row],[IVA RET]],0)</f>
        <v>0</v>
      </c>
      <c r="R1521" s="35">
        <f>Tabla1[[#This Row],[TASA 16]]*16%</f>
        <v>0</v>
      </c>
    </row>
    <row r="1522" spans="2:18" x14ac:dyDescent="0.25">
      <c r="B1522" t="str">
        <f>'[1]210 Y RFC'!A1522</f>
        <v>LAHE571202SQ1</v>
      </c>
      <c r="C1522" t="str">
        <f>'[1]210 Y RFC'!B1522</f>
        <v>210-1519</v>
      </c>
      <c r="D1522" t="str">
        <f>'[1]210 Y RFC'!C1522</f>
        <v>LARA HERNANDEZ ERNESTO</v>
      </c>
      <c r="E1522" s="28">
        <f>SUMIFS(Tabla16[TASA 16],Tabla16[NUM],Tabla1[[#This Row],[CODIGO]])</f>
        <v>0</v>
      </c>
      <c r="F1522" s="28">
        <f>SUMIFS(Tabla16[TASA 0%],Tabla16[NUM],Tabla1[[#This Row],[CODIGO]])</f>
        <v>0</v>
      </c>
      <c r="G1522" s="28">
        <f>SUMIFS(Tabla16[[EXENTO ]],Tabla16[NUM],Tabla1[[#This Row],[CODIGO]])</f>
        <v>0</v>
      </c>
      <c r="H1522" s="28">
        <f>SUMIFS(Tabla16[IVA],Tabla16[NUM],Tabla1[[#This Row],[CODIGO]])</f>
        <v>0</v>
      </c>
      <c r="I1522" s="28">
        <f>SUMIFS(Tabla16[ISR RET.],Tabla16[NUM],Tabla1[[#This Row],[CODIGO]])</f>
        <v>0</v>
      </c>
      <c r="J1522" s="28">
        <f>SUMIFS(Tabla16[IVA RET.],Tabla16[NUM],Tabla1[[#This Row],[CODIGO]])</f>
        <v>0</v>
      </c>
      <c r="K1522" t="str">
        <f>FIXED(Tabla1[[#This Row],[TASA 16%]],0)</f>
        <v>0</v>
      </c>
      <c r="L1522" t="str">
        <f>FIXED(Tabla1[[#This Row],[TASA 0%]],0)</f>
        <v>0</v>
      </c>
      <c r="M1522" t="str">
        <f>FIXED(Tabla1[[#This Row],[TASA EXE.]],0)</f>
        <v>0</v>
      </c>
      <c r="N1522" t="str">
        <f>FIXED(Tabla1[[#This Row],[IVA]],0)</f>
        <v>0</v>
      </c>
      <c r="O1522" t="str">
        <f>FIXED(Tabla1[[#This Row],[ISR RET]],0)</f>
        <v>0</v>
      </c>
      <c r="P1522" t="str">
        <f>FIXED(Tabla1[[#This Row],[IVA RET]],0)</f>
        <v>0</v>
      </c>
      <c r="R1522" s="35">
        <f>Tabla1[[#This Row],[TASA 16]]*16%</f>
        <v>0</v>
      </c>
    </row>
    <row r="1523" spans="2:18" x14ac:dyDescent="0.25">
      <c r="B1523" t="str">
        <f>'[1]210 Y RFC'!A1523</f>
        <v>PIE050630G65</v>
      </c>
      <c r="C1523" t="str">
        <f>'[1]210 Y RFC'!B1523</f>
        <v>210-1520</v>
      </c>
      <c r="D1523" t="str">
        <f>'[1]210 Y RFC'!C1523</f>
        <v>PRODUCTOS INTERNACIONALES DE EXPORTACION SA DE CV</v>
      </c>
      <c r="E1523" s="28">
        <f>SUMIFS(Tabla16[TASA 16],Tabla16[NUM],Tabla1[[#This Row],[CODIGO]])</f>
        <v>0</v>
      </c>
      <c r="F1523" s="28">
        <f>SUMIFS(Tabla16[TASA 0%],Tabla16[NUM],Tabla1[[#This Row],[CODIGO]])</f>
        <v>0</v>
      </c>
      <c r="G1523" s="28">
        <f>SUMIFS(Tabla16[[EXENTO ]],Tabla16[NUM],Tabla1[[#This Row],[CODIGO]])</f>
        <v>0</v>
      </c>
      <c r="H1523" s="28">
        <f>SUMIFS(Tabla16[IVA],Tabla16[NUM],Tabla1[[#This Row],[CODIGO]])</f>
        <v>0</v>
      </c>
      <c r="I1523" s="28">
        <f>SUMIFS(Tabla16[ISR RET.],Tabla16[NUM],Tabla1[[#This Row],[CODIGO]])</f>
        <v>0</v>
      </c>
      <c r="J1523" s="28">
        <f>SUMIFS(Tabla16[IVA RET.],Tabla16[NUM],Tabla1[[#This Row],[CODIGO]])</f>
        <v>0</v>
      </c>
      <c r="K1523" t="str">
        <f>FIXED(Tabla1[[#This Row],[TASA 16%]],0)</f>
        <v>0</v>
      </c>
      <c r="L1523" t="str">
        <f>FIXED(Tabla1[[#This Row],[TASA 0%]],0)</f>
        <v>0</v>
      </c>
      <c r="M1523" t="str">
        <f>FIXED(Tabla1[[#This Row],[TASA EXE.]],0)</f>
        <v>0</v>
      </c>
      <c r="N1523" t="str">
        <f>FIXED(Tabla1[[#This Row],[IVA]],0)</f>
        <v>0</v>
      </c>
      <c r="O1523" t="str">
        <f>FIXED(Tabla1[[#This Row],[ISR RET]],0)</f>
        <v>0</v>
      </c>
      <c r="P1523" t="str">
        <f>FIXED(Tabla1[[#This Row],[IVA RET]],0)</f>
        <v>0</v>
      </c>
      <c r="R1523" s="35">
        <f>Tabla1[[#This Row],[TASA 16]]*16%</f>
        <v>0</v>
      </c>
    </row>
    <row r="1524" spans="2:18" x14ac:dyDescent="0.25">
      <c r="B1524" t="str">
        <f>'[1]210 Y RFC'!A1524</f>
        <v>CAPM6903283R1</v>
      </c>
      <c r="C1524" t="str">
        <f>'[1]210 Y RFC'!B1524</f>
        <v>210-1521</v>
      </c>
      <c r="D1524" t="str">
        <f>'[1]210 Y RFC'!C1524</f>
        <v>CARBAJAL PEREZ MARIO</v>
      </c>
      <c r="E1524" s="28">
        <f>SUMIFS(Tabla16[TASA 16],Tabla16[NUM],Tabla1[[#This Row],[CODIGO]])</f>
        <v>0</v>
      </c>
      <c r="F1524" s="28">
        <f>SUMIFS(Tabla16[TASA 0%],Tabla16[NUM],Tabla1[[#This Row],[CODIGO]])</f>
        <v>0</v>
      </c>
      <c r="G1524" s="28">
        <f>SUMIFS(Tabla16[[EXENTO ]],Tabla16[NUM],Tabla1[[#This Row],[CODIGO]])</f>
        <v>0</v>
      </c>
      <c r="H1524" s="28">
        <f>SUMIFS(Tabla16[IVA],Tabla16[NUM],Tabla1[[#This Row],[CODIGO]])</f>
        <v>0</v>
      </c>
      <c r="I1524" s="28">
        <f>SUMIFS(Tabla16[ISR RET.],Tabla16[NUM],Tabla1[[#This Row],[CODIGO]])</f>
        <v>0</v>
      </c>
      <c r="J1524" s="28">
        <f>SUMIFS(Tabla16[IVA RET.],Tabla16[NUM],Tabla1[[#This Row],[CODIGO]])</f>
        <v>0</v>
      </c>
      <c r="K1524" t="str">
        <f>FIXED(Tabla1[[#This Row],[TASA 16%]],0)</f>
        <v>0</v>
      </c>
      <c r="L1524" t="str">
        <f>FIXED(Tabla1[[#This Row],[TASA 0%]],0)</f>
        <v>0</v>
      </c>
      <c r="M1524" t="str">
        <f>FIXED(Tabla1[[#This Row],[TASA EXE.]],0)</f>
        <v>0</v>
      </c>
      <c r="N1524" t="str">
        <f>FIXED(Tabla1[[#This Row],[IVA]],0)</f>
        <v>0</v>
      </c>
      <c r="O1524" t="str">
        <f>FIXED(Tabla1[[#This Row],[ISR RET]],0)</f>
        <v>0</v>
      </c>
      <c r="P1524" t="str">
        <f>FIXED(Tabla1[[#This Row],[IVA RET]],0)</f>
        <v>0</v>
      </c>
      <c r="R1524" s="35">
        <f>Tabla1[[#This Row],[TASA 16]]*16%</f>
        <v>0</v>
      </c>
    </row>
    <row r="1525" spans="2:18" x14ac:dyDescent="0.25">
      <c r="B1525" t="str">
        <f>'[1]210 Y RFC'!A1525</f>
        <v>PFJ681127524</v>
      </c>
      <c r="C1525" t="str">
        <f>'[1]210 Y RFC'!B1525</f>
        <v>210-1522</v>
      </c>
      <c r="D1525" t="str">
        <f>'[1]210 Y RFC'!C1525</f>
        <v>PROVEEDORA DE FARMACIAS DE JALISCO SA DE CV</v>
      </c>
      <c r="E1525" s="28">
        <f>SUMIFS(Tabla16[TASA 16],Tabla16[NUM],Tabla1[[#This Row],[CODIGO]])</f>
        <v>0</v>
      </c>
      <c r="F1525" s="28">
        <f>SUMIFS(Tabla16[TASA 0%],Tabla16[NUM],Tabla1[[#This Row],[CODIGO]])</f>
        <v>0</v>
      </c>
      <c r="G1525" s="28">
        <f>SUMIFS(Tabla16[[EXENTO ]],Tabla16[NUM],Tabla1[[#This Row],[CODIGO]])</f>
        <v>0</v>
      </c>
      <c r="H1525" s="28">
        <f>SUMIFS(Tabla16[IVA],Tabla16[NUM],Tabla1[[#This Row],[CODIGO]])</f>
        <v>0</v>
      </c>
      <c r="I1525" s="28">
        <f>SUMIFS(Tabla16[ISR RET.],Tabla16[NUM],Tabla1[[#This Row],[CODIGO]])</f>
        <v>0</v>
      </c>
      <c r="J1525" s="28">
        <f>SUMIFS(Tabla16[IVA RET.],Tabla16[NUM],Tabla1[[#This Row],[CODIGO]])</f>
        <v>0</v>
      </c>
      <c r="K1525" t="str">
        <f>FIXED(Tabla1[[#This Row],[TASA 16%]],0)</f>
        <v>0</v>
      </c>
      <c r="L1525" t="str">
        <f>FIXED(Tabla1[[#This Row],[TASA 0%]],0)</f>
        <v>0</v>
      </c>
      <c r="M1525" t="str">
        <f>FIXED(Tabla1[[#This Row],[TASA EXE.]],0)</f>
        <v>0</v>
      </c>
      <c r="N1525" t="str">
        <f>FIXED(Tabla1[[#This Row],[IVA]],0)</f>
        <v>0</v>
      </c>
      <c r="O1525" t="str">
        <f>FIXED(Tabla1[[#This Row],[ISR RET]],0)</f>
        <v>0</v>
      </c>
      <c r="P1525" t="str">
        <f>FIXED(Tabla1[[#This Row],[IVA RET]],0)</f>
        <v>0</v>
      </c>
      <c r="R1525" s="35">
        <f>Tabla1[[#This Row],[TASA 16]]*16%</f>
        <v>0</v>
      </c>
    </row>
    <row r="1526" spans="2:18" x14ac:dyDescent="0.25">
      <c r="B1526" t="str">
        <f>'[1]210 Y RFC'!A1526</f>
        <v>GAA0312086YA</v>
      </c>
      <c r="C1526" t="str">
        <f>'[1]210 Y RFC'!B1526</f>
        <v>210-1523</v>
      </c>
      <c r="D1526" t="str">
        <f>'[1]210 Y RFC'!C1526</f>
        <v>GRUPO AGROINDUSTRIAL DE LOS ALTOS S DE RL DE CV</v>
      </c>
      <c r="E1526" s="28">
        <f>SUMIFS(Tabla16[TASA 16],Tabla16[NUM],Tabla1[[#This Row],[CODIGO]])</f>
        <v>0</v>
      </c>
      <c r="F1526" s="28">
        <f>SUMIFS(Tabla16[TASA 0%],Tabla16[NUM],Tabla1[[#This Row],[CODIGO]])</f>
        <v>0</v>
      </c>
      <c r="G1526" s="28">
        <f>SUMIFS(Tabla16[[EXENTO ]],Tabla16[NUM],Tabla1[[#This Row],[CODIGO]])</f>
        <v>0</v>
      </c>
      <c r="H1526" s="28">
        <f>SUMIFS(Tabla16[IVA],Tabla16[NUM],Tabla1[[#This Row],[CODIGO]])</f>
        <v>0</v>
      </c>
      <c r="I1526" s="28">
        <f>SUMIFS(Tabla16[ISR RET.],Tabla16[NUM],Tabla1[[#This Row],[CODIGO]])</f>
        <v>0</v>
      </c>
      <c r="J1526" s="28">
        <f>SUMIFS(Tabla16[IVA RET.],Tabla16[NUM],Tabla1[[#This Row],[CODIGO]])</f>
        <v>0</v>
      </c>
      <c r="K1526" t="str">
        <f>FIXED(Tabla1[[#This Row],[TASA 16%]],0)</f>
        <v>0</v>
      </c>
      <c r="L1526" t="str">
        <f>FIXED(Tabla1[[#This Row],[TASA 0%]],0)</f>
        <v>0</v>
      </c>
      <c r="M1526" t="str">
        <f>FIXED(Tabla1[[#This Row],[TASA EXE.]],0)</f>
        <v>0</v>
      </c>
      <c r="N1526" t="str">
        <f>FIXED(Tabla1[[#This Row],[IVA]],0)</f>
        <v>0</v>
      </c>
      <c r="O1526" t="str">
        <f>FIXED(Tabla1[[#This Row],[ISR RET]],0)</f>
        <v>0</v>
      </c>
      <c r="P1526" t="str">
        <f>FIXED(Tabla1[[#This Row],[IVA RET]],0)</f>
        <v>0</v>
      </c>
      <c r="R1526" s="35">
        <f>Tabla1[[#This Row],[TASA 16]]*16%</f>
        <v>0</v>
      </c>
    </row>
    <row r="1527" spans="2:18" x14ac:dyDescent="0.25">
      <c r="B1527" t="str">
        <f>'[1]210 Y RFC'!A1527</f>
        <v>DME761202CP9</v>
      </c>
      <c r="C1527" t="str">
        <f>'[1]210 Y RFC'!B1527</f>
        <v>210-1524</v>
      </c>
      <c r="D1527" t="str">
        <f>'[1]210 Y RFC'!C1527</f>
        <v>DANONE DE MEXICO SA DE CV</v>
      </c>
      <c r="E1527" s="28">
        <f>SUMIFS(Tabla16[TASA 16],Tabla16[NUM],Tabla1[[#This Row],[CODIGO]])</f>
        <v>0</v>
      </c>
      <c r="F1527" s="28">
        <f>SUMIFS(Tabla16[TASA 0%],Tabla16[NUM],Tabla1[[#This Row],[CODIGO]])</f>
        <v>0</v>
      </c>
      <c r="G1527" s="28">
        <f>SUMIFS(Tabla16[[EXENTO ]],Tabla16[NUM],Tabla1[[#This Row],[CODIGO]])</f>
        <v>0</v>
      </c>
      <c r="H1527" s="28">
        <f>SUMIFS(Tabla16[IVA],Tabla16[NUM],Tabla1[[#This Row],[CODIGO]])</f>
        <v>0</v>
      </c>
      <c r="I1527" s="28">
        <f>SUMIFS(Tabla16[ISR RET.],Tabla16[NUM],Tabla1[[#This Row],[CODIGO]])</f>
        <v>0</v>
      </c>
      <c r="J1527" s="28">
        <f>SUMIFS(Tabla16[IVA RET.],Tabla16[NUM],Tabla1[[#This Row],[CODIGO]])</f>
        <v>0</v>
      </c>
      <c r="K1527" t="str">
        <f>FIXED(Tabla1[[#This Row],[TASA 16%]],0)</f>
        <v>0</v>
      </c>
      <c r="L1527" t="str">
        <f>FIXED(Tabla1[[#This Row],[TASA 0%]],0)</f>
        <v>0</v>
      </c>
      <c r="M1527" t="str">
        <f>FIXED(Tabla1[[#This Row],[TASA EXE.]],0)</f>
        <v>0</v>
      </c>
      <c r="N1527" t="str">
        <f>FIXED(Tabla1[[#This Row],[IVA]],0)</f>
        <v>0</v>
      </c>
      <c r="O1527" t="str">
        <f>FIXED(Tabla1[[#This Row],[ISR RET]],0)</f>
        <v>0</v>
      </c>
      <c r="P1527" t="str">
        <f>FIXED(Tabla1[[#This Row],[IVA RET]],0)</f>
        <v>0</v>
      </c>
      <c r="R1527" s="35">
        <f>Tabla1[[#This Row],[TASA 16]]*16%</f>
        <v>0</v>
      </c>
    </row>
    <row r="1528" spans="2:18" x14ac:dyDescent="0.25">
      <c r="B1528" t="str">
        <f>'[1]210 Y RFC'!A1528</f>
        <v>PAGC810318QP1</v>
      </c>
      <c r="C1528" t="str">
        <f>'[1]210 Y RFC'!B1528</f>
        <v>210-1525</v>
      </c>
      <c r="D1528" t="str">
        <f>'[1]210 Y RFC'!C1528</f>
        <v>PADILLA GOMEZ CRISTIAN</v>
      </c>
      <c r="E1528" s="28">
        <f>SUMIFS(Tabla16[TASA 16],Tabla16[NUM],Tabla1[[#This Row],[CODIGO]])</f>
        <v>0</v>
      </c>
      <c r="F1528" s="28">
        <f>SUMIFS(Tabla16[TASA 0%],Tabla16[NUM],Tabla1[[#This Row],[CODIGO]])</f>
        <v>0</v>
      </c>
      <c r="G1528" s="28">
        <f>SUMIFS(Tabla16[[EXENTO ]],Tabla16[NUM],Tabla1[[#This Row],[CODIGO]])</f>
        <v>0</v>
      </c>
      <c r="H1528" s="28">
        <f>SUMIFS(Tabla16[IVA],Tabla16[NUM],Tabla1[[#This Row],[CODIGO]])</f>
        <v>0</v>
      </c>
      <c r="I1528" s="28">
        <f>SUMIFS(Tabla16[ISR RET.],Tabla16[NUM],Tabla1[[#This Row],[CODIGO]])</f>
        <v>0</v>
      </c>
      <c r="J1528" s="28">
        <f>SUMIFS(Tabla16[IVA RET.],Tabla16[NUM],Tabla1[[#This Row],[CODIGO]])</f>
        <v>0</v>
      </c>
      <c r="K1528" t="str">
        <f>FIXED(Tabla1[[#This Row],[TASA 16%]],0)</f>
        <v>0</v>
      </c>
      <c r="L1528" t="str">
        <f>FIXED(Tabla1[[#This Row],[TASA 0%]],0)</f>
        <v>0</v>
      </c>
      <c r="M1528" t="str">
        <f>FIXED(Tabla1[[#This Row],[TASA EXE.]],0)</f>
        <v>0</v>
      </c>
      <c r="N1528" t="str">
        <f>FIXED(Tabla1[[#This Row],[IVA]],0)</f>
        <v>0</v>
      </c>
      <c r="O1528" t="str">
        <f>FIXED(Tabla1[[#This Row],[ISR RET]],0)</f>
        <v>0</v>
      </c>
      <c r="P1528" t="str">
        <f>FIXED(Tabla1[[#This Row],[IVA RET]],0)</f>
        <v>0</v>
      </c>
      <c r="R1528" s="35">
        <f>Tabla1[[#This Row],[TASA 16]]*16%</f>
        <v>0</v>
      </c>
    </row>
    <row r="1529" spans="2:18" x14ac:dyDescent="0.25">
      <c r="B1529" t="str">
        <f>'[1]210 Y RFC'!A1529</f>
        <v>AAMY5602023Q5</v>
      </c>
      <c r="C1529" t="str">
        <f>'[1]210 Y RFC'!B1529</f>
        <v>210-1526</v>
      </c>
      <c r="D1529" t="str">
        <f>'[1]210 Y RFC'!C1529</f>
        <v>ABARCA MORENO YOLANDA</v>
      </c>
      <c r="E1529" s="28">
        <f>SUMIFS(Tabla16[TASA 16],Tabla16[NUM],Tabla1[[#This Row],[CODIGO]])</f>
        <v>0</v>
      </c>
      <c r="F1529" s="28">
        <f>SUMIFS(Tabla16[TASA 0%],Tabla16[NUM],Tabla1[[#This Row],[CODIGO]])</f>
        <v>0</v>
      </c>
      <c r="G1529" s="28">
        <f>SUMIFS(Tabla16[[EXENTO ]],Tabla16[NUM],Tabla1[[#This Row],[CODIGO]])</f>
        <v>0</v>
      </c>
      <c r="H1529" s="28">
        <f>SUMIFS(Tabla16[IVA],Tabla16[NUM],Tabla1[[#This Row],[CODIGO]])</f>
        <v>0</v>
      </c>
      <c r="I1529" s="28">
        <f>SUMIFS(Tabla16[ISR RET.],Tabla16[NUM],Tabla1[[#This Row],[CODIGO]])</f>
        <v>0</v>
      </c>
      <c r="J1529" s="28">
        <f>SUMIFS(Tabla16[IVA RET.],Tabla16[NUM],Tabla1[[#This Row],[CODIGO]])</f>
        <v>0</v>
      </c>
      <c r="K1529" t="str">
        <f>FIXED(Tabla1[[#This Row],[TASA 16%]],0)</f>
        <v>0</v>
      </c>
      <c r="L1529" t="str">
        <f>FIXED(Tabla1[[#This Row],[TASA 0%]],0)</f>
        <v>0</v>
      </c>
      <c r="M1529" t="str">
        <f>FIXED(Tabla1[[#This Row],[TASA EXE.]],0)</f>
        <v>0</v>
      </c>
      <c r="N1529" t="str">
        <f>FIXED(Tabla1[[#This Row],[IVA]],0)</f>
        <v>0</v>
      </c>
      <c r="O1529" t="str">
        <f>FIXED(Tabla1[[#This Row],[ISR RET]],0)</f>
        <v>0</v>
      </c>
      <c r="P1529" t="str">
        <f>FIXED(Tabla1[[#This Row],[IVA RET]],0)</f>
        <v>0</v>
      </c>
      <c r="R1529" s="35">
        <f>Tabla1[[#This Row],[TASA 16]]*16%</f>
        <v>0</v>
      </c>
    </row>
    <row r="1530" spans="2:18" x14ac:dyDescent="0.25">
      <c r="B1530" t="str">
        <f>'[1]210 Y RFC'!A1530</f>
        <v>PPS050211CY4</v>
      </c>
      <c r="C1530" t="str">
        <f>'[1]210 Y RFC'!B1530</f>
        <v>210-1527</v>
      </c>
      <c r="D1530" t="str">
        <f>'[1]210 Y RFC'!C1530</f>
        <v>PROMOTORA DE PRESUPUESTOS Y SERVICIOS SA DE CV</v>
      </c>
      <c r="E1530" s="28">
        <f>SUMIFS(Tabla16[TASA 16],Tabla16[NUM],Tabla1[[#This Row],[CODIGO]])</f>
        <v>0</v>
      </c>
      <c r="F1530" s="28">
        <f>SUMIFS(Tabla16[TASA 0%],Tabla16[NUM],Tabla1[[#This Row],[CODIGO]])</f>
        <v>0</v>
      </c>
      <c r="G1530" s="28">
        <f>SUMIFS(Tabla16[[EXENTO ]],Tabla16[NUM],Tabla1[[#This Row],[CODIGO]])</f>
        <v>0</v>
      </c>
      <c r="H1530" s="28">
        <f>SUMIFS(Tabla16[IVA],Tabla16[NUM],Tabla1[[#This Row],[CODIGO]])</f>
        <v>0</v>
      </c>
      <c r="I1530" s="28">
        <f>SUMIFS(Tabla16[ISR RET.],Tabla16[NUM],Tabla1[[#This Row],[CODIGO]])</f>
        <v>0</v>
      </c>
      <c r="J1530" s="28">
        <f>SUMIFS(Tabla16[IVA RET.],Tabla16[NUM],Tabla1[[#This Row],[CODIGO]])</f>
        <v>0</v>
      </c>
      <c r="K1530" t="str">
        <f>FIXED(Tabla1[[#This Row],[TASA 16%]],0)</f>
        <v>0</v>
      </c>
      <c r="L1530" t="str">
        <f>FIXED(Tabla1[[#This Row],[TASA 0%]],0)</f>
        <v>0</v>
      </c>
      <c r="M1530" t="str">
        <f>FIXED(Tabla1[[#This Row],[TASA EXE.]],0)</f>
        <v>0</v>
      </c>
      <c r="N1530" t="str">
        <f>FIXED(Tabla1[[#This Row],[IVA]],0)</f>
        <v>0</v>
      </c>
      <c r="O1530" t="str">
        <f>FIXED(Tabla1[[#This Row],[ISR RET]],0)</f>
        <v>0</v>
      </c>
      <c r="P1530" t="str">
        <f>FIXED(Tabla1[[#This Row],[IVA RET]],0)</f>
        <v>0</v>
      </c>
      <c r="R1530" s="35">
        <f>Tabla1[[#This Row],[TASA 16]]*16%</f>
        <v>0</v>
      </c>
    </row>
    <row r="1531" spans="2:18" x14ac:dyDescent="0.25">
      <c r="B1531" t="str">
        <f>'[1]210 Y RFC'!A1531</f>
        <v>FDM0402061N3</v>
      </c>
      <c r="C1531" t="str">
        <f>'[1]210 Y RFC'!B1531</f>
        <v>210-1528</v>
      </c>
      <c r="D1531" t="str">
        <f>'[1]210 Y RFC'!C1531</f>
        <v>FRUTAS DIAZ DE MEXICO SA DE CV</v>
      </c>
      <c r="E1531" s="28">
        <f>SUMIFS(Tabla16[TASA 16],Tabla16[NUM],Tabla1[[#This Row],[CODIGO]])</f>
        <v>0</v>
      </c>
      <c r="F1531" s="28">
        <f>SUMIFS(Tabla16[TASA 0%],Tabla16[NUM],Tabla1[[#This Row],[CODIGO]])</f>
        <v>0</v>
      </c>
      <c r="G1531" s="28">
        <f>SUMIFS(Tabla16[[EXENTO ]],Tabla16[NUM],Tabla1[[#This Row],[CODIGO]])</f>
        <v>0</v>
      </c>
      <c r="H1531" s="28">
        <f>SUMIFS(Tabla16[IVA],Tabla16[NUM],Tabla1[[#This Row],[CODIGO]])</f>
        <v>0</v>
      </c>
      <c r="I1531" s="28">
        <f>SUMIFS(Tabla16[ISR RET.],Tabla16[NUM],Tabla1[[#This Row],[CODIGO]])</f>
        <v>0</v>
      </c>
      <c r="J1531" s="28">
        <f>SUMIFS(Tabla16[IVA RET.],Tabla16[NUM],Tabla1[[#This Row],[CODIGO]])</f>
        <v>0</v>
      </c>
      <c r="K1531" t="str">
        <f>FIXED(Tabla1[[#This Row],[TASA 16%]],0)</f>
        <v>0</v>
      </c>
      <c r="L1531" t="str">
        <f>FIXED(Tabla1[[#This Row],[TASA 0%]],0)</f>
        <v>0</v>
      </c>
      <c r="M1531" t="str">
        <f>FIXED(Tabla1[[#This Row],[TASA EXE.]],0)</f>
        <v>0</v>
      </c>
      <c r="N1531" t="str">
        <f>FIXED(Tabla1[[#This Row],[IVA]],0)</f>
        <v>0</v>
      </c>
      <c r="O1531" t="str">
        <f>FIXED(Tabla1[[#This Row],[ISR RET]],0)</f>
        <v>0</v>
      </c>
      <c r="P1531" t="str">
        <f>FIXED(Tabla1[[#This Row],[IVA RET]],0)</f>
        <v>0</v>
      </c>
      <c r="R1531" s="35">
        <f>Tabla1[[#This Row],[TASA 16]]*16%</f>
        <v>0</v>
      </c>
    </row>
    <row r="1532" spans="2:18" x14ac:dyDescent="0.25">
      <c r="B1532" t="str">
        <f>'[1]210 Y RFC'!A1532</f>
        <v>MAVH600720914</v>
      </c>
      <c r="C1532" t="str">
        <f>'[1]210 Y RFC'!B1532</f>
        <v>210-1529</v>
      </c>
      <c r="D1532" t="str">
        <f>'[1]210 Y RFC'!C1532</f>
        <v>MARTINEZ VEGA JOSE HECTOR</v>
      </c>
      <c r="E1532" s="28">
        <f>SUMIFS(Tabla16[TASA 16],Tabla16[NUM],Tabla1[[#This Row],[CODIGO]])</f>
        <v>0</v>
      </c>
      <c r="F1532" s="28">
        <f>SUMIFS(Tabla16[TASA 0%],Tabla16[NUM],Tabla1[[#This Row],[CODIGO]])</f>
        <v>0</v>
      </c>
      <c r="G1532" s="28">
        <f>SUMIFS(Tabla16[[EXENTO ]],Tabla16[NUM],Tabla1[[#This Row],[CODIGO]])</f>
        <v>0</v>
      </c>
      <c r="H1532" s="28">
        <f>SUMIFS(Tabla16[IVA],Tabla16[NUM],Tabla1[[#This Row],[CODIGO]])</f>
        <v>0</v>
      </c>
      <c r="I1532" s="28">
        <f>SUMIFS(Tabla16[ISR RET.],Tabla16[NUM],Tabla1[[#This Row],[CODIGO]])</f>
        <v>0</v>
      </c>
      <c r="J1532" s="28">
        <f>SUMIFS(Tabla16[IVA RET.],Tabla16[NUM],Tabla1[[#This Row],[CODIGO]])</f>
        <v>0</v>
      </c>
      <c r="K1532" t="str">
        <f>FIXED(Tabla1[[#This Row],[TASA 16%]],0)</f>
        <v>0</v>
      </c>
      <c r="L1532" t="str">
        <f>FIXED(Tabla1[[#This Row],[TASA 0%]],0)</f>
        <v>0</v>
      </c>
      <c r="M1532" t="str">
        <f>FIXED(Tabla1[[#This Row],[TASA EXE.]],0)</f>
        <v>0</v>
      </c>
      <c r="N1532" t="str">
        <f>FIXED(Tabla1[[#This Row],[IVA]],0)</f>
        <v>0</v>
      </c>
      <c r="O1532" t="str">
        <f>FIXED(Tabla1[[#This Row],[ISR RET]],0)</f>
        <v>0</v>
      </c>
      <c r="P1532" t="str">
        <f>FIXED(Tabla1[[#This Row],[IVA RET]],0)</f>
        <v>0</v>
      </c>
      <c r="R1532" s="35">
        <f>Tabla1[[#This Row],[TASA 16]]*16%</f>
        <v>0</v>
      </c>
    </row>
    <row r="1533" spans="2:18" x14ac:dyDescent="0.25">
      <c r="B1533" t="str">
        <f>'[1]210 Y RFC'!A1533</f>
        <v>GACS610908TF5</v>
      </c>
      <c r="C1533" t="str">
        <f>'[1]210 Y RFC'!B1533</f>
        <v>210-1530</v>
      </c>
      <c r="D1533" t="str">
        <f>'[1]210 Y RFC'!C1533</f>
        <v>GARAY CARBAJAL SERGIO</v>
      </c>
      <c r="E1533" s="28">
        <f>SUMIFS(Tabla16[TASA 16],Tabla16[NUM],Tabla1[[#This Row],[CODIGO]])</f>
        <v>0</v>
      </c>
      <c r="F1533" s="28">
        <f>SUMIFS(Tabla16[TASA 0%],Tabla16[NUM],Tabla1[[#This Row],[CODIGO]])</f>
        <v>0</v>
      </c>
      <c r="G1533" s="28">
        <f>SUMIFS(Tabla16[[EXENTO ]],Tabla16[NUM],Tabla1[[#This Row],[CODIGO]])</f>
        <v>0</v>
      </c>
      <c r="H1533" s="28">
        <f>SUMIFS(Tabla16[IVA],Tabla16[NUM],Tabla1[[#This Row],[CODIGO]])</f>
        <v>0</v>
      </c>
      <c r="I1533" s="28">
        <f>SUMIFS(Tabla16[ISR RET.],Tabla16[NUM],Tabla1[[#This Row],[CODIGO]])</f>
        <v>0</v>
      </c>
      <c r="J1533" s="28">
        <f>SUMIFS(Tabla16[IVA RET.],Tabla16[NUM],Tabla1[[#This Row],[CODIGO]])</f>
        <v>0</v>
      </c>
      <c r="K1533" t="str">
        <f>FIXED(Tabla1[[#This Row],[TASA 16%]],0)</f>
        <v>0</v>
      </c>
      <c r="L1533" t="str">
        <f>FIXED(Tabla1[[#This Row],[TASA 0%]],0)</f>
        <v>0</v>
      </c>
      <c r="M1533" t="str">
        <f>FIXED(Tabla1[[#This Row],[TASA EXE.]],0)</f>
        <v>0</v>
      </c>
      <c r="N1533" t="str">
        <f>FIXED(Tabla1[[#This Row],[IVA]],0)</f>
        <v>0</v>
      </c>
      <c r="O1533" t="str">
        <f>FIXED(Tabla1[[#This Row],[ISR RET]],0)</f>
        <v>0</v>
      </c>
      <c r="P1533" t="str">
        <f>FIXED(Tabla1[[#This Row],[IVA RET]],0)</f>
        <v>0</v>
      </c>
      <c r="R1533" s="35">
        <f>Tabla1[[#This Row],[TASA 16]]*16%</f>
        <v>0</v>
      </c>
    </row>
    <row r="1534" spans="2:18" x14ac:dyDescent="0.25">
      <c r="B1534" t="str">
        <f>'[1]210 Y RFC'!A1534</f>
        <v>RAFR5906071E3</v>
      </c>
      <c r="C1534" t="str">
        <f>'[1]210 Y RFC'!B1534</f>
        <v>210-1531</v>
      </c>
      <c r="D1534" t="str">
        <f>'[1]210 Y RFC'!C1534</f>
        <v>RAMOS FLORES ROBERTO</v>
      </c>
      <c r="E1534" s="28">
        <f>SUMIFS(Tabla16[TASA 16],Tabla16[NUM],Tabla1[[#This Row],[CODIGO]])</f>
        <v>0</v>
      </c>
      <c r="F1534" s="28">
        <f>SUMIFS(Tabla16[TASA 0%],Tabla16[NUM],Tabla1[[#This Row],[CODIGO]])</f>
        <v>0</v>
      </c>
      <c r="G1534" s="28">
        <f>SUMIFS(Tabla16[[EXENTO ]],Tabla16[NUM],Tabla1[[#This Row],[CODIGO]])</f>
        <v>0</v>
      </c>
      <c r="H1534" s="28">
        <f>SUMIFS(Tabla16[IVA],Tabla16[NUM],Tabla1[[#This Row],[CODIGO]])</f>
        <v>0</v>
      </c>
      <c r="I1534" s="28">
        <f>SUMIFS(Tabla16[ISR RET.],Tabla16[NUM],Tabla1[[#This Row],[CODIGO]])</f>
        <v>0</v>
      </c>
      <c r="J1534" s="28">
        <f>SUMIFS(Tabla16[IVA RET.],Tabla16[NUM],Tabla1[[#This Row],[CODIGO]])</f>
        <v>0</v>
      </c>
      <c r="K1534" t="str">
        <f>FIXED(Tabla1[[#This Row],[TASA 16%]],0)</f>
        <v>0</v>
      </c>
      <c r="L1534" t="str">
        <f>FIXED(Tabla1[[#This Row],[TASA 0%]],0)</f>
        <v>0</v>
      </c>
      <c r="M1534" t="str">
        <f>FIXED(Tabla1[[#This Row],[TASA EXE.]],0)</f>
        <v>0</v>
      </c>
      <c r="N1534" t="str">
        <f>FIXED(Tabla1[[#This Row],[IVA]],0)</f>
        <v>0</v>
      </c>
      <c r="O1534" t="str">
        <f>FIXED(Tabla1[[#This Row],[ISR RET]],0)</f>
        <v>0</v>
      </c>
      <c r="P1534" t="str">
        <f>FIXED(Tabla1[[#This Row],[IVA RET]],0)</f>
        <v>0</v>
      </c>
      <c r="R1534" s="35">
        <f>Tabla1[[#This Row],[TASA 16]]*16%</f>
        <v>0</v>
      </c>
    </row>
    <row r="1535" spans="2:18" x14ac:dyDescent="0.25">
      <c r="B1535" t="str">
        <f>'[1]210 Y RFC'!A1535</f>
        <v>MAL870225MAA</v>
      </c>
      <c r="C1535" t="str">
        <f>'[1]210 Y RFC'!B1535</f>
        <v>210-1532</v>
      </c>
      <c r="D1535" t="str">
        <f>'[1]210 Y RFC'!C1535</f>
        <v>MEGA ALIMENTOS SA DE CV</v>
      </c>
      <c r="E1535" s="28">
        <f>SUMIFS(Tabla16[TASA 16],Tabla16[NUM],Tabla1[[#This Row],[CODIGO]])</f>
        <v>0</v>
      </c>
      <c r="F1535" s="28">
        <f>SUMIFS(Tabla16[TASA 0%],Tabla16[NUM],Tabla1[[#This Row],[CODIGO]])</f>
        <v>0</v>
      </c>
      <c r="G1535" s="28">
        <f>SUMIFS(Tabla16[[EXENTO ]],Tabla16[NUM],Tabla1[[#This Row],[CODIGO]])</f>
        <v>0</v>
      </c>
      <c r="H1535" s="28">
        <f>SUMIFS(Tabla16[IVA],Tabla16[NUM],Tabla1[[#This Row],[CODIGO]])</f>
        <v>0</v>
      </c>
      <c r="I1535" s="28">
        <f>SUMIFS(Tabla16[ISR RET.],Tabla16[NUM],Tabla1[[#This Row],[CODIGO]])</f>
        <v>0</v>
      </c>
      <c r="J1535" s="28">
        <f>SUMIFS(Tabla16[IVA RET.],Tabla16[NUM],Tabla1[[#This Row],[CODIGO]])</f>
        <v>0</v>
      </c>
      <c r="K1535" t="str">
        <f>FIXED(Tabla1[[#This Row],[TASA 16%]],0)</f>
        <v>0</v>
      </c>
      <c r="L1535" t="str">
        <f>FIXED(Tabla1[[#This Row],[TASA 0%]],0)</f>
        <v>0</v>
      </c>
      <c r="M1535" t="str">
        <f>FIXED(Tabla1[[#This Row],[TASA EXE.]],0)</f>
        <v>0</v>
      </c>
      <c r="N1535" t="str">
        <f>FIXED(Tabla1[[#This Row],[IVA]],0)</f>
        <v>0</v>
      </c>
      <c r="O1535" t="str">
        <f>FIXED(Tabla1[[#This Row],[ISR RET]],0)</f>
        <v>0</v>
      </c>
      <c r="P1535" t="str">
        <f>FIXED(Tabla1[[#This Row],[IVA RET]],0)</f>
        <v>0</v>
      </c>
      <c r="R1535" s="35">
        <f>Tabla1[[#This Row],[TASA 16]]*16%</f>
        <v>0</v>
      </c>
    </row>
    <row r="1536" spans="2:18" x14ac:dyDescent="0.25">
      <c r="B1536" t="str">
        <f>'[1]210 Y RFC'!A1536</f>
        <v>CME9502036N5</v>
      </c>
      <c r="C1536" t="str">
        <f>'[1]210 Y RFC'!B1536</f>
        <v>210-1533</v>
      </c>
      <c r="D1536" t="str">
        <f>'[1]210 Y RFC'!C1536</f>
        <v>COLOMER MEXICO SA DE CV</v>
      </c>
      <c r="E1536" s="28">
        <f>SUMIFS(Tabla16[TASA 16],Tabla16[NUM],Tabla1[[#This Row],[CODIGO]])</f>
        <v>0</v>
      </c>
      <c r="F1536" s="28">
        <f>SUMIFS(Tabla16[TASA 0%],Tabla16[NUM],Tabla1[[#This Row],[CODIGO]])</f>
        <v>0</v>
      </c>
      <c r="G1536" s="28">
        <f>SUMIFS(Tabla16[[EXENTO ]],Tabla16[NUM],Tabla1[[#This Row],[CODIGO]])</f>
        <v>0</v>
      </c>
      <c r="H1536" s="28">
        <f>SUMIFS(Tabla16[IVA],Tabla16[NUM],Tabla1[[#This Row],[CODIGO]])</f>
        <v>0</v>
      </c>
      <c r="I1536" s="28">
        <f>SUMIFS(Tabla16[ISR RET.],Tabla16[NUM],Tabla1[[#This Row],[CODIGO]])</f>
        <v>0</v>
      </c>
      <c r="J1536" s="28">
        <f>SUMIFS(Tabla16[IVA RET.],Tabla16[NUM],Tabla1[[#This Row],[CODIGO]])</f>
        <v>0</v>
      </c>
      <c r="K1536" t="str">
        <f>FIXED(Tabla1[[#This Row],[TASA 16%]],0)</f>
        <v>0</v>
      </c>
      <c r="L1536" t="str">
        <f>FIXED(Tabla1[[#This Row],[TASA 0%]],0)</f>
        <v>0</v>
      </c>
      <c r="M1536" t="str">
        <f>FIXED(Tabla1[[#This Row],[TASA EXE.]],0)</f>
        <v>0</v>
      </c>
      <c r="N1536" t="str">
        <f>FIXED(Tabla1[[#This Row],[IVA]],0)</f>
        <v>0</v>
      </c>
      <c r="O1536" t="str">
        <f>FIXED(Tabla1[[#This Row],[ISR RET]],0)</f>
        <v>0</v>
      </c>
      <c r="P1536" t="str">
        <f>FIXED(Tabla1[[#This Row],[IVA RET]],0)</f>
        <v>0</v>
      </c>
      <c r="R1536" s="35">
        <f>Tabla1[[#This Row],[TASA 16]]*16%</f>
        <v>0</v>
      </c>
    </row>
    <row r="1537" spans="2:20" x14ac:dyDescent="0.25">
      <c r="B1537" t="str">
        <f>'[1]210 Y RFC'!A1537</f>
        <v>ETA961112N9A</v>
      </c>
      <c r="C1537" t="str">
        <f>'[1]210 Y RFC'!B1537</f>
        <v>210-1534</v>
      </c>
      <c r="D1537" t="str">
        <f>'[1]210 Y RFC'!C1537</f>
        <v>EMPRESAS TAJIN SA DE CV</v>
      </c>
      <c r="E1537" s="28">
        <f>SUMIFS(Tabla16[TASA 16],Tabla16[NUM],Tabla1[[#This Row],[CODIGO]])</f>
        <v>0</v>
      </c>
      <c r="F1537" s="28">
        <f>SUMIFS(Tabla16[TASA 0%],Tabla16[NUM],Tabla1[[#This Row],[CODIGO]])</f>
        <v>0</v>
      </c>
      <c r="G1537" s="28">
        <f>SUMIFS(Tabla16[[EXENTO ]],Tabla16[NUM],Tabla1[[#This Row],[CODIGO]])</f>
        <v>0</v>
      </c>
      <c r="H1537" s="28">
        <f>SUMIFS(Tabla16[IVA],Tabla16[NUM],Tabla1[[#This Row],[CODIGO]])</f>
        <v>0</v>
      </c>
      <c r="I1537" s="28">
        <f>SUMIFS(Tabla16[ISR RET.],Tabla16[NUM],Tabla1[[#This Row],[CODIGO]])</f>
        <v>0</v>
      </c>
      <c r="J1537" s="28">
        <f>SUMIFS(Tabla16[IVA RET.],Tabla16[NUM],Tabla1[[#This Row],[CODIGO]])</f>
        <v>0</v>
      </c>
      <c r="K1537" t="str">
        <f>FIXED(Tabla1[[#This Row],[TASA 16%]],0)</f>
        <v>0</v>
      </c>
      <c r="L1537" t="str">
        <f>FIXED(Tabla1[[#This Row],[TASA 0%]],0)</f>
        <v>0</v>
      </c>
      <c r="M1537" t="str">
        <f>FIXED(Tabla1[[#This Row],[TASA EXE.]],0)</f>
        <v>0</v>
      </c>
      <c r="N1537" t="str">
        <f>FIXED(Tabla1[[#This Row],[IVA]],0)</f>
        <v>0</v>
      </c>
      <c r="O1537" t="str">
        <f>FIXED(Tabla1[[#This Row],[ISR RET]],0)</f>
        <v>0</v>
      </c>
      <c r="P1537" t="str">
        <f>FIXED(Tabla1[[#This Row],[IVA RET]],0)</f>
        <v>0</v>
      </c>
      <c r="R1537" s="35">
        <f>Tabla1[[#This Row],[TASA 16]]*16%</f>
        <v>0</v>
      </c>
    </row>
    <row r="1538" spans="2:20" x14ac:dyDescent="0.25">
      <c r="B1538" t="str">
        <f>'[1]210 Y RFC'!A1538</f>
        <v>DSV030322TK8</v>
      </c>
      <c r="C1538" t="str">
        <f>'[1]210 Y RFC'!B1538</f>
        <v>210-1535</v>
      </c>
      <c r="D1538" t="str">
        <f>'[1]210 Y RFC'!C1538</f>
        <v>DESTILADORA SANTA VIRGINIA SA DE CV</v>
      </c>
      <c r="E1538" s="28">
        <f>SUMIFS(Tabla16[TASA 16],Tabla16[NUM],Tabla1[[#This Row],[CODIGO]])</f>
        <v>0</v>
      </c>
      <c r="F1538" s="28">
        <f>SUMIFS(Tabla16[TASA 0%],Tabla16[NUM],Tabla1[[#This Row],[CODIGO]])</f>
        <v>0</v>
      </c>
      <c r="G1538" s="28">
        <f>SUMIFS(Tabla16[[EXENTO ]],Tabla16[NUM],Tabla1[[#This Row],[CODIGO]])</f>
        <v>0</v>
      </c>
      <c r="H1538" s="28">
        <f>SUMIFS(Tabla16[IVA],Tabla16[NUM],Tabla1[[#This Row],[CODIGO]])</f>
        <v>0</v>
      </c>
      <c r="I1538" s="28">
        <f>SUMIFS(Tabla16[ISR RET.],Tabla16[NUM],Tabla1[[#This Row],[CODIGO]])</f>
        <v>0</v>
      </c>
      <c r="J1538" s="28">
        <f>SUMIFS(Tabla16[IVA RET.],Tabla16[NUM],Tabla1[[#This Row],[CODIGO]])</f>
        <v>0</v>
      </c>
      <c r="K1538" t="str">
        <f>FIXED(Tabla1[[#This Row],[TASA 16%]],0)</f>
        <v>0</v>
      </c>
      <c r="L1538" t="str">
        <f>FIXED(Tabla1[[#This Row],[TASA 0%]],0)</f>
        <v>0</v>
      </c>
      <c r="M1538" t="str">
        <f>FIXED(Tabla1[[#This Row],[TASA EXE.]],0)</f>
        <v>0</v>
      </c>
      <c r="N1538" t="str">
        <f>FIXED(Tabla1[[#This Row],[IVA]],0)</f>
        <v>0</v>
      </c>
      <c r="O1538" t="str">
        <f>FIXED(Tabla1[[#This Row],[ISR RET]],0)</f>
        <v>0</v>
      </c>
      <c r="P1538" t="str">
        <f>FIXED(Tabla1[[#This Row],[IVA RET]],0)</f>
        <v>0</v>
      </c>
      <c r="R1538" s="35">
        <f>Tabla1[[#This Row],[TASA 16]]*16%</f>
        <v>0</v>
      </c>
    </row>
    <row r="1539" spans="2:20" x14ac:dyDescent="0.25">
      <c r="B1539" t="str">
        <f>'[1]210 Y RFC'!A1539</f>
        <v>BAFS860510QV5</v>
      </c>
      <c r="C1539" t="str">
        <f>'[1]210 Y RFC'!B1539</f>
        <v>210-1536</v>
      </c>
      <c r="D1539" t="str">
        <f>'[1]210 Y RFC'!C1539</f>
        <v>BARBA FRANCO SERGIO LEONEL</v>
      </c>
      <c r="E1539" s="28">
        <f>SUMIFS(Tabla16[TASA 16],Tabla16[NUM],Tabla1[[#This Row],[CODIGO]])</f>
        <v>0</v>
      </c>
      <c r="F1539" s="28">
        <f>SUMIFS(Tabla16[TASA 0%],Tabla16[NUM],Tabla1[[#This Row],[CODIGO]])</f>
        <v>0</v>
      </c>
      <c r="G1539" s="28">
        <f>SUMIFS(Tabla16[[EXENTO ]],Tabla16[NUM],Tabla1[[#This Row],[CODIGO]])</f>
        <v>0</v>
      </c>
      <c r="H1539" s="28">
        <f>SUMIFS(Tabla16[IVA],Tabla16[NUM],Tabla1[[#This Row],[CODIGO]])</f>
        <v>0</v>
      </c>
      <c r="I1539" s="28">
        <f>SUMIFS(Tabla16[ISR RET.],Tabla16[NUM],Tabla1[[#This Row],[CODIGO]])</f>
        <v>0</v>
      </c>
      <c r="J1539" s="28">
        <f>SUMIFS(Tabla16[IVA RET.],Tabla16[NUM],Tabla1[[#This Row],[CODIGO]])</f>
        <v>0</v>
      </c>
      <c r="K1539" t="str">
        <f>FIXED(Tabla1[[#This Row],[TASA 16%]],0)</f>
        <v>0</v>
      </c>
      <c r="L1539" t="str">
        <f>FIXED(Tabla1[[#This Row],[TASA 0%]],0)</f>
        <v>0</v>
      </c>
      <c r="M1539" t="str">
        <f>FIXED(Tabla1[[#This Row],[TASA EXE.]],0)</f>
        <v>0</v>
      </c>
      <c r="N1539" t="str">
        <f>FIXED(Tabla1[[#This Row],[IVA]],0)</f>
        <v>0</v>
      </c>
      <c r="O1539" t="str">
        <f>FIXED(Tabla1[[#This Row],[ISR RET]],0)</f>
        <v>0</v>
      </c>
      <c r="P1539" t="str">
        <f>FIXED(Tabla1[[#This Row],[IVA RET]],0)</f>
        <v>0</v>
      </c>
      <c r="R1539" s="35">
        <f>Tabla1[[#This Row],[TASA 16]]*16%</f>
        <v>0</v>
      </c>
    </row>
    <row r="1540" spans="2:20" x14ac:dyDescent="0.25">
      <c r="B1540" t="str">
        <f>'[1]210 Y RFC'!A1540</f>
        <v>VAVM590408D78</v>
      </c>
      <c r="C1540" t="str">
        <f>'[1]210 Y RFC'!B1540</f>
        <v>210-1537</v>
      </c>
      <c r="D1540" t="str">
        <f>'[1]210 Y RFC'!C1540</f>
        <v>VALENCIA VENEGAS MARTIN</v>
      </c>
      <c r="E1540" s="28">
        <f>SUMIFS(Tabla16[TASA 16],Tabla16[NUM],Tabla1[[#This Row],[CODIGO]])</f>
        <v>0</v>
      </c>
      <c r="F1540" s="28">
        <f>SUMIFS(Tabla16[TASA 0%],Tabla16[NUM],Tabla1[[#This Row],[CODIGO]])</f>
        <v>0</v>
      </c>
      <c r="G1540" s="28">
        <f>SUMIFS(Tabla16[[EXENTO ]],Tabla16[NUM],Tabla1[[#This Row],[CODIGO]])</f>
        <v>0</v>
      </c>
      <c r="H1540" s="28">
        <f>SUMIFS(Tabla16[IVA],Tabla16[NUM],Tabla1[[#This Row],[CODIGO]])</f>
        <v>0</v>
      </c>
      <c r="I1540" s="28">
        <f>SUMIFS(Tabla16[ISR RET.],Tabla16[NUM],Tabla1[[#This Row],[CODIGO]])</f>
        <v>0</v>
      </c>
      <c r="J1540" s="28">
        <f>SUMIFS(Tabla16[IVA RET.],Tabla16[NUM],Tabla1[[#This Row],[CODIGO]])</f>
        <v>0</v>
      </c>
      <c r="K1540" t="str">
        <f>FIXED(Tabla1[[#This Row],[TASA 16%]],0)</f>
        <v>0</v>
      </c>
      <c r="L1540" t="str">
        <f>FIXED(Tabla1[[#This Row],[TASA 0%]],0)</f>
        <v>0</v>
      </c>
      <c r="M1540" t="str">
        <f>FIXED(Tabla1[[#This Row],[TASA EXE.]],0)</f>
        <v>0</v>
      </c>
      <c r="N1540" t="str">
        <f>FIXED(Tabla1[[#This Row],[IVA]],0)</f>
        <v>0</v>
      </c>
      <c r="O1540" t="str">
        <f>FIXED(Tabla1[[#This Row],[ISR RET]],0)</f>
        <v>0</v>
      </c>
      <c r="P1540" t="str">
        <f>FIXED(Tabla1[[#This Row],[IVA RET]],0)</f>
        <v>0</v>
      </c>
      <c r="R1540" s="35">
        <f>Tabla1[[#This Row],[TASA 16]]*16%</f>
        <v>0</v>
      </c>
    </row>
    <row r="1541" spans="2:20" x14ac:dyDescent="0.25">
      <c r="B1541">
        <f>'[1]210 Y RFC'!A1541</f>
        <v>0</v>
      </c>
      <c r="C1541" t="str">
        <f>'[1]210 Y RFC'!B1541</f>
        <v>210-1538</v>
      </c>
      <c r="D1541" t="str">
        <f>'[1]210 Y RFC'!C1541</f>
        <v>EXPANSION SA DE CV</v>
      </c>
      <c r="E1541" s="28">
        <f>SUMIFS(Tabla16[TASA 16],Tabla16[NUM],Tabla1[[#This Row],[CODIGO]])</f>
        <v>0</v>
      </c>
      <c r="F1541" s="28">
        <f>SUMIFS(Tabla16[TASA 0%],Tabla16[NUM],Tabla1[[#This Row],[CODIGO]])</f>
        <v>0</v>
      </c>
      <c r="G1541" s="28">
        <f>SUMIFS(Tabla16[[EXENTO ]],Tabla16[NUM],Tabla1[[#This Row],[CODIGO]])</f>
        <v>0</v>
      </c>
      <c r="H1541" s="28">
        <f>SUMIFS(Tabla16[IVA],Tabla16[NUM],Tabla1[[#This Row],[CODIGO]])</f>
        <v>0</v>
      </c>
      <c r="I1541" s="28">
        <f>SUMIFS(Tabla16[ISR RET.],Tabla16[NUM],Tabla1[[#This Row],[CODIGO]])</f>
        <v>0</v>
      </c>
      <c r="J1541" s="28">
        <f>SUMIFS(Tabla16[IVA RET.],Tabla16[NUM],Tabla1[[#This Row],[CODIGO]])</f>
        <v>0</v>
      </c>
      <c r="K1541" t="str">
        <f>FIXED(Tabla1[[#This Row],[TASA 16%]],0)</f>
        <v>0</v>
      </c>
      <c r="L1541" t="str">
        <f>FIXED(Tabla1[[#This Row],[TASA 0%]],0)</f>
        <v>0</v>
      </c>
      <c r="M1541" t="str">
        <f>FIXED(Tabla1[[#This Row],[TASA EXE.]],0)</f>
        <v>0</v>
      </c>
      <c r="N1541" t="str">
        <f>FIXED(Tabla1[[#This Row],[IVA]],0)</f>
        <v>0</v>
      </c>
      <c r="O1541" t="str">
        <f>FIXED(Tabla1[[#This Row],[ISR RET]],0)</f>
        <v>0</v>
      </c>
      <c r="P1541" t="str">
        <f>FIXED(Tabla1[[#This Row],[IVA RET]],0)</f>
        <v>0</v>
      </c>
      <c r="R1541" s="35">
        <f>Tabla1[[#This Row],[TASA 16]]*16%</f>
        <v>0</v>
      </c>
    </row>
    <row r="1542" spans="2:20" x14ac:dyDescent="0.25">
      <c r="B1542" t="str">
        <f>'[1]210 Y RFC'!A1542</f>
        <v>FICA751206TW1</v>
      </c>
      <c r="C1542" t="str">
        <f>'[1]210 Y RFC'!B1542</f>
        <v>210-1539</v>
      </c>
      <c r="D1542" t="str">
        <f>'[1]210 Y RFC'!C1542</f>
        <v>FIGUEROA CHAVEZ JOSE ANTONIO</v>
      </c>
      <c r="E1542" s="28">
        <f>SUMIFS(Tabla16[TASA 16],Tabla16[NUM],Tabla1[[#This Row],[CODIGO]])</f>
        <v>0</v>
      </c>
      <c r="F1542" s="28">
        <f>SUMIFS(Tabla16[TASA 0%],Tabla16[NUM],Tabla1[[#This Row],[CODIGO]])</f>
        <v>0</v>
      </c>
      <c r="G1542" s="28">
        <f>SUMIFS(Tabla16[[EXENTO ]],Tabla16[NUM],Tabla1[[#This Row],[CODIGO]])</f>
        <v>0</v>
      </c>
      <c r="H1542" s="28">
        <f>SUMIFS(Tabla16[IVA],Tabla16[NUM],Tabla1[[#This Row],[CODIGO]])</f>
        <v>0</v>
      </c>
      <c r="I1542" s="28">
        <f>SUMIFS(Tabla16[ISR RET.],Tabla16[NUM],Tabla1[[#This Row],[CODIGO]])</f>
        <v>0</v>
      </c>
      <c r="J1542" s="28">
        <f>SUMIFS(Tabla16[IVA RET.],Tabla16[NUM],Tabla1[[#This Row],[CODIGO]])</f>
        <v>0</v>
      </c>
      <c r="K1542" t="str">
        <f>FIXED(Tabla1[[#This Row],[TASA 16%]],0)</f>
        <v>0</v>
      </c>
      <c r="L1542" t="str">
        <f>FIXED(Tabla1[[#This Row],[TASA 0%]],0)</f>
        <v>0</v>
      </c>
      <c r="M1542" t="str">
        <f>FIXED(Tabla1[[#This Row],[TASA EXE.]],0)</f>
        <v>0</v>
      </c>
      <c r="N1542" t="str">
        <f>FIXED(Tabla1[[#This Row],[IVA]],0)</f>
        <v>0</v>
      </c>
      <c r="O1542" t="str">
        <f>FIXED(Tabla1[[#This Row],[ISR RET]],0)</f>
        <v>0</v>
      </c>
      <c r="P1542" t="str">
        <f>FIXED(Tabla1[[#This Row],[IVA RET]],0)</f>
        <v>0</v>
      </c>
      <c r="R1542" s="35">
        <f>Tabla1[[#This Row],[TASA 16]]*16%</f>
        <v>0</v>
      </c>
    </row>
    <row r="1543" spans="2:20" x14ac:dyDescent="0.25">
      <c r="B1543" t="str">
        <f>'[1]210 Y RFC'!A1543</f>
        <v>CALA830915IB0</v>
      </c>
      <c r="C1543" t="str">
        <f>'[1]210 Y RFC'!B1543</f>
        <v>210-1540</v>
      </c>
      <c r="D1543" t="str">
        <f>'[1]210 Y RFC'!C1543</f>
        <v>CASTELLANOS LOZA ALFONSO</v>
      </c>
      <c r="E1543" s="28">
        <f>SUMIFS(Tabla16[TASA 16],Tabla16[NUM],Tabla1[[#This Row],[CODIGO]])</f>
        <v>0</v>
      </c>
      <c r="F1543" s="28">
        <f>SUMIFS(Tabla16[TASA 0%],Tabla16[NUM],Tabla1[[#This Row],[CODIGO]])</f>
        <v>0</v>
      </c>
      <c r="G1543" s="28">
        <f>SUMIFS(Tabla16[[EXENTO ]],Tabla16[NUM],Tabla1[[#This Row],[CODIGO]])</f>
        <v>0</v>
      </c>
      <c r="H1543" s="28">
        <f>SUMIFS(Tabla16[IVA],Tabla16[NUM],Tabla1[[#This Row],[CODIGO]])</f>
        <v>0</v>
      </c>
      <c r="I1543" s="28">
        <f>SUMIFS(Tabla16[ISR RET.],Tabla16[NUM],Tabla1[[#This Row],[CODIGO]])</f>
        <v>0</v>
      </c>
      <c r="J1543" s="28">
        <f>SUMIFS(Tabla16[IVA RET.],Tabla16[NUM],Tabla1[[#This Row],[CODIGO]])</f>
        <v>0</v>
      </c>
      <c r="K1543" t="str">
        <f>FIXED(Tabla1[[#This Row],[TASA 16%]],0)</f>
        <v>0</v>
      </c>
      <c r="L1543" t="str">
        <f>FIXED(Tabla1[[#This Row],[TASA 0%]],0)</f>
        <v>0</v>
      </c>
      <c r="M1543" t="str">
        <f>FIXED(Tabla1[[#This Row],[TASA EXE.]],0)</f>
        <v>0</v>
      </c>
      <c r="N1543" t="str">
        <f>FIXED(Tabla1[[#This Row],[IVA]],0)</f>
        <v>0</v>
      </c>
      <c r="O1543" t="str">
        <f>FIXED(Tabla1[[#This Row],[ISR RET]],0)</f>
        <v>0</v>
      </c>
      <c r="P1543" t="str">
        <f>FIXED(Tabla1[[#This Row],[IVA RET]],0)</f>
        <v>0</v>
      </c>
      <c r="R1543" s="35">
        <f>Tabla1[[#This Row],[TASA 16]]*16%</f>
        <v>0</v>
      </c>
    </row>
    <row r="1544" spans="2:20" x14ac:dyDescent="0.25">
      <c r="B1544" t="str">
        <f>'[1]210 Y RFC'!A1544</f>
        <v>SAJV750421549</v>
      </c>
      <c r="C1544" t="str">
        <f>'[1]210 Y RFC'!B1544</f>
        <v>210-1541</v>
      </c>
      <c r="D1544" t="str">
        <f>'[1]210 Y RFC'!C1544</f>
        <v>SANCHEZ JAIME VICTOR HUGO</v>
      </c>
      <c r="E1544" s="28">
        <f>SUMIFS(Tabla16[TASA 16],Tabla16[NUM],Tabla1[[#This Row],[CODIGO]])</f>
        <v>0</v>
      </c>
      <c r="F1544" s="28">
        <f>SUMIFS(Tabla16[TASA 0%],Tabla16[NUM],Tabla1[[#This Row],[CODIGO]])</f>
        <v>0</v>
      </c>
      <c r="G1544" s="28">
        <f>SUMIFS(Tabla16[[EXENTO ]],Tabla16[NUM],Tabla1[[#This Row],[CODIGO]])</f>
        <v>0</v>
      </c>
      <c r="H1544" s="28">
        <f>SUMIFS(Tabla16[IVA],Tabla16[NUM],Tabla1[[#This Row],[CODIGO]])</f>
        <v>0</v>
      </c>
      <c r="I1544" s="28">
        <f>SUMIFS(Tabla16[ISR RET.],Tabla16[NUM],Tabla1[[#This Row],[CODIGO]])</f>
        <v>0</v>
      </c>
      <c r="J1544" s="28">
        <f>SUMIFS(Tabla16[IVA RET.],Tabla16[NUM],Tabla1[[#This Row],[CODIGO]])</f>
        <v>0</v>
      </c>
      <c r="K1544" t="str">
        <f>FIXED(Tabla1[[#This Row],[TASA 16%]],0)</f>
        <v>0</v>
      </c>
      <c r="L1544" t="str">
        <f>FIXED(Tabla1[[#This Row],[TASA 0%]],0)</f>
        <v>0</v>
      </c>
      <c r="M1544" t="str">
        <f>FIXED(Tabla1[[#This Row],[TASA EXE.]],0)</f>
        <v>0</v>
      </c>
      <c r="N1544" t="str">
        <f>FIXED(Tabla1[[#This Row],[IVA]],0)</f>
        <v>0</v>
      </c>
      <c r="O1544" t="str">
        <f>FIXED(Tabla1[[#This Row],[ISR RET]],0)</f>
        <v>0</v>
      </c>
      <c r="P1544" t="str">
        <f>FIXED(Tabla1[[#This Row],[IVA RET]],0)</f>
        <v>0</v>
      </c>
      <c r="R1544" s="35">
        <f>Tabla1[[#This Row],[TASA 16]]*16%</f>
        <v>0</v>
      </c>
      <c r="T1544" s="67"/>
    </row>
    <row r="1545" spans="2:20" x14ac:dyDescent="0.25">
      <c r="B1545" t="str">
        <f>'[1]210 Y RFC'!A1545</f>
        <v>PUN9810229R0</v>
      </c>
      <c r="C1545" t="str">
        <f>'[1]210 Y RFC'!B1545</f>
        <v>210-1542</v>
      </c>
      <c r="D1545" t="str">
        <f>'[1]210 Y RFC'!C1545</f>
        <v>SI VALE MEXICO SA DE CV PRESTACIONES UNIVERSALES</v>
      </c>
      <c r="E1545" s="28">
        <f>SUMIFS(Tabla16[TASA 16],Tabla16[NUM],Tabla1[[#This Row],[CODIGO]])</f>
        <v>20310.1875</v>
      </c>
      <c r="F1545" s="28">
        <f>SUMIFS(Tabla16[TASA 0%],Tabla16[NUM],Tabla1[[#This Row],[CODIGO]])</f>
        <v>6.2500000000909495E-2</v>
      </c>
      <c r="G1545" s="28">
        <f>SUMIFS(Tabla16[[EXENTO ]],Tabla16[NUM],Tabla1[[#This Row],[CODIGO]])</f>
        <v>0</v>
      </c>
      <c r="H1545" s="28">
        <f>SUMIFS(Tabla16[IVA],Tabla16[NUM],Tabla1[[#This Row],[CODIGO]])</f>
        <v>3249.63</v>
      </c>
      <c r="I1545" s="28">
        <f>SUMIFS(Tabla16[ISR RET.],Tabla16[NUM],Tabla1[[#This Row],[CODIGO]])</f>
        <v>0</v>
      </c>
      <c r="J1545" s="28">
        <f>SUMIFS(Tabla16[IVA RET.],Tabla16[NUM],Tabla1[[#This Row],[CODIGO]])</f>
        <v>0</v>
      </c>
      <c r="K1545" t="str">
        <f>FIXED(Tabla1[[#This Row],[TASA 16%]],0)</f>
        <v>20,310</v>
      </c>
      <c r="L1545" t="str">
        <f>FIXED(Tabla1[[#This Row],[TASA 0%]],0)</f>
        <v>0</v>
      </c>
      <c r="M1545" t="str">
        <f>FIXED(Tabla1[[#This Row],[TASA EXE.]],0)</f>
        <v>0</v>
      </c>
      <c r="N1545" t="str">
        <f>FIXED(Tabla1[[#This Row],[IVA]],0)</f>
        <v>3,250</v>
      </c>
      <c r="O1545" t="str">
        <f>FIXED(Tabla1[[#This Row],[ISR RET]],0)</f>
        <v>0</v>
      </c>
      <c r="P1545" t="str">
        <f>FIXED(Tabla1[[#This Row],[IVA RET]],0)</f>
        <v>0</v>
      </c>
      <c r="R1545" s="35">
        <f>Tabla1[[#This Row],[TASA 16]]*16%</f>
        <v>3249.6</v>
      </c>
    </row>
    <row r="1546" spans="2:20" x14ac:dyDescent="0.25">
      <c r="B1546" t="str">
        <f>'[1]210 Y RFC'!A1546</f>
        <v>AECR621027Q58</v>
      </c>
      <c r="C1546" t="str">
        <f>'[1]210 Y RFC'!B1546</f>
        <v>210-1543</v>
      </c>
      <c r="D1546" t="str">
        <f>'[1]210 Y RFC'!C1546</f>
        <v>ARELIS CUEVAS ROBERTO</v>
      </c>
      <c r="E1546" s="28">
        <f>SUMIFS(Tabla16[TASA 16],Tabla16[NUM],Tabla1[[#This Row],[CODIGO]])</f>
        <v>0</v>
      </c>
      <c r="F1546" s="28">
        <f>SUMIFS(Tabla16[TASA 0%],Tabla16[NUM],Tabla1[[#This Row],[CODIGO]])</f>
        <v>0</v>
      </c>
      <c r="G1546" s="28">
        <f>SUMIFS(Tabla16[[EXENTO ]],Tabla16[NUM],Tabla1[[#This Row],[CODIGO]])</f>
        <v>0</v>
      </c>
      <c r="H1546" s="28">
        <f>SUMIFS(Tabla16[IVA],Tabla16[NUM],Tabla1[[#This Row],[CODIGO]])</f>
        <v>0</v>
      </c>
      <c r="I1546" s="28">
        <f>SUMIFS(Tabla16[ISR RET.],Tabla16[NUM],Tabla1[[#This Row],[CODIGO]])</f>
        <v>0</v>
      </c>
      <c r="J1546" s="28">
        <f>SUMIFS(Tabla16[IVA RET.],Tabla16[NUM],Tabla1[[#This Row],[CODIGO]])</f>
        <v>0</v>
      </c>
      <c r="K1546" t="str">
        <f>FIXED(Tabla1[[#This Row],[TASA 16%]],0)</f>
        <v>0</v>
      </c>
      <c r="L1546" t="str">
        <f>FIXED(Tabla1[[#This Row],[TASA 0%]],0)</f>
        <v>0</v>
      </c>
      <c r="M1546" t="str">
        <f>FIXED(Tabla1[[#This Row],[TASA EXE.]],0)</f>
        <v>0</v>
      </c>
      <c r="N1546" t="str">
        <f>FIXED(Tabla1[[#This Row],[IVA]],0)</f>
        <v>0</v>
      </c>
      <c r="O1546" t="str">
        <f>FIXED(Tabla1[[#This Row],[ISR RET]],0)</f>
        <v>0</v>
      </c>
      <c r="P1546" t="str">
        <f>FIXED(Tabla1[[#This Row],[IVA RET]],0)</f>
        <v>0</v>
      </c>
      <c r="R1546" s="35">
        <f>Tabla1[[#This Row],[TASA 16]]*16%</f>
        <v>0</v>
      </c>
    </row>
    <row r="1547" spans="2:20" x14ac:dyDescent="0.25">
      <c r="B1547" t="str">
        <f>'[1]210 Y RFC'!A1547</f>
        <v>RERA790816RU0</v>
      </c>
      <c r="C1547" t="str">
        <f>'[1]210 Y RFC'!B1547</f>
        <v>210-1544</v>
      </c>
      <c r="D1547" t="str">
        <f>'[1]210 Y RFC'!C1547</f>
        <v>REYNOSO RAZO ALVARO DANIEL</v>
      </c>
      <c r="E1547" s="28">
        <f>SUMIFS(Tabla16[TASA 16],Tabla16[NUM],Tabla1[[#This Row],[CODIGO]])</f>
        <v>0</v>
      </c>
      <c r="F1547" s="28">
        <f>SUMIFS(Tabla16[TASA 0%],Tabla16[NUM],Tabla1[[#This Row],[CODIGO]])</f>
        <v>0</v>
      </c>
      <c r="G1547" s="28">
        <f>SUMIFS(Tabla16[[EXENTO ]],Tabla16[NUM],Tabla1[[#This Row],[CODIGO]])</f>
        <v>0</v>
      </c>
      <c r="H1547" s="28">
        <f>SUMIFS(Tabla16[IVA],Tabla16[NUM],Tabla1[[#This Row],[CODIGO]])</f>
        <v>0</v>
      </c>
      <c r="I1547" s="28">
        <f>SUMIFS(Tabla16[ISR RET.],Tabla16[NUM],Tabla1[[#This Row],[CODIGO]])</f>
        <v>0</v>
      </c>
      <c r="J1547" s="28">
        <f>SUMIFS(Tabla16[IVA RET.],Tabla16[NUM],Tabla1[[#This Row],[CODIGO]])</f>
        <v>0</v>
      </c>
      <c r="K1547" t="str">
        <f>FIXED(Tabla1[[#This Row],[TASA 16%]],0)</f>
        <v>0</v>
      </c>
      <c r="L1547" t="str">
        <f>FIXED(Tabla1[[#This Row],[TASA 0%]],0)</f>
        <v>0</v>
      </c>
      <c r="M1547" t="str">
        <f>FIXED(Tabla1[[#This Row],[TASA EXE.]],0)</f>
        <v>0</v>
      </c>
      <c r="N1547" t="str">
        <f>FIXED(Tabla1[[#This Row],[IVA]],0)</f>
        <v>0</v>
      </c>
      <c r="O1547" t="str">
        <f>FIXED(Tabla1[[#This Row],[ISR RET]],0)</f>
        <v>0</v>
      </c>
      <c r="P1547" t="str">
        <f>FIXED(Tabla1[[#This Row],[IVA RET]],0)</f>
        <v>0</v>
      </c>
      <c r="R1547" s="35">
        <f>Tabla1[[#This Row],[TASA 16]]*16%</f>
        <v>0</v>
      </c>
    </row>
    <row r="1548" spans="2:20" x14ac:dyDescent="0.25">
      <c r="B1548" t="str">
        <f>'[1]210 Y RFC'!A1548</f>
        <v>CMO9707163F0</v>
      </c>
      <c r="C1548" t="str">
        <f>'[1]210 Y RFC'!B1548</f>
        <v>210-1545</v>
      </c>
      <c r="D1548" t="str">
        <f>'[1]210 Y RFC'!C1548</f>
        <v>COMERCIALIZADORA DE MOTOS SA DE CV</v>
      </c>
      <c r="E1548" s="28">
        <f>SUMIFS(Tabla16[TASA 16],Tabla16[NUM],Tabla1[[#This Row],[CODIGO]])</f>
        <v>0</v>
      </c>
      <c r="F1548" s="28">
        <f>SUMIFS(Tabla16[TASA 0%],Tabla16[NUM],Tabla1[[#This Row],[CODIGO]])</f>
        <v>0</v>
      </c>
      <c r="G1548" s="28">
        <f>SUMIFS(Tabla16[[EXENTO ]],Tabla16[NUM],Tabla1[[#This Row],[CODIGO]])</f>
        <v>0</v>
      </c>
      <c r="H1548" s="28">
        <f>SUMIFS(Tabla16[IVA],Tabla16[NUM],Tabla1[[#This Row],[CODIGO]])</f>
        <v>0</v>
      </c>
      <c r="I1548" s="28">
        <f>SUMIFS(Tabla16[ISR RET.],Tabla16[NUM],Tabla1[[#This Row],[CODIGO]])</f>
        <v>0</v>
      </c>
      <c r="J1548" s="28">
        <f>SUMIFS(Tabla16[IVA RET.],Tabla16[NUM],Tabla1[[#This Row],[CODIGO]])</f>
        <v>0</v>
      </c>
      <c r="K1548" t="str">
        <f>FIXED(Tabla1[[#This Row],[TASA 16%]],0)</f>
        <v>0</v>
      </c>
      <c r="L1548" t="str">
        <f>FIXED(Tabla1[[#This Row],[TASA 0%]],0)</f>
        <v>0</v>
      </c>
      <c r="M1548" t="str">
        <f>FIXED(Tabla1[[#This Row],[TASA EXE.]],0)</f>
        <v>0</v>
      </c>
      <c r="N1548" t="str">
        <f>FIXED(Tabla1[[#This Row],[IVA]],0)</f>
        <v>0</v>
      </c>
      <c r="O1548" t="str">
        <f>FIXED(Tabla1[[#This Row],[ISR RET]],0)</f>
        <v>0</v>
      </c>
      <c r="P1548" t="str">
        <f>FIXED(Tabla1[[#This Row],[IVA RET]],0)</f>
        <v>0</v>
      </c>
      <c r="R1548" s="35">
        <f>Tabla1[[#This Row],[TASA 16]]*16%</f>
        <v>0</v>
      </c>
    </row>
    <row r="1549" spans="2:20" x14ac:dyDescent="0.25">
      <c r="B1549" t="str">
        <f>'[1]210 Y RFC'!A1549</f>
        <v>VAVH690816EA8</v>
      </c>
      <c r="C1549" t="str">
        <f>'[1]210 Y RFC'!B1549</f>
        <v>210-1546</v>
      </c>
      <c r="D1549" t="str">
        <f>'[1]210 Y RFC'!C1549</f>
        <v>VAZQUEZ VEGA HUMBERTO</v>
      </c>
      <c r="E1549" s="28">
        <f>SUMIFS(Tabla16[TASA 16],Tabla16[NUM],Tabla1[[#This Row],[CODIGO]])</f>
        <v>18715.25</v>
      </c>
      <c r="F1549" s="28">
        <f>SUMIFS(Tabla16[TASA 0%],Tabla16[NUM],Tabla1[[#This Row],[CODIGO]])</f>
        <v>-2.9999999999290594E-2</v>
      </c>
      <c r="G1549" s="28">
        <f>SUMIFS(Tabla16[[EXENTO ]],Tabla16[NUM],Tabla1[[#This Row],[CODIGO]])</f>
        <v>0</v>
      </c>
      <c r="H1549" s="28">
        <f>SUMIFS(Tabla16[IVA],Tabla16[NUM],Tabla1[[#This Row],[CODIGO]])</f>
        <v>2994.44</v>
      </c>
      <c r="I1549" s="28">
        <f>SUMIFS(Tabla16[ISR RET.],Tabla16[NUM],Tabla1[[#This Row],[CODIGO]])</f>
        <v>0</v>
      </c>
      <c r="J1549" s="28">
        <f>SUMIFS(Tabla16[IVA RET.],Tabla16[NUM],Tabla1[[#This Row],[CODIGO]])</f>
        <v>0</v>
      </c>
      <c r="K1549" t="str">
        <f>FIXED(Tabla1[[#This Row],[TASA 16%]],0)</f>
        <v>18,715</v>
      </c>
      <c r="L1549" t="str">
        <f>FIXED(Tabla1[[#This Row],[TASA 0%]],0)</f>
        <v>0</v>
      </c>
      <c r="M1549" t="str">
        <f>FIXED(Tabla1[[#This Row],[TASA EXE.]],0)</f>
        <v>0</v>
      </c>
      <c r="N1549" t="str">
        <f>FIXED(Tabla1[[#This Row],[IVA]],0)</f>
        <v>2,994</v>
      </c>
      <c r="O1549" t="str">
        <f>FIXED(Tabla1[[#This Row],[ISR RET]],0)</f>
        <v>0</v>
      </c>
      <c r="P1549" t="str">
        <f>FIXED(Tabla1[[#This Row],[IVA RET]],0)</f>
        <v>0</v>
      </c>
      <c r="R1549" s="35">
        <f>Tabla1[[#This Row],[TASA 16]]*16%</f>
        <v>2994.4</v>
      </c>
    </row>
    <row r="1550" spans="2:20" x14ac:dyDescent="0.25">
      <c r="B1550" t="str">
        <f>'[1]210 Y RFC'!A1550</f>
        <v>VDX040405K87</v>
      </c>
      <c r="C1550" t="str">
        <f>'[1]210 Y RFC'!B1550</f>
        <v>210-1547</v>
      </c>
      <c r="D1550" t="str">
        <f>'[1]210 Y RFC'!C1550</f>
        <v>20D SA DE CV</v>
      </c>
      <c r="E1550" s="28">
        <f>SUMIFS(Tabla16[TASA 16],Tabla16[NUM],Tabla1[[#This Row],[CODIGO]])</f>
        <v>0</v>
      </c>
      <c r="F1550" s="28">
        <f>SUMIFS(Tabla16[TASA 0%],Tabla16[NUM],Tabla1[[#This Row],[CODIGO]])</f>
        <v>0</v>
      </c>
      <c r="G1550" s="28">
        <f>SUMIFS(Tabla16[[EXENTO ]],Tabla16[NUM],Tabla1[[#This Row],[CODIGO]])</f>
        <v>0</v>
      </c>
      <c r="H1550" s="28">
        <f>SUMIFS(Tabla16[IVA],Tabla16[NUM],Tabla1[[#This Row],[CODIGO]])</f>
        <v>0</v>
      </c>
      <c r="I1550" s="28">
        <f>SUMIFS(Tabla16[ISR RET.],Tabla16[NUM],Tabla1[[#This Row],[CODIGO]])</f>
        <v>0</v>
      </c>
      <c r="J1550" s="28">
        <f>SUMIFS(Tabla16[IVA RET.],Tabla16[NUM],Tabla1[[#This Row],[CODIGO]])</f>
        <v>0</v>
      </c>
      <c r="K1550" t="str">
        <f>FIXED(Tabla1[[#This Row],[TASA 16%]],0)</f>
        <v>0</v>
      </c>
      <c r="L1550" t="str">
        <f>FIXED(Tabla1[[#This Row],[TASA 0%]],0)</f>
        <v>0</v>
      </c>
      <c r="M1550" t="str">
        <f>FIXED(Tabla1[[#This Row],[TASA EXE.]],0)</f>
        <v>0</v>
      </c>
      <c r="N1550" t="str">
        <f>FIXED(Tabla1[[#This Row],[IVA]],0)</f>
        <v>0</v>
      </c>
      <c r="O1550" t="str">
        <f>FIXED(Tabla1[[#This Row],[ISR RET]],0)</f>
        <v>0</v>
      </c>
      <c r="P1550" t="str">
        <f>FIXED(Tabla1[[#This Row],[IVA RET]],0)</f>
        <v>0</v>
      </c>
      <c r="R1550" s="35">
        <f>Tabla1[[#This Row],[TASA 16]]*16%</f>
        <v>0</v>
      </c>
    </row>
    <row r="1551" spans="2:20" x14ac:dyDescent="0.25">
      <c r="B1551" t="str">
        <f>'[1]210 Y RFC'!A1551</f>
        <v>PCE060126EW4</v>
      </c>
      <c r="C1551" t="str">
        <f>'[1]210 Y RFC'!B1551</f>
        <v>210-1548</v>
      </c>
      <c r="D1551" t="str">
        <f>'[1]210 Y RFC'!C1551</f>
        <v>PATRICE DEL CENTRO SA DE CV</v>
      </c>
      <c r="E1551" s="28">
        <f>SUMIFS(Tabla16[TASA 16],Tabla16[NUM],Tabla1[[#This Row],[CODIGO]])</f>
        <v>0</v>
      </c>
      <c r="F1551" s="28">
        <f>SUMIFS(Tabla16[TASA 0%],Tabla16[NUM],Tabla1[[#This Row],[CODIGO]])</f>
        <v>0</v>
      </c>
      <c r="G1551" s="28">
        <f>SUMIFS(Tabla16[[EXENTO ]],Tabla16[NUM],Tabla1[[#This Row],[CODIGO]])</f>
        <v>0</v>
      </c>
      <c r="H1551" s="28">
        <f>SUMIFS(Tabla16[IVA],Tabla16[NUM],Tabla1[[#This Row],[CODIGO]])</f>
        <v>0</v>
      </c>
      <c r="I1551" s="28">
        <f>SUMIFS(Tabla16[ISR RET.],Tabla16[NUM],Tabla1[[#This Row],[CODIGO]])</f>
        <v>0</v>
      </c>
      <c r="J1551" s="28">
        <f>SUMIFS(Tabla16[IVA RET.],Tabla16[NUM],Tabla1[[#This Row],[CODIGO]])</f>
        <v>0</v>
      </c>
      <c r="K1551" t="str">
        <f>FIXED(Tabla1[[#This Row],[TASA 16%]],0)</f>
        <v>0</v>
      </c>
      <c r="L1551" t="str">
        <f>FIXED(Tabla1[[#This Row],[TASA 0%]],0)</f>
        <v>0</v>
      </c>
      <c r="M1551" t="str">
        <f>FIXED(Tabla1[[#This Row],[TASA EXE.]],0)</f>
        <v>0</v>
      </c>
      <c r="N1551" t="str">
        <f>FIXED(Tabla1[[#This Row],[IVA]],0)</f>
        <v>0</v>
      </c>
      <c r="O1551" t="str">
        <f>FIXED(Tabla1[[#This Row],[ISR RET]],0)</f>
        <v>0</v>
      </c>
      <c r="P1551" t="str">
        <f>FIXED(Tabla1[[#This Row],[IVA RET]],0)</f>
        <v>0</v>
      </c>
      <c r="R1551" s="35">
        <f>Tabla1[[#This Row],[TASA 16]]*16%</f>
        <v>0</v>
      </c>
    </row>
    <row r="1552" spans="2:20" x14ac:dyDescent="0.25">
      <c r="B1552" t="str">
        <f>'[1]210 Y RFC'!A1552</f>
        <v>CIS981002NK4</v>
      </c>
      <c r="C1552" t="str">
        <f>'[1]210 Y RFC'!B1552</f>
        <v>210-1549</v>
      </c>
      <c r="D1552" t="str">
        <f>'[1]210 Y RFC'!C1552</f>
        <v>CONCESIONARIA DE INFRAESTRUCTURA DE SAN LUIS SA DE CV</v>
      </c>
      <c r="E1552" s="28">
        <f>SUMIFS(Tabla16[TASA 16],Tabla16[NUM],Tabla1[[#This Row],[CODIGO]])</f>
        <v>0</v>
      </c>
      <c r="F1552" s="28">
        <f>SUMIFS(Tabla16[TASA 0%],Tabla16[NUM],Tabla1[[#This Row],[CODIGO]])</f>
        <v>0</v>
      </c>
      <c r="G1552" s="28">
        <f>SUMIFS(Tabla16[[EXENTO ]],Tabla16[NUM],Tabla1[[#This Row],[CODIGO]])</f>
        <v>0</v>
      </c>
      <c r="H1552" s="28">
        <f>SUMIFS(Tabla16[IVA],Tabla16[NUM],Tabla1[[#This Row],[CODIGO]])</f>
        <v>0</v>
      </c>
      <c r="I1552" s="28">
        <f>SUMIFS(Tabla16[ISR RET.],Tabla16[NUM],Tabla1[[#This Row],[CODIGO]])</f>
        <v>0</v>
      </c>
      <c r="J1552" s="28">
        <f>SUMIFS(Tabla16[IVA RET.],Tabla16[NUM],Tabla1[[#This Row],[CODIGO]])</f>
        <v>0</v>
      </c>
      <c r="K1552" t="str">
        <f>FIXED(Tabla1[[#This Row],[TASA 16%]],0)</f>
        <v>0</v>
      </c>
      <c r="L1552" t="str">
        <f>FIXED(Tabla1[[#This Row],[TASA 0%]],0)</f>
        <v>0</v>
      </c>
      <c r="M1552" t="str">
        <f>FIXED(Tabla1[[#This Row],[TASA EXE.]],0)</f>
        <v>0</v>
      </c>
      <c r="N1552" t="str">
        <f>FIXED(Tabla1[[#This Row],[IVA]],0)</f>
        <v>0</v>
      </c>
      <c r="O1552" t="str">
        <f>FIXED(Tabla1[[#This Row],[ISR RET]],0)</f>
        <v>0</v>
      </c>
      <c r="P1552" t="str">
        <f>FIXED(Tabla1[[#This Row],[IVA RET]],0)</f>
        <v>0</v>
      </c>
      <c r="R1552" s="35">
        <f>Tabla1[[#This Row],[TASA 16]]*16%</f>
        <v>0</v>
      </c>
    </row>
    <row r="1553" spans="2:18" x14ac:dyDescent="0.25">
      <c r="B1553" t="str">
        <f>'[1]210 Y RFC'!A1553</f>
        <v>MTA900528FIA</v>
      </c>
      <c r="C1553" t="str">
        <f>'[1]210 Y RFC'!B1553</f>
        <v>210-1550</v>
      </c>
      <c r="D1553" t="str">
        <f>'[1]210 Y RFC'!C1553</f>
        <v>MEXICANA DE TECNICOS EN AUTOPISTAS SA DE CV</v>
      </c>
      <c r="E1553" s="28">
        <f>SUMIFS(Tabla16[TASA 16],Tabla16[NUM],Tabla1[[#This Row],[CODIGO]])</f>
        <v>0</v>
      </c>
      <c r="F1553" s="28">
        <f>SUMIFS(Tabla16[TASA 0%],Tabla16[NUM],Tabla1[[#This Row],[CODIGO]])</f>
        <v>0</v>
      </c>
      <c r="G1553" s="28">
        <f>SUMIFS(Tabla16[[EXENTO ]],Tabla16[NUM],Tabla1[[#This Row],[CODIGO]])</f>
        <v>0</v>
      </c>
      <c r="H1553" s="28">
        <f>SUMIFS(Tabla16[IVA],Tabla16[NUM],Tabla1[[#This Row],[CODIGO]])</f>
        <v>0</v>
      </c>
      <c r="I1553" s="28">
        <f>SUMIFS(Tabla16[ISR RET.],Tabla16[NUM],Tabla1[[#This Row],[CODIGO]])</f>
        <v>0</v>
      </c>
      <c r="J1553" s="28">
        <f>SUMIFS(Tabla16[IVA RET.],Tabla16[NUM],Tabla1[[#This Row],[CODIGO]])</f>
        <v>0</v>
      </c>
      <c r="K1553" t="str">
        <f>FIXED(Tabla1[[#This Row],[TASA 16%]],0)</f>
        <v>0</v>
      </c>
      <c r="L1553" t="str">
        <f>FIXED(Tabla1[[#This Row],[TASA 0%]],0)</f>
        <v>0</v>
      </c>
      <c r="M1553" t="str">
        <f>FIXED(Tabla1[[#This Row],[TASA EXE.]],0)</f>
        <v>0</v>
      </c>
      <c r="N1553" t="str">
        <f>FIXED(Tabla1[[#This Row],[IVA]],0)</f>
        <v>0</v>
      </c>
      <c r="O1553" t="str">
        <f>FIXED(Tabla1[[#This Row],[ISR RET]],0)</f>
        <v>0</v>
      </c>
      <c r="P1553" t="str">
        <f>FIXED(Tabla1[[#This Row],[IVA RET]],0)</f>
        <v>0</v>
      </c>
      <c r="R1553" s="35">
        <f>Tabla1[[#This Row],[TASA 16]]*16%</f>
        <v>0</v>
      </c>
    </row>
    <row r="1554" spans="2:18" x14ac:dyDescent="0.25">
      <c r="B1554" t="str">
        <f>'[1]210 Y RFC'!A1554</f>
        <v>GOAA630323N83</v>
      </c>
      <c r="C1554" t="str">
        <f>'[1]210 Y RFC'!B1554</f>
        <v>210-1551</v>
      </c>
      <c r="D1554" t="str">
        <f>'[1]210 Y RFC'!C1554</f>
        <v>GOMEZ ALCALA MARIA ALTAGRACIA</v>
      </c>
      <c r="E1554" s="28">
        <f>SUMIFS(Tabla16[TASA 16],Tabla16[NUM],Tabla1[[#This Row],[CODIGO]])</f>
        <v>0</v>
      </c>
      <c r="F1554" s="28">
        <f>SUMIFS(Tabla16[TASA 0%],Tabla16[NUM],Tabla1[[#This Row],[CODIGO]])</f>
        <v>0</v>
      </c>
      <c r="G1554" s="28">
        <f>SUMIFS(Tabla16[[EXENTO ]],Tabla16[NUM],Tabla1[[#This Row],[CODIGO]])</f>
        <v>0</v>
      </c>
      <c r="H1554" s="28">
        <f>SUMIFS(Tabla16[IVA],Tabla16[NUM],Tabla1[[#This Row],[CODIGO]])</f>
        <v>0</v>
      </c>
      <c r="I1554" s="28">
        <f>SUMIFS(Tabla16[ISR RET.],Tabla16[NUM],Tabla1[[#This Row],[CODIGO]])</f>
        <v>0</v>
      </c>
      <c r="J1554" s="28">
        <f>SUMIFS(Tabla16[IVA RET.],Tabla16[NUM],Tabla1[[#This Row],[CODIGO]])</f>
        <v>0</v>
      </c>
      <c r="K1554" t="str">
        <f>FIXED(Tabla1[[#This Row],[TASA 16%]],0)</f>
        <v>0</v>
      </c>
      <c r="L1554" t="str">
        <f>FIXED(Tabla1[[#This Row],[TASA 0%]],0)</f>
        <v>0</v>
      </c>
      <c r="M1554" t="str">
        <f>FIXED(Tabla1[[#This Row],[TASA EXE.]],0)</f>
        <v>0</v>
      </c>
      <c r="N1554" t="str">
        <f>FIXED(Tabla1[[#This Row],[IVA]],0)</f>
        <v>0</v>
      </c>
      <c r="O1554" t="str">
        <f>FIXED(Tabla1[[#This Row],[ISR RET]],0)</f>
        <v>0</v>
      </c>
      <c r="P1554" t="str">
        <f>FIXED(Tabla1[[#This Row],[IVA RET]],0)</f>
        <v>0</v>
      </c>
      <c r="R1554" s="35">
        <f>Tabla1[[#This Row],[TASA 16]]*16%</f>
        <v>0</v>
      </c>
    </row>
    <row r="1555" spans="2:18" x14ac:dyDescent="0.25">
      <c r="B1555" t="str">
        <f>'[1]210 Y RFC'!A1555</f>
        <v>JCP920901LS9</v>
      </c>
      <c r="C1555" t="str">
        <f>'[1]210 Y RFC'!B1555</f>
        <v>210-1552</v>
      </c>
      <c r="D1555" t="str">
        <f>'[1]210 Y RFC'!C1555</f>
        <v>JMG CHEMICAL PRODUCTS SA DE CV</v>
      </c>
      <c r="E1555" s="28">
        <f>SUMIFS(Tabla16[TASA 16],Tabla16[NUM],Tabla1[[#This Row],[CODIGO]])</f>
        <v>0</v>
      </c>
      <c r="F1555" s="28">
        <f>SUMIFS(Tabla16[TASA 0%],Tabla16[NUM],Tabla1[[#This Row],[CODIGO]])</f>
        <v>0</v>
      </c>
      <c r="G1555" s="28">
        <f>SUMIFS(Tabla16[[EXENTO ]],Tabla16[NUM],Tabla1[[#This Row],[CODIGO]])</f>
        <v>0</v>
      </c>
      <c r="H1555" s="28">
        <f>SUMIFS(Tabla16[IVA],Tabla16[NUM],Tabla1[[#This Row],[CODIGO]])</f>
        <v>0</v>
      </c>
      <c r="I1555" s="28">
        <f>SUMIFS(Tabla16[ISR RET.],Tabla16[NUM],Tabla1[[#This Row],[CODIGO]])</f>
        <v>0</v>
      </c>
      <c r="J1555" s="28">
        <f>SUMIFS(Tabla16[IVA RET.],Tabla16[NUM],Tabla1[[#This Row],[CODIGO]])</f>
        <v>0</v>
      </c>
      <c r="K1555" t="str">
        <f>FIXED(Tabla1[[#This Row],[TASA 16%]],0)</f>
        <v>0</v>
      </c>
      <c r="L1555" t="str">
        <f>FIXED(Tabla1[[#This Row],[TASA 0%]],0)</f>
        <v>0</v>
      </c>
      <c r="M1555" t="str">
        <f>FIXED(Tabla1[[#This Row],[TASA EXE.]],0)</f>
        <v>0</v>
      </c>
      <c r="N1555" t="str">
        <f>FIXED(Tabla1[[#This Row],[IVA]],0)</f>
        <v>0</v>
      </c>
      <c r="O1555" t="str">
        <f>FIXED(Tabla1[[#This Row],[ISR RET]],0)</f>
        <v>0</v>
      </c>
      <c r="P1555" t="str">
        <f>FIXED(Tabla1[[#This Row],[IVA RET]],0)</f>
        <v>0</v>
      </c>
      <c r="R1555" s="35">
        <f>Tabla1[[#This Row],[TASA 16]]*16%</f>
        <v>0</v>
      </c>
    </row>
    <row r="1556" spans="2:18" x14ac:dyDescent="0.25">
      <c r="B1556" t="str">
        <f>'[1]210 Y RFC'!A1556</f>
        <v>NOC960322RU0</v>
      </c>
      <c r="C1556" t="str">
        <f>'[1]210 Y RFC'!B1556</f>
        <v>210-1553</v>
      </c>
      <c r="D1556" t="str">
        <f>'[1]210 Y RFC'!C1556</f>
        <v>NEUMATICOS DE OCCIDENTE SA DE CV</v>
      </c>
      <c r="E1556" s="28">
        <f>SUMIFS(Tabla16[TASA 16],Tabla16[NUM],Tabla1[[#This Row],[CODIGO]])</f>
        <v>0</v>
      </c>
      <c r="F1556" s="28">
        <f>SUMIFS(Tabla16[TASA 0%],Tabla16[NUM],Tabla1[[#This Row],[CODIGO]])</f>
        <v>0</v>
      </c>
      <c r="G1556" s="28">
        <f>SUMIFS(Tabla16[[EXENTO ]],Tabla16[NUM],Tabla1[[#This Row],[CODIGO]])</f>
        <v>0</v>
      </c>
      <c r="H1556" s="28">
        <f>SUMIFS(Tabla16[IVA],Tabla16[NUM],Tabla1[[#This Row],[CODIGO]])</f>
        <v>0</v>
      </c>
      <c r="I1556" s="28">
        <f>SUMIFS(Tabla16[ISR RET.],Tabla16[NUM],Tabla1[[#This Row],[CODIGO]])</f>
        <v>0</v>
      </c>
      <c r="J1556" s="28">
        <f>SUMIFS(Tabla16[IVA RET.],Tabla16[NUM],Tabla1[[#This Row],[CODIGO]])</f>
        <v>0</v>
      </c>
      <c r="K1556" t="str">
        <f>FIXED(Tabla1[[#This Row],[TASA 16%]],0)</f>
        <v>0</v>
      </c>
      <c r="L1556" t="str">
        <f>FIXED(Tabla1[[#This Row],[TASA 0%]],0)</f>
        <v>0</v>
      </c>
      <c r="M1556" t="str">
        <f>FIXED(Tabla1[[#This Row],[TASA EXE.]],0)</f>
        <v>0</v>
      </c>
      <c r="N1556" t="str">
        <f>FIXED(Tabla1[[#This Row],[IVA]],0)</f>
        <v>0</v>
      </c>
      <c r="O1556" t="str">
        <f>FIXED(Tabla1[[#This Row],[ISR RET]],0)</f>
        <v>0</v>
      </c>
      <c r="P1556" t="str">
        <f>FIXED(Tabla1[[#This Row],[IVA RET]],0)</f>
        <v>0</v>
      </c>
      <c r="R1556" s="35">
        <f>Tabla1[[#This Row],[TASA 16]]*16%</f>
        <v>0</v>
      </c>
    </row>
    <row r="1557" spans="2:18" x14ac:dyDescent="0.25">
      <c r="B1557" t="str">
        <f>'[1]210 Y RFC'!A1557</f>
        <v>RAFE650902KH6</v>
      </c>
      <c r="C1557" t="str">
        <f>'[1]210 Y RFC'!B1557</f>
        <v>210-1554</v>
      </c>
      <c r="D1557" t="str">
        <f>'[1]210 Y RFC'!C1557</f>
        <v>RAZO FRANCO ESTELA GEORGINA</v>
      </c>
      <c r="E1557" s="28">
        <f>SUMIFS(Tabla16[TASA 16],Tabla16[NUM],Tabla1[[#This Row],[CODIGO]])</f>
        <v>0</v>
      </c>
      <c r="F1557" s="28">
        <f>SUMIFS(Tabla16[TASA 0%],Tabla16[NUM],Tabla1[[#This Row],[CODIGO]])</f>
        <v>0</v>
      </c>
      <c r="G1557" s="28">
        <f>SUMIFS(Tabla16[[EXENTO ]],Tabla16[NUM],Tabla1[[#This Row],[CODIGO]])</f>
        <v>0</v>
      </c>
      <c r="H1557" s="28">
        <f>SUMIFS(Tabla16[IVA],Tabla16[NUM],Tabla1[[#This Row],[CODIGO]])</f>
        <v>0</v>
      </c>
      <c r="I1557" s="28">
        <f>SUMIFS(Tabla16[ISR RET.],Tabla16[NUM],Tabla1[[#This Row],[CODIGO]])</f>
        <v>0</v>
      </c>
      <c r="J1557" s="28">
        <f>SUMIFS(Tabla16[IVA RET.],Tabla16[NUM],Tabla1[[#This Row],[CODIGO]])</f>
        <v>0</v>
      </c>
      <c r="K1557" t="str">
        <f>FIXED(Tabla1[[#This Row],[TASA 16%]],0)</f>
        <v>0</v>
      </c>
      <c r="L1557" t="str">
        <f>FIXED(Tabla1[[#This Row],[TASA 0%]],0)</f>
        <v>0</v>
      </c>
      <c r="M1557" t="str">
        <f>FIXED(Tabla1[[#This Row],[TASA EXE.]],0)</f>
        <v>0</v>
      </c>
      <c r="N1557" t="str">
        <f>FIXED(Tabla1[[#This Row],[IVA]],0)</f>
        <v>0</v>
      </c>
      <c r="O1557" t="str">
        <f>FIXED(Tabla1[[#This Row],[ISR RET]],0)</f>
        <v>0</v>
      </c>
      <c r="P1557" t="str">
        <f>FIXED(Tabla1[[#This Row],[IVA RET]],0)</f>
        <v>0</v>
      </c>
      <c r="R1557" s="35">
        <f>Tabla1[[#This Row],[TASA 16]]*16%</f>
        <v>0</v>
      </c>
    </row>
    <row r="1558" spans="2:18" x14ac:dyDescent="0.25">
      <c r="B1558" t="str">
        <f>'[1]210 Y RFC'!A1558</f>
        <v>CEL470228G64</v>
      </c>
      <c r="C1558" t="str">
        <f>'[1]210 Y RFC'!B1558</f>
        <v>210-1555</v>
      </c>
      <c r="D1558" t="str">
        <f>'[1]210 Y RFC'!C1558</f>
        <v>COMERCIALIZADORA ELORO SA</v>
      </c>
      <c r="E1558" s="28">
        <f>SUMIFS(Tabla16[TASA 16],Tabla16[NUM],Tabla1[[#This Row],[CODIGO]])</f>
        <v>0</v>
      </c>
      <c r="F1558" s="28">
        <f>SUMIFS(Tabla16[TASA 0%],Tabla16[NUM],Tabla1[[#This Row],[CODIGO]])</f>
        <v>457262.32</v>
      </c>
      <c r="G1558" s="28">
        <f>SUMIFS(Tabla16[[EXENTO ]],Tabla16[NUM],Tabla1[[#This Row],[CODIGO]])</f>
        <v>0</v>
      </c>
      <c r="H1558" s="28">
        <f>SUMIFS(Tabla16[IVA],Tabla16[NUM],Tabla1[[#This Row],[CODIGO]])</f>
        <v>0</v>
      </c>
      <c r="I1558" s="28">
        <f>SUMIFS(Tabla16[ISR RET.],Tabla16[NUM],Tabla1[[#This Row],[CODIGO]])</f>
        <v>0</v>
      </c>
      <c r="J1558" s="28">
        <f>SUMIFS(Tabla16[IVA RET.],Tabla16[NUM],Tabla1[[#This Row],[CODIGO]])</f>
        <v>0</v>
      </c>
      <c r="K1558" t="str">
        <f>FIXED(Tabla1[[#This Row],[TASA 16%]],0)</f>
        <v>0</v>
      </c>
      <c r="L1558" t="str">
        <f>FIXED(Tabla1[[#This Row],[TASA 0%]],0)</f>
        <v>457,262</v>
      </c>
      <c r="M1558" t="str">
        <f>FIXED(Tabla1[[#This Row],[TASA EXE.]],0)</f>
        <v>0</v>
      </c>
      <c r="N1558" t="str">
        <f>FIXED(Tabla1[[#This Row],[IVA]],0)</f>
        <v>0</v>
      </c>
      <c r="O1558" t="str">
        <f>FIXED(Tabla1[[#This Row],[ISR RET]],0)</f>
        <v>0</v>
      </c>
      <c r="P1558" t="str">
        <f>FIXED(Tabla1[[#This Row],[IVA RET]],0)</f>
        <v>0</v>
      </c>
      <c r="R1558" s="35">
        <f>Tabla1[[#This Row],[TASA 16]]*16%</f>
        <v>0</v>
      </c>
    </row>
    <row r="1559" spans="2:18" x14ac:dyDescent="0.25">
      <c r="B1559" t="str">
        <f>'[1]210 Y RFC'!A1559</f>
        <v>PNM020528L29</v>
      </c>
      <c r="C1559" t="str">
        <f>'[1]210 Y RFC'!B1559</f>
        <v>210-1556</v>
      </c>
      <c r="D1559" t="str">
        <f>'[1]210 Y RFC'!C1559</f>
        <v>PROVEEDORA NACIONAL DE MEDICINAS SA DE CV</v>
      </c>
      <c r="E1559" s="28">
        <f>SUMIFS(Tabla16[TASA 16],Tabla16[NUM],Tabla1[[#This Row],[CODIGO]])</f>
        <v>0</v>
      </c>
      <c r="F1559" s="28">
        <f>SUMIFS(Tabla16[TASA 0%],Tabla16[NUM],Tabla1[[#This Row],[CODIGO]])</f>
        <v>0</v>
      </c>
      <c r="G1559" s="28">
        <f>SUMIFS(Tabla16[[EXENTO ]],Tabla16[NUM],Tabla1[[#This Row],[CODIGO]])</f>
        <v>0</v>
      </c>
      <c r="H1559" s="28">
        <f>SUMIFS(Tabla16[IVA],Tabla16[NUM],Tabla1[[#This Row],[CODIGO]])</f>
        <v>0</v>
      </c>
      <c r="I1559" s="28">
        <f>SUMIFS(Tabla16[ISR RET.],Tabla16[NUM],Tabla1[[#This Row],[CODIGO]])</f>
        <v>0</v>
      </c>
      <c r="J1559" s="28">
        <f>SUMIFS(Tabla16[IVA RET.],Tabla16[NUM],Tabla1[[#This Row],[CODIGO]])</f>
        <v>0</v>
      </c>
      <c r="K1559" t="str">
        <f>FIXED(Tabla1[[#This Row],[TASA 16%]],0)</f>
        <v>0</v>
      </c>
      <c r="L1559" t="str">
        <f>FIXED(Tabla1[[#This Row],[TASA 0%]],0)</f>
        <v>0</v>
      </c>
      <c r="M1559" t="str">
        <f>FIXED(Tabla1[[#This Row],[TASA EXE.]],0)</f>
        <v>0</v>
      </c>
      <c r="N1559" t="str">
        <f>FIXED(Tabla1[[#This Row],[IVA]],0)</f>
        <v>0</v>
      </c>
      <c r="O1559" t="str">
        <f>FIXED(Tabla1[[#This Row],[ISR RET]],0)</f>
        <v>0</v>
      </c>
      <c r="P1559" t="str">
        <f>FIXED(Tabla1[[#This Row],[IVA RET]],0)</f>
        <v>0</v>
      </c>
      <c r="R1559" s="35">
        <f>Tabla1[[#This Row],[TASA 16]]*16%</f>
        <v>0</v>
      </c>
    </row>
    <row r="1560" spans="2:18" x14ac:dyDescent="0.25">
      <c r="B1560" t="str">
        <f>'[1]210 Y RFC'!A1560</f>
        <v>IGM9808068D4</v>
      </c>
      <c r="C1560" t="str">
        <f>'[1]210 Y RFC'!B1560</f>
        <v>210-1557</v>
      </c>
      <c r="D1560" t="str">
        <f>'[1]210 Y RFC'!C1560</f>
        <v>ISSUE GROUP MEXICO SA DE CV</v>
      </c>
      <c r="E1560" s="28">
        <f>SUMIFS(Tabla16[TASA 16],Tabla16[NUM],Tabla1[[#This Row],[CODIGO]])</f>
        <v>0</v>
      </c>
      <c r="F1560" s="28">
        <f>SUMIFS(Tabla16[TASA 0%],Tabla16[NUM],Tabla1[[#This Row],[CODIGO]])</f>
        <v>0</v>
      </c>
      <c r="G1560" s="28">
        <f>SUMIFS(Tabla16[[EXENTO ]],Tabla16[NUM],Tabla1[[#This Row],[CODIGO]])</f>
        <v>0</v>
      </c>
      <c r="H1560" s="28">
        <f>SUMIFS(Tabla16[IVA],Tabla16[NUM],Tabla1[[#This Row],[CODIGO]])</f>
        <v>0</v>
      </c>
      <c r="I1560" s="28">
        <f>SUMIFS(Tabla16[ISR RET.],Tabla16[NUM],Tabla1[[#This Row],[CODIGO]])</f>
        <v>0</v>
      </c>
      <c r="J1560" s="28">
        <f>SUMIFS(Tabla16[IVA RET.],Tabla16[NUM],Tabla1[[#This Row],[CODIGO]])</f>
        <v>0</v>
      </c>
      <c r="K1560" t="str">
        <f>FIXED(Tabla1[[#This Row],[TASA 16%]],0)</f>
        <v>0</v>
      </c>
      <c r="L1560" t="str">
        <f>FIXED(Tabla1[[#This Row],[TASA 0%]],0)</f>
        <v>0</v>
      </c>
      <c r="M1560" t="str">
        <f>FIXED(Tabla1[[#This Row],[TASA EXE.]],0)</f>
        <v>0</v>
      </c>
      <c r="N1560" t="str">
        <f>FIXED(Tabla1[[#This Row],[IVA]],0)</f>
        <v>0</v>
      </c>
      <c r="O1560" t="str">
        <f>FIXED(Tabla1[[#This Row],[ISR RET]],0)</f>
        <v>0</v>
      </c>
      <c r="P1560" t="str">
        <f>FIXED(Tabla1[[#This Row],[IVA RET]],0)</f>
        <v>0</v>
      </c>
      <c r="R1560" s="35">
        <f>Tabla1[[#This Row],[TASA 16]]*16%</f>
        <v>0</v>
      </c>
    </row>
    <row r="1561" spans="2:18" x14ac:dyDescent="0.25">
      <c r="B1561" t="str">
        <f>'[1]210 Y RFC'!A1561</f>
        <v>PCA031124KE1</v>
      </c>
      <c r="C1561" t="str">
        <f>'[1]210 Y RFC'!B1561</f>
        <v>210-1558</v>
      </c>
      <c r="D1561" t="str">
        <f>'[1]210 Y RFC'!C1561</f>
        <v>PRODUCTOS CAREY SA DE CV</v>
      </c>
      <c r="E1561" s="28">
        <f>SUMIFS(Tabla16[TASA 16],Tabla16[NUM],Tabla1[[#This Row],[CODIGO]])</f>
        <v>0</v>
      </c>
      <c r="F1561" s="28">
        <f>SUMIFS(Tabla16[TASA 0%],Tabla16[NUM],Tabla1[[#This Row],[CODIGO]])</f>
        <v>0</v>
      </c>
      <c r="G1561" s="28">
        <f>SUMIFS(Tabla16[[EXENTO ]],Tabla16[NUM],Tabla1[[#This Row],[CODIGO]])</f>
        <v>0</v>
      </c>
      <c r="H1561" s="28">
        <f>SUMIFS(Tabla16[IVA],Tabla16[NUM],Tabla1[[#This Row],[CODIGO]])</f>
        <v>0</v>
      </c>
      <c r="I1561" s="28">
        <f>SUMIFS(Tabla16[ISR RET.],Tabla16[NUM],Tabla1[[#This Row],[CODIGO]])</f>
        <v>0</v>
      </c>
      <c r="J1561" s="28">
        <f>SUMIFS(Tabla16[IVA RET.],Tabla16[NUM],Tabla1[[#This Row],[CODIGO]])</f>
        <v>0</v>
      </c>
      <c r="K1561" t="str">
        <f>FIXED(Tabla1[[#This Row],[TASA 16%]],0)</f>
        <v>0</v>
      </c>
      <c r="L1561" t="str">
        <f>FIXED(Tabla1[[#This Row],[TASA 0%]],0)</f>
        <v>0</v>
      </c>
      <c r="M1561" t="str">
        <f>FIXED(Tabla1[[#This Row],[TASA EXE.]],0)</f>
        <v>0</v>
      </c>
      <c r="N1561" t="str">
        <f>FIXED(Tabla1[[#This Row],[IVA]],0)</f>
        <v>0</v>
      </c>
      <c r="O1561" t="str">
        <f>FIXED(Tabla1[[#This Row],[ISR RET]],0)</f>
        <v>0</v>
      </c>
      <c r="P1561" t="str">
        <f>FIXED(Tabla1[[#This Row],[IVA RET]],0)</f>
        <v>0</v>
      </c>
      <c r="R1561" s="35">
        <f>Tabla1[[#This Row],[TASA 16]]*16%</f>
        <v>0</v>
      </c>
    </row>
    <row r="1562" spans="2:18" x14ac:dyDescent="0.25">
      <c r="B1562" t="str">
        <f>'[1]210 Y RFC'!A1562</f>
        <v>ARA970829GQ0</v>
      </c>
      <c r="C1562" t="str">
        <f>'[1]210 Y RFC'!B1562</f>
        <v>210-1559</v>
      </c>
      <c r="D1562" t="str">
        <f>'[1]210 Y RFC'!C1562</f>
        <v>APOYO PARA EL RESCATE DE AUTOPISTAS CONCESIONADAS FARAC 1936</v>
      </c>
      <c r="E1562" s="28">
        <f>SUMIFS(Tabla16[TASA 16],Tabla16[NUM],Tabla1[[#This Row],[CODIGO]])</f>
        <v>0</v>
      </c>
      <c r="F1562" s="28">
        <f>SUMIFS(Tabla16[TASA 0%],Tabla16[NUM],Tabla1[[#This Row],[CODIGO]])</f>
        <v>0</v>
      </c>
      <c r="G1562" s="28">
        <f>SUMIFS(Tabla16[[EXENTO ]],Tabla16[NUM],Tabla1[[#This Row],[CODIGO]])</f>
        <v>0</v>
      </c>
      <c r="H1562" s="28">
        <f>SUMIFS(Tabla16[IVA],Tabla16[NUM],Tabla1[[#This Row],[CODIGO]])</f>
        <v>0</v>
      </c>
      <c r="I1562" s="28">
        <f>SUMIFS(Tabla16[ISR RET.],Tabla16[NUM],Tabla1[[#This Row],[CODIGO]])</f>
        <v>0</v>
      </c>
      <c r="J1562" s="28">
        <f>SUMIFS(Tabla16[IVA RET.],Tabla16[NUM],Tabla1[[#This Row],[CODIGO]])</f>
        <v>0</v>
      </c>
      <c r="K1562" t="str">
        <f>FIXED(Tabla1[[#This Row],[TASA 16%]],0)</f>
        <v>0</v>
      </c>
      <c r="L1562" t="str">
        <f>FIXED(Tabla1[[#This Row],[TASA 0%]],0)</f>
        <v>0</v>
      </c>
      <c r="M1562" t="str">
        <f>FIXED(Tabla1[[#This Row],[TASA EXE.]],0)</f>
        <v>0</v>
      </c>
      <c r="N1562" t="str">
        <f>FIXED(Tabla1[[#This Row],[IVA]],0)</f>
        <v>0</v>
      </c>
      <c r="O1562" t="str">
        <f>FIXED(Tabla1[[#This Row],[ISR RET]],0)</f>
        <v>0</v>
      </c>
      <c r="P1562" t="str">
        <f>FIXED(Tabla1[[#This Row],[IVA RET]],0)</f>
        <v>0</v>
      </c>
      <c r="R1562" s="35">
        <f>Tabla1[[#This Row],[TASA 16]]*16%</f>
        <v>0</v>
      </c>
    </row>
    <row r="1563" spans="2:18" x14ac:dyDescent="0.25">
      <c r="B1563" t="str">
        <f>'[1]210 Y RFC'!A1563</f>
        <v>AIJJ681008JH8</v>
      </c>
      <c r="C1563" t="str">
        <f>'[1]210 Y RFC'!B1563</f>
        <v>210-1560</v>
      </c>
      <c r="D1563" t="str">
        <f>'[1]210 Y RFC'!C1563</f>
        <v>ARIAS JIMENEZ JORGE ANTONIO</v>
      </c>
      <c r="E1563" s="28">
        <f>SUMIFS(Tabla16[TASA 16],Tabla16[NUM],Tabla1[[#This Row],[CODIGO]])</f>
        <v>0</v>
      </c>
      <c r="F1563" s="28">
        <f>SUMIFS(Tabla16[TASA 0%],Tabla16[NUM],Tabla1[[#This Row],[CODIGO]])</f>
        <v>0</v>
      </c>
      <c r="G1563" s="28">
        <f>SUMIFS(Tabla16[[EXENTO ]],Tabla16[NUM],Tabla1[[#This Row],[CODIGO]])</f>
        <v>0</v>
      </c>
      <c r="H1563" s="28">
        <f>SUMIFS(Tabla16[IVA],Tabla16[NUM],Tabla1[[#This Row],[CODIGO]])</f>
        <v>0</v>
      </c>
      <c r="I1563" s="28">
        <f>SUMIFS(Tabla16[ISR RET.],Tabla16[NUM],Tabla1[[#This Row],[CODIGO]])</f>
        <v>0</v>
      </c>
      <c r="J1563" s="28">
        <f>SUMIFS(Tabla16[IVA RET.],Tabla16[NUM],Tabla1[[#This Row],[CODIGO]])</f>
        <v>0</v>
      </c>
      <c r="K1563" t="str">
        <f>FIXED(Tabla1[[#This Row],[TASA 16%]],0)</f>
        <v>0</v>
      </c>
      <c r="L1563" t="str">
        <f>FIXED(Tabla1[[#This Row],[TASA 0%]],0)</f>
        <v>0</v>
      </c>
      <c r="M1563" t="str">
        <f>FIXED(Tabla1[[#This Row],[TASA EXE.]],0)</f>
        <v>0</v>
      </c>
      <c r="N1563" t="str">
        <f>FIXED(Tabla1[[#This Row],[IVA]],0)</f>
        <v>0</v>
      </c>
      <c r="O1563" t="str">
        <f>FIXED(Tabla1[[#This Row],[ISR RET]],0)</f>
        <v>0</v>
      </c>
      <c r="P1563" t="str">
        <f>FIXED(Tabla1[[#This Row],[IVA RET]],0)</f>
        <v>0</v>
      </c>
      <c r="R1563" s="35">
        <f>Tabla1[[#This Row],[TASA 16]]*16%</f>
        <v>0</v>
      </c>
    </row>
    <row r="1564" spans="2:18" x14ac:dyDescent="0.25">
      <c r="B1564" t="str">
        <f>'[1]210 Y RFC'!A1564</f>
        <v>CUCM5507121U4</v>
      </c>
      <c r="C1564" t="str">
        <f>'[1]210 Y RFC'!B1564</f>
        <v>210-1561</v>
      </c>
      <c r="D1564" t="str">
        <f>'[1]210 Y RFC'!C1564</f>
        <v>CRUZ CASTAÑEDA MARTHA</v>
      </c>
      <c r="E1564" s="28">
        <f>SUMIFS(Tabla16[TASA 16],Tabla16[NUM],Tabla1[[#This Row],[CODIGO]])</f>
        <v>0</v>
      </c>
      <c r="F1564" s="28">
        <f>SUMIFS(Tabla16[TASA 0%],Tabla16[NUM],Tabla1[[#This Row],[CODIGO]])</f>
        <v>0</v>
      </c>
      <c r="G1564" s="28">
        <f>SUMIFS(Tabla16[[EXENTO ]],Tabla16[NUM],Tabla1[[#This Row],[CODIGO]])</f>
        <v>0</v>
      </c>
      <c r="H1564" s="28">
        <f>SUMIFS(Tabla16[IVA],Tabla16[NUM],Tabla1[[#This Row],[CODIGO]])</f>
        <v>0</v>
      </c>
      <c r="I1564" s="28">
        <f>SUMIFS(Tabla16[ISR RET.],Tabla16[NUM],Tabla1[[#This Row],[CODIGO]])</f>
        <v>0</v>
      </c>
      <c r="J1564" s="28">
        <f>SUMIFS(Tabla16[IVA RET.],Tabla16[NUM],Tabla1[[#This Row],[CODIGO]])</f>
        <v>0</v>
      </c>
      <c r="K1564" t="str">
        <f>FIXED(Tabla1[[#This Row],[TASA 16%]],0)</f>
        <v>0</v>
      </c>
      <c r="L1564" t="str">
        <f>FIXED(Tabla1[[#This Row],[TASA 0%]],0)</f>
        <v>0</v>
      </c>
      <c r="M1564" t="str">
        <f>FIXED(Tabla1[[#This Row],[TASA EXE.]],0)</f>
        <v>0</v>
      </c>
      <c r="N1564" t="str">
        <f>FIXED(Tabla1[[#This Row],[IVA]],0)</f>
        <v>0</v>
      </c>
      <c r="O1564" t="str">
        <f>FIXED(Tabla1[[#This Row],[ISR RET]],0)</f>
        <v>0</v>
      </c>
      <c r="P1564" t="str">
        <f>FIXED(Tabla1[[#This Row],[IVA RET]],0)</f>
        <v>0</v>
      </c>
      <c r="R1564" s="35">
        <f>Tabla1[[#This Row],[TASA 16]]*16%</f>
        <v>0</v>
      </c>
    </row>
    <row r="1565" spans="2:18" x14ac:dyDescent="0.25">
      <c r="B1565" t="str">
        <f>'[1]210 Y RFC'!A1565</f>
        <v>YME011205L12</v>
      </c>
      <c r="C1565" t="str">
        <f>'[1]210 Y RFC'!B1565</f>
        <v>210-1562</v>
      </c>
      <c r="D1565" t="str">
        <f>'[1]210 Y RFC'!C1565</f>
        <v>YUNSEY DE MEXICO SA DE CV</v>
      </c>
      <c r="E1565" s="28">
        <f>SUMIFS(Tabla16[TASA 16],Tabla16[NUM],Tabla1[[#This Row],[CODIGO]])</f>
        <v>0</v>
      </c>
      <c r="F1565" s="28">
        <f>SUMIFS(Tabla16[TASA 0%],Tabla16[NUM],Tabla1[[#This Row],[CODIGO]])</f>
        <v>0</v>
      </c>
      <c r="G1565" s="28">
        <f>SUMIFS(Tabla16[[EXENTO ]],Tabla16[NUM],Tabla1[[#This Row],[CODIGO]])</f>
        <v>0</v>
      </c>
      <c r="H1565" s="28">
        <f>SUMIFS(Tabla16[IVA],Tabla16[NUM],Tabla1[[#This Row],[CODIGO]])</f>
        <v>0</v>
      </c>
      <c r="I1565" s="28">
        <f>SUMIFS(Tabla16[ISR RET.],Tabla16[NUM],Tabla1[[#This Row],[CODIGO]])</f>
        <v>0</v>
      </c>
      <c r="J1565" s="28">
        <f>SUMIFS(Tabla16[IVA RET.],Tabla16[NUM],Tabla1[[#This Row],[CODIGO]])</f>
        <v>0</v>
      </c>
      <c r="K1565" t="str">
        <f>FIXED(Tabla1[[#This Row],[TASA 16%]],0)</f>
        <v>0</v>
      </c>
      <c r="L1565" t="str">
        <f>FIXED(Tabla1[[#This Row],[TASA 0%]],0)</f>
        <v>0</v>
      </c>
      <c r="M1565" t="str">
        <f>FIXED(Tabla1[[#This Row],[TASA EXE.]],0)</f>
        <v>0</v>
      </c>
      <c r="N1565" t="str">
        <f>FIXED(Tabla1[[#This Row],[IVA]],0)</f>
        <v>0</v>
      </c>
      <c r="O1565" t="str">
        <f>FIXED(Tabla1[[#This Row],[ISR RET]],0)</f>
        <v>0</v>
      </c>
      <c r="P1565" t="str">
        <f>FIXED(Tabla1[[#This Row],[IVA RET]],0)</f>
        <v>0</v>
      </c>
      <c r="R1565" s="35">
        <f>Tabla1[[#This Row],[TASA 16]]*16%</f>
        <v>0</v>
      </c>
    </row>
    <row r="1566" spans="2:18" x14ac:dyDescent="0.25">
      <c r="B1566" t="str">
        <f>'[1]210 Y RFC'!A1566</f>
        <v>PPB890905JX8</v>
      </c>
      <c r="C1566" t="str">
        <f>'[1]210 Y RFC'!B1566</f>
        <v>210-1563</v>
      </c>
      <c r="D1566" t="str">
        <f>'[1]210 Y RFC'!C1566</f>
        <v>PRODUCTOS PLASTICOS BIENESTAR SA DE CV</v>
      </c>
      <c r="E1566" s="28">
        <f>SUMIFS(Tabla16[TASA 16],Tabla16[NUM],Tabla1[[#This Row],[CODIGO]])</f>
        <v>0</v>
      </c>
      <c r="F1566" s="28">
        <f>SUMIFS(Tabla16[TASA 0%],Tabla16[NUM],Tabla1[[#This Row],[CODIGO]])</f>
        <v>0</v>
      </c>
      <c r="G1566" s="28">
        <f>SUMIFS(Tabla16[[EXENTO ]],Tabla16[NUM],Tabla1[[#This Row],[CODIGO]])</f>
        <v>0</v>
      </c>
      <c r="H1566" s="28">
        <f>SUMIFS(Tabla16[IVA],Tabla16[NUM],Tabla1[[#This Row],[CODIGO]])</f>
        <v>0</v>
      </c>
      <c r="I1566" s="28">
        <f>SUMIFS(Tabla16[ISR RET.],Tabla16[NUM],Tabla1[[#This Row],[CODIGO]])</f>
        <v>0</v>
      </c>
      <c r="J1566" s="28">
        <f>SUMIFS(Tabla16[IVA RET.],Tabla16[NUM],Tabla1[[#This Row],[CODIGO]])</f>
        <v>0</v>
      </c>
      <c r="K1566" t="str">
        <f>FIXED(Tabla1[[#This Row],[TASA 16%]],0)</f>
        <v>0</v>
      </c>
      <c r="L1566" t="str">
        <f>FIXED(Tabla1[[#This Row],[TASA 0%]],0)</f>
        <v>0</v>
      </c>
      <c r="M1566" t="str">
        <f>FIXED(Tabla1[[#This Row],[TASA EXE.]],0)</f>
        <v>0</v>
      </c>
      <c r="N1566" t="str">
        <f>FIXED(Tabla1[[#This Row],[IVA]],0)</f>
        <v>0</v>
      </c>
      <c r="O1566" t="str">
        <f>FIXED(Tabla1[[#This Row],[ISR RET]],0)</f>
        <v>0</v>
      </c>
      <c r="P1566" t="str">
        <f>FIXED(Tabla1[[#This Row],[IVA RET]],0)</f>
        <v>0</v>
      </c>
      <c r="R1566" s="35">
        <f>Tabla1[[#This Row],[TASA 16]]*16%</f>
        <v>0</v>
      </c>
    </row>
    <row r="1567" spans="2:18" x14ac:dyDescent="0.25">
      <c r="B1567" t="str">
        <f>'[1]210 Y RFC'!A1567</f>
        <v>GAHR610822IC0</v>
      </c>
      <c r="C1567" t="str">
        <f>'[1]210 Y RFC'!B1567</f>
        <v>210-1564</v>
      </c>
      <c r="D1567" t="str">
        <f>'[1]210 Y RFC'!C1567</f>
        <v>GARCIA HERNANDEZ ROBERTO</v>
      </c>
      <c r="E1567" s="28">
        <f>SUMIFS(Tabla16[TASA 16],Tabla16[NUM],Tabla1[[#This Row],[CODIGO]])</f>
        <v>0</v>
      </c>
      <c r="F1567" s="28">
        <f>SUMIFS(Tabla16[TASA 0%],Tabla16[NUM],Tabla1[[#This Row],[CODIGO]])</f>
        <v>0</v>
      </c>
      <c r="G1567" s="28">
        <f>SUMIFS(Tabla16[[EXENTO ]],Tabla16[NUM],Tabla1[[#This Row],[CODIGO]])</f>
        <v>0</v>
      </c>
      <c r="H1567" s="28">
        <f>SUMIFS(Tabla16[IVA],Tabla16[NUM],Tabla1[[#This Row],[CODIGO]])</f>
        <v>0</v>
      </c>
      <c r="I1567" s="28">
        <f>SUMIFS(Tabla16[ISR RET.],Tabla16[NUM],Tabla1[[#This Row],[CODIGO]])</f>
        <v>0</v>
      </c>
      <c r="J1567" s="28">
        <f>SUMIFS(Tabla16[IVA RET.],Tabla16[NUM],Tabla1[[#This Row],[CODIGO]])</f>
        <v>0</v>
      </c>
      <c r="K1567" t="str">
        <f>FIXED(Tabla1[[#This Row],[TASA 16%]],0)</f>
        <v>0</v>
      </c>
      <c r="L1567" t="str">
        <f>FIXED(Tabla1[[#This Row],[TASA 0%]],0)</f>
        <v>0</v>
      </c>
      <c r="M1567" t="str">
        <f>FIXED(Tabla1[[#This Row],[TASA EXE.]],0)</f>
        <v>0</v>
      </c>
      <c r="N1567" t="str">
        <f>FIXED(Tabla1[[#This Row],[IVA]],0)</f>
        <v>0</v>
      </c>
      <c r="O1567" t="str">
        <f>FIXED(Tabla1[[#This Row],[ISR RET]],0)</f>
        <v>0</v>
      </c>
      <c r="P1567" t="str">
        <f>FIXED(Tabla1[[#This Row],[IVA RET]],0)</f>
        <v>0</v>
      </c>
      <c r="R1567" s="35">
        <f>Tabla1[[#This Row],[TASA 16]]*16%</f>
        <v>0</v>
      </c>
    </row>
    <row r="1568" spans="2:18" x14ac:dyDescent="0.25">
      <c r="B1568" t="str">
        <f>'[1]210 Y RFC'!A1568</f>
        <v>MAA0103307I3</v>
      </c>
      <c r="C1568" t="str">
        <f>'[1]210 Y RFC'!B1568</f>
        <v>210-1565</v>
      </c>
      <c r="D1568" t="str">
        <f>'[1]210 Y RFC'!C1568</f>
        <v>MAAJIK SA DE CV</v>
      </c>
      <c r="E1568" s="28">
        <f>SUMIFS(Tabla16[TASA 16],Tabla16[NUM],Tabla1[[#This Row],[CODIGO]])</f>
        <v>0</v>
      </c>
      <c r="F1568" s="28">
        <f>SUMIFS(Tabla16[TASA 0%],Tabla16[NUM],Tabla1[[#This Row],[CODIGO]])</f>
        <v>0</v>
      </c>
      <c r="G1568" s="28">
        <f>SUMIFS(Tabla16[[EXENTO ]],Tabla16[NUM],Tabla1[[#This Row],[CODIGO]])</f>
        <v>0</v>
      </c>
      <c r="H1568" s="28">
        <f>SUMIFS(Tabla16[IVA],Tabla16[NUM],Tabla1[[#This Row],[CODIGO]])</f>
        <v>0</v>
      </c>
      <c r="I1568" s="28">
        <f>SUMIFS(Tabla16[ISR RET.],Tabla16[NUM],Tabla1[[#This Row],[CODIGO]])</f>
        <v>0</v>
      </c>
      <c r="J1568" s="28">
        <f>SUMIFS(Tabla16[IVA RET.],Tabla16[NUM],Tabla1[[#This Row],[CODIGO]])</f>
        <v>0</v>
      </c>
      <c r="K1568" t="str">
        <f>FIXED(Tabla1[[#This Row],[TASA 16%]],0)</f>
        <v>0</v>
      </c>
      <c r="L1568" t="str">
        <f>FIXED(Tabla1[[#This Row],[TASA 0%]],0)</f>
        <v>0</v>
      </c>
      <c r="M1568" t="str">
        <f>FIXED(Tabla1[[#This Row],[TASA EXE.]],0)</f>
        <v>0</v>
      </c>
      <c r="N1568" t="str">
        <f>FIXED(Tabla1[[#This Row],[IVA]],0)</f>
        <v>0</v>
      </c>
      <c r="O1568" t="str">
        <f>FIXED(Tabla1[[#This Row],[ISR RET]],0)</f>
        <v>0</v>
      </c>
      <c r="P1568" t="str">
        <f>FIXED(Tabla1[[#This Row],[IVA RET]],0)</f>
        <v>0</v>
      </c>
      <c r="R1568" s="35">
        <f>Tabla1[[#This Row],[TASA 16]]*16%</f>
        <v>0</v>
      </c>
    </row>
    <row r="1569" spans="2:18" x14ac:dyDescent="0.25">
      <c r="B1569" t="str">
        <f>'[1]210 Y RFC'!A1569</f>
        <v>LORS880308UJ8</v>
      </c>
      <c r="C1569" t="str">
        <f>'[1]210 Y RFC'!B1569</f>
        <v>210-1566</v>
      </c>
      <c r="D1569" t="str">
        <f>'[1]210 Y RFC'!C1569</f>
        <v>LOMELI REYNAGA SILVIA GUADALUPE</v>
      </c>
      <c r="E1569" s="28">
        <f>SUMIFS(Tabla16[TASA 16],Tabla16[NUM],Tabla1[[#This Row],[CODIGO]])</f>
        <v>0</v>
      </c>
      <c r="F1569" s="28">
        <f>SUMIFS(Tabla16[TASA 0%],Tabla16[NUM],Tabla1[[#This Row],[CODIGO]])</f>
        <v>0</v>
      </c>
      <c r="G1569" s="28">
        <f>SUMIFS(Tabla16[[EXENTO ]],Tabla16[NUM],Tabla1[[#This Row],[CODIGO]])</f>
        <v>0</v>
      </c>
      <c r="H1569" s="28">
        <f>SUMIFS(Tabla16[IVA],Tabla16[NUM],Tabla1[[#This Row],[CODIGO]])</f>
        <v>0</v>
      </c>
      <c r="I1569" s="28">
        <f>SUMIFS(Tabla16[ISR RET.],Tabla16[NUM],Tabla1[[#This Row],[CODIGO]])</f>
        <v>0</v>
      </c>
      <c r="J1569" s="28">
        <f>SUMIFS(Tabla16[IVA RET.],Tabla16[NUM],Tabla1[[#This Row],[CODIGO]])</f>
        <v>0</v>
      </c>
      <c r="K1569" t="str">
        <f>FIXED(Tabla1[[#This Row],[TASA 16%]],0)</f>
        <v>0</v>
      </c>
      <c r="L1569" t="str">
        <f>FIXED(Tabla1[[#This Row],[TASA 0%]],0)</f>
        <v>0</v>
      </c>
      <c r="M1569" t="str">
        <f>FIXED(Tabla1[[#This Row],[TASA EXE.]],0)</f>
        <v>0</v>
      </c>
      <c r="N1569" t="str">
        <f>FIXED(Tabla1[[#This Row],[IVA]],0)</f>
        <v>0</v>
      </c>
      <c r="O1569" t="str">
        <f>FIXED(Tabla1[[#This Row],[ISR RET]],0)</f>
        <v>0</v>
      </c>
      <c r="P1569" t="str">
        <f>FIXED(Tabla1[[#This Row],[IVA RET]],0)</f>
        <v>0</v>
      </c>
      <c r="R1569" s="35">
        <f>Tabla1[[#This Row],[TASA 16]]*16%</f>
        <v>0</v>
      </c>
    </row>
    <row r="1570" spans="2:18" x14ac:dyDescent="0.25">
      <c r="B1570" t="str">
        <f>'[1]210 Y RFC'!A1570</f>
        <v>PRO0103288N7</v>
      </c>
      <c r="C1570" t="str">
        <f>'[1]210 Y RFC'!B1570</f>
        <v>210-1567</v>
      </c>
      <c r="D1570" t="str">
        <f>'[1]210 Y RFC'!C1570</f>
        <v>PROVEJAL SA DE CV</v>
      </c>
      <c r="E1570" s="28">
        <f>SUMIFS(Tabla16[TASA 16],Tabla16[NUM],Tabla1[[#This Row],[CODIGO]])</f>
        <v>0</v>
      </c>
      <c r="F1570" s="28">
        <f>SUMIFS(Tabla16[TASA 0%],Tabla16[NUM],Tabla1[[#This Row],[CODIGO]])</f>
        <v>0</v>
      </c>
      <c r="G1570" s="28">
        <f>SUMIFS(Tabla16[[EXENTO ]],Tabla16[NUM],Tabla1[[#This Row],[CODIGO]])</f>
        <v>0</v>
      </c>
      <c r="H1570" s="28">
        <f>SUMIFS(Tabla16[IVA],Tabla16[NUM],Tabla1[[#This Row],[CODIGO]])</f>
        <v>0</v>
      </c>
      <c r="I1570" s="28">
        <f>SUMIFS(Tabla16[ISR RET.],Tabla16[NUM],Tabla1[[#This Row],[CODIGO]])</f>
        <v>0</v>
      </c>
      <c r="J1570" s="28">
        <f>SUMIFS(Tabla16[IVA RET.],Tabla16[NUM],Tabla1[[#This Row],[CODIGO]])</f>
        <v>0</v>
      </c>
      <c r="K1570" t="str">
        <f>FIXED(Tabla1[[#This Row],[TASA 16%]],0)</f>
        <v>0</v>
      </c>
      <c r="L1570" t="str">
        <f>FIXED(Tabla1[[#This Row],[TASA 0%]],0)</f>
        <v>0</v>
      </c>
      <c r="M1570" t="str">
        <f>FIXED(Tabla1[[#This Row],[TASA EXE.]],0)</f>
        <v>0</v>
      </c>
      <c r="N1570" t="str">
        <f>FIXED(Tabla1[[#This Row],[IVA]],0)</f>
        <v>0</v>
      </c>
      <c r="O1570" t="str">
        <f>FIXED(Tabla1[[#This Row],[ISR RET]],0)</f>
        <v>0</v>
      </c>
      <c r="P1570" t="str">
        <f>FIXED(Tabla1[[#This Row],[IVA RET]],0)</f>
        <v>0</v>
      </c>
      <c r="R1570" s="35">
        <f>Tabla1[[#This Row],[TASA 16]]*16%</f>
        <v>0</v>
      </c>
    </row>
    <row r="1571" spans="2:18" x14ac:dyDescent="0.25">
      <c r="B1571" t="str">
        <f>'[1]210 Y RFC'!A1571</f>
        <v>MEGL781126F24</v>
      </c>
      <c r="C1571" t="str">
        <f>'[1]210 Y RFC'!B1571</f>
        <v>210-1568</v>
      </c>
      <c r="D1571" t="str">
        <f>'[1]210 Y RFC'!C1571</f>
        <v>MENDEZ GUZMAN LUIS</v>
      </c>
      <c r="E1571" s="28">
        <f>SUMIFS(Tabla16[TASA 16],Tabla16[NUM],Tabla1[[#This Row],[CODIGO]])</f>
        <v>0</v>
      </c>
      <c r="F1571" s="28">
        <f>SUMIFS(Tabla16[TASA 0%],Tabla16[NUM],Tabla1[[#This Row],[CODIGO]])</f>
        <v>0</v>
      </c>
      <c r="G1571" s="28">
        <f>SUMIFS(Tabla16[[EXENTO ]],Tabla16[NUM],Tabla1[[#This Row],[CODIGO]])</f>
        <v>0</v>
      </c>
      <c r="H1571" s="28">
        <f>SUMIFS(Tabla16[IVA],Tabla16[NUM],Tabla1[[#This Row],[CODIGO]])</f>
        <v>0</v>
      </c>
      <c r="I1571" s="28">
        <f>SUMIFS(Tabla16[ISR RET.],Tabla16[NUM],Tabla1[[#This Row],[CODIGO]])</f>
        <v>0</v>
      </c>
      <c r="J1571" s="28">
        <f>SUMIFS(Tabla16[IVA RET.],Tabla16[NUM],Tabla1[[#This Row],[CODIGO]])</f>
        <v>0</v>
      </c>
      <c r="K1571" t="str">
        <f>FIXED(Tabla1[[#This Row],[TASA 16%]],0)</f>
        <v>0</v>
      </c>
      <c r="L1571" t="str">
        <f>FIXED(Tabla1[[#This Row],[TASA 0%]],0)</f>
        <v>0</v>
      </c>
      <c r="M1571" t="str">
        <f>FIXED(Tabla1[[#This Row],[TASA EXE.]],0)</f>
        <v>0</v>
      </c>
      <c r="N1571" t="str">
        <f>FIXED(Tabla1[[#This Row],[IVA]],0)</f>
        <v>0</v>
      </c>
      <c r="O1571" t="str">
        <f>FIXED(Tabla1[[#This Row],[ISR RET]],0)</f>
        <v>0</v>
      </c>
      <c r="P1571" t="str">
        <f>FIXED(Tabla1[[#This Row],[IVA RET]],0)</f>
        <v>0</v>
      </c>
      <c r="R1571" s="35">
        <f>Tabla1[[#This Row],[TASA 16]]*16%</f>
        <v>0</v>
      </c>
    </row>
    <row r="1572" spans="2:18" x14ac:dyDescent="0.25">
      <c r="B1572" t="str">
        <f>'[1]210 Y RFC'!A1572</f>
        <v>LMA0603296H4</v>
      </c>
      <c r="C1572" t="str">
        <f>'[1]210 Y RFC'!B1572</f>
        <v>210-1569</v>
      </c>
      <c r="D1572" t="str">
        <f>'[1]210 Y RFC'!C1572</f>
        <v>LUBRI MAGIC SA DE CV</v>
      </c>
      <c r="E1572" s="28">
        <f>SUMIFS(Tabla16[TASA 16],Tabla16[NUM],Tabla1[[#This Row],[CODIGO]])</f>
        <v>0</v>
      </c>
      <c r="F1572" s="28">
        <f>SUMIFS(Tabla16[TASA 0%],Tabla16[NUM],Tabla1[[#This Row],[CODIGO]])</f>
        <v>0</v>
      </c>
      <c r="G1572" s="28">
        <f>SUMIFS(Tabla16[[EXENTO ]],Tabla16[NUM],Tabla1[[#This Row],[CODIGO]])</f>
        <v>0</v>
      </c>
      <c r="H1572" s="28">
        <f>SUMIFS(Tabla16[IVA],Tabla16[NUM],Tabla1[[#This Row],[CODIGO]])</f>
        <v>0</v>
      </c>
      <c r="I1572" s="28">
        <f>SUMIFS(Tabla16[ISR RET.],Tabla16[NUM],Tabla1[[#This Row],[CODIGO]])</f>
        <v>0</v>
      </c>
      <c r="J1572" s="28">
        <f>SUMIFS(Tabla16[IVA RET.],Tabla16[NUM],Tabla1[[#This Row],[CODIGO]])</f>
        <v>0</v>
      </c>
      <c r="K1572" t="str">
        <f>FIXED(Tabla1[[#This Row],[TASA 16%]],0)</f>
        <v>0</v>
      </c>
      <c r="L1572" t="str">
        <f>FIXED(Tabla1[[#This Row],[TASA 0%]],0)</f>
        <v>0</v>
      </c>
      <c r="M1572" t="str">
        <f>FIXED(Tabla1[[#This Row],[TASA EXE.]],0)</f>
        <v>0</v>
      </c>
      <c r="N1572" t="str">
        <f>FIXED(Tabla1[[#This Row],[IVA]],0)</f>
        <v>0</v>
      </c>
      <c r="O1572" t="str">
        <f>FIXED(Tabla1[[#This Row],[ISR RET]],0)</f>
        <v>0</v>
      </c>
      <c r="P1572" t="str">
        <f>FIXED(Tabla1[[#This Row],[IVA RET]],0)</f>
        <v>0</v>
      </c>
      <c r="R1572" s="35">
        <f>Tabla1[[#This Row],[TASA 16]]*16%</f>
        <v>0</v>
      </c>
    </row>
    <row r="1573" spans="2:18" x14ac:dyDescent="0.25">
      <c r="B1573" t="str">
        <f>'[1]210 Y RFC'!A1573</f>
        <v>CDI950303VB4</v>
      </c>
      <c r="C1573" t="str">
        <f>'[1]210 Y RFC'!B1573</f>
        <v>210-1570</v>
      </c>
      <c r="D1573" t="str">
        <f>'[1]210 Y RFC'!C1573</f>
        <v>CONSULTORES DINEX SA DE CV</v>
      </c>
      <c r="E1573" s="28">
        <f>SUMIFS(Tabla16[TASA 16],Tabla16[NUM],Tabla1[[#This Row],[CODIGO]])</f>
        <v>0</v>
      </c>
      <c r="F1573" s="28">
        <f>SUMIFS(Tabla16[TASA 0%],Tabla16[NUM],Tabla1[[#This Row],[CODIGO]])</f>
        <v>0</v>
      </c>
      <c r="G1573" s="28">
        <f>SUMIFS(Tabla16[[EXENTO ]],Tabla16[NUM],Tabla1[[#This Row],[CODIGO]])</f>
        <v>0</v>
      </c>
      <c r="H1573" s="28">
        <f>SUMIFS(Tabla16[IVA],Tabla16[NUM],Tabla1[[#This Row],[CODIGO]])</f>
        <v>0</v>
      </c>
      <c r="I1573" s="28">
        <f>SUMIFS(Tabla16[ISR RET.],Tabla16[NUM],Tabla1[[#This Row],[CODIGO]])</f>
        <v>0</v>
      </c>
      <c r="J1573" s="28">
        <f>SUMIFS(Tabla16[IVA RET.],Tabla16[NUM],Tabla1[[#This Row],[CODIGO]])</f>
        <v>0</v>
      </c>
      <c r="K1573" t="str">
        <f>FIXED(Tabla1[[#This Row],[TASA 16%]],0)</f>
        <v>0</v>
      </c>
      <c r="L1573" t="str">
        <f>FIXED(Tabla1[[#This Row],[TASA 0%]],0)</f>
        <v>0</v>
      </c>
      <c r="M1573" t="str">
        <f>FIXED(Tabla1[[#This Row],[TASA EXE.]],0)</f>
        <v>0</v>
      </c>
      <c r="N1573" t="str">
        <f>FIXED(Tabla1[[#This Row],[IVA]],0)</f>
        <v>0</v>
      </c>
      <c r="O1573" t="str">
        <f>FIXED(Tabla1[[#This Row],[ISR RET]],0)</f>
        <v>0</v>
      </c>
      <c r="P1573" t="str">
        <f>FIXED(Tabla1[[#This Row],[IVA RET]],0)</f>
        <v>0</v>
      </c>
      <c r="R1573" s="35">
        <f>Tabla1[[#This Row],[TASA 16]]*16%</f>
        <v>0</v>
      </c>
    </row>
    <row r="1574" spans="2:18" x14ac:dyDescent="0.25">
      <c r="B1574" t="str">
        <f>'[1]210 Y RFC'!A1574</f>
        <v>GOCG700803JT5</v>
      </c>
      <c r="C1574" t="str">
        <f>'[1]210 Y RFC'!B1574</f>
        <v>210-1571</v>
      </c>
      <c r="D1574" t="str">
        <f>'[1]210 Y RFC'!C1574</f>
        <v>GOMEZ CASILLAS GLORIA ESTHER</v>
      </c>
      <c r="E1574" s="28">
        <f>SUMIFS(Tabla16[TASA 16],Tabla16[NUM],Tabla1[[#This Row],[CODIGO]])</f>
        <v>0</v>
      </c>
      <c r="F1574" s="28">
        <f>SUMIFS(Tabla16[TASA 0%],Tabla16[NUM],Tabla1[[#This Row],[CODIGO]])</f>
        <v>0</v>
      </c>
      <c r="G1574" s="28">
        <f>SUMIFS(Tabla16[[EXENTO ]],Tabla16[NUM],Tabla1[[#This Row],[CODIGO]])</f>
        <v>0</v>
      </c>
      <c r="H1574" s="28">
        <f>SUMIFS(Tabla16[IVA],Tabla16[NUM],Tabla1[[#This Row],[CODIGO]])</f>
        <v>0</v>
      </c>
      <c r="I1574" s="28">
        <f>SUMIFS(Tabla16[ISR RET.],Tabla16[NUM],Tabla1[[#This Row],[CODIGO]])</f>
        <v>0</v>
      </c>
      <c r="J1574" s="28">
        <f>SUMIFS(Tabla16[IVA RET.],Tabla16[NUM],Tabla1[[#This Row],[CODIGO]])</f>
        <v>0</v>
      </c>
      <c r="K1574" t="str">
        <f>FIXED(Tabla1[[#This Row],[TASA 16%]],0)</f>
        <v>0</v>
      </c>
      <c r="L1574" t="str">
        <f>FIXED(Tabla1[[#This Row],[TASA 0%]],0)</f>
        <v>0</v>
      </c>
      <c r="M1574" t="str">
        <f>FIXED(Tabla1[[#This Row],[TASA EXE.]],0)</f>
        <v>0</v>
      </c>
      <c r="N1574" t="str">
        <f>FIXED(Tabla1[[#This Row],[IVA]],0)</f>
        <v>0</v>
      </c>
      <c r="O1574" t="str">
        <f>FIXED(Tabla1[[#This Row],[ISR RET]],0)</f>
        <v>0</v>
      </c>
      <c r="P1574" t="str">
        <f>FIXED(Tabla1[[#This Row],[IVA RET]],0)</f>
        <v>0</v>
      </c>
      <c r="R1574" s="35">
        <f>Tabla1[[#This Row],[TASA 16]]*16%</f>
        <v>0</v>
      </c>
    </row>
    <row r="1575" spans="2:18" x14ac:dyDescent="0.25">
      <c r="B1575" t="str">
        <f>'[1]210 Y RFC'!A1575</f>
        <v>CIP850214861</v>
      </c>
      <c r="C1575" t="str">
        <f>'[1]210 Y RFC'!B1575</f>
        <v>210-1572</v>
      </c>
      <c r="D1575" t="str">
        <f>'[1]210 Y RFC'!C1575</f>
        <v>CENTRO IDEAL PROVIDENCIA S DE RL DE CV</v>
      </c>
      <c r="E1575" s="28">
        <f>SUMIFS(Tabla16[TASA 16],Tabla16[NUM],Tabla1[[#This Row],[CODIGO]])</f>
        <v>0</v>
      </c>
      <c r="F1575" s="28">
        <f>SUMIFS(Tabla16[TASA 0%],Tabla16[NUM],Tabla1[[#This Row],[CODIGO]])</f>
        <v>0</v>
      </c>
      <c r="G1575" s="28">
        <f>SUMIFS(Tabla16[[EXENTO ]],Tabla16[NUM],Tabla1[[#This Row],[CODIGO]])</f>
        <v>0</v>
      </c>
      <c r="H1575" s="28">
        <f>SUMIFS(Tabla16[IVA],Tabla16[NUM],Tabla1[[#This Row],[CODIGO]])</f>
        <v>0</v>
      </c>
      <c r="I1575" s="28">
        <f>SUMIFS(Tabla16[ISR RET.],Tabla16[NUM],Tabla1[[#This Row],[CODIGO]])</f>
        <v>0</v>
      </c>
      <c r="J1575" s="28">
        <f>SUMIFS(Tabla16[IVA RET.],Tabla16[NUM],Tabla1[[#This Row],[CODIGO]])</f>
        <v>0</v>
      </c>
      <c r="K1575" t="str">
        <f>FIXED(Tabla1[[#This Row],[TASA 16%]],0)</f>
        <v>0</v>
      </c>
      <c r="L1575" t="str">
        <f>FIXED(Tabla1[[#This Row],[TASA 0%]],0)</f>
        <v>0</v>
      </c>
      <c r="M1575" t="str">
        <f>FIXED(Tabla1[[#This Row],[TASA EXE.]],0)</f>
        <v>0</v>
      </c>
      <c r="N1575" t="str">
        <f>FIXED(Tabla1[[#This Row],[IVA]],0)</f>
        <v>0</v>
      </c>
      <c r="O1575" t="str">
        <f>FIXED(Tabla1[[#This Row],[ISR RET]],0)</f>
        <v>0</v>
      </c>
      <c r="P1575" t="str">
        <f>FIXED(Tabla1[[#This Row],[IVA RET]],0)</f>
        <v>0</v>
      </c>
      <c r="R1575" s="35">
        <f>Tabla1[[#This Row],[TASA 16]]*16%</f>
        <v>0</v>
      </c>
    </row>
    <row r="1576" spans="2:18" x14ac:dyDescent="0.25">
      <c r="B1576" t="str">
        <f>'[1]210 Y RFC'!A1576</f>
        <v>CACF780201B89</v>
      </c>
      <c r="C1576" t="str">
        <f>'[1]210 Y RFC'!B1576</f>
        <v>210-1573</v>
      </c>
      <c r="D1576" t="str">
        <f>'[1]210 Y RFC'!C1576</f>
        <v>CARRILLO CORONADO FANY ALEJANDRA</v>
      </c>
      <c r="E1576" s="28">
        <f>SUMIFS(Tabla16[TASA 16],Tabla16[NUM],Tabla1[[#This Row],[CODIGO]])</f>
        <v>0</v>
      </c>
      <c r="F1576" s="28">
        <f>SUMIFS(Tabla16[TASA 0%],Tabla16[NUM],Tabla1[[#This Row],[CODIGO]])</f>
        <v>0</v>
      </c>
      <c r="G1576" s="28">
        <f>SUMIFS(Tabla16[[EXENTO ]],Tabla16[NUM],Tabla1[[#This Row],[CODIGO]])</f>
        <v>0</v>
      </c>
      <c r="H1576" s="28">
        <f>SUMIFS(Tabla16[IVA],Tabla16[NUM],Tabla1[[#This Row],[CODIGO]])</f>
        <v>0</v>
      </c>
      <c r="I1576" s="28">
        <f>SUMIFS(Tabla16[ISR RET.],Tabla16[NUM],Tabla1[[#This Row],[CODIGO]])</f>
        <v>0</v>
      </c>
      <c r="J1576" s="28">
        <f>SUMIFS(Tabla16[IVA RET.],Tabla16[NUM],Tabla1[[#This Row],[CODIGO]])</f>
        <v>0</v>
      </c>
      <c r="K1576" t="str">
        <f>FIXED(Tabla1[[#This Row],[TASA 16%]],0)</f>
        <v>0</v>
      </c>
      <c r="L1576" t="str">
        <f>FIXED(Tabla1[[#This Row],[TASA 0%]],0)</f>
        <v>0</v>
      </c>
      <c r="M1576" t="str">
        <f>FIXED(Tabla1[[#This Row],[TASA EXE.]],0)</f>
        <v>0</v>
      </c>
      <c r="N1576" t="str">
        <f>FIXED(Tabla1[[#This Row],[IVA]],0)</f>
        <v>0</v>
      </c>
      <c r="O1576" t="str">
        <f>FIXED(Tabla1[[#This Row],[ISR RET]],0)</f>
        <v>0</v>
      </c>
      <c r="P1576" t="str">
        <f>FIXED(Tabla1[[#This Row],[IVA RET]],0)</f>
        <v>0</v>
      </c>
      <c r="R1576" s="35">
        <f>Tabla1[[#This Row],[TASA 16]]*16%</f>
        <v>0</v>
      </c>
    </row>
    <row r="1577" spans="2:18" x14ac:dyDescent="0.25">
      <c r="B1577" t="str">
        <f>'[1]210 Y RFC'!A1577</f>
        <v>JIN930720IL7</v>
      </c>
      <c r="C1577" t="str">
        <f>'[1]210 Y RFC'!B1577</f>
        <v>210-1574</v>
      </c>
      <c r="D1577" t="str">
        <f>'[1]210 Y RFC'!C1577</f>
        <v>JOYMA INDUSTRIAL SA DE CV</v>
      </c>
      <c r="E1577" s="28">
        <f>SUMIFS(Tabla16[TASA 16],Tabla16[NUM],Tabla1[[#This Row],[CODIGO]])</f>
        <v>0</v>
      </c>
      <c r="F1577" s="28">
        <f>SUMIFS(Tabla16[TASA 0%],Tabla16[NUM],Tabla1[[#This Row],[CODIGO]])</f>
        <v>0</v>
      </c>
      <c r="G1577" s="28">
        <f>SUMIFS(Tabla16[[EXENTO ]],Tabla16[NUM],Tabla1[[#This Row],[CODIGO]])</f>
        <v>0</v>
      </c>
      <c r="H1577" s="28">
        <f>SUMIFS(Tabla16[IVA],Tabla16[NUM],Tabla1[[#This Row],[CODIGO]])</f>
        <v>0</v>
      </c>
      <c r="I1577" s="28">
        <f>SUMIFS(Tabla16[ISR RET.],Tabla16[NUM],Tabla1[[#This Row],[CODIGO]])</f>
        <v>0</v>
      </c>
      <c r="J1577" s="28">
        <f>SUMIFS(Tabla16[IVA RET.],Tabla16[NUM],Tabla1[[#This Row],[CODIGO]])</f>
        <v>0</v>
      </c>
      <c r="K1577" t="str">
        <f>FIXED(Tabla1[[#This Row],[TASA 16%]],0)</f>
        <v>0</v>
      </c>
      <c r="L1577" t="str">
        <f>FIXED(Tabla1[[#This Row],[TASA 0%]],0)</f>
        <v>0</v>
      </c>
      <c r="M1577" t="str">
        <f>FIXED(Tabla1[[#This Row],[TASA EXE.]],0)</f>
        <v>0</v>
      </c>
      <c r="N1577" t="str">
        <f>FIXED(Tabla1[[#This Row],[IVA]],0)</f>
        <v>0</v>
      </c>
      <c r="O1577" t="str">
        <f>FIXED(Tabla1[[#This Row],[ISR RET]],0)</f>
        <v>0</v>
      </c>
      <c r="P1577" t="str">
        <f>FIXED(Tabla1[[#This Row],[IVA RET]],0)</f>
        <v>0</v>
      </c>
      <c r="R1577" s="35">
        <f>Tabla1[[#This Row],[TASA 16]]*16%</f>
        <v>0</v>
      </c>
    </row>
    <row r="1578" spans="2:18" x14ac:dyDescent="0.25">
      <c r="B1578" t="str">
        <f>'[1]210 Y RFC'!A1578</f>
        <v>AERL790816Q53</v>
      </c>
      <c r="C1578" t="str">
        <f>'[1]210 Y RFC'!B1578</f>
        <v>210-1575</v>
      </c>
      <c r="D1578" t="str">
        <f>'[1]210 Y RFC'!C1578</f>
        <v>ARTEAGA RIVERA LUIS EWMIR</v>
      </c>
      <c r="E1578" s="28">
        <f>SUMIFS(Tabla16[TASA 16],Tabla16[NUM],Tabla1[[#This Row],[CODIGO]])</f>
        <v>0</v>
      </c>
      <c r="F1578" s="28">
        <f>SUMIFS(Tabla16[TASA 0%],Tabla16[NUM],Tabla1[[#This Row],[CODIGO]])</f>
        <v>0</v>
      </c>
      <c r="G1578" s="28">
        <f>SUMIFS(Tabla16[[EXENTO ]],Tabla16[NUM],Tabla1[[#This Row],[CODIGO]])</f>
        <v>0</v>
      </c>
      <c r="H1578" s="28">
        <f>SUMIFS(Tabla16[IVA],Tabla16[NUM],Tabla1[[#This Row],[CODIGO]])</f>
        <v>0</v>
      </c>
      <c r="I1578" s="28">
        <f>SUMIFS(Tabla16[ISR RET.],Tabla16[NUM],Tabla1[[#This Row],[CODIGO]])</f>
        <v>0</v>
      </c>
      <c r="J1578" s="28">
        <f>SUMIFS(Tabla16[IVA RET.],Tabla16[NUM],Tabla1[[#This Row],[CODIGO]])</f>
        <v>0</v>
      </c>
      <c r="K1578" t="str">
        <f>FIXED(Tabla1[[#This Row],[TASA 16%]],0)</f>
        <v>0</v>
      </c>
      <c r="L1578" t="str">
        <f>FIXED(Tabla1[[#This Row],[TASA 0%]],0)</f>
        <v>0</v>
      </c>
      <c r="M1578" t="str">
        <f>FIXED(Tabla1[[#This Row],[TASA EXE.]],0)</f>
        <v>0</v>
      </c>
      <c r="N1578" t="str">
        <f>FIXED(Tabla1[[#This Row],[IVA]],0)</f>
        <v>0</v>
      </c>
      <c r="O1578" t="str">
        <f>FIXED(Tabla1[[#This Row],[ISR RET]],0)</f>
        <v>0</v>
      </c>
      <c r="P1578" t="str">
        <f>FIXED(Tabla1[[#This Row],[IVA RET]],0)</f>
        <v>0</v>
      </c>
      <c r="R1578" s="35">
        <f>Tabla1[[#This Row],[TASA 16]]*16%</f>
        <v>0</v>
      </c>
    </row>
    <row r="1579" spans="2:18" x14ac:dyDescent="0.25">
      <c r="B1579" t="str">
        <f>'[1]210 Y RFC'!A1579</f>
        <v>CRE8808315B7</v>
      </c>
      <c r="C1579" t="str">
        <f>'[1]210 Y RFC'!B1579</f>
        <v>210-1576</v>
      </c>
      <c r="D1579" t="str">
        <f>'[1]210 Y RFC'!C1579</f>
        <v>CABLEVICION RED SA DE CV</v>
      </c>
      <c r="E1579" s="28">
        <f>SUMIFS(Tabla16[TASA 16],Tabla16[NUM],Tabla1[[#This Row],[CODIGO]])</f>
        <v>0</v>
      </c>
      <c r="F1579" s="28">
        <f>SUMIFS(Tabla16[TASA 0%],Tabla16[NUM],Tabla1[[#This Row],[CODIGO]])</f>
        <v>0</v>
      </c>
      <c r="G1579" s="28">
        <f>SUMIFS(Tabla16[[EXENTO ]],Tabla16[NUM],Tabla1[[#This Row],[CODIGO]])</f>
        <v>0</v>
      </c>
      <c r="H1579" s="28">
        <f>SUMIFS(Tabla16[IVA],Tabla16[NUM],Tabla1[[#This Row],[CODIGO]])</f>
        <v>0</v>
      </c>
      <c r="I1579" s="28">
        <f>SUMIFS(Tabla16[ISR RET.],Tabla16[NUM],Tabla1[[#This Row],[CODIGO]])</f>
        <v>0</v>
      </c>
      <c r="J1579" s="28">
        <f>SUMIFS(Tabla16[IVA RET.],Tabla16[NUM],Tabla1[[#This Row],[CODIGO]])</f>
        <v>0</v>
      </c>
      <c r="K1579" t="str">
        <f>FIXED(Tabla1[[#This Row],[TASA 16%]],0)</f>
        <v>0</v>
      </c>
      <c r="L1579" t="str">
        <f>FIXED(Tabla1[[#This Row],[TASA 0%]],0)</f>
        <v>0</v>
      </c>
      <c r="M1579" t="str">
        <f>FIXED(Tabla1[[#This Row],[TASA EXE.]],0)</f>
        <v>0</v>
      </c>
      <c r="N1579" t="str">
        <f>FIXED(Tabla1[[#This Row],[IVA]],0)</f>
        <v>0</v>
      </c>
      <c r="O1579" t="str">
        <f>FIXED(Tabla1[[#This Row],[ISR RET]],0)</f>
        <v>0</v>
      </c>
      <c r="P1579" t="str">
        <f>FIXED(Tabla1[[#This Row],[IVA RET]],0)</f>
        <v>0</v>
      </c>
      <c r="R1579" s="35">
        <f>Tabla1[[#This Row],[TASA 16]]*16%</f>
        <v>0</v>
      </c>
    </row>
    <row r="1580" spans="2:18" x14ac:dyDescent="0.25">
      <c r="B1580" t="str">
        <f>'[1]210 Y RFC'!A1580</f>
        <v>POP730815CS2</v>
      </c>
      <c r="C1580" t="str">
        <f>'[1]210 Y RFC'!B1580</f>
        <v>210-1577</v>
      </c>
      <c r="D1580" t="str">
        <f>'[1]210 Y RFC'!C1580</f>
        <v>PAPELERIA OPORTUNIDADES SA DE CV</v>
      </c>
      <c r="E1580" s="28">
        <f>SUMIFS(Tabla16[TASA 16],Tabla16[NUM],Tabla1[[#This Row],[CODIGO]])</f>
        <v>0</v>
      </c>
      <c r="F1580" s="28">
        <f>SUMIFS(Tabla16[TASA 0%],Tabla16[NUM],Tabla1[[#This Row],[CODIGO]])</f>
        <v>0</v>
      </c>
      <c r="G1580" s="28">
        <f>SUMIFS(Tabla16[[EXENTO ]],Tabla16[NUM],Tabla1[[#This Row],[CODIGO]])</f>
        <v>0</v>
      </c>
      <c r="H1580" s="28">
        <f>SUMIFS(Tabla16[IVA],Tabla16[NUM],Tabla1[[#This Row],[CODIGO]])</f>
        <v>0</v>
      </c>
      <c r="I1580" s="28">
        <f>SUMIFS(Tabla16[ISR RET.],Tabla16[NUM],Tabla1[[#This Row],[CODIGO]])</f>
        <v>0</v>
      </c>
      <c r="J1580" s="28">
        <f>SUMIFS(Tabla16[IVA RET.],Tabla16[NUM],Tabla1[[#This Row],[CODIGO]])</f>
        <v>0</v>
      </c>
      <c r="K1580" t="str">
        <f>FIXED(Tabla1[[#This Row],[TASA 16%]],0)</f>
        <v>0</v>
      </c>
      <c r="L1580" t="str">
        <f>FIXED(Tabla1[[#This Row],[TASA 0%]],0)</f>
        <v>0</v>
      </c>
      <c r="M1580" t="str">
        <f>FIXED(Tabla1[[#This Row],[TASA EXE.]],0)</f>
        <v>0</v>
      </c>
      <c r="N1580" t="str">
        <f>FIXED(Tabla1[[#This Row],[IVA]],0)</f>
        <v>0</v>
      </c>
      <c r="O1580" t="str">
        <f>FIXED(Tabla1[[#This Row],[ISR RET]],0)</f>
        <v>0</v>
      </c>
      <c r="P1580" t="str">
        <f>FIXED(Tabla1[[#This Row],[IVA RET]],0)</f>
        <v>0</v>
      </c>
      <c r="R1580" s="35">
        <f>Tabla1[[#This Row],[TASA 16]]*16%</f>
        <v>0</v>
      </c>
    </row>
    <row r="1581" spans="2:18" x14ac:dyDescent="0.25">
      <c r="B1581" t="str">
        <f>'[1]210 Y RFC'!A1581</f>
        <v>FEU050214BE6</v>
      </c>
      <c r="C1581" t="str">
        <f>'[1]210 Y RFC'!B1581</f>
        <v>210-1578</v>
      </c>
      <c r="D1581" t="str">
        <f>'[1]210 Y RFC'!C1581</f>
        <v>FARMACOPEA DE LOS ESTADOS UNIDOS MEXICANOS AC</v>
      </c>
      <c r="E1581" s="28">
        <f>SUMIFS(Tabla16[TASA 16],Tabla16[NUM],Tabla1[[#This Row],[CODIGO]])</f>
        <v>0</v>
      </c>
      <c r="F1581" s="28">
        <f>SUMIFS(Tabla16[TASA 0%],Tabla16[NUM],Tabla1[[#This Row],[CODIGO]])</f>
        <v>0</v>
      </c>
      <c r="G1581" s="28">
        <f>SUMIFS(Tabla16[[EXENTO ]],Tabla16[NUM],Tabla1[[#This Row],[CODIGO]])</f>
        <v>0</v>
      </c>
      <c r="H1581" s="28">
        <f>SUMIFS(Tabla16[IVA],Tabla16[NUM],Tabla1[[#This Row],[CODIGO]])</f>
        <v>0</v>
      </c>
      <c r="I1581" s="28">
        <f>SUMIFS(Tabla16[ISR RET.],Tabla16[NUM],Tabla1[[#This Row],[CODIGO]])</f>
        <v>0</v>
      </c>
      <c r="J1581" s="28">
        <f>SUMIFS(Tabla16[IVA RET.],Tabla16[NUM],Tabla1[[#This Row],[CODIGO]])</f>
        <v>0</v>
      </c>
      <c r="K1581" t="str">
        <f>FIXED(Tabla1[[#This Row],[TASA 16%]],0)</f>
        <v>0</v>
      </c>
      <c r="L1581" t="str">
        <f>FIXED(Tabla1[[#This Row],[TASA 0%]],0)</f>
        <v>0</v>
      </c>
      <c r="M1581" t="str">
        <f>FIXED(Tabla1[[#This Row],[TASA EXE.]],0)</f>
        <v>0</v>
      </c>
      <c r="N1581" t="str">
        <f>FIXED(Tabla1[[#This Row],[IVA]],0)</f>
        <v>0</v>
      </c>
      <c r="O1581" t="str">
        <f>FIXED(Tabla1[[#This Row],[ISR RET]],0)</f>
        <v>0</v>
      </c>
      <c r="P1581" t="str">
        <f>FIXED(Tabla1[[#This Row],[IVA RET]],0)</f>
        <v>0</v>
      </c>
      <c r="R1581" s="35">
        <f>Tabla1[[#This Row],[TASA 16]]*16%</f>
        <v>0</v>
      </c>
    </row>
    <row r="1582" spans="2:18" x14ac:dyDescent="0.25">
      <c r="B1582" t="str">
        <f>'[1]210 Y RFC'!A1582</f>
        <v>VICC511122S1A</v>
      </c>
      <c r="C1582" t="str">
        <f>'[1]210 Y RFC'!B1582</f>
        <v>210-1579</v>
      </c>
      <c r="D1582" t="str">
        <f>'[1]210 Y RFC'!C1582</f>
        <v>VILLA CABRERA CECILIA</v>
      </c>
      <c r="E1582" s="28">
        <f>SUMIFS(Tabla16[TASA 16],Tabla16[NUM],Tabla1[[#This Row],[CODIGO]])</f>
        <v>0</v>
      </c>
      <c r="F1582" s="28">
        <f>SUMIFS(Tabla16[TASA 0%],Tabla16[NUM],Tabla1[[#This Row],[CODIGO]])</f>
        <v>0</v>
      </c>
      <c r="G1582" s="28">
        <f>SUMIFS(Tabla16[[EXENTO ]],Tabla16[NUM],Tabla1[[#This Row],[CODIGO]])</f>
        <v>0</v>
      </c>
      <c r="H1582" s="28">
        <f>SUMIFS(Tabla16[IVA],Tabla16[NUM],Tabla1[[#This Row],[CODIGO]])</f>
        <v>0</v>
      </c>
      <c r="I1582" s="28">
        <f>SUMIFS(Tabla16[ISR RET.],Tabla16[NUM],Tabla1[[#This Row],[CODIGO]])</f>
        <v>0</v>
      </c>
      <c r="J1582" s="28">
        <f>SUMIFS(Tabla16[IVA RET.],Tabla16[NUM],Tabla1[[#This Row],[CODIGO]])</f>
        <v>0</v>
      </c>
      <c r="K1582" t="str">
        <f>FIXED(Tabla1[[#This Row],[TASA 16%]],0)</f>
        <v>0</v>
      </c>
      <c r="L1582" t="str">
        <f>FIXED(Tabla1[[#This Row],[TASA 0%]],0)</f>
        <v>0</v>
      </c>
      <c r="M1582" t="str">
        <f>FIXED(Tabla1[[#This Row],[TASA EXE.]],0)</f>
        <v>0</v>
      </c>
      <c r="N1582" t="str">
        <f>FIXED(Tabla1[[#This Row],[IVA]],0)</f>
        <v>0</v>
      </c>
      <c r="O1582" t="str">
        <f>FIXED(Tabla1[[#This Row],[ISR RET]],0)</f>
        <v>0</v>
      </c>
      <c r="P1582" t="str">
        <f>FIXED(Tabla1[[#This Row],[IVA RET]],0)</f>
        <v>0</v>
      </c>
      <c r="R1582" s="35">
        <f>Tabla1[[#This Row],[TASA 16]]*16%</f>
        <v>0</v>
      </c>
    </row>
    <row r="1583" spans="2:18" x14ac:dyDescent="0.25">
      <c r="B1583" t="str">
        <f>'[1]210 Y RFC'!A1583</f>
        <v>RADF520822GV7</v>
      </c>
      <c r="C1583" t="str">
        <f>'[1]210 Y RFC'!B1583</f>
        <v>210-1580</v>
      </c>
      <c r="D1583" t="str">
        <f>'[1]210 Y RFC'!C1583</f>
        <v>RAMIREZ DIAZ FILIBERTO</v>
      </c>
      <c r="E1583" s="28">
        <f>SUMIFS(Tabla16[TASA 16],Tabla16[NUM],Tabla1[[#This Row],[CODIGO]])</f>
        <v>0</v>
      </c>
      <c r="F1583" s="28">
        <f>SUMIFS(Tabla16[TASA 0%],Tabla16[NUM],Tabla1[[#This Row],[CODIGO]])</f>
        <v>0</v>
      </c>
      <c r="G1583" s="28">
        <f>SUMIFS(Tabla16[[EXENTO ]],Tabla16[NUM],Tabla1[[#This Row],[CODIGO]])</f>
        <v>0</v>
      </c>
      <c r="H1583" s="28">
        <f>SUMIFS(Tabla16[IVA],Tabla16[NUM],Tabla1[[#This Row],[CODIGO]])</f>
        <v>0</v>
      </c>
      <c r="I1583" s="28">
        <f>SUMIFS(Tabla16[ISR RET.],Tabla16[NUM],Tabla1[[#This Row],[CODIGO]])</f>
        <v>0</v>
      </c>
      <c r="J1583" s="28">
        <f>SUMIFS(Tabla16[IVA RET.],Tabla16[NUM],Tabla1[[#This Row],[CODIGO]])</f>
        <v>0</v>
      </c>
      <c r="K1583" t="str">
        <f>FIXED(Tabla1[[#This Row],[TASA 16%]],0)</f>
        <v>0</v>
      </c>
      <c r="L1583" t="str">
        <f>FIXED(Tabla1[[#This Row],[TASA 0%]],0)</f>
        <v>0</v>
      </c>
      <c r="M1583" t="str">
        <f>FIXED(Tabla1[[#This Row],[TASA EXE.]],0)</f>
        <v>0</v>
      </c>
      <c r="N1583" t="str">
        <f>FIXED(Tabla1[[#This Row],[IVA]],0)</f>
        <v>0</v>
      </c>
      <c r="O1583" t="str">
        <f>FIXED(Tabla1[[#This Row],[ISR RET]],0)</f>
        <v>0</v>
      </c>
      <c r="P1583" t="str">
        <f>FIXED(Tabla1[[#This Row],[IVA RET]],0)</f>
        <v>0</v>
      </c>
      <c r="R1583" s="35">
        <f>Tabla1[[#This Row],[TASA 16]]*16%</f>
        <v>0</v>
      </c>
    </row>
    <row r="1584" spans="2:18" x14ac:dyDescent="0.25">
      <c r="B1584" t="str">
        <f>'[1]210 Y RFC'!A1584</f>
        <v>PMO801112HD3</v>
      </c>
      <c r="C1584" t="str">
        <f>'[1]210 Y RFC'!B1584</f>
        <v>210-1581</v>
      </c>
      <c r="D1584" t="str">
        <f>'[1]210 Y RFC'!C1584</f>
        <v>PRODUCTOS MORENO, SA DE CV</v>
      </c>
      <c r="E1584" s="28">
        <f>SUMIFS(Tabla16[TASA 16],Tabla16[NUM],Tabla1[[#This Row],[CODIGO]])</f>
        <v>0</v>
      </c>
      <c r="F1584" s="28">
        <f>SUMIFS(Tabla16[TASA 0%],Tabla16[NUM],Tabla1[[#This Row],[CODIGO]])</f>
        <v>0</v>
      </c>
      <c r="G1584" s="28">
        <f>SUMIFS(Tabla16[[EXENTO ]],Tabla16[NUM],Tabla1[[#This Row],[CODIGO]])</f>
        <v>0</v>
      </c>
      <c r="H1584" s="28">
        <f>SUMIFS(Tabla16[IVA],Tabla16[NUM],Tabla1[[#This Row],[CODIGO]])</f>
        <v>0</v>
      </c>
      <c r="I1584" s="28">
        <f>SUMIFS(Tabla16[ISR RET.],Tabla16[NUM],Tabla1[[#This Row],[CODIGO]])</f>
        <v>0</v>
      </c>
      <c r="J1584" s="28">
        <f>SUMIFS(Tabla16[IVA RET.],Tabla16[NUM],Tabla1[[#This Row],[CODIGO]])</f>
        <v>0</v>
      </c>
      <c r="K1584" t="str">
        <f>FIXED(Tabla1[[#This Row],[TASA 16%]],0)</f>
        <v>0</v>
      </c>
      <c r="L1584" t="str">
        <f>FIXED(Tabla1[[#This Row],[TASA 0%]],0)</f>
        <v>0</v>
      </c>
      <c r="M1584" t="str">
        <f>FIXED(Tabla1[[#This Row],[TASA EXE.]],0)</f>
        <v>0</v>
      </c>
      <c r="N1584" t="str">
        <f>FIXED(Tabla1[[#This Row],[IVA]],0)</f>
        <v>0</v>
      </c>
      <c r="O1584" t="str">
        <f>FIXED(Tabla1[[#This Row],[ISR RET]],0)</f>
        <v>0</v>
      </c>
      <c r="P1584" t="str">
        <f>FIXED(Tabla1[[#This Row],[IVA RET]],0)</f>
        <v>0</v>
      </c>
      <c r="R1584" s="35">
        <f>Tabla1[[#This Row],[TASA 16]]*16%</f>
        <v>0</v>
      </c>
    </row>
    <row r="1585" spans="2:18" x14ac:dyDescent="0.25">
      <c r="B1585" t="str">
        <f>'[1]210 Y RFC'!A1585</f>
        <v>AEHS5710303UA</v>
      </c>
      <c r="C1585" t="str">
        <f>'[1]210 Y RFC'!B1585</f>
        <v>210-1582</v>
      </c>
      <c r="D1585" t="str">
        <f>'[1]210 Y RFC'!C1585</f>
        <v>ACEVES HERNANDEZ SERGIO</v>
      </c>
      <c r="E1585" s="28">
        <f>SUMIFS(Tabla16[TASA 16],Tabla16[NUM],Tabla1[[#This Row],[CODIGO]])</f>
        <v>0</v>
      </c>
      <c r="F1585" s="28">
        <f>SUMIFS(Tabla16[TASA 0%],Tabla16[NUM],Tabla1[[#This Row],[CODIGO]])</f>
        <v>0</v>
      </c>
      <c r="G1585" s="28">
        <f>SUMIFS(Tabla16[[EXENTO ]],Tabla16[NUM],Tabla1[[#This Row],[CODIGO]])</f>
        <v>0</v>
      </c>
      <c r="H1585" s="28">
        <f>SUMIFS(Tabla16[IVA],Tabla16[NUM],Tabla1[[#This Row],[CODIGO]])</f>
        <v>0</v>
      </c>
      <c r="I1585" s="28">
        <f>SUMIFS(Tabla16[ISR RET.],Tabla16[NUM],Tabla1[[#This Row],[CODIGO]])</f>
        <v>0</v>
      </c>
      <c r="J1585" s="28">
        <f>SUMIFS(Tabla16[IVA RET.],Tabla16[NUM],Tabla1[[#This Row],[CODIGO]])</f>
        <v>0</v>
      </c>
      <c r="K1585" t="str">
        <f>FIXED(Tabla1[[#This Row],[TASA 16%]],0)</f>
        <v>0</v>
      </c>
      <c r="L1585" t="str">
        <f>FIXED(Tabla1[[#This Row],[TASA 0%]],0)</f>
        <v>0</v>
      </c>
      <c r="M1585" t="str">
        <f>FIXED(Tabla1[[#This Row],[TASA EXE.]],0)</f>
        <v>0</v>
      </c>
      <c r="N1585" t="str">
        <f>FIXED(Tabla1[[#This Row],[IVA]],0)</f>
        <v>0</v>
      </c>
      <c r="O1585" t="str">
        <f>FIXED(Tabla1[[#This Row],[ISR RET]],0)</f>
        <v>0</v>
      </c>
      <c r="P1585" t="str">
        <f>FIXED(Tabla1[[#This Row],[IVA RET]],0)</f>
        <v>0</v>
      </c>
      <c r="R1585" s="35">
        <f>Tabla1[[#This Row],[TASA 16]]*16%</f>
        <v>0</v>
      </c>
    </row>
    <row r="1586" spans="2:18" x14ac:dyDescent="0.25">
      <c r="B1586" t="str">
        <f>'[1]210 Y RFC'!A1586</f>
        <v>HTE7901285Y7</v>
      </c>
      <c r="C1586" t="str">
        <f>'[1]210 Y RFC'!B1586</f>
        <v>210-1583</v>
      </c>
      <c r="D1586" t="str">
        <f>'[1]210 Y RFC'!C1586</f>
        <v>HOSPITAL TERRANOVA SA DE CV</v>
      </c>
      <c r="E1586" s="28">
        <f>SUMIFS(Tabla16[TASA 16],Tabla16[NUM],Tabla1[[#This Row],[CODIGO]])</f>
        <v>0</v>
      </c>
      <c r="F1586" s="28">
        <f>SUMIFS(Tabla16[TASA 0%],Tabla16[NUM],Tabla1[[#This Row],[CODIGO]])</f>
        <v>0</v>
      </c>
      <c r="G1586" s="28">
        <f>SUMIFS(Tabla16[[EXENTO ]],Tabla16[NUM],Tabla1[[#This Row],[CODIGO]])</f>
        <v>0</v>
      </c>
      <c r="H1586" s="28">
        <f>SUMIFS(Tabla16[IVA],Tabla16[NUM],Tabla1[[#This Row],[CODIGO]])</f>
        <v>0</v>
      </c>
      <c r="I1586" s="28">
        <f>SUMIFS(Tabla16[ISR RET.],Tabla16[NUM],Tabla1[[#This Row],[CODIGO]])</f>
        <v>0</v>
      </c>
      <c r="J1586" s="28">
        <f>SUMIFS(Tabla16[IVA RET.],Tabla16[NUM],Tabla1[[#This Row],[CODIGO]])</f>
        <v>0</v>
      </c>
      <c r="K1586" t="str">
        <f>FIXED(Tabla1[[#This Row],[TASA 16%]],0)</f>
        <v>0</v>
      </c>
      <c r="L1586" t="str">
        <f>FIXED(Tabla1[[#This Row],[TASA 0%]],0)</f>
        <v>0</v>
      </c>
      <c r="M1586" t="str">
        <f>FIXED(Tabla1[[#This Row],[TASA EXE.]],0)</f>
        <v>0</v>
      </c>
      <c r="N1586" t="str">
        <f>FIXED(Tabla1[[#This Row],[IVA]],0)</f>
        <v>0</v>
      </c>
      <c r="O1586" t="str">
        <f>FIXED(Tabla1[[#This Row],[ISR RET]],0)</f>
        <v>0</v>
      </c>
      <c r="P1586" t="str">
        <f>FIXED(Tabla1[[#This Row],[IVA RET]],0)</f>
        <v>0</v>
      </c>
      <c r="R1586" s="35">
        <f>Tabla1[[#This Row],[TASA 16]]*16%</f>
        <v>0</v>
      </c>
    </row>
    <row r="1587" spans="2:18" x14ac:dyDescent="0.25">
      <c r="B1587" t="str">
        <f>'[1]210 Y RFC'!A1587</f>
        <v>PCO971103CE7</v>
      </c>
      <c r="C1587" t="str">
        <f>'[1]210 Y RFC'!B1587</f>
        <v>210-1584</v>
      </c>
      <c r="D1587" t="str">
        <f>'[1]210 Y RFC'!C1587</f>
        <v xml:space="preserve">PROVEEDORA CRISTALERA DE OCCIDENTE SA DE CV </v>
      </c>
      <c r="E1587" s="28">
        <f>SUMIFS(Tabla16[TASA 16],Tabla16[NUM],Tabla1[[#This Row],[CODIGO]])</f>
        <v>0</v>
      </c>
      <c r="F1587" s="28">
        <f>SUMIFS(Tabla16[TASA 0%],Tabla16[NUM],Tabla1[[#This Row],[CODIGO]])</f>
        <v>0</v>
      </c>
      <c r="G1587" s="28">
        <f>SUMIFS(Tabla16[[EXENTO ]],Tabla16[NUM],Tabla1[[#This Row],[CODIGO]])</f>
        <v>0</v>
      </c>
      <c r="H1587" s="28">
        <f>SUMIFS(Tabla16[IVA],Tabla16[NUM],Tabla1[[#This Row],[CODIGO]])</f>
        <v>0</v>
      </c>
      <c r="I1587" s="28">
        <f>SUMIFS(Tabla16[ISR RET.],Tabla16[NUM],Tabla1[[#This Row],[CODIGO]])</f>
        <v>0</v>
      </c>
      <c r="J1587" s="28">
        <f>SUMIFS(Tabla16[IVA RET.],Tabla16[NUM],Tabla1[[#This Row],[CODIGO]])</f>
        <v>0</v>
      </c>
      <c r="K1587" t="str">
        <f>FIXED(Tabla1[[#This Row],[TASA 16%]],0)</f>
        <v>0</v>
      </c>
      <c r="L1587" t="str">
        <f>FIXED(Tabla1[[#This Row],[TASA 0%]],0)</f>
        <v>0</v>
      </c>
      <c r="M1587" t="str">
        <f>FIXED(Tabla1[[#This Row],[TASA EXE.]],0)</f>
        <v>0</v>
      </c>
      <c r="N1587" t="str">
        <f>FIXED(Tabla1[[#This Row],[IVA]],0)</f>
        <v>0</v>
      </c>
      <c r="O1587" t="str">
        <f>FIXED(Tabla1[[#This Row],[ISR RET]],0)</f>
        <v>0</v>
      </c>
      <c r="P1587" t="str">
        <f>FIXED(Tabla1[[#This Row],[IVA RET]],0)</f>
        <v>0</v>
      </c>
      <c r="R1587" s="35">
        <f>Tabla1[[#This Row],[TASA 16]]*16%</f>
        <v>0</v>
      </c>
    </row>
    <row r="1588" spans="2:18" x14ac:dyDescent="0.25">
      <c r="B1588" t="str">
        <f>'[1]210 Y RFC'!A1588</f>
        <v>KAL900427LI4</v>
      </c>
      <c r="C1588" t="str">
        <f>'[1]210 Y RFC'!B1588</f>
        <v>210-1585</v>
      </c>
      <c r="D1588" t="str">
        <f>'[1]210 Y RFC'!C1588</f>
        <v>KALARIS SA DE CV</v>
      </c>
      <c r="E1588" s="28">
        <f>SUMIFS(Tabla16[TASA 16],Tabla16[NUM],Tabla1[[#This Row],[CODIGO]])</f>
        <v>0</v>
      </c>
      <c r="F1588" s="28">
        <f>SUMIFS(Tabla16[TASA 0%],Tabla16[NUM],Tabla1[[#This Row],[CODIGO]])</f>
        <v>0</v>
      </c>
      <c r="G1588" s="28">
        <f>SUMIFS(Tabla16[[EXENTO ]],Tabla16[NUM],Tabla1[[#This Row],[CODIGO]])</f>
        <v>0</v>
      </c>
      <c r="H1588" s="28">
        <f>SUMIFS(Tabla16[IVA],Tabla16[NUM],Tabla1[[#This Row],[CODIGO]])</f>
        <v>0</v>
      </c>
      <c r="I1588" s="28">
        <f>SUMIFS(Tabla16[ISR RET.],Tabla16[NUM],Tabla1[[#This Row],[CODIGO]])</f>
        <v>0</v>
      </c>
      <c r="J1588" s="28">
        <f>SUMIFS(Tabla16[IVA RET.],Tabla16[NUM],Tabla1[[#This Row],[CODIGO]])</f>
        <v>0</v>
      </c>
      <c r="K1588" t="str">
        <f>FIXED(Tabla1[[#This Row],[TASA 16%]],0)</f>
        <v>0</v>
      </c>
      <c r="L1588" t="str">
        <f>FIXED(Tabla1[[#This Row],[TASA 0%]],0)</f>
        <v>0</v>
      </c>
      <c r="M1588" t="str">
        <f>FIXED(Tabla1[[#This Row],[TASA EXE.]],0)</f>
        <v>0</v>
      </c>
      <c r="N1588" t="str">
        <f>FIXED(Tabla1[[#This Row],[IVA]],0)</f>
        <v>0</v>
      </c>
      <c r="O1588" t="str">
        <f>FIXED(Tabla1[[#This Row],[ISR RET]],0)</f>
        <v>0</v>
      </c>
      <c r="P1588" t="str">
        <f>FIXED(Tabla1[[#This Row],[IVA RET]],0)</f>
        <v>0</v>
      </c>
      <c r="R1588" s="35">
        <f>Tabla1[[#This Row],[TASA 16]]*16%</f>
        <v>0</v>
      </c>
    </row>
    <row r="1589" spans="2:18" x14ac:dyDescent="0.25">
      <c r="B1589" t="str">
        <f>'[1]210 Y RFC'!A1589</f>
        <v>CHS040927M30</v>
      </c>
      <c r="C1589" t="str">
        <f>'[1]210 Y RFC'!B1589</f>
        <v>210-1586</v>
      </c>
      <c r="D1589" t="str">
        <f>'[1]210 Y RFC'!C1589</f>
        <v>COMERCIALIZADORA HERBAL'S &amp; PLANT'S SA DE CV</v>
      </c>
      <c r="E1589" s="28">
        <f>SUMIFS(Tabla16[TASA 16],Tabla16[NUM],Tabla1[[#This Row],[CODIGO]])</f>
        <v>0</v>
      </c>
      <c r="F1589" s="28">
        <f>SUMIFS(Tabla16[TASA 0%],Tabla16[NUM],Tabla1[[#This Row],[CODIGO]])</f>
        <v>0</v>
      </c>
      <c r="G1589" s="28">
        <f>SUMIFS(Tabla16[[EXENTO ]],Tabla16[NUM],Tabla1[[#This Row],[CODIGO]])</f>
        <v>0</v>
      </c>
      <c r="H1589" s="28">
        <f>SUMIFS(Tabla16[IVA],Tabla16[NUM],Tabla1[[#This Row],[CODIGO]])</f>
        <v>0</v>
      </c>
      <c r="I1589" s="28">
        <f>SUMIFS(Tabla16[ISR RET.],Tabla16[NUM],Tabla1[[#This Row],[CODIGO]])</f>
        <v>0</v>
      </c>
      <c r="J1589" s="28">
        <f>SUMIFS(Tabla16[IVA RET.],Tabla16[NUM],Tabla1[[#This Row],[CODIGO]])</f>
        <v>0</v>
      </c>
      <c r="K1589" t="str">
        <f>FIXED(Tabla1[[#This Row],[TASA 16%]],0)</f>
        <v>0</v>
      </c>
      <c r="L1589" t="str">
        <f>FIXED(Tabla1[[#This Row],[TASA 0%]],0)</f>
        <v>0</v>
      </c>
      <c r="M1589" t="str">
        <f>FIXED(Tabla1[[#This Row],[TASA EXE.]],0)</f>
        <v>0</v>
      </c>
      <c r="N1589" t="str">
        <f>FIXED(Tabla1[[#This Row],[IVA]],0)</f>
        <v>0</v>
      </c>
      <c r="O1589" t="str">
        <f>FIXED(Tabla1[[#This Row],[ISR RET]],0)</f>
        <v>0</v>
      </c>
      <c r="P1589" t="str">
        <f>FIXED(Tabla1[[#This Row],[IVA RET]],0)</f>
        <v>0</v>
      </c>
      <c r="R1589" s="35">
        <f>Tabla1[[#This Row],[TASA 16]]*16%</f>
        <v>0</v>
      </c>
    </row>
    <row r="1590" spans="2:18" x14ac:dyDescent="0.25">
      <c r="B1590" t="str">
        <f>'[1]210 Y RFC'!A1590</f>
        <v>PIX051205EX9</v>
      </c>
      <c r="C1590" t="str">
        <f>'[1]210 Y RFC'!B1590</f>
        <v>210-1587</v>
      </c>
      <c r="D1590" t="str">
        <f>'[1]210 Y RFC'!C1590</f>
        <v>PRODUCTOS IXNIPEC SA DE CV</v>
      </c>
      <c r="E1590" s="28">
        <f>SUMIFS(Tabla16[TASA 16],Tabla16[NUM],Tabla1[[#This Row],[CODIGO]])</f>
        <v>0</v>
      </c>
      <c r="F1590" s="28">
        <f>SUMIFS(Tabla16[TASA 0%],Tabla16[NUM],Tabla1[[#This Row],[CODIGO]])</f>
        <v>0</v>
      </c>
      <c r="G1590" s="28">
        <f>SUMIFS(Tabla16[[EXENTO ]],Tabla16[NUM],Tabla1[[#This Row],[CODIGO]])</f>
        <v>0</v>
      </c>
      <c r="H1590" s="28">
        <f>SUMIFS(Tabla16[IVA],Tabla16[NUM],Tabla1[[#This Row],[CODIGO]])</f>
        <v>0</v>
      </c>
      <c r="I1590" s="28">
        <f>SUMIFS(Tabla16[ISR RET.],Tabla16[NUM],Tabla1[[#This Row],[CODIGO]])</f>
        <v>0</v>
      </c>
      <c r="J1590" s="28">
        <f>SUMIFS(Tabla16[IVA RET.],Tabla16[NUM],Tabla1[[#This Row],[CODIGO]])</f>
        <v>0</v>
      </c>
      <c r="K1590" t="str">
        <f>FIXED(Tabla1[[#This Row],[TASA 16%]],0)</f>
        <v>0</v>
      </c>
      <c r="L1590" t="str">
        <f>FIXED(Tabla1[[#This Row],[TASA 0%]],0)</f>
        <v>0</v>
      </c>
      <c r="M1590" t="str">
        <f>FIXED(Tabla1[[#This Row],[TASA EXE.]],0)</f>
        <v>0</v>
      </c>
      <c r="N1590" t="str">
        <f>FIXED(Tabla1[[#This Row],[IVA]],0)</f>
        <v>0</v>
      </c>
      <c r="O1590" t="str">
        <f>FIXED(Tabla1[[#This Row],[ISR RET]],0)</f>
        <v>0</v>
      </c>
      <c r="P1590" t="str">
        <f>FIXED(Tabla1[[#This Row],[IVA RET]],0)</f>
        <v>0</v>
      </c>
      <c r="R1590" s="35">
        <f>Tabla1[[#This Row],[TASA 16]]*16%</f>
        <v>0</v>
      </c>
    </row>
    <row r="1591" spans="2:18" x14ac:dyDescent="0.25">
      <c r="B1591" t="str">
        <f>'[1]210 Y RFC'!A1591</f>
        <v>APA000426248</v>
      </c>
      <c r="C1591" t="str">
        <f>'[1]210 Y RFC'!B1591</f>
        <v>210-1588</v>
      </c>
      <c r="D1591" t="str">
        <f>'[1]210 Y RFC'!C1591</f>
        <v>ASTRAL DEL PACIFICO SA DE CV</v>
      </c>
      <c r="E1591" s="28">
        <f>SUMIFS(Tabla16[TASA 16],Tabla16[NUM],Tabla1[[#This Row],[CODIGO]])</f>
        <v>0</v>
      </c>
      <c r="F1591" s="28">
        <f>SUMIFS(Tabla16[TASA 0%],Tabla16[NUM],Tabla1[[#This Row],[CODIGO]])</f>
        <v>0</v>
      </c>
      <c r="G1591" s="28">
        <f>SUMIFS(Tabla16[[EXENTO ]],Tabla16[NUM],Tabla1[[#This Row],[CODIGO]])</f>
        <v>0</v>
      </c>
      <c r="H1591" s="28">
        <f>SUMIFS(Tabla16[IVA],Tabla16[NUM],Tabla1[[#This Row],[CODIGO]])</f>
        <v>0</v>
      </c>
      <c r="I1591" s="28">
        <f>SUMIFS(Tabla16[ISR RET.],Tabla16[NUM],Tabla1[[#This Row],[CODIGO]])</f>
        <v>0</v>
      </c>
      <c r="J1591" s="28">
        <f>SUMIFS(Tabla16[IVA RET.],Tabla16[NUM],Tabla1[[#This Row],[CODIGO]])</f>
        <v>0</v>
      </c>
      <c r="K1591" t="str">
        <f>FIXED(Tabla1[[#This Row],[TASA 16%]],0)</f>
        <v>0</v>
      </c>
      <c r="L1591" t="str">
        <f>FIXED(Tabla1[[#This Row],[TASA 0%]],0)</f>
        <v>0</v>
      </c>
      <c r="M1591" t="str">
        <f>FIXED(Tabla1[[#This Row],[TASA EXE.]],0)</f>
        <v>0</v>
      </c>
      <c r="N1591" t="str">
        <f>FIXED(Tabla1[[#This Row],[IVA]],0)</f>
        <v>0</v>
      </c>
      <c r="O1591" t="str">
        <f>FIXED(Tabla1[[#This Row],[ISR RET]],0)</f>
        <v>0</v>
      </c>
      <c r="P1591" t="str">
        <f>FIXED(Tabla1[[#This Row],[IVA RET]],0)</f>
        <v>0</v>
      </c>
      <c r="R1591" s="35">
        <f>Tabla1[[#This Row],[TASA 16]]*16%</f>
        <v>0</v>
      </c>
    </row>
    <row r="1592" spans="2:18" x14ac:dyDescent="0.25">
      <c r="B1592" t="str">
        <f>'[1]210 Y RFC'!A1592</f>
        <v>EATA590910T70</v>
      </c>
      <c r="C1592" t="str">
        <f>'[1]210 Y RFC'!B1592</f>
        <v>210-1589</v>
      </c>
      <c r="D1592" t="str">
        <f>'[1]210 Y RFC'!C1592</f>
        <v>ESTRADA DE LA TORRE ALEJANDRO</v>
      </c>
      <c r="E1592" s="28">
        <f>SUMIFS(Tabla16[TASA 16],Tabla16[NUM],Tabla1[[#This Row],[CODIGO]])</f>
        <v>0</v>
      </c>
      <c r="F1592" s="28">
        <f>SUMIFS(Tabla16[TASA 0%],Tabla16[NUM],Tabla1[[#This Row],[CODIGO]])</f>
        <v>0</v>
      </c>
      <c r="G1592" s="28">
        <f>SUMIFS(Tabla16[[EXENTO ]],Tabla16[NUM],Tabla1[[#This Row],[CODIGO]])</f>
        <v>0</v>
      </c>
      <c r="H1592" s="28">
        <f>SUMIFS(Tabla16[IVA],Tabla16[NUM],Tabla1[[#This Row],[CODIGO]])</f>
        <v>0</v>
      </c>
      <c r="I1592" s="28">
        <f>SUMIFS(Tabla16[ISR RET.],Tabla16[NUM],Tabla1[[#This Row],[CODIGO]])</f>
        <v>0</v>
      </c>
      <c r="J1592" s="28">
        <f>SUMIFS(Tabla16[IVA RET.],Tabla16[NUM],Tabla1[[#This Row],[CODIGO]])</f>
        <v>0</v>
      </c>
      <c r="K1592" t="str">
        <f>FIXED(Tabla1[[#This Row],[TASA 16%]],0)</f>
        <v>0</v>
      </c>
      <c r="L1592" t="str">
        <f>FIXED(Tabla1[[#This Row],[TASA 0%]],0)</f>
        <v>0</v>
      </c>
      <c r="M1592" t="str">
        <f>FIXED(Tabla1[[#This Row],[TASA EXE.]],0)</f>
        <v>0</v>
      </c>
      <c r="N1592" t="str">
        <f>FIXED(Tabla1[[#This Row],[IVA]],0)</f>
        <v>0</v>
      </c>
      <c r="O1592" t="str">
        <f>FIXED(Tabla1[[#This Row],[ISR RET]],0)</f>
        <v>0</v>
      </c>
      <c r="P1592" t="str">
        <f>FIXED(Tabla1[[#This Row],[IVA RET]],0)</f>
        <v>0</v>
      </c>
      <c r="R1592" s="35">
        <f>Tabla1[[#This Row],[TASA 16]]*16%</f>
        <v>0</v>
      </c>
    </row>
    <row r="1593" spans="2:18" x14ac:dyDescent="0.25">
      <c r="B1593" t="str">
        <f>'[1]210 Y RFC'!A1593</f>
        <v>PEGF6902241Y9</v>
      </c>
      <c r="C1593" t="str">
        <f>'[1]210 Y RFC'!B1593</f>
        <v>210-1590</v>
      </c>
      <c r="D1593" t="str">
        <f>'[1]210 Y RFC'!C1593</f>
        <v>PEREZ GONZALEZ FRANCISCO JAVIER</v>
      </c>
      <c r="E1593" s="28">
        <f>SUMIFS(Tabla16[TASA 16],Tabla16[NUM],Tabla1[[#This Row],[CODIGO]])</f>
        <v>0</v>
      </c>
      <c r="F1593" s="28">
        <f>SUMIFS(Tabla16[TASA 0%],Tabla16[NUM],Tabla1[[#This Row],[CODIGO]])</f>
        <v>0</v>
      </c>
      <c r="G1593" s="28">
        <f>SUMIFS(Tabla16[[EXENTO ]],Tabla16[NUM],Tabla1[[#This Row],[CODIGO]])</f>
        <v>0</v>
      </c>
      <c r="H1593" s="28">
        <f>SUMIFS(Tabla16[IVA],Tabla16[NUM],Tabla1[[#This Row],[CODIGO]])</f>
        <v>0</v>
      </c>
      <c r="I1593" s="28">
        <f>SUMIFS(Tabla16[ISR RET.],Tabla16[NUM],Tabla1[[#This Row],[CODIGO]])</f>
        <v>0</v>
      </c>
      <c r="J1593" s="28">
        <f>SUMIFS(Tabla16[IVA RET.],Tabla16[NUM],Tabla1[[#This Row],[CODIGO]])</f>
        <v>0</v>
      </c>
      <c r="K1593" t="str">
        <f>FIXED(Tabla1[[#This Row],[TASA 16%]],0)</f>
        <v>0</v>
      </c>
      <c r="L1593" t="str">
        <f>FIXED(Tabla1[[#This Row],[TASA 0%]],0)</f>
        <v>0</v>
      </c>
      <c r="M1593" t="str">
        <f>FIXED(Tabla1[[#This Row],[TASA EXE.]],0)</f>
        <v>0</v>
      </c>
      <c r="N1593" t="str">
        <f>FIXED(Tabla1[[#This Row],[IVA]],0)</f>
        <v>0</v>
      </c>
      <c r="O1593" t="str">
        <f>FIXED(Tabla1[[#This Row],[ISR RET]],0)</f>
        <v>0</v>
      </c>
      <c r="P1593" t="str">
        <f>FIXED(Tabla1[[#This Row],[IVA RET]],0)</f>
        <v>0</v>
      </c>
      <c r="R1593" s="35">
        <f>Tabla1[[#This Row],[TASA 16]]*16%</f>
        <v>0</v>
      </c>
    </row>
    <row r="1594" spans="2:18" x14ac:dyDescent="0.25">
      <c r="B1594" t="str">
        <f>'[1]210 Y RFC'!A1594</f>
        <v>HMI950125KG8</v>
      </c>
      <c r="C1594" t="str">
        <f>'[1]210 Y RFC'!B1594</f>
        <v>210-1591</v>
      </c>
      <c r="D1594" t="str">
        <f>'[1]210 Y RFC'!C1594</f>
        <v>HSBC MEXICO SA INSTITUCION DE BANCA MULTIPLE GRUPO FINANCIERO HSBC</v>
      </c>
      <c r="E1594" s="28">
        <f>SUMIFS(Tabla16[TASA 16],Tabla16[NUM],Tabla1[[#This Row],[CODIGO]])</f>
        <v>0</v>
      </c>
      <c r="F1594" s="28">
        <f>SUMIFS(Tabla16[TASA 0%],Tabla16[NUM],Tabla1[[#This Row],[CODIGO]])</f>
        <v>0</v>
      </c>
      <c r="G1594" s="28">
        <f>SUMIFS(Tabla16[[EXENTO ]],Tabla16[NUM],Tabla1[[#This Row],[CODIGO]])</f>
        <v>0</v>
      </c>
      <c r="H1594" s="28">
        <f>SUMIFS(Tabla16[IVA],Tabla16[NUM],Tabla1[[#This Row],[CODIGO]])</f>
        <v>0</v>
      </c>
      <c r="I1594" s="28">
        <f>SUMIFS(Tabla16[ISR RET.],Tabla16[NUM],Tabla1[[#This Row],[CODIGO]])</f>
        <v>0</v>
      </c>
      <c r="J1594" s="28">
        <f>SUMIFS(Tabla16[IVA RET.],Tabla16[NUM],Tabla1[[#This Row],[CODIGO]])</f>
        <v>0</v>
      </c>
      <c r="K1594" t="str">
        <f>FIXED(Tabla1[[#This Row],[TASA 16%]],0)</f>
        <v>0</v>
      </c>
      <c r="L1594" t="str">
        <f>FIXED(Tabla1[[#This Row],[TASA 0%]],0)</f>
        <v>0</v>
      </c>
      <c r="M1594" t="str">
        <f>FIXED(Tabla1[[#This Row],[TASA EXE.]],0)</f>
        <v>0</v>
      </c>
      <c r="N1594" t="str">
        <f>FIXED(Tabla1[[#This Row],[IVA]],0)</f>
        <v>0</v>
      </c>
      <c r="O1594" t="str">
        <f>FIXED(Tabla1[[#This Row],[ISR RET]],0)</f>
        <v>0</v>
      </c>
      <c r="P1594" t="str">
        <f>FIXED(Tabla1[[#This Row],[IVA RET]],0)</f>
        <v>0</v>
      </c>
      <c r="R1594" s="35">
        <f>Tabla1[[#This Row],[TASA 16]]*16%</f>
        <v>0</v>
      </c>
    </row>
    <row r="1595" spans="2:18" x14ac:dyDescent="0.25">
      <c r="B1595">
        <f>'[1]210 Y RFC'!A1595</f>
        <v>0</v>
      </c>
      <c r="C1595" t="str">
        <f>'[1]210 Y RFC'!B1595</f>
        <v>210-1592</v>
      </c>
      <c r="D1595" t="str">
        <f>'[1]210 Y RFC'!C1595</f>
        <v>IBARRA MEDINA EDUARDO</v>
      </c>
      <c r="E1595" s="28">
        <f>SUMIFS(Tabla16[TASA 16],Tabla16[NUM],Tabla1[[#This Row],[CODIGO]])</f>
        <v>0</v>
      </c>
      <c r="F1595" s="28">
        <f>SUMIFS(Tabla16[TASA 0%],Tabla16[NUM],Tabla1[[#This Row],[CODIGO]])</f>
        <v>0</v>
      </c>
      <c r="G1595" s="28">
        <f>SUMIFS(Tabla16[[EXENTO ]],Tabla16[NUM],Tabla1[[#This Row],[CODIGO]])</f>
        <v>0</v>
      </c>
      <c r="H1595" s="28">
        <f>SUMIFS(Tabla16[IVA],Tabla16[NUM],Tabla1[[#This Row],[CODIGO]])</f>
        <v>0</v>
      </c>
      <c r="I1595" s="28">
        <f>SUMIFS(Tabla16[ISR RET.],Tabla16[NUM],Tabla1[[#This Row],[CODIGO]])</f>
        <v>0</v>
      </c>
      <c r="J1595" s="28">
        <f>SUMIFS(Tabla16[IVA RET.],Tabla16[NUM],Tabla1[[#This Row],[CODIGO]])</f>
        <v>0</v>
      </c>
      <c r="K1595" t="str">
        <f>FIXED(Tabla1[[#This Row],[TASA 16%]],0)</f>
        <v>0</v>
      </c>
      <c r="L1595" t="str">
        <f>FIXED(Tabla1[[#This Row],[TASA 0%]],0)</f>
        <v>0</v>
      </c>
      <c r="M1595" t="str">
        <f>FIXED(Tabla1[[#This Row],[TASA EXE.]],0)</f>
        <v>0</v>
      </c>
      <c r="N1595" t="str">
        <f>FIXED(Tabla1[[#This Row],[IVA]],0)</f>
        <v>0</v>
      </c>
      <c r="O1595" t="str">
        <f>FIXED(Tabla1[[#This Row],[ISR RET]],0)</f>
        <v>0</v>
      </c>
      <c r="P1595" t="str">
        <f>FIXED(Tabla1[[#This Row],[IVA RET]],0)</f>
        <v>0</v>
      </c>
      <c r="R1595" s="35">
        <f>Tabla1[[#This Row],[TASA 16]]*16%</f>
        <v>0</v>
      </c>
    </row>
    <row r="1596" spans="2:18" x14ac:dyDescent="0.25">
      <c r="B1596" t="str">
        <f>'[1]210 Y RFC'!A1596</f>
        <v>HBO731220ES4</v>
      </c>
      <c r="C1596" t="str">
        <f>'[1]210 Y RFC'!B1596</f>
        <v>210-1593</v>
      </c>
      <c r="D1596" t="str">
        <f>'[1]210 Y RFC'!C1596</f>
        <v>HERRAJES BULNES DE OCCIDENTE SA DE CV</v>
      </c>
      <c r="E1596" s="28">
        <f>SUMIFS(Tabla16[TASA 16],Tabla16[NUM],Tabla1[[#This Row],[CODIGO]])</f>
        <v>0</v>
      </c>
      <c r="F1596" s="28">
        <f>SUMIFS(Tabla16[TASA 0%],Tabla16[NUM],Tabla1[[#This Row],[CODIGO]])</f>
        <v>0</v>
      </c>
      <c r="G1596" s="28">
        <f>SUMIFS(Tabla16[[EXENTO ]],Tabla16[NUM],Tabla1[[#This Row],[CODIGO]])</f>
        <v>0</v>
      </c>
      <c r="H1596" s="28">
        <f>SUMIFS(Tabla16[IVA],Tabla16[NUM],Tabla1[[#This Row],[CODIGO]])</f>
        <v>0</v>
      </c>
      <c r="I1596" s="28">
        <f>SUMIFS(Tabla16[ISR RET.],Tabla16[NUM],Tabla1[[#This Row],[CODIGO]])</f>
        <v>0</v>
      </c>
      <c r="J1596" s="28">
        <f>SUMIFS(Tabla16[IVA RET.],Tabla16[NUM],Tabla1[[#This Row],[CODIGO]])</f>
        <v>0</v>
      </c>
      <c r="K1596" t="str">
        <f>FIXED(Tabla1[[#This Row],[TASA 16%]],0)</f>
        <v>0</v>
      </c>
      <c r="L1596" t="str">
        <f>FIXED(Tabla1[[#This Row],[TASA 0%]],0)</f>
        <v>0</v>
      </c>
      <c r="M1596" t="str">
        <f>FIXED(Tabla1[[#This Row],[TASA EXE.]],0)</f>
        <v>0</v>
      </c>
      <c r="N1596" t="str">
        <f>FIXED(Tabla1[[#This Row],[IVA]],0)</f>
        <v>0</v>
      </c>
      <c r="O1596" t="str">
        <f>FIXED(Tabla1[[#This Row],[ISR RET]],0)</f>
        <v>0</v>
      </c>
      <c r="P1596" t="str">
        <f>FIXED(Tabla1[[#This Row],[IVA RET]],0)</f>
        <v>0</v>
      </c>
      <c r="R1596" s="35">
        <f>Tabla1[[#This Row],[TASA 16]]*16%</f>
        <v>0</v>
      </c>
    </row>
    <row r="1597" spans="2:18" x14ac:dyDescent="0.25">
      <c r="B1597" t="str">
        <f>'[1]210 Y RFC'!A1597</f>
        <v>GAHG700212GX1</v>
      </c>
      <c r="C1597" t="str">
        <f>'[1]210 Y RFC'!B1597</f>
        <v>210-1594</v>
      </c>
      <c r="D1597" t="str">
        <f>'[1]210 Y RFC'!C1597</f>
        <v>GARCIA HURACHA GLORIA ANGELICA</v>
      </c>
      <c r="E1597" s="28">
        <f>SUMIFS(Tabla16[TASA 16],Tabla16[NUM],Tabla1[[#This Row],[CODIGO]])</f>
        <v>0</v>
      </c>
      <c r="F1597" s="28">
        <f>SUMIFS(Tabla16[TASA 0%],Tabla16[NUM],Tabla1[[#This Row],[CODIGO]])</f>
        <v>0</v>
      </c>
      <c r="G1597" s="28">
        <f>SUMIFS(Tabla16[[EXENTO ]],Tabla16[NUM],Tabla1[[#This Row],[CODIGO]])</f>
        <v>0</v>
      </c>
      <c r="H1597" s="28">
        <f>SUMIFS(Tabla16[IVA],Tabla16[NUM],Tabla1[[#This Row],[CODIGO]])</f>
        <v>0</v>
      </c>
      <c r="I1597" s="28">
        <f>SUMIFS(Tabla16[ISR RET.],Tabla16[NUM],Tabla1[[#This Row],[CODIGO]])</f>
        <v>0</v>
      </c>
      <c r="J1597" s="28">
        <f>SUMIFS(Tabla16[IVA RET.],Tabla16[NUM],Tabla1[[#This Row],[CODIGO]])</f>
        <v>0</v>
      </c>
      <c r="K1597" t="str">
        <f>FIXED(Tabla1[[#This Row],[TASA 16%]],0)</f>
        <v>0</v>
      </c>
      <c r="L1597" t="str">
        <f>FIXED(Tabla1[[#This Row],[TASA 0%]],0)</f>
        <v>0</v>
      </c>
      <c r="M1597" t="str">
        <f>FIXED(Tabla1[[#This Row],[TASA EXE.]],0)</f>
        <v>0</v>
      </c>
      <c r="N1597" t="str">
        <f>FIXED(Tabla1[[#This Row],[IVA]],0)</f>
        <v>0</v>
      </c>
      <c r="O1597" t="str">
        <f>FIXED(Tabla1[[#This Row],[ISR RET]],0)</f>
        <v>0</v>
      </c>
      <c r="P1597" t="str">
        <f>FIXED(Tabla1[[#This Row],[IVA RET]],0)</f>
        <v>0</v>
      </c>
      <c r="R1597" s="35">
        <f>Tabla1[[#This Row],[TASA 16]]*16%</f>
        <v>0</v>
      </c>
    </row>
    <row r="1598" spans="2:18" x14ac:dyDescent="0.25">
      <c r="B1598" t="str">
        <f>'[1]210 Y RFC'!A1598</f>
        <v>BAVH600917K20</v>
      </c>
      <c r="C1598" t="str">
        <f>'[1]210 Y RFC'!B1598</f>
        <v>210-1595</v>
      </c>
      <c r="D1598" t="str">
        <f>'[1]210 Y RFC'!C1598</f>
        <v>BARRIOS VARGAS HECTOR MANUEL</v>
      </c>
      <c r="E1598" s="28">
        <f>SUMIFS(Tabla16[TASA 16],Tabla16[NUM],Tabla1[[#This Row],[CODIGO]])</f>
        <v>0</v>
      </c>
      <c r="F1598" s="28">
        <f>SUMIFS(Tabla16[TASA 0%],Tabla16[NUM],Tabla1[[#This Row],[CODIGO]])</f>
        <v>0</v>
      </c>
      <c r="G1598" s="28">
        <f>SUMIFS(Tabla16[[EXENTO ]],Tabla16[NUM],Tabla1[[#This Row],[CODIGO]])</f>
        <v>0</v>
      </c>
      <c r="H1598" s="28">
        <f>SUMIFS(Tabla16[IVA],Tabla16[NUM],Tabla1[[#This Row],[CODIGO]])</f>
        <v>0</v>
      </c>
      <c r="I1598" s="28">
        <f>SUMIFS(Tabla16[ISR RET.],Tabla16[NUM],Tabla1[[#This Row],[CODIGO]])</f>
        <v>0</v>
      </c>
      <c r="J1598" s="28">
        <f>SUMIFS(Tabla16[IVA RET.],Tabla16[NUM],Tabla1[[#This Row],[CODIGO]])</f>
        <v>0</v>
      </c>
      <c r="K1598" t="str">
        <f>FIXED(Tabla1[[#This Row],[TASA 16%]],0)</f>
        <v>0</v>
      </c>
      <c r="L1598" t="str">
        <f>FIXED(Tabla1[[#This Row],[TASA 0%]],0)</f>
        <v>0</v>
      </c>
      <c r="M1598" t="str">
        <f>FIXED(Tabla1[[#This Row],[TASA EXE.]],0)</f>
        <v>0</v>
      </c>
      <c r="N1598" t="str">
        <f>FIXED(Tabla1[[#This Row],[IVA]],0)</f>
        <v>0</v>
      </c>
      <c r="O1598" t="str">
        <f>FIXED(Tabla1[[#This Row],[ISR RET]],0)</f>
        <v>0</v>
      </c>
      <c r="P1598" t="str">
        <f>FIXED(Tabla1[[#This Row],[IVA RET]],0)</f>
        <v>0</v>
      </c>
      <c r="R1598" s="35">
        <f>Tabla1[[#This Row],[TASA 16]]*16%</f>
        <v>0</v>
      </c>
    </row>
    <row r="1599" spans="2:18" x14ac:dyDescent="0.25">
      <c r="B1599" t="str">
        <f>'[1]210 Y RFC'!A1599</f>
        <v>BUOL840705P34</v>
      </c>
      <c r="C1599" t="str">
        <f>'[1]210 Y RFC'!B1599</f>
        <v>210-1596</v>
      </c>
      <c r="D1599" t="str">
        <f>'[1]210 Y RFC'!C1599</f>
        <v>BUSTOS OLIVA LUZ DANIELA</v>
      </c>
      <c r="E1599" s="28">
        <f>SUMIFS(Tabla16[TASA 16],Tabla16[NUM],Tabla1[[#This Row],[CODIGO]])</f>
        <v>0</v>
      </c>
      <c r="F1599" s="28">
        <f>SUMIFS(Tabla16[TASA 0%],Tabla16[NUM],Tabla1[[#This Row],[CODIGO]])</f>
        <v>0</v>
      </c>
      <c r="G1599" s="28">
        <f>SUMIFS(Tabla16[[EXENTO ]],Tabla16[NUM],Tabla1[[#This Row],[CODIGO]])</f>
        <v>0</v>
      </c>
      <c r="H1599" s="28">
        <f>SUMIFS(Tabla16[IVA],Tabla16[NUM],Tabla1[[#This Row],[CODIGO]])</f>
        <v>0</v>
      </c>
      <c r="I1599" s="28">
        <f>SUMIFS(Tabla16[ISR RET.],Tabla16[NUM],Tabla1[[#This Row],[CODIGO]])</f>
        <v>0</v>
      </c>
      <c r="J1599" s="28">
        <f>SUMIFS(Tabla16[IVA RET.],Tabla16[NUM],Tabla1[[#This Row],[CODIGO]])</f>
        <v>0</v>
      </c>
      <c r="K1599" t="str">
        <f>FIXED(Tabla1[[#This Row],[TASA 16%]],0)</f>
        <v>0</v>
      </c>
      <c r="L1599" t="str">
        <f>FIXED(Tabla1[[#This Row],[TASA 0%]],0)</f>
        <v>0</v>
      </c>
      <c r="M1599" t="str">
        <f>FIXED(Tabla1[[#This Row],[TASA EXE.]],0)</f>
        <v>0</v>
      </c>
      <c r="N1599" t="str">
        <f>FIXED(Tabla1[[#This Row],[IVA]],0)</f>
        <v>0</v>
      </c>
      <c r="O1599" t="str">
        <f>FIXED(Tabla1[[#This Row],[ISR RET]],0)</f>
        <v>0</v>
      </c>
      <c r="P1599" t="str">
        <f>FIXED(Tabla1[[#This Row],[IVA RET]],0)</f>
        <v>0</v>
      </c>
      <c r="R1599" s="35">
        <f>Tabla1[[#This Row],[TASA 16]]*16%</f>
        <v>0</v>
      </c>
    </row>
    <row r="1600" spans="2:18" x14ac:dyDescent="0.25">
      <c r="B1600" t="str">
        <f>'[1]210 Y RFC'!A1600</f>
        <v>BCE040903EB9</v>
      </c>
      <c r="C1600" t="str">
        <f>'[1]210 Y RFC'!B1600</f>
        <v>210-1597</v>
      </c>
      <c r="D1600" t="str">
        <f>'[1]210 Y RFC'!C1600</f>
        <v>BIOZONE CHEMICAL SA DE CV</v>
      </c>
      <c r="E1600" s="28">
        <f>SUMIFS(Tabla16[TASA 16],Tabla16[NUM],Tabla1[[#This Row],[CODIGO]])</f>
        <v>0</v>
      </c>
      <c r="F1600" s="28">
        <f>SUMIFS(Tabla16[TASA 0%],Tabla16[NUM],Tabla1[[#This Row],[CODIGO]])</f>
        <v>0</v>
      </c>
      <c r="G1600" s="28">
        <f>SUMIFS(Tabla16[[EXENTO ]],Tabla16[NUM],Tabla1[[#This Row],[CODIGO]])</f>
        <v>0</v>
      </c>
      <c r="H1600" s="28">
        <f>SUMIFS(Tabla16[IVA],Tabla16[NUM],Tabla1[[#This Row],[CODIGO]])</f>
        <v>0</v>
      </c>
      <c r="I1600" s="28">
        <f>SUMIFS(Tabla16[ISR RET.],Tabla16[NUM],Tabla1[[#This Row],[CODIGO]])</f>
        <v>0</v>
      </c>
      <c r="J1600" s="28">
        <f>SUMIFS(Tabla16[IVA RET.],Tabla16[NUM],Tabla1[[#This Row],[CODIGO]])</f>
        <v>0</v>
      </c>
      <c r="K1600" t="str">
        <f>FIXED(Tabla1[[#This Row],[TASA 16%]],0)</f>
        <v>0</v>
      </c>
      <c r="L1600" t="str">
        <f>FIXED(Tabla1[[#This Row],[TASA 0%]],0)</f>
        <v>0</v>
      </c>
      <c r="M1600" t="str">
        <f>FIXED(Tabla1[[#This Row],[TASA EXE.]],0)</f>
        <v>0</v>
      </c>
      <c r="N1600" t="str">
        <f>FIXED(Tabla1[[#This Row],[IVA]],0)</f>
        <v>0</v>
      </c>
      <c r="O1600" t="str">
        <f>FIXED(Tabla1[[#This Row],[ISR RET]],0)</f>
        <v>0</v>
      </c>
      <c r="P1600" t="str">
        <f>FIXED(Tabla1[[#This Row],[IVA RET]],0)</f>
        <v>0</v>
      </c>
      <c r="R1600" s="35">
        <f>Tabla1[[#This Row],[TASA 16]]*16%</f>
        <v>0</v>
      </c>
    </row>
    <row r="1601" spans="2:20" x14ac:dyDescent="0.25">
      <c r="B1601" t="str">
        <f>'[1]210 Y RFC'!A1601</f>
        <v>TAU760326AW9</v>
      </c>
      <c r="C1601" t="str">
        <f>'[1]210 Y RFC'!B1601</f>
        <v>210-1598</v>
      </c>
      <c r="D1601" t="str">
        <f>'[1]210 Y RFC'!C1601</f>
        <v>TEPATITLAN AUTOMOTRIZ SA DE CV</v>
      </c>
      <c r="E1601" s="28">
        <f>SUMIFS(Tabla16[TASA 16],Tabla16[NUM],Tabla1[[#This Row],[CODIGO]])</f>
        <v>0</v>
      </c>
      <c r="F1601" s="28">
        <f>SUMIFS(Tabla16[TASA 0%],Tabla16[NUM],Tabla1[[#This Row],[CODIGO]])</f>
        <v>0</v>
      </c>
      <c r="G1601" s="28">
        <f>SUMIFS(Tabla16[[EXENTO ]],Tabla16[NUM],Tabla1[[#This Row],[CODIGO]])</f>
        <v>0</v>
      </c>
      <c r="H1601" s="28">
        <f>SUMIFS(Tabla16[IVA],Tabla16[NUM],Tabla1[[#This Row],[CODIGO]])</f>
        <v>0</v>
      </c>
      <c r="I1601" s="28">
        <f>SUMIFS(Tabla16[ISR RET.],Tabla16[NUM],Tabla1[[#This Row],[CODIGO]])</f>
        <v>0</v>
      </c>
      <c r="J1601" s="28">
        <f>SUMIFS(Tabla16[IVA RET.],Tabla16[NUM],Tabla1[[#This Row],[CODIGO]])</f>
        <v>0</v>
      </c>
      <c r="K1601" t="str">
        <f>FIXED(Tabla1[[#This Row],[TASA 16%]],0)</f>
        <v>0</v>
      </c>
      <c r="L1601" t="str">
        <f>FIXED(Tabla1[[#This Row],[TASA 0%]],0)</f>
        <v>0</v>
      </c>
      <c r="M1601" t="str">
        <f>FIXED(Tabla1[[#This Row],[TASA EXE.]],0)</f>
        <v>0</v>
      </c>
      <c r="N1601" t="str">
        <f>FIXED(Tabla1[[#This Row],[IVA]],0)</f>
        <v>0</v>
      </c>
      <c r="O1601" t="str">
        <f>FIXED(Tabla1[[#This Row],[ISR RET]],0)</f>
        <v>0</v>
      </c>
      <c r="P1601" t="str">
        <f>FIXED(Tabla1[[#This Row],[IVA RET]],0)</f>
        <v>0</v>
      </c>
      <c r="R1601" s="35">
        <f>Tabla1[[#This Row],[TASA 16]]*16%</f>
        <v>0</v>
      </c>
    </row>
    <row r="1602" spans="2:20" x14ac:dyDescent="0.25">
      <c r="B1602" t="str">
        <f>'[1]210 Y RFC'!A1602</f>
        <v>PESJ4605168G7</v>
      </c>
      <c r="C1602" t="str">
        <f>'[1]210 Y RFC'!B1602</f>
        <v>210-1599</v>
      </c>
      <c r="D1602" t="str">
        <f>'[1]210 Y RFC'!C1602</f>
        <v>PEDROZA SILICEO JUAN LUIS</v>
      </c>
      <c r="E1602" s="28">
        <f>SUMIFS(Tabla16[TASA 16],Tabla16[NUM],Tabla1[[#This Row],[CODIGO]])</f>
        <v>0</v>
      </c>
      <c r="F1602" s="28">
        <f>SUMIFS(Tabla16[TASA 0%],Tabla16[NUM],Tabla1[[#This Row],[CODIGO]])</f>
        <v>0</v>
      </c>
      <c r="G1602" s="28">
        <f>SUMIFS(Tabla16[[EXENTO ]],Tabla16[NUM],Tabla1[[#This Row],[CODIGO]])</f>
        <v>0</v>
      </c>
      <c r="H1602" s="28">
        <f>SUMIFS(Tabla16[IVA],Tabla16[NUM],Tabla1[[#This Row],[CODIGO]])</f>
        <v>0</v>
      </c>
      <c r="I1602" s="28">
        <f>SUMIFS(Tabla16[ISR RET.],Tabla16[NUM],Tabla1[[#This Row],[CODIGO]])</f>
        <v>0</v>
      </c>
      <c r="J1602" s="28">
        <f>SUMIFS(Tabla16[IVA RET.],Tabla16[NUM],Tabla1[[#This Row],[CODIGO]])</f>
        <v>0</v>
      </c>
      <c r="K1602" t="str">
        <f>FIXED(Tabla1[[#This Row],[TASA 16%]],0)</f>
        <v>0</v>
      </c>
      <c r="L1602" t="str">
        <f>FIXED(Tabla1[[#This Row],[TASA 0%]],0)</f>
        <v>0</v>
      </c>
      <c r="M1602" t="str">
        <f>FIXED(Tabla1[[#This Row],[TASA EXE.]],0)</f>
        <v>0</v>
      </c>
      <c r="N1602" t="str">
        <f>FIXED(Tabla1[[#This Row],[IVA]],0)</f>
        <v>0</v>
      </c>
      <c r="O1602" t="str">
        <f>FIXED(Tabla1[[#This Row],[ISR RET]],0)</f>
        <v>0</v>
      </c>
      <c r="P1602" t="str">
        <f>FIXED(Tabla1[[#This Row],[IVA RET]],0)</f>
        <v>0</v>
      </c>
      <c r="R1602" s="35">
        <f>Tabla1[[#This Row],[TASA 16]]*16%</f>
        <v>0</v>
      </c>
    </row>
    <row r="1603" spans="2:20" x14ac:dyDescent="0.25">
      <c r="B1603" t="str">
        <f>'[1]210 Y RFC'!A1603</f>
        <v>HMJ920106HA5</v>
      </c>
      <c r="C1603" t="str">
        <f>'[1]210 Y RFC'!B1603</f>
        <v>210-1600</v>
      </c>
      <c r="D1603" t="str">
        <f>'[1]210 Y RFC'!C1603</f>
        <v>HARINERA DE MAIZ DE JALISCO SA DE CV</v>
      </c>
      <c r="E1603" s="28">
        <f>SUMIFS(Tabla16[TASA 16],Tabla16[NUM],Tabla1[[#This Row],[CODIGO]])</f>
        <v>0</v>
      </c>
      <c r="F1603" s="28">
        <f>SUMIFS(Tabla16[TASA 0%],Tabla16[NUM],Tabla1[[#This Row],[CODIGO]])</f>
        <v>25200</v>
      </c>
      <c r="G1603" s="28">
        <f>SUMIFS(Tabla16[[EXENTO ]],Tabla16[NUM],Tabla1[[#This Row],[CODIGO]])</f>
        <v>0</v>
      </c>
      <c r="H1603" s="28">
        <f>SUMIFS(Tabla16[IVA],Tabla16[NUM],Tabla1[[#This Row],[CODIGO]])</f>
        <v>0</v>
      </c>
      <c r="I1603" s="28">
        <f>SUMIFS(Tabla16[ISR RET.],Tabla16[NUM],Tabla1[[#This Row],[CODIGO]])</f>
        <v>0</v>
      </c>
      <c r="J1603" s="28">
        <f>SUMIFS(Tabla16[IVA RET.],Tabla16[NUM],Tabla1[[#This Row],[CODIGO]])</f>
        <v>0</v>
      </c>
      <c r="K1603" t="str">
        <f>FIXED(Tabla1[[#This Row],[TASA 16%]],0)</f>
        <v>0</v>
      </c>
      <c r="L1603" t="str">
        <f>FIXED(Tabla1[[#This Row],[TASA 0%]],0)</f>
        <v>25,200</v>
      </c>
      <c r="M1603" t="str">
        <f>FIXED(Tabla1[[#This Row],[TASA EXE.]],0)</f>
        <v>0</v>
      </c>
      <c r="N1603" t="str">
        <f>FIXED(Tabla1[[#This Row],[IVA]],0)</f>
        <v>0</v>
      </c>
      <c r="O1603" t="str">
        <f>FIXED(Tabla1[[#This Row],[ISR RET]],0)</f>
        <v>0</v>
      </c>
      <c r="P1603" t="str">
        <f>FIXED(Tabla1[[#This Row],[IVA RET]],0)</f>
        <v>0</v>
      </c>
      <c r="R1603" s="35">
        <f>Tabla1[[#This Row],[TASA 16]]*16%</f>
        <v>0</v>
      </c>
    </row>
    <row r="1604" spans="2:20" x14ac:dyDescent="0.25">
      <c r="B1604" t="str">
        <f>'[1]210 Y RFC'!A1604</f>
        <v>SOGR620811EQ8</v>
      </c>
      <c r="C1604" t="str">
        <f>'[1]210 Y RFC'!B1604</f>
        <v>210-1601</v>
      </c>
      <c r="D1604" t="str">
        <f>'[1]210 Y RFC'!C1604</f>
        <v>SOTO GONZALEZ RAUL</v>
      </c>
      <c r="E1604" s="28">
        <f>SUMIFS(Tabla16[TASA 16],Tabla16[NUM],Tabla1[[#This Row],[CODIGO]])</f>
        <v>0</v>
      </c>
      <c r="F1604" s="28">
        <f>SUMIFS(Tabla16[TASA 0%],Tabla16[NUM],Tabla1[[#This Row],[CODIGO]])</f>
        <v>0</v>
      </c>
      <c r="G1604" s="28">
        <f>SUMIFS(Tabla16[[EXENTO ]],Tabla16[NUM],Tabla1[[#This Row],[CODIGO]])</f>
        <v>0</v>
      </c>
      <c r="H1604" s="28">
        <f>SUMIFS(Tabla16[IVA],Tabla16[NUM],Tabla1[[#This Row],[CODIGO]])</f>
        <v>0</v>
      </c>
      <c r="I1604" s="28">
        <f>SUMIFS(Tabla16[ISR RET.],Tabla16[NUM],Tabla1[[#This Row],[CODIGO]])</f>
        <v>0</v>
      </c>
      <c r="J1604" s="28">
        <f>SUMIFS(Tabla16[IVA RET.],Tabla16[NUM],Tabla1[[#This Row],[CODIGO]])</f>
        <v>0</v>
      </c>
      <c r="K1604" t="str">
        <f>FIXED(Tabla1[[#This Row],[TASA 16%]],0)</f>
        <v>0</v>
      </c>
      <c r="L1604" t="str">
        <f>FIXED(Tabla1[[#This Row],[TASA 0%]],0)</f>
        <v>0</v>
      </c>
      <c r="M1604" t="str">
        <f>FIXED(Tabla1[[#This Row],[TASA EXE.]],0)</f>
        <v>0</v>
      </c>
      <c r="N1604" t="str">
        <f>FIXED(Tabla1[[#This Row],[IVA]],0)</f>
        <v>0</v>
      </c>
      <c r="O1604" t="str">
        <f>FIXED(Tabla1[[#This Row],[ISR RET]],0)</f>
        <v>0</v>
      </c>
      <c r="P1604" t="str">
        <f>FIXED(Tabla1[[#This Row],[IVA RET]],0)</f>
        <v>0</v>
      </c>
      <c r="R1604" s="35">
        <f>Tabla1[[#This Row],[TASA 16]]*16%</f>
        <v>0</v>
      </c>
    </row>
    <row r="1605" spans="2:20" x14ac:dyDescent="0.25">
      <c r="B1605" t="str">
        <f>'[1]210 Y RFC'!A1605</f>
        <v>ADR531130N5A</v>
      </c>
      <c r="C1605" t="str">
        <f>'[1]210 Y RFC'!B1605</f>
        <v>210-1602</v>
      </c>
      <c r="D1605" t="str">
        <f>'[1]210 Y RFC'!C1605</f>
        <v>ALMACEN DE DROGAS SA DE CV</v>
      </c>
      <c r="E1605" s="28">
        <f>SUMIFS(Tabla16[TASA 16],Tabla16[NUM],Tabla1[[#This Row],[CODIGO]])</f>
        <v>0</v>
      </c>
      <c r="F1605" s="28">
        <f>SUMIFS(Tabla16[TASA 0%],Tabla16[NUM],Tabla1[[#This Row],[CODIGO]])</f>
        <v>75160.179999999993</v>
      </c>
      <c r="G1605" s="28">
        <f>SUMIFS(Tabla16[[EXENTO ]],Tabla16[NUM],Tabla1[[#This Row],[CODIGO]])</f>
        <v>0</v>
      </c>
      <c r="H1605" s="28">
        <f>SUMIFS(Tabla16[IVA],Tabla16[NUM],Tabla1[[#This Row],[CODIGO]])</f>
        <v>0</v>
      </c>
      <c r="I1605" s="28">
        <f>SUMIFS(Tabla16[ISR RET.],Tabla16[NUM],Tabla1[[#This Row],[CODIGO]])</f>
        <v>0</v>
      </c>
      <c r="J1605" s="28">
        <f>SUMIFS(Tabla16[IVA RET.],Tabla16[NUM],Tabla1[[#This Row],[CODIGO]])</f>
        <v>0</v>
      </c>
      <c r="K1605" t="str">
        <f>FIXED(Tabla1[[#This Row],[TASA 16%]],0)</f>
        <v>0</v>
      </c>
      <c r="L1605" t="str">
        <f>FIXED(Tabla1[[#This Row],[TASA 0%]],0)</f>
        <v>75,160</v>
      </c>
      <c r="M1605" t="str">
        <f>FIXED(Tabla1[[#This Row],[TASA EXE.]],0)</f>
        <v>0</v>
      </c>
      <c r="N1605" t="str">
        <f>FIXED(Tabla1[[#This Row],[IVA]],0)</f>
        <v>0</v>
      </c>
      <c r="O1605" t="str">
        <f>FIXED(Tabla1[[#This Row],[ISR RET]],0)</f>
        <v>0</v>
      </c>
      <c r="P1605" t="str">
        <f>FIXED(Tabla1[[#This Row],[IVA RET]],0)</f>
        <v>0</v>
      </c>
      <c r="R1605" s="35">
        <f>Tabla1[[#This Row],[TASA 16]]*16%</f>
        <v>0</v>
      </c>
      <c r="T1605" s="67"/>
    </row>
    <row r="1606" spans="2:20" x14ac:dyDescent="0.25">
      <c r="B1606" t="str">
        <f>'[1]210 Y RFC'!A1606</f>
        <v>IOL980901893</v>
      </c>
      <c r="C1606" t="str">
        <f>'[1]210 Y RFC'!B1606</f>
        <v>210-1603</v>
      </c>
      <c r="D1606" t="str">
        <f>'[1]210 Y RFC'!C1606</f>
        <v>INDUSTRIALIZADORA OLEOFINOS SA DE CV</v>
      </c>
      <c r="E1606" s="28">
        <f>SUMIFS(Tabla16[TASA 16],Tabla16[NUM],Tabla1[[#This Row],[CODIGO]])</f>
        <v>44555.0625</v>
      </c>
      <c r="F1606" s="28">
        <f>SUMIFS(Tabla16[TASA 0%],Tabla16[NUM],Tabla1[[#This Row],[CODIGO]])</f>
        <v>53999.987500000003</v>
      </c>
      <c r="G1606" s="28">
        <f>SUMIFS(Tabla16[[EXENTO ]],Tabla16[NUM],Tabla1[[#This Row],[CODIGO]])</f>
        <v>0</v>
      </c>
      <c r="H1606" s="28">
        <f>SUMIFS(Tabla16[IVA],Tabla16[NUM],Tabla1[[#This Row],[CODIGO]])</f>
        <v>7128.81</v>
      </c>
      <c r="I1606" s="28">
        <f>SUMIFS(Tabla16[ISR RET.],Tabla16[NUM],Tabla1[[#This Row],[CODIGO]])</f>
        <v>0</v>
      </c>
      <c r="J1606" s="28">
        <f>SUMIFS(Tabla16[IVA RET.],Tabla16[NUM],Tabla1[[#This Row],[CODIGO]])</f>
        <v>0</v>
      </c>
      <c r="K1606" t="str">
        <f>FIXED(Tabla1[[#This Row],[TASA 16%]],0)</f>
        <v>44,555</v>
      </c>
      <c r="L1606" t="str">
        <f>FIXED(Tabla1[[#This Row],[TASA 0%]],0)</f>
        <v>54,000</v>
      </c>
      <c r="M1606" t="str">
        <f>FIXED(Tabla1[[#This Row],[TASA EXE.]],0)</f>
        <v>0</v>
      </c>
      <c r="N1606" t="str">
        <f>FIXED(Tabla1[[#This Row],[IVA]],0)</f>
        <v>7,129</v>
      </c>
      <c r="O1606" t="str">
        <f>FIXED(Tabla1[[#This Row],[ISR RET]],0)</f>
        <v>0</v>
      </c>
      <c r="P1606" t="str">
        <f>FIXED(Tabla1[[#This Row],[IVA RET]],0)</f>
        <v>0</v>
      </c>
      <c r="R1606" s="35">
        <f>Tabla1[[#This Row],[TASA 16]]*16%</f>
        <v>7128.8</v>
      </c>
    </row>
    <row r="1607" spans="2:20" x14ac:dyDescent="0.25">
      <c r="B1607" t="str">
        <f>'[1]210 Y RFC'!A1607</f>
        <v>MOLF631009UQ8</v>
      </c>
      <c r="C1607" t="str">
        <f>'[1]210 Y RFC'!B1607</f>
        <v>210-1604</v>
      </c>
      <c r="D1607" t="str">
        <f>'[1]210 Y RFC'!C1607</f>
        <v>MORALES LOPEZ FERNANDO</v>
      </c>
      <c r="E1607" s="28">
        <f>SUMIFS(Tabla16[TASA 16],Tabla16[NUM],Tabla1[[#This Row],[CODIGO]])</f>
        <v>0</v>
      </c>
      <c r="F1607" s="28">
        <f>SUMIFS(Tabla16[TASA 0%],Tabla16[NUM],Tabla1[[#This Row],[CODIGO]])</f>
        <v>0</v>
      </c>
      <c r="G1607" s="28">
        <f>SUMIFS(Tabla16[[EXENTO ]],Tabla16[NUM],Tabla1[[#This Row],[CODIGO]])</f>
        <v>0</v>
      </c>
      <c r="H1607" s="28">
        <f>SUMIFS(Tabla16[IVA],Tabla16[NUM],Tabla1[[#This Row],[CODIGO]])</f>
        <v>0</v>
      </c>
      <c r="I1607" s="28">
        <f>SUMIFS(Tabla16[ISR RET.],Tabla16[NUM],Tabla1[[#This Row],[CODIGO]])</f>
        <v>0</v>
      </c>
      <c r="J1607" s="28">
        <f>SUMIFS(Tabla16[IVA RET.],Tabla16[NUM],Tabla1[[#This Row],[CODIGO]])</f>
        <v>0</v>
      </c>
      <c r="K1607" t="str">
        <f>FIXED(Tabla1[[#This Row],[TASA 16%]],0)</f>
        <v>0</v>
      </c>
      <c r="L1607" t="str">
        <f>FIXED(Tabla1[[#This Row],[TASA 0%]],0)</f>
        <v>0</v>
      </c>
      <c r="M1607" t="str">
        <f>FIXED(Tabla1[[#This Row],[TASA EXE.]],0)</f>
        <v>0</v>
      </c>
      <c r="N1607" t="str">
        <f>FIXED(Tabla1[[#This Row],[IVA]],0)</f>
        <v>0</v>
      </c>
      <c r="O1607" t="str">
        <f>FIXED(Tabla1[[#This Row],[ISR RET]],0)</f>
        <v>0</v>
      </c>
      <c r="P1607" t="str">
        <f>FIXED(Tabla1[[#This Row],[IVA RET]],0)</f>
        <v>0</v>
      </c>
      <c r="R1607" s="35">
        <f>Tabla1[[#This Row],[TASA 16]]*16%</f>
        <v>0</v>
      </c>
    </row>
    <row r="1608" spans="2:20" x14ac:dyDescent="0.25">
      <c r="B1608" t="str">
        <f>'[1]210 Y RFC'!A1608</f>
        <v>SAGJ740610JJ6</v>
      </c>
      <c r="C1608" t="str">
        <f>'[1]210 Y RFC'!B1608</f>
        <v>210-1605</v>
      </c>
      <c r="D1608" t="str">
        <f>'[1]210 Y RFC'!C1608</f>
        <v>SANCHEZ GUTIERREZ JUVENTINO</v>
      </c>
      <c r="E1608" s="28">
        <f>SUMIFS(Tabla16[TASA 16],Tabla16[NUM],Tabla1[[#This Row],[CODIGO]])</f>
        <v>0</v>
      </c>
      <c r="F1608" s="28">
        <f>SUMIFS(Tabla16[TASA 0%],Tabla16[NUM],Tabla1[[#This Row],[CODIGO]])</f>
        <v>0</v>
      </c>
      <c r="G1608" s="28">
        <f>SUMIFS(Tabla16[[EXENTO ]],Tabla16[NUM],Tabla1[[#This Row],[CODIGO]])</f>
        <v>0</v>
      </c>
      <c r="H1608" s="28">
        <f>SUMIFS(Tabla16[IVA],Tabla16[NUM],Tabla1[[#This Row],[CODIGO]])</f>
        <v>0</v>
      </c>
      <c r="I1608" s="28">
        <f>SUMIFS(Tabla16[ISR RET.],Tabla16[NUM],Tabla1[[#This Row],[CODIGO]])</f>
        <v>0</v>
      </c>
      <c r="J1608" s="28">
        <f>SUMIFS(Tabla16[IVA RET.],Tabla16[NUM],Tabla1[[#This Row],[CODIGO]])</f>
        <v>0</v>
      </c>
      <c r="K1608" t="str">
        <f>FIXED(Tabla1[[#This Row],[TASA 16%]],0)</f>
        <v>0</v>
      </c>
      <c r="L1608" t="str">
        <f>FIXED(Tabla1[[#This Row],[TASA 0%]],0)</f>
        <v>0</v>
      </c>
      <c r="M1608" t="str">
        <f>FIXED(Tabla1[[#This Row],[TASA EXE.]],0)</f>
        <v>0</v>
      </c>
      <c r="N1608" t="str">
        <f>FIXED(Tabla1[[#This Row],[IVA]],0)</f>
        <v>0</v>
      </c>
      <c r="O1608" t="str">
        <f>FIXED(Tabla1[[#This Row],[ISR RET]],0)</f>
        <v>0</v>
      </c>
      <c r="P1608" t="str">
        <f>FIXED(Tabla1[[#This Row],[IVA RET]],0)</f>
        <v>0</v>
      </c>
      <c r="R1608" s="35">
        <f>Tabla1[[#This Row],[TASA 16]]*16%</f>
        <v>0</v>
      </c>
    </row>
    <row r="1609" spans="2:20" x14ac:dyDescent="0.25">
      <c r="B1609" t="str">
        <f>'[1]210 Y RFC'!A1609</f>
        <v>DOLO431105FM1</v>
      </c>
      <c r="C1609" t="str">
        <f>'[1]210 Y RFC'!B1609</f>
        <v>210-1606</v>
      </c>
      <c r="D1609" t="str">
        <f>'[1]210 Y RFC'!C1609</f>
        <v>DOMINGUEZ LOPEZ ODILIA</v>
      </c>
      <c r="E1609" s="28">
        <f>SUMIFS(Tabla16[TASA 16],Tabla16[NUM],Tabla1[[#This Row],[CODIGO]])</f>
        <v>0</v>
      </c>
      <c r="F1609" s="28">
        <f>SUMIFS(Tabla16[TASA 0%],Tabla16[NUM],Tabla1[[#This Row],[CODIGO]])</f>
        <v>0</v>
      </c>
      <c r="G1609" s="28">
        <f>SUMIFS(Tabla16[[EXENTO ]],Tabla16[NUM],Tabla1[[#This Row],[CODIGO]])</f>
        <v>0</v>
      </c>
      <c r="H1609" s="28">
        <f>SUMIFS(Tabla16[IVA],Tabla16[NUM],Tabla1[[#This Row],[CODIGO]])</f>
        <v>0</v>
      </c>
      <c r="I1609" s="28">
        <f>SUMIFS(Tabla16[ISR RET.],Tabla16[NUM],Tabla1[[#This Row],[CODIGO]])</f>
        <v>0</v>
      </c>
      <c r="J1609" s="28">
        <f>SUMIFS(Tabla16[IVA RET.],Tabla16[NUM],Tabla1[[#This Row],[CODIGO]])</f>
        <v>0</v>
      </c>
      <c r="K1609" t="str">
        <f>FIXED(Tabla1[[#This Row],[TASA 16%]],0)</f>
        <v>0</v>
      </c>
      <c r="L1609" t="str">
        <f>FIXED(Tabla1[[#This Row],[TASA 0%]],0)</f>
        <v>0</v>
      </c>
      <c r="M1609" t="str">
        <f>FIXED(Tabla1[[#This Row],[TASA EXE.]],0)</f>
        <v>0</v>
      </c>
      <c r="N1609" t="str">
        <f>FIXED(Tabla1[[#This Row],[IVA]],0)</f>
        <v>0</v>
      </c>
      <c r="O1609" t="str">
        <f>FIXED(Tabla1[[#This Row],[ISR RET]],0)</f>
        <v>0</v>
      </c>
      <c r="P1609" t="str">
        <f>FIXED(Tabla1[[#This Row],[IVA RET]],0)</f>
        <v>0</v>
      </c>
      <c r="R1609" s="35">
        <f>Tabla1[[#This Row],[TASA 16]]*16%</f>
        <v>0</v>
      </c>
    </row>
    <row r="1610" spans="2:20" x14ac:dyDescent="0.25">
      <c r="B1610" t="str">
        <f>'[1]210 Y RFC'!A1610</f>
        <v>JME970214RX6</v>
      </c>
      <c r="C1610" t="str">
        <f>'[1]210 Y RFC'!B1610</f>
        <v>210-1607</v>
      </c>
      <c r="D1610" t="str">
        <f>'[1]210 Y RFC'!C1610</f>
        <v>JOJO'Z DE MEXICO SA DE CV</v>
      </c>
      <c r="E1610" s="28">
        <f>SUMIFS(Tabla16[TASA 16],Tabla16[NUM],Tabla1[[#This Row],[CODIGO]])</f>
        <v>0</v>
      </c>
      <c r="F1610" s="28">
        <f>SUMIFS(Tabla16[TASA 0%],Tabla16[NUM],Tabla1[[#This Row],[CODIGO]])</f>
        <v>0</v>
      </c>
      <c r="G1610" s="28">
        <f>SUMIFS(Tabla16[[EXENTO ]],Tabla16[NUM],Tabla1[[#This Row],[CODIGO]])</f>
        <v>0</v>
      </c>
      <c r="H1610" s="28">
        <f>SUMIFS(Tabla16[IVA],Tabla16[NUM],Tabla1[[#This Row],[CODIGO]])</f>
        <v>0</v>
      </c>
      <c r="I1610" s="28">
        <f>SUMIFS(Tabla16[ISR RET.],Tabla16[NUM],Tabla1[[#This Row],[CODIGO]])</f>
        <v>0</v>
      </c>
      <c r="J1610" s="28">
        <f>SUMIFS(Tabla16[IVA RET.],Tabla16[NUM],Tabla1[[#This Row],[CODIGO]])</f>
        <v>0</v>
      </c>
      <c r="K1610" t="str">
        <f>FIXED(Tabla1[[#This Row],[TASA 16%]],0)</f>
        <v>0</v>
      </c>
      <c r="L1610" t="str">
        <f>FIXED(Tabla1[[#This Row],[TASA 0%]],0)</f>
        <v>0</v>
      </c>
      <c r="M1610" t="str">
        <f>FIXED(Tabla1[[#This Row],[TASA EXE.]],0)</f>
        <v>0</v>
      </c>
      <c r="N1610" t="str">
        <f>FIXED(Tabla1[[#This Row],[IVA]],0)</f>
        <v>0</v>
      </c>
      <c r="O1610" t="str">
        <f>FIXED(Tabla1[[#This Row],[ISR RET]],0)</f>
        <v>0</v>
      </c>
      <c r="P1610" t="str">
        <f>FIXED(Tabla1[[#This Row],[IVA RET]],0)</f>
        <v>0</v>
      </c>
      <c r="R1610" s="35">
        <f>Tabla1[[#This Row],[TASA 16]]*16%</f>
        <v>0</v>
      </c>
    </row>
    <row r="1611" spans="2:20" x14ac:dyDescent="0.25">
      <c r="B1611" t="str">
        <f>'[1]210 Y RFC'!A1611</f>
        <v>CPA040625NA1</v>
      </c>
      <c r="C1611" t="str">
        <f>'[1]210 Y RFC'!B1611</f>
        <v>210-1608</v>
      </c>
      <c r="D1611" t="str">
        <f>'[1]210 Y RFC'!C1611</f>
        <v>CEREALES Y PASTAS SA DE CV</v>
      </c>
      <c r="E1611" s="28">
        <f>SUMIFS(Tabla16[TASA 16],Tabla16[NUM],Tabla1[[#This Row],[CODIGO]])</f>
        <v>0</v>
      </c>
      <c r="F1611" s="28">
        <f>SUMIFS(Tabla16[TASA 0%],Tabla16[NUM],Tabla1[[#This Row],[CODIGO]])</f>
        <v>0</v>
      </c>
      <c r="G1611" s="28">
        <f>SUMIFS(Tabla16[[EXENTO ]],Tabla16[NUM],Tabla1[[#This Row],[CODIGO]])</f>
        <v>0</v>
      </c>
      <c r="H1611" s="28">
        <f>SUMIFS(Tabla16[IVA],Tabla16[NUM],Tabla1[[#This Row],[CODIGO]])</f>
        <v>0</v>
      </c>
      <c r="I1611" s="28">
        <f>SUMIFS(Tabla16[ISR RET.],Tabla16[NUM],Tabla1[[#This Row],[CODIGO]])</f>
        <v>0</v>
      </c>
      <c r="J1611" s="28">
        <f>SUMIFS(Tabla16[IVA RET.],Tabla16[NUM],Tabla1[[#This Row],[CODIGO]])</f>
        <v>0</v>
      </c>
      <c r="K1611" t="str">
        <f>FIXED(Tabla1[[#This Row],[TASA 16%]],0)</f>
        <v>0</v>
      </c>
      <c r="L1611" t="str">
        <f>FIXED(Tabla1[[#This Row],[TASA 0%]],0)</f>
        <v>0</v>
      </c>
      <c r="M1611" t="str">
        <f>FIXED(Tabla1[[#This Row],[TASA EXE.]],0)</f>
        <v>0</v>
      </c>
      <c r="N1611" t="str">
        <f>FIXED(Tabla1[[#This Row],[IVA]],0)</f>
        <v>0</v>
      </c>
      <c r="O1611" t="str">
        <f>FIXED(Tabla1[[#This Row],[ISR RET]],0)</f>
        <v>0</v>
      </c>
      <c r="P1611" t="str">
        <f>FIXED(Tabla1[[#This Row],[IVA RET]],0)</f>
        <v>0</v>
      </c>
      <c r="R1611" s="35">
        <f>Tabla1[[#This Row],[TASA 16]]*16%</f>
        <v>0</v>
      </c>
    </row>
    <row r="1612" spans="2:20" x14ac:dyDescent="0.25">
      <c r="B1612" t="str">
        <f>'[1]210 Y RFC'!A1612</f>
        <v>HERE670223K12</v>
      </c>
      <c r="C1612" t="str">
        <f>'[1]210 Y RFC'!B1612</f>
        <v>210-1609</v>
      </c>
      <c r="D1612" t="str">
        <f>'[1]210 Y RFC'!C1612</f>
        <v>HERNANDEZ ROBLEDO EDUARDO ALEJANDRO</v>
      </c>
      <c r="E1612" s="28">
        <f>SUMIFS(Tabla16[TASA 16],Tabla16[NUM],Tabla1[[#This Row],[CODIGO]])</f>
        <v>0</v>
      </c>
      <c r="F1612" s="28">
        <f>SUMIFS(Tabla16[TASA 0%],Tabla16[NUM],Tabla1[[#This Row],[CODIGO]])</f>
        <v>0</v>
      </c>
      <c r="G1612" s="28">
        <f>SUMIFS(Tabla16[[EXENTO ]],Tabla16[NUM],Tabla1[[#This Row],[CODIGO]])</f>
        <v>0</v>
      </c>
      <c r="H1612" s="28">
        <f>SUMIFS(Tabla16[IVA],Tabla16[NUM],Tabla1[[#This Row],[CODIGO]])</f>
        <v>0</v>
      </c>
      <c r="I1612" s="28">
        <f>SUMIFS(Tabla16[ISR RET.],Tabla16[NUM],Tabla1[[#This Row],[CODIGO]])</f>
        <v>0</v>
      </c>
      <c r="J1612" s="28">
        <f>SUMIFS(Tabla16[IVA RET.],Tabla16[NUM],Tabla1[[#This Row],[CODIGO]])</f>
        <v>0</v>
      </c>
      <c r="K1612" t="str">
        <f>FIXED(Tabla1[[#This Row],[TASA 16%]],0)</f>
        <v>0</v>
      </c>
      <c r="L1612" t="str">
        <f>FIXED(Tabla1[[#This Row],[TASA 0%]],0)</f>
        <v>0</v>
      </c>
      <c r="M1612" t="str">
        <f>FIXED(Tabla1[[#This Row],[TASA EXE.]],0)</f>
        <v>0</v>
      </c>
      <c r="N1612" t="str">
        <f>FIXED(Tabla1[[#This Row],[IVA]],0)</f>
        <v>0</v>
      </c>
      <c r="O1612" t="str">
        <f>FIXED(Tabla1[[#This Row],[ISR RET]],0)</f>
        <v>0</v>
      </c>
      <c r="P1612" t="str">
        <f>FIXED(Tabla1[[#This Row],[IVA RET]],0)</f>
        <v>0</v>
      </c>
      <c r="R1612" s="35">
        <f>Tabla1[[#This Row],[TASA 16]]*16%</f>
        <v>0</v>
      </c>
    </row>
    <row r="1613" spans="2:20" x14ac:dyDescent="0.25">
      <c r="B1613" t="str">
        <f>'[1]210 Y RFC'!A1613</f>
        <v>JAMM680815T52</v>
      </c>
      <c r="C1613" t="str">
        <f>'[1]210 Y RFC'!B1613</f>
        <v>210-1610</v>
      </c>
      <c r="D1613" t="str">
        <f>'[1]210 Y RFC'!C1613</f>
        <v>JAIME MERCADO MARCO ANTONIO</v>
      </c>
      <c r="E1613" s="28">
        <f>SUMIFS(Tabla16[TASA 16],Tabla16[NUM],Tabla1[[#This Row],[CODIGO]])</f>
        <v>0</v>
      </c>
      <c r="F1613" s="28">
        <f>SUMIFS(Tabla16[TASA 0%],Tabla16[NUM],Tabla1[[#This Row],[CODIGO]])</f>
        <v>0</v>
      </c>
      <c r="G1613" s="28">
        <f>SUMIFS(Tabla16[[EXENTO ]],Tabla16[NUM],Tabla1[[#This Row],[CODIGO]])</f>
        <v>0</v>
      </c>
      <c r="H1613" s="28">
        <f>SUMIFS(Tabla16[IVA],Tabla16[NUM],Tabla1[[#This Row],[CODIGO]])</f>
        <v>0</v>
      </c>
      <c r="I1613" s="28">
        <f>SUMIFS(Tabla16[ISR RET.],Tabla16[NUM],Tabla1[[#This Row],[CODIGO]])</f>
        <v>0</v>
      </c>
      <c r="J1613" s="28">
        <f>SUMIFS(Tabla16[IVA RET.],Tabla16[NUM],Tabla1[[#This Row],[CODIGO]])</f>
        <v>0</v>
      </c>
      <c r="K1613" t="str">
        <f>FIXED(Tabla1[[#This Row],[TASA 16%]],0)</f>
        <v>0</v>
      </c>
      <c r="L1613" t="str">
        <f>FIXED(Tabla1[[#This Row],[TASA 0%]],0)</f>
        <v>0</v>
      </c>
      <c r="M1613" t="str">
        <f>FIXED(Tabla1[[#This Row],[TASA EXE.]],0)</f>
        <v>0</v>
      </c>
      <c r="N1613" t="str">
        <f>FIXED(Tabla1[[#This Row],[IVA]],0)</f>
        <v>0</v>
      </c>
      <c r="O1613" t="str">
        <f>FIXED(Tabla1[[#This Row],[ISR RET]],0)</f>
        <v>0</v>
      </c>
      <c r="P1613" t="str">
        <f>FIXED(Tabla1[[#This Row],[IVA RET]],0)</f>
        <v>0</v>
      </c>
      <c r="R1613" s="35">
        <f>Tabla1[[#This Row],[TASA 16]]*16%</f>
        <v>0</v>
      </c>
    </row>
    <row r="1614" spans="2:20" x14ac:dyDescent="0.25">
      <c r="B1614" t="str">
        <f>'[1]210 Y RFC'!A1614</f>
        <v>CIT0412217B1</v>
      </c>
      <c r="C1614" t="str">
        <f>'[1]210 Y RFC'!B1614</f>
        <v>210-1611</v>
      </c>
      <c r="D1614" t="str">
        <f>'[1]210 Y RFC'!C1614</f>
        <v>CITISALUD SA DE CV</v>
      </c>
      <c r="E1614" s="28">
        <f>SUMIFS(Tabla16[TASA 16],Tabla16[NUM],Tabla1[[#This Row],[CODIGO]])</f>
        <v>0</v>
      </c>
      <c r="F1614" s="28">
        <f>SUMIFS(Tabla16[TASA 0%],Tabla16[NUM],Tabla1[[#This Row],[CODIGO]])</f>
        <v>0</v>
      </c>
      <c r="G1614" s="28">
        <f>SUMIFS(Tabla16[[EXENTO ]],Tabla16[NUM],Tabla1[[#This Row],[CODIGO]])</f>
        <v>0</v>
      </c>
      <c r="H1614" s="28">
        <f>SUMIFS(Tabla16[IVA],Tabla16[NUM],Tabla1[[#This Row],[CODIGO]])</f>
        <v>0</v>
      </c>
      <c r="I1614" s="28">
        <f>SUMIFS(Tabla16[ISR RET.],Tabla16[NUM],Tabla1[[#This Row],[CODIGO]])</f>
        <v>0</v>
      </c>
      <c r="J1614" s="28">
        <f>SUMIFS(Tabla16[IVA RET.],Tabla16[NUM],Tabla1[[#This Row],[CODIGO]])</f>
        <v>0</v>
      </c>
      <c r="K1614" t="str">
        <f>FIXED(Tabla1[[#This Row],[TASA 16%]],0)</f>
        <v>0</v>
      </c>
      <c r="L1614" t="str">
        <f>FIXED(Tabla1[[#This Row],[TASA 0%]],0)</f>
        <v>0</v>
      </c>
      <c r="M1614" t="str">
        <f>FIXED(Tabla1[[#This Row],[TASA EXE.]],0)</f>
        <v>0</v>
      </c>
      <c r="N1614" t="str">
        <f>FIXED(Tabla1[[#This Row],[IVA]],0)</f>
        <v>0</v>
      </c>
      <c r="O1614" t="str">
        <f>FIXED(Tabla1[[#This Row],[ISR RET]],0)</f>
        <v>0</v>
      </c>
      <c r="P1614" t="str">
        <f>FIXED(Tabla1[[#This Row],[IVA RET]],0)</f>
        <v>0</v>
      </c>
      <c r="R1614" s="35">
        <f>Tabla1[[#This Row],[TASA 16]]*16%</f>
        <v>0</v>
      </c>
    </row>
    <row r="1615" spans="2:20" x14ac:dyDescent="0.25">
      <c r="B1615" t="str">
        <f>'[1]210 Y RFC'!A1615</f>
        <v>HEHR470901E40</v>
      </c>
      <c r="C1615" t="str">
        <f>'[1]210 Y RFC'!B1615</f>
        <v>210-1612</v>
      </c>
      <c r="D1615" t="str">
        <f>'[1]210 Y RFC'!C1615</f>
        <v>HERNANDEZ HERMOSILLO RAQUEL</v>
      </c>
      <c r="E1615" s="28">
        <f>SUMIFS(Tabla16[TASA 16],Tabla16[NUM],Tabla1[[#This Row],[CODIGO]])</f>
        <v>0</v>
      </c>
      <c r="F1615" s="28">
        <f>SUMIFS(Tabla16[TASA 0%],Tabla16[NUM],Tabla1[[#This Row],[CODIGO]])</f>
        <v>0</v>
      </c>
      <c r="G1615" s="28">
        <f>SUMIFS(Tabla16[[EXENTO ]],Tabla16[NUM],Tabla1[[#This Row],[CODIGO]])</f>
        <v>0</v>
      </c>
      <c r="H1615" s="28">
        <f>SUMIFS(Tabla16[IVA],Tabla16[NUM],Tabla1[[#This Row],[CODIGO]])</f>
        <v>0</v>
      </c>
      <c r="I1615" s="28">
        <f>SUMIFS(Tabla16[ISR RET.],Tabla16[NUM],Tabla1[[#This Row],[CODIGO]])</f>
        <v>0</v>
      </c>
      <c r="J1615" s="28">
        <f>SUMIFS(Tabla16[IVA RET.],Tabla16[NUM],Tabla1[[#This Row],[CODIGO]])</f>
        <v>0</v>
      </c>
      <c r="K1615" t="str">
        <f>FIXED(Tabla1[[#This Row],[TASA 16%]],0)</f>
        <v>0</v>
      </c>
      <c r="L1615" t="str">
        <f>FIXED(Tabla1[[#This Row],[TASA 0%]],0)</f>
        <v>0</v>
      </c>
      <c r="M1615" t="str">
        <f>FIXED(Tabla1[[#This Row],[TASA EXE.]],0)</f>
        <v>0</v>
      </c>
      <c r="N1615" t="str">
        <f>FIXED(Tabla1[[#This Row],[IVA]],0)</f>
        <v>0</v>
      </c>
      <c r="O1615" t="str">
        <f>FIXED(Tabla1[[#This Row],[ISR RET]],0)</f>
        <v>0</v>
      </c>
      <c r="P1615" t="str">
        <f>FIXED(Tabla1[[#This Row],[IVA RET]],0)</f>
        <v>0</v>
      </c>
      <c r="R1615" s="35">
        <f>Tabla1[[#This Row],[TASA 16]]*16%</f>
        <v>0</v>
      </c>
    </row>
    <row r="1616" spans="2:20" x14ac:dyDescent="0.25">
      <c r="B1616" t="str">
        <f>'[1]210 Y RFC'!A1616</f>
        <v>PME9907029P6</v>
      </c>
      <c r="C1616" t="str">
        <f>'[1]210 Y RFC'!B1616</f>
        <v>210-1613</v>
      </c>
      <c r="D1616" t="str">
        <f>'[1]210 Y RFC'!C1616</f>
        <v>PRODUCTOS MEDICOS ESPECIALES SA DE CV</v>
      </c>
      <c r="E1616" s="28">
        <f>SUMIFS(Tabla16[TASA 16],Tabla16[NUM],Tabla1[[#This Row],[CODIGO]])</f>
        <v>0</v>
      </c>
      <c r="F1616" s="28">
        <f>SUMIFS(Tabla16[TASA 0%],Tabla16[NUM],Tabla1[[#This Row],[CODIGO]])</f>
        <v>0</v>
      </c>
      <c r="G1616" s="28">
        <f>SUMIFS(Tabla16[[EXENTO ]],Tabla16[NUM],Tabla1[[#This Row],[CODIGO]])</f>
        <v>0</v>
      </c>
      <c r="H1616" s="28">
        <f>SUMIFS(Tabla16[IVA],Tabla16[NUM],Tabla1[[#This Row],[CODIGO]])</f>
        <v>0</v>
      </c>
      <c r="I1616" s="28">
        <f>SUMIFS(Tabla16[ISR RET.],Tabla16[NUM],Tabla1[[#This Row],[CODIGO]])</f>
        <v>0</v>
      </c>
      <c r="J1616" s="28">
        <f>SUMIFS(Tabla16[IVA RET.],Tabla16[NUM],Tabla1[[#This Row],[CODIGO]])</f>
        <v>0</v>
      </c>
      <c r="K1616" t="str">
        <f>FIXED(Tabla1[[#This Row],[TASA 16%]],0)</f>
        <v>0</v>
      </c>
      <c r="L1616" t="str">
        <f>FIXED(Tabla1[[#This Row],[TASA 0%]],0)</f>
        <v>0</v>
      </c>
      <c r="M1616" t="str">
        <f>FIXED(Tabla1[[#This Row],[TASA EXE.]],0)</f>
        <v>0</v>
      </c>
      <c r="N1616" t="str">
        <f>FIXED(Tabla1[[#This Row],[IVA]],0)</f>
        <v>0</v>
      </c>
      <c r="O1616" t="str">
        <f>FIXED(Tabla1[[#This Row],[ISR RET]],0)</f>
        <v>0</v>
      </c>
      <c r="P1616" t="str">
        <f>FIXED(Tabla1[[#This Row],[IVA RET]],0)</f>
        <v>0</v>
      </c>
      <c r="R1616" s="35">
        <f>Tabla1[[#This Row],[TASA 16]]*16%</f>
        <v>0</v>
      </c>
    </row>
    <row r="1617" spans="2:20" x14ac:dyDescent="0.25">
      <c r="B1617" t="str">
        <f>'[1]210 Y RFC'!A1617</f>
        <v>NAT060116T7A</v>
      </c>
      <c r="C1617" t="str">
        <f>'[1]210 Y RFC'!B1617</f>
        <v>210-1614</v>
      </c>
      <c r="D1617" t="str">
        <f>'[1]210 Y RFC'!C1617</f>
        <v>NATURALEVER SPR DE RL DE CV</v>
      </c>
      <c r="E1617" s="28">
        <f>SUMIFS(Tabla16[TASA 16],Tabla16[NUM],Tabla1[[#This Row],[CODIGO]])</f>
        <v>0</v>
      </c>
      <c r="F1617" s="28">
        <f>SUMIFS(Tabla16[TASA 0%],Tabla16[NUM],Tabla1[[#This Row],[CODIGO]])</f>
        <v>0</v>
      </c>
      <c r="G1617" s="28">
        <f>SUMIFS(Tabla16[[EXENTO ]],Tabla16[NUM],Tabla1[[#This Row],[CODIGO]])</f>
        <v>0</v>
      </c>
      <c r="H1617" s="28">
        <f>SUMIFS(Tabla16[IVA],Tabla16[NUM],Tabla1[[#This Row],[CODIGO]])</f>
        <v>0</v>
      </c>
      <c r="I1617" s="28">
        <f>SUMIFS(Tabla16[ISR RET.],Tabla16[NUM],Tabla1[[#This Row],[CODIGO]])</f>
        <v>0</v>
      </c>
      <c r="J1617" s="28">
        <f>SUMIFS(Tabla16[IVA RET.],Tabla16[NUM],Tabla1[[#This Row],[CODIGO]])</f>
        <v>0</v>
      </c>
      <c r="K1617" t="str">
        <f>FIXED(Tabla1[[#This Row],[TASA 16%]],0)</f>
        <v>0</v>
      </c>
      <c r="L1617" t="str">
        <f>FIXED(Tabla1[[#This Row],[TASA 0%]],0)</f>
        <v>0</v>
      </c>
      <c r="M1617" t="str">
        <f>FIXED(Tabla1[[#This Row],[TASA EXE.]],0)</f>
        <v>0</v>
      </c>
      <c r="N1617" t="str">
        <f>FIXED(Tabla1[[#This Row],[IVA]],0)</f>
        <v>0</v>
      </c>
      <c r="O1617" t="str">
        <f>FIXED(Tabla1[[#This Row],[ISR RET]],0)</f>
        <v>0</v>
      </c>
      <c r="P1617" t="str">
        <f>FIXED(Tabla1[[#This Row],[IVA RET]],0)</f>
        <v>0</v>
      </c>
      <c r="R1617" s="35">
        <f>Tabla1[[#This Row],[TASA 16]]*16%</f>
        <v>0</v>
      </c>
    </row>
    <row r="1618" spans="2:20" x14ac:dyDescent="0.25">
      <c r="B1618" t="str">
        <f>'[1]210 Y RFC'!A1618</f>
        <v>GLA0205284M7</v>
      </c>
      <c r="C1618" t="str">
        <f>'[1]210 Y RFC'!B1618</f>
        <v>210-1615</v>
      </c>
      <c r="D1618" t="str">
        <f>'[1]210 Y RFC'!C1618</f>
        <v>GRUPO LAPCIT SA DE CV</v>
      </c>
      <c r="E1618" s="28">
        <f>SUMIFS(Tabla16[TASA 16],Tabla16[NUM],Tabla1[[#This Row],[CODIGO]])</f>
        <v>0</v>
      </c>
      <c r="F1618" s="28">
        <f>SUMIFS(Tabla16[TASA 0%],Tabla16[NUM],Tabla1[[#This Row],[CODIGO]])</f>
        <v>0</v>
      </c>
      <c r="G1618" s="28">
        <f>SUMIFS(Tabla16[[EXENTO ]],Tabla16[NUM],Tabla1[[#This Row],[CODIGO]])</f>
        <v>0</v>
      </c>
      <c r="H1618" s="28">
        <f>SUMIFS(Tabla16[IVA],Tabla16[NUM],Tabla1[[#This Row],[CODIGO]])</f>
        <v>0</v>
      </c>
      <c r="I1618" s="28">
        <f>SUMIFS(Tabla16[ISR RET.],Tabla16[NUM],Tabla1[[#This Row],[CODIGO]])</f>
        <v>0</v>
      </c>
      <c r="J1618" s="28">
        <f>SUMIFS(Tabla16[IVA RET.],Tabla16[NUM],Tabla1[[#This Row],[CODIGO]])</f>
        <v>0</v>
      </c>
      <c r="K1618" t="str">
        <f>FIXED(Tabla1[[#This Row],[TASA 16%]],0)</f>
        <v>0</v>
      </c>
      <c r="L1618" t="str">
        <f>FIXED(Tabla1[[#This Row],[TASA 0%]],0)</f>
        <v>0</v>
      </c>
      <c r="M1618" t="str">
        <f>FIXED(Tabla1[[#This Row],[TASA EXE.]],0)</f>
        <v>0</v>
      </c>
      <c r="N1618" t="str">
        <f>FIXED(Tabla1[[#This Row],[IVA]],0)</f>
        <v>0</v>
      </c>
      <c r="O1618" t="str">
        <f>FIXED(Tabla1[[#This Row],[ISR RET]],0)</f>
        <v>0</v>
      </c>
      <c r="P1618" t="str">
        <f>FIXED(Tabla1[[#This Row],[IVA RET]],0)</f>
        <v>0</v>
      </c>
      <c r="R1618" s="35">
        <f>Tabla1[[#This Row],[TASA 16]]*16%</f>
        <v>0</v>
      </c>
    </row>
    <row r="1619" spans="2:20" x14ac:dyDescent="0.25">
      <c r="B1619" t="str">
        <f>'[1]210 Y RFC'!A1619</f>
        <v>MASP730225TT1</v>
      </c>
      <c r="C1619" t="str">
        <f>'[1]210 Y RFC'!B1619</f>
        <v>210-1616</v>
      </c>
      <c r="D1619" t="str">
        <f>'[1]210 Y RFC'!C1619</f>
        <v>MARTIN SANCHEZ PATRICIA</v>
      </c>
      <c r="E1619" s="28">
        <f>SUMIFS(Tabla16[TASA 16],Tabla16[NUM],Tabla1[[#This Row],[CODIGO]])</f>
        <v>0</v>
      </c>
      <c r="F1619" s="28">
        <f>SUMIFS(Tabla16[TASA 0%],Tabla16[NUM],Tabla1[[#This Row],[CODIGO]])</f>
        <v>0</v>
      </c>
      <c r="G1619" s="28">
        <f>SUMIFS(Tabla16[[EXENTO ]],Tabla16[NUM],Tabla1[[#This Row],[CODIGO]])</f>
        <v>0</v>
      </c>
      <c r="H1619" s="28">
        <f>SUMIFS(Tabla16[IVA],Tabla16[NUM],Tabla1[[#This Row],[CODIGO]])</f>
        <v>0</v>
      </c>
      <c r="I1619" s="28">
        <f>SUMIFS(Tabla16[ISR RET.],Tabla16[NUM],Tabla1[[#This Row],[CODIGO]])</f>
        <v>0</v>
      </c>
      <c r="J1619" s="28">
        <f>SUMIFS(Tabla16[IVA RET.],Tabla16[NUM],Tabla1[[#This Row],[CODIGO]])</f>
        <v>0</v>
      </c>
      <c r="K1619" t="str">
        <f>FIXED(Tabla1[[#This Row],[TASA 16%]],0)</f>
        <v>0</v>
      </c>
      <c r="L1619" t="str">
        <f>FIXED(Tabla1[[#This Row],[TASA 0%]],0)</f>
        <v>0</v>
      </c>
      <c r="M1619" t="str">
        <f>FIXED(Tabla1[[#This Row],[TASA EXE.]],0)</f>
        <v>0</v>
      </c>
      <c r="N1619" t="str">
        <f>FIXED(Tabla1[[#This Row],[IVA]],0)</f>
        <v>0</v>
      </c>
      <c r="O1619" t="str">
        <f>FIXED(Tabla1[[#This Row],[ISR RET]],0)</f>
        <v>0</v>
      </c>
      <c r="P1619" t="str">
        <f>FIXED(Tabla1[[#This Row],[IVA RET]],0)</f>
        <v>0</v>
      </c>
      <c r="R1619" s="35">
        <f>Tabla1[[#This Row],[TASA 16]]*16%</f>
        <v>0</v>
      </c>
    </row>
    <row r="1620" spans="2:20" x14ac:dyDescent="0.25">
      <c r="B1620" t="str">
        <f>'[1]210 Y RFC'!A1620</f>
        <v>VINM700307HM0</v>
      </c>
      <c r="C1620" t="str">
        <f>'[1]210 Y RFC'!B1620</f>
        <v>210-1617</v>
      </c>
      <c r="D1620" t="str">
        <f>'[1]210 Y RFC'!C1620</f>
        <v>VILLASEÑOR NAVARRO MOISES</v>
      </c>
      <c r="E1620" s="28">
        <f>SUMIFS(Tabla16[TASA 16],Tabla16[NUM],Tabla1[[#This Row],[CODIGO]])</f>
        <v>0</v>
      </c>
      <c r="F1620" s="28">
        <f>SUMIFS(Tabla16[TASA 0%],Tabla16[NUM],Tabla1[[#This Row],[CODIGO]])</f>
        <v>0</v>
      </c>
      <c r="G1620" s="28">
        <f>SUMIFS(Tabla16[[EXENTO ]],Tabla16[NUM],Tabla1[[#This Row],[CODIGO]])</f>
        <v>0</v>
      </c>
      <c r="H1620" s="28">
        <f>SUMIFS(Tabla16[IVA],Tabla16[NUM],Tabla1[[#This Row],[CODIGO]])</f>
        <v>0</v>
      </c>
      <c r="I1620" s="28">
        <f>SUMIFS(Tabla16[ISR RET.],Tabla16[NUM],Tabla1[[#This Row],[CODIGO]])</f>
        <v>0</v>
      </c>
      <c r="J1620" s="28">
        <f>SUMIFS(Tabla16[IVA RET.],Tabla16[NUM],Tabla1[[#This Row],[CODIGO]])</f>
        <v>0</v>
      </c>
      <c r="K1620" t="str">
        <f>FIXED(Tabla1[[#This Row],[TASA 16%]],0)</f>
        <v>0</v>
      </c>
      <c r="L1620" t="str">
        <f>FIXED(Tabla1[[#This Row],[TASA 0%]],0)</f>
        <v>0</v>
      </c>
      <c r="M1620" t="str">
        <f>FIXED(Tabla1[[#This Row],[TASA EXE.]],0)</f>
        <v>0</v>
      </c>
      <c r="N1620" t="str">
        <f>FIXED(Tabla1[[#This Row],[IVA]],0)</f>
        <v>0</v>
      </c>
      <c r="O1620" t="str">
        <f>FIXED(Tabla1[[#This Row],[ISR RET]],0)</f>
        <v>0</v>
      </c>
      <c r="P1620" t="str">
        <f>FIXED(Tabla1[[#This Row],[IVA RET]],0)</f>
        <v>0</v>
      </c>
      <c r="R1620" s="35">
        <f>Tabla1[[#This Row],[TASA 16]]*16%</f>
        <v>0</v>
      </c>
    </row>
    <row r="1621" spans="2:20" x14ac:dyDescent="0.25">
      <c r="B1621" t="str">
        <f>'[1]210 Y RFC'!A1621</f>
        <v>DEA840202MN6</v>
      </c>
      <c r="C1621" t="str">
        <f>'[1]210 Y RFC'!B1621</f>
        <v>210-1618</v>
      </c>
      <c r="D1621" t="str">
        <f>'[1]210 Y RFC'!C1621</f>
        <v>DISTRIBUIDORA ELECTRICA ASCENCIO SA DE CV</v>
      </c>
      <c r="E1621" s="28">
        <f>SUMIFS(Tabla16[TASA 16],Tabla16[NUM],Tabla1[[#This Row],[CODIGO]])</f>
        <v>0</v>
      </c>
      <c r="F1621" s="28">
        <f>SUMIFS(Tabla16[TASA 0%],Tabla16[NUM],Tabla1[[#This Row],[CODIGO]])</f>
        <v>0</v>
      </c>
      <c r="G1621" s="28">
        <f>SUMIFS(Tabla16[[EXENTO ]],Tabla16[NUM],Tabla1[[#This Row],[CODIGO]])</f>
        <v>0</v>
      </c>
      <c r="H1621" s="28">
        <f>SUMIFS(Tabla16[IVA],Tabla16[NUM],Tabla1[[#This Row],[CODIGO]])</f>
        <v>0</v>
      </c>
      <c r="I1621" s="28">
        <f>SUMIFS(Tabla16[ISR RET.],Tabla16[NUM],Tabla1[[#This Row],[CODIGO]])</f>
        <v>0</v>
      </c>
      <c r="J1621" s="28">
        <f>SUMIFS(Tabla16[IVA RET.],Tabla16[NUM],Tabla1[[#This Row],[CODIGO]])</f>
        <v>0</v>
      </c>
      <c r="K1621" t="str">
        <f>FIXED(Tabla1[[#This Row],[TASA 16%]],0)</f>
        <v>0</v>
      </c>
      <c r="L1621" t="str">
        <f>FIXED(Tabla1[[#This Row],[TASA 0%]],0)</f>
        <v>0</v>
      </c>
      <c r="M1621" t="str">
        <f>FIXED(Tabla1[[#This Row],[TASA EXE.]],0)</f>
        <v>0</v>
      </c>
      <c r="N1621" t="str">
        <f>FIXED(Tabla1[[#This Row],[IVA]],0)</f>
        <v>0</v>
      </c>
      <c r="O1621" t="str">
        <f>FIXED(Tabla1[[#This Row],[ISR RET]],0)</f>
        <v>0</v>
      </c>
      <c r="P1621" t="str">
        <f>FIXED(Tabla1[[#This Row],[IVA RET]],0)</f>
        <v>0</v>
      </c>
      <c r="R1621" s="35">
        <f>Tabla1[[#This Row],[TASA 16]]*16%</f>
        <v>0</v>
      </c>
    </row>
    <row r="1622" spans="2:20" x14ac:dyDescent="0.25">
      <c r="B1622" t="str">
        <f>'[1]210 Y RFC'!A1622</f>
        <v>PCI050502BG6</v>
      </c>
      <c r="C1622" t="str">
        <f>'[1]210 Y RFC'!B1622</f>
        <v>210-1619</v>
      </c>
      <c r="D1622" t="str">
        <f>'[1]210 Y RFC'!C1622</f>
        <v>PHARMA CIENTIFIC SA DE CV</v>
      </c>
      <c r="E1622" s="28">
        <f>SUMIFS(Tabla16[TASA 16],Tabla16[NUM],Tabla1[[#This Row],[CODIGO]])</f>
        <v>0</v>
      </c>
      <c r="F1622" s="28">
        <f>SUMIFS(Tabla16[TASA 0%],Tabla16[NUM],Tabla1[[#This Row],[CODIGO]])</f>
        <v>0</v>
      </c>
      <c r="G1622" s="28">
        <f>SUMIFS(Tabla16[[EXENTO ]],Tabla16[NUM],Tabla1[[#This Row],[CODIGO]])</f>
        <v>0</v>
      </c>
      <c r="H1622" s="28">
        <f>SUMIFS(Tabla16[IVA],Tabla16[NUM],Tabla1[[#This Row],[CODIGO]])</f>
        <v>0</v>
      </c>
      <c r="I1622" s="28">
        <f>SUMIFS(Tabla16[ISR RET.],Tabla16[NUM],Tabla1[[#This Row],[CODIGO]])</f>
        <v>0</v>
      </c>
      <c r="J1622" s="28">
        <f>SUMIFS(Tabla16[IVA RET.],Tabla16[NUM],Tabla1[[#This Row],[CODIGO]])</f>
        <v>0</v>
      </c>
      <c r="K1622" t="str">
        <f>FIXED(Tabla1[[#This Row],[TASA 16%]],0)</f>
        <v>0</v>
      </c>
      <c r="L1622" t="str">
        <f>FIXED(Tabla1[[#This Row],[TASA 0%]],0)</f>
        <v>0</v>
      </c>
      <c r="M1622" t="str">
        <f>FIXED(Tabla1[[#This Row],[TASA EXE.]],0)</f>
        <v>0</v>
      </c>
      <c r="N1622" t="str">
        <f>FIXED(Tabla1[[#This Row],[IVA]],0)</f>
        <v>0</v>
      </c>
      <c r="O1622" t="str">
        <f>FIXED(Tabla1[[#This Row],[ISR RET]],0)</f>
        <v>0</v>
      </c>
      <c r="P1622" t="str">
        <f>FIXED(Tabla1[[#This Row],[IVA RET]],0)</f>
        <v>0</v>
      </c>
      <c r="R1622" s="35">
        <f>Tabla1[[#This Row],[TASA 16]]*16%</f>
        <v>0</v>
      </c>
      <c r="T1622" s="67"/>
    </row>
    <row r="1623" spans="2:20" x14ac:dyDescent="0.25">
      <c r="B1623" t="str">
        <f>'[1]210 Y RFC'!A1623</f>
        <v>CAG061128658</v>
      </c>
      <c r="C1623" t="str">
        <f>'[1]210 Y RFC'!B1623</f>
        <v>210-1620</v>
      </c>
      <c r="D1623" t="str">
        <f>'[1]210 Y RFC'!C1623</f>
        <v>COMERCIAL DE ABARROTERAS GDL SA DE CV</v>
      </c>
      <c r="E1623" s="28">
        <f>SUMIFS(Tabla16[TASA 16],Tabla16[NUM],Tabla1[[#This Row],[CODIGO]])</f>
        <v>295898.9375</v>
      </c>
      <c r="F1623" s="28">
        <f>SUMIFS(Tabla16[TASA 0%],Tabla16[NUM],Tabla1[[#This Row],[CODIGO]])</f>
        <v>468842.97250000003</v>
      </c>
      <c r="G1623" s="28">
        <f>SUMIFS(Tabla16[[EXENTO ]],Tabla16[NUM],Tabla1[[#This Row],[CODIGO]])</f>
        <v>13426.7</v>
      </c>
      <c r="H1623" s="28">
        <f>SUMIFS(Tabla16[IVA],Tabla16[NUM],Tabla1[[#This Row],[CODIGO]])</f>
        <v>47343.83</v>
      </c>
      <c r="I1623" s="28">
        <f>SUMIFS(Tabla16[ISR RET.],Tabla16[NUM],Tabla1[[#This Row],[CODIGO]])</f>
        <v>0</v>
      </c>
      <c r="J1623" s="28">
        <f>SUMIFS(Tabla16[IVA RET.],Tabla16[NUM],Tabla1[[#This Row],[CODIGO]])</f>
        <v>0</v>
      </c>
      <c r="K1623" t="str">
        <f>FIXED(Tabla1[[#This Row],[TASA 16%]],0)</f>
        <v>295,899</v>
      </c>
      <c r="L1623" t="str">
        <f>FIXED(Tabla1[[#This Row],[TASA 0%]],0)</f>
        <v>468,843</v>
      </c>
      <c r="M1623" t="str">
        <f>FIXED(Tabla1[[#This Row],[TASA EXE.]],0)</f>
        <v>13,427</v>
      </c>
      <c r="N1623" t="str">
        <f>FIXED(Tabla1[[#This Row],[IVA]],0)</f>
        <v>47,344</v>
      </c>
      <c r="O1623" t="str">
        <f>FIXED(Tabla1[[#This Row],[ISR RET]],0)</f>
        <v>0</v>
      </c>
      <c r="P1623" t="str">
        <f>FIXED(Tabla1[[#This Row],[IVA RET]],0)</f>
        <v>0</v>
      </c>
      <c r="R1623" s="35">
        <f>Tabla1[[#This Row],[TASA 16]]*16%</f>
        <v>47343.840000000004</v>
      </c>
    </row>
    <row r="1624" spans="2:20" x14ac:dyDescent="0.25">
      <c r="B1624" t="str">
        <f>'[1]210 Y RFC'!A1624</f>
        <v>DAZ0611272E3</v>
      </c>
      <c r="C1624" t="str">
        <f>'[1]210 Y RFC'!B1624</f>
        <v>210-1621</v>
      </c>
      <c r="D1624" t="str">
        <f>'[1]210 Y RFC'!C1624</f>
        <v>DISTRIBUIDORA LOS AZUFRES SA DE CV</v>
      </c>
      <c r="E1624" s="28">
        <f>SUMIFS(Tabla16[TASA 16],Tabla16[NUM],Tabla1[[#This Row],[CODIGO]])</f>
        <v>0</v>
      </c>
      <c r="F1624" s="28">
        <f>SUMIFS(Tabla16[TASA 0%],Tabla16[NUM],Tabla1[[#This Row],[CODIGO]])</f>
        <v>0</v>
      </c>
      <c r="G1624" s="28">
        <f>SUMIFS(Tabla16[[EXENTO ]],Tabla16[NUM],Tabla1[[#This Row],[CODIGO]])</f>
        <v>0</v>
      </c>
      <c r="H1624" s="28">
        <f>SUMIFS(Tabla16[IVA],Tabla16[NUM],Tabla1[[#This Row],[CODIGO]])</f>
        <v>0</v>
      </c>
      <c r="I1624" s="28">
        <f>SUMIFS(Tabla16[ISR RET.],Tabla16[NUM],Tabla1[[#This Row],[CODIGO]])</f>
        <v>0</v>
      </c>
      <c r="J1624" s="28">
        <f>SUMIFS(Tabla16[IVA RET.],Tabla16[NUM],Tabla1[[#This Row],[CODIGO]])</f>
        <v>0</v>
      </c>
      <c r="K1624" t="str">
        <f>FIXED(Tabla1[[#This Row],[TASA 16%]],0)</f>
        <v>0</v>
      </c>
      <c r="L1624" t="str">
        <f>FIXED(Tabla1[[#This Row],[TASA 0%]],0)</f>
        <v>0</v>
      </c>
      <c r="M1624" t="str">
        <f>FIXED(Tabla1[[#This Row],[TASA EXE.]],0)</f>
        <v>0</v>
      </c>
      <c r="N1624" t="str">
        <f>FIXED(Tabla1[[#This Row],[IVA]],0)</f>
        <v>0</v>
      </c>
      <c r="O1624" t="str">
        <f>FIXED(Tabla1[[#This Row],[ISR RET]],0)</f>
        <v>0</v>
      </c>
      <c r="P1624" t="str">
        <f>FIXED(Tabla1[[#This Row],[IVA RET]],0)</f>
        <v>0</v>
      </c>
      <c r="R1624" s="35">
        <f>Tabla1[[#This Row],[TASA 16]]*16%</f>
        <v>0</v>
      </c>
    </row>
    <row r="1625" spans="2:20" x14ac:dyDescent="0.25">
      <c r="B1625" t="str">
        <f>'[1]210 Y RFC'!A1625</f>
        <v>TTE061002L39</v>
      </c>
      <c r="C1625" t="str">
        <f>'[1]210 Y RFC'!B1625</f>
        <v>210-1622</v>
      </c>
      <c r="D1625" t="str">
        <f>'[1]210 Y RFC'!C1625</f>
        <v>TODA TEMPORADA SA DE CV</v>
      </c>
      <c r="E1625" s="28">
        <f>SUMIFS(Tabla16[TASA 16],Tabla16[NUM],Tabla1[[#This Row],[CODIGO]])</f>
        <v>0</v>
      </c>
      <c r="F1625" s="28">
        <f>SUMIFS(Tabla16[TASA 0%],Tabla16[NUM],Tabla1[[#This Row],[CODIGO]])</f>
        <v>0</v>
      </c>
      <c r="G1625" s="28">
        <f>SUMIFS(Tabla16[[EXENTO ]],Tabla16[NUM],Tabla1[[#This Row],[CODIGO]])</f>
        <v>0</v>
      </c>
      <c r="H1625" s="28">
        <f>SUMIFS(Tabla16[IVA],Tabla16[NUM],Tabla1[[#This Row],[CODIGO]])</f>
        <v>0</v>
      </c>
      <c r="I1625" s="28">
        <f>SUMIFS(Tabla16[ISR RET.],Tabla16[NUM],Tabla1[[#This Row],[CODIGO]])</f>
        <v>0</v>
      </c>
      <c r="J1625" s="28">
        <f>SUMIFS(Tabla16[IVA RET.],Tabla16[NUM],Tabla1[[#This Row],[CODIGO]])</f>
        <v>0</v>
      </c>
      <c r="K1625" t="str">
        <f>FIXED(Tabla1[[#This Row],[TASA 16%]],0)</f>
        <v>0</v>
      </c>
      <c r="L1625" t="str">
        <f>FIXED(Tabla1[[#This Row],[TASA 0%]],0)</f>
        <v>0</v>
      </c>
      <c r="M1625" t="str">
        <f>FIXED(Tabla1[[#This Row],[TASA EXE.]],0)</f>
        <v>0</v>
      </c>
      <c r="N1625" t="str">
        <f>FIXED(Tabla1[[#This Row],[IVA]],0)</f>
        <v>0</v>
      </c>
      <c r="O1625" t="str">
        <f>FIXED(Tabla1[[#This Row],[ISR RET]],0)</f>
        <v>0</v>
      </c>
      <c r="P1625" t="str">
        <f>FIXED(Tabla1[[#This Row],[IVA RET]],0)</f>
        <v>0</v>
      </c>
      <c r="R1625" s="35">
        <f>Tabla1[[#This Row],[TASA 16]]*16%</f>
        <v>0</v>
      </c>
    </row>
    <row r="1626" spans="2:20" x14ac:dyDescent="0.25">
      <c r="B1626" t="str">
        <f>'[1]210 Y RFC'!A1626</f>
        <v>GOFL660227FF1</v>
      </c>
      <c r="C1626" t="str">
        <f>'[1]210 Y RFC'!B1626</f>
        <v>210-1623</v>
      </c>
      <c r="D1626" t="str">
        <f>'[1]210 Y RFC'!C1626</f>
        <v>GONZALEZ FONSECA MARIA DE LOURDES</v>
      </c>
      <c r="E1626" s="28">
        <f>SUMIFS(Tabla16[TASA 16],Tabla16[NUM],Tabla1[[#This Row],[CODIGO]])</f>
        <v>0</v>
      </c>
      <c r="F1626" s="28">
        <f>SUMIFS(Tabla16[TASA 0%],Tabla16[NUM],Tabla1[[#This Row],[CODIGO]])</f>
        <v>0</v>
      </c>
      <c r="G1626" s="28">
        <f>SUMIFS(Tabla16[[EXENTO ]],Tabla16[NUM],Tabla1[[#This Row],[CODIGO]])</f>
        <v>0</v>
      </c>
      <c r="H1626" s="28">
        <f>SUMIFS(Tabla16[IVA],Tabla16[NUM],Tabla1[[#This Row],[CODIGO]])</f>
        <v>0</v>
      </c>
      <c r="I1626" s="28">
        <f>SUMIFS(Tabla16[ISR RET.],Tabla16[NUM],Tabla1[[#This Row],[CODIGO]])</f>
        <v>0</v>
      </c>
      <c r="J1626" s="28">
        <f>SUMIFS(Tabla16[IVA RET.],Tabla16[NUM],Tabla1[[#This Row],[CODIGO]])</f>
        <v>0</v>
      </c>
      <c r="K1626" t="str">
        <f>FIXED(Tabla1[[#This Row],[TASA 16%]],0)</f>
        <v>0</v>
      </c>
      <c r="L1626" t="str">
        <f>FIXED(Tabla1[[#This Row],[TASA 0%]],0)</f>
        <v>0</v>
      </c>
      <c r="M1626" t="str">
        <f>FIXED(Tabla1[[#This Row],[TASA EXE.]],0)</f>
        <v>0</v>
      </c>
      <c r="N1626" t="str">
        <f>FIXED(Tabla1[[#This Row],[IVA]],0)</f>
        <v>0</v>
      </c>
      <c r="O1626" t="str">
        <f>FIXED(Tabla1[[#This Row],[ISR RET]],0)</f>
        <v>0</v>
      </c>
      <c r="P1626" t="str">
        <f>FIXED(Tabla1[[#This Row],[IVA RET]],0)</f>
        <v>0</v>
      </c>
      <c r="R1626" s="35">
        <f>Tabla1[[#This Row],[TASA 16]]*16%</f>
        <v>0</v>
      </c>
    </row>
    <row r="1627" spans="2:20" x14ac:dyDescent="0.25">
      <c r="B1627" t="str">
        <f>'[1]210 Y RFC'!A1627</f>
        <v>GALM7908273E8</v>
      </c>
      <c r="C1627" t="str">
        <f>'[1]210 Y RFC'!B1627</f>
        <v>210-1624</v>
      </c>
      <c r="D1627" t="str">
        <f>'[1]210 Y RFC'!C1627</f>
        <v>GARCIA LOZANO MIGUEL ANGEL</v>
      </c>
      <c r="E1627" s="28">
        <f>SUMIFS(Tabla16[TASA 16],Tabla16[NUM],Tabla1[[#This Row],[CODIGO]])</f>
        <v>0</v>
      </c>
      <c r="F1627" s="28">
        <f>SUMIFS(Tabla16[TASA 0%],Tabla16[NUM],Tabla1[[#This Row],[CODIGO]])</f>
        <v>0</v>
      </c>
      <c r="G1627" s="28">
        <f>SUMIFS(Tabla16[[EXENTO ]],Tabla16[NUM],Tabla1[[#This Row],[CODIGO]])</f>
        <v>0</v>
      </c>
      <c r="H1627" s="28">
        <f>SUMIFS(Tabla16[IVA],Tabla16[NUM],Tabla1[[#This Row],[CODIGO]])</f>
        <v>0</v>
      </c>
      <c r="I1627" s="28">
        <f>SUMIFS(Tabla16[ISR RET.],Tabla16[NUM],Tabla1[[#This Row],[CODIGO]])</f>
        <v>0</v>
      </c>
      <c r="J1627" s="28">
        <f>SUMIFS(Tabla16[IVA RET.],Tabla16[NUM],Tabla1[[#This Row],[CODIGO]])</f>
        <v>0</v>
      </c>
      <c r="K1627" t="str">
        <f>FIXED(Tabla1[[#This Row],[TASA 16%]],0)</f>
        <v>0</v>
      </c>
      <c r="L1627" t="str">
        <f>FIXED(Tabla1[[#This Row],[TASA 0%]],0)</f>
        <v>0</v>
      </c>
      <c r="M1627" t="str">
        <f>FIXED(Tabla1[[#This Row],[TASA EXE.]],0)</f>
        <v>0</v>
      </c>
      <c r="N1627" t="str">
        <f>FIXED(Tabla1[[#This Row],[IVA]],0)</f>
        <v>0</v>
      </c>
      <c r="O1627" t="str">
        <f>FIXED(Tabla1[[#This Row],[ISR RET]],0)</f>
        <v>0</v>
      </c>
      <c r="P1627" t="str">
        <f>FIXED(Tabla1[[#This Row],[IVA RET]],0)</f>
        <v>0</v>
      </c>
      <c r="R1627" s="35">
        <f>Tabla1[[#This Row],[TASA 16]]*16%</f>
        <v>0</v>
      </c>
    </row>
    <row r="1628" spans="2:20" x14ac:dyDescent="0.25">
      <c r="B1628" t="str">
        <f>'[1]210 Y RFC'!A1628</f>
        <v>PSH9905138L3</v>
      </c>
      <c r="C1628" t="str">
        <f>'[1]210 Y RFC'!B1628</f>
        <v>210-1625</v>
      </c>
      <c r="D1628" t="str">
        <f>'[1]210 Y RFC'!C1628</f>
        <v>PRODUCTOS SHIMELLY SA DE CV</v>
      </c>
      <c r="E1628" s="28">
        <f>SUMIFS(Tabla16[TASA 16],Tabla16[NUM],Tabla1[[#This Row],[CODIGO]])</f>
        <v>0</v>
      </c>
      <c r="F1628" s="28">
        <f>SUMIFS(Tabla16[TASA 0%],Tabla16[NUM],Tabla1[[#This Row],[CODIGO]])</f>
        <v>0</v>
      </c>
      <c r="G1628" s="28">
        <f>SUMIFS(Tabla16[[EXENTO ]],Tabla16[NUM],Tabla1[[#This Row],[CODIGO]])</f>
        <v>0</v>
      </c>
      <c r="H1628" s="28">
        <f>SUMIFS(Tabla16[IVA],Tabla16[NUM],Tabla1[[#This Row],[CODIGO]])</f>
        <v>0</v>
      </c>
      <c r="I1628" s="28">
        <f>SUMIFS(Tabla16[ISR RET.],Tabla16[NUM],Tabla1[[#This Row],[CODIGO]])</f>
        <v>0</v>
      </c>
      <c r="J1628" s="28">
        <f>SUMIFS(Tabla16[IVA RET.],Tabla16[NUM],Tabla1[[#This Row],[CODIGO]])</f>
        <v>0</v>
      </c>
      <c r="K1628" t="str">
        <f>FIXED(Tabla1[[#This Row],[TASA 16%]],0)</f>
        <v>0</v>
      </c>
      <c r="L1628" t="str">
        <f>FIXED(Tabla1[[#This Row],[TASA 0%]],0)</f>
        <v>0</v>
      </c>
      <c r="M1628" t="str">
        <f>FIXED(Tabla1[[#This Row],[TASA EXE.]],0)</f>
        <v>0</v>
      </c>
      <c r="N1628" t="str">
        <f>FIXED(Tabla1[[#This Row],[IVA]],0)</f>
        <v>0</v>
      </c>
      <c r="O1628" t="str">
        <f>FIXED(Tabla1[[#This Row],[ISR RET]],0)</f>
        <v>0</v>
      </c>
      <c r="P1628" t="str">
        <f>FIXED(Tabla1[[#This Row],[IVA RET]],0)</f>
        <v>0</v>
      </c>
      <c r="R1628" s="35">
        <f>Tabla1[[#This Row],[TASA 16]]*16%</f>
        <v>0</v>
      </c>
    </row>
    <row r="1629" spans="2:20" x14ac:dyDescent="0.25">
      <c r="B1629" t="str">
        <f>'[1]210 Y RFC'!A1629</f>
        <v>MEGL660828ME7</v>
      </c>
      <c r="C1629" t="str">
        <f>'[1]210 Y RFC'!B1629</f>
        <v>210-1626</v>
      </c>
      <c r="D1629" t="str">
        <f>'[1]210 Y RFC'!C1629</f>
        <v>MEDINA GARCIA LUZ AMPARO</v>
      </c>
      <c r="E1629" s="28">
        <f>SUMIFS(Tabla16[TASA 16],Tabla16[NUM],Tabla1[[#This Row],[CODIGO]])</f>
        <v>0</v>
      </c>
      <c r="F1629" s="28">
        <f>SUMIFS(Tabla16[TASA 0%],Tabla16[NUM],Tabla1[[#This Row],[CODIGO]])</f>
        <v>0</v>
      </c>
      <c r="G1629" s="28">
        <f>SUMIFS(Tabla16[[EXENTO ]],Tabla16[NUM],Tabla1[[#This Row],[CODIGO]])</f>
        <v>0</v>
      </c>
      <c r="H1629" s="28">
        <f>SUMIFS(Tabla16[IVA],Tabla16[NUM],Tabla1[[#This Row],[CODIGO]])</f>
        <v>0</v>
      </c>
      <c r="I1629" s="28">
        <f>SUMIFS(Tabla16[ISR RET.],Tabla16[NUM],Tabla1[[#This Row],[CODIGO]])</f>
        <v>0</v>
      </c>
      <c r="J1629" s="28">
        <f>SUMIFS(Tabla16[IVA RET.],Tabla16[NUM],Tabla1[[#This Row],[CODIGO]])</f>
        <v>0</v>
      </c>
      <c r="K1629" t="str">
        <f>FIXED(Tabla1[[#This Row],[TASA 16%]],0)</f>
        <v>0</v>
      </c>
      <c r="L1629" t="str">
        <f>FIXED(Tabla1[[#This Row],[TASA 0%]],0)</f>
        <v>0</v>
      </c>
      <c r="M1629" t="str">
        <f>FIXED(Tabla1[[#This Row],[TASA EXE.]],0)</f>
        <v>0</v>
      </c>
      <c r="N1629" t="str">
        <f>FIXED(Tabla1[[#This Row],[IVA]],0)</f>
        <v>0</v>
      </c>
      <c r="O1629" t="str">
        <f>FIXED(Tabla1[[#This Row],[ISR RET]],0)</f>
        <v>0</v>
      </c>
      <c r="P1629" t="str">
        <f>FIXED(Tabla1[[#This Row],[IVA RET]],0)</f>
        <v>0</v>
      </c>
      <c r="R1629" s="35">
        <f>Tabla1[[#This Row],[TASA 16]]*16%</f>
        <v>0</v>
      </c>
    </row>
    <row r="1630" spans="2:20" x14ac:dyDescent="0.25">
      <c r="B1630" t="str">
        <f>'[1]210 Y RFC'!A1630</f>
        <v>CAO051107SAA</v>
      </c>
      <c r="C1630" t="str">
        <f>'[1]210 Y RFC'!B1630</f>
        <v>210-1627</v>
      </c>
      <c r="D1630" t="str">
        <f>'[1]210 Y RFC'!C1630</f>
        <v>COMERCIALIZADORA DE ALUMINIO DE OCCIDENTE SA DE CV</v>
      </c>
      <c r="E1630" s="28">
        <f>SUMIFS(Tabla16[TASA 16],Tabla16[NUM],Tabla1[[#This Row],[CODIGO]])</f>
        <v>0</v>
      </c>
      <c r="F1630" s="28">
        <f>SUMIFS(Tabla16[TASA 0%],Tabla16[NUM],Tabla1[[#This Row],[CODIGO]])</f>
        <v>0</v>
      </c>
      <c r="G1630" s="28">
        <f>SUMIFS(Tabla16[[EXENTO ]],Tabla16[NUM],Tabla1[[#This Row],[CODIGO]])</f>
        <v>0</v>
      </c>
      <c r="H1630" s="28">
        <f>SUMIFS(Tabla16[IVA],Tabla16[NUM],Tabla1[[#This Row],[CODIGO]])</f>
        <v>0</v>
      </c>
      <c r="I1630" s="28">
        <f>SUMIFS(Tabla16[ISR RET.],Tabla16[NUM],Tabla1[[#This Row],[CODIGO]])</f>
        <v>0</v>
      </c>
      <c r="J1630" s="28">
        <f>SUMIFS(Tabla16[IVA RET.],Tabla16[NUM],Tabla1[[#This Row],[CODIGO]])</f>
        <v>0</v>
      </c>
      <c r="K1630" t="str">
        <f>FIXED(Tabla1[[#This Row],[TASA 16%]],0)</f>
        <v>0</v>
      </c>
      <c r="L1630" t="str">
        <f>FIXED(Tabla1[[#This Row],[TASA 0%]],0)</f>
        <v>0</v>
      </c>
      <c r="M1630" t="str">
        <f>FIXED(Tabla1[[#This Row],[TASA EXE.]],0)</f>
        <v>0</v>
      </c>
      <c r="N1630" t="str">
        <f>FIXED(Tabla1[[#This Row],[IVA]],0)</f>
        <v>0</v>
      </c>
      <c r="O1630" t="str">
        <f>FIXED(Tabla1[[#This Row],[ISR RET]],0)</f>
        <v>0</v>
      </c>
      <c r="P1630" t="str">
        <f>FIXED(Tabla1[[#This Row],[IVA RET]],0)</f>
        <v>0</v>
      </c>
      <c r="R1630" s="35">
        <f>Tabla1[[#This Row],[TASA 16]]*16%</f>
        <v>0</v>
      </c>
    </row>
    <row r="1631" spans="2:20" x14ac:dyDescent="0.25">
      <c r="B1631" t="str">
        <f>'[1]210 Y RFC'!A1631</f>
        <v>MUAS601116LV6</v>
      </c>
      <c r="C1631" t="str">
        <f>'[1]210 Y RFC'!B1631</f>
        <v>210-1628</v>
      </c>
      <c r="D1631" t="str">
        <f>'[1]210 Y RFC'!C1631</f>
        <v>MUÑOZ ASCENCIO SERGIO</v>
      </c>
      <c r="E1631" s="28">
        <f>SUMIFS(Tabla16[TASA 16],Tabla16[NUM],Tabla1[[#This Row],[CODIGO]])</f>
        <v>0</v>
      </c>
      <c r="F1631" s="28">
        <f>SUMIFS(Tabla16[TASA 0%],Tabla16[NUM],Tabla1[[#This Row],[CODIGO]])</f>
        <v>0</v>
      </c>
      <c r="G1631" s="28">
        <f>SUMIFS(Tabla16[[EXENTO ]],Tabla16[NUM],Tabla1[[#This Row],[CODIGO]])</f>
        <v>0</v>
      </c>
      <c r="H1631" s="28">
        <f>SUMIFS(Tabla16[IVA],Tabla16[NUM],Tabla1[[#This Row],[CODIGO]])</f>
        <v>0</v>
      </c>
      <c r="I1631" s="28">
        <f>SUMIFS(Tabla16[ISR RET.],Tabla16[NUM],Tabla1[[#This Row],[CODIGO]])</f>
        <v>0</v>
      </c>
      <c r="J1631" s="28">
        <f>SUMIFS(Tabla16[IVA RET.],Tabla16[NUM],Tabla1[[#This Row],[CODIGO]])</f>
        <v>0</v>
      </c>
      <c r="K1631" t="str">
        <f>FIXED(Tabla1[[#This Row],[TASA 16%]],0)</f>
        <v>0</v>
      </c>
      <c r="L1631" t="str">
        <f>FIXED(Tabla1[[#This Row],[TASA 0%]],0)</f>
        <v>0</v>
      </c>
      <c r="M1631" t="str">
        <f>FIXED(Tabla1[[#This Row],[TASA EXE.]],0)</f>
        <v>0</v>
      </c>
      <c r="N1631" t="str">
        <f>FIXED(Tabla1[[#This Row],[IVA]],0)</f>
        <v>0</v>
      </c>
      <c r="O1631" t="str">
        <f>FIXED(Tabla1[[#This Row],[ISR RET]],0)</f>
        <v>0</v>
      </c>
      <c r="P1631" t="str">
        <f>FIXED(Tabla1[[#This Row],[IVA RET]],0)</f>
        <v>0</v>
      </c>
      <c r="R1631" s="35">
        <f>Tabla1[[#This Row],[TASA 16]]*16%</f>
        <v>0</v>
      </c>
      <c r="T1631" s="67"/>
    </row>
    <row r="1632" spans="2:20" x14ac:dyDescent="0.25">
      <c r="B1632" t="str">
        <f>'[1]210 Y RFC'!A1632</f>
        <v>EAG811205M74</v>
      </c>
      <c r="C1632" t="str">
        <f>'[1]210 Y RFC'!B1632</f>
        <v>210-1629</v>
      </c>
      <c r="D1632" t="str">
        <f>'[1]210 Y RFC'!C1632</f>
        <v>EMBOTELLADORA AGA SA DE CV</v>
      </c>
      <c r="E1632" s="28">
        <f>SUMIFS(Tabla16[TASA 16],Tabla16[NUM],Tabla1[[#This Row],[CODIGO]])</f>
        <v>103280.25</v>
      </c>
      <c r="F1632" s="28">
        <f>SUMIFS(Tabla16[TASA 0%],Tabla16[NUM],Tabla1[[#This Row],[CODIGO]])</f>
        <v>36714.910000000003</v>
      </c>
      <c r="G1632" s="28">
        <f>SUMIFS(Tabla16[[EXENTO ]],Tabla16[NUM],Tabla1[[#This Row],[CODIGO]])</f>
        <v>0</v>
      </c>
      <c r="H1632" s="28">
        <f>SUMIFS(Tabla16[IVA],Tabla16[NUM],Tabla1[[#This Row],[CODIGO]])</f>
        <v>16524.84</v>
      </c>
      <c r="I1632" s="28">
        <f>SUMIFS(Tabla16[ISR RET.],Tabla16[NUM],Tabla1[[#This Row],[CODIGO]])</f>
        <v>0</v>
      </c>
      <c r="J1632" s="28">
        <f>SUMIFS(Tabla16[IVA RET.],Tabla16[NUM],Tabla1[[#This Row],[CODIGO]])</f>
        <v>0</v>
      </c>
      <c r="K1632" t="str">
        <f>FIXED(Tabla1[[#This Row],[TASA 16%]],0)</f>
        <v>103,280</v>
      </c>
      <c r="L1632" t="str">
        <f>FIXED(Tabla1[[#This Row],[TASA 0%]],0)</f>
        <v>36,715</v>
      </c>
      <c r="M1632" t="str">
        <f>FIXED(Tabla1[[#This Row],[TASA EXE.]],0)</f>
        <v>0</v>
      </c>
      <c r="N1632" t="str">
        <f>FIXED(Tabla1[[#This Row],[IVA]],0)</f>
        <v>16,525</v>
      </c>
      <c r="O1632" t="str">
        <f>FIXED(Tabla1[[#This Row],[ISR RET]],0)</f>
        <v>0</v>
      </c>
      <c r="P1632" t="str">
        <f>FIXED(Tabla1[[#This Row],[IVA RET]],0)</f>
        <v>0</v>
      </c>
      <c r="R1632" s="35">
        <f>Tabla1[[#This Row],[TASA 16]]*16%</f>
        <v>16524.8</v>
      </c>
    </row>
    <row r="1633" spans="2:20" x14ac:dyDescent="0.25">
      <c r="B1633" t="str">
        <f>'[1]210 Y RFC'!A1633</f>
        <v>GOMA8005247K6</v>
      </c>
      <c r="C1633" t="str">
        <f>'[1]210 Y RFC'!B1633</f>
        <v>210-1630</v>
      </c>
      <c r="D1633" t="str">
        <f>'[1]210 Y RFC'!C1633</f>
        <v>GONZALEZ MIRANDA ALVARO</v>
      </c>
      <c r="E1633" s="28">
        <f>SUMIFS(Tabla16[TASA 16],Tabla16[NUM],Tabla1[[#This Row],[CODIGO]])</f>
        <v>0</v>
      </c>
      <c r="F1633" s="28">
        <f>SUMIFS(Tabla16[TASA 0%],Tabla16[NUM],Tabla1[[#This Row],[CODIGO]])</f>
        <v>0</v>
      </c>
      <c r="G1633" s="28">
        <f>SUMIFS(Tabla16[[EXENTO ]],Tabla16[NUM],Tabla1[[#This Row],[CODIGO]])</f>
        <v>0</v>
      </c>
      <c r="H1633" s="28">
        <f>SUMIFS(Tabla16[IVA],Tabla16[NUM],Tabla1[[#This Row],[CODIGO]])</f>
        <v>0</v>
      </c>
      <c r="I1633" s="28">
        <f>SUMIFS(Tabla16[ISR RET.],Tabla16[NUM],Tabla1[[#This Row],[CODIGO]])</f>
        <v>0</v>
      </c>
      <c r="J1633" s="28">
        <f>SUMIFS(Tabla16[IVA RET.],Tabla16[NUM],Tabla1[[#This Row],[CODIGO]])</f>
        <v>0</v>
      </c>
      <c r="K1633" t="str">
        <f>FIXED(Tabla1[[#This Row],[TASA 16%]],0)</f>
        <v>0</v>
      </c>
      <c r="L1633" t="str">
        <f>FIXED(Tabla1[[#This Row],[TASA 0%]],0)</f>
        <v>0</v>
      </c>
      <c r="M1633" t="str">
        <f>FIXED(Tabla1[[#This Row],[TASA EXE.]],0)</f>
        <v>0</v>
      </c>
      <c r="N1633" t="str">
        <f>FIXED(Tabla1[[#This Row],[IVA]],0)</f>
        <v>0</v>
      </c>
      <c r="O1633" t="str">
        <f>FIXED(Tabla1[[#This Row],[ISR RET]],0)</f>
        <v>0</v>
      </c>
      <c r="P1633" t="str">
        <f>FIXED(Tabla1[[#This Row],[IVA RET]],0)</f>
        <v>0</v>
      </c>
      <c r="R1633" s="35">
        <f>Tabla1[[#This Row],[TASA 16]]*16%</f>
        <v>0</v>
      </c>
    </row>
    <row r="1634" spans="2:20" x14ac:dyDescent="0.25">
      <c r="B1634" t="str">
        <f>'[1]210 Y RFC'!A1634</f>
        <v>GOGM681223RP0</v>
      </c>
      <c r="C1634" t="str">
        <f>'[1]210 Y RFC'!B1634</f>
        <v>210-1631</v>
      </c>
      <c r="D1634" t="str">
        <f>'[1]210 Y RFC'!C1634</f>
        <v>GONZALEZ GUTIERREZ MARTIN</v>
      </c>
      <c r="E1634" s="28">
        <f>SUMIFS(Tabla16[TASA 16],Tabla16[NUM],Tabla1[[#This Row],[CODIGO]])</f>
        <v>0</v>
      </c>
      <c r="F1634" s="28">
        <f>SUMIFS(Tabla16[TASA 0%],Tabla16[NUM],Tabla1[[#This Row],[CODIGO]])</f>
        <v>0</v>
      </c>
      <c r="G1634" s="28">
        <f>SUMIFS(Tabla16[[EXENTO ]],Tabla16[NUM],Tabla1[[#This Row],[CODIGO]])</f>
        <v>0</v>
      </c>
      <c r="H1634" s="28">
        <f>SUMIFS(Tabla16[IVA],Tabla16[NUM],Tabla1[[#This Row],[CODIGO]])</f>
        <v>0</v>
      </c>
      <c r="I1634" s="28">
        <f>SUMIFS(Tabla16[ISR RET.],Tabla16[NUM],Tabla1[[#This Row],[CODIGO]])</f>
        <v>0</v>
      </c>
      <c r="J1634" s="28">
        <f>SUMIFS(Tabla16[IVA RET.],Tabla16[NUM],Tabla1[[#This Row],[CODIGO]])</f>
        <v>0</v>
      </c>
      <c r="K1634" t="str">
        <f>FIXED(Tabla1[[#This Row],[TASA 16%]],0)</f>
        <v>0</v>
      </c>
      <c r="L1634" t="str">
        <f>FIXED(Tabla1[[#This Row],[TASA 0%]],0)</f>
        <v>0</v>
      </c>
      <c r="M1634" t="str">
        <f>FIXED(Tabla1[[#This Row],[TASA EXE.]],0)</f>
        <v>0</v>
      </c>
      <c r="N1634" t="str">
        <f>FIXED(Tabla1[[#This Row],[IVA]],0)</f>
        <v>0</v>
      </c>
      <c r="O1634" t="str">
        <f>FIXED(Tabla1[[#This Row],[ISR RET]],0)</f>
        <v>0</v>
      </c>
      <c r="P1634" t="str">
        <f>FIXED(Tabla1[[#This Row],[IVA RET]],0)</f>
        <v>0</v>
      </c>
      <c r="R1634" s="35">
        <f>Tabla1[[#This Row],[TASA 16]]*16%</f>
        <v>0</v>
      </c>
    </row>
    <row r="1635" spans="2:20" x14ac:dyDescent="0.25">
      <c r="B1635" t="str">
        <f>'[1]210 Y RFC'!A1635</f>
        <v>BAPL8701279X8</v>
      </c>
      <c r="C1635" t="str">
        <f>'[1]210 Y RFC'!B1635</f>
        <v>210-1632</v>
      </c>
      <c r="D1635" t="str">
        <f>'[1]210 Y RFC'!C1635</f>
        <v>BARBA PEREZ LUZ ELENA</v>
      </c>
      <c r="E1635" s="28">
        <f>SUMIFS(Tabla16[TASA 16],Tabla16[NUM],Tabla1[[#This Row],[CODIGO]])</f>
        <v>0</v>
      </c>
      <c r="F1635" s="28">
        <f>SUMIFS(Tabla16[TASA 0%],Tabla16[NUM],Tabla1[[#This Row],[CODIGO]])</f>
        <v>0</v>
      </c>
      <c r="G1635" s="28">
        <f>SUMIFS(Tabla16[[EXENTO ]],Tabla16[NUM],Tabla1[[#This Row],[CODIGO]])</f>
        <v>0</v>
      </c>
      <c r="H1635" s="28">
        <f>SUMIFS(Tabla16[IVA],Tabla16[NUM],Tabla1[[#This Row],[CODIGO]])</f>
        <v>0</v>
      </c>
      <c r="I1635" s="28">
        <f>SUMIFS(Tabla16[ISR RET.],Tabla16[NUM],Tabla1[[#This Row],[CODIGO]])</f>
        <v>0</v>
      </c>
      <c r="J1635" s="28">
        <f>SUMIFS(Tabla16[IVA RET.],Tabla16[NUM],Tabla1[[#This Row],[CODIGO]])</f>
        <v>0</v>
      </c>
      <c r="K1635" t="str">
        <f>FIXED(Tabla1[[#This Row],[TASA 16%]],0)</f>
        <v>0</v>
      </c>
      <c r="L1635" t="str">
        <f>FIXED(Tabla1[[#This Row],[TASA 0%]],0)</f>
        <v>0</v>
      </c>
      <c r="M1635" t="str">
        <f>FIXED(Tabla1[[#This Row],[TASA EXE.]],0)</f>
        <v>0</v>
      </c>
      <c r="N1635" t="str">
        <f>FIXED(Tabla1[[#This Row],[IVA]],0)</f>
        <v>0</v>
      </c>
      <c r="O1635" t="str">
        <f>FIXED(Tabla1[[#This Row],[ISR RET]],0)</f>
        <v>0</v>
      </c>
      <c r="P1635" t="str">
        <f>FIXED(Tabla1[[#This Row],[IVA RET]],0)</f>
        <v>0</v>
      </c>
      <c r="R1635" s="35">
        <f>Tabla1[[#This Row],[TASA 16]]*16%</f>
        <v>0</v>
      </c>
      <c r="T1635" s="67"/>
    </row>
    <row r="1636" spans="2:20" x14ac:dyDescent="0.25">
      <c r="B1636" t="str">
        <f>'[1]210 Y RFC'!A1636</f>
        <v>PPS8501254K4</v>
      </c>
      <c r="C1636" t="str">
        <f>'[1]210 Y RFC'!B1636</f>
        <v>210-1633</v>
      </c>
      <c r="D1636" t="str">
        <f>'[1]210 Y RFC'!C1636</f>
        <v>PRODUCTOS DE PARAFINA LA SOLEDAD SA DE CV</v>
      </c>
      <c r="E1636" s="28">
        <f>SUMIFS(Tabla16[TASA 16],Tabla16[NUM],Tabla1[[#This Row],[CODIGO]])</f>
        <v>0</v>
      </c>
      <c r="F1636" s="28">
        <f>SUMIFS(Tabla16[TASA 0%],Tabla16[NUM],Tabla1[[#This Row],[CODIGO]])</f>
        <v>0</v>
      </c>
      <c r="G1636" s="28">
        <f>SUMIFS(Tabla16[[EXENTO ]],Tabla16[NUM],Tabla1[[#This Row],[CODIGO]])</f>
        <v>0</v>
      </c>
      <c r="H1636" s="28">
        <f>SUMIFS(Tabla16[IVA],Tabla16[NUM],Tabla1[[#This Row],[CODIGO]])</f>
        <v>0</v>
      </c>
      <c r="I1636" s="28">
        <f>SUMIFS(Tabla16[ISR RET.],Tabla16[NUM],Tabla1[[#This Row],[CODIGO]])</f>
        <v>0</v>
      </c>
      <c r="J1636" s="28">
        <f>SUMIFS(Tabla16[IVA RET.],Tabla16[NUM],Tabla1[[#This Row],[CODIGO]])</f>
        <v>0</v>
      </c>
      <c r="K1636" t="str">
        <f>FIXED(Tabla1[[#This Row],[TASA 16%]],0)</f>
        <v>0</v>
      </c>
      <c r="L1636" t="str">
        <f>FIXED(Tabla1[[#This Row],[TASA 0%]],0)</f>
        <v>0</v>
      </c>
      <c r="M1636" t="str">
        <f>FIXED(Tabla1[[#This Row],[TASA EXE.]],0)</f>
        <v>0</v>
      </c>
      <c r="N1636" t="str">
        <f>FIXED(Tabla1[[#This Row],[IVA]],0)</f>
        <v>0</v>
      </c>
      <c r="O1636" t="str">
        <f>FIXED(Tabla1[[#This Row],[ISR RET]],0)</f>
        <v>0</v>
      </c>
      <c r="P1636" t="str">
        <f>FIXED(Tabla1[[#This Row],[IVA RET]],0)</f>
        <v>0</v>
      </c>
      <c r="R1636" s="35">
        <f>Tabla1[[#This Row],[TASA 16]]*16%</f>
        <v>0</v>
      </c>
    </row>
    <row r="1637" spans="2:20" x14ac:dyDescent="0.25">
      <c r="B1637" t="str">
        <f>'[1]210 Y RFC'!A1637</f>
        <v>GAO061122T16</v>
      </c>
      <c r="C1637" t="str">
        <f>'[1]210 Y RFC'!B1637</f>
        <v>210-1634</v>
      </c>
      <c r="D1637" t="str">
        <f>'[1]210 Y RFC'!C1637</f>
        <v>GLOBAL ACCESS DE OCCIDENTE SA DE CV</v>
      </c>
      <c r="E1637" s="28">
        <f>SUMIFS(Tabla16[TASA 16],Tabla16[NUM],Tabla1[[#This Row],[CODIGO]])</f>
        <v>0</v>
      </c>
      <c r="F1637" s="28">
        <f>SUMIFS(Tabla16[TASA 0%],Tabla16[NUM],Tabla1[[#This Row],[CODIGO]])</f>
        <v>0</v>
      </c>
      <c r="G1637" s="28">
        <f>SUMIFS(Tabla16[[EXENTO ]],Tabla16[NUM],Tabla1[[#This Row],[CODIGO]])</f>
        <v>0</v>
      </c>
      <c r="H1637" s="28">
        <f>SUMIFS(Tabla16[IVA],Tabla16[NUM],Tabla1[[#This Row],[CODIGO]])</f>
        <v>0</v>
      </c>
      <c r="I1637" s="28">
        <f>SUMIFS(Tabla16[ISR RET.],Tabla16[NUM],Tabla1[[#This Row],[CODIGO]])</f>
        <v>0</v>
      </c>
      <c r="J1637" s="28">
        <f>SUMIFS(Tabla16[IVA RET.],Tabla16[NUM],Tabla1[[#This Row],[CODIGO]])</f>
        <v>0</v>
      </c>
      <c r="K1637" t="str">
        <f>FIXED(Tabla1[[#This Row],[TASA 16%]],0)</f>
        <v>0</v>
      </c>
      <c r="L1637" t="str">
        <f>FIXED(Tabla1[[#This Row],[TASA 0%]],0)</f>
        <v>0</v>
      </c>
      <c r="M1637" t="str">
        <f>FIXED(Tabla1[[#This Row],[TASA EXE.]],0)</f>
        <v>0</v>
      </c>
      <c r="N1637" t="str">
        <f>FIXED(Tabla1[[#This Row],[IVA]],0)</f>
        <v>0</v>
      </c>
      <c r="O1637" t="str">
        <f>FIXED(Tabla1[[#This Row],[ISR RET]],0)</f>
        <v>0</v>
      </c>
      <c r="P1637" t="str">
        <f>FIXED(Tabla1[[#This Row],[IVA RET]],0)</f>
        <v>0</v>
      </c>
      <c r="R1637" s="35">
        <f>Tabla1[[#This Row],[TASA 16]]*16%</f>
        <v>0</v>
      </c>
    </row>
    <row r="1638" spans="2:20" x14ac:dyDescent="0.25">
      <c r="B1638" t="str">
        <f>'[1]210 Y RFC'!A1638</f>
        <v>SMO021121S44</v>
      </c>
      <c r="C1638" t="str">
        <f>'[1]210 Y RFC'!B1638</f>
        <v>210-1635</v>
      </c>
      <c r="D1638" t="str">
        <f>'[1]210 Y RFC'!C1638</f>
        <v>SOLANA MOTORS SA DE CV</v>
      </c>
      <c r="E1638" s="28">
        <f>SUMIFS(Tabla16[TASA 16],Tabla16[NUM],Tabla1[[#This Row],[CODIGO]])</f>
        <v>0</v>
      </c>
      <c r="F1638" s="28">
        <f>SUMIFS(Tabla16[TASA 0%],Tabla16[NUM],Tabla1[[#This Row],[CODIGO]])</f>
        <v>0</v>
      </c>
      <c r="G1638" s="28">
        <f>SUMIFS(Tabla16[[EXENTO ]],Tabla16[NUM],Tabla1[[#This Row],[CODIGO]])</f>
        <v>0</v>
      </c>
      <c r="H1638" s="28">
        <f>SUMIFS(Tabla16[IVA],Tabla16[NUM],Tabla1[[#This Row],[CODIGO]])</f>
        <v>0</v>
      </c>
      <c r="I1638" s="28">
        <f>SUMIFS(Tabla16[ISR RET.],Tabla16[NUM],Tabla1[[#This Row],[CODIGO]])</f>
        <v>0</v>
      </c>
      <c r="J1638" s="28">
        <f>SUMIFS(Tabla16[IVA RET.],Tabla16[NUM],Tabla1[[#This Row],[CODIGO]])</f>
        <v>0</v>
      </c>
      <c r="K1638" t="str">
        <f>FIXED(Tabla1[[#This Row],[TASA 16%]],0)</f>
        <v>0</v>
      </c>
      <c r="L1638" t="str">
        <f>FIXED(Tabla1[[#This Row],[TASA 0%]],0)</f>
        <v>0</v>
      </c>
      <c r="M1638" t="str">
        <f>FIXED(Tabla1[[#This Row],[TASA EXE.]],0)</f>
        <v>0</v>
      </c>
      <c r="N1638" t="str">
        <f>FIXED(Tabla1[[#This Row],[IVA]],0)</f>
        <v>0</v>
      </c>
      <c r="O1638" t="str">
        <f>FIXED(Tabla1[[#This Row],[ISR RET]],0)</f>
        <v>0</v>
      </c>
      <c r="P1638" t="str">
        <f>FIXED(Tabla1[[#This Row],[IVA RET]],0)</f>
        <v>0</v>
      </c>
      <c r="R1638" s="35">
        <f>Tabla1[[#This Row],[TASA 16]]*16%</f>
        <v>0</v>
      </c>
    </row>
    <row r="1639" spans="2:20" x14ac:dyDescent="0.25">
      <c r="B1639" t="str">
        <f>'[1]210 Y RFC'!A1639</f>
        <v>PGA92012897A</v>
      </c>
      <c r="C1639" t="str">
        <f>'[1]210 Y RFC'!B1639</f>
        <v>210-1636</v>
      </c>
      <c r="D1639" t="str">
        <f>'[1]210 Y RFC'!C1639</f>
        <v>PROMEDICA GARCIA SA DE CV</v>
      </c>
      <c r="E1639" s="28">
        <f>SUMIFS(Tabla16[TASA 16],Tabla16[NUM],Tabla1[[#This Row],[CODIGO]])</f>
        <v>0</v>
      </c>
      <c r="F1639" s="28">
        <f>SUMIFS(Tabla16[TASA 0%],Tabla16[NUM],Tabla1[[#This Row],[CODIGO]])</f>
        <v>0</v>
      </c>
      <c r="G1639" s="28">
        <f>SUMIFS(Tabla16[[EXENTO ]],Tabla16[NUM],Tabla1[[#This Row],[CODIGO]])</f>
        <v>0</v>
      </c>
      <c r="H1639" s="28">
        <f>SUMIFS(Tabla16[IVA],Tabla16[NUM],Tabla1[[#This Row],[CODIGO]])</f>
        <v>0</v>
      </c>
      <c r="I1639" s="28">
        <f>SUMIFS(Tabla16[ISR RET.],Tabla16[NUM],Tabla1[[#This Row],[CODIGO]])</f>
        <v>0</v>
      </c>
      <c r="J1639" s="28">
        <f>SUMIFS(Tabla16[IVA RET.],Tabla16[NUM],Tabla1[[#This Row],[CODIGO]])</f>
        <v>0</v>
      </c>
      <c r="K1639" t="str">
        <f>FIXED(Tabla1[[#This Row],[TASA 16%]],0)</f>
        <v>0</v>
      </c>
      <c r="L1639" t="str">
        <f>FIXED(Tabla1[[#This Row],[TASA 0%]],0)</f>
        <v>0</v>
      </c>
      <c r="M1639" t="str">
        <f>FIXED(Tabla1[[#This Row],[TASA EXE.]],0)</f>
        <v>0</v>
      </c>
      <c r="N1639" t="str">
        <f>FIXED(Tabla1[[#This Row],[IVA]],0)</f>
        <v>0</v>
      </c>
      <c r="O1639" t="str">
        <f>FIXED(Tabla1[[#This Row],[ISR RET]],0)</f>
        <v>0</v>
      </c>
      <c r="P1639" t="str">
        <f>FIXED(Tabla1[[#This Row],[IVA RET]],0)</f>
        <v>0</v>
      </c>
      <c r="R1639" s="35">
        <f>Tabla1[[#This Row],[TASA 16]]*16%</f>
        <v>0</v>
      </c>
      <c r="T1639" s="67"/>
    </row>
    <row r="1640" spans="2:20" x14ac:dyDescent="0.25">
      <c r="B1640" t="str">
        <f>'[1]210 Y RFC'!A1640</f>
        <v>EEC950523FN1</v>
      </c>
      <c r="C1640" t="str">
        <f>'[1]210 Y RFC'!B1640</f>
        <v>210-1637</v>
      </c>
      <c r="D1640" t="str">
        <f>'[1]210 Y RFC'!C1640</f>
        <v>EMPAQUES ESPECIALIZADOS DEL CENTRO SA DE CV</v>
      </c>
      <c r="E1640" s="28">
        <f>SUMIFS(Tabla16[TASA 16],Tabla16[NUM],Tabla1[[#This Row],[CODIGO]])</f>
        <v>0</v>
      </c>
      <c r="F1640" s="28">
        <f>SUMIFS(Tabla16[TASA 0%],Tabla16[NUM],Tabla1[[#This Row],[CODIGO]])</f>
        <v>0</v>
      </c>
      <c r="G1640" s="28">
        <f>SUMIFS(Tabla16[[EXENTO ]],Tabla16[NUM],Tabla1[[#This Row],[CODIGO]])</f>
        <v>0</v>
      </c>
      <c r="H1640" s="28">
        <f>SUMIFS(Tabla16[IVA],Tabla16[NUM],Tabla1[[#This Row],[CODIGO]])</f>
        <v>0</v>
      </c>
      <c r="I1640" s="28">
        <f>SUMIFS(Tabla16[ISR RET.],Tabla16[NUM],Tabla1[[#This Row],[CODIGO]])</f>
        <v>0</v>
      </c>
      <c r="J1640" s="28">
        <f>SUMIFS(Tabla16[IVA RET.],Tabla16[NUM],Tabla1[[#This Row],[CODIGO]])</f>
        <v>0</v>
      </c>
      <c r="K1640" t="str">
        <f>FIXED(Tabla1[[#This Row],[TASA 16%]],0)</f>
        <v>0</v>
      </c>
      <c r="L1640" t="str">
        <f>FIXED(Tabla1[[#This Row],[TASA 0%]],0)</f>
        <v>0</v>
      </c>
      <c r="M1640" t="str">
        <f>FIXED(Tabla1[[#This Row],[TASA EXE.]],0)</f>
        <v>0</v>
      </c>
      <c r="N1640" t="str">
        <f>FIXED(Tabla1[[#This Row],[IVA]],0)</f>
        <v>0</v>
      </c>
      <c r="O1640" t="str">
        <f>FIXED(Tabla1[[#This Row],[ISR RET]],0)</f>
        <v>0</v>
      </c>
      <c r="P1640" t="str">
        <f>FIXED(Tabla1[[#This Row],[IVA RET]],0)</f>
        <v>0</v>
      </c>
      <c r="R1640" s="35">
        <f>Tabla1[[#This Row],[TASA 16]]*16%</f>
        <v>0</v>
      </c>
    </row>
    <row r="1641" spans="2:20" x14ac:dyDescent="0.25">
      <c r="B1641" t="str">
        <f>'[1]210 Y RFC'!A1641</f>
        <v>DPA040429TA8</v>
      </c>
      <c r="C1641" t="str">
        <f>'[1]210 Y RFC'!B1641</f>
        <v>210-1638</v>
      </c>
      <c r="D1641" t="str">
        <f>'[1]210 Y RFC'!C1641</f>
        <v>DESARROLLO DE PRODUCTOS ALIMENTICIOS LA INTEGRAL SA DE CV</v>
      </c>
      <c r="E1641" s="28">
        <f>SUMIFS(Tabla16[TASA 16],Tabla16[NUM],Tabla1[[#This Row],[CODIGO]])</f>
        <v>0</v>
      </c>
      <c r="F1641" s="28">
        <f>SUMIFS(Tabla16[TASA 0%],Tabla16[NUM],Tabla1[[#This Row],[CODIGO]])</f>
        <v>36796.18</v>
      </c>
      <c r="G1641" s="28">
        <f>SUMIFS(Tabla16[[EXENTO ]],Tabla16[NUM],Tabla1[[#This Row],[CODIGO]])</f>
        <v>2944.1200000000003</v>
      </c>
      <c r="H1641" s="28">
        <f>SUMIFS(Tabla16[IVA],Tabla16[NUM],Tabla1[[#This Row],[CODIGO]])</f>
        <v>0</v>
      </c>
      <c r="I1641" s="28">
        <f>SUMIFS(Tabla16[ISR RET.],Tabla16[NUM],Tabla1[[#This Row],[CODIGO]])</f>
        <v>0</v>
      </c>
      <c r="J1641" s="28">
        <f>SUMIFS(Tabla16[IVA RET.],Tabla16[NUM],Tabla1[[#This Row],[CODIGO]])</f>
        <v>0</v>
      </c>
      <c r="K1641" t="str">
        <f>FIXED(Tabla1[[#This Row],[TASA 16%]],0)</f>
        <v>0</v>
      </c>
      <c r="L1641" t="str">
        <f>FIXED(Tabla1[[#This Row],[TASA 0%]],0)</f>
        <v>36,796</v>
      </c>
      <c r="M1641" t="str">
        <f>FIXED(Tabla1[[#This Row],[TASA EXE.]],0)</f>
        <v>2,944</v>
      </c>
      <c r="N1641" t="str">
        <f>FIXED(Tabla1[[#This Row],[IVA]],0)</f>
        <v>0</v>
      </c>
      <c r="O1641" t="str">
        <f>FIXED(Tabla1[[#This Row],[ISR RET]],0)</f>
        <v>0</v>
      </c>
      <c r="P1641" t="str">
        <f>FIXED(Tabla1[[#This Row],[IVA RET]],0)</f>
        <v>0</v>
      </c>
      <c r="R1641" s="35">
        <f>Tabla1[[#This Row],[TASA 16]]*16%</f>
        <v>0</v>
      </c>
    </row>
    <row r="1642" spans="2:20" x14ac:dyDescent="0.25">
      <c r="B1642" t="str">
        <f>'[1]210 Y RFC'!A1642</f>
        <v>VATA620312434</v>
      </c>
      <c r="C1642" t="str">
        <f>'[1]210 Y RFC'!B1642</f>
        <v>210-1639</v>
      </c>
      <c r="D1642" t="str">
        <f>'[1]210 Y RFC'!C1642</f>
        <v>VACA TORRES ALBERTO</v>
      </c>
      <c r="E1642" s="28">
        <f>SUMIFS(Tabla16[TASA 16],Tabla16[NUM],Tabla1[[#This Row],[CODIGO]])</f>
        <v>0</v>
      </c>
      <c r="F1642" s="28">
        <f>SUMIFS(Tabla16[TASA 0%],Tabla16[NUM],Tabla1[[#This Row],[CODIGO]])</f>
        <v>0</v>
      </c>
      <c r="G1642" s="28">
        <f>SUMIFS(Tabla16[[EXENTO ]],Tabla16[NUM],Tabla1[[#This Row],[CODIGO]])</f>
        <v>0</v>
      </c>
      <c r="H1642" s="28">
        <f>SUMIFS(Tabla16[IVA],Tabla16[NUM],Tabla1[[#This Row],[CODIGO]])</f>
        <v>0</v>
      </c>
      <c r="I1642" s="28">
        <f>SUMIFS(Tabla16[ISR RET.],Tabla16[NUM],Tabla1[[#This Row],[CODIGO]])</f>
        <v>0</v>
      </c>
      <c r="J1642" s="28">
        <f>SUMIFS(Tabla16[IVA RET.],Tabla16[NUM],Tabla1[[#This Row],[CODIGO]])</f>
        <v>0</v>
      </c>
      <c r="K1642" t="str">
        <f>FIXED(Tabla1[[#This Row],[TASA 16%]],0)</f>
        <v>0</v>
      </c>
      <c r="L1642" t="str">
        <f>FIXED(Tabla1[[#This Row],[TASA 0%]],0)</f>
        <v>0</v>
      </c>
      <c r="M1642" t="str">
        <f>FIXED(Tabla1[[#This Row],[TASA EXE.]],0)</f>
        <v>0</v>
      </c>
      <c r="N1642" t="str">
        <f>FIXED(Tabla1[[#This Row],[IVA]],0)</f>
        <v>0</v>
      </c>
      <c r="O1642" t="str">
        <f>FIXED(Tabla1[[#This Row],[ISR RET]],0)</f>
        <v>0</v>
      </c>
      <c r="P1642" t="str">
        <f>FIXED(Tabla1[[#This Row],[IVA RET]],0)</f>
        <v>0</v>
      </c>
      <c r="R1642" s="35">
        <f>Tabla1[[#This Row],[TASA 16]]*16%</f>
        <v>0</v>
      </c>
    </row>
    <row r="1643" spans="2:20" x14ac:dyDescent="0.25">
      <c r="B1643" t="str">
        <f>'[1]210 Y RFC'!A1643</f>
        <v>PFN010206UX4</v>
      </c>
      <c r="C1643" t="str">
        <f>'[1]210 Y RFC'!B1643</f>
        <v>210-1640</v>
      </c>
      <c r="D1643" t="str">
        <f>'[1]210 Y RFC'!C1643</f>
        <v>PROMOTORA DE FARMACOS NACIONALES SA DE CV</v>
      </c>
      <c r="E1643" s="28">
        <f>SUMIFS(Tabla16[TASA 16],Tabla16[NUM],Tabla1[[#This Row],[CODIGO]])</f>
        <v>0</v>
      </c>
      <c r="F1643" s="28">
        <f>SUMIFS(Tabla16[TASA 0%],Tabla16[NUM],Tabla1[[#This Row],[CODIGO]])</f>
        <v>0</v>
      </c>
      <c r="G1643" s="28">
        <f>SUMIFS(Tabla16[[EXENTO ]],Tabla16[NUM],Tabla1[[#This Row],[CODIGO]])</f>
        <v>0</v>
      </c>
      <c r="H1643" s="28">
        <f>SUMIFS(Tabla16[IVA],Tabla16[NUM],Tabla1[[#This Row],[CODIGO]])</f>
        <v>0</v>
      </c>
      <c r="I1643" s="28">
        <f>SUMIFS(Tabla16[ISR RET.],Tabla16[NUM],Tabla1[[#This Row],[CODIGO]])</f>
        <v>0</v>
      </c>
      <c r="J1643" s="28">
        <f>SUMIFS(Tabla16[IVA RET.],Tabla16[NUM],Tabla1[[#This Row],[CODIGO]])</f>
        <v>0</v>
      </c>
      <c r="K1643" t="str">
        <f>FIXED(Tabla1[[#This Row],[TASA 16%]],0)</f>
        <v>0</v>
      </c>
      <c r="L1643" t="str">
        <f>FIXED(Tabla1[[#This Row],[TASA 0%]],0)</f>
        <v>0</v>
      </c>
      <c r="M1643" t="str">
        <f>FIXED(Tabla1[[#This Row],[TASA EXE.]],0)</f>
        <v>0</v>
      </c>
      <c r="N1643" t="str">
        <f>FIXED(Tabla1[[#This Row],[IVA]],0)</f>
        <v>0</v>
      </c>
      <c r="O1643" t="str">
        <f>FIXED(Tabla1[[#This Row],[ISR RET]],0)</f>
        <v>0</v>
      </c>
      <c r="P1643" t="str">
        <f>FIXED(Tabla1[[#This Row],[IVA RET]],0)</f>
        <v>0</v>
      </c>
      <c r="R1643" s="35">
        <f>Tabla1[[#This Row],[TASA 16]]*16%</f>
        <v>0</v>
      </c>
    </row>
    <row r="1644" spans="2:20" x14ac:dyDescent="0.25">
      <c r="B1644" t="str">
        <f>'[1]210 Y RFC'!A1644</f>
        <v>NAO860429H22</v>
      </c>
      <c r="C1644" t="str">
        <f>'[1]210 Y RFC'!B1644</f>
        <v>210-1641</v>
      </c>
      <c r="D1644" t="str">
        <f>'[1]210 Y RFC'!C1644</f>
        <v>NUEVA AUTOMOTRIZ OCCIDENTAL SA DE CV</v>
      </c>
      <c r="E1644" s="28">
        <f>SUMIFS(Tabla16[TASA 16],Tabla16[NUM],Tabla1[[#This Row],[CODIGO]])</f>
        <v>0</v>
      </c>
      <c r="F1644" s="28">
        <f>SUMIFS(Tabla16[TASA 0%],Tabla16[NUM],Tabla1[[#This Row],[CODIGO]])</f>
        <v>0</v>
      </c>
      <c r="G1644" s="28">
        <f>SUMIFS(Tabla16[[EXENTO ]],Tabla16[NUM],Tabla1[[#This Row],[CODIGO]])</f>
        <v>0</v>
      </c>
      <c r="H1644" s="28">
        <f>SUMIFS(Tabla16[IVA],Tabla16[NUM],Tabla1[[#This Row],[CODIGO]])</f>
        <v>0</v>
      </c>
      <c r="I1644" s="28">
        <f>SUMIFS(Tabla16[ISR RET.],Tabla16[NUM],Tabla1[[#This Row],[CODIGO]])</f>
        <v>0</v>
      </c>
      <c r="J1644" s="28">
        <f>SUMIFS(Tabla16[IVA RET.],Tabla16[NUM],Tabla1[[#This Row],[CODIGO]])</f>
        <v>0</v>
      </c>
      <c r="K1644" t="str">
        <f>FIXED(Tabla1[[#This Row],[TASA 16%]],0)</f>
        <v>0</v>
      </c>
      <c r="L1644" t="str">
        <f>FIXED(Tabla1[[#This Row],[TASA 0%]],0)</f>
        <v>0</v>
      </c>
      <c r="M1644" t="str">
        <f>FIXED(Tabla1[[#This Row],[TASA EXE.]],0)</f>
        <v>0</v>
      </c>
      <c r="N1644" t="str">
        <f>FIXED(Tabla1[[#This Row],[IVA]],0)</f>
        <v>0</v>
      </c>
      <c r="O1644" t="str">
        <f>FIXED(Tabla1[[#This Row],[ISR RET]],0)</f>
        <v>0</v>
      </c>
      <c r="P1644" t="str">
        <f>FIXED(Tabla1[[#This Row],[IVA RET]],0)</f>
        <v>0</v>
      </c>
      <c r="R1644" s="35">
        <f>Tabla1[[#This Row],[TASA 16]]*16%</f>
        <v>0</v>
      </c>
    </row>
    <row r="1645" spans="2:20" x14ac:dyDescent="0.25">
      <c r="B1645" t="str">
        <f>'[1]210 Y RFC'!A1645</f>
        <v>HEMA590125RY7</v>
      </c>
      <c r="C1645" t="str">
        <f>'[1]210 Y RFC'!B1645</f>
        <v>210-1642</v>
      </c>
      <c r="D1645" t="str">
        <f>'[1]210 Y RFC'!C1645</f>
        <v>HERRERA MARTINEZ MARIA ANGELICA</v>
      </c>
      <c r="E1645" s="28">
        <f>SUMIFS(Tabla16[TASA 16],Tabla16[NUM],Tabla1[[#This Row],[CODIGO]])</f>
        <v>0</v>
      </c>
      <c r="F1645" s="28">
        <f>SUMIFS(Tabla16[TASA 0%],Tabla16[NUM],Tabla1[[#This Row],[CODIGO]])</f>
        <v>0</v>
      </c>
      <c r="G1645" s="28">
        <f>SUMIFS(Tabla16[[EXENTO ]],Tabla16[NUM],Tabla1[[#This Row],[CODIGO]])</f>
        <v>0</v>
      </c>
      <c r="H1645" s="28">
        <f>SUMIFS(Tabla16[IVA],Tabla16[NUM],Tabla1[[#This Row],[CODIGO]])</f>
        <v>0</v>
      </c>
      <c r="I1645" s="28">
        <f>SUMIFS(Tabla16[ISR RET.],Tabla16[NUM],Tabla1[[#This Row],[CODIGO]])</f>
        <v>0</v>
      </c>
      <c r="J1645" s="28">
        <f>SUMIFS(Tabla16[IVA RET.],Tabla16[NUM],Tabla1[[#This Row],[CODIGO]])</f>
        <v>0</v>
      </c>
      <c r="K1645" t="str">
        <f>FIXED(Tabla1[[#This Row],[TASA 16%]],0)</f>
        <v>0</v>
      </c>
      <c r="L1645" t="str">
        <f>FIXED(Tabla1[[#This Row],[TASA 0%]],0)</f>
        <v>0</v>
      </c>
      <c r="M1645" t="str">
        <f>FIXED(Tabla1[[#This Row],[TASA EXE.]],0)</f>
        <v>0</v>
      </c>
      <c r="N1645" t="str">
        <f>FIXED(Tabla1[[#This Row],[IVA]],0)</f>
        <v>0</v>
      </c>
      <c r="O1645" t="str">
        <f>FIXED(Tabla1[[#This Row],[ISR RET]],0)</f>
        <v>0</v>
      </c>
      <c r="P1645" t="str">
        <f>FIXED(Tabla1[[#This Row],[IVA RET]],0)</f>
        <v>0</v>
      </c>
      <c r="R1645" s="35">
        <f>Tabla1[[#This Row],[TASA 16]]*16%</f>
        <v>0</v>
      </c>
    </row>
    <row r="1646" spans="2:20" x14ac:dyDescent="0.25">
      <c r="B1646" t="str">
        <f>'[1]210 Y RFC'!A1646</f>
        <v>ISA951017A10</v>
      </c>
      <c r="C1646" t="str">
        <f>'[1]210 Y RFC'!B1646</f>
        <v>210-1643</v>
      </c>
      <c r="D1646" t="str">
        <f>'[1]210 Y RFC'!C1646</f>
        <v>INDUSTRIAS SALCOM SA DE CV</v>
      </c>
      <c r="E1646" s="28">
        <f>SUMIFS(Tabla16[TASA 16],Tabla16[NUM],Tabla1[[#This Row],[CODIGO]])</f>
        <v>0</v>
      </c>
      <c r="F1646" s="28">
        <f>SUMIFS(Tabla16[TASA 0%],Tabla16[NUM],Tabla1[[#This Row],[CODIGO]])</f>
        <v>0</v>
      </c>
      <c r="G1646" s="28">
        <f>SUMIFS(Tabla16[[EXENTO ]],Tabla16[NUM],Tabla1[[#This Row],[CODIGO]])</f>
        <v>0</v>
      </c>
      <c r="H1646" s="28">
        <f>SUMIFS(Tabla16[IVA],Tabla16[NUM],Tabla1[[#This Row],[CODIGO]])</f>
        <v>0</v>
      </c>
      <c r="I1646" s="28">
        <f>SUMIFS(Tabla16[ISR RET.],Tabla16[NUM],Tabla1[[#This Row],[CODIGO]])</f>
        <v>0</v>
      </c>
      <c r="J1646" s="28">
        <f>SUMIFS(Tabla16[IVA RET.],Tabla16[NUM],Tabla1[[#This Row],[CODIGO]])</f>
        <v>0</v>
      </c>
      <c r="K1646" t="str">
        <f>FIXED(Tabla1[[#This Row],[TASA 16%]],0)</f>
        <v>0</v>
      </c>
      <c r="L1646" t="str">
        <f>FIXED(Tabla1[[#This Row],[TASA 0%]],0)</f>
        <v>0</v>
      </c>
      <c r="M1646" t="str">
        <f>FIXED(Tabla1[[#This Row],[TASA EXE.]],0)</f>
        <v>0</v>
      </c>
      <c r="N1646" t="str">
        <f>FIXED(Tabla1[[#This Row],[IVA]],0)</f>
        <v>0</v>
      </c>
      <c r="O1646" t="str">
        <f>FIXED(Tabla1[[#This Row],[ISR RET]],0)</f>
        <v>0</v>
      </c>
      <c r="P1646" t="str">
        <f>FIXED(Tabla1[[#This Row],[IVA RET]],0)</f>
        <v>0</v>
      </c>
      <c r="R1646" s="35">
        <f>Tabla1[[#This Row],[TASA 16]]*16%</f>
        <v>0</v>
      </c>
    </row>
    <row r="1647" spans="2:20" x14ac:dyDescent="0.25">
      <c r="B1647" t="str">
        <f>'[1]210 Y RFC'!A1647</f>
        <v>BBA940707IE1</v>
      </c>
      <c r="C1647" t="str">
        <f>'[1]210 Y RFC'!B1647</f>
        <v>210-1644</v>
      </c>
      <c r="D1647" t="str">
        <f>'[1]210 Y RFC'!C1647</f>
        <v>BANCO DEL BAJIO SA</v>
      </c>
      <c r="E1647" s="28">
        <f>SUMIFS(Tabla16[TASA 16],Tabla16[NUM],Tabla1[[#This Row],[CODIGO]])</f>
        <v>0</v>
      </c>
      <c r="F1647" s="28">
        <f>SUMIFS(Tabla16[TASA 0%],Tabla16[NUM],Tabla1[[#This Row],[CODIGO]])</f>
        <v>0</v>
      </c>
      <c r="G1647" s="28">
        <f>SUMIFS(Tabla16[[EXENTO ]],Tabla16[NUM],Tabla1[[#This Row],[CODIGO]])</f>
        <v>0</v>
      </c>
      <c r="H1647" s="28">
        <f>SUMIFS(Tabla16[IVA],Tabla16[NUM],Tabla1[[#This Row],[CODIGO]])</f>
        <v>0</v>
      </c>
      <c r="I1647" s="28">
        <f>SUMIFS(Tabla16[ISR RET.],Tabla16[NUM],Tabla1[[#This Row],[CODIGO]])</f>
        <v>0</v>
      </c>
      <c r="J1647" s="28">
        <f>SUMIFS(Tabla16[IVA RET.],Tabla16[NUM],Tabla1[[#This Row],[CODIGO]])</f>
        <v>0</v>
      </c>
      <c r="K1647" t="str">
        <f>FIXED(Tabla1[[#This Row],[TASA 16%]],0)</f>
        <v>0</v>
      </c>
      <c r="L1647" t="str">
        <f>FIXED(Tabla1[[#This Row],[TASA 0%]],0)</f>
        <v>0</v>
      </c>
      <c r="M1647" t="str">
        <f>FIXED(Tabla1[[#This Row],[TASA EXE.]],0)</f>
        <v>0</v>
      </c>
      <c r="N1647" t="str">
        <f>FIXED(Tabla1[[#This Row],[IVA]],0)</f>
        <v>0</v>
      </c>
      <c r="O1647" t="str">
        <f>FIXED(Tabla1[[#This Row],[ISR RET]],0)</f>
        <v>0</v>
      </c>
      <c r="P1647" t="str">
        <f>FIXED(Tabla1[[#This Row],[IVA RET]],0)</f>
        <v>0</v>
      </c>
      <c r="R1647" s="35">
        <f>Tabla1[[#This Row],[TASA 16]]*16%</f>
        <v>0</v>
      </c>
    </row>
    <row r="1648" spans="2:20" x14ac:dyDescent="0.25">
      <c r="B1648" t="str">
        <f>'[1]210 Y RFC'!A1648</f>
        <v>MAGJ610317BR5</v>
      </c>
      <c r="C1648" t="str">
        <f>'[1]210 Y RFC'!B1648</f>
        <v>210-1645</v>
      </c>
      <c r="D1648" t="str">
        <f>'[1]210 Y RFC'!C1648</f>
        <v>MARTINEZ GONZALEZ JORGINA</v>
      </c>
      <c r="E1648" s="28">
        <f>SUMIFS(Tabla16[TASA 16],Tabla16[NUM],Tabla1[[#This Row],[CODIGO]])</f>
        <v>0</v>
      </c>
      <c r="F1648" s="28">
        <f>SUMIFS(Tabla16[TASA 0%],Tabla16[NUM],Tabla1[[#This Row],[CODIGO]])</f>
        <v>0</v>
      </c>
      <c r="G1648" s="28">
        <f>SUMIFS(Tabla16[[EXENTO ]],Tabla16[NUM],Tabla1[[#This Row],[CODIGO]])</f>
        <v>0</v>
      </c>
      <c r="H1648" s="28">
        <f>SUMIFS(Tabla16[IVA],Tabla16[NUM],Tabla1[[#This Row],[CODIGO]])</f>
        <v>0</v>
      </c>
      <c r="I1648" s="28">
        <f>SUMIFS(Tabla16[ISR RET.],Tabla16[NUM],Tabla1[[#This Row],[CODIGO]])</f>
        <v>0</v>
      </c>
      <c r="J1648" s="28">
        <f>SUMIFS(Tabla16[IVA RET.],Tabla16[NUM],Tabla1[[#This Row],[CODIGO]])</f>
        <v>0</v>
      </c>
      <c r="K1648" t="str">
        <f>FIXED(Tabla1[[#This Row],[TASA 16%]],0)</f>
        <v>0</v>
      </c>
      <c r="L1648" t="str">
        <f>FIXED(Tabla1[[#This Row],[TASA 0%]],0)</f>
        <v>0</v>
      </c>
      <c r="M1648" t="str">
        <f>FIXED(Tabla1[[#This Row],[TASA EXE.]],0)</f>
        <v>0</v>
      </c>
      <c r="N1648" t="str">
        <f>FIXED(Tabla1[[#This Row],[IVA]],0)</f>
        <v>0</v>
      </c>
      <c r="O1648" t="str">
        <f>FIXED(Tabla1[[#This Row],[ISR RET]],0)</f>
        <v>0</v>
      </c>
      <c r="P1648" t="str">
        <f>FIXED(Tabla1[[#This Row],[IVA RET]],0)</f>
        <v>0</v>
      </c>
      <c r="R1648" s="35">
        <f>Tabla1[[#This Row],[TASA 16]]*16%</f>
        <v>0</v>
      </c>
      <c r="T1648" s="67"/>
    </row>
    <row r="1649" spans="2:18" x14ac:dyDescent="0.25">
      <c r="B1649" t="str">
        <f>'[1]210 Y RFC'!A1649</f>
        <v>GAGH830108BI3</v>
      </c>
      <c r="C1649" t="str">
        <f>'[1]210 Y RFC'!B1649</f>
        <v>210-1646</v>
      </c>
      <c r="D1649" t="str">
        <f>'[1]210 Y RFC'!C1649</f>
        <v>GAMEZ GIRON HECTOR DANIEL</v>
      </c>
      <c r="E1649" s="28">
        <f>SUMIFS(Tabla16[TASA 16],Tabla16[NUM],Tabla1[[#This Row],[CODIGO]])</f>
        <v>129904.5</v>
      </c>
      <c r="F1649" s="28">
        <f>SUMIFS(Tabla16[TASA 0%],Tabla16[NUM],Tabla1[[#This Row],[CODIGO]])</f>
        <v>0</v>
      </c>
      <c r="G1649" s="28">
        <f>SUMIFS(Tabla16[[EXENTO ]],Tabla16[NUM],Tabla1[[#This Row],[CODIGO]])</f>
        <v>0</v>
      </c>
      <c r="H1649" s="28">
        <f>SUMIFS(Tabla16[IVA],Tabla16[NUM],Tabla1[[#This Row],[CODIGO]])</f>
        <v>20784.72</v>
      </c>
      <c r="I1649" s="28">
        <f>SUMIFS(Tabla16[ISR RET.],Tabla16[NUM],Tabla1[[#This Row],[CODIGO]])</f>
        <v>0</v>
      </c>
      <c r="J1649" s="28">
        <f>SUMIFS(Tabla16[IVA RET.],Tabla16[NUM],Tabla1[[#This Row],[CODIGO]])</f>
        <v>0</v>
      </c>
      <c r="K1649" t="str">
        <f>FIXED(Tabla1[[#This Row],[TASA 16%]],0)</f>
        <v>129,905</v>
      </c>
      <c r="L1649" t="str">
        <f>FIXED(Tabla1[[#This Row],[TASA 0%]],0)</f>
        <v>0</v>
      </c>
      <c r="M1649" t="str">
        <f>FIXED(Tabla1[[#This Row],[TASA EXE.]],0)</f>
        <v>0</v>
      </c>
      <c r="N1649" t="str">
        <f>FIXED(Tabla1[[#This Row],[IVA]],0)</f>
        <v>20,785</v>
      </c>
      <c r="O1649" t="str">
        <f>FIXED(Tabla1[[#This Row],[ISR RET]],0)</f>
        <v>0</v>
      </c>
      <c r="P1649" t="str">
        <f>FIXED(Tabla1[[#This Row],[IVA RET]],0)</f>
        <v>0</v>
      </c>
      <c r="R1649" s="35">
        <f>Tabla1[[#This Row],[TASA 16]]*16%</f>
        <v>20784.8</v>
      </c>
    </row>
    <row r="1650" spans="2:18" x14ac:dyDescent="0.25">
      <c r="B1650" t="str">
        <f>'[1]210 Y RFC'!A1650</f>
        <v>VAMF671130M52</v>
      </c>
      <c r="C1650" t="str">
        <f>'[1]210 Y RFC'!B1650</f>
        <v>210-1647</v>
      </c>
      <c r="D1650" t="str">
        <f>'[1]210 Y RFC'!C1650</f>
        <v>VASTO MARTINEZ JOSE FERNANDO</v>
      </c>
      <c r="E1650" s="28">
        <f>SUMIFS(Tabla16[TASA 16],Tabla16[NUM],Tabla1[[#This Row],[CODIGO]])</f>
        <v>0</v>
      </c>
      <c r="F1650" s="28">
        <f>SUMIFS(Tabla16[TASA 0%],Tabla16[NUM],Tabla1[[#This Row],[CODIGO]])</f>
        <v>0</v>
      </c>
      <c r="G1650" s="28">
        <f>SUMIFS(Tabla16[[EXENTO ]],Tabla16[NUM],Tabla1[[#This Row],[CODIGO]])</f>
        <v>0</v>
      </c>
      <c r="H1650" s="28">
        <f>SUMIFS(Tabla16[IVA],Tabla16[NUM],Tabla1[[#This Row],[CODIGO]])</f>
        <v>0</v>
      </c>
      <c r="I1650" s="28">
        <f>SUMIFS(Tabla16[ISR RET.],Tabla16[NUM],Tabla1[[#This Row],[CODIGO]])</f>
        <v>0</v>
      </c>
      <c r="J1650" s="28">
        <f>SUMIFS(Tabla16[IVA RET.],Tabla16[NUM],Tabla1[[#This Row],[CODIGO]])</f>
        <v>0</v>
      </c>
      <c r="K1650" t="str">
        <f>FIXED(Tabla1[[#This Row],[TASA 16%]],0)</f>
        <v>0</v>
      </c>
      <c r="L1650" t="str">
        <f>FIXED(Tabla1[[#This Row],[TASA 0%]],0)</f>
        <v>0</v>
      </c>
      <c r="M1650" t="str">
        <f>FIXED(Tabla1[[#This Row],[TASA EXE.]],0)</f>
        <v>0</v>
      </c>
      <c r="N1650" t="str">
        <f>FIXED(Tabla1[[#This Row],[IVA]],0)</f>
        <v>0</v>
      </c>
      <c r="O1650" t="str">
        <f>FIXED(Tabla1[[#This Row],[ISR RET]],0)</f>
        <v>0</v>
      </c>
      <c r="P1650" t="str">
        <f>FIXED(Tabla1[[#This Row],[IVA RET]],0)</f>
        <v>0</v>
      </c>
      <c r="R1650" s="35">
        <f>Tabla1[[#This Row],[TASA 16]]*16%</f>
        <v>0</v>
      </c>
    </row>
    <row r="1651" spans="2:18" x14ac:dyDescent="0.25">
      <c r="B1651" t="str">
        <f>'[1]210 Y RFC'!A1651</f>
        <v>JILG6412164Z6</v>
      </c>
      <c r="C1651" t="str">
        <f>'[1]210 Y RFC'!B1651</f>
        <v>210-1648</v>
      </c>
      <c r="D1651" t="str">
        <f>'[1]210 Y RFC'!C1651</f>
        <v>JIMENEZ LOPEZ GERARDO</v>
      </c>
      <c r="E1651" s="28">
        <f>SUMIFS(Tabla16[TASA 16],Tabla16[NUM],Tabla1[[#This Row],[CODIGO]])</f>
        <v>0</v>
      </c>
      <c r="F1651" s="28">
        <f>SUMIFS(Tabla16[TASA 0%],Tabla16[NUM],Tabla1[[#This Row],[CODIGO]])</f>
        <v>0</v>
      </c>
      <c r="G1651" s="28">
        <f>SUMIFS(Tabla16[[EXENTO ]],Tabla16[NUM],Tabla1[[#This Row],[CODIGO]])</f>
        <v>0</v>
      </c>
      <c r="H1651" s="28">
        <f>SUMIFS(Tabla16[IVA],Tabla16[NUM],Tabla1[[#This Row],[CODIGO]])</f>
        <v>0</v>
      </c>
      <c r="I1651" s="28">
        <f>SUMIFS(Tabla16[ISR RET.],Tabla16[NUM],Tabla1[[#This Row],[CODIGO]])</f>
        <v>0</v>
      </c>
      <c r="J1651" s="28">
        <f>SUMIFS(Tabla16[IVA RET.],Tabla16[NUM],Tabla1[[#This Row],[CODIGO]])</f>
        <v>0</v>
      </c>
      <c r="K1651" t="str">
        <f>FIXED(Tabla1[[#This Row],[TASA 16%]],0)</f>
        <v>0</v>
      </c>
      <c r="L1651" t="str">
        <f>FIXED(Tabla1[[#This Row],[TASA 0%]],0)</f>
        <v>0</v>
      </c>
      <c r="M1651" t="str">
        <f>FIXED(Tabla1[[#This Row],[TASA EXE.]],0)</f>
        <v>0</v>
      </c>
      <c r="N1651" t="str">
        <f>FIXED(Tabla1[[#This Row],[IVA]],0)</f>
        <v>0</v>
      </c>
      <c r="O1651" t="str">
        <f>FIXED(Tabla1[[#This Row],[ISR RET]],0)</f>
        <v>0</v>
      </c>
      <c r="P1651" t="str">
        <f>FIXED(Tabla1[[#This Row],[IVA RET]],0)</f>
        <v>0</v>
      </c>
      <c r="R1651" s="35">
        <f>Tabla1[[#This Row],[TASA 16]]*16%</f>
        <v>0</v>
      </c>
    </row>
    <row r="1652" spans="2:18" x14ac:dyDescent="0.25">
      <c r="B1652" t="str">
        <f>'[1]210 Y RFC'!A1652</f>
        <v>BARC771022745</v>
      </c>
      <c r="C1652" t="str">
        <f>'[1]210 Y RFC'!B1652</f>
        <v>210-1649</v>
      </c>
      <c r="D1652" t="str">
        <f>'[1]210 Y RFC'!C1652</f>
        <v>BARBA ROMERO CESAR ARNOLDO</v>
      </c>
      <c r="E1652" s="28">
        <f>SUMIFS(Tabla16[TASA 16],Tabla16[NUM],Tabla1[[#This Row],[CODIGO]])</f>
        <v>0</v>
      </c>
      <c r="F1652" s="28">
        <f>SUMIFS(Tabla16[TASA 0%],Tabla16[NUM],Tabla1[[#This Row],[CODIGO]])</f>
        <v>0</v>
      </c>
      <c r="G1652" s="28">
        <f>SUMIFS(Tabla16[[EXENTO ]],Tabla16[NUM],Tabla1[[#This Row],[CODIGO]])</f>
        <v>0</v>
      </c>
      <c r="H1652" s="28">
        <f>SUMIFS(Tabla16[IVA],Tabla16[NUM],Tabla1[[#This Row],[CODIGO]])</f>
        <v>0</v>
      </c>
      <c r="I1652" s="28">
        <f>SUMIFS(Tabla16[ISR RET.],Tabla16[NUM],Tabla1[[#This Row],[CODIGO]])</f>
        <v>0</v>
      </c>
      <c r="J1652" s="28">
        <f>SUMIFS(Tabla16[IVA RET.],Tabla16[NUM],Tabla1[[#This Row],[CODIGO]])</f>
        <v>0</v>
      </c>
      <c r="K1652" t="str">
        <f>FIXED(Tabla1[[#This Row],[TASA 16%]],0)</f>
        <v>0</v>
      </c>
      <c r="L1652" t="str">
        <f>FIXED(Tabla1[[#This Row],[TASA 0%]],0)</f>
        <v>0</v>
      </c>
      <c r="M1652" t="str">
        <f>FIXED(Tabla1[[#This Row],[TASA EXE.]],0)</f>
        <v>0</v>
      </c>
      <c r="N1652" t="str">
        <f>FIXED(Tabla1[[#This Row],[IVA]],0)</f>
        <v>0</v>
      </c>
      <c r="O1652" t="str">
        <f>FIXED(Tabla1[[#This Row],[ISR RET]],0)</f>
        <v>0</v>
      </c>
      <c r="P1652" t="str">
        <f>FIXED(Tabla1[[#This Row],[IVA RET]],0)</f>
        <v>0</v>
      </c>
      <c r="R1652" s="35">
        <f>Tabla1[[#This Row],[TASA 16]]*16%</f>
        <v>0</v>
      </c>
    </row>
    <row r="1653" spans="2:18" x14ac:dyDescent="0.25">
      <c r="B1653" t="str">
        <f>'[1]210 Y RFC'!A1653</f>
        <v>CAB0504066A8</v>
      </c>
      <c r="C1653" t="str">
        <f>'[1]210 Y RFC'!B1653</f>
        <v>210-1650</v>
      </c>
      <c r="D1653" t="str">
        <f>'[1]210 Y RFC'!C1653</f>
        <v>CENTURIA ABARROTERA SA DE CV</v>
      </c>
      <c r="E1653" s="28">
        <f>SUMIFS(Tabla16[TASA 16],Tabla16[NUM],Tabla1[[#This Row],[CODIGO]])</f>
        <v>0</v>
      </c>
      <c r="F1653" s="28">
        <f>SUMIFS(Tabla16[TASA 0%],Tabla16[NUM],Tabla1[[#This Row],[CODIGO]])</f>
        <v>0</v>
      </c>
      <c r="G1653" s="28">
        <f>SUMIFS(Tabla16[[EXENTO ]],Tabla16[NUM],Tabla1[[#This Row],[CODIGO]])</f>
        <v>0</v>
      </c>
      <c r="H1653" s="28">
        <f>SUMIFS(Tabla16[IVA],Tabla16[NUM],Tabla1[[#This Row],[CODIGO]])</f>
        <v>0</v>
      </c>
      <c r="I1653" s="28">
        <f>SUMIFS(Tabla16[ISR RET.],Tabla16[NUM],Tabla1[[#This Row],[CODIGO]])</f>
        <v>0</v>
      </c>
      <c r="J1653" s="28">
        <f>SUMIFS(Tabla16[IVA RET.],Tabla16[NUM],Tabla1[[#This Row],[CODIGO]])</f>
        <v>0</v>
      </c>
      <c r="K1653" t="str">
        <f>FIXED(Tabla1[[#This Row],[TASA 16%]],0)</f>
        <v>0</v>
      </c>
      <c r="L1653" t="str">
        <f>FIXED(Tabla1[[#This Row],[TASA 0%]],0)</f>
        <v>0</v>
      </c>
      <c r="M1653" t="str">
        <f>FIXED(Tabla1[[#This Row],[TASA EXE.]],0)</f>
        <v>0</v>
      </c>
      <c r="N1653" t="str">
        <f>FIXED(Tabla1[[#This Row],[IVA]],0)</f>
        <v>0</v>
      </c>
      <c r="O1653" t="str">
        <f>FIXED(Tabla1[[#This Row],[ISR RET]],0)</f>
        <v>0</v>
      </c>
      <c r="P1653" t="str">
        <f>FIXED(Tabla1[[#This Row],[IVA RET]],0)</f>
        <v>0</v>
      </c>
      <c r="R1653" s="35">
        <f>Tabla1[[#This Row],[TASA 16]]*16%</f>
        <v>0</v>
      </c>
    </row>
    <row r="1654" spans="2:18" x14ac:dyDescent="0.25">
      <c r="B1654" t="str">
        <f>'[1]210 Y RFC'!A1654</f>
        <v>DPO060403U46</v>
      </c>
      <c r="C1654" t="str">
        <f>'[1]210 Y RFC'!B1654</f>
        <v>210-1651</v>
      </c>
      <c r="D1654" t="str">
        <f>'[1]210 Y RFC'!C1654</f>
        <v>DISTRIBUCION DE PRODUCTOS DE OCCIDENTE SA DE CV</v>
      </c>
      <c r="E1654" s="28">
        <f>SUMIFS(Tabla16[TASA 16],Tabla16[NUM],Tabla1[[#This Row],[CODIGO]])</f>
        <v>0</v>
      </c>
      <c r="F1654" s="28">
        <f>SUMIFS(Tabla16[TASA 0%],Tabla16[NUM],Tabla1[[#This Row],[CODIGO]])</f>
        <v>0</v>
      </c>
      <c r="G1654" s="28">
        <f>SUMIFS(Tabla16[[EXENTO ]],Tabla16[NUM],Tabla1[[#This Row],[CODIGO]])</f>
        <v>0</v>
      </c>
      <c r="H1654" s="28">
        <f>SUMIFS(Tabla16[IVA],Tabla16[NUM],Tabla1[[#This Row],[CODIGO]])</f>
        <v>0</v>
      </c>
      <c r="I1654" s="28">
        <f>SUMIFS(Tabla16[ISR RET.],Tabla16[NUM],Tabla1[[#This Row],[CODIGO]])</f>
        <v>0</v>
      </c>
      <c r="J1654" s="28">
        <f>SUMIFS(Tabla16[IVA RET.],Tabla16[NUM],Tabla1[[#This Row],[CODIGO]])</f>
        <v>0</v>
      </c>
      <c r="K1654" t="str">
        <f>FIXED(Tabla1[[#This Row],[TASA 16%]],0)</f>
        <v>0</v>
      </c>
      <c r="L1654" t="str">
        <f>FIXED(Tabla1[[#This Row],[TASA 0%]],0)</f>
        <v>0</v>
      </c>
      <c r="M1654" t="str">
        <f>FIXED(Tabla1[[#This Row],[TASA EXE.]],0)</f>
        <v>0</v>
      </c>
      <c r="N1654" t="str">
        <f>FIXED(Tabla1[[#This Row],[IVA]],0)</f>
        <v>0</v>
      </c>
      <c r="O1654" t="str">
        <f>FIXED(Tabla1[[#This Row],[ISR RET]],0)</f>
        <v>0</v>
      </c>
      <c r="P1654" t="str">
        <f>FIXED(Tabla1[[#This Row],[IVA RET]],0)</f>
        <v>0</v>
      </c>
      <c r="R1654" s="35">
        <f>Tabla1[[#This Row],[TASA 16]]*16%</f>
        <v>0</v>
      </c>
    </row>
    <row r="1655" spans="2:18" x14ac:dyDescent="0.25">
      <c r="B1655" t="str">
        <f>'[1]210 Y RFC'!A1655</f>
        <v>FJA030804UM4</v>
      </c>
      <c r="C1655" t="str">
        <f>'[1]210 Y RFC'!B1655</f>
        <v>210-1652</v>
      </c>
      <c r="D1655" t="str">
        <f>'[1]210 Y RFC'!C1655</f>
        <v>FARMACIAS DE JALISCO SA DE CV</v>
      </c>
      <c r="E1655" s="28">
        <f>SUMIFS(Tabla16[TASA 16],Tabla16[NUM],Tabla1[[#This Row],[CODIGO]])</f>
        <v>0</v>
      </c>
      <c r="F1655" s="28">
        <f>SUMIFS(Tabla16[TASA 0%],Tabla16[NUM],Tabla1[[#This Row],[CODIGO]])</f>
        <v>0</v>
      </c>
      <c r="G1655" s="28">
        <f>SUMIFS(Tabla16[[EXENTO ]],Tabla16[NUM],Tabla1[[#This Row],[CODIGO]])</f>
        <v>0</v>
      </c>
      <c r="H1655" s="28">
        <f>SUMIFS(Tabla16[IVA],Tabla16[NUM],Tabla1[[#This Row],[CODIGO]])</f>
        <v>0</v>
      </c>
      <c r="I1655" s="28">
        <f>SUMIFS(Tabla16[ISR RET.],Tabla16[NUM],Tabla1[[#This Row],[CODIGO]])</f>
        <v>0</v>
      </c>
      <c r="J1655" s="28">
        <f>SUMIFS(Tabla16[IVA RET.],Tabla16[NUM],Tabla1[[#This Row],[CODIGO]])</f>
        <v>0</v>
      </c>
      <c r="K1655" t="str">
        <f>FIXED(Tabla1[[#This Row],[TASA 16%]],0)</f>
        <v>0</v>
      </c>
      <c r="L1655" t="str">
        <f>FIXED(Tabla1[[#This Row],[TASA 0%]],0)</f>
        <v>0</v>
      </c>
      <c r="M1655" t="str">
        <f>FIXED(Tabla1[[#This Row],[TASA EXE.]],0)</f>
        <v>0</v>
      </c>
      <c r="N1655" t="str">
        <f>FIXED(Tabla1[[#This Row],[IVA]],0)</f>
        <v>0</v>
      </c>
      <c r="O1655" t="str">
        <f>FIXED(Tabla1[[#This Row],[ISR RET]],0)</f>
        <v>0</v>
      </c>
      <c r="P1655" t="str">
        <f>FIXED(Tabla1[[#This Row],[IVA RET]],0)</f>
        <v>0</v>
      </c>
      <c r="R1655" s="35">
        <f>Tabla1[[#This Row],[TASA 16]]*16%</f>
        <v>0</v>
      </c>
    </row>
    <row r="1656" spans="2:18" x14ac:dyDescent="0.25">
      <c r="B1656" t="str">
        <f>'[1]210 Y RFC'!A1656</f>
        <v>BOR820601PG2</v>
      </c>
      <c r="C1656" t="str">
        <f>'[1]210 Y RFC'!B1656</f>
        <v>210-1653</v>
      </c>
      <c r="D1656" t="str">
        <f>'[1]210 Y RFC'!C1656</f>
        <v>LA BORDALESA SA DE CV</v>
      </c>
      <c r="E1656" s="28">
        <f>SUMIFS(Tabla16[TASA 16],Tabla16[NUM],Tabla1[[#This Row],[CODIGO]])</f>
        <v>0</v>
      </c>
      <c r="F1656" s="28">
        <f>SUMIFS(Tabla16[TASA 0%],Tabla16[NUM],Tabla1[[#This Row],[CODIGO]])</f>
        <v>0</v>
      </c>
      <c r="G1656" s="28">
        <f>SUMIFS(Tabla16[[EXENTO ]],Tabla16[NUM],Tabla1[[#This Row],[CODIGO]])</f>
        <v>0</v>
      </c>
      <c r="H1656" s="28">
        <f>SUMIFS(Tabla16[IVA],Tabla16[NUM],Tabla1[[#This Row],[CODIGO]])</f>
        <v>0</v>
      </c>
      <c r="I1656" s="28">
        <f>SUMIFS(Tabla16[ISR RET.],Tabla16[NUM],Tabla1[[#This Row],[CODIGO]])</f>
        <v>0</v>
      </c>
      <c r="J1656" s="28">
        <f>SUMIFS(Tabla16[IVA RET.],Tabla16[NUM],Tabla1[[#This Row],[CODIGO]])</f>
        <v>0</v>
      </c>
      <c r="K1656" t="str">
        <f>FIXED(Tabla1[[#This Row],[TASA 16%]],0)</f>
        <v>0</v>
      </c>
      <c r="L1656" t="str">
        <f>FIXED(Tabla1[[#This Row],[TASA 0%]],0)</f>
        <v>0</v>
      </c>
      <c r="M1656" t="str">
        <f>FIXED(Tabla1[[#This Row],[TASA EXE.]],0)</f>
        <v>0</v>
      </c>
      <c r="N1656" t="str">
        <f>FIXED(Tabla1[[#This Row],[IVA]],0)</f>
        <v>0</v>
      </c>
      <c r="O1656" t="str">
        <f>FIXED(Tabla1[[#This Row],[ISR RET]],0)</f>
        <v>0</v>
      </c>
      <c r="P1656" t="str">
        <f>FIXED(Tabla1[[#This Row],[IVA RET]],0)</f>
        <v>0</v>
      </c>
      <c r="R1656" s="35">
        <f>Tabla1[[#This Row],[TASA 16]]*16%</f>
        <v>0</v>
      </c>
    </row>
    <row r="1657" spans="2:18" x14ac:dyDescent="0.25">
      <c r="B1657" t="str">
        <f>'[1]210 Y RFC'!A1657</f>
        <v>TOHP4003155D8</v>
      </c>
      <c r="C1657" t="str">
        <f>'[1]210 Y RFC'!B1657</f>
        <v>210-1654</v>
      </c>
      <c r="D1657" t="str">
        <f>'[1]210 Y RFC'!C1657</f>
        <v>TOSTADO HERNANDEZ PEDRO</v>
      </c>
      <c r="E1657" s="28">
        <f>SUMIFS(Tabla16[TASA 16],Tabla16[NUM],Tabla1[[#This Row],[CODIGO]])</f>
        <v>0</v>
      </c>
      <c r="F1657" s="28">
        <f>SUMIFS(Tabla16[TASA 0%],Tabla16[NUM],Tabla1[[#This Row],[CODIGO]])</f>
        <v>0</v>
      </c>
      <c r="G1657" s="28">
        <f>SUMIFS(Tabla16[[EXENTO ]],Tabla16[NUM],Tabla1[[#This Row],[CODIGO]])</f>
        <v>0</v>
      </c>
      <c r="H1657" s="28">
        <f>SUMIFS(Tabla16[IVA],Tabla16[NUM],Tabla1[[#This Row],[CODIGO]])</f>
        <v>0</v>
      </c>
      <c r="I1657" s="28">
        <f>SUMIFS(Tabla16[ISR RET.],Tabla16[NUM],Tabla1[[#This Row],[CODIGO]])</f>
        <v>0</v>
      </c>
      <c r="J1657" s="28">
        <f>SUMIFS(Tabla16[IVA RET.],Tabla16[NUM],Tabla1[[#This Row],[CODIGO]])</f>
        <v>0</v>
      </c>
      <c r="K1657" t="str">
        <f>FIXED(Tabla1[[#This Row],[TASA 16%]],0)</f>
        <v>0</v>
      </c>
      <c r="L1657" t="str">
        <f>FIXED(Tabla1[[#This Row],[TASA 0%]],0)</f>
        <v>0</v>
      </c>
      <c r="M1657" t="str">
        <f>FIXED(Tabla1[[#This Row],[TASA EXE.]],0)</f>
        <v>0</v>
      </c>
      <c r="N1657" t="str">
        <f>FIXED(Tabla1[[#This Row],[IVA]],0)</f>
        <v>0</v>
      </c>
      <c r="O1657" t="str">
        <f>FIXED(Tabla1[[#This Row],[ISR RET]],0)</f>
        <v>0</v>
      </c>
      <c r="P1657" t="str">
        <f>FIXED(Tabla1[[#This Row],[IVA RET]],0)</f>
        <v>0</v>
      </c>
      <c r="R1657" s="35">
        <f>Tabla1[[#This Row],[TASA 16]]*16%</f>
        <v>0</v>
      </c>
    </row>
    <row r="1658" spans="2:18" x14ac:dyDescent="0.25">
      <c r="B1658" t="str">
        <f>'[1]210 Y RFC'!A1658</f>
        <v>CLA021217FY5</v>
      </c>
      <c r="C1658" t="str">
        <f>'[1]210 Y RFC'!B1658</f>
        <v>210-1655</v>
      </c>
      <c r="D1658" t="str">
        <f>'[1]210 Y RFC'!C1658</f>
        <v>COMERCIALIZADORA LASER ATLETICA SA DE CV</v>
      </c>
      <c r="E1658" s="28">
        <f>SUMIFS(Tabla16[TASA 16],Tabla16[NUM],Tabla1[[#This Row],[CODIGO]])</f>
        <v>0</v>
      </c>
      <c r="F1658" s="28">
        <f>SUMIFS(Tabla16[TASA 0%],Tabla16[NUM],Tabla1[[#This Row],[CODIGO]])</f>
        <v>0</v>
      </c>
      <c r="G1658" s="28">
        <f>SUMIFS(Tabla16[[EXENTO ]],Tabla16[NUM],Tabla1[[#This Row],[CODIGO]])</f>
        <v>0</v>
      </c>
      <c r="H1658" s="28">
        <f>SUMIFS(Tabla16[IVA],Tabla16[NUM],Tabla1[[#This Row],[CODIGO]])</f>
        <v>0</v>
      </c>
      <c r="I1658" s="28">
        <f>SUMIFS(Tabla16[ISR RET.],Tabla16[NUM],Tabla1[[#This Row],[CODIGO]])</f>
        <v>0</v>
      </c>
      <c r="J1658" s="28">
        <f>SUMIFS(Tabla16[IVA RET.],Tabla16[NUM],Tabla1[[#This Row],[CODIGO]])</f>
        <v>0</v>
      </c>
      <c r="K1658" t="str">
        <f>FIXED(Tabla1[[#This Row],[TASA 16%]],0)</f>
        <v>0</v>
      </c>
      <c r="L1658" t="str">
        <f>FIXED(Tabla1[[#This Row],[TASA 0%]],0)</f>
        <v>0</v>
      </c>
      <c r="M1658" t="str">
        <f>FIXED(Tabla1[[#This Row],[TASA EXE.]],0)</f>
        <v>0</v>
      </c>
      <c r="N1658" t="str">
        <f>FIXED(Tabla1[[#This Row],[IVA]],0)</f>
        <v>0</v>
      </c>
      <c r="O1658" t="str">
        <f>FIXED(Tabla1[[#This Row],[ISR RET]],0)</f>
        <v>0</v>
      </c>
      <c r="P1658" t="str">
        <f>FIXED(Tabla1[[#This Row],[IVA RET]],0)</f>
        <v>0</v>
      </c>
      <c r="R1658" s="35">
        <f>Tabla1[[#This Row],[TASA 16]]*16%</f>
        <v>0</v>
      </c>
    </row>
    <row r="1659" spans="2:18" x14ac:dyDescent="0.25">
      <c r="B1659" t="str">
        <f>'[1]210 Y RFC'!A1659</f>
        <v>FAGA810505LB8</v>
      </c>
      <c r="C1659" t="str">
        <f>'[1]210 Y RFC'!B1659</f>
        <v>210-1656</v>
      </c>
      <c r="D1659" t="str">
        <f>'[1]210 Y RFC'!C1659</f>
        <v>FRANCO GONZALEZ ANA PATRICIA</v>
      </c>
      <c r="E1659" s="28">
        <f>SUMIFS(Tabla16[TASA 16],Tabla16[NUM],Tabla1[[#This Row],[CODIGO]])</f>
        <v>0</v>
      </c>
      <c r="F1659" s="28">
        <f>SUMIFS(Tabla16[TASA 0%],Tabla16[NUM],Tabla1[[#This Row],[CODIGO]])</f>
        <v>0</v>
      </c>
      <c r="G1659" s="28">
        <f>SUMIFS(Tabla16[[EXENTO ]],Tabla16[NUM],Tabla1[[#This Row],[CODIGO]])</f>
        <v>0</v>
      </c>
      <c r="H1659" s="28">
        <f>SUMIFS(Tabla16[IVA],Tabla16[NUM],Tabla1[[#This Row],[CODIGO]])</f>
        <v>0</v>
      </c>
      <c r="I1659" s="28">
        <f>SUMIFS(Tabla16[ISR RET.],Tabla16[NUM],Tabla1[[#This Row],[CODIGO]])</f>
        <v>0</v>
      </c>
      <c r="J1659" s="28">
        <f>SUMIFS(Tabla16[IVA RET.],Tabla16[NUM],Tabla1[[#This Row],[CODIGO]])</f>
        <v>0</v>
      </c>
      <c r="K1659" t="str">
        <f>FIXED(Tabla1[[#This Row],[TASA 16%]],0)</f>
        <v>0</v>
      </c>
      <c r="L1659" t="str">
        <f>FIXED(Tabla1[[#This Row],[TASA 0%]],0)</f>
        <v>0</v>
      </c>
      <c r="M1659" t="str">
        <f>FIXED(Tabla1[[#This Row],[TASA EXE.]],0)</f>
        <v>0</v>
      </c>
      <c r="N1659" t="str">
        <f>FIXED(Tabla1[[#This Row],[IVA]],0)</f>
        <v>0</v>
      </c>
      <c r="O1659" t="str">
        <f>FIXED(Tabla1[[#This Row],[ISR RET]],0)</f>
        <v>0</v>
      </c>
      <c r="P1659" t="str">
        <f>FIXED(Tabla1[[#This Row],[IVA RET]],0)</f>
        <v>0</v>
      </c>
      <c r="R1659" s="35">
        <f>Tabla1[[#This Row],[TASA 16]]*16%</f>
        <v>0</v>
      </c>
    </row>
    <row r="1660" spans="2:18" x14ac:dyDescent="0.25">
      <c r="B1660" t="str">
        <f>'[1]210 Y RFC'!A1660</f>
        <v>FAN031211FQ3</v>
      </c>
      <c r="C1660" t="str">
        <f>'[1]210 Y RFC'!B1660</f>
        <v>210-1657</v>
      </c>
      <c r="D1660" t="str">
        <f>'[1]210 Y RFC'!C1660</f>
        <v>FERRETERIA ANALCO SA DE CV</v>
      </c>
      <c r="E1660" s="28">
        <f>SUMIFS(Tabla16[TASA 16],Tabla16[NUM],Tabla1[[#This Row],[CODIGO]])</f>
        <v>0</v>
      </c>
      <c r="F1660" s="28">
        <f>SUMIFS(Tabla16[TASA 0%],Tabla16[NUM],Tabla1[[#This Row],[CODIGO]])</f>
        <v>0</v>
      </c>
      <c r="G1660" s="28">
        <f>SUMIFS(Tabla16[[EXENTO ]],Tabla16[NUM],Tabla1[[#This Row],[CODIGO]])</f>
        <v>0</v>
      </c>
      <c r="H1660" s="28">
        <f>SUMIFS(Tabla16[IVA],Tabla16[NUM],Tabla1[[#This Row],[CODIGO]])</f>
        <v>0</v>
      </c>
      <c r="I1660" s="28">
        <f>SUMIFS(Tabla16[ISR RET.],Tabla16[NUM],Tabla1[[#This Row],[CODIGO]])</f>
        <v>0</v>
      </c>
      <c r="J1660" s="28">
        <f>SUMIFS(Tabla16[IVA RET.],Tabla16[NUM],Tabla1[[#This Row],[CODIGO]])</f>
        <v>0</v>
      </c>
      <c r="K1660" t="str">
        <f>FIXED(Tabla1[[#This Row],[TASA 16%]],0)</f>
        <v>0</v>
      </c>
      <c r="L1660" t="str">
        <f>FIXED(Tabla1[[#This Row],[TASA 0%]],0)</f>
        <v>0</v>
      </c>
      <c r="M1660" t="str">
        <f>FIXED(Tabla1[[#This Row],[TASA EXE.]],0)</f>
        <v>0</v>
      </c>
      <c r="N1660" t="str">
        <f>FIXED(Tabla1[[#This Row],[IVA]],0)</f>
        <v>0</v>
      </c>
      <c r="O1660" t="str">
        <f>FIXED(Tabla1[[#This Row],[ISR RET]],0)</f>
        <v>0</v>
      </c>
      <c r="P1660" t="str">
        <f>FIXED(Tabla1[[#This Row],[IVA RET]],0)</f>
        <v>0</v>
      </c>
      <c r="R1660" s="35">
        <f>Tabla1[[#This Row],[TASA 16]]*16%</f>
        <v>0</v>
      </c>
    </row>
    <row r="1661" spans="2:18" x14ac:dyDescent="0.25">
      <c r="B1661" t="str">
        <f>'[1]210 Y RFC'!A1661</f>
        <v>HENL700808FX3</v>
      </c>
      <c r="C1661" t="str">
        <f>'[1]210 Y RFC'!B1661</f>
        <v>210-1658</v>
      </c>
      <c r="D1661" t="str">
        <f>'[1]210 Y RFC'!C1661</f>
        <v>HERNANDEZ NAVARRO LEONEL</v>
      </c>
      <c r="E1661" s="28">
        <f>SUMIFS(Tabla16[TASA 16],Tabla16[NUM],Tabla1[[#This Row],[CODIGO]])</f>
        <v>0</v>
      </c>
      <c r="F1661" s="28">
        <f>SUMIFS(Tabla16[TASA 0%],Tabla16[NUM],Tabla1[[#This Row],[CODIGO]])</f>
        <v>0</v>
      </c>
      <c r="G1661" s="28">
        <f>SUMIFS(Tabla16[[EXENTO ]],Tabla16[NUM],Tabla1[[#This Row],[CODIGO]])</f>
        <v>0</v>
      </c>
      <c r="H1661" s="28">
        <f>SUMIFS(Tabla16[IVA],Tabla16[NUM],Tabla1[[#This Row],[CODIGO]])</f>
        <v>0</v>
      </c>
      <c r="I1661" s="28">
        <f>SUMIFS(Tabla16[ISR RET.],Tabla16[NUM],Tabla1[[#This Row],[CODIGO]])</f>
        <v>0</v>
      </c>
      <c r="J1661" s="28">
        <f>SUMIFS(Tabla16[IVA RET.],Tabla16[NUM],Tabla1[[#This Row],[CODIGO]])</f>
        <v>0</v>
      </c>
      <c r="K1661" t="str">
        <f>FIXED(Tabla1[[#This Row],[TASA 16%]],0)</f>
        <v>0</v>
      </c>
      <c r="L1661" t="str">
        <f>FIXED(Tabla1[[#This Row],[TASA 0%]],0)</f>
        <v>0</v>
      </c>
      <c r="M1661" t="str">
        <f>FIXED(Tabla1[[#This Row],[TASA EXE.]],0)</f>
        <v>0</v>
      </c>
      <c r="N1661" t="str">
        <f>FIXED(Tabla1[[#This Row],[IVA]],0)</f>
        <v>0</v>
      </c>
      <c r="O1661" t="str">
        <f>FIXED(Tabla1[[#This Row],[ISR RET]],0)</f>
        <v>0</v>
      </c>
      <c r="P1661" t="str">
        <f>FIXED(Tabla1[[#This Row],[IVA RET]],0)</f>
        <v>0</v>
      </c>
      <c r="R1661" s="35">
        <f>Tabla1[[#This Row],[TASA 16]]*16%</f>
        <v>0</v>
      </c>
    </row>
    <row r="1662" spans="2:18" x14ac:dyDescent="0.25">
      <c r="B1662" t="str">
        <f>'[1]210 Y RFC'!A1662</f>
        <v>FAMD4911065X9</v>
      </c>
      <c r="C1662" t="str">
        <f>'[1]210 Y RFC'!B1662</f>
        <v>210-1659</v>
      </c>
      <c r="D1662" t="str">
        <f>'[1]210 Y RFC'!C1662</f>
        <v>FRANCO MOJICA MARIA DOLORES</v>
      </c>
      <c r="E1662" s="28">
        <f>SUMIFS(Tabla16[TASA 16],Tabla16[NUM],Tabla1[[#This Row],[CODIGO]])</f>
        <v>0</v>
      </c>
      <c r="F1662" s="28">
        <f>SUMIFS(Tabla16[TASA 0%],Tabla16[NUM],Tabla1[[#This Row],[CODIGO]])</f>
        <v>0</v>
      </c>
      <c r="G1662" s="28">
        <f>SUMIFS(Tabla16[[EXENTO ]],Tabla16[NUM],Tabla1[[#This Row],[CODIGO]])</f>
        <v>0</v>
      </c>
      <c r="H1662" s="28">
        <f>SUMIFS(Tabla16[IVA],Tabla16[NUM],Tabla1[[#This Row],[CODIGO]])</f>
        <v>0</v>
      </c>
      <c r="I1662" s="28">
        <f>SUMIFS(Tabla16[ISR RET.],Tabla16[NUM],Tabla1[[#This Row],[CODIGO]])</f>
        <v>0</v>
      </c>
      <c r="J1662" s="28">
        <f>SUMIFS(Tabla16[IVA RET.],Tabla16[NUM],Tabla1[[#This Row],[CODIGO]])</f>
        <v>0</v>
      </c>
      <c r="K1662" t="str">
        <f>FIXED(Tabla1[[#This Row],[TASA 16%]],0)</f>
        <v>0</v>
      </c>
      <c r="L1662" t="str">
        <f>FIXED(Tabla1[[#This Row],[TASA 0%]],0)</f>
        <v>0</v>
      </c>
      <c r="M1662" t="str">
        <f>FIXED(Tabla1[[#This Row],[TASA EXE.]],0)</f>
        <v>0</v>
      </c>
      <c r="N1662" t="str">
        <f>FIXED(Tabla1[[#This Row],[IVA]],0)</f>
        <v>0</v>
      </c>
      <c r="O1662" t="str">
        <f>FIXED(Tabla1[[#This Row],[ISR RET]],0)</f>
        <v>0</v>
      </c>
      <c r="P1662" t="str">
        <f>FIXED(Tabla1[[#This Row],[IVA RET]],0)</f>
        <v>0</v>
      </c>
      <c r="R1662" s="35">
        <f>Tabla1[[#This Row],[TASA 16]]*16%</f>
        <v>0</v>
      </c>
    </row>
    <row r="1663" spans="2:18" x14ac:dyDescent="0.25">
      <c r="B1663" t="str">
        <f>'[1]210 Y RFC'!A1663</f>
        <v>JLR730314MA9</v>
      </c>
      <c r="C1663" t="str">
        <f>'[1]210 Y RFC'!B1663</f>
        <v>210-1660</v>
      </c>
      <c r="D1663" t="str">
        <f>'[1]210 Y RFC'!C1663</f>
        <v>JL RODRIGUEZ SA DE CV</v>
      </c>
      <c r="E1663" s="28">
        <f>SUMIFS(Tabla16[TASA 16],Tabla16[NUM],Tabla1[[#This Row],[CODIGO]])</f>
        <v>0</v>
      </c>
      <c r="F1663" s="28">
        <f>SUMIFS(Tabla16[TASA 0%],Tabla16[NUM],Tabla1[[#This Row],[CODIGO]])</f>
        <v>0</v>
      </c>
      <c r="G1663" s="28">
        <f>SUMIFS(Tabla16[[EXENTO ]],Tabla16[NUM],Tabla1[[#This Row],[CODIGO]])</f>
        <v>0</v>
      </c>
      <c r="H1663" s="28">
        <f>SUMIFS(Tabla16[IVA],Tabla16[NUM],Tabla1[[#This Row],[CODIGO]])</f>
        <v>0</v>
      </c>
      <c r="I1663" s="28">
        <f>SUMIFS(Tabla16[ISR RET.],Tabla16[NUM],Tabla1[[#This Row],[CODIGO]])</f>
        <v>0</v>
      </c>
      <c r="J1663" s="28">
        <f>SUMIFS(Tabla16[IVA RET.],Tabla16[NUM],Tabla1[[#This Row],[CODIGO]])</f>
        <v>0</v>
      </c>
      <c r="K1663" t="str">
        <f>FIXED(Tabla1[[#This Row],[TASA 16%]],0)</f>
        <v>0</v>
      </c>
      <c r="L1663" t="str">
        <f>FIXED(Tabla1[[#This Row],[TASA 0%]],0)</f>
        <v>0</v>
      </c>
      <c r="M1663" t="str">
        <f>FIXED(Tabla1[[#This Row],[TASA EXE.]],0)</f>
        <v>0</v>
      </c>
      <c r="N1663" t="str">
        <f>FIXED(Tabla1[[#This Row],[IVA]],0)</f>
        <v>0</v>
      </c>
      <c r="O1663" t="str">
        <f>FIXED(Tabla1[[#This Row],[ISR RET]],0)</f>
        <v>0</v>
      </c>
      <c r="P1663" t="str">
        <f>FIXED(Tabla1[[#This Row],[IVA RET]],0)</f>
        <v>0</v>
      </c>
      <c r="R1663" s="35">
        <f>Tabla1[[#This Row],[TASA 16]]*16%</f>
        <v>0</v>
      </c>
    </row>
    <row r="1664" spans="2:18" x14ac:dyDescent="0.25">
      <c r="B1664" t="str">
        <f>'[1]210 Y RFC'!A1664</f>
        <v>CGO060706ER2</v>
      </c>
      <c r="C1664" t="str">
        <f>'[1]210 Y RFC'!B1664</f>
        <v>210-1661</v>
      </c>
      <c r="D1664" t="str">
        <f>'[1]210 Y RFC'!C1664</f>
        <v>COLEGIO DE GINECOLOGIA Y OBSTETRICIA DE LOS ALTOS DE JALISCO AC</v>
      </c>
      <c r="E1664" s="28">
        <f>SUMIFS(Tabla16[TASA 16],Tabla16[NUM],Tabla1[[#This Row],[CODIGO]])</f>
        <v>0</v>
      </c>
      <c r="F1664" s="28">
        <f>SUMIFS(Tabla16[TASA 0%],Tabla16[NUM],Tabla1[[#This Row],[CODIGO]])</f>
        <v>0</v>
      </c>
      <c r="G1664" s="28">
        <f>SUMIFS(Tabla16[[EXENTO ]],Tabla16[NUM],Tabla1[[#This Row],[CODIGO]])</f>
        <v>0</v>
      </c>
      <c r="H1664" s="28">
        <f>SUMIFS(Tabla16[IVA],Tabla16[NUM],Tabla1[[#This Row],[CODIGO]])</f>
        <v>0</v>
      </c>
      <c r="I1664" s="28">
        <f>SUMIFS(Tabla16[ISR RET.],Tabla16[NUM],Tabla1[[#This Row],[CODIGO]])</f>
        <v>0</v>
      </c>
      <c r="J1664" s="28">
        <f>SUMIFS(Tabla16[IVA RET.],Tabla16[NUM],Tabla1[[#This Row],[CODIGO]])</f>
        <v>0</v>
      </c>
      <c r="K1664" t="str">
        <f>FIXED(Tabla1[[#This Row],[TASA 16%]],0)</f>
        <v>0</v>
      </c>
      <c r="L1664" t="str">
        <f>FIXED(Tabla1[[#This Row],[TASA 0%]],0)</f>
        <v>0</v>
      </c>
      <c r="M1664" t="str">
        <f>FIXED(Tabla1[[#This Row],[TASA EXE.]],0)</f>
        <v>0</v>
      </c>
      <c r="N1664" t="str">
        <f>FIXED(Tabla1[[#This Row],[IVA]],0)</f>
        <v>0</v>
      </c>
      <c r="O1664" t="str">
        <f>FIXED(Tabla1[[#This Row],[ISR RET]],0)</f>
        <v>0</v>
      </c>
      <c r="P1664" t="str">
        <f>FIXED(Tabla1[[#This Row],[IVA RET]],0)</f>
        <v>0</v>
      </c>
      <c r="R1664" s="35">
        <f>Tabla1[[#This Row],[TASA 16]]*16%</f>
        <v>0</v>
      </c>
    </row>
    <row r="1665" spans="2:18" x14ac:dyDescent="0.25">
      <c r="B1665" t="str">
        <f>'[1]210 Y RFC'!A1665</f>
        <v>LAAG530720NN3</v>
      </c>
      <c r="C1665" t="str">
        <f>'[1]210 Y RFC'!B1665</f>
        <v>210-1662</v>
      </c>
      <c r="D1665" t="str">
        <f>'[1]210 Y RFC'!C1665</f>
        <v>LLAMAS AMEZQUITA GUILLERMO</v>
      </c>
      <c r="E1665" s="28">
        <f>SUMIFS(Tabla16[TASA 16],Tabla16[NUM],Tabla1[[#This Row],[CODIGO]])</f>
        <v>0</v>
      </c>
      <c r="F1665" s="28">
        <f>SUMIFS(Tabla16[TASA 0%],Tabla16[NUM],Tabla1[[#This Row],[CODIGO]])</f>
        <v>0</v>
      </c>
      <c r="G1665" s="28">
        <f>SUMIFS(Tabla16[[EXENTO ]],Tabla16[NUM],Tabla1[[#This Row],[CODIGO]])</f>
        <v>0</v>
      </c>
      <c r="H1665" s="28">
        <f>SUMIFS(Tabla16[IVA],Tabla16[NUM],Tabla1[[#This Row],[CODIGO]])</f>
        <v>0</v>
      </c>
      <c r="I1665" s="28">
        <f>SUMIFS(Tabla16[ISR RET.],Tabla16[NUM],Tabla1[[#This Row],[CODIGO]])</f>
        <v>0</v>
      </c>
      <c r="J1665" s="28">
        <f>SUMIFS(Tabla16[IVA RET.],Tabla16[NUM],Tabla1[[#This Row],[CODIGO]])</f>
        <v>0</v>
      </c>
      <c r="K1665" t="str">
        <f>FIXED(Tabla1[[#This Row],[TASA 16%]],0)</f>
        <v>0</v>
      </c>
      <c r="L1665" t="str">
        <f>FIXED(Tabla1[[#This Row],[TASA 0%]],0)</f>
        <v>0</v>
      </c>
      <c r="M1665" t="str">
        <f>FIXED(Tabla1[[#This Row],[TASA EXE.]],0)</f>
        <v>0</v>
      </c>
      <c r="N1665" t="str">
        <f>FIXED(Tabla1[[#This Row],[IVA]],0)</f>
        <v>0</v>
      </c>
      <c r="O1665" t="str">
        <f>FIXED(Tabla1[[#This Row],[ISR RET]],0)</f>
        <v>0</v>
      </c>
      <c r="P1665" t="str">
        <f>FIXED(Tabla1[[#This Row],[IVA RET]],0)</f>
        <v>0</v>
      </c>
      <c r="R1665" s="35">
        <f>Tabla1[[#This Row],[TASA 16]]*16%</f>
        <v>0</v>
      </c>
    </row>
    <row r="1666" spans="2:18" x14ac:dyDescent="0.25">
      <c r="B1666" t="str">
        <f>'[1]210 Y RFC'!A1666</f>
        <v>AEN060815A67</v>
      </c>
      <c r="C1666" t="str">
        <f>'[1]210 Y RFC'!B1666</f>
        <v>210-1663</v>
      </c>
      <c r="D1666" t="str">
        <f>'[1]210 Y RFC'!C1666</f>
        <v>ARMONIA EN ENVASADO Y NUTRICION SA DE CV</v>
      </c>
      <c r="E1666" s="28">
        <f>SUMIFS(Tabla16[TASA 16],Tabla16[NUM],Tabla1[[#This Row],[CODIGO]])</f>
        <v>0</v>
      </c>
      <c r="F1666" s="28">
        <f>SUMIFS(Tabla16[TASA 0%],Tabla16[NUM],Tabla1[[#This Row],[CODIGO]])</f>
        <v>0</v>
      </c>
      <c r="G1666" s="28">
        <f>SUMIFS(Tabla16[[EXENTO ]],Tabla16[NUM],Tabla1[[#This Row],[CODIGO]])</f>
        <v>0</v>
      </c>
      <c r="H1666" s="28">
        <f>SUMIFS(Tabla16[IVA],Tabla16[NUM],Tabla1[[#This Row],[CODIGO]])</f>
        <v>0</v>
      </c>
      <c r="I1666" s="28">
        <f>SUMIFS(Tabla16[ISR RET.],Tabla16[NUM],Tabla1[[#This Row],[CODIGO]])</f>
        <v>0</v>
      </c>
      <c r="J1666" s="28">
        <f>SUMIFS(Tabla16[IVA RET.],Tabla16[NUM],Tabla1[[#This Row],[CODIGO]])</f>
        <v>0</v>
      </c>
      <c r="K1666" t="str">
        <f>FIXED(Tabla1[[#This Row],[TASA 16%]],0)</f>
        <v>0</v>
      </c>
      <c r="L1666" t="str">
        <f>FIXED(Tabla1[[#This Row],[TASA 0%]],0)</f>
        <v>0</v>
      </c>
      <c r="M1666" t="str">
        <f>FIXED(Tabla1[[#This Row],[TASA EXE.]],0)</f>
        <v>0</v>
      </c>
      <c r="N1666" t="str">
        <f>FIXED(Tabla1[[#This Row],[IVA]],0)</f>
        <v>0</v>
      </c>
      <c r="O1666" t="str">
        <f>FIXED(Tabla1[[#This Row],[ISR RET]],0)</f>
        <v>0</v>
      </c>
      <c r="P1666" t="str">
        <f>FIXED(Tabla1[[#This Row],[IVA RET]],0)</f>
        <v>0</v>
      </c>
      <c r="R1666" s="35">
        <f>Tabla1[[#This Row],[TASA 16]]*16%</f>
        <v>0</v>
      </c>
    </row>
    <row r="1667" spans="2:18" x14ac:dyDescent="0.25">
      <c r="B1667" t="str">
        <f>'[1]210 Y RFC'!A1667</f>
        <v>DLA0506279SA</v>
      </c>
      <c r="C1667" t="str">
        <f>'[1]210 Y RFC'!B1667</f>
        <v>210-1664</v>
      </c>
      <c r="D1667" t="str">
        <f>'[1]210 Y RFC'!C1667</f>
        <v>DISTRIBUIDORA LLAMEDIC SA DE CV</v>
      </c>
      <c r="E1667" s="28">
        <f>SUMIFS(Tabla16[TASA 16],Tabla16[NUM],Tabla1[[#This Row],[CODIGO]])</f>
        <v>0</v>
      </c>
      <c r="F1667" s="28">
        <f>SUMIFS(Tabla16[TASA 0%],Tabla16[NUM],Tabla1[[#This Row],[CODIGO]])</f>
        <v>0</v>
      </c>
      <c r="G1667" s="28">
        <f>SUMIFS(Tabla16[[EXENTO ]],Tabla16[NUM],Tabla1[[#This Row],[CODIGO]])</f>
        <v>0</v>
      </c>
      <c r="H1667" s="28">
        <f>SUMIFS(Tabla16[IVA],Tabla16[NUM],Tabla1[[#This Row],[CODIGO]])</f>
        <v>0</v>
      </c>
      <c r="I1667" s="28">
        <f>SUMIFS(Tabla16[ISR RET.],Tabla16[NUM],Tabla1[[#This Row],[CODIGO]])</f>
        <v>0</v>
      </c>
      <c r="J1667" s="28">
        <f>SUMIFS(Tabla16[IVA RET.],Tabla16[NUM],Tabla1[[#This Row],[CODIGO]])</f>
        <v>0</v>
      </c>
      <c r="K1667" t="str">
        <f>FIXED(Tabla1[[#This Row],[TASA 16%]],0)</f>
        <v>0</v>
      </c>
      <c r="L1667" t="str">
        <f>FIXED(Tabla1[[#This Row],[TASA 0%]],0)</f>
        <v>0</v>
      </c>
      <c r="M1667" t="str">
        <f>FIXED(Tabla1[[#This Row],[TASA EXE.]],0)</f>
        <v>0</v>
      </c>
      <c r="N1667" t="str">
        <f>FIXED(Tabla1[[#This Row],[IVA]],0)</f>
        <v>0</v>
      </c>
      <c r="O1667" t="str">
        <f>FIXED(Tabla1[[#This Row],[ISR RET]],0)</f>
        <v>0</v>
      </c>
      <c r="P1667" t="str">
        <f>FIXED(Tabla1[[#This Row],[IVA RET]],0)</f>
        <v>0</v>
      </c>
      <c r="R1667" s="35">
        <f>Tabla1[[#This Row],[TASA 16]]*16%</f>
        <v>0</v>
      </c>
    </row>
    <row r="1668" spans="2:18" x14ac:dyDescent="0.25">
      <c r="B1668" t="str">
        <f>'[1]210 Y RFC'!A1668</f>
        <v>LOMJ480608JM2</v>
      </c>
      <c r="C1668" t="str">
        <f>'[1]210 Y RFC'!B1668</f>
        <v>210-1665</v>
      </c>
      <c r="D1668" t="str">
        <f>'[1]210 Y RFC'!C1668</f>
        <v>LOZADA MENDEZ JUAN</v>
      </c>
      <c r="E1668" s="28">
        <f>SUMIFS(Tabla16[TASA 16],Tabla16[NUM],Tabla1[[#This Row],[CODIGO]])</f>
        <v>0</v>
      </c>
      <c r="F1668" s="28">
        <f>SUMIFS(Tabla16[TASA 0%],Tabla16[NUM],Tabla1[[#This Row],[CODIGO]])</f>
        <v>0</v>
      </c>
      <c r="G1668" s="28">
        <f>SUMIFS(Tabla16[[EXENTO ]],Tabla16[NUM],Tabla1[[#This Row],[CODIGO]])</f>
        <v>0</v>
      </c>
      <c r="H1668" s="28">
        <f>SUMIFS(Tabla16[IVA],Tabla16[NUM],Tabla1[[#This Row],[CODIGO]])</f>
        <v>0</v>
      </c>
      <c r="I1668" s="28">
        <f>SUMIFS(Tabla16[ISR RET.],Tabla16[NUM],Tabla1[[#This Row],[CODIGO]])</f>
        <v>0</v>
      </c>
      <c r="J1668" s="28">
        <f>SUMIFS(Tabla16[IVA RET.],Tabla16[NUM],Tabla1[[#This Row],[CODIGO]])</f>
        <v>0</v>
      </c>
      <c r="K1668" t="str">
        <f>FIXED(Tabla1[[#This Row],[TASA 16%]],0)</f>
        <v>0</v>
      </c>
      <c r="L1668" t="str">
        <f>FIXED(Tabla1[[#This Row],[TASA 0%]],0)</f>
        <v>0</v>
      </c>
      <c r="M1668" t="str">
        <f>FIXED(Tabla1[[#This Row],[TASA EXE.]],0)</f>
        <v>0</v>
      </c>
      <c r="N1668" t="str">
        <f>FIXED(Tabla1[[#This Row],[IVA]],0)</f>
        <v>0</v>
      </c>
      <c r="O1668" t="str">
        <f>FIXED(Tabla1[[#This Row],[ISR RET]],0)</f>
        <v>0</v>
      </c>
      <c r="P1668" t="str">
        <f>FIXED(Tabla1[[#This Row],[IVA RET]],0)</f>
        <v>0</v>
      </c>
      <c r="R1668" s="35">
        <f>Tabla1[[#This Row],[TASA 16]]*16%</f>
        <v>0</v>
      </c>
    </row>
    <row r="1669" spans="2:18" x14ac:dyDescent="0.25">
      <c r="B1669" t="str">
        <f>'[1]210 Y RFC'!A1669</f>
        <v>SME821223BB2</v>
      </c>
      <c r="C1669" t="str">
        <f>'[1]210 Y RFC'!B1669</f>
        <v>210-1666</v>
      </c>
      <c r="D1669" t="str">
        <f>'[1]210 Y RFC'!C1669</f>
        <v>STAFFORD DE MEXICO SA DE CV</v>
      </c>
      <c r="E1669" s="28">
        <f>SUMIFS(Tabla16[TASA 16],Tabla16[NUM],Tabla1[[#This Row],[CODIGO]])</f>
        <v>0</v>
      </c>
      <c r="F1669" s="28">
        <f>SUMIFS(Tabla16[TASA 0%],Tabla16[NUM],Tabla1[[#This Row],[CODIGO]])</f>
        <v>0</v>
      </c>
      <c r="G1669" s="28">
        <f>SUMIFS(Tabla16[[EXENTO ]],Tabla16[NUM],Tabla1[[#This Row],[CODIGO]])</f>
        <v>0</v>
      </c>
      <c r="H1669" s="28">
        <f>SUMIFS(Tabla16[IVA],Tabla16[NUM],Tabla1[[#This Row],[CODIGO]])</f>
        <v>0</v>
      </c>
      <c r="I1669" s="28">
        <f>SUMIFS(Tabla16[ISR RET.],Tabla16[NUM],Tabla1[[#This Row],[CODIGO]])</f>
        <v>0</v>
      </c>
      <c r="J1669" s="28">
        <f>SUMIFS(Tabla16[IVA RET.],Tabla16[NUM],Tabla1[[#This Row],[CODIGO]])</f>
        <v>0</v>
      </c>
      <c r="K1669" t="str">
        <f>FIXED(Tabla1[[#This Row],[TASA 16%]],0)</f>
        <v>0</v>
      </c>
      <c r="L1669" t="str">
        <f>FIXED(Tabla1[[#This Row],[TASA 0%]],0)</f>
        <v>0</v>
      </c>
      <c r="M1669" t="str">
        <f>FIXED(Tabla1[[#This Row],[TASA EXE.]],0)</f>
        <v>0</v>
      </c>
      <c r="N1669" t="str">
        <f>FIXED(Tabla1[[#This Row],[IVA]],0)</f>
        <v>0</v>
      </c>
      <c r="O1669" t="str">
        <f>FIXED(Tabla1[[#This Row],[ISR RET]],0)</f>
        <v>0</v>
      </c>
      <c r="P1669" t="str">
        <f>FIXED(Tabla1[[#This Row],[IVA RET]],0)</f>
        <v>0</v>
      </c>
      <c r="R1669" s="35">
        <f>Tabla1[[#This Row],[TASA 16]]*16%</f>
        <v>0</v>
      </c>
    </row>
    <row r="1670" spans="2:18" x14ac:dyDescent="0.25">
      <c r="B1670" t="str">
        <f>'[1]210 Y RFC'!A1670</f>
        <v>BABA400102PH3</v>
      </c>
      <c r="C1670" t="str">
        <f>'[1]210 Y RFC'!B1670</f>
        <v>210-1667</v>
      </c>
      <c r="D1670" t="str">
        <f>'[1]210 Y RFC'!C1670</f>
        <v>BARRIOS BARRIOS ADOLFO ARTURO</v>
      </c>
      <c r="E1670" s="28">
        <f>SUMIFS(Tabla16[TASA 16],Tabla16[NUM],Tabla1[[#This Row],[CODIGO]])</f>
        <v>0</v>
      </c>
      <c r="F1670" s="28">
        <f>SUMIFS(Tabla16[TASA 0%],Tabla16[NUM],Tabla1[[#This Row],[CODIGO]])</f>
        <v>0</v>
      </c>
      <c r="G1670" s="28">
        <f>SUMIFS(Tabla16[[EXENTO ]],Tabla16[NUM],Tabla1[[#This Row],[CODIGO]])</f>
        <v>0</v>
      </c>
      <c r="H1670" s="28">
        <f>SUMIFS(Tabla16[IVA],Tabla16[NUM],Tabla1[[#This Row],[CODIGO]])</f>
        <v>0</v>
      </c>
      <c r="I1670" s="28">
        <f>SUMIFS(Tabla16[ISR RET.],Tabla16[NUM],Tabla1[[#This Row],[CODIGO]])</f>
        <v>0</v>
      </c>
      <c r="J1670" s="28">
        <f>SUMIFS(Tabla16[IVA RET.],Tabla16[NUM],Tabla1[[#This Row],[CODIGO]])</f>
        <v>0</v>
      </c>
      <c r="K1670" t="str">
        <f>FIXED(Tabla1[[#This Row],[TASA 16%]],0)</f>
        <v>0</v>
      </c>
      <c r="L1670" t="str">
        <f>FIXED(Tabla1[[#This Row],[TASA 0%]],0)</f>
        <v>0</v>
      </c>
      <c r="M1670" t="str">
        <f>FIXED(Tabla1[[#This Row],[TASA EXE.]],0)</f>
        <v>0</v>
      </c>
      <c r="N1670" t="str">
        <f>FIXED(Tabla1[[#This Row],[IVA]],0)</f>
        <v>0</v>
      </c>
      <c r="O1670" t="str">
        <f>FIXED(Tabla1[[#This Row],[ISR RET]],0)</f>
        <v>0</v>
      </c>
      <c r="P1670" t="str">
        <f>FIXED(Tabla1[[#This Row],[IVA RET]],0)</f>
        <v>0</v>
      </c>
      <c r="R1670" s="35">
        <f>Tabla1[[#This Row],[TASA 16]]*16%</f>
        <v>0</v>
      </c>
    </row>
    <row r="1671" spans="2:18" x14ac:dyDescent="0.25">
      <c r="B1671" t="str">
        <f>'[1]210 Y RFC'!A1671</f>
        <v>CGI950911KK0</v>
      </c>
      <c r="C1671" t="str">
        <f>'[1]210 Y RFC'!B1671</f>
        <v>210-1668</v>
      </c>
      <c r="D1671" t="str">
        <f>'[1]210 Y RFC'!C1671</f>
        <v>CONFECTIONERY GROUP INTERNATIONAL SA DE CV</v>
      </c>
      <c r="E1671" s="28">
        <f>SUMIFS(Tabla16[TASA 16],Tabla16[NUM],Tabla1[[#This Row],[CODIGO]])</f>
        <v>0</v>
      </c>
      <c r="F1671" s="28">
        <f>SUMIFS(Tabla16[TASA 0%],Tabla16[NUM],Tabla1[[#This Row],[CODIGO]])</f>
        <v>0</v>
      </c>
      <c r="G1671" s="28">
        <f>SUMIFS(Tabla16[[EXENTO ]],Tabla16[NUM],Tabla1[[#This Row],[CODIGO]])</f>
        <v>0</v>
      </c>
      <c r="H1671" s="28">
        <f>SUMIFS(Tabla16[IVA],Tabla16[NUM],Tabla1[[#This Row],[CODIGO]])</f>
        <v>0</v>
      </c>
      <c r="I1671" s="28">
        <f>SUMIFS(Tabla16[ISR RET.],Tabla16[NUM],Tabla1[[#This Row],[CODIGO]])</f>
        <v>0</v>
      </c>
      <c r="J1671" s="28">
        <f>SUMIFS(Tabla16[IVA RET.],Tabla16[NUM],Tabla1[[#This Row],[CODIGO]])</f>
        <v>0</v>
      </c>
      <c r="K1671" t="str">
        <f>FIXED(Tabla1[[#This Row],[TASA 16%]],0)</f>
        <v>0</v>
      </c>
      <c r="L1671" t="str">
        <f>FIXED(Tabla1[[#This Row],[TASA 0%]],0)</f>
        <v>0</v>
      </c>
      <c r="M1671" t="str">
        <f>FIXED(Tabla1[[#This Row],[TASA EXE.]],0)</f>
        <v>0</v>
      </c>
      <c r="N1671" t="str">
        <f>FIXED(Tabla1[[#This Row],[IVA]],0)</f>
        <v>0</v>
      </c>
      <c r="O1671" t="str">
        <f>FIXED(Tabla1[[#This Row],[ISR RET]],0)</f>
        <v>0</v>
      </c>
      <c r="P1671" t="str">
        <f>FIXED(Tabla1[[#This Row],[IVA RET]],0)</f>
        <v>0</v>
      </c>
      <c r="R1671" s="35">
        <f>Tabla1[[#This Row],[TASA 16]]*16%</f>
        <v>0</v>
      </c>
    </row>
    <row r="1672" spans="2:18" x14ac:dyDescent="0.25">
      <c r="B1672" t="str">
        <f>'[1]210 Y RFC'!A1672</f>
        <v>AOHA850608D50</v>
      </c>
      <c r="C1672" t="str">
        <f>'[1]210 Y RFC'!B1672</f>
        <v>210-1669</v>
      </c>
      <c r="D1672" t="str">
        <f>'[1]210 Y RFC'!C1672</f>
        <v>ACOSTA HERNANDEZ ANAIS</v>
      </c>
      <c r="E1672" s="28">
        <f>SUMIFS(Tabla16[TASA 16],Tabla16[NUM],Tabla1[[#This Row],[CODIGO]])</f>
        <v>0</v>
      </c>
      <c r="F1672" s="28">
        <f>SUMIFS(Tabla16[TASA 0%],Tabla16[NUM],Tabla1[[#This Row],[CODIGO]])</f>
        <v>0</v>
      </c>
      <c r="G1672" s="28">
        <f>SUMIFS(Tabla16[[EXENTO ]],Tabla16[NUM],Tabla1[[#This Row],[CODIGO]])</f>
        <v>0</v>
      </c>
      <c r="H1672" s="28">
        <f>SUMIFS(Tabla16[IVA],Tabla16[NUM],Tabla1[[#This Row],[CODIGO]])</f>
        <v>0</v>
      </c>
      <c r="I1672" s="28">
        <f>SUMIFS(Tabla16[ISR RET.],Tabla16[NUM],Tabla1[[#This Row],[CODIGO]])</f>
        <v>0</v>
      </c>
      <c r="J1672" s="28">
        <f>SUMIFS(Tabla16[IVA RET.],Tabla16[NUM],Tabla1[[#This Row],[CODIGO]])</f>
        <v>0</v>
      </c>
      <c r="K1672" t="str">
        <f>FIXED(Tabla1[[#This Row],[TASA 16%]],0)</f>
        <v>0</v>
      </c>
      <c r="L1672" t="str">
        <f>FIXED(Tabla1[[#This Row],[TASA 0%]],0)</f>
        <v>0</v>
      </c>
      <c r="M1672" t="str">
        <f>FIXED(Tabla1[[#This Row],[TASA EXE.]],0)</f>
        <v>0</v>
      </c>
      <c r="N1672" t="str">
        <f>FIXED(Tabla1[[#This Row],[IVA]],0)</f>
        <v>0</v>
      </c>
      <c r="O1672" t="str">
        <f>FIXED(Tabla1[[#This Row],[ISR RET]],0)</f>
        <v>0</v>
      </c>
      <c r="P1672" t="str">
        <f>FIXED(Tabla1[[#This Row],[IVA RET]],0)</f>
        <v>0</v>
      </c>
      <c r="R1672" s="35">
        <f>Tabla1[[#This Row],[TASA 16]]*16%</f>
        <v>0</v>
      </c>
    </row>
    <row r="1673" spans="2:18" x14ac:dyDescent="0.25">
      <c r="B1673" t="str">
        <f>'[1]210 Y RFC'!A1673</f>
        <v>AEPC370507746</v>
      </c>
      <c r="C1673" t="str">
        <f>'[1]210 Y RFC'!B1673</f>
        <v>210-1670</v>
      </c>
      <c r="D1673" t="str">
        <f>'[1]210 Y RFC'!C1673</f>
        <v>ACEVES PEREZ JOSE CIRILO</v>
      </c>
      <c r="E1673" s="28">
        <f>SUMIFS(Tabla16[TASA 16],Tabla16[NUM],Tabla1[[#This Row],[CODIGO]])</f>
        <v>0</v>
      </c>
      <c r="F1673" s="28">
        <f>SUMIFS(Tabla16[TASA 0%],Tabla16[NUM],Tabla1[[#This Row],[CODIGO]])</f>
        <v>0</v>
      </c>
      <c r="G1673" s="28">
        <f>SUMIFS(Tabla16[[EXENTO ]],Tabla16[NUM],Tabla1[[#This Row],[CODIGO]])</f>
        <v>0</v>
      </c>
      <c r="H1673" s="28">
        <f>SUMIFS(Tabla16[IVA],Tabla16[NUM],Tabla1[[#This Row],[CODIGO]])</f>
        <v>0</v>
      </c>
      <c r="I1673" s="28">
        <f>SUMIFS(Tabla16[ISR RET.],Tabla16[NUM],Tabla1[[#This Row],[CODIGO]])</f>
        <v>0</v>
      </c>
      <c r="J1673" s="28">
        <f>SUMIFS(Tabla16[IVA RET.],Tabla16[NUM],Tabla1[[#This Row],[CODIGO]])</f>
        <v>0</v>
      </c>
      <c r="K1673" t="str">
        <f>FIXED(Tabla1[[#This Row],[TASA 16%]],0)</f>
        <v>0</v>
      </c>
      <c r="L1673" t="str">
        <f>FIXED(Tabla1[[#This Row],[TASA 0%]],0)</f>
        <v>0</v>
      </c>
      <c r="M1673" t="str">
        <f>FIXED(Tabla1[[#This Row],[TASA EXE.]],0)</f>
        <v>0</v>
      </c>
      <c r="N1673" t="str">
        <f>FIXED(Tabla1[[#This Row],[IVA]],0)</f>
        <v>0</v>
      </c>
      <c r="O1673" t="str">
        <f>FIXED(Tabla1[[#This Row],[ISR RET]],0)</f>
        <v>0</v>
      </c>
      <c r="P1673" t="str">
        <f>FIXED(Tabla1[[#This Row],[IVA RET]],0)</f>
        <v>0</v>
      </c>
      <c r="R1673" s="35">
        <f>Tabla1[[#This Row],[TASA 16]]*16%</f>
        <v>0</v>
      </c>
    </row>
    <row r="1674" spans="2:18" x14ac:dyDescent="0.25">
      <c r="B1674" t="str">
        <f>'[1]210 Y RFC'!A1674</f>
        <v>FRA9909068W7</v>
      </c>
      <c r="C1674" t="str">
        <f>'[1]210 Y RFC'!B1674</f>
        <v>210-1671</v>
      </c>
      <c r="D1674" t="str">
        <f>'[1]210 Y RFC'!C1674</f>
        <v>FRACA SA DE CV</v>
      </c>
      <c r="E1674" s="28">
        <f>SUMIFS(Tabla16[TASA 16],Tabla16[NUM],Tabla1[[#This Row],[CODIGO]])</f>
        <v>0</v>
      </c>
      <c r="F1674" s="28">
        <f>SUMIFS(Tabla16[TASA 0%],Tabla16[NUM],Tabla1[[#This Row],[CODIGO]])</f>
        <v>52411</v>
      </c>
      <c r="G1674" s="28">
        <f>SUMIFS(Tabla16[[EXENTO ]],Tabla16[NUM],Tabla1[[#This Row],[CODIGO]])</f>
        <v>0</v>
      </c>
      <c r="H1674" s="28">
        <f>SUMIFS(Tabla16[IVA],Tabla16[NUM],Tabla1[[#This Row],[CODIGO]])</f>
        <v>0</v>
      </c>
      <c r="I1674" s="28">
        <f>SUMIFS(Tabla16[ISR RET.],Tabla16[NUM],Tabla1[[#This Row],[CODIGO]])</f>
        <v>0</v>
      </c>
      <c r="J1674" s="28">
        <f>SUMIFS(Tabla16[IVA RET.],Tabla16[NUM],Tabla1[[#This Row],[CODIGO]])</f>
        <v>0</v>
      </c>
      <c r="K1674" t="str">
        <f>FIXED(Tabla1[[#This Row],[TASA 16%]],0)</f>
        <v>0</v>
      </c>
      <c r="L1674" t="str">
        <f>FIXED(Tabla1[[#This Row],[TASA 0%]],0)</f>
        <v>52,411</v>
      </c>
      <c r="M1674" t="str">
        <f>FIXED(Tabla1[[#This Row],[TASA EXE.]],0)</f>
        <v>0</v>
      </c>
      <c r="N1674" t="str">
        <f>FIXED(Tabla1[[#This Row],[IVA]],0)</f>
        <v>0</v>
      </c>
      <c r="O1674" t="str">
        <f>FIXED(Tabla1[[#This Row],[ISR RET]],0)</f>
        <v>0</v>
      </c>
      <c r="P1674" t="str">
        <f>FIXED(Tabla1[[#This Row],[IVA RET]],0)</f>
        <v>0</v>
      </c>
      <c r="R1674" s="35">
        <f>Tabla1[[#This Row],[TASA 16]]*16%</f>
        <v>0</v>
      </c>
    </row>
    <row r="1675" spans="2:18" x14ac:dyDescent="0.25">
      <c r="B1675" t="str">
        <f>'[1]210 Y RFC'!A1675</f>
        <v>COM050404RB3</v>
      </c>
      <c r="C1675" t="str">
        <f>'[1]210 Y RFC'!B1675</f>
        <v>210-1672</v>
      </c>
      <c r="D1675" t="str">
        <f>'[1]210 Y RFC'!C1675</f>
        <v>COMINCASA SA DE CV</v>
      </c>
      <c r="E1675" s="28">
        <f>SUMIFS(Tabla16[TASA 16],Tabla16[NUM],Tabla1[[#This Row],[CODIGO]])</f>
        <v>0</v>
      </c>
      <c r="F1675" s="28">
        <f>SUMIFS(Tabla16[TASA 0%],Tabla16[NUM],Tabla1[[#This Row],[CODIGO]])</f>
        <v>0</v>
      </c>
      <c r="G1675" s="28">
        <f>SUMIFS(Tabla16[[EXENTO ]],Tabla16[NUM],Tabla1[[#This Row],[CODIGO]])</f>
        <v>0</v>
      </c>
      <c r="H1675" s="28">
        <f>SUMIFS(Tabla16[IVA],Tabla16[NUM],Tabla1[[#This Row],[CODIGO]])</f>
        <v>0</v>
      </c>
      <c r="I1675" s="28">
        <f>SUMIFS(Tabla16[ISR RET.],Tabla16[NUM],Tabla1[[#This Row],[CODIGO]])</f>
        <v>0</v>
      </c>
      <c r="J1675" s="28">
        <f>SUMIFS(Tabla16[IVA RET.],Tabla16[NUM],Tabla1[[#This Row],[CODIGO]])</f>
        <v>0</v>
      </c>
      <c r="K1675" t="str">
        <f>FIXED(Tabla1[[#This Row],[TASA 16%]],0)</f>
        <v>0</v>
      </c>
      <c r="L1675" t="str">
        <f>FIXED(Tabla1[[#This Row],[TASA 0%]],0)</f>
        <v>0</v>
      </c>
      <c r="M1675" t="str">
        <f>FIXED(Tabla1[[#This Row],[TASA EXE.]],0)</f>
        <v>0</v>
      </c>
      <c r="N1675" t="str">
        <f>FIXED(Tabla1[[#This Row],[IVA]],0)</f>
        <v>0</v>
      </c>
      <c r="O1675" t="str">
        <f>FIXED(Tabla1[[#This Row],[ISR RET]],0)</f>
        <v>0</v>
      </c>
      <c r="P1675" t="str">
        <f>FIXED(Tabla1[[#This Row],[IVA RET]],0)</f>
        <v>0</v>
      </c>
      <c r="R1675" s="35">
        <f>Tabla1[[#This Row],[TASA 16]]*16%</f>
        <v>0</v>
      </c>
    </row>
    <row r="1676" spans="2:18" x14ac:dyDescent="0.25">
      <c r="B1676" t="str">
        <f>'[1]210 Y RFC'!A1676</f>
        <v>VPA940705BZ9</v>
      </c>
      <c r="C1676" t="str">
        <f>'[1]210 Y RFC'!B1676</f>
        <v>210-1673</v>
      </c>
      <c r="D1676" t="str">
        <f>'[1]210 Y RFC'!C1676</f>
        <v>VITAMINAS PREMEZCLAS Y ADITIVOS SA DE CV</v>
      </c>
      <c r="E1676" s="28">
        <f>SUMIFS(Tabla16[TASA 16],Tabla16[NUM],Tabla1[[#This Row],[CODIGO]])</f>
        <v>0</v>
      </c>
      <c r="F1676" s="28">
        <f>SUMIFS(Tabla16[TASA 0%],Tabla16[NUM],Tabla1[[#This Row],[CODIGO]])</f>
        <v>0</v>
      </c>
      <c r="G1676" s="28">
        <f>SUMIFS(Tabla16[[EXENTO ]],Tabla16[NUM],Tabla1[[#This Row],[CODIGO]])</f>
        <v>0</v>
      </c>
      <c r="H1676" s="28">
        <f>SUMIFS(Tabla16[IVA],Tabla16[NUM],Tabla1[[#This Row],[CODIGO]])</f>
        <v>0</v>
      </c>
      <c r="I1676" s="28">
        <f>SUMIFS(Tabla16[ISR RET.],Tabla16[NUM],Tabla1[[#This Row],[CODIGO]])</f>
        <v>0</v>
      </c>
      <c r="J1676" s="28">
        <f>SUMIFS(Tabla16[IVA RET.],Tabla16[NUM],Tabla1[[#This Row],[CODIGO]])</f>
        <v>0</v>
      </c>
      <c r="K1676" t="str">
        <f>FIXED(Tabla1[[#This Row],[TASA 16%]],0)</f>
        <v>0</v>
      </c>
      <c r="L1676" t="str">
        <f>FIXED(Tabla1[[#This Row],[TASA 0%]],0)</f>
        <v>0</v>
      </c>
      <c r="M1676" t="str">
        <f>FIXED(Tabla1[[#This Row],[TASA EXE.]],0)</f>
        <v>0</v>
      </c>
      <c r="N1676" t="str">
        <f>FIXED(Tabla1[[#This Row],[IVA]],0)</f>
        <v>0</v>
      </c>
      <c r="O1676" t="str">
        <f>FIXED(Tabla1[[#This Row],[ISR RET]],0)</f>
        <v>0</v>
      </c>
      <c r="P1676" t="str">
        <f>FIXED(Tabla1[[#This Row],[IVA RET]],0)</f>
        <v>0</v>
      </c>
      <c r="R1676" s="35">
        <f>Tabla1[[#This Row],[TASA 16]]*16%</f>
        <v>0</v>
      </c>
    </row>
    <row r="1677" spans="2:18" x14ac:dyDescent="0.25">
      <c r="B1677" t="str">
        <f>'[1]210 Y RFC'!A1677</f>
        <v>DTA070301BD6</v>
      </c>
      <c r="C1677" t="str">
        <f>'[1]210 Y RFC'!B1677</f>
        <v>210-1674</v>
      </c>
      <c r="D1677" t="str">
        <f>'[1]210 Y RFC'!C1677</f>
        <v>DESPENSAS TAPATIAS SA DE CV</v>
      </c>
      <c r="E1677" s="28">
        <f>SUMIFS(Tabla16[TASA 16],Tabla16[NUM],Tabla1[[#This Row],[CODIGO]])</f>
        <v>0</v>
      </c>
      <c r="F1677" s="28">
        <f>SUMIFS(Tabla16[TASA 0%],Tabla16[NUM],Tabla1[[#This Row],[CODIGO]])</f>
        <v>0</v>
      </c>
      <c r="G1677" s="28">
        <f>SUMIFS(Tabla16[[EXENTO ]],Tabla16[NUM],Tabla1[[#This Row],[CODIGO]])</f>
        <v>0</v>
      </c>
      <c r="H1677" s="28">
        <f>SUMIFS(Tabla16[IVA],Tabla16[NUM],Tabla1[[#This Row],[CODIGO]])</f>
        <v>0</v>
      </c>
      <c r="I1677" s="28">
        <f>SUMIFS(Tabla16[ISR RET.],Tabla16[NUM],Tabla1[[#This Row],[CODIGO]])</f>
        <v>0</v>
      </c>
      <c r="J1677" s="28">
        <f>SUMIFS(Tabla16[IVA RET.],Tabla16[NUM],Tabla1[[#This Row],[CODIGO]])</f>
        <v>0</v>
      </c>
      <c r="K1677" t="str">
        <f>FIXED(Tabla1[[#This Row],[TASA 16%]],0)</f>
        <v>0</v>
      </c>
      <c r="L1677" t="str">
        <f>FIXED(Tabla1[[#This Row],[TASA 0%]],0)</f>
        <v>0</v>
      </c>
      <c r="M1677" t="str">
        <f>FIXED(Tabla1[[#This Row],[TASA EXE.]],0)</f>
        <v>0</v>
      </c>
      <c r="N1677" t="str">
        <f>FIXED(Tabla1[[#This Row],[IVA]],0)</f>
        <v>0</v>
      </c>
      <c r="O1677" t="str">
        <f>FIXED(Tabla1[[#This Row],[ISR RET]],0)</f>
        <v>0</v>
      </c>
      <c r="P1677" t="str">
        <f>FIXED(Tabla1[[#This Row],[IVA RET]],0)</f>
        <v>0</v>
      </c>
      <c r="R1677" s="35">
        <f>Tabla1[[#This Row],[TASA 16]]*16%</f>
        <v>0</v>
      </c>
    </row>
    <row r="1678" spans="2:18" x14ac:dyDescent="0.25">
      <c r="B1678" t="str">
        <f>'[1]210 Y RFC'!A1678</f>
        <v>RUVC731104KQ3</v>
      </c>
      <c r="C1678" t="str">
        <f>'[1]210 Y RFC'!B1678</f>
        <v>210-1675</v>
      </c>
      <c r="D1678" t="str">
        <f>'[1]210 Y RFC'!C1678</f>
        <v>RUIZ VAZQUEZ CARLOS</v>
      </c>
      <c r="E1678" s="28">
        <f>SUMIFS(Tabla16[TASA 16],Tabla16[NUM],Tabla1[[#This Row],[CODIGO]])</f>
        <v>0</v>
      </c>
      <c r="F1678" s="28">
        <f>SUMIFS(Tabla16[TASA 0%],Tabla16[NUM],Tabla1[[#This Row],[CODIGO]])</f>
        <v>0</v>
      </c>
      <c r="G1678" s="28">
        <f>SUMIFS(Tabla16[[EXENTO ]],Tabla16[NUM],Tabla1[[#This Row],[CODIGO]])</f>
        <v>0</v>
      </c>
      <c r="H1678" s="28">
        <f>SUMIFS(Tabla16[IVA],Tabla16[NUM],Tabla1[[#This Row],[CODIGO]])</f>
        <v>0</v>
      </c>
      <c r="I1678" s="28">
        <f>SUMIFS(Tabla16[ISR RET.],Tabla16[NUM],Tabla1[[#This Row],[CODIGO]])</f>
        <v>0</v>
      </c>
      <c r="J1678" s="28">
        <f>SUMIFS(Tabla16[IVA RET.],Tabla16[NUM],Tabla1[[#This Row],[CODIGO]])</f>
        <v>0</v>
      </c>
      <c r="K1678" t="str">
        <f>FIXED(Tabla1[[#This Row],[TASA 16%]],0)</f>
        <v>0</v>
      </c>
      <c r="L1678" t="str">
        <f>FIXED(Tabla1[[#This Row],[TASA 0%]],0)</f>
        <v>0</v>
      </c>
      <c r="M1678" t="str">
        <f>FIXED(Tabla1[[#This Row],[TASA EXE.]],0)</f>
        <v>0</v>
      </c>
      <c r="N1678" t="str">
        <f>FIXED(Tabla1[[#This Row],[IVA]],0)</f>
        <v>0</v>
      </c>
      <c r="O1678" t="str">
        <f>FIXED(Tabla1[[#This Row],[ISR RET]],0)</f>
        <v>0</v>
      </c>
      <c r="P1678" t="str">
        <f>FIXED(Tabla1[[#This Row],[IVA RET]],0)</f>
        <v>0</v>
      </c>
      <c r="R1678" s="35">
        <f>Tabla1[[#This Row],[TASA 16]]*16%</f>
        <v>0</v>
      </c>
    </row>
    <row r="1679" spans="2:18" x14ac:dyDescent="0.25">
      <c r="B1679" t="str">
        <f>'[1]210 Y RFC'!A1679</f>
        <v>CPA8003075Q1</v>
      </c>
      <c r="C1679" t="str">
        <f>'[1]210 Y RFC'!B1679</f>
        <v>210-1676</v>
      </c>
      <c r="D1679" t="str">
        <f>'[1]210 Y RFC'!C1679</f>
        <v>CEPILLOS Y PRODUCTOS DE ASEO SA DE CV</v>
      </c>
      <c r="E1679" s="28">
        <f>SUMIFS(Tabla16[TASA 16],Tabla16[NUM],Tabla1[[#This Row],[CODIGO]])</f>
        <v>0</v>
      </c>
      <c r="F1679" s="28">
        <f>SUMIFS(Tabla16[TASA 0%],Tabla16[NUM],Tabla1[[#This Row],[CODIGO]])</f>
        <v>0</v>
      </c>
      <c r="G1679" s="28">
        <f>SUMIFS(Tabla16[[EXENTO ]],Tabla16[NUM],Tabla1[[#This Row],[CODIGO]])</f>
        <v>0</v>
      </c>
      <c r="H1679" s="28">
        <f>SUMIFS(Tabla16[IVA],Tabla16[NUM],Tabla1[[#This Row],[CODIGO]])</f>
        <v>0</v>
      </c>
      <c r="I1679" s="28">
        <f>SUMIFS(Tabla16[ISR RET.],Tabla16[NUM],Tabla1[[#This Row],[CODIGO]])</f>
        <v>0</v>
      </c>
      <c r="J1679" s="28">
        <f>SUMIFS(Tabla16[IVA RET.],Tabla16[NUM],Tabla1[[#This Row],[CODIGO]])</f>
        <v>0</v>
      </c>
      <c r="K1679" t="str">
        <f>FIXED(Tabla1[[#This Row],[TASA 16%]],0)</f>
        <v>0</v>
      </c>
      <c r="L1679" t="str">
        <f>FIXED(Tabla1[[#This Row],[TASA 0%]],0)</f>
        <v>0</v>
      </c>
      <c r="M1679" t="str">
        <f>FIXED(Tabla1[[#This Row],[TASA EXE.]],0)</f>
        <v>0</v>
      </c>
      <c r="N1679" t="str">
        <f>FIXED(Tabla1[[#This Row],[IVA]],0)</f>
        <v>0</v>
      </c>
      <c r="O1679" t="str">
        <f>FIXED(Tabla1[[#This Row],[ISR RET]],0)</f>
        <v>0</v>
      </c>
      <c r="P1679" t="str">
        <f>FIXED(Tabla1[[#This Row],[IVA RET]],0)</f>
        <v>0</v>
      </c>
      <c r="R1679" s="35">
        <f>Tabla1[[#This Row],[TASA 16]]*16%</f>
        <v>0</v>
      </c>
    </row>
    <row r="1680" spans="2:18" x14ac:dyDescent="0.25">
      <c r="B1680" t="str">
        <f>'[1]210 Y RFC'!A1680</f>
        <v>PALJ7311206L7</v>
      </c>
      <c r="C1680" t="str">
        <f>'[1]210 Y RFC'!B1680</f>
        <v>210-1677</v>
      </c>
      <c r="D1680" t="str">
        <f>'[1]210 Y RFC'!C1680</f>
        <v>PADILLA LOPEZ JORGE</v>
      </c>
      <c r="E1680" s="28">
        <f>SUMIFS(Tabla16[TASA 16],Tabla16[NUM],Tabla1[[#This Row],[CODIGO]])</f>
        <v>0</v>
      </c>
      <c r="F1680" s="28">
        <f>SUMIFS(Tabla16[TASA 0%],Tabla16[NUM],Tabla1[[#This Row],[CODIGO]])</f>
        <v>0</v>
      </c>
      <c r="G1680" s="28">
        <f>SUMIFS(Tabla16[[EXENTO ]],Tabla16[NUM],Tabla1[[#This Row],[CODIGO]])</f>
        <v>0</v>
      </c>
      <c r="H1680" s="28">
        <f>SUMIFS(Tabla16[IVA],Tabla16[NUM],Tabla1[[#This Row],[CODIGO]])</f>
        <v>0</v>
      </c>
      <c r="I1680" s="28">
        <f>SUMIFS(Tabla16[ISR RET.],Tabla16[NUM],Tabla1[[#This Row],[CODIGO]])</f>
        <v>0</v>
      </c>
      <c r="J1680" s="28">
        <f>SUMIFS(Tabla16[IVA RET.],Tabla16[NUM],Tabla1[[#This Row],[CODIGO]])</f>
        <v>0</v>
      </c>
      <c r="K1680" t="str">
        <f>FIXED(Tabla1[[#This Row],[TASA 16%]],0)</f>
        <v>0</v>
      </c>
      <c r="L1680" t="str">
        <f>FIXED(Tabla1[[#This Row],[TASA 0%]],0)</f>
        <v>0</v>
      </c>
      <c r="M1680" t="str">
        <f>FIXED(Tabla1[[#This Row],[TASA EXE.]],0)</f>
        <v>0</v>
      </c>
      <c r="N1680" t="str">
        <f>FIXED(Tabla1[[#This Row],[IVA]],0)</f>
        <v>0</v>
      </c>
      <c r="O1680" t="str">
        <f>FIXED(Tabla1[[#This Row],[ISR RET]],0)</f>
        <v>0</v>
      </c>
      <c r="P1680" t="str">
        <f>FIXED(Tabla1[[#This Row],[IVA RET]],0)</f>
        <v>0</v>
      </c>
      <c r="R1680" s="35">
        <f>Tabla1[[#This Row],[TASA 16]]*16%</f>
        <v>0</v>
      </c>
    </row>
    <row r="1681" spans="2:20" x14ac:dyDescent="0.25">
      <c r="B1681" t="str">
        <f>'[1]210 Y RFC'!A1681</f>
        <v>CFA920806725</v>
      </c>
      <c r="C1681" t="str">
        <f>'[1]210 Y RFC'!B1681</f>
        <v>210-1678</v>
      </c>
      <c r="D1681" t="str">
        <f>'[1]210 Y RFC'!C1681</f>
        <v>CONSORCIOS FARVY SA DE CV</v>
      </c>
      <c r="E1681" s="28">
        <f>SUMIFS(Tabla16[TASA 16],Tabla16[NUM],Tabla1[[#This Row],[CODIGO]])</f>
        <v>0</v>
      </c>
      <c r="F1681" s="28">
        <f>SUMIFS(Tabla16[TASA 0%],Tabla16[NUM],Tabla1[[#This Row],[CODIGO]])</f>
        <v>0</v>
      </c>
      <c r="G1681" s="28">
        <f>SUMIFS(Tabla16[[EXENTO ]],Tabla16[NUM],Tabla1[[#This Row],[CODIGO]])</f>
        <v>0</v>
      </c>
      <c r="H1681" s="28">
        <f>SUMIFS(Tabla16[IVA],Tabla16[NUM],Tabla1[[#This Row],[CODIGO]])</f>
        <v>0</v>
      </c>
      <c r="I1681" s="28">
        <f>SUMIFS(Tabla16[ISR RET.],Tabla16[NUM],Tabla1[[#This Row],[CODIGO]])</f>
        <v>0</v>
      </c>
      <c r="J1681" s="28">
        <f>SUMIFS(Tabla16[IVA RET.],Tabla16[NUM],Tabla1[[#This Row],[CODIGO]])</f>
        <v>0</v>
      </c>
      <c r="K1681" t="str">
        <f>FIXED(Tabla1[[#This Row],[TASA 16%]],0)</f>
        <v>0</v>
      </c>
      <c r="L1681" t="str">
        <f>FIXED(Tabla1[[#This Row],[TASA 0%]],0)</f>
        <v>0</v>
      </c>
      <c r="M1681" t="str">
        <f>FIXED(Tabla1[[#This Row],[TASA EXE.]],0)</f>
        <v>0</v>
      </c>
      <c r="N1681" t="str">
        <f>FIXED(Tabla1[[#This Row],[IVA]],0)</f>
        <v>0</v>
      </c>
      <c r="O1681" t="str">
        <f>FIXED(Tabla1[[#This Row],[ISR RET]],0)</f>
        <v>0</v>
      </c>
      <c r="P1681" t="str">
        <f>FIXED(Tabla1[[#This Row],[IVA RET]],0)</f>
        <v>0</v>
      </c>
      <c r="R1681" s="35">
        <f>Tabla1[[#This Row],[TASA 16]]*16%</f>
        <v>0</v>
      </c>
    </row>
    <row r="1682" spans="2:20" x14ac:dyDescent="0.25">
      <c r="B1682" t="str">
        <f>'[1]210 Y RFC'!A1682</f>
        <v>PGC050715AG7</v>
      </c>
      <c r="C1682" t="str">
        <f>'[1]210 Y RFC'!B1682</f>
        <v>210-1679</v>
      </c>
      <c r="D1682" t="str">
        <f>'[1]210 Y RFC'!C1682</f>
        <v>PROMOTORA GCE SA DE CV</v>
      </c>
      <c r="E1682" s="28">
        <f>SUMIFS(Tabla16[TASA 16],Tabla16[NUM],Tabla1[[#This Row],[CODIGO]])</f>
        <v>0</v>
      </c>
      <c r="F1682" s="28">
        <f>SUMIFS(Tabla16[TASA 0%],Tabla16[NUM],Tabla1[[#This Row],[CODIGO]])</f>
        <v>0</v>
      </c>
      <c r="G1682" s="28">
        <f>SUMIFS(Tabla16[[EXENTO ]],Tabla16[NUM],Tabla1[[#This Row],[CODIGO]])</f>
        <v>0</v>
      </c>
      <c r="H1682" s="28">
        <f>SUMIFS(Tabla16[IVA],Tabla16[NUM],Tabla1[[#This Row],[CODIGO]])</f>
        <v>0</v>
      </c>
      <c r="I1682" s="28">
        <f>SUMIFS(Tabla16[ISR RET.],Tabla16[NUM],Tabla1[[#This Row],[CODIGO]])</f>
        <v>0</v>
      </c>
      <c r="J1682" s="28">
        <f>SUMIFS(Tabla16[IVA RET.],Tabla16[NUM],Tabla1[[#This Row],[CODIGO]])</f>
        <v>0</v>
      </c>
      <c r="K1682" t="str">
        <f>FIXED(Tabla1[[#This Row],[TASA 16%]],0)</f>
        <v>0</v>
      </c>
      <c r="L1682" t="str">
        <f>FIXED(Tabla1[[#This Row],[TASA 0%]],0)</f>
        <v>0</v>
      </c>
      <c r="M1682" t="str">
        <f>FIXED(Tabla1[[#This Row],[TASA EXE.]],0)</f>
        <v>0</v>
      </c>
      <c r="N1682" t="str">
        <f>FIXED(Tabla1[[#This Row],[IVA]],0)</f>
        <v>0</v>
      </c>
      <c r="O1682" t="str">
        <f>FIXED(Tabla1[[#This Row],[ISR RET]],0)</f>
        <v>0</v>
      </c>
      <c r="P1682" t="str">
        <f>FIXED(Tabla1[[#This Row],[IVA RET]],0)</f>
        <v>0</v>
      </c>
      <c r="R1682" s="35">
        <f>Tabla1[[#This Row],[TASA 16]]*16%</f>
        <v>0</v>
      </c>
    </row>
    <row r="1683" spans="2:20" x14ac:dyDescent="0.25">
      <c r="B1683" t="str">
        <f>'[1]210 Y RFC'!A1683</f>
        <v>LAPS5411307ZA</v>
      </c>
      <c r="C1683" t="str">
        <f>'[1]210 Y RFC'!B1683</f>
        <v>210-1680</v>
      </c>
      <c r="D1683" t="str">
        <f>'[1]210 Y RFC'!C1683</f>
        <v>LLAMAS PEREZ SEVERO</v>
      </c>
      <c r="E1683" s="28">
        <f>SUMIFS(Tabla16[TASA 16],Tabla16[NUM],Tabla1[[#This Row],[CODIGO]])</f>
        <v>0</v>
      </c>
      <c r="F1683" s="28">
        <f>SUMIFS(Tabla16[TASA 0%],Tabla16[NUM],Tabla1[[#This Row],[CODIGO]])</f>
        <v>0</v>
      </c>
      <c r="G1683" s="28">
        <f>SUMIFS(Tabla16[[EXENTO ]],Tabla16[NUM],Tabla1[[#This Row],[CODIGO]])</f>
        <v>0</v>
      </c>
      <c r="H1683" s="28">
        <f>SUMIFS(Tabla16[IVA],Tabla16[NUM],Tabla1[[#This Row],[CODIGO]])</f>
        <v>0</v>
      </c>
      <c r="I1683" s="28">
        <f>SUMIFS(Tabla16[ISR RET.],Tabla16[NUM],Tabla1[[#This Row],[CODIGO]])</f>
        <v>0</v>
      </c>
      <c r="J1683" s="28">
        <f>SUMIFS(Tabla16[IVA RET.],Tabla16[NUM],Tabla1[[#This Row],[CODIGO]])</f>
        <v>0</v>
      </c>
      <c r="K1683" t="str">
        <f>FIXED(Tabla1[[#This Row],[TASA 16%]],0)</f>
        <v>0</v>
      </c>
      <c r="L1683" t="str">
        <f>FIXED(Tabla1[[#This Row],[TASA 0%]],0)</f>
        <v>0</v>
      </c>
      <c r="M1683" t="str">
        <f>FIXED(Tabla1[[#This Row],[TASA EXE.]],0)</f>
        <v>0</v>
      </c>
      <c r="N1683" t="str">
        <f>FIXED(Tabla1[[#This Row],[IVA]],0)</f>
        <v>0</v>
      </c>
      <c r="O1683" t="str">
        <f>FIXED(Tabla1[[#This Row],[ISR RET]],0)</f>
        <v>0</v>
      </c>
      <c r="P1683" t="str">
        <f>FIXED(Tabla1[[#This Row],[IVA RET]],0)</f>
        <v>0</v>
      </c>
      <c r="R1683" s="35">
        <f>Tabla1[[#This Row],[TASA 16]]*16%</f>
        <v>0</v>
      </c>
    </row>
    <row r="1684" spans="2:20" x14ac:dyDescent="0.25">
      <c r="B1684" t="str">
        <f>'[1]210 Y RFC'!A1684</f>
        <v>FVV951129AI5</v>
      </c>
      <c r="C1684" t="str">
        <f>'[1]210 Y RFC'!B1684</f>
        <v>210-1681</v>
      </c>
      <c r="D1684" t="str">
        <f>'[1]210 Y RFC'!C1684</f>
        <v>FABRICA DE VELAS Y VELADORAS CRISTO REY SA DE CV</v>
      </c>
      <c r="E1684" s="28">
        <f>SUMIFS(Tabla16[TASA 16],Tabla16[NUM],Tabla1[[#This Row],[CODIGO]])</f>
        <v>0</v>
      </c>
      <c r="F1684" s="28">
        <f>SUMIFS(Tabla16[TASA 0%],Tabla16[NUM],Tabla1[[#This Row],[CODIGO]])</f>
        <v>0</v>
      </c>
      <c r="G1684" s="28">
        <f>SUMIFS(Tabla16[[EXENTO ]],Tabla16[NUM],Tabla1[[#This Row],[CODIGO]])</f>
        <v>0</v>
      </c>
      <c r="H1684" s="28">
        <f>SUMIFS(Tabla16[IVA],Tabla16[NUM],Tabla1[[#This Row],[CODIGO]])</f>
        <v>0</v>
      </c>
      <c r="I1684" s="28">
        <f>SUMIFS(Tabla16[ISR RET.],Tabla16[NUM],Tabla1[[#This Row],[CODIGO]])</f>
        <v>0</v>
      </c>
      <c r="J1684" s="28">
        <f>SUMIFS(Tabla16[IVA RET.],Tabla16[NUM],Tabla1[[#This Row],[CODIGO]])</f>
        <v>0</v>
      </c>
      <c r="K1684" t="str">
        <f>FIXED(Tabla1[[#This Row],[TASA 16%]],0)</f>
        <v>0</v>
      </c>
      <c r="L1684" t="str">
        <f>FIXED(Tabla1[[#This Row],[TASA 0%]],0)</f>
        <v>0</v>
      </c>
      <c r="M1684" t="str">
        <f>FIXED(Tabla1[[#This Row],[TASA EXE.]],0)</f>
        <v>0</v>
      </c>
      <c r="N1684" t="str">
        <f>FIXED(Tabla1[[#This Row],[IVA]],0)</f>
        <v>0</v>
      </c>
      <c r="O1684" t="str">
        <f>FIXED(Tabla1[[#This Row],[ISR RET]],0)</f>
        <v>0</v>
      </c>
      <c r="P1684" t="str">
        <f>FIXED(Tabla1[[#This Row],[IVA RET]],0)</f>
        <v>0</v>
      </c>
      <c r="R1684" s="35">
        <f>Tabla1[[#This Row],[TASA 16]]*16%</f>
        <v>0</v>
      </c>
      <c r="T1684" s="67"/>
    </row>
    <row r="1685" spans="2:20" x14ac:dyDescent="0.25">
      <c r="B1685" t="str">
        <f>'[1]210 Y RFC'!A1685</f>
        <v>FACA721201R98</v>
      </c>
      <c r="C1685" t="str">
        <f>'[1]210 Y RFC'!B1685</f>
        <v>210-1682</v>
      </c>
      <c r="D1685" t="str">
        <f>'[1]210 Y RFC'!C1685</f>
        <v>FRANCO CASILLAS ALVARO ENRIQUE</v>
      </c>
      <c r="E1685" s="28">
        <f>SUMIFS(Tabla16[TASA 16],Tabla16[NUM],Tabla1[[#This Row],[CODIGO]])</f>
        <v>16483.625</v>
      </c>
      <c r="F1685" s="28">
        <f>SUMIFS(Tabla16[TASA 0%],Tabla16[NUM],Tabla1[[#This Row],[CODIGO]])</f>
        <v>-5.0000000001091394E-3</v>
      </c>
      <c r="G1685" s="28">
        <f>SUMIFS(Tabla16[[EXENTO ]],Tabla16[NUM],Tabla1[[#This Row],[CODIGO]])</f>
        <v>0</v>
      </c>
      <c r="H1685" s="28">
        <f>SUMIFS(Tabla16[IVA],Tabla16[NUM],Tabla1[[#This Row],[CODIGO]])</f>
        <v>2637.38</v>
      </c>
      <c r="I1685" s="28">
        <f>SUMIFS(Tabla16[ISR RET.],Tabla16[NUM],Tabla1[[#This Row],[CODIGO]])</f>
        <v>0</v>
      </c>
      <c r="J1685" s="28">
        <f>SUMIFS(Tabla16[IVA RET.],Tabla16[NUM],Tabla1[[#This Row],[CODIGO]])</f>
        <v>0</v>
      </c>
      <c r="K1685" t="str">
        <f>FIXED(Tabla1[[#This Row],[TASA 16%]],0)</f>
        <v>16,484</v>
      </c>
      <c r="L1685" t="str">
        <f>FIXED(Tabla1[[#This Row],[TASA 0%]],0)</f>
        <v>0</v>
      </c>
      <c r="M1685" t="str">
        <f>FIXED(Tabla1[[#This Row],[TASA EXE.]],0)</f>
        <v>0</v>
      </c>
      <c r="N1685" t="str">
        <f>FIXED(Tabla1[[#This Row],[IVA]],0)</f>
        <v>2,637</v>
      </c>
      <c r="O1685" t="str">
        <f>FIXED(Tabla1[[#This Row],[ISR RET]],0)</f>
        <v>0</v>
      </c>
      <c r="P1685" t="str">
        <f>FIXED(Tabla1[[#This Row],[IVA RET]],0)</f>
        <v>0</v>
      </c>
      <c r="R1685" s="35">
        <f>Tabla1[[#This Row],[TASA 16]]*16%</f>
        <v>2637.44</v>
      </c>
    </row>
    <row r="1686" spans="2:20" x14ac:dyDescent="0.25">
      <c r="B1686" t="str">
        <f>'[1]210 Y RFC'!A1686</f>
        <v>BARJ8004309T9</v>
      </c>
      <c r="C1686" t="str">
        <f>'[1]210 Y RFC'!B1686</f>
        <v>210-1683</v>
      </c>
      <c r="D1686" t="str">
        <f>'[1]210 Y RFC'!C1686</f>
        <v>BARRIOS RICO JORGE HUMBERTO</v>
      </c>
      <c r="E1686" s="28">
        <f>SUMIFS(Tabla16[TASA 16],Tabla16[NUM],Tabla1[[#This Row],[CODIGO]])</f>
        <v>0</v>
      </c>
      <c r="F1686" s="28">
        <f>SUMIFS(Tabla16[TASA 0%],Tabla16[NUM],Tabla1[[#This Row],[CODIGO]])</f>
        <v>0</v>
      </c>
      <c r="G1686" s="28">
        <f>SUMIFS(Tabla16[[EXENTO ]],Tabla16[NUM],Tabla1[[#This Row],[CODIGO]])</f>
        <v>0</v>
      </c>
      <c r="H1686" s="28">
        <f>SUMIFS(Tabla16[IVA],Tabla16[NUM],Tabla1[[#This Row],[CODIGO]])</f>
        <v>0</v>
      </c>
      <c r="I1686" s="28">
        <f>SUMIFS(Tabla16[ISR RET.],Tabla16[NUM],Tabla1[[#This Row],[CODIGO]])</f>
        <v>0</v>
      </c>
      <c r="J1686" s="28">
        <f>SUMIFS(Tabla16[IVA RET.],Tabla16[NUM],Tabla1[[#This Row],[CODIGO]])</f>
        <v>0</v>
      </c>
      <c r="K1686" t="str">
        <f>FIXED(Tabla1[[#This Row],[TASA 16%]],0)</f>
        <v>0</v>
      </c>
      <c r="L1686" t="str">
        <f>FIXED(Tabla1[[#This Row],[TASA 0%]],0)</f>
        <v>0</v>
      </c>
      <c r="M1686" t="str">
        <f>FIXED(Tabla1[[#This Row],[TASA EXE.]],0)</f>
        <v>0</v>
      </c>
      <c r="N1686" t="str">
        <f>FIXED(Tabla1[[#This Row],[IVA]],0)</f>
        <v>0</v>
      </c>
      <c r="O1686" t="str">
        <f>FIXED(Tabla1[[#This Row],[ISR RET]],0)</f>
        <v>0</v>
      </c>
      <c r="P1686" t="str">
        <f>FIXED(Tabla1[[#This Row],[IVA RET]],0)</f>
        <v>0</v>
      </c>
      <c r="R1686" s="35">
        <f>Tabla1[[#This Row],[TASA 16]]*16%</f>
        <v>0</v>
      </c>
    </row>
    <row r="1687" spans="2:20" x14ac:dyDescent="0.25">
      <c r="B1687" t="str">
        <f>'[1]210 Y RFC'!A1687</f>
        <v>EAHA681121GI7</v>
      </c>
      <c r="C1687" t="str">
        <f>'[1]210 Y RFC'!B1687</f>
        <v>210-1684</v>
      </c>
      <c r="D1687" t="str">
        <f>'[1]210 Y RFC'!C1687</f>
        <v>ESTRADA HERNANDEZ ARTURO</v>
      </c>
      <c r="E1687" s="28">
        <f>SUMIFS(Tabla16[TASA 16],Tabla16[NUM],Tabla1[[#This Row],[CODIGO]])</f>
        <v>0</v>
      </c>
      <c r="F1687" s="28">
        <f>SUMIFS(Tabla16[TASA 0%],Tabla16[NUM],Tabla1[[#This Row],[CODIGO]])</f>
        <v>0</v>
      </c>
      <c r="G1687" s="28">
        <f>SUMIFS(Tabla16[[EXENTO ]],Tabla16[NUM],Tabla1[[#This Row],[CODIGO]])</f>
        <v>0</v>
      </c>
      <c r="H1687" s="28">
        <f>SUMIFS(Tabla16[IVA],Tabla16[NUM],Tabla1[[#This Row],[CODIGO]])</f>
        <v>0</v>
      </c>
      <c r="I1687" s="28">
        <f>SUMIFS(Tabla16[ISR RET.],Tabla16[NUM],Tabla1[[#This Row],[CODIGO]])</f>
        <v>0</v>
      </c>
      <c r="J1687" s="28">
        <f>SUMIFS(Tabla16[IVA RET.],Tabla16[NUM],Tabla1[[#This Row],[CODIGO]])</f>
        <v>0</v>
      </c>
      <c r="K1687" t="str">
        <f>FIXED(Tabla1[[#This Row],[TASA 16%]],0)</f>
        <v>0</v>
      </c>
      <c r="L1687" t="str">
        <f>FIXED(Tabla1[[#This Row],[TASA 0%]],0)</f>
        <v>0</v>
      </c>
      <c r="M1687" t="str">
        <f>FIXED(Tabla1[[#This Row],[TASA EXE.]],0)</f>
        <v>0</v>
      </c>
      <c r="N1687" t="str">
        <f>FIXED(Tabla1[[#This Row],[IVA]],0)</f>
        <v>0</v>
      </c>
      <c r="O1687" t="str">
        <f>FIXED(Tabla1[[#This Row],[ISR RET]],0)</f>
        <v>0</v>
      </c>
      <c r="P1687" t="str">
        <f>FIXED(Tabla1[[#This Row],[IVA RET]],0)</f>
        <v>0</v>
      </c>
      <c r="R1687" s="35">
        <f>Tabla1[[#This Row],[TASA 16]]*16%</f>
        <v>0</v>
      </c>
    </row>
    <row r="1688" spans="2:20" x14ac:dyDescent="0.25">
      <c r="B1688" t="str">
        <f>'[1]210 Y RFC'!A1688</f>
        <v>GAMA581019CR5</v>
      </c>
      <c r="C1688" t="str">
        <f>'[1]210 Y RFC'!B1688</f>
        <v>210-1685</v>
      </c>
      <c r="D1688" t="str">
        <f>'[1]210 Y RFC'!C1688</f>
        <v>GAMBOA MORALES JOSE ADRIAN</v>
      </c>
      <c r="E1688" s="28">
        <f>SUMIFS(Tabla16[TASA 16],Tabla16[NUM],Tabla1[[#This Row],[CODIGO]])</f>
        <v>0</v>
      </c>
      <c r="F1688" s="28">
        <f>SUMIFS(Tabla16[TASA 0%],Tabla16[NUM],Tabla1[[#This Row],[CODIGO]])</f>
        <v>0</v>
      </c>
      <c r="G1688" s="28">
        <f>SUMIFS(Tabla16[[EXENTO ]],Tabla16[NUM],Tabla1[[#This Row],[CODIGO]])</f>
        <v>0</v>
      </c>
      <c r="H1688" s="28">
        <f>SUMIFS(Tabla16[IVA],Tabla16[NUM],Tabla1[[#This Row],[CODIGO]])</f>
        <v>0</v>
      </c>
      <c r="I1688" s="28">
        <f>SUMIFS(Tabla16[ISR RET.],Tabla16[NUM],Tabla1[[#This Row],[CODIGO]])</f>
        <v>0</v>
      </c>
      <c r="J1688" s="28">
        <f>SUMIFS(Tabla16[IVA RET.],Tabla16[NUM],Tabla1[[#This Row],[CODIGO]])</f>
        <v>0</v>
      </c>
      <c r="K1688" t="str">
        <f>FIXED(Tabla1[[#This Row],[TASA 16%]],0)</f>
        <v>0</v>
      </c>
      <c r="L1688" t="str">
        <f>FIXED(Tabla1[[#This Row],[TASA 0%]],0)</f>
        <v>0</v>
      </c>
      <c r="M1688" t="str">
        <f>FIXED(Tabla1[[#This Row],[TASA EXE.]],0)</f>
        <v>0</v>
      </c>
      <c r="N1688" t="str">
        <f>FIXED(Tabla1[[#This Row],[IVA]],0)</f>
        <v>0</v>
      </c>
      <c r="O1688" t="str">
        <f>FIXED(Tabla1[[#This Row],[ISR RET]],0)</f>
        <v>0</v>
      </c>
      <c r="P1688" t="str">
        <f>FIXED(Tabla1[[#This Row],[IVA RET]],0)</f>
        <v>0</v>
      </c>
      <c r="R1688" s="35">
        <f>Tabla1[[#This Row],[TASA 16]]*16%</f>
        <v>0</v>
      </c>
    </row>
    <row r="1689" spans="2:20" x14ac:dyDescent="0.25">
      <c r="B1689" t="str">
        <f>'[1]210 Y RFC'!A1689</f>
        <v>ADS0503024E4</v>
      </c>
      <c r="C1689" t="str">
        <f>'[1]210 Y RFC'!B1689</f>
        <v>210-1686</v>
      </c>
      <c r="D1689" t="str">
        <f>'[1]210 Y RFC'!C1689</f>
        <v>ABARROTES DINAMICOS DEL SUR SM SA DE CV</v>
      </c>
      <c r="E1689" s="28">
        <f>SUMIFS(Tabla16[TASA 16],Tabla16[NUM],Tabla1[[#This Row],[CODIGO]])</f>
        <v>0</v>
      </c>
      <c r="F1689" s="28">
        <f>SUMIFS(Tabla16[TASA 0%],Tabla16[NUM],Tabla1[[#This Row],[CODIGO]])</f>
        <v>0</v>
      </c>
      <c r="G1689" s="28">
        <f>SUMIFS(Tabla16[[EXENTO ]],Tabla16[NUM],Tabla1[[#This Row],[CODIGO]])</f>
        <v>0</v>
      </c>
      <c r="H1689" s="28">
        <f>SUMIFS(Tabla16[IVA],Tabla16[NUM],Tabla1[[#This Row],[CODIGO]])</f>
        <v>0</v>
      </c>
      <c r="I1689" s="28">
        <f>SUMIFS(Tabla16[ISR RET.],Tabla16[NUM],Tabla1[[#This Row],[CODIGO]])</f>
        <v>0</v>
      </c>
      <c r="J1689" s="28">
        <f>SUMIFS(Tabla16[IVA RET.],Tabla16[NUM],Tabla1[[#This Row],[CODIGO]])</f>
        <v>0</v>
      </c>
      <c r="K1689" t="str">
        <f>FIXED(Tabla1[[#This Row],[TASA 16%]],0)</f>
        <v>0</v>
      </c>
      <c r="L1689" t="str">
        <f>FIXED(Tabla1[[#This Row],[TASA 0%]],0)</f>
        <v>0</v>
      </c>
      <c r="M1689" t="str">
        <f>FIXED(Tabla1[[#This Row],[TASA EXE.]],0)</f>
        <v>0</v>
      </c>
      <c r="N1689" t="str">
        <f>FIXED(Tabla1[[#This Row],[IVA]],0)</f>
        <v>0</v>
      </c>
      <c r="O1689" t="str">
        <f>FIXED(Tabla1[[#This Row],[ISR RET]],0)</f>
        <v>0</v>
      </c>
      <c r="P1689" t="str">
        <f>FIXED(Tabla1[[#This Row],[IVA RET]],0)</f>
        <v>0</v>
      </c>
      <c r="R1689" s="35">
        <f>Tabla1[[#This Row],[TASA 16]]*16%</f>
        <v>0</v>
      </c>
    </row>
    <row r="1690" spans="2:20" x14ac:dyDescent="0.25">
      <c r="B1690" t="str">
        <f>'[1]210 Y RFC'!A1690</f>
        <v>ECE830923MJ2</v>
      </c>
      <c r="C1690" t="str">
        <f>'[1]210 Y RFC'!B1690</f>
        <v>210-1687</v>
      </c>
      <c r="D1690" t="str">
        <f>'[1]210 Y RFC'!C1690</f>
        <v>EMPACADORA CELAYA SA DE CV</v>
      </c>
      <c r="E1690" s="28">
        <f>SUMIFS(Tabla16[TASA 16],Tabla16[NUM],Tabla1[[#This Row],[CODIGO]])</f>
        <v>0</v>
      </c>
      <c r="F1690" s="28">
        <f>SUMIFS(Tabla16[TASA 0%],Tabla16[NUM],Tabla1[[#This Row],[CODIGO]])</f>
        <v>0</v>
      </c>
      <c r="G1690" s="28">
        <f>SUMIFS(Tabla16[[EXENTO ]],Tabla16[NUM],Tabla1[[#This Row],[CODIGO]])</f>
        <v>0</v>
      </c>
      <c r="H1690" s="28">
        <f>SUMIFS(Tabla16[IVA],Tabla16[NUM],Tabla1[[#This Row],[CODIGO]])</f>
        <v>0</v>
      </c>
      <c r="I1690" s="28">
        <f>SUMIFS(Tabla16[ISR RET.],Tabla16[NUM],Tabla1[[#This Row],[CODIGO]])</f>
        <v>0</v>
      </c>
      <c r="J1690" s="28">
        <f>SUMIFS(Tabla16[IVA RET.],Tabla16[NUM],Tabla1[[#This Row],[CODIGO]])</f>
        <v>0</v>
      </c>
      <c r="K1690" t="str">
        <f>FIXED(Tabla1[[#This Row],[TASA 16%]],0)</f>
        <v>0</v>
      </c>
      <c r="L1690" t="str">
        <f>FIXED(Tabla1[[#This Row],[TASA 0%]],0)</f>
        <v>0</v>
      </c>
      <c r="M1690" t="str">
        <f>FIXED(Tabla1[[#This Row],[TASA EXE.]],0)</f>
        <v>0</v>
      </c>
      <c r="N1690" t="str">
        <f>FIXED(Tabla1[[#This Row],[IVA]],0)</f>
        <v>0</v>
      </c>
      <c r="O1690" t="str">
        <f>FIXED(Tabla1[[#This Row],[ISR RET]],0)</f>
        <v>0</v>
      </c>
      <c r="P1690" t="str">
        <f>FIXED(Tabla1[[#This Row],[IVA RET]],0)</f>
        <v>0</v>
      </c>
      <c r="R1690" s="35">
        <f>Tabla1[[#This Row],[TASA 16]]*16%</f>
        <v>0</v>
      </c>
    </row>
    <row r="1691" spans="2:20" x14ac:dyDescent="0.25">
      <c r="B1691" t="str">
        <f>'[1]210 Y RFC'!A1691</f>
        <v>GDB030728J92</v>
      </c>
      <c r="C1691" t="str">
        <f>'[1]210 Y RFC'!B1691</f>
        <v>210-1688</v>
      </c>
      <c r="D1691" t="str">
        <f>'[1]210 Y RFC'!C1691</f>
        <v>GRUPO DULCERO DE BAJA CALIFORNIA SA DE CV</v>
      </c>
      <c r="E1691" s="28">
        <f>SUMIFS(Tabla16[TASA 16],Tabla16[NUM],Tabla1[[#This Row],[CODIGO]])</f>
        <v>0</v>
      </c>
      <c r="F1691" s="28">
        <f>SUMIFS(Tabla16[TASA 0%],Tabla16[NUM],Tabla1[[#This Row],[CODIGO]])</f>
        <v>0</v>
      </c>
      <c r="G1691" s="28">
        <f>SUMIFS(Tabla16[[EXENTO ]],Tabla16[NUM],Tabla1[[#This Row],[CODIGO]])</f>
        <v>0</v>
      </c>
      <c r="H1691" s="28">
        <f>SUMIFS(Tabla16[IVA],Tabla16[NUM],Tabla1[[#This Row],[CODIGO]])</f>
        <v>0</v>
      </c>
      <c r="I1691" s="28">
        <f>SUMIFS(Tabla16[ISR RET.],Tabla16[NUM],Tabla1[[#This Row],[CODIGO]])</f>
        <v>0</v>
      </c>
      <c r="J1691" s="28">
        <f>SUMIFS(Tabla16[IVA RET.],Tabla16[NUM],Tabla1[[#This Row],[CODIGO]])</f>
        <v>0</v>
      </c>
      <c r="K1691" t="str">
        <f>FIXED(Tabla1[[#This Row],[TASA 16%]],0)</f>
        <v>0</v>
      </c>
      <c r="L1691" t="str">
        <f>FIXED(Tabla1[[#This Row],[TASA 0%]],0)</f>
        <v>0</v>
      </c>
      <c r="M1691" t="str">
        <f>FIXED(Tabla1[[#This Row],[TASA EXE.]],0)</f>
        <v>0</v>
      </c>
      <c r="N1691" t="str">
        <f>FIXED(Tabla1[[#This Row],[IVA]],0)</f>
        <v>0</v>
      </c>
      <c r="O1691" t="str">
        <f>FIXED(Tabla1[[#This Row],[ISR RET]],0)</f>
        <v>0</v>
      </c>
      <c r="P1691" t="str">
        <f>FIXED(Tabla1[[#This Row],[IVA RET]],0)</f>
        <v>0</v>
      </c>
      <c r="R1691" s="35">
        <f>Tabla1[[#This Row],[TASA 16]]*16%</f>
        <v>0</v>
      </c>
    </row>
    <row r="1692" spans="2:20" x14ac:dyDescent="0.25">
      <c r="B1692" t="str">
        <f>'[1]210 Y RFC'!A1692</f>
        <v>MABE571024US5</v>
      </c>
      <c r="C1692" t="str">
        <f>'[1]210 Y RFC'!B1692</f>
        <v>210-1689</v>
      </c>
      <c r="D1692" t="str">
        <f>'[1]210 Y RFC'!C1692</f>
        <v>MARTIN BARBA ESTHER</v>
      </c>
      <c r="E1692" s="28">
        <f>SUMIFS(Tabla16[TASA 16],Tabla16[NUM],Tabla1[[#This Row],[CODIGO]])</f>
        <v>0</v>
      </c>
      <c r="F1692" s="28">
        <f>SUMIFS(Tabla16[TASA 0%],Tabla16[NUM],Tabla1[[#This Row],[CODIGO]])</f>
        <v>0</v>
      </c>
      <c r="G1692" s="28">
        <f>SUMIFS(Tabla16[[EXENTO ]],Tabla16[NUM],Tabla1[[#This Row],[CODIGO]])</f>
        <v>0</v>
      </c>
      <c r="H1692" s="28">
        <f>SUMIFS(Tabla16[IVA],Tabla16[NUM],Tabla1[[#This Row],[CODIGO]])</f>
        <v>0</v>
      </c>
      <c r="I1692" s="28">
        <f>SUMIFS(Tabla16[ISR RET.],Tabla16[NUM],Tabla1[[#This Row],[CODIGO]])</f>
        <v>0</v>
      </c>
      <c r="J1692" s="28">
        <f>SUMIFS(Tabla16[IVA RET.],Tabla16[NUM],Tabla1[[#This Row],[CODIGO]])</f>
        <v>0</v>
      </c>
      <c r="K1692" t="str">
        <f>FIXED(Tabla1[[#This Row],[TASA 16%]],0)</f>
        <v>0</v>
      </c>
      <c r="L1692" t="str">
        <f>FIXED(Tabla1[[#This Row],[TASA 0%]],0)</f>
        <v>0</v>
      </c>
      <c r="M1692" t="str">
        <f>FIXED(Tabla1[[#This Row],[TASA EXE.]],0)</f>
        <v>0</v>
      </c>
      <c r="N1692" t="str">
        <f>FIXED(Tabla1[[#This Row],[IVA]],0)</f>
        <v>0</v>
      </c>
      <c r="O1692" t="str">
        <f>FIXED(Tabla1[[#This Row],[ISR RET]],0)</f>
        <v>0</v>
      </c>
      <c r="P1692" t="str">
        <f>FIXED(Tabla1[[#This Row],[IVA RET]],0)</f>
        <v>0</v>
      </c>
      <c r="R1692" s="35">
        <f>Tabla1[[#This Row],[TASA 16]]*16%</f>
        <v>0</v>
      </c>
    </row>
    <row r="1693" spans="2:20" x14ac:dyDescent="0.25">
      <c r="B1693" t="str">
        <f>'[1]210 Y RFC'!A1693</f>
        <v>CTO041206J99</v>
      </c>
      <c r="C1693" t="str">
        <f>'[1]210 Y RFC'!B1693</f>
        <v>210-1690</v>
      </c>
      <c r="D1693" t="str">
        <f>'[1]210 Y RFC'!C1693</f>
        <v>CONTACTO TOTAL SA DE CV</v>
      </c>
      <c r="E1693" s="28">
        <f>SUMIFS(Tabla16[TASA 16],Tabla16[NUM],Tabla1[[#This Row],[CODIGO]])</f>
        <v>0</v>
      </c>
      <c r="F1693" s="28">
        <f>SUMIFS(Tabla16[TASA 0%],Tabla16[NUM],Tabla1[[#This Row],[CODIGO]])</f>
        <v>0</v>
      </c>
      <c r="G1693" s="28">
        <f>SUMIFS(Tabla16[[EXENTO ]],Tabla16[NUM],Tabla1[[#This Row],[CODIGO]])</f>
        <v>0</v>
      </c>
      <c r="H1693" s="28">
        <f>SUMIFS(Tabla16[IVA],Tabla16[NUM],Tabla1[[#This Row],[CODIGO]])</f>
        <v>0</v>
      </c>
      <c r="I1693" s="28">
        <f>SUMIFS(Tabla16[ISR RET.],Tabla16[NUM],Tabla1[[#This Row],[CODIGO]])</f>
        <v>0</v>
      </c>
      <c r="J1693" s="28">
        <f>SUMIFS(Tabla16[IVA RET.],Tabla16[NUM],Tabla1[[#This Row],[CODIGO]])</f>
        <v>0</v>
      </c>
      <c r="K1693" t="str">
        <f>FIXED(Tabla1[[#This Row],[TASA 16%]],0)</f>
        <v>0</v>
      </c>
      <c r="L1693" t="str">
        <f>FIXED(Tabla1[[#This Row],[TASA 0%]],0)</f>
        <v>0</v>
      </c>
      <c r="M1693" t="str">
        <f>FIXED(Tabla1[[#This Row],[TASA EXE.]],0)</f>
        <v>0</v>
      </c>
      <c r="N1693" t="str">
        <f>FIXED(Tabla1[[#This Row],[IVA]],0)</f>
        <v>0</v>
      </c>
      <c r="O1693" t="str">
        <f>FIXED(Tabla1[[#This Row],[ISR RET]],0)</f>
        <v>0</v>
      </c>
      <c r="P1693" t="str">
        <f>FIXED(Tabla1[[#This Row],[IVA RET]],0)</f>
        <v>0</v>
      </c>
      <c r="R1693" s="35">
        <f>Tabla1[[#This Row],[TASA 16]]*16%</f>
        <v>0</v>
      </c>
    </row>
    <row r="1694" spans="2:20" x14ac:dyDescent="0.25">
      <c r="B1694" t="str">
        <f>'[1]210 Y RFC'!A1694</f>
        <v>LKE561005LZ5</v>
      </c>
      <c r="C1694" t="str">
        <f>'[1]210 Y RFC'!B1694</f>
        <v>210-1691</v>
      </c>
      <c r="D1694" t="str">
        <f>'[1]210 Y RFC'!C1694</f>
        <v>LABORATORIOS KENDRICK SA</v>
      </c>
      <c r="E1694" s="28">
        <f>SUMIFS(Tabla16[TASA 16],Tabla16[NUM],Tabla1[[#This Row],[CODIGO]])</f>
        <v>0</v>
      </c>
      <c r="F1694" s="28">
        <f>SUMIFS(Tabla16[TASA 0%],Tabla16[NUM],Tabla1[[#This Row],[CODIGO]])</f>
        <v>0</v>
      </c>
      <c r="G1694" s="28">
        <f>SUMIFS(Tabla16[[EXENTO ]],Tabla16[NUM],Tabla1[[#This Row],[CODIGO]])</f>
        <v>0</v>
      </c>
      <c r="H1694" s="28">
        <f>SUMIFS(Tabla16[IVA],Tabla16[NUM],Tabla1[[#This Row],[CODIGO]])</f>
        <v>0</v>
      </c>
      <c r="I1694" s="28">
        <f>SUMIFS(Tabla16[ISR RET.],Tabla16[NUM],Tabla1[[#This Row],[CODIGO]])</f>
        <v>0</v>
      </c>
      <c r="J1694" s="28">
        <f>SUMIFS(Tabla16[IVA RET.],Tabla16[NUM],Tabla1[[#This Row],[CODIGO]])</f>
        <v>0</v>
      </c>
      <c r="K1694" t="str">
        <f>FIXED(Tabla1[[#This Row],[TASA 16%]],0)</f>
        <v>0</v>
      </c>
      <c r="L1694" t="str">
        <f>FIXED(Tabla1[[#This Row],[TASA 0%]],0)</f>
        <v>0</v>
      </c>
      <c r="M1694" t="str">
        <f>FIXED(Tabla1[[#This Row],[TASA EXE.]],0)</f>
        <v>0</v>
      </c>
      <c r="N1694" t="str">
        <f>FIXED(Tabla1[[#This Row],[IVA]],0)</f>
        <v>0</v>
      </c>
      <c r="O1694" t="str">
        <f>FIXED(Tabla1[[#This Row],[ISR RET]],0)</f>
        <v>0</v>
      </c>
      <c r="P1694" t="str">
        <f>FIXED(Tabla1[[#This Row],[IVA RET]],0)</f>
        <v>0</v>
      </c>
      <c r="R1694" s="35">
        <f>Tabla1[[#This Row],[TASA 16]]*16%</f>
        <v>0</v>
      </c>
    </row>
    <row r="1695" spans="2:20" x14ac:dyDescent="0.25">
      <c r="B1695" t="str">
        <f>'[1]210 Y RFC'!A1695</f>
        <v>DBA950110ET8</v>
      </c>
      <c r="C1695" t="str">
        <f>'[1]210 Y RFC'!B1695</f>
        <v>210-1692</v>
      </c>
      <c r="D1695" t="str">
        <f>'[1]210 Y RFC'!C1695</f>
        <v>DISTRIBUCIONES DEL BAJIO SA DE CV</v>
      </c>
      <c r="E1695" s="28">
        <f>SUMIFS(Tabla16[TASA 16],Tabla16[NUM],Tabla1[[#This Row],[CODIGO]])</f>
        <v>0</v>
      </c>
      <c r="F1695" s="28">
        <f>SUMIFS(Tabla16[TASA 0%],Tabla16[NUM],Tabla1[[#This Row],[CODIGO]])</f>
        <v>0</v>
      </c>
      <c r="G1695" s="28">
        <f>SUMIFS(Tabla16[[EXENTO ]],Tabla16[NUM],Tabla1[[#This Row],[CODIGO]])</f>
        <v>0</v>
      </c>
      <c r="H1695" s="28">
        <f>SUMIFS(Tabla16[IVA],Tabla16[NUM],Tabla1[[#This Row],[CODIGO]])</f>
        <v>0</v>
      </c>
      <c r="I1695" s="28">
        <f>SUMIFS(Tabla16[ISR RET.],Tabla16[NUM],Tabla1[[#This Row],[CODIGO]])</f>
        <v>0</v>
      </c>
      <c r="J1695" s="28">
        <f>SUMIFS(Tabla16[IVA RET.],Tabla16[NUM],Tabla1[[#This Row],[CODIGO]])</f>
        <v>0</v>
      </c>
      <c r="K1695" t="str">
        <f>FIXED(Tabla1[[#This Row],[TASA 16%]],0)</f>
        <v>0</v>
      </c>
      <c r="L1695" t="str">
        <f>FIXED(Tabla1[[#This Row],[TASA 0%]],0)</f>
        <v>0</v>
      </c>
      <c r="M1695" t="str">
        <f>FIXED(Tabla1[[#This Row],[TASA EXE.]],0)</f>
        <v>0</v>
      </c>
      <c r="N1695" t="str">
        <f>FIXED(Tabla1[[#This Row],[IVA]],0)</f>
        <v>0</v>
      </c>
      <c r="O1695" t="str">
        <f>FIXED(Tabla1[[#This Row],[ISR RET]],0)</f>
        <v>0</v>
      </c>
      <c r="P1695" t="str">
        <f>FIXED(Tabla1[[#This Row],[IVA RET]],0)</f>
        <v>0</v>
      </c>
      <c r="R1695" s="35">
        <f>Tabla1[[#This Row],[TASA 16]]*16%</f>
        <v>0</v>
      </c>
    </row>
    <row r="1696" spans="2:20" x14ac:dyDescent="0.25">
      <c r="B1696" t="str">
        <f>'[1]210 Y RFC'!A1696</f>
        <v>UED031111B80</v>
      </c>
      <c r="C1696" t="str">
        <f>'[1]210 Y RFC'!B1696</f>
        <v>210-1693</v>
      </c>
      <c r="D1696" t="str">
        <f>'[1]210 Y RFC'!C1696</f>
        <v>UNION EDITORIALISTA SA DE CV</v>
      </c>
      <c r="E1696" s="28">
        <f>SUMIFS(Tabla16[TASA 16],Tabla16[NUM],Tabla1[[#This Row],[CODIGO]])</f>
        <v>0</v>
      </c>
      <c r="F1696" s="28">
        <f>SUMIFS(Tabla16[TASA 0%],Tabla16[NUM],Tabla1[[#This Row],[CODIGO]])</f>
        <v>0</v>
      </c>
      <c r="G1696" s="28">
        <f>SUMIFS(Tabla16[[EXENTO ]],Tabla16[NUM],Tabla1[[#This Row],[CODIGO]])</f>
        <v>0</v>
      </c>
      <c r="H1696" s="28">
        <f>SUMIFS(Tabla16[IVA],Tabla16[NUM],Tabla1[[#This Row],[CODIGO]])</f>
        <v>0</v>
      </c>
      <c r="I1696" s="28">
        <f>SUMIFS(Tabla16[ISR RET.],Tabla16[NUM],Tabla1[[#This Row],[CODIGO]])</f>
        <v>0</v>
      </c>
      <c r="J1696" s="28">
        <f>SUMIFS(Tabla16[IVA RET.],Tabla16[NUM],Tabla1[[#This Row],[CODIGO]])</f>
        <v>0</v>
      </c>
      <c r="K1696" t="str">
        <f>FIXED(Tabla1[[#This Row],[TASA 16%]],0)</f>
        <v>0</v>
      </c>
      <c r="L1696" t="str">
        <f>FIXED(Tabla1[[#This Row],[TASA 0%]],0)</f>
        <v>0</v>
      </c>
      <c r="M1696" t="str">
        <f>FIXED(Tabla1[[#This Row],[TASA EXE.]],0)</f>
        <v>0</v>
      </c>
      <c r="N1696" t="str">
        <f>FIXED(Tabla1[[#This Row],[IVA]],0)</f>
        <v>0</v>
      </c>
      <c r="O1696" t="str">
        <f>FIXED(Tabla1[[#This Row],[ISR RET]],0)</f>
        <v>0</v>
      </c>
      <c r="P1696" t="str">
        <f>FIXED(Tabla1[[#This Row],[IVA RET]],0)</f>
        <v>0</v>
      </c>
      <c r="R1696" s="35">
        <f>Tabla1[[#This Row],[TASA 16]]*16%</f>
        <v>0</v>
      </c>
    </row>
    <row r="1697" spans="2:18" x14ac:dyDescent="0.25">
      <c r="B1697" t="str">
        <f>'[1]210 Y RFC'!A1697</f>
        <v>FAFL600401386</v>
      </c>
      <c r="C1697" t="str">
        <f>'[1]210 Y RFC'!B1697</f>
        <v>210-1694</v>
      </c>
      <c r="D1697" t="str">
        <f>'[1]210 Y RFC'!C1697</f>
        <v>FRANCO FLORES LUIS MANUEL</v>
      </c>
      <c r="E1697" s="28">
        <f>SUMIFS(Tabla16[TASA 16],Tabla16[NUM],Tabla1[[#This Row],[CODIGO]])</f>
        <v>0</v>
      </c>
      <c r="F1697" s="28">
        <f>SUMIFS(Tabla16[TASA 0%],Tabla16[NUM],Tabla1[[#This Row],[CODIGO]])</f>
        <v>0</v>
      </c>
      <c r="G1697" s="28">
        <f>SUMIFS(Tabla16[[EXENTO ]],Tabla16[NUM],Tabla1[[#This Row],[CODIGO]])</f>
        <v>0</v>
      </c>
      <c r="H1697" s="28">
        <f>SUMIFS(Tabla16[IVA],Tabla16[NUM],Tabla1[[#This Row],[CODIGO]])</f>
        <v>0</v>
      </c>
      <c r="I1697" s="28">
        <f>SUMIFS(Tabla16[ISR RET.],Tabla16[NUM],Tabla1[[#This Row],[CODIGO]])</f>
        <v>0</v>
      </c>
      <c r="J1697" s="28">
        <f>SUMIFS(Tabla16[IVA RET.],Tabla16[NUM],Tabla1[[#This Row],[CODIGO]])</f>
        <v>0</v>
      </c>
      <c r="K1697" t="str">
        <f>FIXED(Tabla1[[#This Row],[TASA 16%]],0)</f>
        <v>0</v>
      </c>
      <c r="L1697" t="str">
        <f>FIXED(Tabla1[[#This Row],[TASA 0%]],0)</f>
        <v>0</v>
      </c>
      <c r="M1697" t="str">
        <f>FIXED(Tabla1[[#This Row],[TASA EXE.]],0)</f>
        <v>0</v>
      </c>
      <c r="N1697" t="str">
        <f>FIXED(Tabla1[[#This Row],[IVA]],0)</f>
        <v>0</v>
      </c>
      <c r="O1697" t="str">
        <f>FIXED(Tabla1[[#This Row],[ISR RET]],0)</f>
        <v>0</v>
      </c>
      <c r="P1697" t="str">
        <f>FIXED(Tabla1[[#This Row],[IVA RET]],0)</f>
        <v>0</v>
      </c>
      <c r="R1697" s="35">
        <f>Tabla1[[#This Row],[TASA 16]]*16%</f>
        <v>0</v>
      </c>
    </row>
    <row r="1698" spans="2:18" x14ac:dyDescent="0.25">
      <c r="B1698" t="str">
        <f>'[1]210 Y RFC'!A1698</f>
        <v>CJA9907304Q0</v>
      </c>
      <c r="C1698" t="str">
        <f>'[1]210 Y RFC'!B1698</f>
        <v>210-1695</v>
      </c>
      <c r="D1698" t="str">
        <f>'[1]210 Y RFC'!C1698</f>
        <v>COEL JALISCO SA DE CV</v>
      </c>
      <c r="E1698" s="28">
        <f>SUMIFS(Tabla16[TASA 16],Tabla16[NUM],Tabla1[[#This Row],[CODIGO]])</f>
        <v>0</v>
      </c>
      <c r="F1698" s="28">
        <f>SUMIFS(Tabla16[TASA 0%],Tabla16[NUM],Tabla1[[#This Row],[CODIGO]])</f>
        <v>0</v>
      </c>
      <c r="G1698" s="28">
        <f>SUMIFS(Tabla16[[EXENTO ]],Tabla16[NUM],Tabla1[[#This Row],[CODIGO]])</f>
        <v>0</v>
      </c>
      <c r="H1698" s="28">
        <f>SUMIFS(Tabla16[IVA],Tabla16[NUM],Tabla1[[#This Row],[CODIGO]])</f>
        <v>0</v>
      </c>
      <c r="I1698" s="28">
        <f>SUMIFS(Tabla16[ISR RET.],Tabla16[NUM],Tabla1[[#This Row],[CODIGO]])</f>
        <v>0</v>
      </c>
      <c r="J1698" s="28">
        <f>SUMIFS(Tabla16[IVA RET.],Tabla16[NUM],Tabla1[[#This Row],[CODIGO]])</f>
        <v>0</v>
      </c>
      <c r="K1698" t="str">
        <f>FIXED(Tabla1[[#This Row],[TASA 16%]],0)</f>
        <v>0</v>
      </c>
      <c r="L1698" t="str">
        <f>FIXED(Tabla1[[#This Row],[TASA 0%]],0)</f>
        <v>0</v>
      </c>
      <c r="M1698" t="str">
        <f>FIXED(Tabla1[[#This Row],[TASA EXE.]],0)</f>
        <v>0</v>
      </c>
      <c r="N1698" t="str">
        <f>FIXED(Tabla1[[#This Row],[IVA]],0)</f>
        <v>0</v>
      </c>
      <c r="O1698" t="str">
        <f>FIXED(Tabla1[[#This Row],[ISR RET]],0)</f>
        <v>0</v>
      </c>
      <c r="P1698" t="str">
        <f>FIXED(Tabla1[[#This Row],[IVA RET]],0)</f>
        <v>0</v>
      </c>
      <c r="R1698" s="35">
        <f>Tabla1[[#This Row],[TASA 16]]*16%</f>
        <v>0</v>
      </c>
    </row>
    <row r="1699" spans="2:18" x14ac:dyDescent="0.25">
      <c r="B1699" t="str">
        <f>'[1]210 Y RFC'!A1699</f>
        <v>LJU821006T53</v>
      </c>
      <c r="C1699" t="str">
        <f>'[1]210 Y RFC'!B1699</f>
        <v>210-1696</v>
      </c>
      <c r="D1699" t="str">
        <f>'[1]210 Y RFC'!C1699</f>
        <v>LABORATORIOS JULIO SA DE CV</v>
      </c>
      <c r="E1699" s="28">
        <f>SUMIFS(Tabla16[TASA 16],Tabla16[NUM],Tabla1[[#This Row],[CODIGO]])</f>
        <v>0</v>
      </c>
      <c r="F1699" s="28">
        <f>SUMIFS(Tabla16[TASA 0%],Tabla16[NUM],Tabla1[[#This Row],[CODIGO]])</f>
        <v>0</v>
      </c>
      <c r="G1699" s="28">
        <f>SUMIFS(Tabla16[[EXENTO ]],Tabla16[NUM],Tabla1[[#This Row],[CODIGO]])</f>
        <v>0</v>
      </c>
      <c r="H1699" s="28">
        <f>SUMIFS(Tabla16[IVA],Tabla16[NUM],Tabla1[[#This Row],[CODIGO]])</f>
        <v>0</v>
      </c>
      <c r="I1699" s="28">
        <f>SUMIFS(Tabla16[ISR RET.],Tabla16[NUM],Tabla1[[#This Row],[CODIGO]])</f>
        <v>0</v>
      </c>
      <c r="J1699" s="28">
        <f>SUMIFS(Tabla16[IVA RET.],Tabla16[NUM],Tabla1[[#This Row],[CODIGO]])</f>
        <v>0</v>
      </c>
      <c r="K1699" t="str">
        <f>FIXED(Tabla1[[#This Row],[TASA 16%]],0)</f>
        <v>0</v>
      </c>
      <c r="L1699" t="str">
        <f>FIXED(Tabla1[[#This Row],[TASA 0%]],0)</f>
        <v>0</v>
      </c>
      <c r="M1699" t="str">
        <f>FIXED(Tabla1[[#This Row],[TASA EXE.]],0)</f>
        <v>0</v>
      </c>
      <c r="N1699" t="str">
        <f>FIXED(Tabla1[[#This Row],[IVA]],0)</f>
        <v>0</v>
      </c>
      <c r="O1699" t="str">
        <f>FIXED(Tabla1[[#This Row],[ISR RET]],0)</f>
        <v>0</v>
      </c>
      <c r="P1699" t="str">
        <f>FIXED(Tabla1[[#This Row],[IVA RET]],0)</f>
        <v>0</v>
      </c>
      <c r="R1699" s="35">
        <f>Tabla1[[#This Row],[TASA 16]]*16%</f>
        <v>0</v>
      </c>
    </row>
    <row r="1700" spans="2:18" x14ac:dyDescent="0.25">
      <c r="B1700" t="str">
        <f>'[1]210 Y RFC'!A1700</f>
        <v>ROAJ680807BZ2</v>
      </c>
      <c r="C1700" t="str">
        <f>'[1]210 Y RFC'!B1700</f>
        <v>210-1697</v>
      </c>
      <c r="D1700" t="str">
        <f>'[1]210 Y RFC'!C1700</f>
        <v>RODRIGUEZ ARECHIGA JULIO CESAR</v>
      </c>
      <c r="E1700" s="28">
        <f>SUMIFS(Tabla16[TASA 16],Tabla16[NUM],Tabla1[[#This Row],[CODIGO]])</f>
        <v>0</v>
      </c>
      <c r="F1700" s="28">
        <f>SUMIFS(Tabla16[TASA 0%],Tabla16[NUM],Tabla1[[#This Row],[CODIGO]])</f>
        <v>0</v>
      </c>
      <c r="G1700" s="28">
        <f>SUMIFS(Tabla16[[EXENTO ]],Tabla16[NUM],Tabla1[[#This Row],[CODIGO]])</f>
        <v>0</v>
      </c>
      <c r="H1700" s="28">
        <f>SUMIFS(Tabla16[IVA],Tabla16[NUM],Tabla1[[#This Row],[CODIGO]])</f>
        <v>0</v>
      </c>
      <c r="I1700" s="28">
        <f>SUMIFS(Tabla16[ISR RET.],Tabla16[NUM],Tabla1[[#This Row],[CODIGO]])</f>
        <v>0</v>
      </c>
      <c r="J1700" s="28">
        <f>SUMIFS(Tabla16[IVA RET.],Tabla16[NUM],Tabla1[[#This Row],[CODIGO]])</f>
        <v>0</v>
      </c>
      <c r="K1700" t="str">
        <f>FIXED(Tabla1[[#This Row],[TASA 16%]],0)</f>
        <v>0</v>
      </c>
      <c r="L1700" t="str">
        <f>FIXED(Tabla1[[#This Row],[TASA 0%]],0)</f>
        <v>0</v>
      </c>
      <c r="M1700" t="str">
        <f>FIXED(Tabla1[[#This Row],[TASA EXE.]],0)</f>
        <v>0</v>
      </c>
      <c r="N1700" t="str">
        <f>FIXED(Tabla1[[#This Row],[IVA]],0)</f>
        <v>0</v>
      </c>
      <c r="O1700" t="str">
        <f>FIXED(Tabla1[[#This Row],[ISR RET]],0)</f>
        <v>0</v>
      </c>
      <c r="P1700" t="str">
        <f>FIXED(Tabla1[[#This Row],[IVA RET]],0)</f>
        <v>0</v>
      </c>
      <c r="R1700" s="35">
        <f>Tabla1[[#This Row],[TASA 16]]*16%</f>
        <v>0</v>
      </c>
    </row>
    <row r="1701" spans="2:18" x14ac:dyDescent="0.25">
      <c r="B1701" t="str">
        <f>'[1]210 Y RFC'!A1701</f>
        <v>LBG050817EX9</v>
      </c>
      <c r="C1701" t="str">
        <f>'[1]210 Y RFC'!B1701</f>
        <v>210-1698</v>
      </c>
      <c r="D1701" t="str">
        <f>'[1]210 Y RFC'!C1701</f>
        <v>LABORATORIOS BIOGENICA SA DE CV</v>
      </c>
      <c r="E1701" s="28">
        <f>SUMIFS(Tabla16[TASA 16],Tabla16[NUM],Tabla1[[#This Row],[CODIGO]])</f>
        <v>0</v>
      </c>
      <c r="F1701" s="28">
        <f>SUMIFS(Tabla16[TASA 0%],Tabla16[NUM],Tabla1[[#This Row],[CODIGO]])</f>
        <v>0</v>
      </c>
      <c r="G1701" s="28">
        <f>SUMIFS(Tabla16[[EXENTO ]],Tabla16[NUM],Tabla1[[#This Row],[CODIGO]])</f>
        <v>0</v>
      </c>
      <c r="H1701" s="28">
        <f>SUMIFS(Tabla16[IVA],Tabla16[NUM],Tabla1[[#This Row],[CODIGO]])</f>
        <v>0</v>
      </c>
      <c r="I1701" s="28">
        <f>SUMIFS(Tabla16[ISR RET.],Tabla16[NUM],Tabla1[[#This Row],[CODIGO]])</f>
        <v>0</v>
      </c>
      <c r="J1701" s="28">
        <f>SUMIFS(Tabla16[IVA RET.],Tabla16[NUM],Tabla1[[#This Row],[CODIGO]])</f>
        <v>0</v>
      </c>
      <c r="K1701" t="str">
        <f>FIXED(Tabla1[[#This Row],[TASA 16%]],0)</f>
        <v>0</v>
      </c>
      <c r="L1701" t="str">
        <f>FIXED(Tabla1[[#This Row],[TASA 0%]],0)</f>
        <v>0</v>
      </c>
      <c r="M1701" t="str">
        <f>FIXED(Tabla1[[#This Row],[TASA EXE.]],0)</f>
        <v>0</v>
      </c>
      <c r="N1701" t="str">
        <f>FIXED(Tabla1[[#This Row],[IVA]],0)</f>
        <v>0</v>
      </c>
      <c r="O1701" t="str">
        <f>FIXED(Tabla1[[#This Row],[ISR RET]],0)</f>
        <v>0</v>
      </c>
      <c r="P1701" t="str">
        <f>FIXED(Tabla1[[#This Row],[IVA RET]],0)</f>
        <v>0</v>
      </c>
      <c r="R1701" s="35">
        <f>Tabla1[[#This Row],[TASA 16]]*16%</f>
        <v>0</v>
      </c>
    </row>
    <row r="1702" spans="2:18" x14ac:dyDescent="0.25">
      <c r="B1702" t="str">
        <f>'[1]210 Y RFC'!A1702</f>
        <v>BEGR8410199U4</v>
      </c>
      <c r="C1702" t="str">
        <f>'[1]210 Y RFC'!B1702</f>
        <v>210-1699</v>
      </c>
      <c r="D1702" t="str">
        <f>'[1]210 Y RFC'!C1702</f>
        <v>BECERRA GOMEZ RAFAEL</v>
      </c>
      <c r="E1702" s="28">
        <f>SUMIFS(Tabla16[TASA 16],Tabla16[NUM],Tabla1[[#This Row],[CODIGO]])</f>
        <v>0</v>
      </c>
      <c r="F1702" s="28">
        <f>SUMIFS(Tabla16[TASA 0%],Tabla16[NUM],Tabla1[[#This Row],[CODIGO]])</f>
        <v>15560</v>
      </c>
      <c r="G1702" s="28">
        <f>SUMIFS(Tabla16[[EXENTO ]],Tabla16[NUM],Tabla1[[#This Row],[CODIGO]])</f>
        <v>0</v>
      </c>
      <c r="H1702" s="28">
        <f>SUMIFS(Tabla16[IVA],Tabla16[NUM],Tabla1[[#This Row],[CODIGO]])</f>
        <v>0</v>
      </c>
      <c r="I1702" s="28">
        <f>SUMIFS(Tabla16[ISR RET.],Tabla16[NUM],Tabla1[[#This Row],[CODIGO]])</f>
        <v>0</v>
      </c>
      <c r="J1702" s="28">
        <f>SUMIFS(Tabla16[IVA RET.],Tabla16[NUM],Tabla1[[#This Row],[CODIGO]])</f>
        <v>0</v>
      </c>
      <c r="K1702" t="str">
        <f>FIXED(Tabla1[[#This Row],[TASA 16%]],0)</f>
        <v>0</v>
      </c>
      <c r="L1702" t="str">
        <f>FIXED(Tabla1[[#This Row],[TASA 0%]],0)</f>
        <v>15,560</v>
      </c>
      <c r="M1702" t="str">
        <f>FIXED(Tabla1[[#This Row],[TASA EXE.]],0)</f>
        <v>0</v>
      </c>
      <c r="N1702" t="str">
        <f>FIXED(Tabla1[[#This Row],[IVA]],0)</f>
        <v>0</v>
      </c>
      <c r="O1702" t="str">
        <f>FIXED(Tabla1[[#This Row],[ISR RET]],0)</f>
        <v>0</v>
      </c>
      <c r="P1702" t="str">
        <f>FIXED(Tabla1[[#This Row],[IVA RET]],0)</f>
        <v>0</v>
      </c>
      <c r="R1702" s="35">
        <f>Tabla1[[#This Row],[TASA 16]]*16%</f>
        <v>0</v>
      </c>
    </row>
    <row r="1703" spans="2:18" x14ac:dyDescent="0.25">
      <c r="B1703" t="str">
        <f>'[1]210 Y RFC'!A1703</f>
        <v>CTR940509JF6</v>
      </c>
      <c r="C1703" t="str">
        <f>'[1]210 Y RFC'!B1703</f>
        <v>210-1700</v>
      </c>
      <c r="D1703" t="str">
        <f>'[1]210 Y RFC'!C1703</f>
        <v>CALZADO DE TRABAJO SA DE CV</v>
      </c>
      <c r="E1703" s="28">
        <f>SUMIFS(Tabla16[TASA 16],Tabla16[NUM],Tabla1[[#This Row],[CODIGO]])</f>
        <v>0</v>
      </c>
      <c r="F1703" s="28">
        <f>SUMIFS(Tabla16[TASA 0%],Tabla16[NUM],Tabla1[[#This Row],[CODIGO]])</f>
        <v>0</v>
      </c>
      <c r="G1703" s="28">
        <f>SUMIFS(Tabla16[[EXENTO ]],Tabla16[NUM],Tabla1[[#This Row],[CODIGO]])</f>
        <v>0</v>
      </c>
      <c r="H1703" s="28">
        <f>SUMIFS(Tabla16[IVA],Tabla16[NUM],Tabla1[[#This Row],[CODIGO]])</f>
        <v>0</v>
      </c>
      <c r="I1703" s="28">
        <f>SUMIFS(Tabla16[ISR RET.],Tabla16[NUM],Tabla1[[#This Row],[CODIGO]])</f>
        <v>0</v>
      </c>
      <c r="J1703" s="28">
        <f>SUMIFS(Tabla16[IVA RET.],Tabla16[NUM],Tabla1[[#This Row],[CODIGO]])</f>
        <v>0</v>
      </c>
      <c r="K1703" t="str">
        <f>FIXED(Tabla1[[#This Row],[TASA 16%]],0)</f>
        <v>0</v>
      </c>
      <c r="L1703" t="str">
        <f>FIXED(Tabla1[[#This Row],[TASA 0%]],0)</f>
        <v>0</v>
      </c>
      <c r="M1703" t="str">
        <f>FIXED(Tabla1[[#This Row],[TASA EXE.]],0)</f>
        <v>0</v>
      </c>
      <c r="N1703" t="str">
        <f>FIXED(Tabla1[[#This Row],[IVA]],0)</f>
        <v>0</v>
      </c>
      <c r="O1703" t="str">
        <f>FIXED(Tabla1[[#This Row],[ISR RET]],0)</f>
        <v>0</v>
      </c>
      <c r="P1703" t="str">
        <f>FIXED(Tabla1[[#This Row],[IVA RET]],0)</f>
        <v>0</v>
      </c>
      <c r="R1703" s="35">
        <f>Tabla1[[#This Row],[TASA 16]]*16%</f>
        <v>0</v>
      </c>
    </row>
    <row r="1704" spans="2:18" x14ac:dyDescent="0.25">
      <c r="B1704" t="str">
        <f>'[1]210 Y RFC'!A1704</f>
        <v>PACL630112HA0</v>
      </c>
      <c r="C1704" t="str">
        <f>'[1]210 Y RFC'!B1704</f>
        <v>210-1701</v>
      </c>
      <c r="D1704" t="str">
        <f>'[1]210 Y RFC'!C1704</f>
        <v>PADILLA CAMBEROS MARIA LOURDES</v>
      </c>
      <c r="E1704" s="28">
        <f>SUMIFS(Tabla16[TASA 16],Tabla16[NUM],Tabla1[[#This Row],[CODIGO]])</f>
        <v>0</v>
      </c>
      <c r="F1704" s="28">
        <f>SUMIFS(Tabla16[TASA 0%],Tabla16[NUM],Tabla1[[#This Row],[CODIGO]])</f>
        <v>0</v>
      </c>
      <c r="G1704" s="28">
        <f>SUMIFS(Tabla16[[EXENTO ]],Tabla16[NUM],Tabla1[[#This Row],[CODIGO]])</f>
        <v>0</v>
      </c>
      <c r="H1704" s="28">
        <f>SUMIFS(Tabla16[IVA],Tabla16[NUM],Tabla1[[#This Row],[CODIGO]])</f>
        <v>0</v>
      </c>
      <c r="I1704" s="28">
        <f>SUMIFS(Tabla16[ISR RET.],Tabla16[NUM],Tabla1[[#This Row],[CODIGO]])</f>
        <v>0</v>
      </c>
      <c r="J1704" s="28">
        <f>SUMIFS(Tabla16[IVA RET.],Tabla16[NUM],Tabla1[[#This Row],[CODIGO]])</f>
        <v>0</v>
      </c>
      <c r="K1704" t="str">
        <f>FIXED(Tabla1[[#This Row],[TASA 16%]],0)</f>
        <v>0</v>
      </c>
      <c r="L1704" t="str">
        <f>FIXED(Tabla1[[#This Row],[TASA 0%]],0)</f>
        <v>0</v>
      </c>
      <c r="M1704" t="str">
        <f>FIXED(Tabla1[[#This Row],[TASA EXE.]],0)</f>
        <v>0</v>
      </c>
      <c r="N1704" t="str">
        <f>FIXED(Tabla1[[#This Row],[IVA]],0)</f>
        <v>0</v>
      </c>
      <c r="O1704" t="str">
        <f>FIXED(Tabla1[[#This Row],[ISR RET]],0)</f>
        <v>0</v>
      </c>
      <c r="P1704" t="str">
        <f>FIXED(Tabla1[[#This Row],[IVA RET]],0)</f>
        <v>0</v>
      </c>
      <c r="R1704" s="35">
        <f>Tabla1[[#This Row],[TASA 16]]*16%</f>
        <v>0</v>
      </c>
    </row>
    <row r="1705" spans="2:18" x14ac:dyDescent="0.25">
      <c r="B1705" t="str">
        <f>'[1]210 Y RFC'!A1705</f>
        <v>ROD970403GH8</v>
      </c>
      <c r="C1705" t="str">
        <f>'[1]210 Y RFC'!B1705</f>
        <v>210-1702</v>
      </c>
      <c r="D1705" t="str">
        <f>'[1]210 Y RFC'!C1705</f>
        <v>RODAJAL SA DE CV</v>
      </c>
      <c r="E1705" s="28">
        <f>SUMIFS(Tabla16[TASA 16],Tabla16[NUM],Tabla1[[#This Row],[CODIGO]])</f>
        <v>0</v>
      </c>
      <c r="F1705" s="28">
        <f>SUMIFS(Tabla16[TASA 0%],Tabla16[NUM],Tabla1[[#This Row],[CODIGO]])</f>
        <v>0</v>
      </c>
      <c r="G1705" s="28">
        <f>SUMIFS(Tabla16[[EXENTO ]],Tabla16[NUM],Tabla1[[#This Row],[CODIGO]])</f>
        <v>0</v>
      </c>
      <c r="H1705" s="28">
        <f>SUMIFS(Tabla16[IVA],Tabla16[NUM],Tabla1[[#This Row],[CODIGO]])</f>
        <v>0</v>
      </c>
      <c r="I1705" s="28">
        <f>SUMIFS(Tabla16[ISR RET.],Tabla16[NUM],Tabla1[[#This Row],[CODIGO]])</f>
        <v>0</v>
      </c>
      <c r="J1705" s="28">
        <f>SUMIFS(Tabla16[IVA RET.],Tabla16[NUM],Tabla1[[#This Row],[CODIGO]])</f>
        <v>0</v>
      </c>
      <c r="K1705" t="str">
        <f>FIXED(Tabla1[[#This Row],[TASA 16%]],0)</f>
        <v>0</v>
      </c>
      <c r="L1705" t="str">
        <f>FIXED(Tabla1[[#This Row],[TASA 0%]],0)</f>
        <v>0</v>
      </c>
      <c r="M1705" t="str">
        <f>FIXED(Tabla1[[#This Row],[TASA EXE.]],0)</f>
        <v>0</v>
      </c>
      <c r="N1705" t="str">
        <f>FIXED(Tabla1[[#This Row],[IVA]],0)</f>
        <v>0</v>
      </c>
      <c r="O1705" t="str">
        <f>FIXED(Tabla1[[#This Row],[ISR RET]],0)</f>
        <v>0</v>
      </c>
      <c r="P1705" t="str">
        <f>FIXED(Tabla1[[#This Row],[IVA RET]],0)</f>
        <v>0</v>
      </c>
      <c r="R1705" s="35">
        <f>Tabla1[[#This Row],[TASA 16]]*16%</f>
        <v>0</v>
      </c>
    </row>
    <row r="1706" spans="2:18" x14ac:dyDescent="0.25">
      <c r="B1706" t="str">
        <f>'[1]210 Y RFC'!A1706</f>
        <v>CIN0302277Y3</v>
      </c>
      <c r="C1706" t="str">
        <f>'[1]210 Y RFC'!B1706</f>
        <v>210-1703</v>
      </c>
      <c r="D1706" t="str">
        <f>'[1]210 Y RFC'!C1706</f>
        <v>CONECTIVIDAD INTERNACIONAL SA DE CV</v>
      </c>
      <c r="E1706" s="28">
        <f>SUMIFS(Tabla16[TASA 16],Tabla16[NUM],Tabla1[[#This Row],[CODIGO]])</f>
        <v>0</v>
      </c>
      <c r="F1706" s="28">
        <f>SUMIFS(Tabla16[TASA 0%],Tabla16[NUM],Tabla1[[#This Row],[CODIGO]])</f>
        <v>0</v>
      </c>
      <c r="G1706" s="28">
        <f>SUMIFS(Tabla16[[EXENTO ]],Tabla16[NUM],Tabla1[[#This Row],[CODIGO]])</f>
        <v>0</v>
      </c>
      <c r="H1706" s="28">
        <f>SUMIFS(Tabla16[IVA],Tabla16[NUM],Tabla1[[#This Row],[CODIGO]])</f>
        <v>0</v>
      </c>
      <c r="I1706" s="28">
        <f>SUMIFS(Tabla16[ISR RET.],Tabla16[NUM],Tabla1[[#This Row],[CODIGO]])</f>
        <v>0</v>
      </c>
      <c r="J1706" s="28">
        <f>SUMIFS(Tabla16[IVA RET.],Tabla16[NUM],Tabla1[[#This Row],[CODIGO]])</f>
        <v>0</v>
      </c>
      <c r="K1706" t="str">
        <f>FIXED(Tabla1[[#This Row],[TASA 16%]],0)</f>
        <v>0</v>
      </c>
      <c r="L1706" t="str">
        <f>FIXED(Tabla1[[#This Row],[TASA 0%]],0)</f>
        <v>0</v>
      </c>
      <c r="M1706" t="str">
        <f>FIXED(Tabla1[[#This Row],[TASA EXE.]],0)</f>
        <v>0</v>
      </c>
      <c r="N1706" t="str">
        <f>FIXED(Tabla1[[#This Row],[IVA]],0)</f>
        <v>0</v>
      </c>
      <c r="O1706" t="str">
        <f>FIXED(Tabla1[[#This Row],[ISR RET]],0)</f>
        <v>0</v>
      </c>
      <c r="P1706" t="str">
        <f>FIXED(Tabla1[[#This Row],[IVA RET]],0)</f>
        <v>0</v>
      </c>
      <c r="R1706" s="35">
        <f>Tabla1[[#This Row],[TASA 16]]*16%</f>
        <v>0</v>
      </c>
    </row>
    <row r="1707" spans="2:18" x14ac:dyDescent="0.25">
      <c r="B1707" t="str">
        <f>'[1]210 Y RFC'!A1707</f>
        <v>FAMJ830611L22</v>
      </c>
      <c r="C1707" t="str">
        <f>'[1]210 Y RFC'!B1707</f>
        <v>210-1704</v>
      </c>
      <c r="D1707" t="str">
        <f>'[1]210 Y RFC'!C1707</f>
        <v>FRANCO MEDRANO JOSE DE JESUS</v>
      </c>
      <c r="E1707" s="28">
        <f>SUMIFS(Tabla16[TASA 16],Tabla16[NUM],Tabla1[[#This Row],[CODIGO]])</f>
        <v>0</v>
      </c>
      <c r="F1707" s="28">
        <f>SUMIFS(Tabla16[TASA 0%],Tabla16[NUM],Tabla1[[#This Row],[CODIGO]])</f>
        <v>0</v>
      </c>
      <c r="G1707" s="28">
        <f>SUMIFS(Tabla16[[EXENTO ]],Tabla16[NUM],Tabla1[[#This Row],[CODIGO]])</f>
        <v>0</v>
      </c>
      <c r="H1707" s="28">
        <f>SUMIFS(Tabla16[IVA],Tabla16[NUM],Tabla1[[#This Row],[CODIGO]])</f>
        <v>0</v>
      </c>
      <c r="I1707" s="28">
        <f>SUMIFS(Tabla16[ISR RET.],Tabla16[NUM],Tabla1[[#This Row],[CODIGO]])</f>
        <v>0</v>
      </c>
      <c r="J1707" s="28">
        <f>SUMIFS(Tabla16[IVA RET.],Tabla16[NUM],Tabla1[[#This Row],[CODIGO]])</f>
        <v>0</v>
      </c>
      <c r="K1707" t="str">
        <f>FIXED(Tabla1[[#This Row],[TASA 16%]],0)</f>
        <v>0</v>
      </c>
      <c r="L1707" t="str">
        <f>FIXED(Tabla1[[#This Row],[TASA 0%]],0)</f>
        <v>0</v>
      </c>
      <c r="M1707" t="str">
        <f>FIXED(Tabla1[[#This Row],[TASA EXE.]],0)</f>
        <v>0</v>
      </c>
      <c r="N1707" t="str">
        <f>FIXED(Tabla1[[#This Row],[IVA]],0)</f>
        <v>0</v>
      </c>
      <c r="O1707" t="str">
        <f>FIXED(Tabla1[[#This Row],[ISR RET]],0)</f>
        <v>0</v>
      </c>
      <c r="P1707" t="str">
        <f>FIXED(Tabla1[[#This Row],[IVA RET]],0)</f>
        <v>0</v>
      </c>
      <c r="R1707" s="35">
        <f>Tabla1[[#This Row],[TASA 16]]*16%</f>
        <v>0</v>
      </c>
    </row>
    <row r="1708" spans="2:18" x14ac:dyDescent="0.25">
      <c r="B1708" t="str">
        <f>'[1]210 Y RFC'!A1708</f>
        <v>NIIR710312B21</v>
      </c>
      <c r="C1708" t="str">
        <f>'[1]210 Y RFC'!B1708</f>
        <v>210-1705</v>
      </c>
      <c r="D1708" t="str">
        <f>'[1]210 Y RFC'!C1708</f>
        <v>NIETO INGUANZO RAQUEL</v>
      </c>
      <c r="E1708" s="28">
        <f>SUMIFS(Tabla16[TASA 16],Tabla16[NUM],Tabla1[[#This Row],[CODIGO]])</f>
        <v>0</v>
      </c>
      <c r="F1708" s="28">
        <f>SUMIFS(Tabla16[TASA 0%],Tabla16[NUM],Tabla1[[#This Row],[CODIGO]])</f>
        <v>0</v>
      </c>
      <c r="G1708" s="28">
        <f>SUMIFS(Tabla16[[EXENTO ]],Tabla16[NUM],Tabla1[[#This Row],[CODIGO]])</f>
        <v>0</v>
      </c>
      <c r="H1708" s="28">
        <f>SUMIFS(Tabla16[IVA],Tabla16[NUM],Tabla1[[#This Row],[CODIGO]])</f>
        <v>0</v>
      </c>
      <c r="I1708" s="28">
        <f>SUMIFS(Tabla16[ISR RET.],Tabla16[NUM],Tabla1[[#This Row],[CODIGO]])</f>
        <v>0</v>
      </c>
      <c r="J1708" s="28">
        <f>SUMIFS(Tabla16[IVA RET.],Tabla16[NUM],Tabla1[[#This Row],[CODIGO]])</f>
        <v>0</v>
      </c>
      <c r="K1708" t="str">
        <f>FIXED(Tabla1[[#This Row],[TASA 16%]],0)</f>
        <v>0</v>
      </c>
      <c r="L1708" t="str">
        <f>FIXED(Tabla1[[#This Row],[TASA 0%]],0)</f>
        <v>0</v>
      </c>
      <c r="M1708" t="str">
        <f>FIXED(Tabla1[[#This Row],[TASA EXE.]],0)</f>
        <v>0</v>
      </c>
      <c r="N1708" t="str">
        <f>FIXED(Tabla1[[#This Row],[IVA]],0)</f>
        <v>0</v>
      </c>
      <c r="O1708" t="str">
        <f>FIXED(Tabla1[[#This Row],[ISR RET]],0)</f>
        <v>0</v>
      </c>
      <c r="P1708" t="str">
        <f>FIXED(Tabla1[[#This Row],[IVA RET]],0)</f>
        <v>0</v>
      </c>
      <c r="R1708" s="35">
        <f>Tabla1[[#This Row],[TASA 16]]*16%</f>
        <v>0</v>
      </c>
    </row>
    <row r="1709" spans="2:18" x14ac:dyDescent="0.25">
      <c r="B1709" t="str">
        <f>'[1]210 Y RFC'!A1709</f>
        <v>GOLS660709KFA</v>
      </c>
      <c r="C1709" t="str">
        <f>'[1]210 Y RFC'!B1709</f>
        <v>210-1706</v>
      </c>
      <c r="D1709" t="str">
        <f>'[1]210 Y RFC'!C1709</f>
        <v>GONZALEZ LOZANO SERGIO</v>
      </c>
      <c r="E1709" s="28">
        <f>SUMIFS(Tabla16[TASA 16],Tabla16[NUM],Tabla1[[#This Row],[CODIGO]])</f>
        <v>0</v>
      </c>
      <c r="F1709" s="28">
        <f>SUMIFS(Tabla16[TASA 0%],Tabla16[NUM],Tabla1[[#This Row],[CODIGO]])</f>
        <v>0</v>
      </c>
      <c r="G1709" s="28">
        <f>SUMIFS(Tabla16[[EXENTO ]],Tabla16[NUM],Tabla1[[#This Row],[CODIGO]])</f>
        <v>0</v>
      </c>
      <c r="H1709" s="28">
        <f>SUMIFS(Tabla16[IVA],Tabla16[NUM],Tabla1[[#This Row],[CODIGO]])</f>
        <v>0</v>
      </c>
      <c r="I1709" s="28">
        <f>SUMIFS(Tabla16[ISR RET.],Tabla16[NUM],Tabla1[[#This Row],[CODIGO]])</f>
        <v>0</v>
      </c>
      <c r="J1709" s="28">
        <f>SUMIFS(Tabla16[IVA RET.],Tabla16[NUM],Tabla1[[#This Row],[CODIGO]])</f>
        <v>0</v>
      </c>
      <c r="K1709" t="str">
        <f>FIXED(Tabla1[[#This Row],[TASA 16%]],0)</f>
        <v>0</v>
      </c>
      <c r="L1709" t="str">
        <f>FIXED(Tabla1[[#This Row],[TASA 0%]],0)</f>
        <v>0</v>
      </c>
      <c r="M1709" t="str">
        <f>FIXED(Tabla1[[#This Row],[TASA EXE.]],0)</f>
        <v>0</v>
      </c>
      <c r="N1709" t="str">
        <f>FIXED(Tabla1[[#This Row],[IVA]],0)</f>
        <v>0</v>
      </c>
      <c r="O1709" t="str">
        <f>FIXED(Tabla1[[#This Row],[ISR RET]],0)</f>
        <v>0</v>
      </c>
      <c r="P1709" t="str">
        <f>FIXED(Tabla1[[#This Row],[IVA RET]],0)</f>
        <v>0</v>
      </c>
      <c r="R1709" s="35">
        <f>Tabla1[[#This Row],[TASA 16]]*16%</f>
        <v>0</v>
      </c>
    </row>
    <row r="1710" spans="2:18" x14ac:dyDescent="0.25">
      <c r="B1710" t="str">
        <f>'[1]210 Y RFC'!A1710</f>
        <v>PEM870521B11</v>
      </c>
      <c r="C1710" t="str">
        <f>'[1]210 Y RFC'!B1710</f>
        <v>210-1707</v>
      </c>
      <c r="D1710" t="str">
        <f>'[1]210 Y RFC'!C1710</f>
        <v>PLASTICOS ESPECIALIZADOS DE MONTERREY SA DE CV</v>
      </c>
      <c r="E1710" s="28">
        <f>SUMIFS(Tabla16[TASA 16],Tabla16[NUM],Tabla1[[#This Row],[CODIGO]])</f>
        <v>58350</v>
      </c>
      <c r="F1710" s="28">
        <f>SUMIFS(Tabla16[TASA 0%],Tabla16[NUM],Tabla1[[#This Row],[CODIGO]])</f>
        <v>0</v>
      </c>
      <c r="G1710" s="28">
        <f>SUMIFS(Tabla16[[EXENTO ]],Tabla16[NUM],Tabla1[[#This Row],[CODIGO]])</f>
        <v>0</v>
      </c>
      <c r="H1710" s="28">
        <f>SUMIFS(Tabla16[IVA],Tabla16[NUM],Tabla1[[#This Row],[CODIGO]])</f>
        <v>9336</v>
      </c>
      <c r="I1710" s="28">
        <f>SUMIFS(Tabla16[ISR RET.],Tabla16[NUM],Tabla1[[#This Row],[CODIGO]])</f>
        <v>0</v>
      </c>
      <c r="J1710" s="28">
        <f>SUMIFS(Tabla16[IVA RET.],Tabla16[NUM],Tabla1[[#This Row],[CODIGO]])</f>
        <v>0</v>
      </c>
      <c r="K1710" t="str">
        <f>FIXED(Tabla1[[#This Row],[TASA 16%]],0)</f>
        <v>58,350</v>
      </c>
      <c r="L1710" t="str">
        <f>FIXED(Tabla1[[#This Row],[TASA 0%]],0)</f>
        <v>0</v>
      </c>
      <c r="M1710" t="str">
        <f>FIXED(Tabla1[[#This Row],[TASA EXE.]],0)</f>
        <v>0</v>
      </c>
      <c r="N1710" t="str">
        <f>FIXED(Tabla1[[#This Row],[IVA]],0)</f>
        <v>9,336</v>
      </c>
      <c r="O1710" t="str">
        <f>FIXED(Tabla1[[#This Row],[ISR RET]],0)</f>
        <v>0</v>
      </c>
      <c r="P1710" t="str">
        <f>FIXED(Tabla1[[#This Row],[IVA RET]],0)</f>
        <v>0</v>
      </c>
      <c r="R1710" s="35">
        <f>Tabla1[[#This Row],[TASA 16]]*16%</f>
        <v>9336</v>
      </c>
    </row>
    <row r="1711" spans="2:18" x14ac:dyDescent="0.25">
      <c r="B1711" t="str">
        <f>'[1]210 Y RFC'!A1711</f>
        <v>BET040330HN3</v>
      </c>
      <c r="C1711" t="str">
        <f>'[1]210 Y RFC'!B1711</f>
        <v>210-1708</v>
      </c>
      <c r="D1711" t="str">
        <f>'[1]210 Y RFC'!C1711</f>
        <v>BETONE SA DE CV</v>
      </c>
      <c r="E1711" s="28">
        <f>SUMIFS(Tabla16[TASA 16],Tabla16[NUM],Tabla1[[#This Row],[CODIGO]])</f>
        <v>0</v>
      </c>
      <c r="F1711" s="28">
        <f>SUMIFS(Tabla16[TASA 0%],Tabla16[NUM],Tabla1[[#This Row],[CODIGO]])</f>
        <v>0</v>
      </c>
      <c r="G1711" s="28">
        <f>SUMIFS(Tabla16[[EXENTO ]],Tabla16[NUM],Tabla1[[#This Row],[CODIGO]])</f>
        <v>0</v>
      </c>
      <c r="H1711" s="28">
        <f>SUMIFS(Tabla16[IVA],Tabla16[NUM],Tabla1[[#This Row],[CODIGO]])</f>
        <v>0</v>
      </c>
      <c r="I1711" s="28">
        <f>SUMIFS(Tabla16[ISR RET.],Tabla16[NUM],Tabla1[[#This Row],[CODIGO]])</f>
        <v>0</v>
      </c>
      <c r="J1711" s="28">
        <f>SUMIFS(Tabla16[IVA RET.],Tabla16[NUM],Tabla1[[#This Row],[CODIGO]])</f>
        <v>0</v>
      </c>
      <c r="K1711" t="str">
        <f>FIXED(Tabla1[[#This Row],[TASA 16%]],0)</f>
        <v>0</v>
      </c>
      <c r="L1711" t="str">
        <f>FIXED(Tabla1[[#This Row],[TASA 0%]],0)</f>
        <v>0</v>
      </c>
      <c r="M1711" t="str">
        <f>FIXED(Tabla1[[#This Row],[TASA EXE.]],0)</f>
        <v>0</v>
      </c>
      <c r="N1711" t="str">
        <f>FIXED(Tabla1[[#This Row],[IVA]],0)</f>
        <v>0</v>
      </c>
      <c r="O1711" t="str">
        <f>FIXED(Tabla1[[#This Row],[ISR RET]],0)</f>
        <v>0</v>
      </c>
      <c r="P1711" t="str">
        <f>FIXED(Tabla1[[#This Row],[IVA RET]],0)</f>
        <v>0</v>
      </c>
      <c r="R1711" s="35">
        <f>Tabla1[[#This Row],[TASA 16]]*16%</f>
        <v>0</v>
      </c>
    </row>
    <row r="1712" spans="2:18" x14ac:dyDescent="0.25">
      <c r="B1712" t="str">
        <f>'[1]210 Y RFC'!A1712</f>
        <v>GFE970303SC9</v>
      </c>
      <c r="C1712" t="str">
        <f>'[1]210 Y RFC'!B1712</f>
        <v>210-1709</v>
      </c>
      <c r="D1712" t="str">
        <f>'[1]210 Y RFC'!C1712</f>
        <v>GRAN FERRETERO SA DE CV</v>
      </c>
      <c r="E1712" s="28">
        <f>SUMIFS(Tabla16[TASA 16],Tabla16[NUM],Tabla1[[#This Row],[CODIGO]])</f>
        <v>0</v>
      </c>
      <c r="F1712" s="28">
        <f>SUMIFS(Tabla16[TASA 0%],Tabla16[NUM],Tabla1[[#This Row],[CODIGO]])</f>
        <v>0</v>
      </c>
      <c r="G1712" s="28">
        <f>SUMIFS(Tabla16[[EXENTO ]],Tabla16[NUM],Tabla1[[#This Row],[CODIGO]])</f>
        <v>0</v>
      </c>
      <c r="H1712" s="28">
        <f>SUMIFS(Tabla16[IVA],Tabla16[NUM],Tabla1[[#This Row],[CODIGO]])</f>
        <v>0</v>
      </c>
      <c r="I1712" s="28">
        <f>SUMIFS(Tabla16[ISR RET.],Tabla16[NUM],Tabla1[[#This Row],[CODIGO]])</f>
        <v>0</v>
      </c>
      <c r="J1712" s="28">
        <f>SUMIFS(Tabla16[IVA RET.],Tabla16[NUM],Tabla1[[#This Row],[CODIGO]])</f>
        <v>0</v>
      </c>
      <c r="K1712" t="str">
        <f>FIXED(Tabla1[[#This Row],[TASA 16%]],0)</f>
        <v>0</v>
      </c>
      <c r="L1712" t="str">
        <f>FIXED(Tabla1[[#This Row],[TASA 0%]],0)</f>
        <v>0</v>
      </c>
      <c r="M1712" t="str">
        <f>FIXED(Tabla1[[#This Row],[TASA EXE.]],0)</f>
        <v>0</v>
      </c>
      <c r="N1712" t="str">
        <f>FIXED(Tabla1[[#This Row],[IVA]],0)</f>
        <v>0</v>
      </c>
      <c r="O1712" t="str">
        <f>FIXED(Tabla1[[#This Row],[ISR RET]],0)</f>
        <v>0</v>
      </c>
      <c r="P1712" t="str">
        <f>FIXED(Tabla1[[#This Row],[IVA RET]],0)</f>
        <v>0</v>
      </c>
      <c r="R1712" s="35">
        <f>Tabla1[[#This Row],[TASA 16]]*16%</f>
        <v>0</v>
      </c>
    </row>
    <row r="1713" spans="2:18" x14ac:dyDescent="0.25">
      <c r="B1713" t="str">
        <f>'[1]210 Y RFC'!A1713</f>
        <v>LEMA710413945</v>
      </c>
      <c r="C1713" t="str">
        <f>'[1]210 Y RFC'!B1713</f>
        <v>210-1710</v>
      </c>
      <c r="D1713" t="str">
        <f>'[1]210 Y RFC'!C1713</f>
        <v>DE LEON DE LA MORA ALEJANDRO</v>
      </c>
      <c r="E1713" s="28">
        <f>SUMIFS(Tabla16[TASA 16],Tabla16[NUM],Tabla1[[#This Row],[CODIGO]])</f>
        <v>0</v>
      </c>
      <c r="F1713" s="28">
        <f>SUMIFS(Tabla16[TASA 0%],Tabla16[NUM],Tabla1[[#This Row],[CODIGO]])</f>
        <v>0</v>
      </c>
      <c r="G1713" s="28">
        <f>SUMIFS(Tabla16[[EXENTO ]],Tabla16[NUM],Tabla1[[#This Row],[CODIGO]])</f>
        <v>0</v>
      </c>
      <c r="H1713" s="28">
        <f>SUMIFS(Tabla16[IVA],Tabla16[NUM],Tabla1[[#This Row],[CODIGO]])</f>
        <v>0</v>
      </c>
      <c r="I1713" s="28">
        <f>SUMIFS(Tabla16[ISR RET.],Tabla16[NUM],Tabla1[[#This Row],[CODIGO]])</f>
        <v>0</v>
      </c>
      <c r="J1713" s="28">
        <f>SUMIFS(Tabla16[IVA RET.],Tabla16[NUM],Tabla1[[#This Row],[CODIGO]])</f>
        <v>0</v>
      </c>
      <c r="K1713" t="str">
        <f>FIXED(Tabla1[[#This Row],[TASA 16%]],0)</f>
        <v>0</v>
      </c>
      <c r="L1713" t="str">
        <f>FIXED(Tabla1[[#This Row],[TASA 0%]],0)</f>
        <v>0</v>
      </c>
      <c r="M1713" t="str">
        <f>FIXED(Tabla1[[#This Row],[TASA EXE.]],0)</f>
        <v>0</v>
      </c>
      <c r="N1713" t="str">
        <f>FIXED(Tabla1[[#This Row],[IVA]],0)</f>
        <v>0</v>
      </c>
      <c r="O1713" t="str">
        <f>FIXED(Tabla1[[#This Row],[ISR RET]],0)</f>
        <v>0</v>
      </c>
      <c r="P1713" t="str">
        <f>FIXED(Tabla1[[#This Row],[IVA RET]],0)</f>
        <v>0</v>
      </c>
      <c r="R1713" s="35">
        <f>Tabla1[[#This Row],[TASA 16]]*16%</f>
        <v>0</v>
      </c>
    </row>
    <row r="1714" spans="2:18" x14ac:dyDescent="0.25">
      <c r="B1714" t="str">
        <f>'[1]210 Y RFC'!A1714</f>
        <v>GADF751119HG8</v>
      </c>
      <c r="C1714" t="str">
        <f>'[1]210 Y RFC'!B1714</f>
        <v>210-1711</v>
      </c>
      <c r="D1714" t="str">
        <f>'[1]210 Y RFC'!C1714</f>
        <v>GALLO DOMINGUEZ FELIPE ARTURO</v>
      </c>
      <c r="E1714" s="28">
        <f>SUMIFS(Tabla16[TASA 16],Tabla16[NUM],Tabla1[[#This Row],[CODIGO]])</f>
        <v>0</v>
      </c>
      <c r="F1714" s="28">
        <f>SUMIFS(Tabla16[TASA 0%],Tabla16[NUM],Tabla1[[#This Row],[CODIGO]])</f>
        <v>0</v>
      </c>
      <c r="G1714" s="28">
        <f>SUMIFS(Tabla16[[EXENTO ]],Tabla16[NUM],Tabla1[[#This Row],[CODIGO]])</f>
        <v>0</v>
      </c>
      <c r="H1714" s="28">
        <f>SUMIFS(Tabla16[IVA],Tabla16[NUM],Tabla1[[#This Row],[CODIGO]])</f>
        <v>0</v>
      </c>
      <c r="I1714" s="28">
        <f>SUMIFS(Tabla16[ISR RET.],Tabla16[NUM],Tabla1[[#This Row],[CODIGO]])</f>
        <v>0</v>
      </c>
      <c r="J1714" s="28">
        <f>SUMIFS(Tabla16[IVA RET.],Tabla16[NUM],Tabla1[[#This Row],[CODIGO]])</f>
        <v>0</v>
      </c>
      <c r="K1714" t="str">
        <f>FIXED(Tabla1[[#This Row],[TASA 16%]],0)</f>
        <v>0</v>
      </c>
      <c r="L1714" t="str">
        <f>FIXED(Tabla1[[#This Row],[TASA 0%]],0)</f>
        <v>0</v>
      </c>
      <c r="M1714" t="str">
        <f>FIXED(Tabla1[[#This Row],[TASA EXE.]],0)</f>
        <v>0</v>
      </c>
      <c r="N1714" t="str">
        <f>FIXED(Tabla1[[#This Row],[IVA]],0)</f>
        <v>0</v>
      </c>
      <c r="O1714" t="str">
        <f>FIXED(Tabla1[[#This Row],[ISR RET]],0)</f>
        <v>0</v>
      </c>
      <c r="P1714" t="str">
        <f>FIXED(Tabla1[[#This Row],[IVA RET]],0)</f>
        <v>0</v>
      </c>
      <c r="R1714" s="35">
        <f>Tabla1[[#This Row],[TASA 16]]*16%</f>
        <v>0</v>
      </c>
    </row>
    <row r="1715" spans="2:18" x14ac:dyDescent="0.25">
      <c r="B1715" t="str">
        <f>'[1]210 Y RFC'!A1715</f>
        <v>RRA000919D56</v>
      </c>
      <c r="C1715" t="str">
        <f>'[1]210 Y RFC'!B1715</f>
        <v>210-1712</v>
      </c>
      <c r="D1715" t="str">
        <f>'[1]210 Y RFC'!C1715</f>
        <v>RESISTENCIAS RAFF SA DE CV</v>
      </c>
      <c r="E1715" s="28">
        <f>SUMIFS(Tabla16[TASA 16],Tabla16[NUM],Tabla1[[#This Row],[CODIGO]])</f>
        <v>0</v>
      </c>
      <c r="F1715" s="28">
        <f>SUMIFS(Tabla16[TASA 0%],Tabla16[NUM],Tabla1[[#This Row],[CODIGO]])</f>
        <v>0</v>
      </c>
      <c r="G1715" s="28">
        <f>SUMIFS(Tabla16[[EXENTO ]],Tabla16[NUM],Tabla1[[#This Row],[CODIGO]])</f>
        <v>0</v>
      </c>
      <c r="H1715" s="28">
        <f>SUMIFS(Tabla16[IVA],Tabla16[NUM],Tabla1[[#This Row],[CODIGO]])</f>
        <v>0</v>
      </c>
      <c r="I1715" s="28">
        <f>SUMIFS(Tabla16[ISR RET.],Tabla16[NUM],Tabla1[[#This Row],[CODIGO]])</f>
        <v>0</v>
      </c>
      <c r="J1715" s="28">
        <f>SUMIFS(Tabla16[IVA RET.],Tabla16[NUM],Tabla1[[#This Row],[CODIGO]])</f>
        <v>0</v>
      </c>
      <c r="K1715" t="str">
        <f>FIXED(Tabla1[[#This Row],[TASA 16%]],0)</f>
        <v>0</v>
      </c>
      <c r="L1715" t="str">
        <f>FIXED(Tabla1[[#This Row],[TASA 0%]],0)</f>
        <v>0</v>
      </c>
      <c r="M1715" t="str">
        <f>FIXED(Tabla1[[#This Row],[TASA EXE.]],0)</f>
        <v>0</v>
      </c>
      <c r="N1715" t="str">
        <f>FIXED(Tabla1[[#This Row],[IVA]],0)</f>
        <v>0</v>
      </c>
      <c r="O1715" t="str">
        <f>FIXED(Tabla1[[#This Row],[ISR RET]],0)</f>
        <v>0</v>
      </c>
      <c r="P1715" t="str">
        <f>FIXED(Tabla1[[#This Row],[IVA RET]],0)</f>
        <v>0</v>
      </c>
      <c r="R1715" s="35">
        <f>Tabla1[[#This Row],[TASA 16]]*16%</f>
        <v>0</v>
      </c>
    </row>
    <row r="1716" spans="2:18" x14ac:dyDescent="0.25">
      <c r="B1716" t="str">
        <f>'[1]210 Y RFC'!A1716</f>
        <v>MOGR420831FL6</v>
      </c>
      <c r="C1716" t="str">
        <f>'[1]210 Y RFC'!B1716</f>
        <v>210-1713</v>
      </c>
      <c r="D1716" t="str">
        <f>'[1]210 Y RFC'!C1716</f>
        <v>MORENO Y GARCIA JOSE RAMON GUSTAVO</v>
      </c>
      <c r="E1716" s="28">
        <f>SUMIFS(Tabla16[TASA 16],Tabla16[NUM],Tabla1[[#This Row],[CODIGO]])</f>
        <v>0</v>
      </c>
      <c r="F1716" s="28">
        <f>SUMIFS(Tabla16[TASA 0%],Tabla16[NUM],Tabla1[[#This Row],[CODIGO]])</f>
        <v>0</v>
      </c>
      <c r="G1716" s="28">
        <f>SUMIFS(Tabla16[[EXENTO ]],Tabla16[NUM],Tabla1[[#This Row],[CODIGO]])</f>
        <v>0</v>
      </c>
      <c r="H1716" s="28">
        <f>SUMIFS(Tabla16[IVA],Tabla16[NUM],Tabla1[[#This Row],[CODIGO]])</f>
        <v>0</v>
      </c>
      <c r="I1716" s="28">
        <f>SUMIFS(Tabla16[ISR RET.],Tabla16[NUM],Tabla1[[#This Row],[CODIGO]])</f>
        <v>0</v>
      </c>
      <c r="J1716" s="28">
        <f>SUMIFS(Tabla16[IVA RET.],Tabla16[NUM],Tabla1[[#This Row],[CODIGO]])</f>
        <v>0</v>
      </c>
      <c r="K1716" t="str">
        <f>FIXED(Tabla1[[#This Row],[TASA 16%]],0)</f>
        <v>0</v>
      </c>
      <c r="L1716" t="str">
        <f>FIXED(Tabla1[[#This Row],[TASA 0%]],0)</f>
        <v>0</v>
      </c>
      <c r="M1716" t="str">
        <f>FIXED(Tabla1[[#This Row],[TASA EXE.]],0)</f>
        <v>0</v>
      </c>
      <c r="N1716" t="str">
        <f>FIXED(Tabla1[[#This Row],[IVA]],0)</f>
        <v>0</v>
      </c>
      <c r="O1716" t="str">
        <f>FIXED(Tabla1[[#This Row],[ISR RET]],0)</f>
        <v>0</v>
      </c>
      <c r="P1716" t="str">
        <f>FIXED(Tabla1[[#This Row],[IVA RET]],0)</f>
        <v>0</v>
      </c>
      <c r="R1716" s="35">
        <f>Tabla1[[#This Row],[TASA 16]]*16%</f>
        <v>0</v>
      </c>
    </row>
    <row r="1717" spans="2:18" x14ac:dyDescent="0.25">
      <c r="B1717" t="str">
        <f>'[1]210 Y RFC'!A1717</f>
        <v>OOMF3907163YA</v>
      </c>
      <c r="C1717" t="str">
        <f>'[1]210 Y RFC'!B1717</f>
        <v>210-1714</v>
      </c>
      <c r="D1717" t="str">
        <f>'[1]210 Y RFC'!C1717</f>
        <v>OROZCO MEJIA JOSE FELIX</v>
      </c>
      <c r="E1717" s="28">
        <f>SUMIFS(Tabla16[TASA 16],Tabla16[NUM],Tabla1[[#This Row],[CODIGO]])</f>
        <v>0</v>
      </c>
      <c r="F1717" s="28">
        <f>SUMIFS(Tabla16[TASA 0%],Tabla16[NUM],Tabla1[[#This Row],[CODIGO]])</f>
        <v>0</v>
      </c>
      <c r="G1717" s="28">
        <f>SUMIFS(Tabla16[[EXENTO ]],Tabla16[NUM],Tabla1[[#This Row],[CODIGO]])</f>
        <v>0</v>
      </c>
      <c r="H1717" s="28">
        <f>SUMIFS(Tabla16[IVA],Tabla16[NUM],Tabla1[[#This Row],[CODIGO]])</f>
        <v>0</v>
      </c>
      <c r="I1717" s="28">
        <f>SUMIFS(Tabla16[ISR RET.],Tabla16[NUM],Tabla1[[#This Row],[CODIGO]])</f>
        <v>0</v>
      </c>
      <c r="J1717" s="28">
        <f>SUMIFS(Tabla16[IVA RET.],Tabla16[NUM],Tabla1[[#This Row],[CODIGO]])</f>
        <v>0</v>
      </c>
      <c r="K1717" t="str">
        <f>FIXED(Tabla1[[#This Row],[TASA 16%]],0)</f>
        <v>0</v>
      </c>
      <c r="L1717" t="str">
        <f>FIXED(Tabla1[[#This Row],[TASA 0%]],0)</f>
        <v>0</v>
      </c>
      <c r="M1717" t="str">
        <f>FIXED(Tabla1[[#This Row],[TASA EXE.]],0)</f>
        <v>0</v>
      </c>
      <c r="N1717" t="str">
        <f>FIXED(Tabla1[[#This Row],[IVA]],0)</f>
        <v>0</v>
      </c>
      <c r="O1717" t="str">
        <f>FIXED(Tabla1[[#This Row],[ISR RET]],0)</f>
        <v>0</v>
      </c>
      <c r="P1717" t="str">
        <f>FIXED(Tabla1[[#This Row],[IVA RET]],0)</f>
        <v>0</v>
      </c>
      <c r="R1717" s="35">
        <f>Tabla1[[#This Row],[TASA 16]]*16%</f>
        <v>0</v>
      </c>
    </row>
    <row r="1718" spans="2:18" x14ac:dyDescent="0.25">
      <c r="B1718" t="str">
        <f>'[1]210 Y RFC'!A1718</f>
        <v>CEX010604MY5</v>
      </c>
      <c r="C1718" t="str">
        <f>'[1]210 Y RFC'!B1718</f>
        <v>210-1715</v>
      </c>
      <c r="D1718" t="str">
        <f>'[1]210 Y RFC'!C1718</f>
        <v>CORPORATIVO DE EXPORTACIONES SA DE CV</v>
      </c>
      <c r="E1718" s="28">
        <f>SUMIFS(Tabla16[TASA 16],Tabla16[NUM],Tabla1[[#This Row],[CODIGO]])</f>
        <v>0</v>
      </c>
      <c r="F1718" s="28">
        <f>SUMIFS(Tabla16[TASA 0%],Tabla16[NUM],Tabla1[[#This Row],[CODIGO]])</f>
        <v>0</v>
      </c>
      <c r="G1718" s="28">
        <f>SUMIFS(Tabla16[[EXENTO ]],Tabla16[NUM],Tabla1[[#This Row],[CODIGO]])</f>
        <v>0</v>
      </c>
      <c r="H1718" s="28">
        <f>SUMIFS(Tabla16[IVA],Tabla16[NUM],Tabla1[[#This Row],[CODIGO]])</f>
        <v>0</v>
      </c>
      <c r="I1718" s="28">
        <f>SUMIFS(Tabla16[ISR RET.],Tabla16[NUM],Tabla1[[#This Row],[CODIGO]])</f>
        <v>0</v>
      </c>
      <c r="J1718" s="28">
        <f>SUMIFS(Tabla16[IVA RET.],Tabla16[NUM],Tabla1[[#This Row],[CODIGO]])</f>
        <v>0</v>
      </c>
      <c r="K1718" t="str">
        <f>FIXED(Tabla1[[#This Row],[TASA 16%]],0)</f>
        <v>0</v>
      </c>
      <c r="L1718" t="str">
        <f>FIXED(Tabla1[[#This Row],[TASA 0%]],0)</f>
        <v>0</v>
      </c>
      <c r="M1718" t="str">
        <f>FIXED(Tabla1[[#This Row],[TASA EXE.]],0)</f>
        <v>0</v>
      </c>
      <c r="N1718" t="str">
        <f>FIXED(Tabla1[[#This Row],[IVA]],0)</f>
        <v>0</v>
      </c>
      <c r="O1718" t="str">
        <f>FIXED(Tabla1[[#This Row],[ISR RET]],0)</f>
        <v>0</v>
      </c>
      <c r="P1718" t="str">
        <f>FIXED(Tabla1[[#This Row],[IVA RET]],0)</f>
        <v>0</v>
      </c>
      <c r="R1718" s="35">
        <f>Tabla1[[#This Row],[TASA 16]]*16%</f>
        <v>0</v>
      </c>
    </row>
    <row r="1719" spans="2:18" x14ac:dyDescent="0.25">
      <c r="B1719" t="str">
        <f>'[1]210 Y RFC'!A1719</f>
        <v>LCO060406RYA</v>
      </c>
      <c r="C1719" t="str">
        <f>'[1]210 Y RFC'!B1719</f>
        <v>210-1716</v>
      </c>
      <c r="D1719" t="str">
        <f>'[1]210 Y RFC'!C1719</f>
        <v>LEMON COMERCIALIZA SA DE CV</v>
      </c>
      <c r="E1719" s="28">
        <f>SUMIFS(Tabla16[TASA 16],Tabla16[NUM],Tabla1[[#This Row],[CODIGO]])</f>
        <v>0</v>
      </c>
      <c r="F1719" s="28">
        <f>SUMIFS(Tabla16[TASA 0%],Tabla16[NUM],Tabla1[[#This Row],[CODIGO]])</f>
        <v>0</v>
      </c>
      <c r="G1719" s="28">
        <f>SUMIFS(Tabla16[[EXENTO ]],Tabla16[NUM],Tabla1[[#This Row],[CODIGO]])</f>
        <v>0</v>
      </c>
      <c r="H1719" s="28">
        <f>SUMIFS(Tabla16[IVA],Tabla16[NUM],Tabla1[[#This Row],[CODIGO]])</f>
        <v>0</v>
      </c>
      <c r="I1719" s="28">
        <f>SUMIFS(Tabla16[ISR RET.],Tabla16[NUM],Tabla1[[#This Row],[CODIGO]])</f>
        <v>0</v>
      </c>
      <c r="J1719" s="28">
        <f>SUMIFS(Tabla16[IVA RET.],Tabla16[NUM],Tabla1[[#This Row],[CODIGO]])</f>
        <v>0</v>
      </c>
      <c r="K1719" t="str">
        <f>FIXED(Tabla1[[#This Row],[TASA 16%]],0)</f>
        <v>0</v>
      </c>
      <c r="L1719" t="str">
        <f>FIXED(Tabla1[[#This Row],[TASA 0%]],0)</f>
        <v>0</v>
      </c>
      <c r="M1719" t="str">
        <f>FIXED(Tabla1[[#This Row],[TASA EXE.]],0)</f>
        <v>0</v>
      </c>
      <c r="N1719" t="str">
        <f>FIXED(Tabla1[[#This Row],[IVA]],0)</f>
        <v>0</v>
      </c>
      <c r="O1719" t="str">
        <f>FIXED(Tabla1[[#This Row],[ISR RET]],0)</f>
        <v>0</v>
      </c>
      <c r="P1719" t="str">
        <f>FIXED(Tabla1[[#This Row],[IVA RET]],0)</f>
        <v>0</v>
      </c>
      <c r="R1719" s="35">
        <f>Tabla1[[#This Row],[TASA 16]]*16%</f>
        <v>0</v>
      </c>
    </row>
    <row r="1720" spans="2:18" x14ac:dyDescent="0.25">
      <c r="B1720" t="str">
        <f>'[1]210 Y RFC'!A1720</f>
        <v>CDR900226UD4</v>
      </c>
      <c r="C1720" t="str">
        <f>'[1]210 Y RFC'!B1720</f>
        <v>210-1717</v>
      </c>
      <c r="D1720" t="str">
        <f>'[1]210 Y RFC'!C1720</f>
        <v>CENTRAL DE DISCOS DE REYNOSA SA DE CV</v>
      </c>
      <c r="E1720" s="28">
        <f>SUMIFS(Tabla16[TASA 16],Tabla16[NUM],Tabla1[[#This Row],[CODIGO]])</f>
        <v>0</v>
      </c>
      <c r="F1720" s="28">
        <f>SUMIFS(Tabla16[TASA 0%],Tabla16[NUM],Tabla1[[#This Row],[CODIGO]])</f>
        <v>0</v>
      </c>
      <c r="G1720" s="28">
        <f>SUMIFS(Tabla16[[EXENTO ]],Tabla16[NUM],Tabla1[[#This Row],[CODIGO]])</f>
        <v>0</v>
      </c>
      <c r="H1720" s="28">
        <f>SUMIFS(Tabla16[IVA],Tabla16[NUM],Tabla1[[#This Row],[CODIGO]])</f>
        <v>0</v>
      </c>
      <c r="I1720" s="28">
        <f>SUMIFS(Tabla16[ISR RET.],Tabla16[NUM],Tabla1[[#This Row],[CODIGO]])</f>
        <v>0</v>
      </c>
      <c r="J1720" s="28">
        <f>SUMIFS(Tabla16[IVA RET.],Tabla16[NUM],Tabla1[[#This Row],[CODIGO]])</f>
        <v>0</v>
      </c>
      <c r="K1720" t="str">
        <f>FIXED(Tabla1[[#This Row],[TASA 16%]],0)</f>
        <v>0</v>
      </c>
      <c r="L1720" t="str">
        <f>FIXED(Tabla1[[#This Row],[TASA 0%]],0)</f>
        <v>0</v>
      </c>
      <c r="M1720" t="str">
        <f>FIXED(Tabla1[[#This Row],[TASA EXE.]],0)</f>
        <v>0</v>
      </c>
      <c r="N1720" t="str">
        <f>FIXED(Tabla1[[#This Row],[IVA]],0)</f>
        <v>0</v>
      </c>
      <c r="O1720" t="str">
        <f>FIXED(Tabla1[[#This Row],[ISR RET]],0)</f>
        <v>0</v>
      </c>
      <c r="P1720" t="str">
        <f>FIXED(Tabla1[[#This Row],[IVA RET]],0)</f>
        <v>0</v>
      </c>
      <c r="R1720" s="35">
        <f>Tabla1[[#This Row],[TASA 16]]*16%</f>
        <v>0</v>
      </c>
    </row>
    <row r="1721" spans="2:18" x14ac:dyDescent="0.25">
      <c r="B1721" t="str">
        <f>'[1]210 Y RFC'!A1721</f>
        <v>BAMJ7804282P0</v>
      </c>
      <c r="C1721" t="str">
        <f>'[1]210 Y RFC'!B1721</f>
        <v>210-1718</v>
      </c>
      <c r="D1721" t="str">
        <f>'[1]210 Y RFC'!C1721</f>
        <v>BARBA MARTIN JUAN ENRIQUE</v>
      </c>
      <c r="E1721" s="28">
        <f>SUMIFS(Tabla16[TASA 16],Tabla16[NUM],Tabla1[[#This Row],[CODIGO]])</f>
        <v>0</v>
      </c>
      <c r="F1721" s="28">
        <f>SUMIFS(Tabla16[TASA 0%],Tabla16[NUM],Tabla1[[#This Row],[CODIGO]])</f>
        <v>0</v>
      </c>
      <c r="G1721" s="28">
        <f>SUMIFS(Tabla16[[EXENTO ]],Tabla16[NUM],Tabla1[[#This Row],[CODIGO]])</f>
        <v>0</v>
      </c>
      <c r="H1721" s="28">
        <f>SUMIFS(Tabla16[IVA],Tabla16[NUM],Tabla1[[#This Row],[CODIGO]])</f>
        <v>0</v>
      </c>
      <c r="I1721" s="28">
        <f>SUMIFS(Tabla16[ISR RET.],Tabla16[NUM],Tabla1[[#This Row],[CODIGO]])</f>
        <v>0</v>
      </c>
      <c r="J1721" s="28">
        <f>SUMIFS(Tabla16[IVA RET.],Tabla16[NUM],Tabla1[[#This Row],[CODIGO]])</f>
        <v>0</v>
      </c>
      <c r="K1721" t="str">
        <f>FIXED(Tabla1[[#This Row],[TASA 16%]],0)</f>
        <v>0</v>
      </c>
      <c r="L1721" t="str">
        <f>FIXED(Tabla1[[#This Row],[TASA 0%]],0)</f>
        <v>0</v>
      </c>
      <c r="M1721" t="str">
        <f>FIXED(Tabla1[[#This Row],[TASA EXE.]],0)</f>
        <v>0</v>
      </c>
      <c r="N1721" t="str">
        <f>FIXED(Tabla1[[#This Row],[IVA]],0)</f>
        <v>0</v>
      </c>
      <c r="O1721" t="str">
        <f>FIXED(Tabla1[[#This Row],[ISR RET]],0)</f>
        <v>0</v>
      </c>
      <c r="P1721" t="str">
        <f>FIXED(Tabla1[[#This Row],[IVA RET]],0)</f>
        <v>0</v>
      </c>
      <c r="R1721" s="35">
        <f>Tabla1[[#This Row],[TASA 16]]*16%</f>
        <v>0</v>
      </c>
    </row>
    <row r="1722" spans="2:18" x14ac:dyDescent="0.25">
      <c r="B1722" t="str">
        <f>'[1]210 Y RFC'!A1722</f>
        <v>JDA840201CV5</v>
      </c>
      <c r="C1722" t="str">
        <f>'[1]210 Y RFC'!B1722</f>
        <v>210-1719</v>
      </c>
      <c r="D1722" t="str">
        <f>'[1]210 Y RFC'!C1722</f>
        <v>JUGUETES DAMAR SA DE CV</v>
      </c>
      <c r="E1722" s="28">
        <f>SUMIFS(Tabla16[TASA 16],Tabla16[NUM],Tabla1[[#This Row],[CODIGO]])</f>
        <v>0</v>
      </c>
      <c r="F1722" s="28">
        <f>SUMIFS(Tabla16[TASA 0%],Tabla16[NUM],Tabla1[[#This Row],[CODIGO]])</f>
        <v>0</v>
      </c>
      <c r="G1722" s="28">
        <f>SUMIFS(Tabla16[[EXENTO ]],Tabla16[NUM],Tabla1[[#This Row],[CODIGO]])</f>
        <v>0</v>
      </c>
      <c r="H1722" s="28">
        <f>SUMIFS(Tabla16[IVA],Tabla16[NUM],Tabla1[[#This Row],[CODIGO]])</f>
        <v>0</v>
      </c>
      <c r="I1722" s="28">
        <f>SUMIFS(Tabla16[ISR RET.],Tabla16[NUM],Tabla1[[#This Row],[CODIGO]])</f>
        <v>0</v>
      </c>
      <c r="J1722" s="28">
        <f>SUMIFS(Tabla16[IVA RET.],Tabla16[NUM],Tabla1[[#This Row],[CODIGO]])</f>
        <v>0</v>
      </c>
      <c r="K1722" t="str">
        <f>FIXED(Tabla1[[#This Row],[TASA 16%]],0)</f>
        <v>0</v>
      </c>
      <c r="L1722" t="str">
        <f>FIXED(Tabla1[[#This Row],[TASA 0%]],0)</f>
        <v>0</v>
      </c>
      <c r="M1722" t="str">
        <f>FIXED(Tabla1[[#This Row],[TASA EXE.]],0)</f>
        <v>0</v>
      </c>
      <c r="N1722" t="str">
        <f>FIXED(Tabla1[[#This Row],[IVA]],0)</f>
        <v>0</v>
      </c>
      <c r="O1722" t="str">
        <f>FIXED(Tabla1[[#This Row],[ISR RET]],0)</f>
        <v>0</v>
      </c>
      <c r="P1722" t="str">
        <f>FIXED(Tabla1[[#This Row],[IVA RET]],0)</f>
        <v>0</v>
      </c>
      <c r="R1722" s="35">
        <f>Tabla1[[#This Row],[TASA 16]]*16%</f>
        <v>0</v>
      </c>
    </row>
    <row r="1723" spans="2:18" x14ac:dyDescent="0.25">
      <c r="B1723" t="str">
        <f>'[1]210 Y RFC'!A1723</f>
        <v>DDP070802TCA</v>
      </c>
      <c r="C1723" t="str">
        <f>'[1]210 Y RFC'!B1723</f>
        <v>210-1720</v>
      </c>
      <c r="D1723" t="str">
        <f>'[1]210 Y RFC'!C1723</f>
        <v>DESARROLLADORA DE PRODUCTOS Y MARCAS SA DE CV</v>
      </c>
      <c r="E1723" s="28">
        <f>SUMIFS(Tabla16[TASA 16],Tabla16[NUM],Tabla1[[#This Row],[CODIGO]])</f>
        <v>0</v>
      </c>
      <c r="F1723" s="28">
        <f>SUMIFS(Tabla16[TASA 0%],Tabla16[NUM],Tabla1[[#This Row],[CODIGO]])</f>
        <v>0</v>
      </c>
      <c r="G1723" s="28">
        <f>SUMIFS(Tabla16[[EXENTO ]],Tabla16[NUM],Tabla1[[#This Row],[CODIGO]])</f>
        <v>0</v>
      </c>
      <c r="H1723" s="28">
        <f>SUMIFS(Tabla16[IVA],Tabla16[NUM],Tabla1[[#This Row],[CODIGO]])</f>
        <v>0</v>
      </c>
      <c r="I1723" s="28">
        <f>SUMIFS(Tabla16[ISR RET.],Tabla16[NUM],Tabla1[[#This Row],[CODIGO]])</f>
        <v>0</v>
      </c>
      <c r="J1723" s="28">
        <f>SUMIFS(Tabla16[IVA RET.],Tabla16[NUM],Tabla1[[#This Row],[CODIGO]])</f>
        <v>0</v>
      </c>
      <c r="K1723" t="str">
        <f>FIXED(Tabla1[[#This Row],[TASA 16%]],0)</f>
        <v>0</v>
      </c>
      <c r="L1723" t="str">
        <f>FIXED(Tabla1[[#This Row],[TASA 0%]],0)</f>
        <v>0</v>
      </c>
      <c r="M1723" t="str">
        <f>FIXED(Tabla1[[#This Row],[TASA EXE.]],0)</f>
        <v>0</v>
      </c>
      <c r="N1723" t="str">
        <f>FIXED(Tabla1[[#This Row],[IVA]],0)</f>
        <v>0</v>
      </c>
      <c r="O1723" t="str">
        <f>FIXED(Tabla1[[#This Row],[ISR RET]],0)</f>
        <v>0</v>
      </c>
      <c r="P1723" t="str">
        <f>FIXED(Tabla1[[#This Row],[IVA RET]],0)</f>
        <v>0</v>
      </c>
      <c r="R1723" s="35">
        <f>Tabla1[[#This Row],[TASA 16]]*16%</f>
        <v>0</v>
      </c>
    </row>
    <row r="1724" spans="2:18" x14ac:dyDescent="0.25">
      <c r="B1724" t="str">
        <f>'[1]210 Y RFC'!A1724</f>
        <v>GOCG800613SU4</v>
      </c>
      <c r="C1724" t="str">
        <f>'[1]210 Y RFC'!B1724</f>
        <v>210-1721</v>
      </c>
      <c r="D1724" t="str">
        <f>'[1]210 Y RFC'!C1724</f>
        <v>GOMEZ IBARRA CORTES GABRIEL</v>
      </c>
      <c r="E1724" s="28">
        <f>SUMIFS(Tabla16[TASA 16],Tabla16[NUM],Tabla1[[#This Row],[CODIGO]])</f>
        <v>0</v>
      </c>
      <c r="F1724" s="28">
        <f>SUMIFS(Tabla16[TASA 0%],Tabla16[NUM],Tabla1[[#This Row],[CODIGO]])</f>
        <v>0</v>
      </c>
      <c r="G1724" s="28">
        <f>SUMIFS(Tabla16[[EXENTO ]],Tabla16[NUM],Tabla1[[#This Row],[CODIGO]])</f>
        <v>0</v>
      </c>
      <c r="H1724" s="28">
        <f>SUMIFS(Tabla16[IVA],Tabla16[NUM],Tabla1[[#This Row],[CODIGO]])</f>
        <v>0</v>
      </c>
      <c r="I1724" s="28">
        <f>SUMIFS(Tabla16[ISR RET.],Tabla16[NUM],Tabla1[[#This Row],[CODIGO]])</f>
        <v>0</v>
      </c>
      <c r="J1724" s="28">
        <f>SUMIFS(Tabla16[IVA RET.],Tabla16[NUM],Tabla1[[#This Row],[CODIGO]])</f>
        <v>0</v>
      </c>
      <c r="K1724" t="str">
        <f>FIXED(Tabla1[[#This Row],[TASA 16%]],0)</f>
        <v>0</v>
      </c>
      <c r="L1724" t="str">
        <f>FIXED(Tabla1[[#This Row],[TASA 0%]],0)</f>
        <v>0</v>
      </c>
      <c r="M1724" t="str">
        <f>FIXED(Tabla1[[#This Row],[TASA EXE.]],0)</f>
        <v>0</v>
      </c>
      <c r="N1724" t="str">
        <f>FIXED(Tabla1[[#This Row],[IVA]],0)</f>
        <v>0</v>
      </c>
      <c r="O1724" t="str">
        <f>FIXED(Tabla1[[#This Row],[ISR RET]],0)</f>
        <v>0</v>
      </c>
      <c r="P1724" t="str">
        <f>FIXED(Tabla1[[#This Row],[IVA RET]],0)</f>
        <v>0</v>
      </c>
      <c r="R1724" s="35">
        <f>Tabla1[[#This Row],[TASA 16]]*16%</f>
        <v>0</v>
      </c>
    </row>
    <row r="1725" spans="2:18" x14ac:dyDescent="0.25">
      <c r="B1725" t="str">
        <f>'[1]210 Y RFC'!A1725</f>
        <v>SOL0610111U9</v>
      </c>
      <c r="C1725" t="str">
        <f>'[1]210 Y RFC'!B1725</f>
        <v>210-1722</v>
      </c>
      <c r="D1725" t="str">
        <f>'[1]210 Y RFC'!C1725</f>
        <v>SOLTET S DE RL DE CV</v>
      </c>
      <c r="E1725" s="28">
        <f>SUMIFS(Tabla16[TASA 16],Tabla16[NUM],Tabla1[[#This Row],[CODIGO]])</f>
        <v>0</v>
      </c>
      <c r="F1725" s="28">
        <f>SUMIFS(Tabla16[TASA 0%],Tabla16[NUM],Tabla1[[#This Row],[CODIGO]])</f>
        <v>0</v>
      </c>
      <c r="G1725" s="28">
        <f>SUMIFS(Tabla16[[EXENTO ]],Tabla16[NUM],Tabla1[[#This Row],[CODIGO]])</f>
        <v>0</v>
      </c>
      <c r="H1725" s="28">
        <f>SUMIFS(Tabla16[IVA],Tabla16[NUM],Tabla1[[#This Row],[CODIGO]])</f>
        <v>0</v>
      </c>
      <c r="I1725" s="28">
        <f>SUMIFS(Tabla16[ISR RET.],Tabla16[NUM],Tabla1[[#This Row],[CODIGO]])</f>
        <v>0</v>
      </c>
      <c r="J1725" s="28">
        <f>SUMIFS(Tabla16[IVA RET.],Tabla16[NUM],Tabla1[[#This Row],[CODIGO]])</f>
        <v>0</v>
      </c>
      <c r="K1725" t="str">
        <f>FIXED(Tabla1[[#This Row],[TASA 16%]],0)</f>
        <v>0</v>
      </c>
      <c r="L1725" t="str">
        <f>FIXED(Tabla1[[#This Row],[TASA 0%]],0)</f>
        <v>0</v>
      </c>
      <c r="M1725" t="str">
        <f>FIXED(Tabla1[[#This Row],[TASA EXE.]],0)</f>
        <v>0</v>
      </c>
      <c r="N1725" t="str">
        <f>FIXED(Tabla1[[#This Row],[IVA]],0)</f>
        <v>0</v>
      </c>
      <c r="O1725" t="str">
        <f>FIXED(Tabla1[[#This Row],[ISR RET]],0)</f>
        <v>0</v>
      </c>
      <c r="P1725" t="str">
        <f>FIXED(Tabla1[[#This Row],[IVA RET]],0)</f>
        <v>0</v>
      </c>
      <c r="R1725" s="35">
        <f>Tabla1[[#This Row],[TASA 16]]*16%</f>
        <v>0</v>
      </c>
    </row>
    <row r="1726" spans="2:18" x14ac:dyDescent="0.25">
      <c r="B1726" t="str">
        <f>'[1]210 Y RFC'!A1726</f>
        <v>ICM040315J66</v>
      </c>
      <c r="C1726" t="str">
        <f>'[1]210 Y RFC'!B1726</f>
        <v>210-1723</v>
      </c>
      <c r="D1726" t="str">
        <f>'[1]210 Y RFC'!C1726</f>
        <v>IDEAS CREATIVAS DE MARKETING SA DE CV</v>
      </c>
      <c r="E1726" s="28">
        <f>SUMIFS(Tabla16[TASA 16],Tabla16[NUM],Tabla1[[#This Row],[CODIGO]])</f>
        <v>0</v>
      </c>
      <c r="F1726" s="28">
        <f>SUMIFS(Tabla16[TASA 0%],Tabla16[NUM],Tabla1[[#This Row],[CODIGO]])</f>
        <v>0</v>
      </c>
      <c r="G1726" s="28">
        <f>SUMIFS(Tabla16[[EXENTO ]],Tabla16[NUM],Tabla1[[#This Row],[CODIGO]])</f>
        <v>0</v>
      </c>
      <c r="H1726" s="28">
        <f>SUMIFS(Tabla16[IVA],Tabla16[NUM],Tabla1[[#This Row],[CODIGO]])</f>
        <v>0</v>
      </c>
      <c r="I1726" s="28">
        <f>SUMIFS(Tabla16[ISR RET.],Tabla16[NUM],Tabla1[[#This Row],[CODIGO]])</f>
        <v>0</v>
      </c>
      <c r="J1726" s="28">
        <f>SUMIFS(Tabla16[IVA RET.],Tabla16[NUM],Tabla1[[#This Row],[CODIGO]])</f>
        <v>0</v>
      </c>
      <c r="K1726" t="str">
        <f>FIXED(Tabla1[[#This Row],[TASA 16%]],0)</f>
        <v>0</v>
      </c>
      <c r="L1726" t="str">
        <f>FIXED(Tabla1[[#This Row],[TASA 0%]],0)</f>
        <v>0</v>
      </c>
      <c r="M1726" t="str">
        <f>FIXED(Tabla1[[#This Row],[TASA EXE.]],0)</f>
        <v>0</v>
      </c>
      <c r="N1726" t="str">
        <f>FIXED(Tabla1[[#This Row],[IVA]],0)</f>
        <v>0</v>
      </c>
      <c r="O1726" t="str">
        <f>FIXED(Tabla1[[#This Row],[ISR RET]],0)</f>
        <v>0</v>
      </c>
      <c r="P1726" t="str">
        <f>FIXED(Tabla1[[#This Row],[IVA RET]],0)</f>
        <v>0</v>
      </c>
      <c r="R1726" s="35">
        <f>Tabla1[[#This Row],[TASA 16]]*16%</f>
        <v>0</v>
      </c>
    </row>
    <row r="1727" spans="2:18" x14ac:dyDescent="0.25">
      <c r="B1727" t="str">
        <f>'[1]210 Y RFC'!A1727</f>
        <v>BONJ4805139X5</v>
      </c>
      <c r="C1727" t="str">
        <f>'[1]210 Y RFC'!B1727</f>
        <v>210-1724</v>
      </c>
      <c r="D1727" t="str">
        <f>'[1]210 Y RFC'!C1727</f>
        <v>BORREGO NAVARRO JAIME ANTONIO</v>
      </c>
      <c r="E1727" s="28">
        <f>SUMIFS(Tabla16[TASA 16],Tabla16[NUM],Tabla1[[#This Row],[CODIGO]])</f>
        <v>0</v>
      </c>
      <c r="F1727" s="28">
        <f>SUMIFS(Tabla16[TASA 0%],Tabla16[NUM],Tabla1[[#This Row],[CODIGO]])</f>
        <v>0</v>
      </c>
      <c r="G1727" s="28">
        <f>SUMIFS(Tabla16[[EXENTO ]],Tabla16[NUM],Tabla1[[#This Row],[CODIGO]])</f>
        <v>0</v>
      </c>
      <c r="H1727" s="28">
        <f>SUMIFS(Tabla16[IVA],Tabla16[NUM],Tabla1[[#This Row],[CODIGO]])</f>
        <v>0</v>
      </c>
      <c r="I1727" s="28">
        <f>SUMIFS(Tabla16[ISR RET.],Tabla16[NUM],Tabla1[[#This Row],[CODIGO]])</f>
        <v>0</v>
      </c>
      <c r="J1727" s="28">
        <f>SUMIFS(Tabla16[IVA RET.],Tabla16[NUM],Tabla1[[#This Row],[CODIGO]])</f>
        <v>0</v>
      </c>
      <c r="K1727" t="str">
        <f>FIXED(Tabla1[[#This Row],[TASA 16%]],0)</f>
        <v>0</v>
      </c>
      <c r="L1727" t="str">
        <f>FIXED(Tabla1[[#This Row],[TASA 0%]],0)</f>
        <v>0</v>
      </c>
      <c r="M1727" t="str">
        <f>FIXED(Tabla1[[#This Row],[TASA EXE.]],0)</f>
        <v>0</v>
      </c>
      <c r="N1727" t="str">
        <f>FIXED(Tabla1[[#This Row],[IVA]],0)</f>
        <v>0</v>
      </c>
      <c r="O1727" t="str">
        <f>FIXED(Tabla1[[#This Row],[ISR RET]],0)</f>
        <v>0</v>
      </c>
      <c r="P1727" t="str">
        <f>FIXED(Tabla1[[#This Row],[IVA RET]],0)</f>
        <v>0</v>
      </c>
      <c r="R1727" s="35">
        <f>Tabla1[[#This Row],[TASA 16]]*16%</f>
        <v>0</v>
      </c>
    </row>
    <row r="1728" spans="2:18" x14ac:dyDescent="0.25">
      <c r="B1728" t="str">
        <f>'[1]210 Y RFC'!A1728</f>
        <v>RHR920319BY8</v>
      </c>
      <c r="C1728" t="str">
        <f>'[1]210 Y RFC'!B1728</f>
        <v>210-1725</v>
      </c>
      <c r="D1728" t="str">
        <f>'[1]210 Y RFC'!C1728</f>
        <v>RHR ALIMENTOS DEL MAR S DE RL DE CV</v>
      </c>
      <c r="E1728" s="28">
        <f>SUMIFS(Tabla16[TASA 16],Tabla16[NUM],Tabla1[[#This Row],[CODIGO]])</f>
        <v>0</v>
      </c>
      <c r="F1728" s="28">
        <f>SUMIFS(Tabla16[TASA 0%],Tabla16[NUM],Tabla1[[#This Row],[CODIGO]])</f>
        <v>0</v>
      </c>
      <c r="G1728" s="28">
        <f>SUMIFS(Tabla16[[EXENTO ]],Tabla16[NUM],Tabla1[[#This Row],[CODIGO]])</f>
        <v>0</v>
      </c>
      <c r="H1728" s="28">
        <f>SUMIFS(Tabla16[IVA],Tabla16[NUM],Tabla1[[#This Row],[CODIGO]])</f>
        <v>0</v>
      </c>
      <c r="I1728" s="28">
        <f>SUMIFS(Tabla16[ISR RET.],Tabla16[NUM],Tabla1[[#This Row],[CODIGO]])</f>
        <v>0</v>
      </c>
      <c r="J1728" s="28">
        <f>SUMIFS(Tabla16[IVA RET.],Tabla16[NUM],Tabla1[[#This Row],[CODIGO]])</f>
        <v>0</v>
      </c>
      <c r="K1728" t="str">
        <f>FIXED(Tabla1[[#This Row],[TASA 16%]],0)</f>
        <v>0</v>
      </c>
      <c r="L1728" t="str">
        <f>FIXED(Tabla1[[#This Row],[TASA 0%]],0)</f>
        <v>0</v>
      </c>
      <c r="M1728" t="str">
        <f>FIXED(Tabla1[[#This Row],[TASA EXE.]],0)</f>
        <v>0</v>
      </c>
      <c r="N1728" t="str">
        <f>FIXED(Tabla1[[#This Row],[IVA]],0)</f>
        <v>0</v>
      </c>
      <c r="O1728" t="str">
        <f>FIXED(Tabla1[[#This Row],[ISR RET]],0)</f>
        <v>0</v>
      </c>
      <c r="P1728" t="str">
        <f>FIXED(Tabla1[[#This Row],[IVA RET]],0)</f>
        <v>0</v>
      </c>
      <c r="R1728" s="35">
        <f>Tabla1[[#This Row],[TASA 16]]*16%</f>
        <v>0</v>
      </c>
    </row>
    <row r="1729" spans="2:20" x14ac:dyDescent="0.25">
      <c r="B1729" t="str">
        <f>'[1]210 Y RFC'!A1729</f>
        <v>PAP900827K15</v>
      </c>
      <c r="C1729" t="str">
        <f>'[1]210 Y RFC'!B1729</f>
        <v>210-1726</v>
      </c>
      <c r="D1729" t="str">
        <f>'[1]210 Y RFC'!C1729</f>
        <v>PROMOTORA DE AUTOPISTAS DEL PACIFICO SA DE CV</v>
      </c>
      <c r="E1729" s="28">
        <f>SUMIFS(Tabla16[TASA 16],Tabla16[NUM],Tabla1[[#This Row],[CODIGO]])</f>
        <v>0</v>
      </c>
      <c r="F1729" s="28">
        <f>SUMIFS(Tabla16[TASA 0%],Tabla16[NUM],Tabla1[[#This Row],[CODIGO]])</f>
        <v>0</v>
      </c>
      <c r="G1729" s="28">
        <f>SUMIFS(Tabla16[[EXENTO ]],Tabla16[NUM],Tabla1[[#This Row],[CODIGO]])</f>
        <v>0</v>
      </c>
      <c r="H1729" s="28">
        <f>SUMIFS(Tabla16[IVA],Tabla16[NUM],Tabla1[[#This Row],[CODIGO]])</f>
        <v>0</v>
      </c>
      <c r="I1729" s="28">
        <f>SUMIFS(Tabla16[ISR RET.],Tabla16[NUM],Tabla1[[#This Row],[CODIGO]])</f>
        <v>0</v>
      </c>
      <c r="J1729" s="28">
        <f>SUMIFS(Tabla16[IVA RET.],Tabla16[NUM],Tabla1[[#This Row],[CODIGO]])</f>
        <v>0</v>
      </c>
      <c r="K1729" t="str">
        <f>FIXED(Tabla1[[#This Row],[TASA 16%]],0)</f>
        <v>0</v>
      </c>
      <c r="L1729" t="str">
        <f>FIXED(Tabla1[[#This Row],[TASA 0%]],0)</f>
        <v>0</v>
      </c>
      <c r="M1729" t="str">
        <f>FIXED(Tabla1[[#This Row],[TASA EXE.]],0)</f>
        <v>0</v>
      </c>
      <c r="N1729" t="str">
        <f>FIXED(Tabla1[[#This Row],[IVA]],0)</f>
        <v>0</v>
      </c>
      <c r="O1729" t="str">
        <f>FIXED(Tabla1[[#This Row],[ISR RET]],0)</f>
        <v>0</v>
      </c>
      <c r="P1729" t="str">
        <f>FIXED(Tabla1[[#This Row],[IVA RET]],0)</f>
        <v>0</v>
      </c>
      <c r="R1729" s="35">
        <f>Tabla1[[#This Row],[TASA 16]]*16%</f>
        <v>0</v>
      </c>
    </row>
    <row r="1730" spans="2:20" x14ac:dyDescent="0.25">
      <c r="B1730" t="str">
        <f>'[1]210 Y RFC'!A1730</f>
        <v>TCG870817Q74</v>
      </c>
      <c r="C1730" t="str">
        <f>'[1]210 Y RFC'!B1730</f>
        <v>210-1727</v>
      </c>
      <c r="D1730" t="str">
        <f>'[1]210 Y RFC'!C1730</f>
        <v>TRAMO CARRETERO GUADALAJARA-COLIMA</v>
      </c>
      <c r="E1730" s="28">
        <f>SUMIFS(Tabla16[TASA 16],Tabla16[NUM],Tabla1[[#This Row],[CODIGO]])</f>
        <v>0</v>
      </c>
      <c r="F1730" s="28">
        <f>SUMIFS(Tabla16[TASA 0%],Tabla16[NUM],Tabla1[[#This Row],[CODIGO]])</f>
        <v>0</v>
      </c>
      <c r="G1730" s="28">
        <f>SUMIFS(Tabla16[[EXENTO ]],Tabla16[NUM],Tabla1[[#This Row],[CODIGO]])</f>
        <v>0</v>
      </c>
      <c r="H1730" s="28">
        <f>SUMIFS(Tabla16[IVA],Tabla16[NUM],Tabla1[[#This Row],[CODIGO]])</f>
        <v>0</v>
      </c>
      <c r="I1730" s="28">
        <f>SUMIFS(Tabla16[ISR RET.],Tabla16[NUM],Tabla1[[#This Row],[CODIGO]])</f>
        <v>0</v>
      </c>
      <c r="J1730" s="28">
        <f>SUMIFS(Tabla16[IVA RET.],Tabla16[NUM],Tabla1[[#This Row],[CODIGO]])</f>
        <v>0</v>
      </c>
      <c r="K1730" t="str">
        <f>FIXED(Tabla1[[#This Row],[TASA 16%]],0)</f>
        <v>0</v>
      </c>
      <c r="L1730" t="str">
        <f>FIXED(Tabla1[[#This Row],[TASA 0%]],0)</f>
        <v>0</v>
      </c>
      <c r="M1730" t="str">
        <f>FIXED(Tabla1[[#This Row],[TASA EXE.]],0)</f>
        <v>0</v>
      </c>
      <c r="N1730" t="str">
        <f>FIXED(Tabla1[[#This Row],[IVA]],0)</f>
        <v>0</v>
      </c>
      <c r="O1730" t="str">
        <f>FIXED(Tabla1[[#This Row],[ISR RET]],0)</f>
        <v>0</v>
      </c>
      <c r="P1730" t="str">
        <f>FIXED(Tabla1[[#This Row],[IVA RET]],0)</f>
        <v>0</v>
      </c>
      <c r="R1730" s="35">
        <f>Tabla1[[#This Row],[TASA 16]]*16%</f>
        <v>0</v>
      </c>
      <c r="T1730" s="67"/>
    </row>
    <row r="1731" spans="2:20" x14ac:dyDescent="0.25">
      <c r="B1731" t="str">
        <f>'[1]210 Y RFC'!A1731</f>
        <v>RCO0708136F7</v>
      </c>
      <c r="C1731" t="str">
        <f>'[1]210 Y RFC'!B1731</f>
        <v>210-1728</v>
      </c>
      <c r="D1731" t="str">
        <f>'[1]210 Y RFC'!C1731</f>
        <v>RED DE CARRETERAS DE OCCIDENTE SAB DE CV</v>
      </c>
      <c r="E1731" s="28">
        <f>SUMIFS(Tabla16[TASA 16],Tabla16[NUM],Tabla1[[#This Row],[CODIGO]])</f>
        <v>23588.9375</v>
      </c>
      <c r="F1731" s="28">
        <f>SUMIFS(Tabla16[TASA 0%],Tabla16[NUM],Tabla1[[#This Row],[CODIGO]])</f>
        <v>-0.16749999999800025</v>
      </c>
      <c r="G1731" s="28">
        <f>SUMIFS(Tabla16[[EXENTO ]],Tabla16[NUM],Tabla1[[#This Row],[CODIGO]])</f>
        <v>0</v>
      </c>
      <c r="H1731" s="28">
        <f>SUMIFS(Tabla16[IVA],Tabla16[NUM],Tabla1[[#This Row],[CODIGO]])</f>
        <v>3774.23</v>
      </c>
      <c r="I1731" s="28">
        <f>SUMIFS(Tabla16[ISR RET.],Tabla16[NUM],Tabla1[[#This Row],[CODIGO]])</f>
        <v>0</v>
      </c>
      <c r="J1731" s="28">
        <f>SUMIFS(Tabla16[IVA RET.],Tabla16[NUM],Tabla1[[#This Row],[CODIGO]])</f>
        <v>0</v>
      </c>
      <c r="K1731" t="str">
        <f>FIXED(Tabla1[[#This Row],[TASA 16%]],0)</f>
        <v>23,589</v>
      </c>
      <c r="L1731" t="str">
        <f>FIXED(Tabla1[[#This Row],[TASA 0%]],0)</f>
        <v>0</v>
      </c>
      <c r="M1731" t="str">
        <f>FIXED(Tabla1[[#This Row],[TASA EXE.]],0)</f>
        <v>0</v>
      </c>
      <c r="N1731" t="str">
        <f>FIXED(Tabla1[[#This Row],[IVA]],0)</f>
        <v>3,774</v>
      </c>
      <c r="O1731" t="str">
        <f>FIXED(Tabla1[[#This Row],[ISR RET]],0)</f>
        <v>0</v>
      </c>
      <c r="P1731" t="str">
        <f>FIXED(Tabla1[[#This Row],[IVA RET]],0)</f>
        <v>0</v>
      </c>
      <c r="R1731" s="35">
        <f>Tabla1[[#This Row],[TASA 16]]*16%</f>
        <v>3774.2400000000002</v>
      </c>
    </row>
    <row r="1732" spans="2:20" x14ac:dyDescent="0.25">
      <c r="B1732" t="str">
        <f>'[1]210 Y RFC'!A1732</f>
        <v>RAMA650907PI6</v>
      </c>
      <c r="C1732" t="str">
        <f>'[1]210 Y RFC'!B1732</f>
        <v>210-1729</v>
      </c>
      <c r="D1732" t="str">
        <f>'[1]210 Y RFC'!C1732</f>
        <v>RAMIREZ MERCADO ADOLFO</v>
      </c>
      <c r="E1732" s="28">
        <f>SUMIFS(Tabla16[TASA 16],Tabla16[NUM],Tabla1[[#This Row],[CODIGO]])</f>
        <v>0</v>
      </c>
      <c r="F1732" s="28">
        <f>SUMIFS(Tabla16[TASA 0%],Tabla16[NUM],Tabla1[[#This Row],[CODIGO]])</f>
        <v>0</v>
      </c>
      <c r="G1732" s="28">
        <f>SUMIFS(Tabla16[[EXENTO ]],Tabla16[NUM],Tabla1[[#This Row],[CODIGO]])</f>
        <v>0</v>
      </c>
      <c r="H1732" s="28">
        <f>SUMIFS(Tabla16[IVA],Tabla16[NUM],Tabla1[[#This Row],[CODIGO]])</f>
        <v>0</v>
      </c>
      <c r="I1732" s="28">
        <f>SUMIFS(Tabla16[ISR RET.],Tabla16[NUM],Tabla1[[#This Row],[CODIGO]])</f>
        <v>0</v>
      </c>
      <c r="J1732" s="28">
        <f>SUMIFS(Tabla16[IVA RET.],Tabla16[NUM],Tabla1[[#This Row],[CODIGO]])</f>
        <v>0</v>
      </c>
      <c r="K1732" t="str">
        <f>FIXED(Tabla1[[#This Row],[TASA 16%]],0)</f>
        <v>0</v>
      </c>
      <c r="L1732" t="str">
        <f>FIXED(Tabla1[[#This Row],[TASA 0%]],0)</f>
        <v>0</v>
      </c>
      <c r="M1732" t="str">
        <f>FIXED(Tabla1[[#This Row],[TASA EXE.]],0)</f>
        <v>0</v>
      </c>
      <c r="N1732" t="str">
        <f>FIXED(Tabla1[[#This Row],[IVA]],0)</f>
        <v>0</v>
      </c>
      <c r="O1732" t="str">
        <f>FIXED(Tabla1[[#This Row],[ISR RET]],0)</f>
        <v>0</v>
      </c>
      <c r="P1732" t="str">
        <f>FIXED(Tabla1[[#This Row],[IVA RET]],0)</f>
        <v>0</v>
      </c>
      <c r="R1732" s="35">
        <f>Tabla1[[#This Row],[TASA 16]]*16%</f>
        <v>0</v>
      </c>
    </row>
    <row r="1733" spans="2:20" x14ac:dyDescent="0.25">
      <c r="B1733" t="str">
        <f>'[1]210 Y RFC'!A1733</f>
        <v>RAMJ721202GB8</v>
      </c>
      <c r="C1733" t="str">
        <f>'[1]210 Y RFC'!B1733</f>
        <v>210-1730</v>
      </c>
      <c r="D1733" t="str">
        <f>'[1]210 Y RFC'!C1733</f>
        <v>RAMIREZ MONTES DE OCA JUAN FRANCISCO</v>
      </c>
      <c r="E1733" s="28">
        <f>SUMIFS(Tabla16[TASA 16],Tabla16[NUM],Tabla1[[#This Row],[CODIGO]])</f>
        <v>0</v>
      </c>
      <c r="F1733" s="28">
        <f>SUMIFS(Tabla16[TASA 0%],Tabla16[NUM],Tabla1[[#This Row],[CODIGO]])</f>
        <v>0</v>
      </c>
      <c r="G1733" s="28">
        <f>SUMIFS(Tabla16[[EXENTO ]],Tabla16[NUM],Tabla1[[#This Row],[CODIGO]])</f>
        <v>0</v>
      </c>
      <c r="H1733" s="28">
        <f>SUMIFS(Tabla16[IVA],Tabla16[NUM],Tabla1[[#This Row],[CODIGO]])</f>
        <v>0</v>
      </c>
      <c r="I1733" s="28">
        <f>SUMIFS(Tabla16[ISR RET.],Tabla16[NUM],Tabla1[[#This Row],[CODIGO]])</f>
        <v>0</v>
      </c>
      <c r="J1733" s="28">
        <f>SUMIFS(Tabla16[IVA RET.],Tabla16[NUM],Tabla1[[#This Row],[CODIGO]])</f>
        <v>0</v>
      </c>
      <c r="K1733" t="str">
        <f>FIXED(Tabla1[[#This Row],[TASA 16%]],0)</f>
        <v>0</v>
      </c>
      <c r="L1733" t="str">
        <f>FIXED(Tabla1[[#This Row],[TASA 0%]],0)</f>
        <v>0</v>
      </c>
      <c r="M1733" t="str">
        <f>FIXED(Tabla1[[#This Row],[TASA EXE.]],0)</f>
        <v>0</v>
      </c>
      <c r="N1733" t="str">
        <f>FIXED(Tabla1[[#This Row],[IVA]],0)</f>
        <v>0</v>
      </c>
      <c r="O1733" t="str">
        <f>FIXED(Tabla1[[#This Row],[ISR RET]],0)</f>
        <v>0</v>
      </c>
      <c r="P1733" t="str">
        <f>FIXED(Tabla1[[#This Row],[IVA RET]],0)</f>
        <v>0</v>
      </c>
      <c r="R1733" s="35">
        <f>Tabla1[[#This Row],[TASA 16]]*16%</f>
        <v>0</v>
      </c>
    </row>
    <row r="1734" spans="2:20" x14ac:dyDescent="0.25">
      <c r="B1734" t="str">
        <f>'[1]210 Y RFC'!A1734</f>
        <v>AIMM700701U45</v>
      </c>
      <c r="C1734" t="str">
        <f>'[1]210 Y RFC'!B1734</f>
        <v>210-1731</v>
      </c>
      <c r="D1734" t="str">
        <f>'[1]210 Y RFC'!C1734</f>
        <v>AVIÑA MIRAMONTES MARIA MERCEDES</v>
      </c>
      <c r="E1734" s="28">
        <f>SUMIFS(Tabla16[TASA 16],Tabla16[NUM],Tabla1[[#This Row],[CODIGO]])</f>
        <v>0</v>
      </c>
      <c r="F1734" s="28">
        <f>SUMIFS(Tabla16[TASA 0%],Tabla16[NUM],Tabla1[[#This Row],[CODIGO]])</f>
        <v>0</v>
      </c>
      <c r="G1734" s="28">
        <f>SUMIFS(Tabla16[[EXENTO ]],Tabla16[NUM],Tabla1[[#This Row],[CODIGO]])</f>
        <v>0</v>
      </c>
      <c r="H1734" s="28">
        <f>SUMIFS(Tabla16[IVA],Tabla16[NUM],Tabla1[[#This Row],[CODIGO]])</f>
        <v>0</v>
      </c>
      <c r="I1734" s="28">
        <f>SUMIFS(Tabla16[ISR RET.],Tabla16[NUM],Tabla1[[#This Row],[CODIGO]])</f>
        <v>0</v>
      </c>
      <c r="J1734" s="28">
        <f>SUMIFS(Tabla16[IVA RET.],Tabla16[NUM],Tabla1[[#This Row],[CODIGO]])</f>
        <v>0</v>
      </c>
      <c r="K1734" t="str">
        <f>FIXED(Tabla1[[#This Row],[TASA 16%]],0)</f>
        <v>0</v>
      </c>
      <c r="L1734" t="str">
        <f>FIXED(Tabla1[[#This Row],[TASA 0%]],0)</f>
        <v>0</v>
      </c>
      <c r="M1734" t="str">
        <f>FIXED(Tabla1[[#This Row],[TASA EXE.]],0)</f>
        <v>0</v>
      </c>
      <c r="N1734" t="str">
        <f>FIXED(Tabla1[[#This Row],[IVA]],0)</f>
        <v>0</v>
      </c>
      <c r="O1734" t="str">
        <f>FIXED(Tabla1[[#This Row],[ISR RET]],0)</f>
        <v>0</v>
      </c>
      <c r="P1734" t="str">
        <f>FIXED(Tabla1[[#This Row],[IVA RET]],0)</f>
        <v>0</v>
      </c>
      <c r="R1734" s="35">
        <f>Tabla1[[#This Row],[TASA 16]]*16%</f>
        <v>0</v>
      </c>
    </row>
    <row r="1735" spans="2:20" x14ac:dyDescent="0.25">
      <c r="B1735" t="str">
        <f>'[1]210 Y RFC'!A1735</f>
        <v>CME0403111GA</v>
      </c>
      <c r="C1735" t="str">
        <f>'[1]210 Y RFC'!B1735</f>
        <v>210-1732</v>
      </c>
      <c r="D1735" t="str">
        <f>'[1]210 Y RFC'!C1735</f>
        <v>CAISAMU DE MEXICO SA DE CV</v>
      </c>
      <c r="E1735" s="28">
        <f>SUMIFS(Tabla16[TASA 16],Tabla16[NUM],Tabla1[[#This Row],[CODIGO]])</f>
        <v>0</v>
      </c>
      <c r="F1735" s="28">
        <f>SUMIFS(Tabla16[TASA 0%],Tabla16[NUM],Tabla1[[#This Row],[CODIGO]])</f>
        <v>0</v>
      </c>
      <c r="G1735" s="28">
        <f>SUMIFS(Tabla16[[EXENTO ]],Tabla16[NUM],Tabla1[[#This Row],[CODIGO]])</f>
        <v>0</v>
      </c>
      <c r="H1735" s="28">
        <f>SUMIFS(Tabla16[IVA],Tabla16[NUM],Tabla1[[#This Row],[CODIGO]])</f>
        <v>0</v>
      </c>
      <c r="I1735" s="28">
        <f>SUMIFS(Tabla16[ISR RET.],Tabla16[NUM],Tabla1[[#This Row],[CODIGO]])</f>
        <v>0</v>
      </c>
      <c r="J1735" s="28">
        <f>SUMIFS(Tabla16[IVA RET.],Tabla16[NUM],Tabla1[[#This Row],[CODIGO]])</f>
        <v>0</v>
      </c>
      <c r="K1735" t="str">
        <f>FIXED(Tabla1[[#This Row],[TASA 16%]],0)</f>
        <v>0</v>
      </c>
      <c r="L1735" t="str">
        <f>FIXED(Tabla1[[#This Row],[TASA 0%]],0)</f>
        <v>0</v>
      </c>
      <c r="M1735" t="str">
        <f>FIXED(Tabla1[[#This Row],[TASA EXE.]],0)</f>
        <v>0</v>
      </c>
      <c r="N1735" t="str">
        <f>FIXED(Tabla1[[#This Row],[IVA]],0)</f>
        <v>0</v>
      </c>
      <c r="O1735" t="str">
        <f>FIXED(Tabla1[[#This Row],[ISR RET]],0)</f>
        <v>0</v>
      </c>
      <c r="P1735" t="str">
        <f>FIXED(Tabla1[[#This Row],[IVA RET]],0)</f>
        <v>0</v>
      </c>
      <c r="R1735" s="35">
        <f>Tabla1[[#This Row],[TASA 16]]*16%</f>
        <v>0</v>
      </c>
    </row>
    <row r="1736" spans="2:20" x14ac:dyDescent="0.25">
      <c r="B1736" t="str">
        <f>'[1]210 Y RFC'!A1736</f>
        <v>VESF690614A42</v>
      </c>
      <c r="C1736" t="str">
        <f>'[1]210 Y RFC'!B1736</f>
        <v>210-1733</v>
      </c>
      <c r="D1736" t="str">
        <f>'[1]210 Y RFC'!C1736</f>
        <v>VELAZQUEZ SANTILLAN FERNANDO ALBERTO</v>
      </c>
      <c r="E1736" s="28">
        <f>SUMIFS(Tabla16[TASA 16],Tabla16[NUM],Tabla1[[#This Row],[CODIGO]])</f>
        <v>0</v>
      </c>
      <c r="F1736" s="28">
        <f>SUMIFS(Tabla16[TASA 0%],Tabla16[NUM],Tabla1[[#This Row],[CODIGO]])</f>
        <v>0</v>
      </c>
      <c r="G1736" s="28">
        <f>SUMIFS(Tabla16[[EXENTO ]],Tabla16[NUM],Tabla1[[#This Row],[CODIGO]])</f>
        <v>0</v>
      </c>
      <c r="H1736" s="28">
        <f>SUMIFS(Tabla16[IVA],Tabla16[NUM],Tabla1[[#This Row],[CODIGO]])</f>
        <v>0</v>
      </c>
      <c r="I1736" s="28">
        <f>SUMIFS(Tabla16[ISR RET.],Tabla16[NUM],Tabla1[[#This Row],[CODIGO]])</f>
        <v>0</v>
      </c>
      <c r="J1736" s="28">
        <f>SUMIFS(Tabla16[IVA RET.],Tabla16[NUM],Tabla1[[#This Row],[CODIGO]])</f>
        <v>0</v>
      </c>
      <c r="K1736" t="str">
        <f>FIXED(Tabla1[[#This Row],[TASA 16%]],0)</f>
        <v>0</v>
      </c>
      <c r="L1736" t="str">
        <f>FIXED(Tabla1[[#This Row],[TASA 0%]],0)</f>
        <v>0</v>
      </c>
      <c r="M1736" t="str">
        <f>FIXED(Tabla1[[#This Row],[TASA EXE.]],0)</f>
        <v>0</v>
      </c>
      <c r="N1736" t="str">
        <f>FIXED(Tabla1[[#This Row],[IVA]],0)</f>
        <v>0</v>
      </c>
      <c r="O1736" t="str">
        <f>FIXED(Tabla1[[#This Row],[ISR RET]],0)</f>
        <v>0</v>
      </c>
      <c r="P1736" t="str">
        <f>FIXED(Tabla1[[#This Row],[IVA RET]],0)</f>
        <v>0</v>
      </c>
      <c r="R1736" s="35">
        <f>Tabla1[[#This Row],[TASA 16]]*16%</f>
        <v>0</v>
      </c>
    </row>
    <row r="1737" spans="2:20" x14ac:dyDescent="0.25">
      <c r="B1737" t="str">
        <f>'[1]210 Y RFC'!A1737</f>
        <v>MAAJ690209LS0</v>
      </c>
      <c r="C1737" t="str">
        <f>'[1]210 Y RFC'!B1737</f>
        <v>210-1734</v>
      </c>
      <c r="D1737" t="str">
        <f>'[1]210 Y RFC'!C1737</f>
        <v>MARIN AVILA JUAN JOSE</v>
      </c>
      <c r="E1737" s="28">
        <f>SUMIFS(Tabla16[TASA 16],Tabla16[NUM],Tabla1[[#This Row],[CODIGO]])</f>
        <v>0</v>
      </c>
      <c r="F1737" s="28">
        <f>SUMIFS(Tabla16[TASA 0%],Tabla16[NUM],Tabla1[[#This Row],[CODIGO]])</f>
        <v>0</v>
      </c>
      <c r="G1737" s="28">
        <f>SUMIFS(Tabla16[[EXENTO ]],Tabla16[NUM],Tabla1[[#This Row],[CODIGO]])</f>
        <v>0</v>
      </c>
      <c r="H1737" s="28">
        <f>SUMIFS(Tabla16[IVA],Tabla16[NUM],Tabla1[[#This Row],[CODIGO]])</f>
        <v>0</v>
      </c>
      <c r="I1737" s="28">
        <f>SUMIFS(Tabla16[ISR RET.],Tabla16[NUM],Tabla1[[#This Row],[CODIGO]])</f>
        <v>0</v>
      </c>
      <c r="J1737" s="28">
        <f>SUMIFS(Tabla16[IVA RET.],Tabla16[NUM],Tabla1[[#This Row],[CODIGO]])</f>
        <v>0</v>
      </c>
      <c r="K1737" t="str">
        <f>FIXED(Tabla1[[#This Row],[TASA 16%]],0)</f>
        <v>0</v>
      </c>
      <c r="L1737" t="str">
        <f>FIXED(Tabla1[[#This Row],[TASA 0%]],0)</f>
        <v>0</v>
      </c>
      <c r="M1737" t="str">
        <f>FIXED(Tabla1[[#This Row],[TASA EXE.]],0)</f>
        <v>0</v>
      </c>
      <c r="N1737" t="str">
        <f>FIXED(Tabla1[[#This Row],[IVA]],0)</f>
        <v>0</v>
      </c>
      <c r="O1737" t="str">
        <f>FIXED(Tabla1[[#This Row],[ISR RET]],0)</f>
        <v>0</v>
      </c>
      <c r="P1737" t="str">
        <f>FIXED(Tabla1[[#This Row],[IVA RET]],0)</f>
        <v>0</v>
      </c>
      <c r="R1737" s="35">
        <f>Tabla1[[#This Row],[TASA 16]]*16%</f>
        <v>0</v>
      </c>
    </row>
    <row r="1738" spans="2:20" x14ac:dyDescent="0.25">
      <c r="B1738" t="str">
        <f>'[1]210 Y RFC'!A1738</f>
        <v>TJE980817LD2</v>
      </c>
      <c r="C1738" t="str">
        <f>'[1]210 Y RFC'!B1738</f>
        <v>210-1735</v>
      </c>
      <c r="D1738" t="str">
        <f>'[1]210 Y RFC'!C1738</f>
        <v>TNT JEANS SA DE CV</v>
      </c>
      <c r="E1738" s="28">
        <f>SUMIFS(Tabla16[TASA 16],Tabla16[NUM],Tabla1[[#This Row],[CODIGO]])</f>
        <v>0</v>
      </c>
      <c r="F1738" s="28">
        <f>SUMIFS(Tabla16[TASA 0%],Tabla16[NUM],Tabla1[[#This Row],[CODIGO]])</f>
        <v>0</v>
      </c>
      <c r="G1738" s="28">
        <f>SUMIFS(Tabla16[[EXENTO ]],Tabla16[NUM],Tabla1[[#This Row],[CODIGO]])</f>
        <v>0</v>
      </c>
      <c r="H1738" s="28">
        <f>SUMIFS(Tabla16[IVA],Tabla16[NUM],Tabla1[[#This Row],[CODIGO]])</f>
        <v>0</v>
      </c>
      <c r="I1738" s="28">
        <f>SUMIFS(Tabla16[ISR RET.],Tabla16[NUM],Tabla1[[#This Row],[CODIGO]])</f>
        <v>0</v>
      </c>
      <c r="J1738" s="28">
        <f>SUMIFS(Tabla16[IVA RET.],Tabla16[NUM],Tabla1[[#This Row],[CODIGO]])</f>
        <v>0</v>
      </c>
      <c r="K1738" t="str">
        <f>FIXED(Tabla1[[#This Row],[TASA 16%]],0)</f>
        <v>0</v>
      </c>
      <c r="L1738" t="str">
        <f>FIXED(Tabla1[[#This Row],[TASA 0%]],0)</f>
        <v>0</v>
      </c>
      <c r="M1738" t="str">
        <f>FIXED(Tabla1[[#This Row],[TASA EXE.]],0)</f>
        <v>0</v>
      </c>
      <c r="N1738" t="str">
        <f>FIXED(Tabla1[[#This Row],[IVA]],0)</f>
        <v>0</v>
      </c>
      <c r="O1738" t="str">
        <f>FIXED(Tabla1[[#This Row],[ISR RET]],0)</f>
        <v>0</v>
      </c>
      <c r="P1738" t="str">
        <f>FIXED(Tabla1[[#This Row],[IVA RET]],0)</f>
        <v>0</v>
      </c>
      <c r="R1738" s="35">
        <f>Tabla1[[#This Row],[TASA 16]]*16%</f>
        <v>0</v>
      </c>
    </row>
    <row r="1739" spans="2:20" x14ac:dyDescent="0.25">
      <c r="B1739" t="str">
        <f>'[1]210 Y RFC'!A1739</f>
        <v>DOB001109DK5</v>
      </c>
      <c r="C1739" t="str">
        <f>'[1]210 Y RFC'!B1739</f>
        <v>210-1736</v>
      </c>
      <c r="D1739" t="str">
        <f>'[1]210 Y RFC'!C1739</f>
        <v>DOBOS SA DE CV</v>
      </c>
      <c r="E1739" s="28">
        <f>SUMIFS(Tabla16[TASA 16],Tabla16[NUM],Tabla1[[#This Row],[CODIGO]])</f>
        <v>0</v>
      </c>
      <c r="F1739" s="28">
        <f>SUMIFS(Tabla16[TASA 0%],Tabla16[NUM],Tabla1[[#This Row],[CODIGO]])</f>
        <v>0</v>
      </c>
      <c r="G1739" s="28">
        <f>SUMIFS(Tabla16[[EXENTO ]],Tabla16[NUM],Tabla1[[#This Row],[CODIGO]])</f>
        <v>0</v>
      </c>
      <c r="H1739" s="28">
        <f>SUMIFS(Tabla16[IVA],Tabla16[NUM],Tabla1[[#This Row],[CODIGO]])</f>
        <v>0</v>
      </c>
      <c r="I1739" s="28">
        <f>SUMIFS(Tabla16[ISR RET.],Tabla16[NUM],Tabla1[[#This Row],[CODIGO]])</f>
        <v>0</v>
      </c>
      <c r="J1739" s="28">
        <f>SUMIFS(Tabla16[IVA RET.],Tabla16[NUM],Tabla1[[#This Row],[CODIGO]])</f>
        <v>0</v>
      </c>
      <c r="K1739" t="str">
        <f>FIXED(Tabla1[[#This Row],[TASA 16%]],0)</f>
        <v>0</v>
      </c>
      <c r="L1739" t="str">
        <f>FIXED(Tabla1[[#This Row],[TASA 0%]],0)</f>
        <v>0</v>
      </c>
      <c r="M1739" t="str">
        <f>FIXED(Tabla1[[#This Row],[TASA EXE.]],0)</f>
        <v>0</v>
      </c>
      <c r="N1739" t="str">
        <f>FIXED(Tabla1[[#This Row],[IVA]],0)</f>
        <v>0</v>
      </c>
      <c r="O1739" t="str">
        <f>FIXED(Tabla1[[#This Row],[ISR RET]],0)</f>
        <v>0</v>
      </c>
      <c r="P1739" t="str">
        <f>FIXED(Tabla1[[#This Row],[IVA RET]],0)</f>
        <v>0</v>
      </c>
      <c r="R1739" s="35">
        <f>Tabla1[[#This Row],[TASA 16]]*16%</f>
        <v>0</v>
      </c>
    </row>
    <row r="1740" spans="2:20" x14ac:dyDescent="0.25">
      <c r="B1740" t="str">
        <f>'[1]210 Y RFC'!A1740</f>
        <v>AURA570515PG1</v>
      </c>
      <c r="C1740" t="str">
        <f>'[1]210 Y RFC'!B1740</f>
        <v>210-1737</v>
      </c>
      <c r="D1740" t="str">
        <f>'[1]210 Y RFC'!C1740</f>
        <v>AGUIRRE ROMERO ARNOLDO</v>
      </c>
      <c r="E1740" s="28">
        <f>SUMIFS(Tabla16[TASA 16],Tabla16[NUM],Tabla1[[#This Row],[CODIGO]])</f>
        <v>0</v>
      </c>
      <c r="F1740" s="28">
        <f>SUMIFS(Tabla16[TASA 0%],Tabla16[NUM],Tabla1[[#This Row],[CODIGO]])</f>
        <v>0</v>
      </c>
      <c r="G1740" s="28">
        <f>SUMIFS(Tabla16[[EXENTO ]],Tabla16[NUM],Tabla1[[#This Row],[CODIGO]])</f>
        <v>0</v>
      </c>
      <c r="H1740" s="28">
        <f>SUMIFS(Tabla16[IVA],Tabla16[NUM],Tabla1[[#This Row],[CODIGO]])</f>
        <v>0</v>
      </c>
      <c r="I1740" s="28">
        <f>SUMIFS(Tabla16[ISR RET.],Tabla16[NUM],Tabla1[[#This Row],[CODIGO]])</f>
        <v>0</v>
      </c>
      <c r="J1740" s="28">
        <f>SUMIFS(Tabla16[IVA RET.],Tabla16[NUM],Tabla1[[#This Row],[CODIGO]])</f>
        <v>0</v>
      </c>
      <c r="K1740" t="str">
        <f>FIXED(Tabla1[[#This Row],[TASA 16%]],0)</f>
        <v>0</v>
      </c>
      <c r="L1740" t="str">
        <f>FIXED(Tabla1[[#This Row],[TASA 0%]],0)</f>
        <v>0</v>
      </c>
      <c r="M1740" t="str">
        <f>FIXED(Tabla1[[#This Row],[TASA EXE.]],0)</f>
        <v>0</v>
      </c>
      <c r="N1740" t="str">
        <f>FIXED(Tabla1[[#This Row],[IVA]],0)</f>
        <v>0</v>
      </c>
      <c r="O1740" t="str">
        <f>FIXED(Tabla1[[#This Row],[ISR RET]],0)</f>
        <v>0</v>
      </c>
      <c r="P1740" t="str">
        <f>FIXED(Tabla1[[#This Row],[IVA RET]],0)</f>
        <v>0</v>
      </c>
      <c r="R1740" s="35">
        <f>Tabla1[[#This Row],[TASA 16]]*16%</f>
        <v>0</v>
      </c>
    </row>
    <row r="1741" spans="2:20" x14ac:dyDescent="0.25">
      <c r="B1741" t="str">
        <f>'[1]210 Y RFC'!A1741</f>
        <v>MSC06092637A</v>
      </c>
      <c r="C1741" t="str">
        <f>'[1]210 Y RFC'!B1741</f>
        <v>210-1738</v>
      </c>
      <c r="D1741" t="str">
        <f>'[1]210 Y RFC'!C1741</f>
        <v>MEDICINAS SAN CAMILO SA DE CV</v>
      </c>
      <c r="E1741" s="28">
        <f>SUMIFS(Tabla16[TASA 16],Tabla16[NUM],Tabla1[[#This Row],[CODIGO]])</f>
        <v>0</v>
      </c>
      <c r="F1741" s="28">
        <f>SUMIFS(Tabla16[TASA 0%],Tabla16[NUM],Tabla1[[#This Row],[CODIGO]])</f>
        <v>0</v>
      </c>
      <c r="G1741" s="28">
        <f>SUMIFS(Tabla16[[EXENTO ]],Tabla16[NUM],Tabla1[[#This Row],[CODIGO]])</f>
        <v>0</v>
      </c>
      <c r="H1741" s="28">
        <f>SUMIFS(Tabla16[IVA],Tabla16[NUM],Tabla1[[#This Row],[CODIGO]])</f>
        <v>0</v>
      </c>
      <c r="I1741" s="28">
        <f>SUMIFS(Tabla16[ISR RET.],Tabla16[NUM],Tabla1[[#This Row],[CODIGO]])</f>
        <v>0</v>
      </c>
      <c r="J1741" s="28">
        <f>SUMIFS(Tabla16[IVA RET.],Tabla16[NUM],Tabla1[[#This Row],[CODIGO]])</f>
        <v>0</v>
      </c>
      <c r="K1741" t="str">
        <f>FIXED(Tabla1[[#This Row],[TASA 16%]],0)</f>
        <v>0</v>
      </c>
      <c r="L1741" t="str">
        <f>FIXED(Tabla1[[#This Row],[TASA 0%]],0)</f>
        <v>0</v>
      </c>
      <c r="M1741" t="str">
        <f>FIXED(Tabla1[[#This Row],[TASA EXE.]],0)</f>
        <v>0</v>
      </c>
      <c r="N1741" t="str">
        <f>FIXED(Tabla1[[#This Row],[IVA]],0)</f>
        <v>0</v>
      </c>
      <c r="O1741" t="str">
        <f>FIXED(Tabla1[[#This Row],[ISR RET]],0)</f>
        <v>0</v>
      </c>
      <c r="P1741" t="str">
        <f>FIXED(Tabla1[[#This Row],[IVA RET]],0)</f>
        <v>0</v>
      </c>
      <c r="R1741" s="35">
        <f>Tabla1[[#This Row],[TASA 16]]*16%</f>
        <v>0</v>
      </c>
    </row>
    <row r="1742" spans="2:20" x14ac:dyDescent="0.25">
      <c r="B1742" t="str">
        <f>'[1]210 Y RFC'!A1742</f>
        <v>SOEV6509106Z3</v>
      </c>
      <c r="C1742" t="str">
        <f>'[1]210 Y RFC'!B1742</f>
        <v>210-1739</v>
      </c>
      <c r="D1742" t="str">
        <f>'[1]210 Y RFC'!C1742</f>
        <v>SOLIS ENCINA VICTOR MANUEL</v>
      </c>
      <c r="E1742" s="28">
        <f>SUMIFS(Tabla16[TASA 16],Tabla16[NUM],Tabla1[[#This Row],[CODIGO]])</f>
        <v>0</v>
      </c>
      <c r="F1742" s="28">
        <f>SUMIFS(Tabla16[TASA 0%],Tabla16[NUM],Tabla1[[#This Row],[CODIGO]])</f>
        <v>0</v>
      </c>
      <c r="G1742" s="28">
        <f>SUMIFS(Tabla16[[EXENTO ]],Tabla16[NUM],Tabla1[[#This Row],[CODIGO]])</f>
        <v>0</v>
      </c>
      <c r="H1742" s="28">
        <f>SUMIFS(Tabla16[IVA],Tabla16[NUM],Tabla1[[#This Row],[CODIGO]])</f>
        <v>0</v>
      </c>
      <c r="I1742" s="28">
        <f>SUMIFS(Tabla16[ISR RET.],Tabla16[NUM],Tabla1[[#This Row],[CODIGO]])</f>
        <v>0</v>
      </c>
      <c r="J1742" s="28">
        <f>SUMIFS(Tabla16[IVA RET.],Tabla16[NUM],Tabla1[[#This Row],[CODIGO]])</f>
        <v>0</v>
      </c>
      <c r="K1742" t="str">
        <f>FIXED(Tabla1[[#This Row],[TASA 16%]],0)</f>
        <v>0</v>
      </c>
      <c r="L1742" t="str">
        <f>FIXED(Tabla1[[#This Row],[TASA 0%]],0)</f>
        <v>0</v>
      </c>
      <c r="M1742" t="str">
        <f>FIXED(Tabla1[[#This Row],[TASA EXE.]],0)</f>
        <v>0</v>
      </c>
      <c r="N1742" t="str">
        <f>FIXED(Tabla1[[#This Row],[IVA]],0)</f>
        <v>0</v>
      </c>
      <c r="O1742" t="str">
        <f>FIXED(Tabla1[[#This Row],[ISR RET]],0)</f>
        <v>0</v>
      </c>
      <c r="P1742" t="str">
        <f>FIXED(Tabla1[[#This Row],[IVA RET]],0)</f>
        <v>0</v>
      </c>
      <c r="R1742" s="35">
        <f>Tabla1[[#This Row],[TASA 16]]*16%</f>
        <v>0</v>
      </c>
    </row>
    <row r="1743" spans="2:20" x14ac:dyDescent="0.25">
      <c r="B1743" t="str">
        <f>'[1]210 Y RFC'!A1743</f>
        <v>GOVC820916BQ5</v>
      </c>
      <c r="C1743" t="str">
        <f>'[1]210 Y RFC'!B1743</f>
        <v>210-1740</v>
      </c>
      <c r="D1743" t="str">
        <f>'[1]210 Y RFC'!C1743</f>
        <v>GONZALEZ VILLASEÑOR CARLOS ERNESTO</v>
      </c>
      <c r="E1743" s="28">
        <f>SUMIFS(Tabla16[TASA 16],Tabla16[NUM],Tabla1[[#This Row],[CODIGO]])</f>
        <v>0</v>
      </c>
      <c r="F1743" s="28">
        <f>SUMIFS(Tabla16[TASA 0%],Tabla16[NUM],Tabla1[[#This Row],[CODIGO]])</f>
        <v>0</v>
      </c>
      <c r="G1743" s="28">
        <f>SUMIFS(Tabla16[[EXENTO ]],Tabla16[NUM],Tabla1[[#This Row],[CODIGO]])</f>
        <v>0</v>
      </c>
      <c r="H1743" s="28">
        <f>SUMIFS(Tabla16[IVA],Tabla16[NUM],Tabla1[[#This Row],[CODIGO]])</f>
        <v>0</v>
      </c>
      <c r="I1743" s="28">
        <f>SUMIFS(Tabla16[ISR RET.],Tabla16[NUM],Tabla1[[#This Row],[CODIGO]])</f>
        <v>0</v>
      </c>
      <c r="J1743" s="28">
        <f>SUMIFS(Tabla16[IVA RET.],Tabla16[NUM],Tabla1[[#This Row],[CODIGO]])</f>
        <v>0</v>
      </c>
      <c r="K1743" t="str">
        <f>FIXED(Tabla1[[#This Row],[TASA 16%]],0)</f>
        <v>0</v>
      </c>
      <c r="L1743" t="str">
        <f>FIXED(Tabla1[[#This Row],[TASA 0%]],0)</f>
        <v>0</v>
      </c>
      <c r="M1743" t="str">
        <f>FIXED(Tabla1[[#This Row],[TASA EXE.]],0)</f>
        <v>0</v>
      </c>
      <c r="N1743" t="str">
        <f>FIXED(Tabla1[[#This Row],[IVA]],0)</f>
        <v>0</v>
      </c>
      <c r="O1743" t="str">
        <f>FIXED(Tabla1[[#This Row],[ISR RET]],0)</f>
        <v>0</v>
      </c>
      <c r="P1743" t="str">
        <f>FIXED(Tabla1[[#This Row],[IVA RET]],0)</f>
        <v>0</v>
      </c>
      <c r="R1743" s="35">
        <f>Tabla1[[#This Row],[TASA 16]]*16%</f>
        <v>0</v>
      </c>
    </row>
    <row r="1744" spans="2:20" x14ac:dyDescent="0.25">
      <c r="B1744" t="str">
        <f>'[1]210 Y RFC'!A1744</f>
        <v>ENO820712BYA</v>
      </c>
      <c r="C1744" t="str">
        <f>'[1]210 Y RFC'!B1744</f>
        <v>210-1741</v>
      </c>
      <c r="D1744" t="str">
        <f>'[1]210 Y RFC'!C1744</f>
        <v>EMPACADORA LA NORTEÑA SA DE CV</v>
      </c>
      <c r="E1744" s="28">
        <f>SUMIFS(Tabla16[TASA 16],Tabla16[NUM],Tabla1[[#This Row],[CODIGO]])</f>
        <v>0</v>
      </c>
      <c r="F1744" s="28">
        <f>SUMIFS(Tabla16[TASA 0%],Tabla16[NUM],Tabla1[[#This Row],[CODIGO]])</f>
        <v>0</v>
      </c>
      <c r="G1744" s="28">
        <f>SUMIFS(Tabla16[[EXENTO ]],Tabla16[NUM],Tabla1[[#This Row],[CODIGO]])</f>
        <v>0</v>
      </c>
      <c r="H1744" s="28">
        <f>SUMIFS(Tabla16[IVA],Tabla16[NUM],Tabla1[[#This Row],[CODIGO]])</f>
        <v>0</v>
      </c>
      <c r="I1744" s="28">
        <f>SUMIFS(Tabla16[ISR RET.],Tabla16[NUM],Tabla1[[#This Row],[CODIGO]])</f>
        <v>0</v>
      </c>
      <c r="J1744" s="28">
        <f>SUMIFS(Tabla16[IVA RET.],Tabla16[NUM],Tabla1[[#This Row],[CODIGO]])</f>
        <v>0</v>
      </c>
      <c r="K1744" t="str">
        <f>FIXED(Tabla1[[#This Row],[TASA 16%]],0)</f>
        <v>0</v>
      </c>
      <c r="L1744" t="str">
        <f>FIXED(Tabla1[[#This Row],[TASA 0%]],0)</f>
        <v>0</v>
      </c>
      <c r="M1744" t="str">
        <f>FIXED(Tabla1[[#This Row],[TASA EXE.]],0)</f>
        <v>0</v>
      </c>
      <c r="N1744" t="str">
        <f>FIXED(Tabla1[[#This Row],[IVA]],0)</f>
        <v>0</v>
      </c>
      <c r="O1744" t="str">
        <f>FIXED(Tabla1[[#This Row],[ISR RET]],0)</f>
        <v>0</v>
      </c>
      <c r="P1744" t="str">
        <f>FIXED(Tabla1[[#This Row],[IVA RET]],0)</f>
        <v>0</v>
      </c>
      <c r="R1744" s="35">
        <f>Tabla1[[#This Row],[TASA 16]]*16%</f>
        <v>0</v>
      </c>
    </row>
    <row r="1745" spans="2:18" x14ac:dyDescent="0.25">
      <c r="B1745" t="str">
        <f>'[1]210 Y RFC'!A1745</f>
        <v>RUSS6802081Z2</v>
      </c>
      <c r="C1745" t="str">
        <f>'[1]210 Y RFC'!B1745</f>
        <v>210-1742</v>
      </c>
      <c r="D1745" t="str">
        <f>'[1]210 Y RFC'!C1745</f>
        <v>RUIZ SANCHEZ SERGIO</v>
      </c>
      <c r="E1745" s="28">
        <f>SUMIFS(Tabla16[TASA 16],Tabla16[NUM],Tabla1[[#This Row],[CODIGO]])</f>
        <v>0</v>
      </c>
      <c r="F1745" s="28">
        <f>SUMIFS(Tabla16[TASA 0%],Tabla16[NUM],Tabla1[[#This Row],[CODIGO]])</f>
        <v>0</v>
      </c>
      <c r="G1745" s="28">
        <f>SUMIFS(Tabla16[[EXENTO ]],Tabla16[NUM],Tabla1[[#This Row],[CODIGO]])</f>
        <v>0</v>
      </c>
      <c r="H1745" s="28">
        <f>SUMIFS(Tabla16[IVA],Tabla16[NUM],Tabla1[[#This Row],[CODIGO]])</f>
        <v>0</v>
      </c>
      <c r="I1745" s="28">
        <f>SUMIFS(Tabla16[ISR RET.],Tabla16[NUM],Tabla1[[#This Row],[CODIGO]])</f>
        <v>0</v>
      </c>
      <c r="J1745" s="28">
        <f>SUMIFS(Tabla16[IVA RET.],Tabla16[NUM],Tabla1[[#This Row],[CODIGO]])</f>
        <v>0</v>
      </c>
      <c r="K1745" t="str">
        <f>FIXED(Tabla1[[#This Row],[TASA 16%]],0)</f>
        <v>0</v>
      </c>
      <c r="L1745" t="str">
        <f>FIXED(Tabla1[[#This Row],[TASA 0%]],0)</f>
        <v>0</v>
      </c>
      <c r="M1745" t="str">
        <f>FIXED(Tabla1[[#This Row],[TASA EXE.]],0)</f>
        <v>0</v>
      </c>
      <c r="N1745" t="str">
        <f>FIXED(Tabla1[[#This Row],[IVA]],0)</f>
        <v>0</v>
      </c>
      <c r="O1745" t="str">
        <f>FIXED(Tabla1[[#This Row],[ISR RET]],0)</f>
        <v>0</v>
      </c>
      <c r="P1745" t="str">
        <f>FIXED(Tabla1[[#This Row],[IVA RET]],0)</f>
        <v>0</v>
      </c>
      <c r="R1745" s="35">
        <f>Tabla1[[#This Row],[TASA 16]]*16%</f>
        <v>0</v>
      </c>
    </row>
    <row r="1746" spans="2:18" x14ac:dyDescent="0.25">
      <c r="B1746" t="str">
        <f>'[1]210 Y RFC'!A1746</f>
        <v>AMA990123RIA</v>
      </c>
      <c r="C1746" t="str">
        <f>'[1]210 Y RFC'!B1746</f>
        <v>210-1743</v>
      </c>
      <c r="D1746" t="str">
        <f>'[1]210 Y RFC'!C1746</f>
        <v>ALIMENTOS EL MANA SA DE CV</v>
      </c>
      <c r="E1746" s="28">
        <f>SUMIFS(Tabla16[TASA 16],Tabla16[NUM],Tabla1[[#This Row],[CODIGO]])</f>
        <v>0</v>
      </c>
      <c r="F1746" s="28">
        <f>SUMIFS(Tabla16[TASA 0%],Tabla16[NUM],Tabla1[[#This Row],[CODIGO]])</f>
        <v>0</v>
      </c>
      <c r="G1746" s="28">
        <f>SUMIFS(Tabla16[[EXENTO ]],Tabla16[NUM],Tabla1[[#This Row],[CODIGO]])</f>
        <v>0</v>
      </c>
      <c r="H1746" s="28">
        <f>SUMIFS(Tabla16[IVA],Tabla16[NUM],Tabla1[[#This Row],[CODIGO]])</f>
        <v>0</v>
      </c>
      <c r="I1746" s="28">
        <f>SUMIFS(Tabla16[ISR RET.],Tabla16[NUM],Tabla1[[#This Row],[CODIGO]])</f>
        <v>0</v>
      </c>
      <c r="J1746" s="28">
        <f>SUMIFS(Tabla16[IVA RET.],Tabla16[NUM],Tabla1[[#This Row],[CODIGO]])</f>
        <v>0</v>
      </c>
      <c r="K1746" t="str">
        <f>FIXED(Tabla1[[#This Row],[TASA 16%]],0)</f>
        <v>0</v>
      </c>
      <c r="L1746" t="str">
        <f>FIXED(Tabla1[[#This Row],[TASA 0%]],0)</f>
        <v>0</v>
      </c>
      <c r="M1746" t="str">
        <f>FIXED(Tabla1[[#This Row],[TASA EXE.]],0)</f>
        <v>0</v>
      </c>
      <c r="N1746" t="str">
        <f>FIXED(Tabla1[[#This Row],[IVA]],0)</f>
        <v>0</v>
      </c>
      <c r="O1746" t="str">
        <f>FIXED(Tabla1[[#This Row],[ISR RET]],0)</f>
        <v>0</v>
      </c>
      <c r="P1746" t="str">
        <f>FIXED(Tabla1[[#This Row],[IVA RET]],0)</f>
        <v>0</v>
      </c>
      <c r="R1746" s="35">
        <f>Tabla1[[#This Row],[TASA 16]]*16%</f>
        <v>0</v>
      </c>
    </row>
    <row r="1747" spans="2:18" x14ac:dyDescent="0.25">
      <c r="B1747" t="str">
        <f>'[1]210 Y RFC'!A1747</f>
        <v>CORF820326NH9</v>
      </c>
      <c r="C1747" t="str">
        <f>'[1]210 Y RFC'!B1747</f>
        <v>210-1744</v>
      </c>
      <c r="D1747" t="str">
        <f>'[1]210 Y RFC'!C1747</f>
        <v>CORDERO ROBLES JOSE FERNANDO</v>
      </c>
      <c r="E1747" s="28">
        <f>SUMIFS(Tabla16[TASA 16],Tabla16[NUM],Tabla1[[#This Row],[CODIGO]])</f>
        <v>0</v>
      </c>
      <c r="F1747" s="28">
        <f>SUMIFS(Tabla16[TASA 0%],Tabla16[NUM],Tabla1[[#This Row],[CODIGO]])</f>
        <v>0</v>
      </c>
      <c r="G1747" s="28">
        <f>SUMIFS(Tabla16[[EXENTO ]],Tabla16[NUM],Tabla1[[#This Row],[CODIGO]])</f>
        <v>0</v>
      </c>
      <c r="H1747" s="28">
        <f>SUMIFS(Tabla16[IVA],Tabla16[NUM],Tabla1[[#This Row],[CODIGO]])</f>
        <v>0</v>
      </c>
      <c r="I1747" s="28">
        <f>SUMIFS(Tabla16[ISR RET.],Tabla16[NUM],Tabla1[[#This Row],[CODIGO]])</f>
        <v>0</v>
      </c>
      <c r="J1747" s="28">
        <f>SUMIFS(Tabla16[IVA RET.],Tabla16[NUM],Tabla1[[#This Row],[CODIGO]])</f>
        <v>0</v>
      </c>
      <c r="K1747" t="str">
        <f>FIXED(Tabla1[[#This Row],[TASA 16%]],0)</f>
        <v>0</v>
      </c>
      <c r="L1747" t="str">
        <f>FIXED(Tabla1[[#This Row],[TASA 0%]],0)</f>
        <v>0</v>
      </c>
      <c r="M1747" t="str">
        <f>FIXED(Tabla1[[#This Row],[TASA EXE.]],0)</f>
        <v>0</v>
      </c>
      <c r="N1747" t="str">
        <f>FIXED(Tabla1[[#This Row],[IVA]],0)</f>
        <v>0</v>
      </c>
      <c r="O1747" t="str">
        <f>FIXED(Tabla1[[#This Row],[ISR RET]],0)</f>
        <v>0</v>
      </c>
      <c r="P1747" t="str">
        <f>FIXED(Tabla1[[#This Row],[IVA RET]],0)</f>
        <v>0</v>
      </c>
      <c r="R1747" s="35">
        <f>Tabla1[[#This Row],[TASA 16]]*16%</f>
        <v>0</v>
      </c>
    </row>
    <row r="1748" spans="2:18" x14ac:dyDescent="0.25">
      <c r="B1748" t="str">
        <f>'[1]210 Y RFC'!A1748</f>
        <v>LOOG5511273Z7</v>
      </c>
      <c r="C1748" t="str">
        <f>'[1]210 Y RFC'!B1748</f>
        <v>210-1745</v>
      </c>
      <c r="D1748" t="str">
        <f>'[1]210 Y RFC'!C1748</f>
        <v>LOPEZ OROZCO GUILLERMO</v>
      </c>
      <c r="E1748" s="28">
        <f>SUMIFS(Tabla16[TASA 16],Tabla16[NUM],Tabla1[[#This Row],[CODIGO]])</f>
        <v>0</v>
      </c>
      <c r="F1748" s="28">
        <f>SUMIFS(Tabla16[TASA 0%],Tabla16[NUM],Tabla1[[#This Row],[CODIGO]])</f>
        <v>0</v>
      </c>
      <c r="G1748" s="28">
        <f>SUMIFS(Tabla16[[EXENTO ]],Tabla16[NUM],Tabla1[[#This Row],[CODIGO]])</f>
        <v>0</v>
      </c>
      <c r="H1748" s="28">
        <f>SUMIFS(Tabla16[IVA],Tabla16[NUM],Tabla1[[#This Row],[CODIGO]])</f>
        <v>0</v>
      </c>
      <c r="I1748" s="28">
        <f>SUMIFS(Tabla16[ISR RET.],Tabla16[NUM],Tabla1[[#This Row],[CODIGO]])</f>
        <v>0</v>
      </c>
      <c r="J1748" s="28">
        <f>SUMIFS(Tabla16[IVA RET.],Tabla16[NUM],Tabla1[[#This Row],[CODIGO]])</f>
        <v>0</v>
      </c>
      <c r="K1748" t="str">
        <f>FIXED(Tabla1[[#This Row],[TASA 16%]],0)</f>
        <v>0</v>
      </c>
      <c r="L1748" t="str">
        <f>FIXED(Tabla1[[#This Row],[TASA 0%]],0)</f>
        <v>0</v>
      </c>
      <c r="M1748" t="str">
        <f>FIXED(Tabla1[[#This Row],[TASA EXE.]],0)</f>
        <v>0</v>
      </c>
      <c r="N1748" t="str">
        <f>FIXED(Tabla1[[#This Row],[IVA]],0)</f>
        <v>0</v>
      </c>
      <c r="O1748" t="str">
        <f>FIXED(Tabla1[[#This Row],[ISR RET]],0)</f>
        <v>0</v>
      </c>
      <c r="P1748" t="str">
        <f>FIXED(Tabla1[[#This Row],[IVA RET]],0)</f>
        <v>0</v>
      </c>
      <c r="R1748" s="35">
        <f>Tabla1[[#This Row],[TASA 16]]*16%</f>
        <v>0</v>
      </c>
    </row>
    <row r="1749" spans="2:18" x14ac:dyDescent="0.25">
      <c r="B1749" t="str">
        <f>'[1]210 Y RFC'!A1749</f>
        <v>GIR061221JA0</v>
      </c>
      <c r="C1749" t="str">
        <f>'[1]210 Y RFC'!B1749</f>
        <v>210-1746</v>
      </c>
      <c r="D1749" t="str">
        <f>'[1]210 Y RFC'!C1749</f>
        <v>GIRMEX SA DE CV</v>
      </c>
      <c r="E1749" s="28">
        <f>SUMIFS(Tabla16[TASA 16],Tabla16[NUM],Tabla1[[#This Row],[CODIGO]])</f>
        <v>0</v>
      </c>
      <c r="F1749" s="28">
        <f>SUMIFS(Tabla16[TASA 0%],Tabla16[NUM],Tabla1[[#This Row],[CODIGO]])</f>
        <v>0</v>
      </c>
      <c r="G1749" s="28">
        <f>SUMIFS(Tabla16[[EXENTO ]],Tabla16[NUM],Tabla1[[#This Row],[CODIGO]])</f>
        <v>0</v>
      </c>
      <c r="H1749" s="28">
        <f>SUMIFS(Tabla16[IVA],Tabla16[NUM],Tabla1[[#This Row],[CODIGO]])</f>
        <v>0</v>
      </c>
      <c r="I1749" s="28">
        <f>SUMIFS(Tabla16[ISR RET.],Tabla16[NUM],Tabla1[[#This Row],[CODIGO]])</f>
        <v>0</v>
      </c>
      <c r="J1749" s="28">
        <f>SUMIFS(Tabla16[IVA RET.],Tabla16[NUM],Tabla1[[#This Row],[CODIGO]])</f>
        <v>0</v>
      </c>
      <c r="K1749" t="str">
        <f>FIXED(Tabla1[[#This Row],[TASA 16%]],0)</f>
        <v>0</v>
      </c>
      <c r="L1749" t="str">
        <f>FIXED(Tabla1[[#This Row],[TASA 0%]],0)</f>
        <v>0</v>
      </c>
      <c r="M1749" t="str">
        <f>FIXED(Tabla1[[#This Row],[TASA EXE.]],0)</f>
        <v>0</v>
      </c>
      <c r="N1749" t="str">
        <f>FIXED(Tabla1[[#This Row],[IVA]],0)</f>
        <v>0</v>
      </c>
      <c r="O1749" t="str">
        <f>FIXED(Tabla1[[#This Row],[ISR RET]],0)</f>
        <v>0</v>
      </c>
      <c r="P1749" t="str">
        <f>FIXED(Tabla1[[#This Row],[IVA RET]],0)</f>
        <v>0</v>
      </c>
      <c r="R1749" s="35">
        <f>Tabla1[[#This Row],[TASA 16]]*16%</f>
        <v>0</v>
      </c>
    </row>
    <row r="1750" spans="2:18" x14ac:dyDescent="0.25">
      <c r="B1750" t="str">
        <f>'[1]210 Y RFC'!A1750</f>
        <v>DSA010117L35</v>
      </c>
      <c r="C1750" t="str">
        <f>'[1]210 Y RFC'!B1750</f>
        <v>210-1747</v>
      </c>
      <c r="D1750" t="str">
        <f>'[1]210 Y RFC'!C1750</f>
        <v>DESTILADORA LOS SAUCES SA DE CV</v>
      </c>
      <c r="E1750" s="28">
        <f>SUMIFS(Tabla16[TASA 16],Tabla16[NUM],Tabla1[[#This Row],[CODIGO]])</f>
        <v>0</v>
      </c>
      <c r="F1750" s="28">
        <f>SUMIFS(Tabla16[TASA 0%],Tabla16[NUM],Tabla1[[#This Row],[CODIGO]])</f>
        <v>0</v>
      </c>
      <c r="G1750" s="28">
        <f>SUMIFS(Tabla16[[EXENTO ]],Tabla16[NUM],Tabla1[[#This Row],[CODIGO]])</f>
        <v>0</v>
      </c>
      <c r="H1750" s="28">
        <f>SUMIFS(Tabla16[IVA],Tabla16[NUM],Tabla1[[#This Row],[CODIGO]])</f>
        <v>0</v>
      </c>
      <c r="I1750" s="28">
        <f>SUMIFS(Tabla16[ISR RET.],Tabla16[NUM],Tabla1[[#This Row],[CODIGO]])</f>
        <v>0</v>
      </c>
      <c r="J1750" s="28">
        <f>SUMIFS(Tabla16[IVA RET.],Tabla16[NUM],Tabla1[[#This Row],[CODIGO]])</f>
        <v>0</v>
      </c>
      <c r="K1750" t="str">
        <f>FIXED(Tabla1[[#This Row],[TASA 16%]],0)</f>
        <v>0</v>
      </c>
      <c r="L1750" t="str">
        <f>FIXED(Tabla1[[#This Row],[TASA 0%]],0)</f>
        <v>0</v>
      </c>
      <c r="M1750" t="str">
        <f>FIXED(Tabla1[[#This Row],[TASA EXE.]],0)</f>
        <v>0</v>
      </c>
      <c r="N1750" t="str">
        <f>FIXED(Tabla1[[#This Row],[IVA]],0)</f>
        <v>0</v>
      </c>
      <c r="O1750" t="str">
        <f>FIXED(Tabla1[[#This Row],[ISR RET]],0)</f>
        <v>0</v>
      </c>
      <c r="P1750" t="str">
        <f>FIXED(Tabla1[[#This Row],[IVA RET]],0)</f>
        <v>0</v>
      </c>
      <c r="R1750" s="35">
        <f>Tabla1[[#This Row],[TASA 16]]*16%</f>
        <v>0</v>
      </c>
    </row>
    <row r="1751" spans="2:18" x14ac:dyDescent="0.25">
      <c r="B1751" t="str">
        <f>'[1]210 Y RFC'!A1751</f>
        <v>PAZM8503177FA</v>
      </c>
      <c r="C1751" t="str">
        <f>'[1]210 Y RFC'!B1751</f>
        <v>210-1748</v>
      </c>
      <c r="D1751" t="str">
        <f>'[1]210 Y RFC'!C1751</f>
        <v>PARRA ZUÑIGA MARGARITA</v>
      </c>
      <c r="E1751" s="28">
        <f>SUMIFS(Tabla16[TASA 16],Tabla16[NUM],Tabla1[[#This Row],[CODIGO]])</f>
        <v>0</v>
      </c>
      <c r="F1751" s="28">
        <f>SUMIFS(Tabla16[TASA 0%],Tabla16[NUM],Tabla1[[#This Row],[CODIGO]])</f>
        <v>0</v>
      </c>
      <c r="G1751" s="28">
        <f>SUMIFS(Tabla16[[EXENTO ]],Tabla16[NUM],Tabla1[[#This Row],[CODIGO]])</f>
        <v>0</v>
      </c>
      <c r="H1751" s="28">
        <f>SUMIFS(Tabla16[IVA],Tabla16[NUM],Tabla1[[#This Row],[CODIGO]])</f>
        <v>0</v>
      </c>
      <c r="I1751" s="28">
        <f>SUMIFS(Tabla16[ISR RET.],Tabla16[NUM],Tabla1[[#This Row],[CODIGO]])</f>
        <v>0</v>
      </c>
      <c r="J1751" s="28">
        <f>SUMIFS(Tabla16[IVA RET.],Tabla16[NUM],Tabla1[[#This Row],[CODIGO]])</f>
        <v>0</v>
      </c>
      <c r="K1751" t="str">
        <f>FIXED(Tabla1[[#This Row],[TASA 16%]],0)</f>
        <v>0</v>
      </c>
      <c r="L1751" t="str">
        <f>FIXED(Tabla1[[#This Row],[TASA 0%]],0)</f>
        <v>0</v>
      </c>
      <c r="M1751" t="str">
        <f>FIXED(Tabla1[[#This Row],[TASA EXE.]],0)</f>
        <v>0</v>
      </c>
      <c r="N1751" t="str">
        <f>FIXED(Tabla1[[#This Row],[IVA]],0)</f>
        <v>0</v>
      </c>
      <c r="O1751" t="str">
        <f>FIXED(Tabla1[[#This Row],[ISR RET]],0)</f>
        <v>0</v>
      </c>
      <c r="P1751" t="str">
        <f>FIXED(Tabla1[[#This Row],[IVA RET]],0)</f>
        <v>0</v>
      </c>
      <c r="R1751" s="35">
        <f>Tabla1[[#This Row],[TASA 16]]*16%</f>
        <v>0</v>
      </c>
    </row>
    <row r="1752" spans="2:18" x14ac:dyDescent="0.25">
      <c r="B1752" t="str">
        <f>'[1]210 Y RFC'!A1752</f>
        <v>PIB971009AX7</v>
      </c>
      <c r="C1752" t="str">
        <f>'[1]210 Y RFC'!B1752</f>
        <v>210-1749</v>
      </c>
      <c r="D1752" t="str">
        <f>'[1]210 Y RFC'!C1752</f>
        <v xml:space="preserve">PRODUCTORA INTERNACIONAL DE BEBIDAS SA DE CV </v>
      </c>
      <c r="E1752" s="28">
        <f>SUMIFS(Tabla16[TASA 16],Tabla16[NUM],Tabla1[[#This Row],[CODIGO]])</f>
        <v>0</v>
      </c>
      <c r="F1752" s="28">
        <f>SUMIFS(Tabla16[TASA 0%],Tabla16[NUM],Tabla1[[#This Row],[CODIGO]])</f>
        <v>0</v>
      </c>
      <c r="G1752" s="28">
        <f>SUMIFS(Tabla16[[EXENTO ]],Tabla16[NUM],Tabla1[[#This Row],[CODIGO]])</f>
        <v>0</v>
      </c>
      <c r="H1752" s="28">
        <f>SUMIFS(Tabla16[IVA],Tabla16[NUM],Tabla1[[#This Row],[CODIGO]])</f>
        <v>0</v>
      </c>
      <c r="I1752" s="28">
        <f>SUMIFS(Tabla16[ISR RET.],Tabla16[NUM],Tabla1[[#This Row],[CODIGO]])</f>
        <v>0</v>
      </c>
      <c r="J1752" s="28">
        <f>SUMIFS(Tabla16[IVA RET.],Tabla16[NUM],Tabla1[[#This Row],[CODIGO]])</f>
        <v>0</v>
      </c>
      <c r="K1752" t="str">
        <f>FIXED(Tabla1[[#This Row],[TASA 16%]],0)</f>
        <v>0</v>
      </c>
      <c r="L1752" t="str">
        <f>FIXED(Tabla1[[#This Row],[TASA 0%]],0)</f>
        <v>0</v>
      </c>
      <c r="M1752" t="str">
        <f>FIXED(Tabla1[[#This Row],[TASA EXE.]],0)</f>
        <v>0</v>
      </c>
      <c r="N1752" t="str">
        <f>FIXED(Tabla1[[#This Row],[IVA]],0)</f>
        <v>0</v>
      </c>
      <c r="O1752" t="str">
        <f>FIXED(Tabla1[[#This Row],[ISR RET]],0)</f>
        <v>0</v>
      </c>
      <c r="P1752" t="str">
        <f>FIXED(Tabla1[[#This Row],[IVA RET]],0)</f>
        <v>0</v>
      </c>
      <c r="R1752" s="35">
        <f>Tabla1[[#This Row],[TASA 16]]*16%</f>
        <v>0</v>
      </c>
    </row>
    <row r="1753" spans="2:18" x14ac:dyDescent="0.25">
      <c r="B1753" t="str">
        <f>'[1]210 Y RFC'!A1753</f>
        <v>AAG060905GR3</v>
      </c>
      <c r="C1753" t="str">
        <f>'[1]210 Y RFC'!B1753</f>
        <v>210-1750</v>
      </c>
      <c r="D1753" t="str">
        <f>'[1]210 Y RFC'!C1753</f>
        <v>ABASTECEDORA AGSA SA DE CV</v>
      </c>
      <c r="E1753" s="28">
        <f>SUMIFS(Tabla16[TASA 16],Tabla16[NUM],Tabla1[[#This Row],[CODIGO]])</f>
        <v>0</v>
      </c>
      <c r="F1753" s="28">
        <f>SUMIFS(Tabla16[TASA 0%],Tabla16[NUM],Tabla1[[#This Row],[CODIGO]])</f>
        <v>0</v>
      </c>
      <c r="G1753" s="28">
        <f>SUMIFS(Tabla16[[EXENTO ]],Tabla16[NUM],Tabla1[[#This Row],[CODIGO]])</f>
        <v>0</v>
      </c>
      <c r="H1753" s="28">
        <f>SUMIFS(Tabla16[IVA],Tabla16[NUM],Tabla1[[#This Row],[CODIGO]])</f>
        <v>0</v>
      </c>
      <c r="I1753" s="28">
        <f>SUMIFS(Tabla16[ISR RET.],Tabla16[NUM],Tabla1[[#This Row],[CODIGO]])</f>
        <v>0</v>
      </c>
      <c r="J1753" s="28">
        <f>SUMIFS(Tabla16[IVA RET.],Tabla16[NUM],Tabla1[[#This Row],[CODIGO]])</f>
        <v>0</v>
      </c>
      <c r="K1753" t="str">
        <f>FIXED(Tabla1[[#This Row],[TASA 16%]],0)</f>
        <v>0</v>
      </c>
      <c r="L1753" t="str">
        <f>FIXED(Tabla1[[#This Row],[TASA 0%]],0)</f>
        <v>0</v>
      </c>
      <c r="M1753" t="str">
        <f>FIXED(Tabla1[[#This Row],[TASA EXE.]],0)</f>
        <v>0</v>
      </c>
      <c r="N1753" t="str">
        <f>FIXED(Tabla1[[#This Row],[IVA]],0)</f>
        <v>0</v>
      </c>
      <c r="O1753" t="str">
        <f>FIXED(Tabla1[[#This Row],[ISR RET]],0)</f>
        <v>0</v>
      </c>
      <c r="P1753" t="str">
        <f>FIXED(Tabla1[[#This Row],[IVA RET]],0)</f>
        <v>0</v>
      </c>
      <c r="R1753" s="35">
        <f>Tabla1[[#This Row],[TASA 16]]*16%</f>
        <v>0</v>
      </c>
    </row>
    <row r="1754" spans="2:18" x14ac:dyDescent="0.25">
      <c r="B1754" t="str">
        <f>'[1]210 Y RFC'!A1754</f>
        <v>NAPG641212CZ9</v>
      </c>
      <c r="C1754" t="str">
        <f>'[1]210 Y RFC'!B1754</f>
        <v>210-1751</v>
      </c>
      <c r="D1754" t="str">
        <f>'[1]210 Y RFC'!C1754</f>
        <v>NARANJO PADILLA GUADALUPE</v>
      </c>
      <c r="E1754" s="28">
        <f>SUMIFS(Tabla16[TASA 16],Tabla16[NUM],Tabla1[[#This Row],[CODIGO]])</f>
        <v>0</v>
      </c>
      <c r="F1754" s="28">
        <f>SUMIFS(Tabla16[TASA 0%],Tabla16[NUM],Tabla1[[#This Row],[CODIGO]])</f>
        <v>0</v>
      </c>
      <c r="G1754" s="28">
        <f>SUMIFS(Tabla16[[EXENTO ]],Tabla16[NUM],Tabla1[[#This Row],[CODIGO]])</f>
        <v>0</v>
      </c>
      <c r="H1754" s="28">
        <f>SUMIFS(Tabla16[IVA],Tabla16[NUM],Tabla1[[#This Row],[CODIGO]])</f>
        <v>0</v>
      </c>
      <c r="I1754" s="28">
        <f>SUMIFS(Tabla16[ISR RET.],Tabla16[NUM],Tabla1[[#This Row],[CODIGO]])</f>
        <v>0</v>
      </c>
      <c r="J1754" s="28">
        <f>SUMIFS(Tabla16[IVA RET.],Tabla16[NUM],Tabla1[[#This Row],[CODIGO]])</f>
        <v>0</v>
      </c>
      <c r="K1754" t="str">
        <f>FIXED(Tabla1[[#This Row],[TASA 16%]],0)</f>
        <v>0</v>
      </c>
      <c r="L1754" t="str">
        <f>FIXED(Tabla1[[#This Row],[TASA 0%]],0)</f>
        <v>0</v>
      </c>
      <c r="M1754" t="str">
        <f>FIXED(Tabla1[[#This Row],[TASA EXE.]],0)</f>
        <v>0</v>
      </c>
      <c r="N1754" t="str">
        <f>FIXED(Tabla1[[#This Row],[IVA]],0)</f>
        <v>0</v>
      </c>
      <c r="O1754" t="str">
        <f>FIXED(Tabla1[[#This Row],[ISR RET]],0)</f>
        <v>0</v>
      </c>
      <c r="P1754" t="str">
        <f>FIXED(Tabla1[[#This Row],[IVA RET]],0)</f>
        <v>0</v>
      </c>
      <c r="R1754" s="35">
        <f>Tabla1[[#This Row],[TASA 16]]*16%</f>
        <v>0</v>
      </c>
    </row>
    <row r="1755" spans="2:18" x14ac:dyDescent="0.25">
      <c r="B1755" t="str">
        <f>'[1]210 Y RFC'!A1755</f>
        <v>HEAR661005KT6</v>
      </c>
      <c r="C1755" t="str">
        <f>'[1]210 Y RFC'!B1755</f>
        <v>210-1752</v>
      </c>
      <c r="D1755" t="str">
        <f>'[1]210 Y RFC'!C1755</f>
        <v>HERNANDEZ ANGULO RAUL</v>
      </c>
      <c r="E1755" s="28">
        <f>SUMIFS(Tabla16[TASA 16],Tabla16[NUM],Tabla1[[#This Row],[CODIGO]])</f>
        <v>0</v>
      </c>
      <c r="F1755" s="28">
        <f>SUMIFS(Tabla16[TASA 0%],Tabla16[NUM],Tabla1[[#This Row],[CODIGO]])</f>
        <v>0</v>
      </c>
      <c r="G1755" s="28">
        <f>SUMIFS(Tabla16[[EXENTO ]],Tabla16[NUM],Tabla1[[#This Row],[CODIGO]])</f>
        <v>0</v>
      </c>
      <c r="H1755" s="28">
        <f>SUMIFS(Tabla16[IVA],Tabla16[NUM],Tabla1[[#This Row],[CODIGO]])</f>
        <v>0</v>
      </c>
      <c r="I1755" s="28">
        <f>SUMIFS(Tabla16[ISR RET.],Tabla16[NUM],Tabla1[[#This Row],[CODIGO]])</f>
        <v>0</v>
      </c>
      <c r="J1755" s="28">
        <f>SUMIFS(Tabla16[IVA RET.],Tabla16[NUM],Tabla1[[#This Row],[CODIGO]])</f>
        <v>0</v>
      </c>
      <c r="K1755" t="str">
        <f>FIXED(Tabla1[[#This Row],[TASA 16%]],0)</f>
        <v>0</v>
      </c>
      <c r="L1755" t="str">
        <f>FIXED(Tabla1[[#This Row],[TASA 0%]],0)</f>
        <v>0</v>
      </c>
      <c r="M1755" t="str">
        <f>FIXED(Tabla1[[#This Row],[TASA EXE.]],0)</f>
        <v>0</v>
      </c>
      <c r="N1755" t="str">
        <f>FIXED(Tabla1[[#This Row],[IVA]],0)</f>
        <v>0</v>
      </c>
      <c r="O1755" t="str">
        <f>FIXED(Tabla1[[#This Row],[ISR RET]],0)</f>
        <v>0</v>
      </c>
      <c r="P1755" t="str">
        <f>FIXED(Tabla1[[#This Row],[IVA RET]],0)</f>
        <v>0</v>
      </c>
      <c r="R1755" s="35">
        <f>Tabla1[[#This Row],[TASA 16]]*16%</f>
        <v>0</v>
      </c>
    </row>
    <row r="1756" spans="2:18" x14ac:dyDescent="0.25">
      <c r="B1756" t="str">
        <f>'[1]210 Y RFC'!A1756</f>
        <v>RMA071203393</v>
      </c>
      <c r="C1756" t="str">
        <f>'[1]210 Y RFC'!B1756</f>
        <v>210-1753</v>
      </c>
      <c r="D1756" t="str">
        <f>'[1]210 Y RFC'!C1756</f>
        <v>RT MAGIQUE S DE RL DE CV</v>
      </c>
      <c r="E1756" s="28">
        <f>SUMIFS(Tabla16[TASA 16],Tabla16[NUM],Tabla1[[#This Row],[CODIGO]])</f>
        <v>0</v>
      </c>
      <c r="F1756" s="28">
        <f>SUMIFS(Tabla16[TASA 0%],Tabla16[NUM],Tabla1[[#This Row],[CODIGO]])</f>
        <v>0</v>
      </c>
      <c r="G1756" s="28">
        <f>SUMIFS(Tabla16[[EXENTO ]],Tabla16[NUM],Tabla1[[#This Row],[CODIGO]])</f>
        <v>0</v>
      </c>
      <c r="H1756" s="28">
        <f>SUMIFS(Tabla16[IVA],Tabla16[NUM],Tabla1[[#This Row],[CODIGO]])</f>
        <v>0</v>
      </c>
      <c r="I1756" s="28">
        <f>SUMIFS(Tabla16[ISR RET.],Tabla16[NUM],Tabla1[[#This Row],[CODIGO]])</f>
        <v>0</v>
      </c>
      <c r="J1756" s="28">
        <f>SUMIFS(Tabla16[IVA RET.],Tabla16[NUM],Tabla1[[#This Row],[CODIGO]])</f>
        <v>0</v>
      </c>
      <c r="K1756" t="str">
        <f>FIXED(Tabla1[[#This Row],[TASA 16%]],0)</f>
        <v>0</v>
      </c>
      <c r="L1756" t="str">
        <f>FIXED(Tabla1[[#This Row],[TASA 0%]],0)</f>
        <v>0</v>
      </c>
      <c r="M1756" t="str">
        <f>FIXED(Tabla1[[#This Row],[TASA EXE.]],0)</f>
        <v>0</v>
      </c>
      <c r="N1756" t="str">
        <f>FIXED(Tabla1[[#This Row],[IVA]],0)</f>
        <v>0</v>
      </c>
      <c r="O1756" t="str">
        <f>FIXED(Tabla1[[#This Row],[ISR RET]],0)</f>
        <v>0</v>
      </c>
      <c r="P1756" t="str">
        <f>FIXED(Tabla1[[#This Row],[IVA RET]],0)</f>
        <v>0</v>
      </c>
      <c r="R1756" s="35">
        <f>Tabla1[[#This Row],[TASA 16]]*16%</f>
        <v>0</v>
      </c>
    </row>
    <row r="1757" spans="2:18" x14ac:dyDescent="0.25">
      <c r="B1757" t="str">
        <f>'[1]210 Y RFC'!A1757</f>
        <v>MLA001116D25</v>
      </c>
      <c r="C1757" t="str">
        <f>'[1]210 Y RFC'!B1757</f>
        <v>210-1754</v>
      </c>
      <c r="D1757" t="str">
        <f>'[1]210 Y RFC'!C1757</f>
        <v>MCI LABORATORIOS SA DE CV</v>
      </c>
      <c r="E1757" s="28">
        <f>SUMIFS(Tabla16[TASA 16],Tabla16[NUM],Tabla1[[#This Row],[CODIGO]])</f>
        <v>0</v>
      </c>
      <c r="F1757" s="28">
        <f>SUMIFS(Tabla16[TASA 0%],Tabla16[NUM],Tabla1[[#This Row],[CODIGO]])</f>
        <v>0</v>
      </c>
      <c r="G1757" s="28">
        <f>SUMIFS(Tabla16[[EXENTO ]],Tabla16[NUM],Tabla1[[#This Row],[CODIGO]])</f>
        <v>0</v>
      </c>
      <c r="H1757" s="28">
        <f>SUMIFS(Tabla16[IVA],Tabla16[NUM],Tabla1[[#This Row],[CODIGO]])</f>
        <v>0</v>
      </c>
      <c r="I1757" s="28">
        <f>SUMIFS(Tabla16[ISR RET.],Tabla16[NUM],Tabla1[[#This Row],[CODIGO]])</f>
        <v>0</v>
      </c>
      <c r="J1757" s="28">
        <f>SUMIFS(Tabla16[IVA RET.],Tabla16[NUM],Tabla1[[#This Row],[CODIGO]])</f>
        <v>0</v>
      </c>
      <c r="K1757" t="str">
        <f>FIXED(Tabla1[[#This Row],[TASA 16%]],0)</f>
        <v>0</v>
      </c>
      <c r="L1757" t="str">
        <f>FIXED(Tabla1[[#This Row],[TASA 0%]],0)</f>
        <v>0</v>
      </c>
      <c r="M1757" t="str">
        <f>FIXED(Tabla1[[#This Row],[TASA EXE.]],0)</f>
        <v>0</v>
      </c>
      <c r="N1757" t="str">
        <f>FIXED(Tabla1[[#This Row],[IVA]],0)</f>
        <v>0</v>
      </c>
      <c r="O1757" t="str">
        <f>FIXED(Tabla1[[#This Row],[ISR RET]],0)</f>
        <v>0</v>
      </c>
      <c r="P1757" t="str">
        <f>FIXED(Tabla1[[#This Row],[IVA RET]],0)</f>
        <v>0</v>
      </c>
      <c r="R1757" s="35">
        <f>Tabla1[[#This Row],[TASA 16]]*16%</f>
        <v>0</v>
      </c>
    </row>
    <row r="1758" spans="2:18" x14ac:dyDescent="0.25">
      <c r="B1758" t="str">
        <f>'[1]210 Y RFC'!A1758</f>
        <v>DIN960925V95</v>
      </c>
      <c r="C1758" t="str">
        <f>'[1]210 Y RFC'!B1758</f>
        <v>210-1755</v>
      </c>
      <c r="D1758" t="str">
        <f>'[1]210 Y RFC'!C1758</f>
        <v>DIAGNOSTICA INTERNACIONAL SA DE CV</v>
      </c>
      <c r="E1758" s="28">
        <f>SUMIFS(Tabla16[TASA 16],Tabla16[NUM],Tabla1[[#This Row],[CODIGO]])</f>
        <v>0</v>
      </c>
      <c r="F1758" s="28">
        <f>SUMIFS(Tabla16[TASA 0%],Tabla16[NUM],Tabla1[[#This Row],[CODIGO]])</f>
        <v>0</v>
      </c>
      <c r="G1758" s="28">
        <f>SUMIFS(Tabla16[[EXENTO ]],Tabla16[NUM],Tabla1[[#This Row],[CODIGO]])</f>
        <v>0</v>
      </c>
      <c r="H1758" s="28">
        <f>SUMIFS(Tabla16[IVA],Tabla16[NUM],Tabla1[[#This Row],[CODIGO]])</f>
        <v>0</v>
      </c>
      <c r="I1758" s="28">
        <f>SUMIFS(Tabla16[ISR RET.],Tabla16[NUM],Tabla1[[#This Row],[CODIGO]])</f>
        <v>0</v>
      </c>
      <c r="J1758" s="28">
        <f>SUMIFS(Tabla16[IVA RET.],Tabla16[NUM],Tabla1[[#This Row],[CODIGO]])</f>
        <v>0</v>
      </c>
      <c r="K1758" t="str">
        <f>FIXED(Tabla1[[#This Row],[TASA 16%]],0)</f>
        <v>0</v>
      </c>
      <c r="L1758" t="str">
        <f>FIXED(Tabla1[[#This Row],[TASA 0%]],0)</f>
        <v>0</v>
      </c>
      <c r="M1758" t="str">
        <f>FIXED(Tabla1[[#This Row],[TASA EXE.]],0)</f>
        <v>0</v>
      </c>
      <c r="N1758" t="str">
        <f>FIXED(Tabla1[[#This Row],[IVA]],0)</f>
        <v>0</v>
      </c>
      <c r="O1758" t="str">
        <f>FIXED(Tabla1[[#This Row],[ISR RET]],0)</f>
        <v>0</v>
      </c>
      <c r="P1758" t="str">
        <f>FIXED(Tabla1[[#This Row],[IVA RET]],0)</f>
        <v>0</v>
      </c>
      <c r="R1758" s="35">
        <f>Tabla1[[#This Row],[TASA 16]]*16%</f>
        <v>0</v>
      </c>
    </row>
    <row r="1759" spans="2:18" x14ac:dyDescent="0.25">
      <c r="B1759" t="str">
        <f>'[1]210 Y RFC'!A1759</f>
        <v>PEMH6612116T7</v>
      </c>
      <c r="C1759" t="str">
        <f>'[1]210 Y RFC'!B1759</f>
        <v>210-1756</v>
      </c>
      <c r="D1759" t="str">
        <f>'[1]210 Y RFC'!C1759</f>
        <v>PEREZ MORA HUGO</v>
      </c>
      <c r="E1759" s="28">
        <f>SUMIFS(Tabla16[TASA 16],Tabla16[NUM],Tabla1[[#This Row],[CODIGO]])</f>
        <v>0</v>
      </c>
      <c r="F1759" s="28">
        <f>SUMIFS(Tabla16[TASA 0%],Tabla16[NUM],Tabla1[[#This Row],[CODIGO]])</f>
        <v>0</v>
      </c>
      <c r="G1759" s="28">
        <f>SUMIFS(Tabla16[[EXENTO ]],Tabla16[NUM],Tabla1[[#This Row],[CODIGO]])</f>
        <v>0</v>
      </c>
      <c r="H1759" s="28">
        <f>SUMIFS(Tabla16[IVA],Tabla16[NUM],Tabla1[[#This Row],[CODIGO]])</f>
        <v>0</v>
      </c>
      <c r="I1759" s="28">
        <f>SUMIFS(Tabla16[ISR RET.],Tabla16[NUM],Tabla1[[#This Row],[CODIGO]])</f>
        <v>0</v>
      </c>
      <c r="J1759" s="28">
        <f>SUMIFS(Tabla16[IVA RET.],Tabla16[NUM],Tabla1[[#This Row],[CODIGO]])</f>
        <v>0</v>
      </c>
      <c r="K1759" t="str">
        <f>FIXED(Tabla1[[#This Row],[TASA 16%]],0)</f>
        <v>0</v>
      </c>
      <c r="L1759" t="str">
        <f>FIXED(Tabla1[[#This Row],[TASA 0%]],0)</f>
        <v>0</v>
      </c>
      <c r="M1759" t="str">
        <f>FIXED(Tabla1[[#This Row],[TASA EXE.]],0)</f>
        <v>0</v>
      </c>
      <c r="N1759" t="str">
        <f>FIXED(Tabla1[[#This Row],[IVA]],0)</f>
        <v>0</v>
      </c>
      <c r="O1759" t="str">
        <f>FIXED(Tabla1[[#This Row],[ISR RET]],0)</f>
        <v>0</v>
      </c>
      <c r="P1759" t="str">
        <f>FIXED(Tabla1[[#This Row],[IVA RET]],0)</f>
        <v>0</v>
      </c>
      <c r="R1759" s="35">
        <f>Tabla1[[#This Row],[TASA 16]]*16%</f>
        <v>0</v>
      </c>
    </row>
    <row r="1760" spans="2:18" x14ac:dyDescent="0.25">
      <c r="B1760" t="str">
        <f>'[1]210 Y RFC'!A1760</f>
        <v>PANC760318V74</v>
      </c>
      <c r="C1760" t="str">
        <f>'[1]210 Y RFC'!B1760</f>
        <v>210-1757</v>
      </c>
      <c r="D1760" t="str">
        <f>'[1]210 Y RFC'!C1760</f>
        <v>PADILLA NAVARRO CAROLINA</v>
      </c>
      <c r="E1760" s="28">
        <f>SUMIFS(Tabla16[TASA 16],Tabla16[NUM],Tabla1[[#This Row],[CODIGO]])</f>
        <v>0</v>
      </c>
      <c r="F1760" s="28">
        <f>SUMIFS(Tabla16[TASA 0%],Tabla16[NUM],Tabla1[[#This Row],[CODIGO]])</f>
        <v>0</v>
      </c>
      <c r="G1760" s="28">
        <f>SUMIFS(Tabla16[[EXENTO ]],Tabla16[NUM],Tabla1[[#This Row],[CODIGO]])</f>
        <v>0</v>
      </c>
      <c r="H1760" s="28">
        <f>SUMIFS(Tabla16[IVA],Tabla16[NUM],Tabla1[[#This Row],[CODIGO]])</f>
        <v>0</v>
      </c>
      <c r="I1760" s="28">
        <f>SUMIFS(Tabla16[ISR RET.],Tabla16[NUM],Tabla1[[#This Row],[CODIGO]])</f>
        <v>0</v>
      </c>
      <c r="J1760" s="28">
        <f>SUMIFS(Tabla16[IVA RET.],Tabla16[NUM],Tabla1[[#This Row],[CODIGO]])</f>
        <v>0</v>
      </c>
      <c r="K1760" t="str">
        <f>FIXED(Tabla1[[#This Row],[TASA 16%]],0)</f>
        <v>0</v>
      </c>
      <c r="L1760" t="str">
        <f>FIXED(Tabla1[[#This Row],[TASA 0%]],0)</f>
        <v>0</v>
      </c>
      <c r="M1760" t="str">
        <f>FIXED(Tabla1[[#This Row],[TASA EXE.]],0)</f>
        <v>0</v>
      </c>
      <c r="N1760" t="str">
        <f>FIXED(Tabla1[[#This Row],[IVA]],0)</f>
        <v>0</v>
      </c>
      <c r="O1760" t="str">
        <f>FIXED(Tabla1[[#This Row],[ISR RET]],0)</f>
        <v>0</v>
      </c>
      <c r="P1760" t="str">
        <f>FIXED(Tabla1[[#This Row],[IVA RET]],0)</f>
        <v>0</v>
      </c>
      <c r="R1760" s="35">
        <f>Tabla1[[#This Row],[TASA 16]]*16%</f>
        <v>0</v>
      </c>
    </row>
    <row r="1761" spans="2:20" x14ac:dyDescent="0.25">
      <c r="B1761" t="str">
        <f>'[1]210 Y RFC'!A1761</f>
        <v>ASA980630FG5</v>
      </c>
      <c r="C1761" t="str">
        <f>'[1]210 Y RFC'!B1761</f>
        <v>210-1758</v>
      </c>
      <c r="D1761" t="str">
        <f>'[1]210 Y RFC'!C1761</f>
        <v>ACCESORIOS Y SERVICIOS PARA AUTOS SA DE CV</v>
      </c>
      <c r="E1761" s="28">
        <f>SUMIFS(Tabla16[TASA 16],Tabla16[NUM],Tabla1[[#This Row],[CODIGO]])</f>
        <v>0</v>
      </c>
      <c r="F1761" s="28">
        <f>SUMIFS(Tabla16[TASA 0%],Tabla16[NUM],Tabla1[[#This Row],[CODIGO]])</f>
        <v>0</v>
      </c>
      <c r="G1761" s="28">
        <f>SUMIFS(Tabla16[[EXENTO ]],Tabla16[NUM],Tabla1[[#This Row],[CODIGO]])</f>
        <v>0</v>
      </c>
      <c r="H1761" s="28">
        <f>SUMIFS(Tabla16[IVA],Tabla16[NUM],Tabla1[[#This Row],[CODIGO]])</f>
        <v>0</v>
      </c>
      <c r="I1761" s="28">
        <f>SUMIFS(Tabla16[ISR RET.],Tabla16[NUM],Tabla1[[#This Row],[CODIGO]])</f>
        <v>0</v>
      </c>
      <c r="J1761" s="28">
        <f>SUMIFS(Tabla16[IVA RET.],Tabla16[NUM],Tabla1[[#This Row],[CODIGO]])</f>
        <v>0</v>
      </c>
      <c r="K1761" t="str">
        <f>FIXED(Tabla1[[#This Row],[TASA 16%]],0)</f>
        <v>0</v>
      </c>
      <c r="L1761" t="str">
        <f>FIXED(Tabla1[[#This Row],[TASA 0%]],0)</f>
        <v>0</v>
      </c>
      <c r="M1761" t="str">
        <f>FIXED(Tabla1[[#This Row],[TASA EXE.]],0)</f>
        <v>0</v>
      </c>
      <c r="N1761" t="str">
        <f>FIXED(Tabla1[[#This Row],[IVA]],0)</f>
        <v>0</v>
      </c>
      <c r="O1761" t="str">
        <f>FIXED(Tabla1[[#This Row],[ISR RET]],0)</f>
        <v>0</v>
      </c>
      <c r="P1761" t="str">
        <f>FIXED(Tabla1[[#This Row],[IVA RET]],0)</f>
        <v>0</v>
      </c>
      <c r="R1761" s="35">
        <f>Tabla1[[#This Row],[TASA 16]]*16%</f>
        <v>0</v>
      </c>
    </row>
    <row r="1762" spans="2:20" x14ac:dyDescent="0.25">
      <c r="B1762" t="str">
        <f>'[1]210 Y RFC'!A1762</f>
        <v>CSM980724NL8</v>
      </c>
      <c r="C1762" t="str">
        <f>'[1]210 Y RFC'!B1762</f>
        <v>210-1759</v>
      </c>
      <c r="D1762" t="str">
        <f>'[1]210 Y RFC'!C1762</f>
        <v>CONSTRUCCIONES SERVICIOS Y MATERIAL ELECTRICO SA DE CV</v>
      </c>
      <c r="E1762" s="28">
        <f>SUMIFS(Tabla16[TASA 16],Tabla16[NUM],Tabla1[[#This Row],[CODIGO]])</f>
        <v>0</v>
      </c>
      <c r="F1762" s="28">
        <f>SUMIFS(Tabla16[TASA 0%],Tabla16[NUM],Tabla1[[#This Row],[CODIGO]])</f>
        <v>0</v>
      </c>
      <c r="G1762" s="28">
        <f>SUMIFS(Tabla16[[EXENTO ]],Tabla16[NUM],Tabla1[[#This Row],[CODIGO]])</f>
        <v>0</v>
      </c>
      <c r="H1762" s="28">
        <f>SUMIFS(Tabla16[IVA],Tabla16[NUM],Tabla1[[#This Row],[CODIGO]])</f>
        <v>0</v>
      </c>
      <c r="I1762" s="28">
        <f>SUMIFS(Tabla16[ISR RET.],Tabla16[NUM],Tabla1[[#This Row],[CODIGO]])</f>
        <v>0</v>
      </c>
      <c r="J1762" s="28">
        <f>SUMIFS(Tabla16[IVA RET.],Tabla16[NUM],Tabla1[[#This Row],[CODIGO]])</f>
        <v>0</v>
      </c>
      <c r="K1762" t="str">
        <f>FIXED(Tabla1[[#This Row],[TASA 16%]],0)</f>
        <v>0</v>
      </c>
      <c r="L1762" t="str">
        <f>FIXED(Tabla1[[#This Row],[TASA 0%]],0)</f>
        <v>0</v>
      </c>
      <c r="M1762" t="str">
        <f>FIXED(Tabla1[[#This Row],[TASA EXE.]],0)</f>
        <v>0</v>
      </c>
      <c r="N1762" t="str">
        <f>FIXED(Tabla1[[#This Row],[IVA]],0)</f>
        <v>0</v>
      </c>
      <c r="O1762" t="str">
        <f>FIXED(Tabla1[[#This Row],[ISR RET]],0)</f>
        <v>0</v>
      </c>
      <c r="P1762" t="str">
        <f>FIXED(Tabla1[[#This Row],[IVA RET]],0)</f>
        <v>0</v>
      </c>
      <c r="R1762" s="35">
        <f>Tabla1[[#This Row],[TASA 16]]*16%</f>
        <v>0</v>
      </c>
    </row>
    <row r="1763" spans="2:20" x14ac:dyDescent="0.25">
      <c r="B1763" t="str">
        <f>'[1]210 Y RFC'!A1763</f>
        <v>CSY0304086K9</v>
      </c>
      <c r="C1763" t="str">
        <f>'[1]210 Y RFC'!B1763</f>
        <v>210-1760</v>
      </c>
      <c r="D1763" t="str">
        <f>'[1]210 Y RFC'!C1763</f>
        <v>COMERCIALIZADORA SYDNEY SA DE CV</v>
      </c>
      <c r="E1763" s="28">
        <f>SUMIFS(Tabla16[TASA 16],Tabla16[NUM],Tabla1[[#This Row],[CODIGO]])</f>
        <v>0</v>
      </c>
      <c r="F1763" s="28">
        <f>SUMIFS(Tabla16[TASA 0%],Tabla16[NUM],Tabla1[[#This Row],[CODIGO]])</f>
        <v>0</v>
      </c>
      <c r="G1763" s="28">
        <f>SUMIFS(Tabla16[[EXENTO ]],Tabla16[NUM],Tabla1[[#This Row],[CODIGO]])</f>
        <v>0</v>
      </c>
      <c r="H1763" s="28">
        <f>SUMIFS(Tabla16[IVA],Tabla16[NUM],Tabla1[[#This Row],[CODIGO]])</f>
        <v>0</v>
      </c>
      <c r="I1763" s="28">
        <f>SUMIFS(Tabla16[ISR RET.],Tabla16[NUM],Tabla1[[#This Row],[CODIGO]])</f>
        <v>0</v>
      </c>
      <c r="J1763" s="28">
        <f>SUMIFS(Tabla16[IVA RET.],Tabla16[NUM],Tabla1[[#This Row],[CODIGO]])</f>
        <v>0</v>
      </c>
      <c r="K1763" t="str">
        <f>FIXED(Tabla1[[#This Row],[TASA 16%]],0)</f>
        <v>0</v>
      </c>
      <c r="L1763" t="str">
        <f>FIXED(Tabla1[[#This Row],[TASA 0%]],0)</f>
        <v>0</v>
      </c>
      <c r="M1763" t="str">
        <f>FIXED(Tabla1[[#This Row],[TASA EXE.]],0)</f>
        <v>0</v>
      </c>
      <c r="N1763" t="str">
        <f>FIXED(Tabla1[[#This Row],[IVA]],0)</f>
        <v>0</v>
      </c>
      <c r="O1763" t="str">
        <f>FIXED(Tabla1[[#This Row],[ISR RET]],0)</f>
        <v>0</v>
      </c>
      <c r="P1763" t="str">
        <f>FIXED(Tabla1[[#This Row],[IVA RET]],0)</f>
        <v>0</v>
      </c>
      <c r="R1763" s="35">
        <f>Tabla1[[#This Row],[TASA 16]]*16%</f>
        <v>0</v>
      </c>
      <c r="T1763" s="67"/>
    </row>
    <row r="1764" spans="2:20" x14ac:dyDescent="0.25">
      <c r="B1764" t="str">
        <f>'[1]210 Y RFC'!A1764</f>
        <v>SALC670519A59</v>
      </c>
      <c r="C1764" t="str">
        <f>'[1]210 Y RFC'!B1764</f>
        <v>210-1761</v>
      </c>
      <c r="D1764" t="str">
        <f>'[1]210 Y RFC'!C1764</f>
        <v>SANCHEZ LARA CELIA</v>
      </c>
      <c r="E1764" s="28">
        <f>SUMIFS(Tabla16[TASA 16],Tabla16[NUM],Tabla1[[#This Row],[CODIGO]])</f>
        <v>3229271</v>
      </c>
      <c r="F1764" s="28">
        <f>SUMIFS(Tabla16[TASA 0%],Tabla16[NUM],Tabla1[[#This Row],[CODIGO]])</f>
        <v>241656.31</v>
      </c>
      <c r="G1764" s="28">
        <f>SUMIFS(Tabla16[[EXENTO ]],Tabla16[NUM],Tabla1[[#This Row],[CODIGO]])</f>
        <v>0</v>
      </c>
      <c r="H1764" s="28">
        <f>SUMIFS(Tabla16[IVA],Tabla16[NUM],Tabla1[[#This Row],[CODIGO]])</f>
        <v>516683.36</v>
      </c>
      <c r="I1764" s="28">
        <f>SUMIFS(Tabla16[ISR RET.],Tabla16[NUM],Tabla1[[#This Row],[CODIGO]])</f>
        <v>0</v>
      </c>
      <c r="J1764" s="28">
        <f>SUMIFS(Tabla16[IVA RET.],Tabla16[NUM],Tabla1[[#This Row],[CODIGO]])</f>
        <v>0</v>
      </c>
      <c r="K1764" t="str">
        <f>FIXED(Tabla1[[#This Row],[TASA 16%]],0)</f>
        <v>3,229,271</v>
      </c>
      <c r="L1764" t="str">
        <f>FIXED(Tabla1[[#This Row],[TASA 0%]],0)</f>
        <v>241,656</v>
      </c>
      <c r="M1764" t="str">
        <f>FIXED(Tabla1[[#This Row],[TASA EXE.]],0)</f>
        <v>0</v>
      </c>
      <c r="N1764" t="str">
        <f>FIXED(Tabla1[[#This Row],[IVA]],0)</f>
        <v>516,683</v>
      </c>
      <c r="O1764" t="str">
        <f>FIXED(Tabla1[[#This Row],[ISR RET]],0)</f>
        <v>0</v>
      </c>
      <c r="P1764" t="str">
        <f>FIXED(Tabla1[[#This Row],[IVA RET]],0)</f>
        <v>0</v>
      </c>
      <c r="R1764" s="35">
        <f>Tabla1[[#This Row],[TASA 16]]*16%</f>
        <v>516683.36</v>
      </c>
    </row>
    <row r="1765" spans="2:20" x14ac:dyDescent="0.25">
      <c r="B1765" t="str">
        <f>'[1]210 Y RFC'!A1765</f>
        <v>NHE001113GG5</v>
      </c>
      <c r="C1765" t="str">
        <f>'[1]210 Y RFC'!B1765</f>
        <v>210-1762</v>
      </c>
      <c r="D1765" t="str">
        <f>'[1]210 Y RFC'!C1765</f>
        <v>NATURAL HEALTH SA DE CV</v>
      </c>
      <c r="E1765" s="28">
        <f>SUMIFS(Tabla16[TASA 16],Tabla16[NUM],Tabla1[[#This Row],[CODIGO]])</f>
        <v>0</v>
      </c>
      <c r="F1765" s="28">
        <f>SUMIFS(Tabla16[TASA 0%],Tabla16[NUM],Tabla1[[#This Row],[CODIGO]])</f>
        <v>0</v>
      </c>
      <c r="G1765" s="28">
        <f>SUMIFS(Tabla16[[EXENTO ]],Tabla16[NUM],Tabla1[[#This Row],[CODIGO]])</f>
        <v>0</v>
      </c>
      <c r="H1765" s="28">
        <f>SUMIFS(Tabla16[IVA],Tabla16[NUM],Tabla1[[#This Row],[CODIGO]])</f>
        <v>0</v>
      </c>
      <c r="I1765" s="28">
        <f>SUMIFS(Tabla16[ISR RET.],Tabla16[NUM],Tabla1[[#This Row],[CODIGO]])</f>
        <v>0</v>
      </c>
      <c r="J1765" s="28">
        <f>SUMIFS(Tabla16[IVA RET.],Tabla16[NUM],Tabla1[[#This Row],[CODIGO]])</f>
        <v>0</v>
      </c>
      <c r="K1765" t="str">
        <f>FIXED(Tabla1[[#This Row],[TASA 16%]],0)</f>
        <v>0</v>
      </c>
      <c r="L1765" t="str">
        <f>FIXED(Tabla1[[#This Row],[TASA 0%]],0)</f>
        <v>0</v>
      </c>
      <c r="M1765" t="str">
        <f>FIXED(Tabla1[[#This Row],[TASA EXE.]],0)</f>
        <v>0</v>
      </c>
      <c r="N1765" t="str">
        <f>FIXED(Tabla1[[#This Row],[IVA]],0)</f>
        <v>0</v>
      </c>
      <c r="O1765" t="str">
        <f>FIXED(Tabla1[[#This Row],[ISR RET]],0)</f>
        <v>0</v>
      </c>
      <c r="P1765" t="str">
        <f>FIXED(Tabla1[[#This Row],[IVA RET]],0)</f>
        <v>0</v>
      </c>
      <c r="R1765" s="35">
        <f>Tabla1[[#This Row],[TASA 16]]*16%</f>
        <v>0</v>
      </c>
    </row>
    <row r="1766" spans="2:20" x14ac:dyDescent="0.25">
      <c r="B1766" t="str">
        <f>'[1]210 Y RFC'!A1766</f>
        <v>CASD870331UI4</v>
      </c>
      <c r="C1766" t="str">
        <f>'[1]210 Y RFC'!B1766</f>
        <v>210-1763</v>
      </c>
      <c r="D1766" t="str">
        <f>'[1]210 Y RFC'!C1766</f>
        <v>CANCHOLA SANCHEZ DIANA MARLENE</v>
      </c>
      <c r="E1766" s="28">
        <f>SUMIFS(Tabla16[TASA 16],Tabla16[NUM],Tabla1[[#This Row],[CODIGO]])</f>
        <v>0</v>
      </c>
      <c r="F1766" s="28">
        <f>SUMIFS(Tabla16[TASA 0%],Tabla16[NUM],Tabla1[[#This Row],[CODIGO]])</f>
        <v>0</v>
      </c>
      <c r="G1766" s="28">
        <f>SUMIFS(Tabla16[[EXENTO ]],Tabla16[NUM],Tabla1[[#This Row],[CODIGO]])</f>
        <v>0</v>
      </c>
      <c r="H1766" s="28">
        <f>SUMIFS(Tabla16[IVA],Tabla16[NUM],Tabla1[[#This Row],[CODIGO]])</f>
        <v>0</v>
      </c>
      <c r="I1766" s="28">
        <f>SUMIFS(Tabla16[ISR RET.],Tabla16[NUM],Tabla1[[#This Row],[CODIGO]])</f>
        <v>0</v>
      </c>
      <c r="J1766" s="28">
        <f>SUMIFS(Tabla16[IVA RET.],Tabla16[NUM],Tabla1[[#This Row],[CODIGO]])</f>
        <v>0</v>
      </c>
      <c r="K1766" t="str">
        <f>FIXED(Tabla1[[#This Row],[TASA 16%]],0)</f>
        <v>0</v>
      </c>
      <c r="L1766" t="str">
        <f>FIXED(Tabla1[[#This Row],[TASA 0%]],0)</f>
        <v>0</v>
      </c>
      <c r="M1766" t="str">
        <f>FIXED(Tabla1[[#This Row],[TASA EXE.]],0)</f>
        <v>0</v>
      </c>
      <c r="N1766" t="str">
        <f>FIXED(Tabla1[[#This Row],[IVA]],0)</f>
        <v>0</v>
      </c>
      <c r="O1766" t="str">
        <f>FIXED(Tabla1[[#This Row],[ISR RET]],0)</f>
        <v>0</v>
      </c>
      <c r="P1766" t="str">
        <f>FIXED(Tabla1[[#This Row],[IVA RET]],0)</f>
        <v>0</v>
      </c>
      <c r="R1766" s="35">
        <f>Tabla1[[#This Row],[TASA 16]]*16%</f>
        <v>0</v>
      </c>
    </row>
    <row r="1767" spans="2:20" x14ac:dyDescent="0.25">
      <c r="B1767" t="str">
        <f>'[1]210 Y RFC'!A1767</f>
        <v>FVI000209ER3</v>
      </c>
      <c r="C1767" t="str">
        <f>'[1]210 Y RFC'!B1767</f>
        <v>210-1764</v>
      </c>
      <c r="D1767" t="str">
        <f>'[1]210 Y RFC'!C1767</f>
        <v>FARMACEUTICOS VIDA SA DE CV</v>
      </c>
      <c r="E1767" s="28">
        <f>SUMIFS(Tabla16[TASA 16],Tabla16[NUM],Tabla1[[#This Row],[CODIGO]])</f>
        <v>0</v>
      </c>
      <c r="F1767" s="28">
        <f>SUMIFS(Tabla16[TASA 0%],Tabla16[NUM],Tabla1[[#This Row],[CODIGO]])</f>
        <v>0</v>
      </c>
      <c r="G1767" s="28">
        <f>SUMIFS(Tabla16[[EXENTO ]],Tabla16[NUM],Tabla1[[#This Row],[CODIGO]])</f>
        <v>0</v>
      </c>
      <c r="H1767" s="28">
        <f>SUMIFS(Tabla16[IVA],Tabla16[NUM],Tabla1[[#This Row],[CODIGO]])</f>
        <v>0</v>
      </c>
      <c r="I1767" s="28">
        <f>SUMIFS(Tabla16[ISR RET.],Tabla16[NUM],Tabla1[[#This Row],[CODIGO]])</f>
        <v>0</v>
      </c>
      <c r="J1767" s="28">
        <f>SUMIFS(Tabla16[IVA RET.],Tabla16[NUM],Tabla1[[#This Row],[CODIGO]])</f>
        <v>0</v>
      </c>
      <c r="K1767" t="str">
        <f>FIXED(Tabla1[[#This Row],[TASA 16%]],0)</f>
        <v>0</v>
      </c>
      <c r="L1767" t="str">
        <f>FIXED(Tabla1[[#This Row],[TASA 0%]],0)</f>
        <v>0</v>
      </c>
      <c r="M1767" t="str">
        <f>FIXED(Tabla1[[#This Row],[TASA EXE.]],0)</f>
        <v>0</v>
      </c>
      <c r="N1767" t="str">
        <f>FIXED(Tabla1[[#This Row],[IVA]],0)</f>
        <v>0</v>
      </c>
      <c r="O1767" t="str">
        <f>FIXED(Tabla1[[#This Row],[ISR RET]],0)</f>
        <v>0</v>
      </c>
      <c r="P1767" t="str">
        <f>FIXED(Tabla1[[#This Row],[IVA RET]],0)</f>
        <v>0</v>
      </c>
      <c r="R1767" s="35">
        <f>Tabla1[[#This Row],[TASA 16]]*16%</f>
        <v>0</v>
      </c>
    </row>
    <row r="1768" spans="2:20" x14ac:dyDescent="0.25">
      <c r="B1768" t="str">
        <f>'[1]210 Y RFC'!A1768</f>
        <v>IMA050804PE5</v>
      </c>
      <c r="C1768" t="str">
        <f>'[1]210 Y RFC'!B1768</f>
        <v>210-1765</v>
      </c>
      <c r="D1768" t="str">
        <f>'[1]210 Y RFC'!C1768</f>
        <v>INULINA Y MIEL DE AGAVE SA DE CV</v>
      </c>
      <c r="E1768" s="28">
        <f>SUMIFS(Tabla16[TASA 16],Tabla16[NUM],Tabla1[[#This Row],[CODIGO]])</f>
        <v>4303.4375</v>
      </c>
      <c r="F1768" s="28">
        <f>SUMIFS(Tabla16[TASA 0%],Tabla16[NUM],Tabla1[[#This Row],[CODIGO]])</f>
        <v>8496.0125000000007</v>
      </c>
      <c r="G1768" s="28">
        <f>SUMIFS(Tabla16[[EXENTO ]],Tabla16[NUM],Tabla1[[#This Row],[CODIGO]])</f>
        <v>0</v>
      </c>
      <c r="H1768" s="28">
        <f>SUMIFS(Tabla16[IVA],Tabla16[NUM],Tabla1[[#This Row],[CODIGO]])</f>
        <v>688.55</v>
      </c>
      <c r="I1768" s="28">
        <f>SUMIFS(Tabla16[ISR RET.],Tabla16[NUM],Tabla1[[#This Row],[CODIGO]])</f>
        <v>0</v>
      </c>
      <c r="J1768" s="28">
        <f>SUMIFS(Tabla16[IVA RET.],Tabla16[NUM],Tabla1[[#This Row],[CODIGO]])</f>
        <v>0</v>
      </c>
      <c r="K1768" t="str">
        <f>FIXED(Tabla1[[#This Row],[TASA 16%]],0)</f>
        <v>4,303</v>
      </c>
      <c r="L1768" t="str">
        <f>FIXED(Tabla1[[#This Row],[TASA 0%]],0)</f>
        <v>8,496</v>
      </c>
      <c r="M1768" t="str">
        <f>FIXED(Tabla1[[#This Row],[TASA EXE.]],0)</f>
        <v>0</v>
      </c>
      <c r="N1768" t="str">
        <f>FIXED(Tabla1[[#This Row],[IVA]],0)</f>
        <v>689</v>
      </c>
      <c r="O1768" t="str">
        <f>FIXED(Tabla1[[#This Row],[ISR RET]],0)</f>
        <v>0</v>
      </c>
      <c r="P1768" t="str">
        <f>FIXED(Tabla1[[#This Row],[IVA RET]],0)</f>
        <v>0</v>
      </c>
      <c r="R1768" s="35">
        <f>Tabla1[[#This Row],[TASA 16]]*16%</f>
        <v>688.48</v>
      </c>
    </row>
    <row r="1769" spans="2:20" x14ac:dyDescent="0.25">
      <c r="B1769" t="str">
        <f>'[1]210 Y RFC'!A1769</f>
        <v>CSO9004245Z7</v>
      </c>
      <c r="C1769" t="str">
        <f>'[1]210 Y RFC'!B1769</f>
        <v>210-1766</v>
      </c>
      <c r="D1769" t="str">
        <f>'[1]210 Y RFC'!C1769</f>
        <v>COCITODO SOTELO SA DE CV</v>
      </c>
      <c r="E1769" s="28">
        <f>SUMIFS(Tabla16[TASA 16],Tabla16[NUM],Tabla1[[#This Row],[CODIGO]])</f>
        <v>0</v>
      </c>
      <c r="F1769" s="28">
        <f>SUMIFS(Tabla16[TASA 0%],Tabla16[NUM],Tabla1[[#This Row],[CODIGO]])</f>
        <v>0</v>
      </c>
      <c r="G1769" s="28">
        <f>SUMIFS(Tabla16[[EXENTO ]],Tabla16[NUM],Tabla1[[#This Row],[CODIGO]])</f>
        <v>0</v>
      </c>
      <c r="H1769" s="28">
        <f>SUMIFS(Tabla16[IVA],Tabla16[NUM],Tabla1[[#This Row],[CODIGO]])</f>
        <v>0</v>
      </c>
      <c r="I1769" s="28">
        <f>SUMIFS(Tabla16[ISR RET.],Tabla16[NUM],Tabla1[[#This Row],[CODIGO]])</f>
        <v>0</v>
      </c>
      <c r="J1769" s="28">
        <f>SUMIFS(Tabla16[IVA RET.],Tabla16[NUM],Tabla1[[#This Row],[CODIGO]])</f>
        <v>0</v>
      </c>
      <c r="K1769" t="str">
        <f>FIXED(Tabla1[[#This Row],[TASA 16%]],0)</f>
        <v>0</v>
      </c>
      <c r="L1769" t="str">
        <f>FIXED(Tabla1[[#This Row],[TASA 0%]],0)</f>
        <v>0</v>
      </c>
      <c r="M1769" t="str">
        <f>FIXED(Tabla1[[#This Row],[TASA EXE.]],0)</f>
        <v>0</v>
      </c>
      <c r="N1769" t="str">
        <f>FIXED(Tabla1[[#This Row],[IVA]],0)</f>
        <v>0</v>
      </c>
      <c r="O1769" t="str">
        <f>FIXED(Tabla1[[#This Row],[ISR RET]],0)</f>
        <v>0</v>
      </c>
      <c r="P1769" t="str">
        <f>FIXED(Tabla1[[#This Row],[IVA RET]],0)</f>
        <v>0</v>
      </c>
      <c r="R1769" s="35">
        <f>Tabla1[[#This Row],[TASA 16]]*16%</f>
        <v>0</v>
      </c>
    </row>
    <row r="1770" spans="2:20" x14ac:dyDescent="0.25">
      <c r="B1770" t="str">
        <f>'[1]210 Y RFC'!A1770</f>
        <v>PDE050913HL7</v>
      </c>
      <c r="C1770" t="str">
        <f>'[1]210 Y RFC'!B1770</f>
        <v>210-1767</v>
      </c>
      <c r="D1770" t="str">
        <f>'[1]210 Y RFC'!C1770</f>
        <v>PAN DELI SA DE CV</v>
      </c>
      <c r="E1770" s="28">
        <f>SUMIFS(Tabla16[TASA 16],Tabla16[NUM],Tabla1[[#This Row],[CODIGO]])</f>
        <v>0</v>
      </c>
      <c r="F1770" s="28">
        <f>SUMIFS(Tabla16[TASA 0%],Tabla16[NUM],Tabla1[[#This Row],[CODIGO]])</f>
        <v>0</v>
      </c>
      <c r="G1770" s="28">
        <f>SUMIFS(Tabla16[[EXENTO ]],Tabla16[NUM],Tabla1[[#This Row],[CODIGO]])</f>
        <v>0</v>
      </c>
      <c r="H1770" s="28">
        <f>SUMIFS(Tabla16[IVA],Tabla16[NUM],Tabla1[[#This Row],[CODIGO]])</f>
        <v>0</v>
      </c>
      <c r="I1770" s="28">
        <f>SUMIFS(Tabla16[ISR RET.],Tabla16[NUM],Tabla1[[#This Row],[CODIGO]])</f>
        <v>0</v>
      </c>
      <c r="J1770" s="28">
        <f>SUMIFS(Tabla16[IVA RET.],Tabla16[NUM],Tabla1[[#This Row],[CODIGO]])</f>
        <v>0</v>
      </c>
      <c r="K1770" t="str">
        <f>FIXED(Tabla1[[#This Row],[TASA 16%]],0)</f>
        <v>0</v>
      </c>
      <c r="L1770" t="str">
        <f>FIXED(Tabla1[[#This Row],[TASA 0%]],0)</f>
        <v>0</v>
      </c>
      <c r="M1770" t="str">
        <f>FIXED(Tabla1[[#This Row],[TASA EXE.]],0)</f>
        <v>0</v>
      </c>
      <c r="N1770" t="str">
        <f>FIXED(Tabla1[[#This Row],[IVA]],0)</f>
        <v>0</v>
      </c>
      <c r="O1770" t="str">
        <f>FIXED(Tabla1[[#This Row],[ISR RET]],0)</f>
        <v>0</v>
      </c>
      <c r="P1770" t="str">
        <f>FIXED(Tabla1[[#This Row],[IVA RET]],0)</f>
        <v>0</v>
      </c>
      <c r="R1770" s="35">
        <f>Tabla1[[#This Row],[TASA 16]]*16%</f>
        <v>0</v>
      </c>
    </row>
    <row r="1771" spans="2:20" x14ac:dyDescent="0.25">
      <c r="B1771" t="str">
        <f>'[1]210 Y RFC'!A1771</f>
        <v>GUHR490401DI7</v>
      </c>
      <c r="C1771" t="str">
        <f>'[1]210 Y RFC'!B1771</f>
        <v>210-1768</v>
      </c>
      <c r="D1771" t="str">
        <f>'[1]210 Y RFC'!C1771</f>
        <v>GUZMAN HERNANDEZ RUBEN</v>
      </c>
      <c r="E1771" s="28">
        <f>SUMIFS(Tabla16[TASA 16],Tabla16[NUM],Tabla1[[#This Row],[CODIGO]])</f>
        <v>0</v>
      </c>
      <c r="F1771" s="28">
        <f>SUMIFS(Tabla16[TASA 0%],Tabla16[NUM],Tabla1[[#This Row],[CODIGO]])</f>
        <v>0</v>
      </c>
      <c r="G1771" s="28">
        <f>SUMIFS(Tabla16[[EXENTO ]],Tabla16[NUM],Tabla1[[#This Row],[CODIGO]])</f>
        <v>0</v>
      </c>
      <c r="H1771" s="28">
        <f>SUMIFS(Tabla16[IVA],Tabla16[NUM],Tabla1[[#This Row],[CODIGO]])</f>
        <v>0</v>
      </c>
      <c r="I1771" s="28">
        <f>SUMIFS(Tabla16[ISR RET.],Tabla16[NUM],Tabla1[[#This Row],[CODIGO]])</f>
        <v>0</v>
      </c>
      <c r="J1771" s="28">
        <f>SUMIFS(Tabla16[IVA RET.],Tabla16[NUM],Tabla1[[#This Row],[CODIGO]])</f>
        <v>0</v>
      </c>
      <c r="K1771" t="str">
        <f>FIXED(Tabla1[[#This Row],[TASA 16%]],0)</f>
        <v>0</v>
      </c>
      <c r="L1771" t="str">
        <f>FIXED(Tabla1[[#This Row],[TASA 0%]],0)</f>
        <v>0</v>
      </c>
      <c r="M1771" t="str">
        <f>FIXED(Tabla1[[#This Row],[TASA EXE.]],0)</f>
        <v>0</v>
      </c>
      <c r="N1771" t="str">
        <f>FIXED(Tabla1[[#This Row],[IVA]],0)</f>
        <v>0</v>
      </c>
      <c r="O1771" t="str">
        <f>FIXED(Tabla1[[#This Row],[ISR RET]],0)</f>
        <v>0</v>
      </c>
      <c r="P1771" t="str">
        <f>FIXED(Tabla1[[#This Row],[IVA RET]],0)</f>
        <v>0</v>
      </c>
      <c r="R1771" s="35">
        <f>Tabla1[[#This Row],[TASA 16]]*16%</f>
        <v>0</v>
      </c>
    </row>
    <row r="1772" spans="2:20" x14ac:dyDescent="0.25">
      <c r="B1772" t="str">
        <f>'[1]210 Y RFC'!A1772</f>
        <v>GOPB790611Q52</v>
      </c>
      <c r="C1772" t="str">
        <f>'[1]210 Y RFC'!B1772</f>
        <v>210-1769</v>
      </c>
      <c r="D1772" t="str">
        <f>'[1]210 Y RFC'!C1772</f>
        <v>GLORIA PEREZ BENJAMIN</v>
      </c>
      <c r="E1772" s="28">
        <f>SUMIFS(Tabla16[TASA 16],Tabla16[NUM],Tabla1[[#This Row],[CODIGO]])</f>
        <v>0</v>
      </c>
      <c r="F1772" s="28">
        <f>SUMIFS(Tabla16[TASA 0%],Tabla16[NUM],Tabla1[[#This Row],[CODIGO]])</f>
        <v>0</v>
      </c>
      <c r="G1772" s="28">
        <f>SUMIFS(Tabla16[[EXENTO ]],Tabla16[NUM],Tabla1[[#This Row],[CODIGO]])</f>
        <v>0</v>
      </c>
      <c r="H1772" s="28">
        <f>SUMIFS(Tabla16[IVA],Tabla16[NUM],Tabla1[[#This Row],[CODIGO]])</f>
        <v>0</v>
      </c>
      <c r="I1772" s="28">
        <f>SUMIFS(Tabla16[ISR RET.],Tabla16[NUM],Tabla1[[#This Row],[CODIGO]])</f>
        <v>0</v>
      </c>
      <c r="J1772" s="28">
        <f>SUMIFS(Tabla16[IVA RET.],Tabla16[NUM],Tabla1[[#This Row],[CODIGO]])</f>
        <v>0</v>
      </c>
      <c r="K1772" t="str">
        <f>FIXED(Tabla1[[#This Row],[TASA 16%]],0)</f>
        <v>0</v>
      </c>
      <c r="L1772" t="str">
        <f>FIXED(Tabla1[[#This Row],[TASA 0%]],0)</f>
        <v>0</v>
      </c>
      <c r="M1772" t="str">
        <f>FIXED(Tabla1[[#This Row],[TASA EXE.]],0)</f>
        <v>0</v>
      </c>
      <c r="N1772" t="str">
        <f>FIXED(Tabla1[[#This Row],[IVA]],0)</f>
        <v>0</v>
      </c>
      <c r="O1772" t="str">
        <f>FIXED(Tabla1[[#This Row],[ISR RET]],0)</f>
        <v>0</v>
      </c>
      <c r="P1772" t="str">
        <f>FIXED(Tabla1[[#This Row],[IVA RET]],0)</f>
        <v>0</v>
      </c>
      <c r="R1772" s="35">
        <f>Tabla1[[#This Row],[TASA 16]]*16%</f>
        <v>0</v>
      </c>
      <c r="T1772" s="67"/>
    </row>
    <row r="1773" spans="2:20" x14ac:dyDescent="0.25">
      <c r="B1773" t="str">
        <f>'[1]210 Y RFC'!A1773</f>
        <v>PCZ071128UM9</v>
      </c>
      <c r="C1773" t="str">
        <f>'[1]210 Y RFC'!B1773</f>
        <v>210-1770</v>
      </c>
      <c r="D1773" t="str">
        <f>'[1]210 Y RFC'!C1773</f>
        <v>PRODUCTOS DE CONSUMO Z SA DE CV</v>
      </c>
      <c r="E1773" s="28">
        <f>SUMIFS(Tabla16[TASA 16],Tabla16[NUM],Tabla1[[#This Row],[CODIGO]])</f>
        <v>1311022.125</v>
      </c>
      <c r="F1773" s="28">
        <f>SUMIFS(Tabla16[TASA 0%],Tabla16[NUM],Tabla1[[#This Row],[CODIGO]])</f>
        <v>1011522.6850000001</v>
      </c>
      <c r="G1773" s="28">
        <f>SUMIFS(Tabla16[[EXENTO ]],Tabla16[NUM],Tabla1[[#This Row],[CODIGO]])</f>
        <v>16290.699999999999</v>
      </c>
      <c r="H1773" s="28">
        <f>SUMIFS(Tabla16[IVA],Tabla16[NUM],Tabla1[[#This Row],[CODIGO]])</f>
        <v>209763.53999999998</v>
      </c>
      <c r="I1773" s="28">
        <f>SUMIFS(Tabla16[ISR RET.],Tabla16[NUM],Tabla1[[#This Row],[CODIGO]])</f>
        <v>0</v>
      </c>
      <c r="J1773" s="28">
        <f>SUMIFS(Tabla16[IVA RET.],Tabla16[NUM],Tabla1[[#This Row],[CODIGO]])</f>
        <v>0</v>
      </c>
      <c r="K1773" t="str">
        <f>FIXED(Tabla1[[#This Row],[TASA 16%]],0)</f>
        <v>1,311,022</v>
      </c>
      <c r="L1773" t="str">
        <f>FIXED(Tabla1[[#This Row],[TASA 0%]],0)</f>
        <v>1,011,523</v>
      </c>
      <c r="M1773" t="str">
        <f>FIXED(Tabla1[[#This Row],[TASA EXE.]],0)</f>
        <v>16,291</v>
      </c>
      <c r="N1773" t="str">
        <f>FIXED(Tabla1[[#This Row],[IVA]],0)</f>
        <v>209,764</v>
      </c>
      <c r="O1773" t="str">
        <f>FIXED(Tabla1[[#This Row],[ISR RET]],0)</f>
        <v>0</v>
      </c>
      <c r="P1773" t="str">
        <f>FIXED(Tabla1[[#This Row],[IVA RET]],0)</f>
        <v>0</v>
      </c>
      <c r="R1773" s="35">
        <f>Tabla1[[#This Row],[TASA 16]]*16%</f>
        <v>209763.52000000002</v>
      </c>
    </row>
    <row r="1774" spans="2:20" x14ac:dyDescent="0.25">
      <c r="B1774" t="str">
        <f>'[1]210 Y RFC'!A1774</f>
        <v>MUJL720122GA6</v>
      </c>
      <c r="C1774" t="str">
        <f>'[1]210 Y RFC'!B1774</f>
        <v>210-1771</v>
      </c>
      <c r="D1774" t="str">
        <f>'[1]210 Y RFC'!C1774</f>
        <v xml:space="preserve">MUÑOZ JIMENEZ JOSE LUIS GUADALUPE </v>
      </c>
      <c r="E1774" s="28">
        <f>SUMIFS(Tabla16[TASA 16],Tabla16[NUM],Tabla1[[#This Row],[CODIGO]])</f>
        <v>0</v>
      </c>
      <c r="F1774" s="28">
        <f>SUMIFS(Tabla16[TASA 0%],Tabla16[NUM],Tabla1[[#This Row],[CODIGO]])</f>
        <v>0</v>
      </c>
      <c r="G1774" s="28">
        <f>SUMIFS(Tabla16[[EXENTO ]],Tabla16[NUM],Tabla1[[#This Row],[CODIGO]])</f>
        <v>0</v>
      </c>
      <c r="H1774" s="28">
        <f>SUMIFS(Tabla16[IVA],Tabla16[NUM],Tabla1[[#This Row],[CODIGO]])</f>
        <v>0</v>
      </c>
      <c r="I1774" s="28">
        <f>SUMIFS(Tabla16[ISR RET.],Tabla16[NUM],Tabla1[[#This Row],[CODIGO]])</f>
        <v>0</v>
      </c>
      <c r="J1774" s="28">
        <f>SUMIFS(Tabla16[IVA RET.],Tabla16[NUM],Tabla1[[#This Row],[CODIGO]])</f>
        <v>0</v>
      </c>
      <c r="K1774" t="str">
        <f>FIXED(Tabla1[[#This Row],[TASA 16%]],0)</f>
        <v>0</v>
      </c>
      <c r="L1774" t="str">
        <f>FIXED(Tabla1[[#This Row],[TASA 0%]],0)</f>
        <v>0</v>
      </c>
      <c r="M1774" t="str">
        <f>FIXED(Tabla1[[#This Row],[TASA EXE.]],0)</f>
        <v>0</v>
      </c>
      <c r="N1774" t="str">
        <f>FIXED(Tabla1[[#This Row],[IVA]],0)</f>
        <v>0</v>
      </c>
      <c r="O1774" t="str">
        <f>FIXED(Tabla1[[#This Row],[ISR RET]],0)</f>
        <v>0</v>
      </c>
      <c r="P1774" t="str">
        <f>FIXED(Tabla1[[#This Row],[IVA RET]],0)</f>
        <v>0</v>
      </c>
      <c r="R1774" s="35">
        <f>Tabla1[[#This Row],[TASA 16]]*16%</f>
        <v>0</v>
      </c>
    </row>
    <row r="1775" spans="2:20" x14ac:dyDescent="0.25">
      <c r="B1775" t="str">
        <f>'[1]210 Y RFC'!A1775</f>
        <v>PME861211T22</v>
      </c>
      <c r="C1775" t="str">
        <f>'[1]210 Y RFC'!B1775</f>
        <v>210-1772</v>
      </c>
      <c r="D1775" t="str">
        <f>'[1]210 Y RFC'!C1775</f>
        <v>PRODUCTOS MEDELLIN SA DE CV</v>
      </c>
      <c r="E1775" s="28">
        <f>SUMIFS(Tabla16[TASA 16],Tabla16[NUM],Tabla1[[#This Row],[CODIGO]])</f>
        <v>0</v>
      </c>
      <c r="F1775" s="28">
        <f>SUMIFS(Tabla16[TASA 0%],Tabla16[NUM],Tabla1[[#This Row],[CODIGO]])</f>
        <v>0</v>
      </c>
      <c r="G1775" s="28">
        <f>SUMIFS(Tabla16[[EXENTO ]],Tabla16[NUM],Tabla1[[#This Row],[CODIGO]])</f>
        <v>0</v>
      </c>
      <c r="H1775" s="28">
        <f>SUMIFS(Tabla16[IVA],Tabla16[NUM],Tabla1[[#This Row],[CODIGO]])</f>
        <v>0</v>
      </c>
      <c r="I1775" s="28">
        <f>SUMIFS(Tabla16[ISR RET.],Tabla16[NUM],Tabla1[[#This Row],[CODIGO]])</f>
        <v>0</v>
      </c>
      <c r="J1775" s="28">
        <f>SUMIFS(Tabla16[IVA RET.],Tabla16[NUM],Tabla1[[#This Row],[CODIGO]])</f>
        <v>0</v>
      </c>
      <c r="K1775" t="str">
        <f>FIXED(Tabla1[[#This Row],[TASA 16%]],0)</f>
        <v>0</v>
      </c>
      <c r="L1775" t="str">
        <f>FIXED(Tabla1[[#This Row],[TASA 0%]],0)</f>
        <v>0</v>
      </c>
      <c r="M1775" t="str">
        <f>FIXED(Tabla1[[#This Row],[TASA EXE.]],0)</f>
        <v>0</v>
      </c>
      <c r="N1775" t="str">
        <f>FIXED(Tabla1[[#This Row],[IVA]],0)</f>
        <v>0</v>
      </c>
      <c r="O1775" t="str">
        <f>FIXED(Tabla1[[#This Row],[ISR RET]],0)</f>
        <v>0</v>
      </c>
      <c r="P1775" t="str">
        <f>FIXED(Tabla1[[#This Row],[IVA RET]],0)</f>
        <v>0</v>
      </c>
      <c r="R1775" s="35">
        <f>Tabla1[[#This Row],[TASA 16]]*16%</f>
        <v>0</v>
      </c>
    </row>
    <row r="1776" spans="2:20" x14ac:dyDescent="0.25">
      <c r="B1776" t="str">
        <f>'[1]210 Y RFC'!A1776</f>
        <v>MTR061003KJ9</v>
      </c>
      <c r="C1776" t="str">
        <f>'[1]210 Y RFC'!B1776</f>
        <v>210-1773</v>
      </c>
      <c r="D1776" t="str">
        <f>'[1]210 Y RFC'!C1776</f>
        <v>MICHEL TRADE SA DE CV</v>
      </c>
      <c r="E1776" s="28">
        <f>SUMIFS(Tabla16[TASA 16],Tabla16[NUM],Tabla1[[#This Row],[CODIGO]])</f>
        <v>0</v>
      </c>
      <c r="F1776" s="28">
        <f>SUMIFS(Tabla16[TASA 0%],Tabla16[NUM],Tabla1[[#This Row],[CODIGO]])</f>
        <v>0</v>
      </c>
      <c r="G1776" s="28">
        <f>SUMIFS(Tabla16[[EXENTO ]],Tabla16[NUM],Tabla1[[#This Row],[CODIGO]])</f>
        <v>0</v>
      </c>
      <c r="H1776" s="28">
        <f>SUMIFS(Tabla16[IVA],Tabla16[NUM],Tabla1[[#This Row],[CODIGO]])</f>
        <v>0</v>
      </c>
      <c r="I1776" s="28">
        <f>SUMIFS(Tabla16[ISR RET.],Tabla16[NUM],Tabla1[[#This Row],[CODIGO]])</f>
        <v>0</v>
      </c>
      <c r="J1776" s="28">
        <f>SUMIFS(Tabla16[IVA RET.],Tabla16[NUM],Tabla1[[#This Row],[CODIGO]])</f>
        <v>0</v>
      </c>
      <c r="K1776" t="str">
        <f>FIXED(Tabla1[[#This Row],[TASA 16%]],0)</f>
        <v>0</v>
      </c>
      <c r="L1776" t="str">
        <f>FIXED(Tabla1[[#This Row],[TASA 0%]],0)</f>
        <v>0</v>
      </c>
      <c r="M1776" t="str">
        <f>FIXED(Tabla1[[#This Row],[TASA EXE.]],0)</f>
        <v>0</v>
      </c>
      <c r="N1776" t="str">
        <f>FIXED(Tabla1[[#This Row],[IVA]],0)</f>
        <v>0</v>
      </c>
      <c r="O1776" t="str">
        <f>FIXED(Tabla1[[#This Row],[ISR RET]],0)</f>
        <v>0</v>
      </c>
      <c r="P1776" t="str">
        <f>FIXED(Tabla1[[#This Row],[IVA RET]],0)</f>
        <v>0</v>
      </c>
      <c r="R1776" s="35">
        <f>Tabla1[[#This Row],[TASA 16]]*16%</f>
        <v>0</v>
      </c>
    </row>
    <row r="1777" spans="2:20" x14ac:dyDescent="0.25">
      <c r="B1777" t="str">
        <f>'[1]210 Y RFC'!A1777</f>
        <v>CTO041217NKA</v>
      </c>
      <c r="C1777" t="str">
        <f>'[1]210 Y RFC'!B1777</f>
        <v>210-1774</v>
      </c>
      <c r="D1777" t="str">
        <f>'[1]210 Y RFC'!C1777</f>
        <v>CASA TEQUILERA ORGULLO CHARRO SA DE CV</v>
      </c>
      <c r="E1777" s="28">
        <f>SUMIFS(Tabla16[TASA 16],Tabla16[NUM],Tabla1[[#This Row],[CODIGO]])</f>
        <v>0</v>
      </c>
      <c r="F1777" s="28">
        <f>SUMIFS(Tabla16[TASA 0%],Tabla16[NUM],Tabla1[[#This Row],[CODIGO]])</f>
        <v>0</v>
      </c>
      <c r="G1777" s="28">
        <f>SUMIFS(Tabla16[[EXENTO ]],Tabla16[NUM],Tabla1[[#This Row],[CODIGO]])</f>
        <v>0</v>
      </c>
      <c r="H1777" s="28">
        <f>SUMIFS(Tabla16[IVA],Tabla16[NUM],Tabla1[[#This Row],[CODIGO]])</f>
        <v>0</v>
      </c>
      <c r="I1777" s="28">
        <f>SUMIFS(Tabla16[ISR RET.],Tabla16[NUM],Tabla1[[#This Row],[CODIGO]])</f>
        <v>0</v>
      </c>
      <c r="J1777" s="28">
        <f>SUMIFS(Tabla16[IVA RET.],Tabla16[NUM],Tabla1[[#This Row],[CODIGO]])</f>
        <v>0</v>
      </c>
      <c r="K1777" t="str">
        <f>FIXED(Tabla1[[#This Row],[TASA 16%]],0)</f>
        <v>0</v>
      </c>
      <c r="L1777" t="str">
        <f>FIXED(Tabla1[[#This Row],[TASA 0%]],0)</f>
        <v>0</v>
      </c>
      <c r="M1777" t="str">
        <f>FIXED(Tabla1[[#This Row],[TASA EXE.]],0)</f>
        <v>0</v>
      </c>
      <c r="N1777" t="str">
        <f>FIXED(Tabla1[[#This Row],[IVA]],0)</f>
        <v>0</v>
      </c>
      <c r="O1777" t="str">
        <f>FIXED(Tabla1[[#This Row],[ISR RET]],0)</f>
        <v>0</v>
      </c>
      <c r="P1777" t="str">
        <f>FIXED(Tabla1[[#This Row],[IVA RET]],0)</f>
        <v>0</v>
      </c>
      <c r="R1777" s="35">
        <f>Tabla1[[#This Row],[TASA 16]]*16%</f>
        <v>0</v>
      </c>
    </row>
    <row r="1778" spans="2:20" x14ac:dyDescent="0.25">
      <c r="B1778" t="str">
        <f>'[1]210 Y RFC'!A1778</f>
        <v>CERA7801228KA</v>
      </c>
      <c r="C1778" t="str">
        <f>'[1]210 Y RFC'!B1778</f>
        <v>210-1775</v>
      </c>
      <c r="D1778" t="str">
        <f>'[1]210 Y RFC'!C1778</f>
        <v>CEDILLO ROMERO ALESSANDRO</v>
      </c>
      <c r="E1778" s="28">
        <f>SUMIFS(Tabla16[TASA 16],Tabla16[NUM],Tabla1[[#This Row],[CODIGO]])</f>
        <v>0</v>
      </c>
      <c r="F1778" s="28">
        <f>SUMIFS(Tabla16[TASA 0%],Tabla16[NUM],Tabla1[[#This Row],[CODIGO]])</f>
        <v>0</v>
      </c>
      <c r="G1778" s="28">
        <f>SUMIFS(Tabla16[[EXENTO ]],Tabla16[NUM],Tabla1[[#This Row],[CODIGO]])</f>
        <v>0</v>
      </c>
      <c r="H1778" s="28">
        <f>SUMIFS(Tabla16[IVA],Tabla16[NUM],Tabla1[[#This Row],[CODIGO]])</f>
        <v>0</v>
      </c>
      <c r="I1778" s="28">
        <f>SUMIFS(Tabla16[ISR RET.],Tabla16[NUM],Tabla1[[#This Row],[CODIGO]])</f>
        <v>0</v>
      </c>
      <c r="J1778" s="28">
        <f>SUMIFS(Tabla16[IVA RET.],Tabla16[NUM],Tabla1[[#This Row],[CODIGO]])</f>
        <v>0</v>
      </c>
      <c r="K1778" t="str">
        <f>FIXED(Tabla1[[#This Row],[TASA 16%]],0)</f>
        <v>0</v>
      </c>
      <c r="L1778" t="str">
        <f>FIXED(Tabla1[[#This Row],[TASA 0%]],0)</f>
        <v>0</v>
      </c>
      <c r="M1778" t="str">
        <f>FIXED(Tabla1[[#This Row],[TASA EXE.]],0)</f>
        <v>0</v>
      </c>
      <c r="N1778" t="str">
        <f>FIXED(Tabla1[[#This Row],[IVA]],0)</f>
        <v>0</v>
      </c>
      <c r="O1778" t="str">
        <f>FIXED(Tabla1[[#This Row],[ISR RET]],0)</f>
        <v>0</v>
      </c>
      <c r="P1778" t="str">
        <f>FIXED(Tabla1[[#This Row],[IVA RET]],0)</f>
        <v>0</v>
      </c>
      <c r="R1778" s="35">
        <f>Tabla1[[#This Row],[TASA 16]]*16%</f>
        <v>0</v>
      </c>
    </row>
    <row r="1779" spans="2:20" x14ac:dyDescent="0.25">
      <c r="B1779" t="str">
        <f>'[1]210 Y RFC'!A1779</f>
        <v>OIHC371209284</v>
      </c>
      <c r="C1779" t="str">
        <f>'[1]210 Y RFC'!B1779</f>
        <v>210-1776</v>
      </c>
      <c r="D1779" t="str">
        <f>'[1]210 Y RFC'!C1779</f>
        <v>OLIVA HERNANDEZ MARIA CONCEPCION</v>
      </c>
      <c r="E1779" s="28">
        <f>SUMIFS(Tabla16[TASA 16],Tabla16[NUM],Tabla1[[#This Row],[CODIGO]])</f>
        <v>0</v>
      </c>
      <c r="F1779" s="28">
        <f>SUMIFS(Tabla16[TASA 0%],Tabla16[NUM],Tabla1[[#This Row],[CODIGO]])</f>
        <v>0</v>
      </c>
      <c r="G1779" s="28">
        <f>SUMIFS(Tabla16[[EXENTO ]],Tabla16[NUM],Tabla1[[#This Row],[CODIGO]])</f>
        <v>0</v>
      </c>
      <c r="H1779" s="28">
        <f>SUMIFS(Tabla16[IVA],Tabla16[NUM],Tabla1[[#This Row],[CODIGO]])</f>
        <v>0</v>
      </c>
      <c r="I1779" s="28">
        <f>SUMIFS(Tabla16[ISR RET.],Tabla16[NUM],Tabla1[[#This Row],[CODIGO]])</f>
        <v>0</v>
      </c>
      <c r="J1779" s="28">
        <f>SUMIFS(Tabla16[IVA RET.],Tabla16[NUM],Tabla1[[#This Row],[CODIGO]])</f>
        <v>0</v>
      </c>
      <c r="K1779" t="str">
        <f>FIXED(Tabla1[[#This Row],[TASA 16%]],0)</f>
        <v>0</v>
      </c>
      <c r="L1779" t="str">
        <f>FIXED(Tabla1[[#This Row],[TASA 0%]],0)</f>
        <v>0</v>
      </c>
      <c r="M1779" t="str">
        <f>FIXED(Tabla1[[#This Row],[TASA EXE.]],0)</f>
        <v>0</v>
      </c>
      <c r="N1779" t="str">
        <f>FIXED(Tabla1[[#This Row],[IVA]],0)</f>
        <v>0</v>
      </c>
      <c r="O1779" t="str">
        <f>FIXED(Tabla1[[#This Row],[ISR RET]],0)</f>
        <v>0</v>
      </c>
      <c r="P1779" t="str">
        <f>FIXED(Tabla1[[#This Row],[IVA RET]],0)</f>
        <v>0</v>
      </c>
      <c r="R1779" s="35">
        <f>Tabla1[[#This Row],[TASA 16]]*16%</f>
        <v>0</v>
      </c>
      <c r="T1779" s="67"/>
    </row>
    <row r="1780" spans="2:20" x14ac:dyDescent="0.25">
      <c r="B1780" t="str">
        <f>'[1]210 Y RFC'!A1780</f>
        <v>CNA8602174V2</v>
      </c>
      <c r="C1780" t="str">
        <f>'[1]210 Y RFC'!B1780</f>
        <v>210-1777</v>
      </c>
      <c r="D1780" t="str">
        <f>'[1]210 Y RFC'!C1780</f>
        <v>CARLOS NAFARRATE SA DE CV</v>
      </c>
      <c r="E1780" s="28">
        <f>SUMIFS(Tabla16[TASA 16],Tabla16[NUM],Tabla1[[#This Row],[CODIGO]])</f>
        <v>63515</v>
      </c>
      <c r="F1780" s="28">
        <f>SUMIFS(Tabla16[TASA 0%],Tabla16[NUM],Tabla1[[#This Row],[CODIGO]])</f>
        <v>0.10999999999830834</v>
      </c>
      <c r="G1780" s="28">
        <f>SUMIFS(Tabla16[[EXENTO ]],Tabla16[NUM],Tabla1[[#This Row],[CODIGO]])</f>
        <v>0</v>
      </c>
      <c r="H1780" s="28">
        <f>SUMIFS(Tabla16[IVA],Tabla16[NUM],Tabla1[[#This Row],[CODIGO]])</f>
        <v>10162.399999999998</v>
      </c>
      <c r="I1780" s="28">
        <f>SUMIFS(Tabla16[ISR RET.],Tabla16[NUM],Tabla1[[#This Row],[CODIGO]])</f>
        <v>0</v>
      </c>
      <c r="J1780" s="28">
        <f>SUMIFS(Tabla16[IVA RET.],Tabla16[NUM],Tabla1[[#This Row],[CODIGO]])</f>
        <v>0</v>
      </c>
      <c r="K1780" t="str">
        <f>FIXED(Tabla1[[#This Row],[TASA 16%]],0)</f>
        <v>63,515</v>
      </c>
      <c r="L1780" t="str">
        <f>FIXED(Tabla1[[#This Row],[TASA 0%]],0)</f>
        <v>0</v>
      </c>
      <c r="M1780" t="str">
        <f>FIXED(Tabla1[[#This Row],[TASA EXE.]],0)</f>
        <v>0</v>
      </c>
      <c r="N1780" t="str">
        <f>FIXED(Tabla1[[#This Row],[IVA]],0)</f>
        <v>10,162</v>
      </c>
      <c r="O1780" t="str">
        <f>FIXED(Tabla1[[#This Row],[ISR RET]],0)</f>
        <v>0</v>
      </c>
      <c r="P1780" t="str">
        <f>FIXED(Tabla1[[#This Row],[IVA RET]],0)</f>
        <v>0</v>
      </c>
      <c r="R1780" s="35">
        <f>Tabla1[[#This Row],[TASA 16]]*16%</f>
        <v>10162.4</v>
      </c>
    </row>
    <row r="1781" spans="2:20" x14ac:dyDescent="0.25">
      <c r="B1781" t="str">
        <f>'[1]210 Y RFC'!A1781</f>
        <v>SDI0801309K5</v>
      </c>
      <c r="C1781" t="str">
        <f>'[1]210 Y RFC'!B1781</f>
        <v>210-1778</v>
      </c>
      <c r="D1781" t="str">
        <f>'[1]210 Y RFC'!C1781</f>
        <v>SADI DISTRIBUCIONES SA DE CV</v>
      </c>
      <c r="E1781" s="28">
        <f>SUMIFS(Tabla16[TASA 16],Tabla16[NUM],Tabla1[[#This Row],[CODIGO]])</f>
        <v>0</v>
      </c>
      <c r="F1781" s="28">
        <f>SUMIFS(Tabla16[TASA 0%],Tabla16[NUM],Tabla1[[#This Row],[CODIGO]])</f>
        <v>0</v>
      </c>
      <c r="G1781" s="28">
        <f>SUMIFS(Tabla16[[EXENTO ]],Tabla16[NUM],Tabla1[[#This Row],[CODIGO]])</f>
        <v>0</v>
      </c>
      <c r="H1781" s="28">
        <f>SUMIFS(Tabla16[IVA],Tabla16[NUM],Tabla1[[#This Row],[CODIGO]])</f>
        <v>0</v>
      </c>
      <c r="I1781" s="28">
        <f>SUMIFS(Tabla16[ISR RET.],Tabla16[NUM],Tabla1[[#This Row],[CODIGO]])</f>
        <v>0</v>
      </c>
      <c r="J1781" s="28">
        <f>SUMIFS(Tabla16[IVA RET.],Tabla16[NUM],Tabla1[[#This Row],[CODIGO]])</f>
        <v>0</v>
      </c>
      <c r="K1781" t="str">
        <f>FIXED(Tabla1[[#This Row],[TASA 16%]],0)</f>
        <v>0</v>
      </c>
      <c r="L1781" t="str">
        <f>FIXED(Tabla1[[#This Row],[TASA 0%]],0)</f>
        <v>0</v>
      </c>
      <c r="M1781" t="str">
        <f>FIXED(Tabla1[[#This Row],[TASA EXE.]],0)</f>
        <v>0</v>
      </c>
      <c r="N1781" t="str">
        <f>FIXED(Tabla1[[#This Row],[IVA]],0)</f>
        <v>0</v>
      </c>
      <c r="O1781" t="str">
        <f>FIXED(Tabla1[[#This Row],[ISR RET]],0)</f>
        <v>0</v>
      </c>
      <c r="P1781" t="str">
        <f>FIXED(Tabla1[[#This Row],[IVA RET]],0)</f>
        <v>0</v>
      </c>
      <c r="R1781" s="35">
        <f>Tabla1[[#This Row],[TASA 16]]*16%</f>
        <v>0</v>
      </c>
    </row>
    <row r="1782" spans="2:20" x14ac:dyDescent="0.25">
      <c r="B1782" t="str">
        <f>'[1]210 Y RFC'!A1782</f>
        <v>ROGJ670822E73</v>
      </c>
      <c r="C1782" t="str">
        <f>'[1]210 Y RFC'!B1782</f>
        <v>210-1779</v>
      </c>
      <c r="D1782" t="str">
        <f>'[1]210 Y RFC'!C1782</f>
        <v>ROBLES GUERRERO JUAN PABLO</v>
      </c>
      <c r="E1782" s="28">
        <f>SUMIFS(Tabla16[TASA 16],Tabla16[NUM],Tabla1[[#This Row],[CODIGO]])</f>
        <v>0</v>
      </c>
      <c r="F1782" s="28">
        <f>SUMIFS(Tabla16[TASA 0%],Tabla16[NUM],Tabla1[[#This Row],[CODIGO]])</f>
        <v>0</v>
      </c>
      <c r="G1782" s="28">
        <f>SUMIFS(Tabla16[[EXENTO ]],Tabla16[NUM],Tabla1[[#This Row],[CODIGO]])</f>
        <v>0</v>
      </c>
      <c r="H1782" s="28">
        <f>SUMIFS(Tabla16[IVA],Tabla16[NUM],Tabla1[[#This Row],[CODIGO]])</f>
        <v>0</v>
      </c>
      <c r="I1782" s="28">
        <f>SUMIFS(Tabla16[ISR RET.],Tabla16[NUM],Tabla1[[#This Row],[CODIGO]])</f>
        <v>0</v>
      </c>
      <c r="J1782" s="28">
        <f>SUMIFS(Tabla16[IVA RET.],Tabla16[NUM],Tabla1[[#This Row],[CODIGO]])</f>
        <v>0</v>
      </c>
      <c r="K1782" t="str">
        <f>FIXED(Tabla1[[#This Row],[TASA 16%]],0)</f>
        <v>0</v>
      </c>
      <c r="L1782" t="str">
        <f>FIXED(Tabla1[[#This Row],[TASA 0%]],0)</f>
        <v>0</v>
      </c>
      <c r="M1782" t="str">
        <f>FIXED(Tabla1[[#This Row],[TASA EXE.]],0)</f>
        <v>0</v>
      </c>
      <c r="N1782" t="str">
        <f>FIXED(Tabla1[[#This Row],[IVA]],0)</f>
        <v>0</v>
      </c>
      <c r="O1782" t="str">
        <f>FIXED(Tabla1[[#This Row],[ISR RET]],0)</f>
        <v>0</v>
      </c>
      <c r="P1782" t="str">
        <f>FIXED(Tabla1[[#This Row],[IVA RET]],0)</f>
        <v>0</v>
      </c>
      <c r="R1782" s="35">
        <f>Tabla1[[#This Row],[TASA 16]]*16%</f>
        <v>0</v>
      </c>
    </row>
    <row r="1783" spans="2:20" x14ac:dyDescent="0.25">
      <c r="B1783" t="str">
        <f>'[1]210 Y RFC'!A1783</f>
        <v>MOLM7803098V3</v>
      </c>
      <c r="C1783" t="str">
        <f>'[1]210 Y RFC'!B1783</f>
        <v>210-1780</v>
      </c>
      <c r="D1783" t="str">
        <f>'[1]210 Y RFC'!C1783</f>
        <v>MOJICA LOPEZ MIGUEL</v>
      </c>
      <c r="E1783" s="28">
        <f>SUMIFS(Tabla16[TASA 16],Tabla16[NUM],Tabla1[[#This Row],[CODIGO]])</f>
        <v>0</v>
      </c>
      <c r="F1783" s="28">
        <f>SUMIFS(Tabla16[TASA 0%],Tabla16[NUM],Tabla1[[#This Row],[CODIGO]])</f>
        <v>0</v>
      </c>
      <c r="G1783" s="28">
        <f>SUMIFS(Tabla16[[EXENTO ]],Tabla16[NUM],Tabla1[[#This Row],[CODIGO]])</f>
        <v>0</v>
      </c>
      <c r="H1783" s="28">
        <f>SUMIFS(Tabla16[IVA],Tabla16[NUM],Tabla1[[#This Row],[CODIGO]])</f>
        <v>0</v>
      </c>
      <c r="I1783" s="28">
        <f>SUMIFS(Tabla16[ISR RET.],Tabla16[NUM],Tabla1[[#This Row],[CODIGO]])</f>
        <v>0</v>
      </c>
      <c r="J1783" s="28">
        <f>SUMIFS(Tabla16[IVA RET.],Tabla16[NUM],Tabla1[[#This Row],[CODIGO]])</f>
        <v>0</v>
      </c>
      <c r="K1783" t="str">
        <f>FIXED(Tabla1[[#This Row],[TASA 16%]],0)</f>
        <v>0</v>
      </c>
      <c r="L1783" t="str">
        <f>FIXED(Tabla1[[#This Row],[TASA 0%]],0)</f>
        <v>0</v>
      </c>
      <c r="M1783" t="str">
        <f>FIXED(Tabla1[[#This Row],[TASA EXE.]],0)</f>
        <v>0</v>
      </c>
      <c r="N1783" t="str">
        <f>FIXED(Tabla1[[#This Row],[IVA]],0)</f>
        <v>0</v>
      </c>
      <c r="O1783" t="str">
        <f>FIXED(Tabla1[[#This Row],[ISR RET]],0)</f>
        <v>0</v>
      </c>
      <c r="P1783" t="str">
        <f>FIXED(Tabla1[[#This Row],[IVA RET]],0)</f>
        <v>0</v>
      </c>
      <c r="R1783" s="35">
        <f>Tabla1[[#This Row],[TASA 16]]*16%</f>
        <v>0</v>
      </c>
    </row>
    <row r="1784" spans="2:20" x14ac:dyDescent="0.25">
      <c r="B1784" t="str">
        <f>'[1]210 Y RFC'!A1784</f>
        <v>DCP0408107R8</v>
      </c>
      <c r="C1784" t="str">
        <f>'[1]210 Y RFC'!B1784</f>
        <v>210-1781</v>
      </c>
      <c r="D1784" t="str">
        <f>'[1]210 Y RFC'!C1784</f>
        <v>DISTRIBUIDORA DE CONSUMIBLES Y PILAS S DE RL DE CV</v>
      </c>
      <c r="E1784" s="28">
        <f>SUMIFS(Tabla16[TASA 16],Tabla16[NUM],Tabla1[[#This Row],[CODIGO]])</f>
        <v>0</v>
      </c>
      <c r="F1784" s="28">
        <f>SUMIFS(Tabla16[TASA 0%],Tabla16[NUM],Tabla1[[#This Row],[CODIGO]])</f>
        <v>0</v>
      </c>
      <c r="G1784" s="28">
        <f>SUMIFS(Tabla16[[EXENTO ]],Tabla16[NUM],Tabla1[[#This Row],[CODIGO]])</f>
        <v>0</v>
      </c>
      <c r="H1784" s="28">
        <f>SUMIFS(Tabla16[IVA],Tabla16[NUM],Tabla1[[#This Row],[CODIGO]])</f>
        <v>0</v>
      </c>
      <c r="I1784" s="28">
        <f>SUMIFS(Tabla16[ISR RET.],Tabla16[NUM],Tabla1[[#This Row],[CODIGO]])</f>
        <v>0</v>
      </c>
      <c r="J1784" s="28">
        <f>SUMIFS(Tabla16[IVA RET.],Tabla16[NUM],Tabla1[[#This Row],[CODIGO]])</f>
        <v>0</v>
      </c>
      <c r="K1784" t="str">
        <f>FIXED(Tabla1[[#This Row],[TASA 16%]],0)</f>
        <v>0</v>
      </c>
      <c r="L1784" t="str">
        <f>FIXED(Tabla1[[#This Row],[TASA 0%]],0)</f>
        <v>0</v>
      </c>
      <c r="M1784" t="str">
        <f>FIXED(Tabla1[[#This Row],[TASA EXE.]],0)</f>
        <v>0</v>
      </c>
      <c r="N1784" t="str">
        <f>FIXED(Tabla1[[#This Row],[IVA]],0)</f>
        <v>0</v>
      </c>
      <c r="O1784" t="str">
        <f>FIXED(Tabla1[[#This Row],[ISR RET]],0)</f>
        <v>0</v>
      </c>
      <c r="P1784" t="str">
        <f>FIXED(Tabla1[[#This Row],[IVA RET]],0)</f>
        <v>0</v>
      </c>
      <c r="R1784" s="35">
        <f>Tabla1[[#This Row],[TASA 16]]*16%</f>
        <v>0</v>
      </c>
    </row>
    <row r="1785" spans="2:20" x14ac:dyDescent="0.25">
      <c r="B1785" t="str">
        <f>'[1]210 Y RFC'!A1785</f>
        <v>DCC9907123ZA</v>
      </c>
      <c r="C1785" t="str">
        <f>'[1]210 Y RFC'!B1785</f>
        <v>210-1782</v>
      </c>
      <c r="D1785" t="str">
        <f>'[1]210 Y RFC'!C1785</f>
        <v>DISTRIBUIDORA COMERCIAL CBC DEL NOROESTE SA DE CV</v>
      </c>
      <c r="E1785" s="28">
        <f>SUMIFS(Tabla16[TASA 16],Tabla16[NUM],Tabla1[[#This Row],[CODIGO]])</f>
        <v>10912</v>
      </c>
      <c r="F1785" s="28">
        <f>SUMIFS(Tabla16[TASA 0%],Tabla16[NUM],Tabla1[[#This Row],[CODIGO]])</f>
        <v>186263.69</v>
      </c>
      <c r="G1785" s="28">
        <f>SUMIFS(Tabla16[[EXENTO ]],Tabla16[NUM],Tabla1[[#This Row],[CODIGO]])</f>
        <v>0</v>
      </c>
      <c r="H1785" s="28">
        <f>SUMIFS(Tabla16[IVA],Tabla16[NUM],Tabla1[[#This Row],[CODIGO]])</f>
        <v>1745.92</v>
      </c>
      <c r="I1785" s="28">
        <f>SUMIFS(Tabla16[ISR RET.],Tabla16[NUM],Tabla1[[#This Row],[CODIGO]])</f>
        <v>0</v>
      </c>
      <c r="J1785" s="28">
        <f>SUMIFS(Tabla16[IVA RET.],Tabla16[NUM],Tabla1[[#This Row],[CODIGO]])</f>
        <v>0</v>
      </c>
      <c r="K1785" t="str">
        <f>FIXED(Tabla1[[#This Row],[TASA 16%]],0)</f>
        <v>10,912</v>
      </c>
      <c r="L1785" t="str">
        <f>FIXED(Tabla1[[#This Row],[TASA 0%]],0)</f>
        <v>186,264</v>
      </c>
      <c r="M1785" t="str">
        <f>FIXED(Tabla1[[#This Row],[TASA EXE.]],0)</f>
        <v>0</v>
      </c>
      <c r="N1785" t="str">
        <f>FIXED(Tabla1[[#This Row],[IVA]],0)</f>
        <v>1,746</v>
      </c>
      <c r="O1785" t="str">
        <f>FIXED(Tabla1[[#This Row],[ISR RET]],0)</f>
        <v>0</v>
      </c>
      <c r="P1785" t="str">
        <f>FIXED(Tabla1[[#This Row],[IVA RET]],0)</f>
        <v>0</v>
      </c>
      <c r="R1785" s="35">
        <f>Tabla1[[#This Row],[TASA 16]]*16%</f>
        <v>1745.92</v>
      </c>
    </row>
    <row r="1786" spans="2:20" x14ac:dyDescent="0.25">
      <c r="B1786" t="str">
        <f>'[1]210 Y RFC'!A1786</f>
        <v>LARE840128UH2</v>
      </c>
      <c r="C1786" t="str">
        <f>'[1]210 Y RFC'!B1786</f>
        <v>210-1783</v>
      </c>
      <c r="D1786" t="str">
        <f>'[1]210 Y RFC'!C1786</f>
        <v>LARA RAMOS ERNESTO RAMSES</v>
      </c>
      <c r="E1786" s="28">
        <f>SUMIFS(Tabla16[TASA 16],Tabla16[NUM],Tabla1[[#This Row],[CODIGO]])</f>
        <v>0</v>
      </c>
      <c r="F1786" s="28">
        <f>SUMIFS(Tabla16[TASA 0%],Tabla16[NUM],Tabla1[[#This Row],[CODIGO]])</f>
        <v>0</v>
      </c>
      <c r="G1786" s="28">
        <f>SUMIFS(Tabla16[[EXENTO ]],Tabla16[NUM],Tabla1[[#This Row],[CODIGO]])</f>
        <v>0</v>
      </c>
      <c r="H1786" s="28">
        <f>SUMIFS(Tabla16[IVA],Tabla16[NUM],Tabla1[[#This Row],[CODIGO]])</f>
        <v>0</v>
      </c>
      <c r="I1786" s="28">
        <f>SUMIFS(Tabla16[ISR RET.],Tabla16[NUM],Tabla1[[#This Row],[CODIGO]])</f>
        <v>0</v>
      </c>
      <c r="J1786" s="28">
        <f>SUMIFS(Tabla16[IVA RET.],Tabla16[NUM],Tabla1[[#This Row],[CODIGO]])</f>
        <v>0</v>
      </c>
      <c r="K1786" t="str">
        <f>FIXED(Tabla1[[#This Row],[TASA 16%]],0)</f>
        <v>0</v>
      </c>
      <c r="L1786" t="str">
        <f>FIXED(Tabla1[[#This Row],[TASA 0%]],0)</f>
        <v>0</v>
      </c>
      <c r="M1786" t="str">
        <f>FIXED(Tabla1[[#This Row],[TASA EXE.]],0)</f>
        <v>0</v>
      </c>
      <c r="N1786" t="str">
        <f>FIXED(Tabla1[[#This Row],[IVA]],0)</f>
        <v>0</v>
      </c>
      <c r="O1786" t="str">
        <f>FIXED(Tabla1[[#This Row],[ISR RET]],0)</f>
        <v>0</v>
      </c>
      <c r="P1786" t="str">
        <f>FIXED(Tabla1[[#This Row],[IVA RET]],0)</f>
        <v>0</v>
      </c>
      <c r="R1786" s="35">
        <f>Tabla1[[#This Row],[TASA 16]]*16%</f>
        <v>0</v>
      </c>
    </row>
    <row r="1787" spans="2:20" x14ac:dyDescent="0.25">
      <c r="B1787" t="str">
        <f>'[1]210 Y RFC'!A1787</f>
        <v>POA040907PA6</v>
      </c>
      <c r="C1787" t="str">
        <f>'[1]210 Y RFC'!B1787</f>
        <v>210-1784</v>
      </c>
      <c r="D1787" t="str">
        <f>'[1]210 Y RFC'!C1787</f>
        <v>PRODUCTOS ORGANICOS ALIMENTICIOS SA DE CV</v>
      </c>
      <c r="E1787" s="28">
        <f>SUMIFS(Tabla16[TASA 16],Tabla16[NUM],Tabla1[[#This Row],[CODIGO]])</f>
        <v>0</v>
      </c>
      <c r="F1787" s="28">
        <f>SUMIFS(Tabla16[TASA 0%],Tabla16[NUM],Tabla1[[#This Row],[CODIGO]])</f>
        <v>0</v>
      </c>
      <c r="G1787" s="28">
        <f>SUMIFS(Tabla16[[EXENTO ]],Tabla16[NUM],Tabla1[[#This Row],[CODIGO]])</f>
        <v>0</v>
      </c>
      <c r="H1787" s="28">
        <f>SUMIFS(Tabla16[IVA],Tabla16[NUM],Tabla1[[#This Row],[CODIGO]])</f>
        <v>0</v>
      </c>
      <c r="I1787" s="28">
        <f>SUMIFS(Tabla16[ISR RET.],Tabla16[NUM],Tabla1[[#This Row],[CODIGO]])</f>
        <v>0</v>
      </c>
      <c r="J1787" s="28">
        <f>SUMIFS(Tabla16[IVA RET.],Tabla16[NUM],Tabla1[[#This Row],[CODIGO]])</f>
        <v>0</v>
      </c>
      <c r="K1787" t="str">
        <f>FIXED(Tabla1[[#This Row],[TASA 16%]],0)</f>
        <v>0</v>
      </c>
      <c r="L1787" t="str">
        <f>FIXED(Tabla1[[#This Row],[TASA 0%]],0)</f>
        <v>0</v>
      </c>
      <c r="M1787" t="str">
        <f>FIXED(Tabla1[[#This Row],[TASA EXE.]],0)</f>
        <v>0</v>
      </c>
      <c r="N1787" t="str">
        <f>FIXED(Tabla1[[#This Row],[IVA]],0)</f>
        <v>0</v>
      </c>
      <c r="O1787" t="str">
        <f>FIXED(Tabla1[[#This Row],[ISR RET]],0)</f>
        <v>0</v>
      </c>
      <c r="P1787" t="str">
        <f>FIXED(Tabla1[[#This Row],[IVA RET]],0)</f>
        <v>0</v>
      </c>
      <c r="R1787" s="35">
        <f>Tabla1[[#This Row],[TASA 16]]*16%</f>
        <v>0</v>
      </c>
    </row>
    <row r="1788" spans="2:20" x14ac:dyDescent="0.25">
      <c r="B1788" t="str">
        <f>'[1]210 Y RFC'!A1788</f>
        <v>PAL850320AC2</v>
      </c>
      <c r="C1788" t="str">
        <f>'[1]210 Y RFC'!B1788</f>
        <v>210-1785</v>
      </c>
      <c r="D1788" t="str">
        <f>'[1]210 Y RFC'!C1788</f>
        <v>PALMEX ALIMENTOS S DE RL DE CV</v>
      </c>
      <c r="E1788" s="28">
        <f>SUMIFS(Tabla16[TASA 16],Tabla16[NUM],Tabla1[[#This Row],[CODIGO]])</f>
        <v>0</v>
      </c>
      <c r="F1788" s="28">
        <f>SUMIFS(Tabla16[TASA 0%],Tabla16[NUM],Tabla1[[#This Row],[CODIGO]])</f>
        <v>97729.68</v>
      </c>
      <c r="G1788" s="28">
        <f>SUMIFS(Tabla16[[EXENTO ]],Tabla16[NUM],Tabla1[[#This Row],[CODIGO]])</f>
        <v>7818.3899999999994</v>
      </c>
      <c r="H1788" s="28">
        <f>SUMIFS(Tabla16[IVA],Tabla16[NUM],Tabla1[[#This Row],[CODIGO]])</f>
        <v>0</v>
      </c>
      <c r="I1788" s="28">
        <f>SUMIFS(Tabla16[ISR RET.],Tabla16[NUM],Tabla1[[#This Row],[CODIGO]])</f>
        <v>0</v>
      </c>
      <c r="J1788" s="28">
        <f>SUMIFS(Tabla16[IVA RET.],Tabla16[NUM],Tabla1[[#This Row],[CODIGO]])</f>
        <v>0</v>
      </c>
      <c r="K1788" t="str">
        <f>FIXED(Tabla1[[#This Row],[TASA 16%]],0)</f>
        <v>0</v>
      </c>
      <c r="L1788" t="str">
        <f>FIXED(Tabla1[[#This Row],[TASA 0%]],0)</f>
        <v>97,730</v>
      </c>
      <c r="M1788" t="str">
        <f>FIXED(Tabla1[[#This Row],[TASA EXE.]],0)</f>
        <v>7,818</v>
      </c>
      <c r="N1788" t="str">
        <f>FIXED(Tabla1[[#This Row],[IVA]],0)</f>
        <v>0</v>
      </c>
      <c r="O1788" t="str">
        <f>FIXED(Tabla1[[#This Row],[ISR RET]],0)</f>
        <v>0</v>
      </c>
      <c r="P1788" t="str">
        <f>FIXED(Tabla1[[#This Row],[IVA RET]],0)</f>
        <v>0</v>
      </c>
      <c r="R1788" s="35">
        <f>Tabla1[[#This Row],[TASA 16]]*16%</f>
        <v>0</v>
      </c>
    </row>
    <row r="1789" spans="2:20" x14ac:dyDescent="0.25">
      <c r="B1789" t="str">
        <f>'[1]210 Y RFC'!A1789</f>
        <v>GMT9802217I9</v>
      </c>
      <c r="C1789" t="str">
        <f>'[1]210 Y RFC'!B1789</f>
        <v>210-1786</v>
      </c>
      <c r="D1789" t="str">
        <f>'[1]210 Y RFC'!C1789</f>
        <v>GRUPO MEDICO TITANIC SA DE CV</v>
      </c>
      <c r="E1789" s="28">
        <f>SUMIFS(Tabla16[TASA 16],Tabla16[NUM],Tabla1[[#This Row],[CODIGO]])</f>
        <v>0</v>
      </c>
      <c r="F1789" s="28">
        <f>SUMIFS(Tabla16[TASA 0%],Tabla16[NUM],Tabla1[[#This Row],[CODIGO]])</f>
        <v>0</v>
      </c>
      <c r="G1789" s="28">
        <f>SUMIFS(Tabla16[[EXENTO ]],Tabla16[NUM],Tabla1[[#This Row],[CODIGO]])</f>
        <v>0</v>
      </c>
      <c r="H1789" s="28">
        <f>SUMIFS(Tabla16[IVA],Tabla16[NUM],Tabla1[[#This Row],[CODIGO]])</f>
        <v>0</v>
      </c>
      <c r="I1789" s="28">
        <f>SUMIFS(Tabla16[ISR RET.],Tabla16[NUM],Tabla1[[#This Row],[CODIGO]])</f>
        <v>0</v>
      </c>
      <c r="J1789" s="28">
        <f>SUMIFS(Tabla16[IVA RET.],Tabla16[NUM],Tabla1[[#This Row],[CODIGO]])</f>
        <v>0</v>
      </c>
      <c r="K1789" t="str">
        <f>FIXED(Tabla1[[#This Row],[TASA 16%]],0)</f>
        <v>0</v>
      </c>
      <c r="L1789" t="str">
        <f>FIXED(Tabla1[[#This Row],[TASA 0%]],0)</f>
        <v>0</v>
      </c>
      <c r="M1789" t="str">
        <f>FIXED(Tabla1[[#This Row],[TASA EXE.]],0)</f>
        <v>0</v>
      </c>
      <c r="N1789" t="str">
        <f>FIXED(Tabla1[[#This Row],[IVA]],0)</f>
        <v>0</v>
      </c>
      <c r="O1789" t="str">
        <f>FIXED(Tabla1[[#This Row],[ISR RET]],0)</f>
        <v>0</v>
      </c>
      <c r="P1789" t="str">
        <f>FIXED(Tabla1[[#This Row],[IVA RET]],0)</f>
        <v>0</v>
      </c>
      <c r="R1789" s="35">
        <f>Tabla1[[#This Row],[TASA 16]]*16%</f>
        <v>0</v>
      </c>
    </row>
    <row r="1790" spans="2:20" x14ac:dyDescent="0.25">
      <c r="B1790" t="str">
        <f>'[1]210 Y RFC'!A1790</f>
        <v>SCO841215T70</v>
      </c>
      <c r="C1790" t="str">
        <f>'[1]210 Y RFC'!B1790</f>
        <v>210-1787</v>
      </c>
      <c r="D1790" t="str">
        <f>'[1]210 Y RFC'!C1790</f>
        <v>SEGURIDAD Y CONTROL SA DE CV</v>
      </c>
      <c r="E1790" s="28">
        <f>SUMIFS(Tabla16[TASA 16],Tabla16[NUM],Tabla1[[#This Row],[CODIGO]])</f>
        <v>0</v>
      </c>
      <c r="F1790" s="28">
        <f>SUMIFS(Tabla16[TASA 0%],Tabla16[NUM],Tabla1[[#This Row],[CODIGO]])</f>
        <v>0</v>
      </c>
      <c r="G1790" s="28">
        <f>SUMIFS(Tabla16[[EXENTO ]],Tabla16[NUM],Tabla1[[#This Row],[CODIGO]])</f>
        <v>0</v>
      </c>
      <c r="H1790" s="28">
        <f>SUMIFS(Tabla16[IVA],Tabla16[NUM],Tabla1[[#This Row],[CODIGO]])</f>
        <v>0</v>
      </c>
      <c r="I1790" s="28">
        <f>SUMIFS(Tabla16[ISR RET.],Tabla16[NUM],Tabla1[[#This Row],[CODIGO]])</f>
        <v>0</v>
      </c>
      <c r="J1790" s="28">
        <f>SUMIFS(Tabla16[IVA RET.],Tabla16[NUM],Tabla1[[#This Row],[CODIGO]])</f>
        <v>0</v>
      </c>
      <c r="K1790" t="str">
        <f>FIXED(Tabla1[[#This Row],[TASA 16%]],0)</f>
        <v>0</v>
      </c>
      <c r="L1790" t="str">
        <f>FIXED(Tabla1[[#This Row],[TASA 0%]],0)</f>
        <v>0</v>
      </c>
      <c r="M1790" t="str">
        <f>FIXED(Tabla1[[#This Row],[TASA EXE.]],0)</f>
        <v>0</v>
      </c>
      <c r="N1790" t="str">
        <f>FIXED(Tabla1[[#This Row],[IVA]],0)</f>
        <v>0</v>
      </c>
      <c r="O1790" t="str">
        <f>FIXED(Tabla1[[#This Row],[ISR RET]],0)</f>
        <v>0</v>
      </c>
      <c r="P1790" t="str">
        <f>FIXED(Tabla1[[#This Row],[IVA RET]],0)</f>
        <v>0</v>
      </c>
      <c r="R1790" s="35">
        <f>Tabla1[[#This Row],[TASA 16]]*16%</f>
        <v>0</v>
      </c>
    </row>
    <row r="1791" spans="2:20" x14ac:dyDescent="0.25">
      <c r="B1791">
        <f>'[1]210 Y RFC'!A1791</f>
        <v>0</v>
      </c>
      <c r="C1791" t="str">
        <f>'[1]210 Y RFC'!B1791</f>
        <v>210-1788</v>
      </c>
      <c r="D1791" t="str">
        <f>'[1]210 Y RFC'!C1791</f>
        <v>GONZALEZ GOMEZ ADRIAN</v>
      </c>
      <c r="E1791" s="28">
        <f>SUMIFS(Tabla16[TASA 16],Tabla16[NUM],Tabla1[[#This Row],[CODIGO]])</f>
        <v>0</v>
      </c>
      <c r="F1791" s="28">
        <f>SUMIFS(Tabla16[TASA 0%],Tabla16[NUM],Tabla1[[#This Row],[CODIGO]])</f>
        <v>0</v>
      </c>
      <c r="G1791" s="28">
        <f>SUMIFS(Tabla16[[EXENTO ]],Tabla16[NUM],Tabla1[[#This Row],[CODIGO]])</f>
        <v>0</v>
      </c>
      <c r="H1791" s="28">
        <f>SUMIFS(Tabla16[IVA],Tabla16[NUM],Tabla1[[#This Row],[CODIGO]])</f>
        <v>0</v>
      </c>
      <c r="I1791" s="28">
        <f>SUMIFS(Tabla16[ISR RET.],Tabla16[NUM],Tabla1[[#This Row],[CODIGO]])</f>
        <v>0</v>
      </c>
      <c r="J1791" s="28">
        <f>SUMIFS(Tabla16[IVA RET.],Tabla16[NUM],Tabla1[[#This Row],[CODIGO]])</f>
        <v>0</v>
      </c>
      <c r="K1791" t="str">
        <f>FIXED(Tabla1[[#This Row],[TASA 16%]],0)</f>
        <v>0</v>
      </c>
      <c r="L1791" t="str">
        <f>FIXED(Tabla1[[#This Row],[TASA 0%]],0)</f>
        <v>0</v>
      </c>
      <c r="M1791" t="str">
        <f>FIXED(Tabla1[[#This Row],[TASA EXE.]],0)</f>
        <v>0</v>
      </c>
      <c r="N1791" t="str">
        <f>FIXED(Tabla1[[#This Row],[IVA]],0)</f>
        <v>0</v>
      </c>
      <c r="O1791" t="str">
        <f>FIXED(Tabla1[[#This Row],[ISR RET]],0)</f>
        <v>0</v>
      </c>
      <c r="P1791" t="str">
        <f>FIXED(Tabla1[[#This Row],[IVA RET]],0)</f>
        <v>0</v>
      </c>
      <c r="R1791" s="35">
        <f>Tabla1[[#This Row],[TASA 16]]*16%</f>
        <v>0</v>
      </c>
    </row>
    <row r="1792" spans="2:20" x14ac:dyDescent="0.25">
      <c r="B1792" t="str">
        <f>'[1]210 Y RFC'!A1792</f>
        <v>ESM841129CV1</v>
      </c>
      <c r="C1792" t="str">
        <f>'[1]210 Y RFC'!B1792</f>
        <v>210-1789</v>
      </c>
      <c r="D1792" t="str">
        <f>'[1]210 Y RFC'!C1792</f>
        <v>EMPACADORA SAN MARCOS SA DE CV</v>
      </c>
      <c r="E1792" s="28">
        <f>SUMIFS(Tabla16[TASA 16],Tabla16[NUM],Tabla1[[#This Row],[CODIGO]])</f>
        <v>0</v>
      </c>
      <c r="F1792" s="28">
        <f>SUMIFS(Tabla16[TASA 0%],Tabla16[NUM],Tabla1[[#This Row],[CODIGO]])</f>
        <v>92246.81</v>
      </c>
      <c r="G1792" s="28">
        <f>SUMIFS(Tabla16[[EXENTO ]],Tabla16[NUM],Tabla1[[#This Row],[CODIGO]])</f>
        <v>0</v>
      </c>
      <c r="H1792" s="28">
        <f>SUMIFS(Tabla16[IVA],Tabla16[NUM],Tabla1[[#This Row],[CODIGO]])</f>
        <v>0</v>
      </c>
      <c r="I1792" s="28">
        <f>SUMIFS(Tabla16[ISR RET.],Tabla16[NUM],Tabla1[[#This Row],[CODIGO]])</f>
        <v>0</v>
      </c>
      <c r="J1792" s="28">
        <f>SUMIFS(Tabla16[IVA RET.],Tabla16[NUM],Tabla1[[#This Row],[CODIGO]])</f>
        <v>0</v>
      </c>
      <c r="K1792" t="str">
        <f>FIXED(Tabla1[[#This Row],[TASA 16%]],0)</f>
        <v>0</v>
      </c>
      <c r="L1792" t="str">
        <f>FIXED(Tabla1[[#This Row],[TASA 0%]],0)</f>
        <v>92,247</v>
      </c>
      <c r="M1792" t="str">
        <f>FIXED(Tabla1[[#This Row],[TASA EXE.]],0)</f>
        <v>0</v>
      </c>
      <c r="N1792" t="str">
        <f>FIXED(Tabla1[[#This Row],[IVA]],0)</f>
        <v>0</v>
      </c>
      <c r="O1792" t="str">
        <f>FIXED(Tabla1[[#This Row],[ISR RET]],0)</f>
        <v>0</v>
      </c>
      <c r="P1792" t="str">
        <f>FIXED(Tabla1[[#This Row],[IVA RET]],0)</f>
        <v>0</v>
      </c>
      <c r="R1792" s="35">
        <f>Tabla1[[#This Row],[TASA 16]]*16%</f>
        <v>0</v>
      </c>
    </row>
    <row r="1793" spans="2:18" x14ac:dyDescent="0.25">
      <c r="B1793" t="str">
        <f>'[1]210 Y RFC'!A1793</f>
        <v>CCC051018R86</v>
      </c>
      <c r="C1793" t="str">
        <f>'[1]210 Y RFC'!B1793</f>
        <v>210-1790</v>
      </c>
      <c r="D1793" t="str">
        <f>'[1]210 Y RFC'!C1793</f>
        <v>COMERCIALIZADORA CHECK COM SA DE CV</v>
      </c>
      <c r="E1793" s="28">
        <f>SUMIFS(Tabla16[TASA 16],Tabla16[NUM],Tabla1[[#This Row],[CODIGO]])</f>
        <v>0</v>
      </c>
      <c r="F1793" s="28">
        <f>SUMIFS(Tabla16[TASA 0%],Tabla16[NUM],Tabla1[[#This Row],[CODIGO]])</f>
        <v>0</v>
      </c>
      <c r="G1793" s="28">
        <f>SUMIFS(Tabla16[[EXENTO ]],Tabla16[NUM],Tabla1[[#This Row],[CODIGO]])</f>
        <v>0</v>
      </c>
      <c r="H1793" s="28">
        <f>SUMIFS(Tabla16[IVA],Tabla16[NUM],Tabla1[[#This Row],[CODIGO]])</f>
        <v>0</v>
      </c>
      <c r="I1793" s="28">
        <f>SUMIFS(Tabla16[ISR RET.],Tabla16[NUM],Tabla1[[#This Row],[CODIGO]])</f>
        <v>0</v>
      </c>
      <c r="J1793" s="28">
        <f>SUMIFS(Tabla16[IVA RET.],Tabla16[NUM],Tabla1[[#This Row],[CODIGO]])</f>
        <v>0</v>
      </c>
      <c r="K1793" t="str">
        <f>FIXED(Tabla1[[#This Row],[TASA 16%]],0)</f>
        <v>0</v>
      </c>
      <c r="L1793" t="str">
        <f>FIXED(Tabla1[[#This Row],[TASA 0%]],0)</f>
        <v>0</v>
      </c>
      <c r="M1793" t="str">
        <f>FIXED(Tabla1[[#This Row],[TASA EXE.]],0)</f>
        <v>0</v>
      </c>
      <c r="N1793" t="str">
        <f>FIXED(Tabla1[[#This Row],[IVA]],0)</f>
        <v>0</v>
      </c>
      <c r="O1793" t="str">
        <f>FIXED(Tabla1[[#This Row],[ISR RET]],0)</f>
        <v>0</v>
      </c>
      <c r="P1793" t="str">
        <f>FIXED(Tabla1[[#This Row],[IVA RET]],0)</f>
        <v>0</v>
      </c>
      <c r="R1793" s="35">
        <f>Tabla1[[#This Row],[TASA 16]]*16%</f>
        <v>0</v>
      </c>
    </row>
    <row r="1794" spans="2:18" x14ac:dyDescent="0.25">
      <c r="B1794" t="str">
        <f>'[1]210 Y RFC'!A1794</f>
        <v>MABM751009V87</v>
      </c>
      <c r="C1794" t="str">
        <f>'[1]210 Y RFC'!B1794</f>
        <v>210-1791</v>
      </c>
      <c r="D1794" t="str">
        <f>'[1]210 Y RFC'!C1794</f>
        <v>MARTINEZ BAUTISTA MIGUEL ANGEL</v>
      </c>
      <c r="E1794" s="28">
        <f>SUMIFS(Tabla16[TASA 16],Tabla16[NUM],Tabla1[[#This Row],[CODIGO]])</f>
        <v>0</v>
      </c>
      <c r="F1794" s="28">
        <f>SUMIFS(Tabla16[TASA 0%],Tabla16[NUM],Tabla1[[#This Row],[CODIGO]])</f>
        <v>0</v>
      </c>
      <c r="G1794" s="28">
        <f>SUMIFS(Tabla16[[EXENTO ]],Tabla16[NUM],Tabla1[[#This Row],[CODIGO]])</f>
        <v>0</v>
      </c>
      <c r="H1794" s="28">
        <f>SUMIFS(Tabla16[IVA],Tabla16[NUM],Tabla1[[#This Row],[CODIGO]])</f>
        <v>0</v>
      </c>
      <c r="I1794" s="28">
        <f>SUMIFS(Tabla16[ISR RET.],Tabla16[NUM],Tabla1[[#This Row],[CODIGO]])</f>
        <v>0</v>
      </c>
      <c r="J1794" s="28">
        <f>SUMIFS(Tabla16[IVA RET.],Tabla16[NUM],Tabla1[[#This Row],[CODIGO]])</f>
        <v>0</v>
      </c>
      <c r="K1794" t="str">
        <f>FIXED(Tabla1[[#This Row],[TASA 16%]],0)</f>
        <v>0</v>
      </c>
      <c r="L1794" t="str">
        <f>FIXED(Tabla1[[#This Row],[TASA 0%]],0)</f>
        <v>0</v>
      </c>
      <c r="M1794" t="str">
        <f>FIXED(Tabla1[[#This Row],[TASA EXE.]],0)</f>
        <v>0</v>
      </c>
      <c r="N1794" t="str">
        <f>FIXED(Tabla1[[#This Row],[IVA]],0)</f>
        <v>0</v>
      </c>
      <c r="O1794" t="str">
        <f>FIXED(Tabla1[[#This Row],[ISR RET]],0)</f>
        <v>0</v>
      </c>
      <c r="P1794" t="str">
        <f>FIXED(Tabla1[[#This Row],[IVA RET]],0)</f>
        <v>0</v>
      </c>
      <c r="R1794" s="35">
        <f>Tabla1[[#This Row],[TASA 16]]*16%</f>
        <v>0</v>
      </c>
    </row>
    <row r="1795" spans="2:18" x14ac:dyDescent="0.25">
      <c r="B1795" t="str">
        <f>'[1]210 Y RFC'!A1795</f>
        <v>MOGC8210285S8</v>
      </c>
      <c r="C1795" t="str">
        <f>'[1]210 Y RFC'!B1795</f>
        <v>210-1792</v>
      </c>
      <c r="D1795" t="str">
        <f>'[1]210 Y RFC'!C1795</f>
        <v>MORAN GARCIA CARLOS EDUARDO</v>
      </c>
      <c r="E1795" s="28">
        <f>SUMIFS(Tabla16[TASA 16],Tabla16[NUM],Tabla1[[#This Row],[CODIGO]])</f>
        <v>0</v>
      </c>
      <c r="F1795" s="28">
        <f>SUMIFS(Tabla16[TASA 0%],Tabla16[NUM],Tabla1[[#This Row],[CODIGO]])</f>
        <v>0</v>
      </c>
      <c r="G1795" s="28">
        <f>SUMIFS(Tabla16[[EXENTO ]],Tabla16[NUM],Tabla1[[#This Row],[CODIGO]])</f>
        <v>0</v>
      </c>
      <c r="H1795" s="28">
        <f>SUMIFS(Tabla16[IVA],Tabla16[NUM],Tabla1[[#This Row],[CODIGO]])</f>
        <v>0</v>
      </c>
      <c r="I1795" s="28">
        <f>SUMIFS(Tabla16[ISR RET.],Tabla16[NUM],Tabla1[[#This Row],[CODIGO]])</f>
        <v>0</v>
      </c>
      <c r="J1795" s="28">
        <f>SUMIFS(Tabla16[IVA RET.],Tabla16[NUM],Tabla1[[#This Row],[CODIGO]])</f>
        <v>0</v>
      </c>
      <c r="K1795" t="str">
        <f>FIXED(Tabla1[[#This Row],[TASA 16%]],0)</f>
        <v>0</v>
      </c>
      <c r="L1795" t="str">
        <f>FIXED(Tabla1[[#This Row],[TASA 0%]],0)</f>
        <v>0</v>
      </c>
      <c r="M1795" t="str">
        <f>FIXED(Tabla1[[#This Row],[TASA EXE.]],0)</f>
        <v>0</v>
      </c>
      <c r="N1795" t="str">
        <f>FIXED(Tabla1[[#This Row],[IVA]],0)</f>
        <v>0</v>
      </c>
      <c r="O1795" t="str">
        <f>FIXED(Tabla1[[#This Row],[ISR RET]],0)</f>
        <v>0</v>
      </c>
      <c r="P1795" t="str">
        <f>FIXED(Tabla1[[#This Row],[IVA RET]],0)</f>
        <v>0</v>
      </c>
      <c r="R1795" s="35">
        <f>Tabla1[[#This Row],[TASA 16]]*16%</f>
        <v>0</v>
      </c>
    </row>
    <row r="1796" spans="2:18" x14ac:dyDescent="0.25">
      <c r="B1796" t="str">
        <f>'[1]210 Y RFC'!A1796</f>
        <v>HEPG810207TZ5</v>
      </c>
      <c r="C1796" t="str">
        <f>'[1]210 Y RFC'!B1796</f>
        <v>210-1793</v>
      </c>
      <c r="D1796" t="str">
        <f>'[1]210 Y RFC'!C1796</f>
        <v>HERNANDEZ PLASCENCIA GUADALUPE ALEJANDRO</v>
      </c>
      <c r="E1796" s="28">
        <f>SUMIFS(Tabla16[TASA 16],Tabla16[NUM],Tabla1[[#This Row],[CODIGO]])</f>
        <v>0</v>
      </c>
      <c r="F1796" s="28">
        <f>SUMIFS(Tabla16[TASA 0%],Tabla16[NUM],Tabla1[[#This Row],[CODIGO]])</f>
        <v>0</v>
      </c>
      <c r="G1796" s="28">
        <f>SUMIFS(Tabla16[[EXENTO ]],Tabla16[NUM],Tabla1[[#This Row],[CODIGO]])</f>
        <v>0</v>
      </c>
      <c r="H1796" s="28">
        <f>SUMIFS(Tabla16[IVA],Tabla16[NUM],Tabla1[[#This Row],[CODIGO]])</f>
        <v>0</v>
      </c>
      <c r="I1796" s="28">
        <f>SUMIFS(Tabla16[ISR RET.],Tabla16[NUM],Tabla1[[#This Row],[CODIGO]])</f>
        <v>0</v>
      </c>
      <c r="J1796" s="28">
        <f>SUMIFS(Tabla16[IVA RET.],Tabla16[NUM],Tabla1[[#This Row],[CODIGO]])</f>
        <v>0</v>
      </c>
      <c r="K1796" t="str">
        <f>FIXED(Tabla1[[#This Row],[TASA 16%]],0)</f>
        <v>0</v>
      </c>
      <c r="L1796" t="str">
        <f>FIXED(Tabla1[[#This Row],[TASA 0%]],0)</f>
        <v>0</v>
      </c>
      <c r="M1796" t="str">
        <f>FIXED(Tabla1[[#This Row],[TASA EXE.]],0)</f>
        <v>0</v>
      </c>
      <c r="N1796" t="str">
        <f>FIXED(Tabla1[[#This Row],[IVA]],0)</f>
        <v>0</v>
      </c>
      <c r="O1796" t="str">
        <f>FIXED(Tabla1[[#This Row],[ISR RET]],0)</f>
        <v>0</v>
      </c>
      <c r="P1796" t="str">
        <f>FIXED(Tabla1[[#This Row],[IVA RET]],0)</f>
        <v>0</v>
      </c>
      <c r="R1796" s="35">
        <f>Tabla1[[#This Row],[TASA 16]]*16%</f>
        <v>0</v>
      </c>
    </row>
    <row r="1797" spans="2:18" x14ac:dyDescent="0.25">
      <c r="B1797" t="str">
        <f>'[1]210 Y RFC'!A1797</f>
        <v>MODL820211JZ0</v>
      </c>
      <c r="C1797" t="str">
        <f>'[1]210 Y RFC'!B1797</f>
        <v>210-1794</v>
      </c>
      <c r="D1797" t="str">
        <f>'[1]210 Y RFC'!C1797</f>
        <v>MONTAÑEZ DURAN LOURDES ELIZABETH</v>
      </c>
      <c r="E1797" s="28">
        <f>SUMIFS(Tabla16[TASA 16],Tabla16[NUM],Tabla1[[#This Row],[CODIGO]])</f>
        <v>0</v>
      </c>
      <c r="F1797" s="28">
        <f>SUMIFS(Tabla16[TASA 0%],Tabla16[NUM],Tabla1[[#This Row],[CODIGO]])</f>
        <v>0</v>
      </c>
      <c r="G1797" s="28">
        <f>SUMIFS(Tabla16[[EXENTO ]],Tabla16[NUM],Tabla1[[#This Row],[CODIGO]])</f>
        <v>0</v>
      </c>
      <c r="H1797" s="28">
        <f>SUMIFS(Tabla16[IVA],Tabla16[NUM],Tabla1[[#This Row],[CODIGO]])</f>
        <v>0</v>
      </c>
      <c r="I1797" s="28">
        <f>SUMIFS(Tabla16[ISR RET.],Tabla16[NUM],Tabla1[[#This Row],[CODIGO]])</f>
        <v>0</v>
      </c>
      <c r="J1797" s="28">
        <f>SUMIFS(Tabla16[IVA RET.],Tabla16[NUM],Tabla1[[#This Row],[CODIGO]])</f>
        <v>0</v>
      </c>
      <c r="K1797" t="str">
        <f>FIXED(Tabla1[[#This Row],[TASA 16%]],0)</f>
        <v>0</v>
      </c>
      <c r="L1797" t="str">
        <f>FIXED(Tabla1[[#This Row],[TASA 0%]],0)</f>
        <v>0</v>
      </c>
      <c r="M1797" t="str">
        <f>FIXED(Tabla1[[#This Row],[TASA EXE.]],0)</f>
        <v>0</v>
      </c>
      <c r="N1797" t="str">
        <f>FIXED(Tabla1[[#This Row],[IVA]],0)</f>
        <v>0</v>
      </c>
      <c r="O1797" t="str">
        <f>FIXED(Tabla1[[#This Row],[ISR RET]],0)</f>
        <v>0</v>
      </c>
      <c r="P1797" t="str">
        <f>FIXED(Tabla1[[#This Row],[IVA RET]],0)</f>
        <v>0</v>
      </c>
      <c r="R1797" s="35">
        <f>Tabla1[[#This Row],[TASA 16]]*16%</f>
        <v>0</v>
      </c>
    </row>
    <row r="1798" spans="2:18" x14ac:dyDescent="0.25">
      <c r="B1798" t="str">
        <f>'[1]210 Y RFC'!A1798</f>
        <v>TLM610720N93</v>
      </c>
      <c r="C1798" t="str">
        <f>'[1]210 Y RFC'!B1798</f>
        <v>210-1795</v>
      </c>
      <c r="D1798" t="str">
        <f>'[1]210 Y RFC'!C1798</f>
        <v>TRANSPORTES LEON-MEXICO SA DE CV</v>
      </c>
      <c r="E1798" s="28">
        <f>SUMIFS(Tabla16[TASA 16],Tabla16[NUM],Tabla1[[#This Row],[CODIGO]])</f>
        <v>0</v>
      </c>
      <c r="F1798" s="28">
        <f>SUMIFS(Tabla16[TASA 0%],Tabla16[NUM],Tabla1[[#This Row],[CODIGO]])</f>
        <v>0</v>
      </c>
      <c r="G1798" s="28">
        <f>SUMIFS(Tabla16[[EXENTO ]],Tabla16[NUM],Tabla1[[#This Row],[CODIGO]])</f>
        <v>0</v>
      </c>
      <c r="H1798" s="28">
        <f>SUMIFS(Tabla16[IVA],Tabla16[NUM],Tabla1[[#This Row],[CODIGO]])</f>
        <v>0</v>
      </c>
      <c r="I1798" s="28">
        <f>SUMIFS(Tabla16[ISR RET.],Tabla16[NUM],Tabla1[[#This Row],[CODIGO]])</f>
        <v>0</v>
      </c>
      <c r="J1798" s="28">
        <f>SUMIFS(Tabla16[IVA RET.],Tabla16[NUM],Tabla1[[#This Row],[CODIGO]])</f>
        <v>0</v>
      </c>
      <c r="K1798" t="str">
        <f>FIXED(Tabla1[[#This Row],[TASA 16%]],0)</f>
        <v>0</v>
      </c>
      <c r="L1798" t="str">
        <f>FIXED(Tabla1[[#This Row],[TASA 0%]],0)</f>
        <v>0</v>
      </c>
      <c r="M1798" t="str">
        <f>FIXED(Tabla1[[#This Row],[TASA EXE.]],0)</f>
        <v>0</v>
      </c>
      <c r="N1798" t="str">
        <f>FIXED(Tabla1[[#This Row],[IVA]],0)</f>
        <v>0</v>
      </c>
      <c r="O1798" t="str">
        <f>FIXED(Tabla1[[#This Row],[ISR RET]],0)</f>
        <v>0</v>
      </c>
      <c r="P1798" t="str">
        <f>FIXED(Tabla1[[#This Row],[IVA RET]],0)</f>
        <v>0</v>
      </c>
      <c r="R1798" s="35">
        <f>Tabla1[[#This Row],[TASA 16]]*16%</f>
        <v>0</v>
      </c>
    </row>
    <row r="1799" spans="2:18" x14ac:dyDescent="0.25">
      <c r="B1799" t="str">
        <f>'[1]210 Y RFC'!A1799</f>
        <v>RUAC730827T89</v>
      </c>
      <c r="C1799" t="str">
        <f>'[1]210 Y RFC'!B1799</f>
        <v>210-1796</v>
      </c>
      <c r="D1799" t="str">
        <f>'[1]210 Y RFC'!C1799</f>
        <v>RUIZ AMADOR CESAR ENRIQUE</v>
      </c>
      <c r="E1799" s="28">
        <f>SUMIFS(Tabla16[TASA 16],Tabla16[NUM],Tabla1[[#This Row],[CODIGO]])</f>
        <v>0</v>
      </c>
      <c r="F1799" s="28">
        <f>SUMIFS(Tabla16[TASA 0%],Tabla16[NUM],Tabla1[[#This Row],[CODIGO]])</f>
        <v>0</v>
      </c>
      <c r="G1799" s="28">
        <f>SUMIFS(Tabla16[[EXENTO ]],Tabla16[NUM],Tabla1[[#This Row],[CODIGO]])</f>
        <v>0</v>
      </c>
      <c r="H1799" s="28">
        <f>SUMIFS(Tabla16[IVA],Tabla16[NUM],Tabla1[[#This Row],[CODIGO]])</f>
        <v>0</v>
      </c>
      <c r="I1799" s="28">
        <f>SUMIFS(Tabla16[ISR RET.],Tabla16[NUM],Tabla1[[#This Row],[CODIGO]])</f>
        <v>0</v>
      </c>
      <c r="J1799" s="28">
        <f>SUMIFS(Tabla16[IVA RET.],Tabla16[NUM],Tabla1[[#This Row],[CODIGO]])</f>
        <v>0</v>
      </c>
      <c r="K1799" t="str">
        <f>FIXED(Tabla1[[#This Row],[TASA 16%]],0)</f>
        <v>0</v>
      </c>
      <c r="L1799" t="str">
        <f>FIXED(Tabla1[[#This Row],[TASA 0%]],0)</f>
        <v>0</v>
      </c>
      <c r="M1799" t="str">
        <f>FIXED(Tabla1[[#This Row],[TASA EXE.]],0)</f>
        <v>0</v>
      </c>
      <c r="N1799" t="str">
        <f>FIXED(Tabla1[[#This Row],[IVA]],0)</f>
        <v>0</v>
      </c>
      <c r="O1799" t="str">
        <f>FIXED(Tabla1[[#This Row],[ISR RET]],0)</f>
        <v>0</v>
      </c>
      <c r="P1799" t="str">
        <f>FIXED(Tabla1[[#This Row],[IVA RET]],0)</f>
        <v>0</v>
      </c>
      <c r="R1799" s="35">
        <f>Tabla1[[#This Row],[TASA 16]]*16%</f>
        <v>0</v>
      </c>
    </row>
    <row r="1800" spans="2:18" x14ac:dyDescent="0.25">
      <c r="B1800" t="str">
        <f>'[1]210 Y RFC'!A1800</f>
        <v>ACG970107933</v>
      </c>
      <c r="C1800" t="str">
        <f>'[1]210 Y RFC'!B1800</f>
        <v>210-1797</v>
      </c>
      <c r="D1800" t="str">
        <f>'[1]210 Y RFC'!C1800</f>
        <v>ABARROTES DEL CENTRO GUERRERO SA DE CV</v>
      </c>
      <c r="E1800" s="28">
        <f>SUMIFS(Tabla16[TASA 16],Tabla16[NUM],Tabla1[[#This Row],[CODIGO]])</f>
        <v>0</v>
      </c>
      <c r="F1800" s="28">
        <f>SUMIFS(Tabla16[TASA 0%],Tabla16[NUM],Tabla1[[#This Row],[CODIGO]])</f>
        <v>0</v>
      </c>
      <c r="G1800" s="28">
        <f>SUMIFS(Tabla16[[EXENTO ]],Tabla16[NUM],Tabla1[[#This Row],[CODIGO]])</f>
        <v>0</v>
      </c>
      <c r="H1800" s="28">
        <f>SUMIFS(Tabla16[IVA],Tabla16[NUM],Tabla1[[#This Row],[CODIGO]])</f>
        <v>0</v>
      </c>
      <c r="I1800" s="28">
        <f>SUMIFS(Tabla16[ISR RET.],Tabla16[NUM],Tabla1[[#This Row],[CODIGO]])</f>
        <v>0</v>
      </c>
      <c r="J1800" s="28">
        <f>SUMIFS(Tabla16[IVA RET.],Tabla16[NUM],Tabla1[[#This Row],[CODIGO]])</f>
        <v>0</v>
      </c>
      <c r="K1800" t="str">
        <f>FIXED(Tabla1[[#This Row],[TASA 16%]],0)</f>
        <v>0</v>
      </c>
      <c r="L1800" t="str">
        <f>FIXED(Tabla1[[#This Row],[TASA 0%]],0)</f>
        <v>0</v>
      </c>
      <c r="M1800" t="str">
        <f>FIXED(Tabla1[[#This Row],[TASA EXE.]],0)</f>
        <v>0</v>
      </c>
      <c r="N1800" t="str">
        <f>FIXED(Tabla1[[#This Row],[IVA]],0)</f>
        <v>0</v>
      </c>
      <c r="O1800" t="str">
        <f>FIXED(Tabla1[[#This Row],[ISR RET]],0)</f>
        <v>0</v>
      </c>
      <c r="P1800" t="str">
        <f>FIXED(Tabla1[[#This Row],[IVA RET]],0)</f>
        <v>0</v>
      </c>
      <c r="R1800" s="35">
        <f>Tabla1[[#This Row],[TASA 16]]*16%</f>
        <v>0</v>
      </c>
    </row>
    <row r="1801" spans="2:18" x14ac:dyDescent="0.25">
      <c r="B1801" t="str">
        <f>'[1]210 Y RFC'!A1801</f>
        <v>NUSC861001NC8</v>
      </c>
      <c r="C1801" t="str">
        <f>'[1]210 Y RFC'!B1801</f>
        <v>210-1798</v>
      </c>
      <c r="D1801" t="str">
        <f>'[1]210 Y RFC'!C1801</f>
        <v>NUÑEZ SANCHEZ CECILIA GUADALUPE</v>
      </c>
      <c r="E1801" s="28">
        <f>SUMIFS(Tabla16[TASA 16],Tabla16[NUM],Tabla1[[#This Row],[CODIGO]])</f>
        <v>0</v>
      </c>
      <c r="F1801" s="28">
        <f>SUMIFS(Tabla16[TASA 0%],Tabla16[NUM],Tabla1[[#This Row],[CODIGO]])</f>
        <v>0</v>
      </c>
      <c r="G1801" s="28">
        <f>SUMIFS(Tabla16[[EXENTO ]],Tabla16[NUM],Tabla1[[#This Row],[CODIGO]])</f>
        <v>0</v>
      </c>
      <c r="H1801" s="28">
        <f>SUMIFS(Tabla16[IVA],Tabla16[NUM],Tabla1[[#This Row],[CODIGO]])</f>
        <v>0</v>
      </c>
      <c r="I1801" s="28">
        <f>SUMIFS(Tabla16[ISR RET.],Tabla16[NUM],Tabla1[[#This Row],[CODIGO]])</f>
        <v>0</v>
      </c>
      <c r="J1801" s="28">
        <f>SUMIFS(Tabla16[IVA RET.],Tabla16[NUM],Tabla1[[#This Row],[CODIGO]])</f>
        <v>0</v>
      </c>
      <c r="K1801" t="str">
        <f>FIXED(Tabla1[[#This Row],[TASA 16%]],0)</f>
        <v>0</v>
      </c>
      <c r="L1801" t="str">
        <f>FIXED(Tabla1[[#This Row],[TASA 0%]],0)</f>
        <v>0</v>
      </c>
      <c r="M1801" t="str">
        <f>FIXED(Tabla1[[#This Row],[TASA EXE.]],0)</f>
        <v>0</v>
      </c>
      <c r="N1801" t="str">
        <f>FIXED(Tabla1[[#This Row],[IVA]],0)</f>
        <v>0</v>
      </c>
      <c r="O1801" t="str">
        <f>FIXED(Tabla1[[#This Row],[ISR RET]],0)</f>
        <v>0</v>
      </c>
      <c r="P1801" t="str">
        <f>FIXED(Tabla1[[#This Row],[IVA RET]],0)</f>
        <v>0</v>
      </c>
      <c r="R1801" s="35">
        <f>Tabla1[[#This Row],[TASA 16]]*16%</f>
        <v>0</v>
      </c>
    </row>
    <row r="1802" spans="2:18" x14ac:dyDescent="0.25">
      <c r="B1802" t="str">
        <f>'[1]210 Y RFC'!A1802</f>
        <v>FEP951010495</v>
      </c>
      <c r="C1802" t="str">
        <f>'[1]210 Y RFC'!B1802</f>
        <v>210-1799</v>
      </c>
      <c r="D1802" t="str">
        <f>'[1]210 Y RFC'!C1802</f>
        <v>FABRICA DE ESCOBAS EL PORVENIR SA DE CV</v>
      </c>
      <c r="E1802" s="28">
        <f>SUMIFS(Tabla16[TASA 16],Tabla16[NUM],Tabla1[[#This Row],[CODIGO]])</f>
        <v>0</v>
      </c>
      <c r="F1802" s="28">
        <f>SUMIFS(Tabla16[TASA 0%],Tabla16[NUM],Tabla1[[#This Row],[CODIGO]])</f>
        <v>0</v>
      </c>
      <c r="G1802" s="28">
        <f>SUMIFS(Tabla16[[EXENTO ]],Tabla16[NUM],Tabla1[[#This Row],[CODIGO]])</f>
        <v>0</v>
      </c>
      <c r="H1802" s="28">
        <f>SUMIFS(Tabla16[IVA],Tabla16[NUM],Tabla1[[#This Row],[CODIGO]])</f>
        <v>0</v>
      </c>
      <c r="I1802" s="28">
        <f>SUMIFS(Tabla16[ISR RET.],Tabla16[NUM],Tabla1[[#This Row],[CODIGO]])</f>
        <v>0</v>
      </c>
      <c r="J1802" s="28">
        <f>SUMIFS(Tabla16[IVA RET.],Tabla16[NUM],Tabla1[[#This Row],[CODIGO]])</f>
        <v>0</v>
      </c>
      <c r="K1802" t="str">
        <f>FIXED(Tabla1[[#This Row],[TASA 16%]],0)</f>
        <v>0</v>
      </c>
      <c r="L1802" t="str">
        <f>FIXED(Tabla1[[#This Row],[TASA 0%]],0)</f>
        <v>0</v>
      </c>
      <c r="M1802" t="str">
        <f>FIXED(Tabla1[[#This Row],[TASA EXE.]],0)</f>
        <v>0</v>
      </c>
      <c r="N1802" t="str">
        <f>FIXED(Tabla1[[#This Row],[IVA]],0)</f>
        <v>0</v>
      </c>
      <c r="O1802" t="str">
        <f>FIXED(Tabla1[[#This Row],[ISR RET]],0)</f>
        <v>0</v>
      </c>
      <c r="P1802" t="str">
        <f>FIXED(Tabla1[[#This Row],[IVA RET]],0)</f>
        <v>0</v>
      </c>
      <c r="R1802" s="35">
        <f>Tabla1[[#This Row],[TASA 16]]*16%</f>
        <v>0</v>
      </c>
    </row>
    <row r="1803" spans="2:18" x14ac:dyDescent="0.25">
      <c r="B1803" t="str">
        <f>'[1]210 Y RFC'!A1803</f>
        <v>CAPA831004NY4</v>
      </c>
      <c r="C1803" t="str">
        <f>'[1]210 Y RFC'!B1803</f>
        <v>210-1800</v>
      </c>
      <c r="D1803" t="str">
        <f>'[1]210 Y RFC'!C1803</f>
        <v>CARRILLO POLANCO ANA PAOLA</v>
      </c>
      <c r="E1803" s="28">
        <f>SUMIFS(Tabla16[TASA 16],Tabla16[NUM],Tabla1[[#This Row],[CODIGO]])</f>
        <v>0</v>
      </c>
      <c r="F1803" s="28">
        <f>SUMIFS(Tabla16[TASA 0%],Tabla16[NUM],Tabla1[[#This Row],[CODIGO]])</f>
        <v>0</v>
      </c>
      <c r="G1803" s="28">
        <f>SUMIFS(Tabla16[[EXENTO ]],Tabla16[NUM],Tabla1[[#This Row],[CODIGO]])</f>
        <v>0</v>
      </c>
      <c r="H1803" s="28">
        <f>SUMIFS(Tabla16[IVA],Tabla16[NUM],Tabla1[[#This Row],[CODIGO]])</f>
        <v>0</v>
      </c>
      <c r="I1803" s="28">
        <f>SUMIFS(Tabla16[ISR RET.],Tabla16[NUM],Tabla1[[#This Row],[CODIGO]])</f>
        <v>0</v>
      </c>
      <c r="J1803" s="28">
        <f>SUMIFS(Tabla16[IVA RET.],Tabla16[NUM],Tabla1[[#This Row],[CODIGO]])</f>
        <v>0</v>
      </c>
      <c r="K1803" t="str">
        <f>FIXED(Tabla1[[#This Row],[TASA 16%]],0)</f>
        <v>0</v>
      </c>
      <c r="L1803" t="str">
        <f>FIXED(Tabla1[[#This Row],[TASA 0%]],0)</f>
        <v>0</v>
      </c>
      <c r="M1803" t="str">
        <f>FIXED(Tabla1[[#This Row],[TASA EXE.]],0)</f>
        <v>0</v>
      </c>
      <c r="N1803" t="str">
        <f>FIXED(Tabla1[[#This Row],[IVA]],0)</f>
        <v>0</v>
      </c>
      <c r="O1803" t="str">
        <f>FIXED(Tabla1[[#This Row],[ISR RET]],0)</f>
        <v>0</v>
      </c>
      <c r="P1803" t="str">
        <f>FIXED(Tabla1[[#This Row],[IVA RET]],0)</f>
        <v>0</v>
      </c>
      <c r="R1803" s="35">
        <f>Tabla1[[#This Row],[TASA 16]]*16%</f>
        <v>0</v>
      </c>
    </row>
    <row r="1804" spans="2:18" x14ac:dyDescent="0.25">
      <c r="B1804" t="str">
        <f>'[1]210 Y RFC'!A1804</f>
        <v>VEC990614QD7</v>
      </c>
      <c r="C1804" t="str">
        <f>'[1]210 Y RFC'!B1804</f>
        <v>210-1801</v>
      </c>
      <c r="D1804" t="str">
        <f>'[1]210 Y RFC'!C1804</f>
        <v>VECARANT SA DE CV</v>
      </c>
      <c r="E1804" s="28">
        <f>SUMIFS(Tabla16[TASA 16],Tabla16[NUM],Tabla1[[#This Row],[CODIGO]])</f>
        <v>0</v>
      </c>
      <c r="F1804" s="28">
        <f>SUMIFS(Tabla16[TASA 0%],Tabla16[NUM],Tabla1[[#This Row],[CODIGO]])</f>
        <v>0</v>
      </c>
      <c r="G1804" s="28">
        <f>SUMIFS(Tabla16[[EXENTO ]],Tabla16[NUM],Tabla1[[#This Row],[CODIGO]])</f>
        <v>0</v>
      </c>
      <c r="H1804" s="28">
        <f>SUMIFS(Tabla16[IVA],Tabla16[NUM],Tabla1[[#This Row],[CODIGO]])</f>
        <v>0</v>
      </c>
      <c r="I1804" s="28">
        <f>SUMIFS(Tabla16[ISR RET.],Tabla16[NUM],Tabla1[[#This Row],[CODIGO]])</f>
        <v>0</v>
      </c>
      <c r="J1804" s="28">
        <f>SUMIFS(Tabla16[IVA RET.],Tabla16[NUM],Tabla1[[#This Row],[CODIGO]])</f>
        <v>0</v>
      </c>
      <c r="K1804" t="str">
        <f>FIXED(Tabla1[[#This Row],[TASA 16%]],0)</f>
        <v>0</v>
      </c>
      <c r="L1804" t="str">
        <f>FIXED(Tabla1[[#This Row],[TASA 0%]],0)</f>
        <v>0</v>
      </c>
      <c r="M1804" t="str">
        <f>FIXED(Tabla1[[#This Row],[TASA EXE.]],0)</f>
        <v>0</v>
      </c>
      <c r="N1804" t="str">
        <f>FIXED(Tabla1[[#This Row],[IVA]],0)</f>
        <v>0</v>
      </c>
      <c r="O1804" t="str">
        <f>FIXED(Tabla1[[#This Row],[ISR RET]],0)</f>
        <v>0</v>
      </c>
      <c r="P1804" t="str">
        <f>FIXED(Tabla1[[#This Row],[IVA RET]],0)</f>
        <v>0</v>
      </c>
      <c r="R1804" s="35">
        <f>Tabla1[[#This Row],[TASA 16]]*16%</f>
        <v>0</v>
      </c>
    </row>
    <row r="1805" spans="2:18" x14ac:dyDescent="0.25">
      <c r="B1805" t="str">
        <f>'[1]210 Y RFC'!A1805</f>
        <v>ICO071127IX1</v>
      </c>
      <c r="C1805" t="str">
        <f>'[1]210 Y RFC'!B1805</f>
        <v>210-1802</v>
      </c>
      <c r="D1805" t="str">
        <f>'[1]210 Y RFC'!C1805</f>
        <v>INIVER COMER SA DE CV</v>
      </c>
      <c r="E1805" s="28">
        <f>SUMIFS(Tabla16[TASA 16],Tabla16[NUM],Tabla1[[#This Row],[CODIGO]])</f>
        <v>0</v>
      </c>
      <c r="F1805" s="28">
        <f>SUMIFS(Tabla16[TASA 0%],Tabla16[NUM],Tabla1[[#This Row],[CODIGO]])</f>
        <v>0</v>
      </c>
      <c r="G1805" s="28">
        <f>SUMIFS(Tabla16[[EXENTO ]],Tabla16[NUM],Tabla1[[#This Row],[CODIGO]])</f>
        <v>0</v>
      </c>
      <c r="H1805" s="28">
        <f>SUMIFS(Tabla16[IVA],Tabla16[NUM],Tabla1[[#This Row],[CODIGO]])</f>
        <v>0</v>
      </c>
      <c r="I1805" s="28">
        <f>SUMIFS(Tabla16[ISR RET.],Tabla16[NUM],Tabla1[[#This Row],[CODIGO]])</f>
        <v>0</v>
      </c>
      <c r="J1805" s="28">
        <f>SUMIFS(Tabla16[IVA RET.],Tabla16[NUM],Tabla1[[#This Row],[CODIGO]])</f>
        <v>0</v>
      </c>
      <c r="K1805" t="str">
        <f>FIXED(Tabla1[[#This Row],[TASA 16%]],0)</f>
        <v>0</v>
      </c>
      <c r="L1805" t="str">
        <f>FIXED(Tabla1[[#This Row],[TASA 0%]],0)</f>
        <v>0</v>
      </c>
      <c r="M1805" t="str">
        <f>FIXED(Tabla1[[#This Row],[TASA EXE.]],0)</f>
        <v>0</v>
      </c>
      <c r="N1805" t="str">
        <f>FIXED(Tabla1[[#This Row],[IVA]],0)</f>
        <v>0</v>
      </c>
      <c r="O1805" t="str">
        <f>FIXED(Tabla1[[#This Row],[ISR RET]],0)</f>
        <v>0</v>
      </c>
      <c r="P1805" t="str">
        <f>FIXED(Tabla1[[#This Row],[IVA RET]],0)</f>
        <v>0</v>
      </c>
      <c r="R1805" s="35">
        <f>Tabla1[[#This Row],[TASA 16]]*16%</f>
        <v>0</v>
      </c>
    </row>
    <row r="1806" spans="2:18" x14ac:dyDescent="0.25">
      <c r="B1806" t="str">
        <f>'[1]210 Y RFC'!A1806</f>
        <v>PNC970417MS1</v>
      </c>
      <c r="C1806" t="str">
        <f>'[1]210 Y RFC'!B1806</f>
        <v>210-1803</v>
      </c>
      <c r="D1806" t="str">
        <f>'[1]210 Y RFC'!C1806</f>
        <v>PRODUCTOS NATURALES DEL CENTRO SA DE CV</v>
      </c>
      <c r="E1806" s="28">
        <f>SUMIFS(Tabla16[TASA 16],Tabla16[NUM],Tabla1[[#This Row],[CODIGO]])</f>
        <v>0</v>
      </c>
      <c r="F1806" s="28">
        <f>SUMIFS(Tabla16[TASA 0%],Tabla16[NUM],Tabla1[[#This Row],[CODIGO]])</f>
        <v>0</v>
      </c>
      <c r="G1806" s="28">
        <f>SUMIFS(Tabla16[[EXENTO ]],Tabla16[NUM],Tabla1[[#This Row],[CODIGO]])</f>
        <v>0</v>
      </c>
      <c r="H1806" s="28">
        <f>SUMIFS(Tabla16[IVA],Tabla16[NUM],Tabla1[[#This Row],[CODIGO]])</f>
        <v>0</v>
      </c>
      <c r="I1806" s="28">
        <f>SUMIFS(Tabla16[ISR RET.],Tabla16[NUM],Tabla1[[#This Row],[CODIGO]])</f>
        <v>0</v>
      </c>
      <c r="J1806" s="28">
        <f>SUMIFS(Tabla16[IVA RET.],Tabla16[NUM],Tabla1[[#This Row],[CODIGO]])</f>
        <v>0</v>
      </c>
      <c r="K1806" t="str">
        <f>FIXED(Tabla1[[#This Row],[TASA 16%]],0)</f>
        <v>0</v>
      </c>
      <c r="L1806" t="str">
        <f>FIXED(Tabla1[[#This Row],[TASA 0%]],0)</f>
        <v>0</v>
      </c>
      <c r="M1806" t="str">
        <f>FIXED(Tabla1[[#This Row],[TASA EXE.]],0)</f>
        <v>0</v>
      </c>
      <c r="N1806" t="str">
        <f>FIXED(Tabla1[[#This Row],[IVA]],0)</f>
        <v>0</v>
      </c>
      <c r="O1806" t="str">
        <f>FIXED(Tabla1[[#This Row],[ISR RET]],0)</f>
        <v>0</v>
      </c>
      <c r="P1806" t="str">
        <f>FIXED(Tabla1[[#This Row],[IVA RET]],0)</f>
        <v>0</v>
      </c>
      <c r="R1806" s="35">
        <f>Tabla1[[#This Row],[TASA 16]]*16%</f>
        <v>0</v>
      </c>
    </row>
    <row r="1807" spans="2:18" x14ac:dyDescent="0.25">
      <c r="B1807" t="str">
        <f>'[1]210 Y RFC'!A1807</f>
        <v>IMF020530UN9</v>
      </c>
      <c r="C1807" t="str">
        <f>'[1]210 Y RFC'!B1807</f>
        <v>210-1804</v>
      </c>
      <c r="D1807" t="str">
        <f>'[1]210 Y RFC'!C1807</f>
        <v>IMFARDEL SA DE CV</v>
      </c>
      <c r="E1807" s="28">
        <f>SUMIFS(Tabla16[TASA 16],Tabla16[NUM],Tabla1[[#This Row],[CODIGO]])</f>
        <v>0</v>
      </c>
      <c r="F1807" s="28">
        <f>SUMIFS(Tabla16[TASA 0%],Tabla16[NUM],Tabla1[[#This Row],[CODIGO]])</f>
        <v>0</v>
      </c>
      <c r="G1807" s="28">
        <f>SUMIFS(Tabla16[[EXENTO ]],Tabla16[NUM],Tabla1[[#This Row],[CODIGO]])</f>
        <v>0</v>
      </c>
      <c r="H1807" s="28">
        <f>SUMIFS(Tabla16[IVA],Tabla16[NUM],Tabla1[[#This Row],[CODIGO]])</f>
        <v>0</v>
      </c>
      <c r="I1807" s="28">
        <f>SUMIFS(Tabla16[ISR RET.],Tabla16[NUM],Tabla1[[#This Row],[CODIGO]])</f>
        <v>0</v>
      </c>
      <c r="J1807" s="28">
        <f>SUMIFS(Tabla16[IVA RET.],Tabla16[NUM],Tabla1[[#This Row],[CODIGO]])</f>
        <v>0</v>
      </c>
      <c r="K1807" t="str">
        <f>FIXED(Tabla1[[#This Row],[TASA 16%]],0)</f>
        <v>0</v>
      </c>
      <c r="L1807" t="str">
        <f>FIXED(Tabla1[[#This Row],[TASA 0%]],0)</f>
        <v>0</v>
      </c>
      <c r="M1807" t="str">
        <f>FIXED(Tabla1[[#This Row],[TASA EXE.]],0)</f>
        <v>0</v>
      </c>
      <c r="N1807" t="str">
        <f>FIXED(Tabla1[[#This Row],[IVA]],0)</f>
        <v>0</v>
      </c>
      <c r="O1807" t="str">
        <f>FIXED(Tabla1[[#This Row],[ISR RET]],0)</f>
        <v>0</v>
      </c>
      <c r="P1807" t="str">
        <f>FIXED(Tabla1[[#This Row],[IVA RET]],0)</f>
        <v>0</v>
      </c>
      <c r="R1807" s="35">
        <f>Tabla1[[#This Row],[TASA 16]]*16%</f>
        <v>0</v>
      </c>
    </row>
    <row r="1808" spans="2:18" x14ac:dyDescent="0.25">
      <c r="B1808" t="str">
        <f>'[1]210 Y RFC'!A1808</f>
        <v>MAMJ670829AM6</v>
      </c>
      <c r="C1808" t="str">
        <f>'[1]210 Y RFC'!B1808</f>
        <v>210-1805</v>
      </c>
      <c r="D1808" t="str">
        <f>'[1]210 Y RFC'!C1808</f>
        <v>MARTINEZ MEDINA JOSE DE JESUS</v>
      </c>
      <c r="E1808" s="28">
        <f>SUMIFS(Tabla16[TASA 16],Tabla16[NUM],Tabla1[[#This Row],[CODIGO]])</f>
        <v>0</v>
      </c>
      <c r="F1808" s="28">
        <f>SUMIFS(Tabla16[TASA 0%],Tabla16[NUM],Tabla1[[#This Row],[CODIGO]])</f>
        <v>0</v>
      </c>
      <c r="G1808" s="28">
        <f>SUMIFS(Tabla16[[EXENTO ]],Tabla16[NUM],Tabla1[[#This Row],[CODIGO]])</f>
        <v>0</v>
      </c>
      <c r="H1808" s="28">
        <f>SUMIFS(Tabla16[IVA],Tabla16[NUM],Tabla1[[#This Row],[CODIGO]])</f>
        <v>0</v>
      </c>
      <c r="I1808" s="28">
        <f>SUMIFS(Tabla16[ISR RET.],Tabla16[NUM],Tabla1[[#This Row],[CODIGO]])</f>
        <v>0</v>
      </c>
      <c r="J1808" s="28">
        <f>SUMIFS(Tabla16[IVA RET.],Tabla16[NUM],Tabla1[[#This Row],[CODIGO]])</f>
        <v>0</v>
      </c>
      <c r="K1808" t="str">
        <f>FIXED(Tabla1[[#This Row],[TASA 16%]],0)</f>
        <v>0</v>
      </c>
      <c r="L1808" t="str">
        <f>FIXED(Tabla1[[#This Row],[TASA 0%]],0)</f>
        <v>0</v>
      </c>
      <c r="M1808" t="str">
        <f>FIXED(Tabla1[[#This Row],[TASA EXE.]],0)</f>
        <v>0</v>
      </c>
      <c r="N1808" t="str">
        <f>FIXED(Tabla1[[#This Row],[IVA]],0)</f>
        <v>0</v>
      </c>
      <c r="O1808" t="str">
        <f>FIXED(Tabla1[[#This Row],[ISR RET]],0)</f>
        <v>0</v>
      </c>
      <c r="P1808" t="str">
        <f>FIXED(Tabla1[[#This Row],[IVA RET]],0)</f>
        <v>0</v>
      </c>
      <c r="R1808" s="35">
        <f>Tabla1[[#This Row],[TASA 16]]*16%</f>
        <v>0</v>
      </c>
    </row>
    <row r="1809" spans="2:18" x14ac:dyDescent="0.25">
      <c r="B1809" t="str">
        <f>'[1]210 Y RFC'!A1809</f>
        <v>VACL610119PK6</v>
      </c>
      <c r="C1809" t="str">
        <f>'[1]210 Y RFC'!B1809</f>
        <v>210-1806</v>
      </c>
      <c r="D1809" t="str">
        <f>'[1]210 Y RFC'!C1809</f>
        <v>VARGAS CROSSWELL LUIS HECTOR</v>
      </c>
      <c r="E1809" s="28">
        <f>SUMIFS(Tabla16[TASA 16],Tabla16[NUM],Tabla1[[#This Row],[CODIGO]])</f>
        <v>0</v>
      </c>
      <c r="F1809" s="28">
        <f>SUMIFS(Tabla16[TASA 0%],Tabla16[NUM],Tabla1[[#This Row],[CODIGO]])</f>
        <v>0</v>
      </c>
      <c r="G1809" s="28">
        <f>SUMIFS(Tabla16[[EXENTO ]],Tabla16[NUM],Tabla1[[#This Row],[CODIGO]])</f>
        <v>0</v>
      </c>
      <c r="H1809" s="28">
        <f>SUMIFS(Tabla16[IVA],Tabla16[NUM],Tabla1[[#This Row],[CODIGO]])</f>
        <v>0</v>
      </c>
      <c r="I1809" s="28">
        <f>SUMIFS(Tabla16[ISR RET.],Tabla16[NUM],Tabla1[[#This Row],[CODIGO]])</f>
        <v>0</v>
      </c>
      <c r="J1809" s="28">
        <f>SUMIFS(Tabla16[IVA RET.],Tabla16[NUM],Tabla1[[#This Row],[CODIGO]])</f>
        <v>0</v>
      </c>
      <c r="K1809" t="str">
        <f>FIXED(Tabla1[[#This Row],[TASA 16%]],0)</f>
        <v>0</v>
      </c>
      <c r="L1809" t="str">
        <f>FIXED(Tabla1[[#This Row],[TASA 0%]],0)</f>
        <v>0</v>
      </c>
      <c r="M1809" t="str">
        <f>FIXED(Tabla1[[#This Row],[TASA EXE.]],0)</f>
        <v>0</v>
      </c>
      <c r="N1809" t="str">
        <f>FIXED(Tabla1[[#This Row],[IVA]],0)</f>
        <v>0</v>
      </c>
      <c r="O1809" t="str">
        <f>FIXED(Tabla1[[#This Row],[ISR RET]],0)</f>
        <v>0</v>
      </c>
      <c r="P1809" t="str">
        <f>FIXED(Tabla1[[#This Row],[IVA RET]],0)</f>
        <v>0</v>
      </c>
      <c r="R1809" s="35">
        <f>Tabla1[[#This Row],[TASA 16]]*16%</f>
        <v>0</v>
      </c>
    </row>
    <row r="1810" spans="2:18" x14ac:dyDescent="0.25">
      <c r="B1810" t="str">
        <f>'[1]210 Y RFC'!A1810</f>
        <v>COAM741226JX8</v>
      </c>
      <c r="C1810" t="str">
        <f>'[1]210 Y RFC'!B1810</f>
        <v>210-1807</v>
      </c>
      <c r="D1810" t="str">
        <f>'[1]210 Y RFC'!C1810</f>
        <v>CONTRERAS ACOSTA MARINA</v>
      </c>
      <c r="E1810" s="28">
        <f>SUMIFS(Tabla16[TASA 16],Tabla16[NUM],Tabla1[[#This Row],[CODIGO]])</f>
        <v>0</v>
      </c>
      <c r="F1810" s="28">
        <f>SUMIFS(Tabla16[TASA 0%],Tabla16[NUM],Tabla1[[#This Row],[CODIGO]])</f>
        <v>0</v>
      </c>
      <c r="G1810" s="28">
        <f>SUMIFS(Tabla16[[EXENTO ]],Tabla16[NUM],Tabla1[[#This Row],[CODIGO]])</f>
        <v>0</v>
      </c>
      <c r="H1810" s="28">
        <f>SUMIFS(Tabla16[IVA],Tabla16[NUM],Tabla1[[#This Row],[CODIGO]])</f>
        <v>0</v>
      </c>
      <c r="I1810" s="28">
        <f>SUMIFS(Tabla16[ISR RET.],Tabla16[NUM],Tabla1[[#This Row],[CODIGO]])</f>
        <v>0</v>
      </c>
      <c r="J1810" s="28">
        <f>SUMIFS(Tabla16[IVA RET.],Tabla16[NUM],Tabla1[[#This Row],[CODIGO]])</f>
        <v>0</v>
      </c>
      <c r="K1810" t="str">
        <f>FIXED(Tabla1[[#This Row],[TASA 16%]],0)</f>
        <v>0</v>
      </c>
      <c r="L1810" t="str">
        <f>FIXED(Tabla1[[#This Row],[TASA 0%]],0)</f>
        <v>0</v>
      </c>
      <c r="M1810" t="str">
        <f>FIXED(Tabla1[[#This Row],[TASA EXE.]],0)</f>
        <v>0</v>
      </c>
      <c r="N1810" t="str">
        <f>FIXED(Tabla1[[#This Row],[IVA]],0)</f>
        <v>0</v>
      </c>
      <c r="O1810" t="str">
        <f>FIXED(Tabla1[[#This Row],[ISR RET]],0)</f>
        <v>0</v>
      </c>
      <c r="P1810" t="str">
        <f>FIXED(Tabla1[[#This Row],[IVA RET]],0)</f>
        <v>0</v>
      </c>
      <c r="R1810" s="35">
        <f>Tabla1[[#This Row],[TASA 16]]*16%</f>
        <v>0</v>
      </c>
    </row>
    <row r="1811" spans="2:18" x14ac:dyDescent="0.25">
      <c r="B1811" t="str">
        <f>'[1]210 Y RFC'!A1811</f>
        <v>BIFB510501HF1</v>
      </c>
      <c r="C1811" t="str">
        <f>'[1]210 Y RFC'!B1811</f>
        <v>210-1808</v>
      </c>
      <c r="D1811" t="str">
        <f>'[1]210 Y RFC'!C1811</f>
        <v>BRITO FLORES BERTO</v>
      </c>
      <c r="E1811" s="28">
        <f>SUMIFS(Tabla16[TASA 16],Tabla16[NUM],Tabla1[[#This Row],[CODIGO]])</f>
        <v>0</v>
      </c>
      <c r="F1811" s="28">
        <f>SUMIFS(Tabla16[TASA 0%],Tabla16[NUM],Tabla1[[#This Row],[CODIGO]])</f>
        <v>0</v>
      </c>
      <c r="G1811" s="28">
        <f>SUMIFS(Tabla16[[EXENTO ]],Tabla16[NUM],Tabla1[[#This Row],[CODIGO]])</f>
        <v>0</v>
      </c>
      <c r="H1811" s="28">
        <f>SUMIFS(Tabla16[IVA],Tabla16[NUM],Tabla1[[#This Row],[CODIGO]])</f>
        <v>0</v>
      </c>
      <c r="I1811" s="28">
        <f>SUMIFS(Tabla16[ISR RET.],Tabla16[NUM],Tabla1[[#This Row],[CODIGO]])</f>
        <v>0</v>
      </c>
      <c r="J1811" s="28">
        <f>SUMIFS(Tabla16[IVA RET.],Tabla16[NUM],Tabla1[[#This Row],[CODIGO]])</f>
        <v>0</v>
      </c>
      <c r="K1811" t="str">
        <f>FIXED(Tabla1[[#This Row],[TASA 16%]],0)</f>
        <v>0</v>
      </c>
      <c r="L1811" t="str">
        <f>FIXED(Tabla1[[#This Row],[TASA 0%]],0)</f>
        <v>0</v>
      </c>
      <c r="M1811" t="str">
        <f>FIXED(Tabla1[[#This Row],[TASA EXE.]],0)</f>
        <v>0</v>
      </c>
      <c r="N1811" t="str">
        <f>FIXED(Tabla1[[#This Row],[IVA]],0)</f>
        <v>0</v>
      </c>
      <c r="O1811" t="str">
        <f>FIXED(Tabla1[[#This Row],[ISR RET]],0)</f>
        <v>0</v>
      </c>
      <c r="P1811" t="str">
        <f>FIXED(Tabla1[[#This Row],[IVA RET]],0)</f>
        <v>0</v>
      </c>
      <c r="R1811" s="35">
        <f>Tabla1[[#This Row],[TASA 16]]*16%</f>
        <v>0</v>
      </c>
    </row>
    <row r="1812" spans="2:18" x14ac:dyDescent="0.25">
      <c r="B1812" t="str">
        <f>'[1]210 Y RFC'!A1812</f>
        <v>AANJ7710166YA</v>
      </c>
      <c r="C1812" t="str">
        <f>'[1]210 Y RFC'!B1812</f>
        <v>210-1809</v>
      </c>
      <c r="D1812" t="str">
        <f>'[1]210 Y RFC'!C1812</f>
        <v>ALVARADO NAVARRO JAIME DE JESUS</v>
      </c>
      <c r="E1812" s="28">
        <f>SUMIFS(Tabla16[TASA 16],Tabla16[NUM],Tabla1[[#This Row],[CODIGO]])</f>
        <v>0</v>
      </c>
      <c r="F1812" s="28">
        <f>SUMIFS(Tabla16[TASA 0%],Tabla16[NUM],Tabla1[[#This Row],[CODIGO]])</f>
        <v>0</v>
      </c>
      <c r="G1812" s="28">
        <f>SUMIFS(Tabla16[[EXENTO ]],Tabla16[NUM],Tabla1[[#This Row],[CODIGO]])</f>
        <v>0</v>
      </c>
      <c r="H1812" s="28">
        <f>SUMIFS(Tabla16[IVA],Tabla16[NUM],Tabla1[[#This Row],[CODIGO]])</f>
        <v>0</v>
      </c>
      <c r="I1812" s="28">
        <f>SUMIFS(Tabla16[ISR RET.],Tabla16[NUM],Tabla1[[#This Row],[CODIGO]])</f>
        <v>0</v>
      </c>
      <c r="J1812" s="28">
        <f>SUMIFS(Tabla16[IVA RET.],Tabla16[NUM],Tabla1[[#This Row],[CODIGO]])</f>
        <v>0</v>
      </c>
      <c r="K1812" t="str">
        <f>FIXED(Tabla1[[#This Row],[TASA 16%]],0)</f>
        <v>0</v>
      </c>
      <c r="L1812" t="str">
        <f>FIXED(Tabla1[[#This Row],[TASA 0%]],0)</f>
        <v>0</v>
      </c>
      <c r="M1812" t="str">
        <f>FIXED(Tabla1[[#This Row],[TASA EXE.]],0)</f>
        <v>0</v>
      </c>
      <c r="N1812" t="str">
        <f>FIXED(Tabla1[[#This Row],[IVA]],0)</f>
        <v>0</v>
      </c>
      <c r="O1812" t="str">
        <f>FIXED(Tabla1[[#This Row],[ISR RET]],0)</f>
        <v>0</v>
      </c>
      <c r="P1812" t="str">
        <f>FIXED(Tabla1[[#This Row],[IVA RET]],0)</f>
        <v>0</v>
      </c>
      <c r="R1812" s="35">
        <f>Tabla1[[#This Row],[TASA 16]]*16%</f>
        <v>0</v>
      </c>
    </row>
    <row r="1813" spans="2:18" x14ac:dyDescent="0.25">
      <c r="B1813" t="str">
        <f>'[1]210 Y RFC'!A1813</f>
        <v>LAM9109013H1</v>
      </c>
      <c r="C1813" t="str">
        <f>'[1]210 Y RFC'!B1813</f>
        <v>210-1810</v>
      </c>
      <c r="D1813" t="str">
        <f>'[1]210 Y RFC'!C1813</f>
        <v>LAMBI SA DE CV</v>
      </c>
      <c r="E1813" s="28">
        <f>SUMIFS(Tabla16[TASA 16],Tabla16[NUM],Tabla1[[#This Row],[CODIGO]])</f>
        <v>0</v>
      </c>
      <c r="F1813" s="28">
        <f>SUMIFS(Tabla16[TASA 0%],Tabla16[NUM],Tabla1[[#This Row],[CODIGO]])</f>
        <v>0</v>
      </c>
      <c r="G1813" s="28">
        <f>SUMIFS(Tabla16[[EXENTO ]],Tabla16[NUM],Tabla1[[#This Row],[CODIGO]])</f>
        <v>0</v>
      </c>
      <c r="H1813" s="28">
        <f>SUMIFS(Tabla16[IVA],Tabla16[NUM],Tabla1[[#This Row],[CODIGO]])</f>
        <v>0</v>
      </c>
      <c r="I1813" s="28">
        <f>SUMIFS(Tabla16[ISR RET.],Tabla16[NUM],Tabla1[[#This Row],[CODIGO]])</f>
        <v>0</v>
      </c>
      <c r="J1813" s="28">
        <f>SUMIFS(Tabla16[IVA RET.],Tabla16[NUM],Tabla1[[#This Row],[CODIGO]])</f>
        <v>0</v>
      </c>
      <c r="K1813" t="str">
        <f>FIXED(Tabla1[[#This Row],[TASA 16%]],0)</f>
        <v>0</v>
      </c>
      <c r="L1813" t="str">
        <f>FIXED(Tabla1[[#This Row],[TASA 0%]],0)</f>
        <v>0</v>
      </c>
      <c r="M1813" t="str">
        <f>FIXED(Tabla1[[#This Row],[TASA EXE.]],0)</f>
        <v>0</v>
      </c>
      <c r="N1813" t="str">
        <f>FIXED(Tabla1[[#This Row],[IVA]],0)</f>
        <v>0</v>
      </c>
      <c r="O1813" t="str">
        <f>FIXED(Tabla1[[#This Row],[ISR RET]],0)</f>
        <v>0</v>
      </c>
      <c r="P1813" t="str">
        <f>FIXED(Tabla1[[#This Row],[IVA RET]],0)</f>
        <v>0</v>
      </c>
      <c r="R1813" s="35">
        <f>Tabla1[[#This Row],[TASA 16]]*16%</f>
        <v>0</v>
      </c>
    </row>
    <row r="1814" spans="2:18" x14ac:dyDescent="0.25">
      <c r="B1814" t="str">
        <f>'[1]210 Y RFC'!A1814</f>
        <v>REV470123G39</v>
      </c>
      <c r="C1814" t="str">
        <f>'[1]210 Y RFC'!B1814</f>
        <v>210-1811</v>
      </c>
      <c r="D1814" t="str">
        <f>'[1]210 Y RFC'!C1814</f>
        <v>REVLON SA DE CV</v>
      </c>
      <c r="E1814" s="28">
        <f>SUMIFS(Tabla16[TASA 16],Tabla16[NUM],Tabla1[[#This Row],[CODIGO]])</f>
        <v>0</v>
      </c>
      <c r="F1814" s="28">
        <f>SUMIFS(Tabla16[TASA 0%],Tabla16[NUM],Tabla1[[#This Row],[CODIGO]])</f>
        <v>0</v>
      </c>
      <c r="G1814" s="28">
        <f>SUMIFS(Tabla16[[EXENTO ]],Tabla16[NUM],Tabla1[[#This Row],[CODIGO]])</f>
        <v>0</v>
      </c>
      <c r="H1814" s="28">
        <f>SUMIFS(Tabla16[IVA],Tabla16[NUM],Tabla1[[#This Row],[CODIGO]])</f>
        <v>0</v>
      </c>
      <c r="I1814" s="28">
        <f>SUMIFS(Tabla16[ISR RET.],Tabla16[NUM],Tabla1[[#This Row],[CODIGO]])</f>
        <v>0</v>
      </c>
      <c r="J1814" s="28">
        <f>SUMIFS(Tabla16[IVA RET.],Tabla16[NUM],Tabla1[[#This Row],[CODIGO]])</f>
        <v>0</v>
      </c>
      <c r="K1814" t="str">
        <f>FIXED(Tabla1[[#This Row],[TASA 16%]],0)</f>
        <v>0</v>
      </c>
      <c r="L1814" t="str">
        <f>FIXED(Tabla1[[#This Row],[TASA 0%]],0)</f>
        <v>0</v>
      </c>
      <c r="M1814" t="str">
        <f>FIXED(Tabla1[[#This Row],[TASA EXE.]],0)</f>
        <v>0</v>
      </c>
      <c r="N1814" t="str">
        <f>FIXED(Tabla1[[#This Row],[IVA]],0)</f>
        <v>0</v>
      </c>
      <c r="O1814" t="str">
        <f>FIXED(Tabla1[[#This Row],[ISR RET]],0)</f>
        <v>0</v>
      </c>
      <c r="P1814" t="str">
        <f>FIXED(Tabla1[[#This Row],[IVA RET]],0)</f>
        <v>0</v>
      </c>
      <c r="R1814" s="35">
        <f>Tabla1[[#This Row],[TASA 16]]*16%</f>
        <v>0</v>
      </c>
    </row>
    <row r="1815" spans="2:18" x14ac:dyDescent="0.25">
      <c r="B1815" t="str">
        <f>'[1]210 Y RFC'!A1815</f>
        <v>NAIF6111295I7</v>
      </c>
      <c r="C1815" t="str">
        <f>'[1]210 Y RFC'!B1815</f>
        <v>210-1812</v>
      </c>
      <c r="D1815" t="str">
        <f>'[1]210 Y RFC'!C1815</f>
        <v>NAVARRO IBARRA FERNANDO</v>
      </c>
      <c r="E1815" s="28">
        <f>SUMIFS(Tabla16[TASA 16],Tabla16[NUM],Tabla1[[#This Row],[CODIGO]])</f>
        <v>0</v>
      </c>
      <c r="F1815" s="28">
        <f>SUMIFS(Tabla16[TASA 0%],Tabla16[NUM],Tabla1[[#This Row],[CODIGO]])</f>
        <v>0</v>
      </c>
      <c r="G1815" s="28">
        <f>SUMIFS(Tabla16[[EXENTO ]],Tabla16[NUM],Tabla1[[#This Row],[CODIGO]])</f>
        <v>0</v>
      </c>
      <c r="H1815" s="28">
        <f>SUMIFS(Tabla16[IVA],Tabla16[NUM],Tabla1[[#This Row],[CODIGO]])</f>
        <v>0</v>
      </c>
      <c r="I1815" s="28">
        <f>SUMIFS(Tabla16[ISR RET.],Tabla16[NUM],Tabla1[[#This Row],[CODIGO]])</f>
        <v>0</v>
      </c>
      <c r="J1815" s="28">
        <f>SUMIFS(Tabla16[IVA RET.],Tabla16[NUM],Tabla1[[#This Row],[CODIGO]])</f>
        <v>0</v>
      </c>
      <c r="K1815" t="str">
        <f>FIXED(Tabla1[[#This Row],[TASA 16%]],0)</f>
        <v>0</v>
      </c>
      <c r="L1815" t="str">
        <f>FIXED(Tabla1[[#This Row],[TASA 0%]],0)</f>
        <v>0</v>
      </c>
      <c r="M1815" t="str">
        <f>FIXED(Tabla1[[#This Row],[TASA EXE.]],0)</f>
        <v>0</v>
      </c>
      <c r="N1815" t="str">
        <f>FIXED(Tabla1[[#This Row],[IVA]],0)</f>
        <v>0</v>
      </c>
      <c r="O1815" t="str">
        <f>FIXED(Tabla1[[#This Row],[ISR RET]],0)</f>
        <v>0</v>
      </c>
      <c r="P1815" t="str">
        <f>FIXED(Tabla1[[#This Row],[IVA RET]],0)</f>
        <v>0</v>
      </c>
      <c r="R1815" s="35">
        <f>Tabla1[[#This Row],[TASA 16]]*16%</f>
        <v>0</v>
      </c>
    </row>
    <row r="1816" spans="2:18" x14ac:dyDescent="0.25">
      <c r="B1816" t="str">
        <f>'[1]210 Y RFC'!A1816</f>
        <v>FCA801222L7A</v>
      </c>
      <c r="C1816" t="str">
        <f>'[1]210 Y RFC'!B1816</f>
        <v>210-1813</v>
      </c>
      <c r="D1816" t="str">
        <f>'[1]210 Y RFC'!C1816</f>
        <v>FARMACIA CARREY SA</v>
      </c>
      <c r="E1816" s="28">
        <f>SUMIFS(Tabla16[TASA 16],Tabla16[NUM],Tabla1[[#This Row],[CODIGO]])</f>
        <v>0</v>
      </c>
      <c r="F1816" s="28">
        <f>SUMIFS(Tabla16[TASA 0%],Tabla16[NUM],Tabla1[[#This Row],[CODIGO]])</f>
        <v>0</v>
      </c>
      <c r="G1816" s="28">
        <f>SUMIFS(Tabla16[[EXENTO ]],Tabla16[NUM],Tabla1[[#This Row],[CODIGO]])</f>
        <v>0</v>
      </c>
      <c r="H1816" s="28">
        <f>SUMIFS(Tabla16[IVA],Tabla16[NUM],Tabla1[[#This Row],[CODIGO]])</f>
        <v>0</v>
      </c>
      <c r="I1816" s="28">
        <f>SUMIFS(Tabla16[ISR RET.],Tabla16[NUM],Tabla1[[#This Row],[CODIGO]])</f>
        <v>0</v>
      </c>
      <c r="J1816" s="28">
        <f>SUMIFS(Tabla16[IVA RET.],Tabla16[NUM],Tabla1[[#This Row],[CODIGO]])</f>
        <v>0</v>
      </c>
      <c r="K1816" t="str">
        <f>FIXED(Tabla1[[#This Row],[TASA 16%]],0)</f>
        <v>0</v>
      </c>
      <c r="L1816" t="str">
        <f>FIXED(Tabla1[[#This Row],[TASA 0%]],0)</f>
        <v>0</v>
      </c>
      <c r="M1816" t="str">
        <f>FIXED(Tabla1[[#This Row],[TASA EXE.]],0)</f>
        <v>0</v>
      </c>
      <c r="N1816" t="str">
        <f>FIXED(Tabla1[[#This Row],[IVA]],0)</f>
        <v>0</v>
      </c>
      <c r="O1816" t="str">
        <f>FIXED(Tabla1[[#This Row],[ISR RET]],0)</f>
        <v>0</v>
      </c>
      <c r="P1816" t="str">
        <f>FIXED(Tabla1[[#This Row],[IVA RET]],0)</f>
        <v>0</v>
      </c>
      <c r="R1816" s="35">
        <f>Tabla1[[#This Row],[TASA 16]]*16%</f>
        <v>0</v>
      </c>
    </row>
    <row r="1817" spans="2:18" x14ac:dyDescent="0.25">
      <c r="B1817" t="str">
        <f>'[1]210 Y RFC'!A1817</f>
        <v>MOT791110M87</v>
      </c>
      <c r="C1817" t="str">
        <f>'[1]210 Y RFC'!B1817</f>
        <v>210-1814</v>
      </c>
      <c r="D1817" t="str">
        <f>'[1]210 Y RFC'!C1817</f>
        <v>MOTORMEXA SA DE CV</v>
      </c>
      <c r="E1817" s="28">
        <f>SUMIFS(Tabla16[TASA 16],Tabla16[NUM],Tabla1[[#This Row],[CODIGO]])</f>
        <v>0</v>
      </c>
      <c r="F1817" s="28">
        <f>SUMIFS(Tabla16[TASA 0%],Tabla16[NUM],Tabla1[[#This Row],[CODIGO]])</f>
        <v>0</v>
      </c>
      <c r="G1817" s="28">
        <f>SUMIFS(Tabla16[[EXENTO ]],Tabla16[NUM],Tabla1[[#This Row],[CODIGO]])</f>
        <v>0</v>
      </c>
      <c r="H1817" s="28">
        <f>SUMIFS(Tabla16[IVA],Tabla16[NUM],Tabla1[[#This Row],[CODIGO]])</f>
        <v>0</v>
      </c>
      <c r="I1817" s="28">
        <f>SUMIFS(Tabla16[ISR RET.],Tabla16[NUM],Tabla1[[#This Row],[CODIGO]])</f>
        <v>0</v>
      </c>
      <c r="J1817" s="28">
        <f>SUMIFS(Tabla16[IVA RET.],Tabla16[NUM],Tabla1[[#This Row],[CODIGO]])</f>
        <v>0</v>
      </c>
      <c r="K1817" t="str">
        <f>FIXED(Tabla1[[#This Row],[TASA 16%]],0)</f>
        <v>0</v>
      </c>
      <c r="L1817" t="str">
        <f>FIXED(Tabla1[[#This Row],[TASA 0%]],0)</f>
        <v>0</v>
      </c>
      <c r="M1817" t="str">
        <f>FIXED(Tabla1[[#This Row],[TASA EXE.]],0)</f>
        <v>0</v>
      </c>
      <c r="N1817" t="str">
        <f>FIXED(Tabla1[[#This Row],[IVA]],0)</f>
        <v>0</v>
      </c>
      <c r="O1817" t="str">
        <f>FIXED(Tabla1[[#This Row],[ISR RET]],0)</f>
        <v>0</v>
      </c>
      <c r="P1817" t="str">
        <f>FIXED(Tabla1[[#This Row],[IVA RET]],0)</f>
        <v>0</v>
      </c>
      <c r="R1817" s="35">
        <f>Tabla1[[#This Row],[TASA 16]]*16%</f>
        <v>0</v>
      </c>
    </row>
    <row r="1818" spans="2:18" x14ac:dyDescent="0.25">
      <c r="B1818" t="str">
        <f>'[1]210 Y RFC'!A1818</f>
        <v>HSA030630N73</v>
      </c>
      <c r="C1818" t="str">
        <f>'[1]210 Y RFC'!B1818</f>
        <v>210-1815</v>
      </c>
      <c r="D1818" t="str">
        <f>'[1]210 Y RFC'!C1818</f>
        <v>HEALTH SERVICE ALLIANCE SA DE CV</v>
      </c>
      <c r="E1818" s="28">
        <f>SUMIFS(Tabla16[TASA 16],Tabla16[NUM],Tabla1[[#This Row],[CODIGO]])</f>
        <v>0</v>
      </c>
      <c r="F1818" s="28">
        <f>SUMIFS(Tabla16[TASA 0%],Tabla16[NUM],Tabla1[[#This Row],[CODIGO]])</f>
        <v>0</v>
      </c>
      <c r="G1818" s="28">
        <f>SUMIFS(Tabla16[[EXENTO ]],Tabla16[NUM],Tabla1[[#This Row],[CODIGO]])</f>
        <v>0</v>
      </c>
      <c r="H1818" s="28">
        <f>SUMIFS(Tabla16[IVA],Tabla16[NUM],Tabla1[[#This Row],[CODIGO]])</f>
        <v>0</v>
      </c>
      <c r="I1818" s="28">
        <f>SUMIFS(Tabla16[ISR RET.],Tabla16[NUM],Tabla1[[#This Row],[CODIGO]])</f>
        <v>0</v>
      </c>
      <c r="J1818" s="28">
        <f>SUMIFS(Tabla16[IVA RET.],Tabla16[NUM],Tabla1[[#This Row],[CODIGO]])</f>
        <v>0</v>
      </c>
      <c r="K1818" t="str">
        <f>FIXED(Tabla1[[#This Row],[TASA 16%]],0)</f>
        <v>0</v>
      </c>
      <c r="L1818" t="str">
        <f>FIXED(Tabla1[[#This Row],[TASA 0%]],0)</f>
        <v>0</v>
      </c>
      <c r="M1818" t="str">
        <f>FIXED(Tabla1[[#This Row],[TASA EXE.]],0)</f>
        <v>0</v>
      </c>
      <c r="N1818" t="str">
        <f>FIXED(Tabla1[[#This Row],[IVA]],0)</f>
        <v>0</v>
      </c>
      <c r="O1818" t="str">
        <f>FIXED(Tabla1[[#This Row],[ISR RET]],0)</f>
        <v>0</v>
      </c>
      <c r="P1818" t="str">
        <f>FIXED(Tabla1[[#This Row],[IVA RET]],0)</f>
        <v>0</v>
      </c>
      <c r="R1818" s="35">
        <f>Tabla1[[#This Row],[TASA 16]]*16%</f>
        <v>0</v>
      </c>
    </row>
    <row r="1819" spans="2:18" x14ac:dyDescent="0.25">
      <c r="B1819" t="str">
        <f>'[1]210 Y RFC'!A1819</f>
        <v>MEML660616PG5</v>
      </c>
      <c r="C1819" t="str">
        <f>'[1]210 Y RFC'!B1819</f>
        <v>210-1816</v>
      </c>
      <c r="D1819" t="str">
        <f>'[1]210 Y RFC'!C1819</f>
        <v>MENDOZA MICHEL JOSE LUIS</v>
      </c>
      <c r="E1819" s="28">
        <f>SUMIFS(Tabla16[TASA 16],Tabla16[NUM],Tabla1[[#This Row],[CODIGO]])</f>
        <v>0</v>
      </c>
      <c r="F1819" s="28">
        <f>SUMIFS(Tabla16[TASA 0%],Tabla16[NUM],Tabla1[[#This Row],[CODIGO]])</f>
        <v>0</v>
      </c>
      <c r="G1819" s="28">
        <f>SUMIFS(Tabla16[[EXENTO ]],Tabla16[NUM],Tabla1[[#This Row],[CODIGO]])</f>
        <v>0</v>
      </c>
      <c r="H1819" s="28">
        <f>SUMIFS(Tabla16[IVA],Tabla16[NUM],Tabla1[[#This Row],[CODIGO]])</f>
        <v>0</v>
      </c>
      <c r="I1819" s="28">
        <f>SUMIFS(Tabla16[ISR RET.],Tabla16[NUM],Tabla1[[#This Row],[CODIGO]])</f>
        <v>0</v>
      </c>
      <c r="J1819" s="28">
        <f>SUMIFS(Tabla16[IVA RET.],Tabla16[NUM],Tabla1[[#This Row],[CODIGO]])</f>
        <v>0</v>
      </c>
      <c r="K1819" t="str">
        <f>FIXED(Tabla1[[#This Row],[TASA 16%]],0)</f>
        <v>0</v>
      </c>
      <c r="L1819" t="str">
        <f>FIXED(Tabla1[[#This Row],[TASA 0%]],0)</f>
        <v>0</v>
      </c>
      <c r="M1819" t="str">
        <f>FIXED(Tabla1[[#This Row],[TASA EXE.]],0)</f>
        <v>0</v>
      </c>
      <c r="N1819" t="str">
        <f>FIXED(Tabla1[[#This Row],[IVA]],0)</f>
        <v>0</v>
      </c>
      <c r="O1819" t="str">
        <f>FIXED(Tabla1[[#This Row],[ISR RET]],0)</f>
        <v>0</v>
      </c>
      <c r="P1819" t="str">
        <f>FIXED(Tabla1[[#This Row],[IVA RET]],0)</f>
        <v>0</v>
      </c>
      <c r="R1819" s="35">
        <f>Tabla1[[#This Row],[TASA 16]]*16%</f>
        <v>0</v>
      </c>
    </row>
    <row r="1820" spans="2:18" x14ac:dyDescent="0.25">
      <c r="B1820" t="str">
        <f>'[1]210 Y RFC'!A1820</f>
        <v>MGA0805054B8</v>
      </c>
      <c r="C1820" t="str">
        <f>'[1]210 Y RFC'!B1820</f>
        <v>210-1817</v>
      </c>
      <c r="D1820" t="str">
        <f>'[1]210 Y RFC'!C1820</f>
        <v>MASE GRUPO ABARROTERO SA DE CV</v>
      </c>
      <c r="E1820" s="28">
        <f>SUMIFS(Tabla16[TASA 16],Tabla16[NUM],Tabla1[[#This Row],[CODIGO]])</f>
        <v>0</v>
      </c>
      <c r="F1820" s="28">
        <f>SUMIFS(Tabla16[TASA 0%],Tabla16[NUM],Tabla1[[#This Row],[CODIGO]])</f>
        <v>0</v>
      </c>
      <c r="G1820" s="28">
        <f>SUMIFS(Tabla16[[EXENTO ]],Tabla16[NUM],Tabla1[[#This Row],[CODIGO]])</f>
        <v>0</v>
      </c>
      <c r="H1820" s="28">
        <f>SUMIFS(Tabla16[IVA],Tabla16[NUM],Tabla1[[#This Row],[CODIGO]])</f>
        <v>0</v>
      </c>
      <c r="I1820" s="28">
        <f>SUMIFS(Tabla16[ISR RET.],Tabla16[NUM],Tabla1[[#This Row],[CODIGO]])</f>
        <v>0</v>
      </c>
      <c r="J1820" s="28">
        <f>SUMIFS(Tabla16[IVA RET.],Tabla16[NUM],Tabla1[[#This Row],[CODIGO]])</f>
        <v>0</v>
      </c>
      <c r="K1820" t="str">
        <f>FIXED(Tabla1[[#This Row],[TASA 16%]],0)</f>
        <v>0</v>
      </c>
      <c r="L1820" t="str">
        <f>FIXED(Tabla1[[#This Row],[TASA 0%]],0)</f>
        <v>0</v>
      </c>
      <c r="M1820" t="str">
        <f>FIXED(Tabla1[[#This Row],[TASA EXE.]],0)</f>
        <v>0</v>
      </c>
      <c r="N1820" t="str">
        <f>FIXED(Tabla1[[#This Row],[IVA]],0)</f>
        <v>0</v>
      </c>
      <c r="O1820" t="str">
        <f>FIXED(Tabla1[[#This Row],[ISR RET]],0)</f>
        <v>0</v>
      </c>
      <c r="P1820" t="str">
        <f>FIXED(Tabla1[[#This Row],[IVA RET]],0)</f>
        <v>0</v>
      </c>
      <c r="R1820" s="35">
        <f>Tabla1[[#This Row],[TASA 16]]*16%</f>
        <v>0</v>
      </c>
    </row>
    <row r="1821" spans="2:18" x14ac:dyDescent="0.25">
      <c r="B1821" t="str">
        <f>'[1]210 Y RFC'!A1821</f>
        <v>AUGG5101177S3</v>
      </c>
      <c r="C1821" t="str">
        <f>'[1]210 Y RFC'!B1821</f>
        <v>210-1818</v>
      </c>
      <c r="D1821" t="str">
        <f>'[1]210 Y RFC'!C1821</f>
        <v>ACUÑA GARCIA JOSE GERARDO</v>
      </c>
      <c r="E1821" s="28">
        <f>SUMIFS(Tabla16[TASA 16],Tabla16[NUM],Tabla1[[#This Row],[CODIGO]])</f>
        <v>0</v>
      </c>
      <c r="F1821" s="28">
        <f>SUMIFS(Tabla16[TASA 0%],Tabla16[NUM],Tabla1[[#This Row],[CODIGO]])</f>
        <v>0</v>
      </c>
      <c r="G1821" s="28">
        <f>SUMIFS(Tabla16[[EXENTO ]],Tabla16[NUM],Tabla1[[#This Row],[CODIGO]])</f>
        <v>0</v>
      </c>
      <c r="H1821" s="28">
        <f>SUMIFS(Tabla16[IVA],Tabla16[NUM],Tabla1[[#This Row],[CODIGO]])</f>
        <v>0</v>
      </c>
      <c r="I1821" s="28">
        <f>SUMIFS(Tabla16[ISR RET.],Tabla16[NUM],Tabla1[[#This Row],[CODIGO]])</f>
        <v>0</v>
      </c>
      <c r="J1821" s="28">
        <f>SUMIFS(Tabla16[IVA RET.],Tabla16[NUM],Tabla1[[#This Row],[CODIGO]])</f>
        <v>0</v>
      </c>
      <c r="K1821" t="str">
        <f>FIXED(Tabla1[[#This Row],[TASA 16%]],0)</f>
        <v>0</v>
      </c>
      <c r="L1821" t="str">
        <f>FIXED(Tabla1[[#This Row],[TASA 0%]],0)</f>
        <v>0</v>
      </c>
      <c r="M1821" t="str">
        <f>FIXED(Tabla1[[#This Row],[TASA EXE.]],0)</f>
        <v>0</v>
      </c>
      <c r="N1821" t="str">
        <f>FIXED(Tabla1[[#This Row],[IVA]],0)</f>
        <v>0</v>
      </c>
      <c r="O1821" t="str">
        <f>FIXED(Tabla1[[#This Row],[ISR RET]],0)</f>
        <v>0</v>
      </c>
      <c r="P1821" t="str">
        <f>FIXED(Tabla1[[#This Row],[IVA RET]],0)</f>
        <v>0</v>
      </c>
      <c r="R1821" s="35">
        <f>Tabla1[[#This Row],[TASA 16]]*16%</f>
        <v>0</v>
      </c>
    </row>
    <row r="1822" spans="2:18" x14ac:dyDescent="0.25">
      <c r="B1822" t="str">
        <f>'[1]210 Y RFC'!A1822</f>
        <v>MILH820516HF2</v>
      </c>
      <c r="C1822" t="str">
        <f>'[1]210 Y RFC'!B1822</f>
        <v>210-1819</v>
      </c>
      <c r="D1822" t="str">
        <f>'[1]210 Y RFC'!C1822</f>
        <v>MIRANDA LOPEZ HUGO OSVALDO</v>
      </c>
      <c r="E1822" s="28">
        <f>SUMIFS(Tabla16[TASA 16],Tabla16[NUM],Tabla1[[#This Row],[CODIGO]])</f>
        <v>0</v>
      </c>
      <c r="F1822" s="28">
        <f>SUMIFS(Tabla16[TASA 0%],Tabla16[NUM],Tabla1[[#This Row],[CODIGO]])</f>
        <v>0</v>
      </c>
      <c r="G1822" s="28">
        <f>SUMIFS(Tabla16[[EXENTO ]],Tabla16[NUM],Tabla1[[#This Row],[CODIGO]])</f>
        <v>0</v>
      </c>
      <c r="H1822" s="28">
        <f>SUMIFS(Tabla16[IVA],Tabla16[NUM],Tabla1[[#This Row],[CODIGO]])</f>
        <v>0</v>
      </c>
      <c r="I1822" s="28">
        <f>SUMIFS(Tabla16[ISR RET.],Tabla16[NUM],Tabla1[[#This Row],[CODIGO]])</f>
        <v>0</v>
      </c>
      <c r="J1822" s="28">
        <f>SUMIFS(Tabla16[IVA RET.],Tabla16[NUM],Tabla1[[#This Row],[CODIGO]])</f>
        <v>0</v>
      </c>
      <c r="K1822" t="str">
        <f>FIXED(Tabla1[[#This Row],[TASA 16%]],0)</f>
        <v>0</v>
      </c>
      <c r="L1822" t="str">
        <f>FIXED(Tabla1[[#This Row],[TASA 0%]],0)</f>
        <v>0</v>
      </c>
      <c r="M1822" t="str">
        <f>FIXED(Tabla1[[#This Row],[TASA EXE.]],0)</f>
        <v>0</v>
      </c>
      <c r="N1822" t="str">
        <f>FIXED(Tabla1[[#This Row],[IVA]],0)</f>
        <v>0</v>
      </c>
      <c r="O1822" t="str">
        <f>FIXED(Tabla1[[#This Row],[ISR RET]],0)</f>
        <v>0</v>
      </c>
      <c r="P1822" t="str">
        <f>FIXED(Tabla1[[#This Row],[IVA RET]],0)</f>
        <v>0</v>
      </c>
      <c r="R1822" s="35">
        <f>Tabla1[[#This Row],[TASA 16]]*16%</f>
        <v>0</v>
      </c>
    </row>
    <row r="1823" spans="2:18" x14ac:dyDescent="0.25">
      <c r="B1823" t="str">
        <f>'[1]210 Y RFC'!A1823</f>
        <v>PEHM700701GS5</v>
      </c>
      <c r="C1823" t="str">
        <f>'[1]210 Y RFC'!B1823</f>
        <v>210-1820</v>
      </c>
      <c r="D1823" t="str">
        <f>'[1]210 Y RFC'!C1823</f>
        <v>PEREZ HERNANDEZ MARCO ANTONIO</v>
      </c>
      <c r="E1823" s="28">
        <f>SUMIFS(Tabla16[TASA 16],Tabla16[NUM],Tabla1[[#This Row],[CODIGO]])</f>
        <v>0</v>
      </c>
      <c r="F1823" s="28">
        <f>SUMIFS(Tabla16[TASA 0%],Tabla16[NUM],Tabla1[[#This Row],[CODIGO]])</f>
        <v>0</v>
      </c>
      <c r="G1823" s="28">
        <f>SUMIFS(Tabla16[[EXENTO ]],Tabla16[NUM],Tabla1[[#This Row],[CODIGO]])</f>
        <v>0</v>
      </c>
      <c r="H1823" s="28">
        <f>SUMIFS(Tabla16[IVA],Tabla16[NUM],Tabla1[[#This Row],[CODIGO]])</f>
        <v>0</v>
      </c>
      <c r="I1823" s="28">
        <f>SUMIFS(Tabla16[ISR RET.],Tabla16[NUM],Tabla1[[#This Row],[CODIGO]])</f>
        <v>0</v>
      </c>
      <c r="J1823" s="28">
        <f>SUMIFS(Tabla16[IVA RET.],Tabla16[NUM],Tabla1[[#This Row],[CODIGO]])</f>
        <v>0</v>
      </c>
      <c r="K1823" t="str">
        <f>FIXED(Tabla1[[#This Row],[TASA 16%]],0)</f>
        <v>0</v>
      </c>
      <c r="L1823" t="str">
        <f>FIXED(Tabla1[[#This Row],[TASA 0%]],0)</f>
        <v>0</v>
      </c>
      <c r="M1823" t="str">
        <f>FIXED(Tabla1[[#This Row],[TASA EXE.]],0)</f>
        <v>0</v>
      </c>
      <c r="N1823" t="str">
        <f>FIXED(Tabla1[[#This Row],[IVA]],0)</f>
        <v>0</v>
      </c>
      <c r="O1823" t="str">
        <f>FIXED(Tabla1[[#This Row],[ISR RET]],0)</f>
        <v>0</v>
      </c>
      <c r="P1823" t="str">
        <f>FIXED(Tabla1[[#This Row],[IVA RET]],0)</f>
        <v>0</v>
      </c>
      <c r="R1823" s="35">
        <f>Tabla1[[#This Row],[TASA 16]]*16%</f>
        <v>0</v>
      </c>
    </row>
    <row r="1824" spans="2:18" x14ac:dyDescent="0.25">
      <c r="B1824" t="str">
        <f>'[1]210 Y RFC'!A1824</f>
        <v>PEMS450414BI4</v>
      </c>
      <c r="C1824" t="str">
        <f>'[1]210 Y RFC'!B1824</f>
        <v>210-1821</v>
      </c>
      <c r="D1824" t="str">
        <f>'[1]210 Y RFC'!C1824</f>
        <v>PEREZ MERCADO MARIA SILVIA</v>
      </c>
      <c r="E1824" s="28">
        <f>SUMIFS(Tabla16[TASA 16],Tabla16[NUM],Tabla1[[#This Row],[CODIGO]])</f>
        <v>0</v>
      </c>
      <c r="F1824" s="28">
        <f>SUMIFS(Tabla16[TASA 0%],Tabla16[NUM],Tabla1[[#This Row],[CODIGO]])</f>
        <v>0</v>
      </c>
      <c r="G1824" s="28">
        <f>SUMIFS(Tabla16[[EXENTO ]],Tabla16[NUM],Tabla1[[#This Row],[CODIGO]])</f>
        <v>0</v>
      </c>
      <c r="H1824" s="28">
        <f>SUMIFS(Tabla16[IVA],Tabla16[NUM],Tabla1[[#This Row],[CODIGO]])</f>
        <v>0</v>
      </c>
      <c r="I1824" s="28">
        <f>SUMIFS(Tabla16[ISR RET.],Tabla16[NUM],Tabla1[[#This Row],[CODIGO]])</f>
        <v>0</v>
      </c>
      <c r="J1824" s="28">
        <f>SUMIFS(Tabla16[IVA RET.],Tabla16[NUM],Tabla1[[#This Row],[CODIGO]])</f>
        <v>0</v>
      </c>
      <c r="K1824" t="str">
        <f>FIXED(Tabla1[[#This Row],[TASA 16%]],0)</f>
        <v>0</v>
      </c>
      <c r="L1824" t="str">
        <f>FIXED(Tabla1[[#This Row],[TASA 0%]],0)</f>
        <v>0</v>
      </c>
      <c r="M1824" t="str">
        <f>FIXED(Tabla1[[#This Row],[TASA EXE.]],0)</f>
        <v>0</v>
      </c>
      <c r="N1824" t="str">
        <f>FIXED(Tabla1[[#This Row],[IVA]],0)</f>
        <v>0</v>
      </c>
      <c r="O1824" t="str">
        <f>FIXED(Tabla1[[#This Row],[ISR RET]],0)</f>
        <v>0</v>
      </c>
      <c r="P1824" t="str">
        <f>FIXED(Tabla1[[#This Row],[IVA RET]],0)</f>
        <v>0</v>
      </c>
      <c r="R1824" s="35">
        <f>Tabla1[[#This Row],[TASA 16]]*16%</f>
        <v>0</v>
      </c>
    </row>
    <row r="1825" spans="2:18" x14ac:dyDescent="0.25">
      <c r="B1825" t="str">
        <f>'[1]210 Y RFC'!A1825</f>
        <v>LAGA760128NU9</v>
      </c>
      <c r="C1825" t="str">
        <f>'[1]210 Y RFC'!B1825</f>
        <v>210-1822</v>
      </c>
      <c r="D1825" t="str">
        <f>'[1]210 Y RFC'!C1825</f>
        <v>LARRAGOITI GUADARRAMA ADRIAN</v>
      </c>
      <c r="E1825" s="28">
        <f>SUMIFS(Tabla16[TASA 16],Tabla16[NUM],Tabla1[[#This Row],[CODIGO]])</f>
        <v>0</v>
      </c>
      <c r="F1825" s="28">
        <f>SUMIFS(Tabla16[TASA 0%],Tabla16[NUM],Tabla1[[#This Row],[CODIGO]])</f>
        <v>0</v>
      </c>
      <c r="G1825" s="28">
        <f>SUMIFS(Tabla16[[EXENTO ]],Tabla16[NUM],Tabla1[[#This Row],[CODIGO]])</f>
        <v>0</v>
      </c>
      <c r="H1825" s="28">
        <f>SUMIFS(Tabla16[IVA],Tabla16[NUM],Tabla1[[#This Row],[CODIGO]])</f>
        <v>0</v>
      </c>
      <c r="I1825" s="28">
        <f>SUMIFS(Tabla16[ISR RET.],Tabla16[NUM],Tabla1[[#This Row],[CODIGO]])</f>
        <v>0</v>
      </c>
      <c r="J1825" s="28">
        <f>SUMIFS(Tabla16[IVA RET.],Tabla16[NUM],Tabla1[[#This Row],[CODIGO]])</f>
        <v>0</v>
      </c>
      <c r="K1825" t="str">
        <f>FIXED(Tabla1[[#This Row],[TASA 16%]],0)</f>
        <v>0</v>
      </c>
      <c r="L1825" t="str">
        <f>FIXED(Tabla1[[#This Row],[TASA 0%]],0)</f>
        <v>0</v>
      </c>
      <c r="M1825" t="str">
        <f>FIXED(Tabla1[[#This Row],[TASA EXE.]],0)</f>
        <v>0</v>
      </c>
      <c r="N1825" t="str">
        <f>FIXED(Tabla1[[#This Row],[IVA]],0)</f>
        <v>0</v>
      </c>
      <c r="O1825" t="str">
        <f>FIXED(Tabla1[[#This Row],[ISR RET]],0)</f>
        <v>0</v>
      </c>
      <c r="P1825" t="str">
        <f>FIXED(Tabla1[[#This Row],[IVA RET]],0)</f>
        <v>0</v>
      </c>
      <c r="R1825" s="35">
        <f>Tabla1[[#This Row],[TASA 16]]*16%</f>
        <v>0</v>
      </c>
    </row>
    <row r="1826" spans="2:18" x14ac:dyDescent="0.25">
      <c r="B1826" t="str">
        <f>'[1]210 Y RFC'!A1826</f>
        <v>CMR990901QA4</v>
      </c>
      <c r="C1826" t="str">
        <f>'[1]210 Y RFC'!B1826</f>
        <v>210-1823</v>
      </c>
      <c r="D1826" t="str">
        <f>'[1]210 Y RFC'!C1826</f>
        <v>COMERCIAL MEJIA RIOS SA DE CV</v>
      </c>
      <c r="E1826" s="28">
        <f>SUMIFS(Tabla16[TASA 16],Tabla16[NUM],Tabla1[[#This Row],[CODIGO]])</f>
        <v>0</v>
      </c>
      <c r="F1826" s="28">
        <f>SUMIFS(Tabla16[TASA 0%],Tabla16[NUM],Tabla1[[#This Row],[CODIGO]])</f>
        <v>0</v>
      </c>
      <c r="G1826" s="28">
        <f>SUMIFS(Tabla16[[EXENTO ]],Tabla16[NUM],Tabla1[[#This Row],[CODIGO]])</f>
        <v>0</v>
      </c>
      <c r="H1826" s="28">
        <f>SUMIFS(Tabla16[IVA],Tabla16[NUM],Tabla1[[#This Row],[CODIGO]])</f>
        <v>0</v>
      </c>
      <c r="I1826" s="28">
        <f>SUMIFS(Tabla16[ISR RET.],Tabla16[NUM],Tabla1[[#This Row],[CODIGO]])</f>
        <v>0</v>
      </c>
      <c r="J1826" s="28">
        <f>SUMIFS(Tabla16[IVA RET.],Tabla16[NUM],Tabla1[[#This Row],[CODIGO]])</f>
        <v>0</v>
      </c>
      <c r="K1826" t="str">
        <f>FIXED(Tabla1[[#This Row],[TASA 16%]],0)</f>
        <v>0</v>
      </c>
      <c r="L1826" t="str">
        <f>FIXED(Tabla1[[#This Row],[TASA 0%]],0)</f>
        <v>0</v>
      </c>
      <c r="M1826" t="str">
        <f>FIXED(Tabla1[[#This Row],[TASA EXE.]],0)</f>
        <v>0</v>
      </c>
      <c r="N1826" t="str">
        <f>FIXED(Tabla1[[#This Row],[IVA]],0)</f>
        <v>0</v>
      </c>
      <c r="O1826" t="str">
        <f>FIXED(Tabla1[[#This Row],[ISR RET]],0)</f>
        <v>0</v>
      </c>
      <c r="P1826" t="str">
        <f>FIXED(Tabla1[[#This Row],[IVA RET]],0)</f>
        <v>0</v>
      </c>
      <c r="R1826" s="35">
        <f>Tabla1[[#This Row],[TASA 16]]*16%</f>
        <v>0</v>
      </c>
    </row>
    <row r="1827" spans="2:18" x14ac:dyDescent="0.25">
      <c r="B1827" t="str">
        <f>'[1]210 Y RFC'!A1827</f>
        <v>GSO061220EM3</v>
      </c>
      <c r="C1827" t="str">
        <f>'[1]210 Y RFC'!B1827</f>
        <v>210-1824</v>
      </c>
      <c r="D1827" t="str">
        <f>'[1]210 Y RFC'!C1827</f>
        <v>GRUPO SCA OROZCO SA DE CV</v>
      </c>
      <c r="E1827" s="28">
        <f>SUMIFS(Tabla16[TASA 16],Tabla16[NUM],Tabla1[[#This Row],[CODIGO]])</f>
        <v>0</v>
      </c>
      <c r="F1827" s="28">
        <f>SUMIFS(Tabla16[TASA 0%],Tabla16[NUM],Tabla1[[#This Row],[CODIGO]])</f>
        <v>0</v>
      </c>
      <c r="G1827" s="28">
        <f>SUMIFS(Tabla16[[EXENTO ]],Tabla16[NUM],Tabla1[[#This Row],[CODIGO]])</f>
        <v>0</v>
      </c>
      <c r="H1827" s="28">
        <f>SUMIFS(Tabla16[IVA],Tabla16[NUM],Tabla1[[#This Row],[CODIGO]])</f>
        <v>0</v>
      </c>
      <c r="I1827" s="28">
        <f>SUMIFS(Tabla16[ISR RET.],Tabla16[NUM],Tabla1[[#This Row],[CODIGO]])</f>
        <v>0</v>
      </c>
      <c r="J1827" s="28">
        <f>SUMIFS(Tabla16[IVA RET.],Tabla16[NUM],Tabla1[[#This Row],[CODIGO]])</f>
        <v>0</v>
      </c>
      <c r="K1827" t="str">
        <f>FIXED(Tabla1[[#This Row],[TASA 16%]],0)</f>
        <v>0</v>
      </c>
      <c r="L1827" t="str">
        <f>FIXED(Tabla1[[#This Row],[TASA 0%]],0)</f>
        <v>0</v>
      </c>
      <c r="M1827" t="str">
        <f>FIXED(Tabla1[[#This Row],[TASA EXE.]],0)</f>
        <v>0</v>
      </c>
      <c r="N1827" t="str">
        <f>FIXED(Tabla1[[#This Row],[IVA]],0)</f>
        <v>0</v>
      </c>
      <c r="O1827" t="str">
        <f>FIXED(Tabla1[[#This Row],[ISR RET]],0)</f>
        <v>0</v>
      </c>
      <c r="P1827" t="str">
        <f>FIXED(Tabla1[[#This Row],[IVA RET]],0)</f>
        <v>0</v>
      </c>
      <c r="R1827" s="35">
        <f>Tabla1[[#This Row],[TASA 16]]*16%</f>
        <v>0</v>
      </c>
    </row>
    <row r="1828" spans="2:18" x14ac:dyDescent="0.25">
      <c r="B1828" t="str">
        <f>'[1]210 Y RFC'!A1828</f>
        <v>SBG971124PL2</v>
      </c>
      <c r="C1828" t="str">
        <f>'[1]210 Y RFC'!B1828</f>
        <v>210-1825</v>
      </c>
      <c r="D1828" t="str">
        <f>'[1]210 Y RFC'!C1828</f>
        <v>SEGUROS BANORTE SA DE CV</v>
      </c>
      <c r="E1828" s="28">
        <f>SUMIFS(Tabla16[TASA 16],Tabla16[NUM],Tabla1[[#This Row],[CODIGO]])</f>
        <v>0</v>
      </c>
      <c r="F1828" s="28">
        <f>SUMIFS(Tabla16[TASA 0%],Tabla16[NUM],Tabla1[[#This Row],[CODIGO]])</f>
        <v>0</v>
      </c>
      <c r="G1828" s="28">
        <f>SUMIFS(Tabla16[[EXENTO ]],Tabla16[NUM],Tabla1[[#This Row],[CODIGO]])</f>
        <v>0</v>
      </c>
      <c r="H1828" s="28">
        <f>SUMIFS(Tabla16[IVA],Tabla16[NUM],Tabla1[[#This Row],[CODIGO]])</f>
        <v>0</v>
      </c>
      <c r="I1828" s="28">
        <f>SUMIFS(Tabla16[ISR RET.],Tabla16[NUM],Tabla1[[#This Row],[CODIGO]])</f>
        <v>0</v>
      </c>
      <c r="J1828" s="28">
        <f>SUMIFS(Tabla16[IVA RET.],Tabla16[NUM],Tabla1[[#This Row],[CODIGO]])</f>
        <v>0</v>
      </c>
      <c r="K1828" t="str">
        <f>FIXED(Tabla1[[#This Row],[TASA 16%]],0)</f>
        <v>0</v>
      </c>
      <c r="L1828" t="str">
        <f>FIXED(Tabla1[[#This Row],[TASA 0%]],0)</f>
        <v>0</v>
      </c>
      <c r="M1828" t="str">
        <f>FIXED(Tabla1[[#This Row],[TASA EXE.]],0)</f>
        <v>0</v>
      </c>
      <c r="N1828" t="str">
        <f>FIXED(Tabla1[[#This Row],[IVA]],0)</f>
        <v>0</v>
      </c>
      <c r="O1828" t="str">
        <f>FIXED(Tabla1[[#This Row],[ISR RET]],0)</f>
        <v>0</v>
      </c>
      <c r="P1828" t="str">
        <f>FIXED(Tabla1[[#This Row],[IVA RET]],0)</f>
        <v>0</v>
      </c>
      <c r="R1828" s="35">
        <f>Tabla1[[#This Row],[TASA 16]]*16%</f>
        <v>0</v>
      </c>
    </row>
    <row r="1829" spans="2:18" x14ac:dyDescent="0.25">
      <c r="B1829" t="str">
        <f>'[1]210 Y RFC'!A1829</f>
        <v>HDM001017AS1</v>
      </c>
      <c r="C1829" t="str">
        <f>'[1]210 Y RFC'!B1829</f>
        <v>210-1826</v>
      </c>
      <c r="D1829" t="str">
        <f>'[1]210 Y RFC'!C1829</f>
        <v>HOME DEPOT MEXICO S DE RL DE CV</v>
      </c>
      <c r="E1829" s="28">
        <f>SUMIFS(Tabla16[TASA 16],Tabla16[NUM],Tabla1[[#This Row],[CODIGO]])</f>
        <v>0</v>
      </c>
      <c r="F1829" s="28">
        <f>SUMIFS(Tabla16[TASA 0%],Tabla16[NUM],Tabla1[[#This Row],[CODIGO]])</f>
        <v>0</v>
      </c>
      <c r="G1829" s="28">
        <f>SUMIFS(Tabla16[[EXENTO ]],Tabla16[NUM],Tabla1[[#This Row],[CODIGO]])</f>
        <v>0</v>
      </c>
      <c r="H1829" s="28">
        <f>SUMIFS(Tabla16[IVA],Tabla16[NUM],Tabla1[[#This Row],[CODIGO]])</f>
        <v>0</v>
      </c>
      <c r="I1829" s="28">
        <f>SUMIFS(Tabla16[ISR RET.],Tabla16[NUM],Tabla1[[#This Row],[CODIGO]])</f>
        <v>0</v>
      </c>
      <c r="J1829" s="28">
        <f>SUMIFS(Tabla16[IVA RET.],Tabla16[NUM],Tabla1[[#This Row],[CODIGO]])</f>
        <v>0</v>
      </c>
      <c r="K1829" t="str">
        <f>FIXED(Tabla1[[#This Row],[TASA 16%]],0)</f>
        <v>0</v>
      </c>
      <c r="L1829" t="str">
        <f>FIXED(Tabla1[[#This Row],[TASA 0%]],0)</f>
        <v>0</v>
      </c>
      <c r="M1829" t="str">
        <f>FIXED(Tabla1[[#This Row],[TASA EXE.]],0)</f>
        <v>0</v>
      </c>
      <c r="N1829" t="str">
        <f>FIXED(Tabla1[[#This Row],[IVA]],0)</f>
        <v>0</v>
      </c>
      <c r="O1829" t="str">
        <f>FIXED(Tabla1[[#This Row],[ISR RET]],0)</f>
        <v>0</v>
      </c>
      <c r="P1829" t="str">
        <f>FIXED(Tabla1[[#This Row],[IVA RET]],0)</f>
        <v>0</v>
      </c>
      <c r="R1829" s="35">
        <f>Tabla1[[#This Row],[TASA 16]]*16%</f>
        <v>0</v>
      </c>
    </row>
    <row r="1830" spans="2:18" x14ac:dyDescent="0.25">
      <c r="B1830" t="str">
        <f>'[1]210 Y RFC'!A1830</f>
        <v>KME6910235T9</v>
      </c>
      <c r="C1830" t="str">
        <f>'[1]210 Y RFC'!B1830</f>
        <v>210-1827</v>
      </c>
      <c r="D1830" t="str">
        <f>'[1]210 Y RFC'!C1830</f>
        <v>KODAK MEXICANA SA DE CV</v>
      </c>
      <c r="E1830" s="28">
        <f>SUMIFS(Tabla16[TASA 16],Tabla16[NUM],Tabla1[[#This Row],[CODIGO]])</f>
        <v>0</v>
      </c>
      <c r="F1830" s="28">
        <f>SUMIFS(Tabla16[TASA 0%],Tabla16[NUM],Tabla1[[#This Row],[CODIGO]])</f>
        <v>0</v>
      </c>
      <c r="G1830" s="28">
        <f>SUMIFS(Tabla16[[EXENTO ]],Tabla16[NUM],Tabla1[[#This Row],[CODIGO]])</f>
        <v>0</v>
      </c>
      <c r="H1830" s="28">
        <f>SUMIFS(Tabla16[IVA],Tabla16[NUM],Tabla1[[#This Row],[CODIGO]])</f>
        <v>0</v>
      </c>
      <c r="I1830" s="28">
        <f>SUMIFS(Tabla16[ISR RET.],Tabla16[NUM],Tabla1[[#This Row],[CODIGO]])</f>
        <v>0</v>
      </c>
      <c r="J1830" s="28">
        <f>SUMIFS(Tabla16[IVA RET.],Tabla16[NUM],Tabla1[[#This Row],[CODIGO]])</f>
        <v>0</v>
      </c>
      <c r="K1830" t="str">
        <f>FIXED(Tabla1[[#This Row],[TASA 16%]],0)</f>
        <v>0</v>
      </c>
      <c r="L1830" t="str">
        <f>FIXED(Tabla1[[#This Row],[TASA 0%]],0)</f>
        <v>0</v>
      </c>
      <c r="M1830" t="str">
        <f>FIXED(Tabla1[[#This Row],[TASA EXE.]],0)</f>
        <v>0</v>
      </c>
      <c r="N1830" t="str">
        <f>FIXED(Tabla1[[#This Row],[IVA]],0)</f>
        <v>0</v>
      </c>
      <c r="O1830" t="str">
        <f>FIXED(Tabla1[[#This Row],[ISR RET]],0)</f>
        <v>0</v>
      </c>
      <c r="P1830" t="str">
        <f>FIXED(Tabla1[[#This Row],[IVA RET]],0)</f>
        <v>0</v>
      </c>
      <c r="R1830" s="35">
        <f>Tabla1[[#This Row],[TASA 16]]*16%</f>
        <v>0</v>
      </c>
    </row>
    <row r="1831" spans="2:18" x14ac:dyDescent="0.25">
      <c r="B1831" t="str">
        <f>'[1]210 Y RFC'!A1831</f>
        <v>MACA651219KA8</v>
      </c>
      <c r="C1831" t="str">
        <f>'[1]210 Y RFC'!B1831</f>
        <v>210-1828</v>
      </c>
      <c r="D1831" t="str">
        <f>'[1]210 Y RFC'!C1831</f>
        <v>MARQUEZ CARBAJAL ARMANDO</v>
      </c>
      <c r="E1831" s="28">
        <f>SUMIFS(Tabla16[TASA 16],Tabla16[NUM],Tabla1[[#This Row],[CODIGO]])</f>
        <v>0</v>
      </c>
      <c r="F1831" s="28">
        <f>SUMIFS(Tabla16[TASA 0%],Tabla16[NUM],Tabla1[[#This Row],[CODIGO]])</f>
        <v>0</v>
      </c>
      <c r="G1831" s="28">
        <f>SUMIFS(Tabla16[[EXENTO ]],Tabla16[NUM],Tabla1[[#This Row],[CODIGO]])</f>
        <v>0</v>
      </c>
      <c r="H1831" s="28">
        <f>SUMIFS(Tabla16[IVA],Tabla16[NUM],Tabla1[[#This Row],[CODIGO]])</f>
        <v>0</v>
      </c>
      <c r="I1831" s="28">
        <f>SUMIFS(Tabla16[ISR RET.],Tabla16[NUM],Tabla1[[#This Row],[CODIGO]])</f>
        <v>0</v>
      </c>
      <c r="J1831" s="28">
        <f>SUMIFS(Tabla16[IVA RET.],Tabla16[NUM],Tabla1[[#This Row],[CODIGO]])</f>
        <v>0</v>
      </c>
      <c r="K1831" t="str">
        <f>FIXED(Tabla1[[#This Row],[TASA 16%]],0)</f>
        <v>0</v>
      </c>
      <c r="L1831" t="str">
        <f>FIXED(Tabla1[[#This Row],[TASA 0%]],0)</f>
        <v>0</v>
      </c>
      <c r="M1831" t="str">
        <f>FIXED(Tabla1[[#This Row],[TASA EXE.]],0)</f>
        <v>0</v>
      </c>
      <c r="N1831" t="str">
        <f>FIXED(Tabla1[[#This Row],[IVA]],0)</f>
        <v>0</v>
      </c>
      <c r="O1831" t="str">
        <f>FIXED(Tabla1[[#This Row],[ISR RET]],0)</f>
        <v>0</v>
      </c>
      <c r="P1831" t="str">
        <f>FIXED(Tabla1[[#This Row],[IVA RET]],0)</f>
        <v>0</v>
      </c>
      <c r="R1831" s="35">
        <f>Tabla1[[#This Row],[TASA 16]]*16%</f>
        <v>0</v>
      </c>
    </row>
    <row r="1832" spans="2:18" x14ac:dyDescent="0.25">
      <c r="B1832" t="str">
        <f>'[1]210 Y RFC'!A1832</f>
        <v>YAAR4601152Q4</v>
      </c>
      <c r="C1832" t="str">
        <f>'[1]210 Y RFC'!B1832</f>
        <v>210-1829</v>
      </c>
      <c r="D1832" t="str">
        <f>'[1]210 Y RFC'!C1832</f>
        <v>YSAAC ALCALA RAMON</v>
      </c>
      <c r="E1832" s="28">
        <f>SUMIFS(Tabla16[TASA 16],Tabla16[NUM],Tabla1[[#This Row],[CODIGO]])</f>
        <v>0</v>
      </c>
      <c r="F1832" s="28">
        <f>SUMIFS(Tabla16[TASA 0%],Tabla16[NUM],Tabla1[[#This Row],[CODIGO]])</f>
        <v>0</v>
      </c>
      <c r="G1832" s="28">
        <f>SUMIFS(Tabla16[[EXENTO ]],Tabla16[NUM],Tabla1[[#This Row],[CODIGO]])</f>
        <v>0</v>
      </c>
      <c r="H1832" s="28">
        <f>SUMIFS(Tabla16[IVA],Tabla16[NUM],Tabla1[[#This Row],[CODIGO]])</f>
        <v>0</v>
      </c>
      <c r="I1832" s="28">
        <f>SUMIFS(Tabla16[ISR RET.],Tabla16[NUM],Tabla1[[#This Row],[CODIGO]])</f>
        <v>0</v>
      </c>
      <c r="J1832" s="28">
        <f>SUMIFS(Tabla16[IVA RET.],Tabla16[NUM],Tabla1[[#This Row],[CODIGO]])</f>
        <v>0</v>
      </c>
      <c r="K1832" t="str">
        <f>FIXED(Tabla1[[#This Row],[TASA 16%]],0)</f>
        <v>0</v>
      </c>
      <c r="L1832" t="str">
        <f>FIXED(Tabla1[[#This Row],[TASA 0%]],0)</f>
        <v>0</v>
      </c>
      <c r="M1832" t="str">
        <f>FIXED(Tabla1[[#This Row],[TASA EXE.]],0)</f>
        <v>0</v>
      </c>
      <c r="N1832" t="str">
        <f>FIXED(Tabla1[[#This Row],[IVA]],0)</f>
        <v>0</v>
      </c>
      <c r="O1832" t="str">
        <f>FIXED(Tabla1[[#This Row],[ISR RET]],0)</f>
        <v>0</v>
      </c>
      <c r="P1832" t="str">
        <f>FIXED(Tabla1[[#This Row],[IVA RET]],0)</f>
        <v>0</v>
      </c>
      <c r="R1832" s="35">
        <f>Tabla1[[#This Row],[TASA 16]]*16%</f>
        <v>0</v>
      </c>
    </row>
    <row r="1833" spans="2:18" x14ac:dyDescent="0.25">
      <c r="B1833" t="str">
        <f>'[1]210 Y RFC'!A1833</f>
        <v>GFE030603LU2</v>
      </c>
      <c r="C1833" t="str">
        <f>'[1]210 Y RFC'!B1833</f>
        <v>210-1830</v>
      </c>
      <c r="D1833" t="str">
        <f>'[1]210 Y RFC'!C1833</f>
        <v>GEMINIS FARMACIAS ESPECIALIZADAS SA DE CV</v>
      </c>
      <c r="E1833" s="28">
        <f>SUMIFS(Tabla16[TASA 16],Tabla16[NUM],Tabla1[[#This Row],[CODIGO]])</f>
        <v>0</v>
      </c>
      <c r="F1833" s="28">
        <f>SUMIFS(Tabla16[TASA 0%],Tabla16[NUM],Tabla1[[#This Row],[CODIGO]])</f>
        <v>0</v>
      </c>
      <c r="G1833" s="28">
        <f>SUMIFS(Tabla16[[EXENTO ]],Tabla16[NUM],Tabla1[[#This Row],[CODIGO]])</f>
        <v>0</v>
      </c>
      <c r="H1833" s="28">
        <f>SUMIFS(Tabla16[IVA],Tabla16[NUM],Tabla1[[#This Row],[CODIGO]])</f>
        <v>0</v>
      </c>
      <c r="I1833" s="28">
        <f>SUMIFS(Tabla16[ISR RET.],Tabla16[NUM],Tabla1[[#This Row],[CODIGO]])</f>
        <v>0</v>
      </c>
      <c r="J1833" s="28">
        <f>SUMIFS(Tabla16[IVA RET.],Tabla16[NUM],Tabla1[[#This Row],[CODIGO]])</f>
        <v>0</v>
      </c>
      <c r="K1833" t="str">
        <f>FIXED(Tabla1[[#This Row],[TASA 16%]],0)</f>
        <v>0</v>
      </c>
      <c r="L1833" t="str">
        <f>FIXED(Tabla1[[#This Row],[TASA 0%]],0)</f>
        <v>0</v>
      </c>
      <c r="M1833" t="str">
        <f>FIXED(Tabla1[[#This Row],[TASA EXE.]],0)</f>
        <v>0</v>
      </c>
      <c r="N1833" t="str">
        <f>FIXED(Tabla1[[#This Row],[IVA]],0)</f>
        <v>0</v>
      </c>
      <c r="O1833" t="str">
        <f>FIXED(Tabla1[[#This Row],[ISR RET]],0)</f>
        <v>0</v>
      </c>
      <c r="P1833" t="str">
        <f>FIXED(Tabla1[[#This Row],[IVA RET]],0)</f>
        <v>0</v>
      </c>
      <c r="R1833" s="35">
        <f>Tabla1[[#This Row],[TASA 16]]*16%</f>
        <v>0</v>
      </c>
    </row>
    <row r="1834" spans="2:18" x14ac:dyDescent="0.25">
      <c r="B1834" t="str">
        <f>'[1]210 Y RFC'!A1834</f>
        <v>GEL000105756</v>
      </c>
      <c r="C1834" t="str">
        <f>'[1]210 Y RFC'!B1834</f>
        <v>210-1831</v>
      </c>
      <c r="D1834" t="str">
        <f>'[1]210 Y RFC'!C1834</f>
        <v>GELPHARMA SA DE CV</v>
      </c>
      <c r="E1834" s="28">
        <f>SUMIFS(Tabla16[TASA 16],Tabla16[NUM],Tabla1[[#This Row],[CODIGO]])</f>
        <v>0</v>
      </c>
      <c r="F1834" s="28">
        <f>SUMIFS(Tabla16[TASA 0%],Tabla16[NUM],Tabla1[[#This Row],[CODIGO]])</f>
        <v>0</v>
      </c>
      <c r="G1834" s="28">
        <f>SUMIFS(Tabla16[[EXENTO ]],Tabla16[NUM],Tabla1[[#This Row],[CODIGO]])</f>
        <v>0</v>
      </c>
      <c r="H1834" s="28">
        <f>SUMIFS(Tabla16[IVA],Tabla16[NUM],Tabla1[[#This Row],[CODIGO]])</f>
        <v>0</v>
      </c>
      <c r="I1834" s="28">
        <f>SUMIFS(Tabla16[ISR RET.],Tabla16[NUM],Tabla1[[#This Row],[CODIGO]])</f>
        <v>0</v>
      </c>
      <c r="J1834" s="28">
        <f>SUMIFS(Tabla16[IVA RET.],Tabla16[NUM],Tabla1[[#This Row],[CODIGO]])</f>
        <v>0</v>
      </c>
      <c r="K1834" t="str">
        <f>FIXED(Tabla1[[#This Row],[TASA 16%]],0)</f>
        <v>0</v>
      </c>
      <c r="L1834" t="str">
        <f>FIXED(Tabla1[[#This Row],[TASA 0%]],0)</f>
        <v>0</v>
      </c>
      <c r="M1834" t="str">
        <f>FIXED(Tabla1[[#This Row],[TASA EXE.]],0)</f>
        <v>0</v>
      </c>
      <c r="N1834" t="str">
        <f>FIXED(Tabla1[[#This Row],[IVA]],0)</f>
        <v>0</v>
      </c>
      <c r="O1834" t="str">
        <f>FIXED(Tabla1[[#This Row],[ISR RET]],0)</f>
        <v>0</v>
      </c>
      <c r="P1834" t="str">
        <f>FIXED(Tabla1[[#This Row],[IVA RET]],0)</f>
        <v>0</v>
      </c>
      <c r="R1834" s="35">
        <f>Tabla1[[#This Row],[TASA 16]]*16%</f>
        <v>0</v>
      </c>
    </row>
    <row r="1835" spans="2:18" x14ac:dyDescent="0.25">
      <c r="B1835" t="str">
        <f>'[1]210 Y RFC'!A1835</f>
        <v>BONF591003LE5</v>
      </c>
      <c r="C1835" t="str">
        <f>'[1]210 Y RFC'!B1835</f>
        <v>210-1832</v>
      </c>
      <c r="D1835" t="str">
        <f>'[1]210 Y RFC'!C1835</f>
        <v>BORREGO NAVARRO FERNANDO</v>
      </c>
      <c r="E1835" s="28">
        <f>SUMIFS(Tabla16[TASA 16],Tabla16[NUM],Tabla1[[#This Row],[CODIGO]])</f>
        <v>0</v>
      </c>
      <c r="F1835" s="28">
        <f>SUMIFS(Tabla16[TASA 0%],Tabla16[NUM],Tabla1[[#This Row],[CODIGO]])</f>
        <v>0</v>
      </c>
      <c r="G1835" s="28">
        <f>SUMIFS(Tabla16[[EXENTO ]],Tabla16[NUM],Tabla1[[#This Row],[CODIGO]])</f>
        <v>0</v>
      </c>
      <c r="H1835" s="28">
        <f>SUMIFS(Tabla16[IVA],Tabla16[NUM],Tabla1[[#This Row],[CODIGO]])</f>
        <v>0</v>
      </c>
      <c r="I1835" s="28">
        <f>SUMIFS(Tabla16[ISR RET.],Tabla16[NUM],Tabla1[[#This Row],[CODIGO]])</f>
        <v>0</v>
      </c>
      <c r="J1835" s="28">
        <f>SUMIFS(Tabla16[IVA RET.],Tabla16[NUM],Tabla1[[#This Row],[CODIGO]])</f>
        <v>0</v>
      </c>
      <c r="K1835" t="str">
        <f>FIXED(Tabla1[[#This Row],[TASA 16%]],0)</f>
        <v>0</v>
      </c>
      <c r="L1835" t="str">
        <f>FIXED(Tabla1[[#This Row],[TASA 0%]],0)</f>
        <v>0</v>
      </c>
      <c r="M1835" t="str">
        <f>FIXED(Tabla1[[#This Row],[TASA EXE.]],0)</f>
        <v>0</v>
      </c>
      <c r="N1835" t="str">
        <f>FIXED(Tabla1[[#This Row],[IVA]],0)</f>
        <v>0</v>
      </c>
      <c r="O1835" t="str">
        <f>FIXED(Tabla1[[#This Row],[ISR RET]],0)</f>
        <v>0</v>
      </c>
      <c r="P1835" t="str">
        <f>FIXED(Tabla1[[#This Row],[IVA RET]],0)</f>
        <v>0</v>
      </c>
      <c r="R1835" s="35">
        <f>Tabla1[[#This Row],[TASA 16]]*16%</f>
        <v>0</v>
      </c>
    </row>
    <row r="1836" spans="2:18" x14ac:dyDescent="0.25">
      <c r="B1836" t="str">
        <f>'[1]210 Y RFC'!A1836</f>
        <v>LIM9503168K3</v>
      </c>
      <c r="C1836" t="str">
        <f>'[1]210 Y RFC'!B1836</f>
        <v>210-1833</v>
      </c>
      <c r="D1836" t="str">
        <f>'[1]210 Y RFC'!C1836</f>
        <v>LINEA DE INSUMOS MEDICOS SA DE CV</v>
      </c>
      <c r="E1836" s="28">
        <f>SUMIFS(Tabla16[TASA 16],Tabla16[NUM],Tabla1[[#This Row],[CODIGO]])</f>
        <v>0</v>
      </c>
      <c r="F1836" s="28">
        <f>SUMIFS(Tabla16[TASA 0%],Tabla16[NUM],Tabla1[[#This Row],[CODIGO]])</f>
        <v>0</v>
      </c>
      <c r="G1836" s="28">
        <f>SUMIFS(Tabla16[[EXENTO ]],Tabla16[NUM],Tabla1[[#This Row],[CODIGO]])</f>
        <v>0</v>
      </c>
      <c r="H1836" s="28">
        <f>SUMIFS(Tabla16[IVA],Tabla16[NUM],Tabla1[[#This Row],[CODIGO]])</f>
        <v>0</v>
      </c>
      <c r="I1836" s="28">
        <f>SUMIFS(Tabla16[ISR RET.],Tabla16[NUM],Tabla1[[#This Row],[CODIGO]])</f>
        <v>0</v>
      </c>
      <c r="J1836" s="28">
        <f>SUMIFS(Tabla16[IVA RET.],Tabla16[NUM],Tabla1[[#This Row],[CODIGO]])</f>
        <v>0</v>
      </c>
      <c r="K1836" t="str">
        <f>FIXED(Tabla1[[#This Row],[TASA 16%]],0)</f>
        <v>0</v>
      </c>
      <c r="L1836" t="str">
        <f>FIXED(Tabla1[[#This Row],[TASA 0%]],0)</f>
        <v>0</v>
      </c>
      <c r="M1836" t="str">
        <f>FIXED(Tabla1[[#This Row],[TASA EXE.]],0)</f>
        <v>0</v>
      </c>
      <c r="N1836" t="str">
        <f>FIXED(Tabla1[[#This Row],[IVA]],0)</f>
        <v>0</v>
      </c>
      <c r="O1836" t="str">
        <f>FIXED(Tabla1[[#This Row],[ISR RET]],0)</f>
        <v>0</v>
      </c>
      <c r="P1836" t="str">
        <f>FIXED(Tabla1[[#This Row],[IVA RET]],0)</f>
        <v>0</v>
      </c>
      <c r="R1836" s="35">
        <f>Tabla1[[#This Row],[TASA 16]]*16%</f>
        <v>0</v>
      </c>
    </row>
    <row r="1837" spans="2:18" x14ac:dyDescent="0.25">
      <c r="B1837" t="str">
        <f>'[1]210 Y RFC'!A1837</f>
        <v>SPR911028J80</v>
      </c>
      <c r="C1837" t="str">
        <f>'[1]210 Y RFC'!B1837</f>
        <v>210-1834</v>
      </c>
      <c r="D1837" t="str">
        <f>'[1]210 Y RFC'!C1837</f>
        <v>SELECTO PRODUCTOS SA DE CV</v>
      </c>
      <c r="E1837" s="28">
        <f>SUMIFS(Tabla16[TASA 16],Tabla16[NUM],Tabla1[[#This Row],[CODIGO]])</f>
        <v>0</v>
      </c>
      <c r="F1837" s="28">
        <f>SUMIFS(Tabla16[TASA 0%],Tabla16[NUM],Tabla1[[#This Row],[CODIGO]])</f>
        <v>0</v>
      </c>
      <c r="G1837" s="28">
        <f>SUMIFS(Tabla16[[EXENTO ]],Tabla16[NUM],Tabla1[[#This Row],[CODIGO]])</f>
        <v>0</v>
      </c>
      <c r="H1837" s="28">
        <f>SUMIFS(Tabla16[IVA],Tabla16[NUM],Tabla1[[#This Row],[CODIGO]])</f>
        <v>0</v>
      </c>
      <c r="I1837" s="28">
        <f>SUMIFS(Tabla16[ISR RET.],Tabla16[NUM],Tabla1[[#This Row],[CODIGO]])</f>
        <v>0</v>
      </c>
      <c r="J1837" s="28">
        <f>SUMIFS(Tabla16[IVA RET.],Tabla16[NUM],Tabla1[[#This Row],[CODIGO]])</f>
        <v>0</v>
      </c>
      <c r="K1837" t="str">
        <f>FIXED(Tabla1[[#This Row],[TASA 16%]],0)</f>
        <v>0</v>
      </c>
      <c r="L1837" t="str">
        <f>FIXED(Tabla1[[#This Row],[TASA 0%]],0)</f>
        <v>0</v>
      </c>
      <c r="M1837" t="str">
        <f>FIXED(Tabla1[[#This Row],[TASA EXE.]],0)</f>
        <v>0</v>
      </c>
      <c r="N1837" t="str">
        <f>FIXED(Tabla1[[#This Row],[IVA]],0)</f>
        <v>0</v>
      </c>
      <c r="O1837" t="str">
        <f>FIXED(Tabla1[[#This Row],[ISR RET]],0)</f>
        <v>0</v>
      </c>
      <c r="P1837" t="str">
        <f>FIXED(Tabla1[[#This Row],[IVA RET]],0)</f>
        <v>0</v>
      </c>
      <c r="R1837" s="35">
        <f>Tabla1[[#This Row],[TASA 16]]*16%</f>
        <v>0</v>
      </c>
    </row>
    <row r="1838" spans="2:18" x14ac:dyDescent="0.25">
      <c r="B1838" t="str">
        <f>'[1]210 Y RFC'!A1838</f>
        <v>VATR7612288S8</v>
      </c>
      <c r="C1838" t="str">
        <f>'[1]210 Y RFC'!B1838</f>
        <v>210-1835</v>
      </c>
      <c r="D1838" t="str">
        <f>'[1]210 Y RFC'!C1838</f>
        <v>VARELA TORRES RAFAEL</v>
      </c>
      <c r="E1838" s="28">
        <f>SUMIFS(Tabla16[TASA 16],Tabla16[NUM],Tabla1[[#This Row],[CODIGO]])</f>
        <v>0</v>
      </c>
      <c r="F1838" s="28">
        <f>SUMIFS(Tabla16[TASA 0%],Tabla16[NUM],Tabla1[[#This Row],[CODIGO]])</f>
        <v>0</v>
      </c>
      <c r="G1838" s="28">
        <f>SUMIFS(Tabla16[[EXENTO ]],Tabla16[NUM],Tabla1[[#This Row],[CODIGO]])</f>
        <v>0</v>
      </c>
      <c r="H1838" s="28">
        <f>SUMIFS(Tabla16[IVA],Tabla16[NUM],Tabla1[[#This Row],[CODIGO]])</f>
        <v>0</v>
      </c>
      <c r="I1838" s="28">
        <f>SUMIFS(Tabla16[ISR RET.],Tabla16[NUM],Tabla1[[#This Row],[CODIGO]])</f>
        <v>0</v>
      </c>
      <c r="J1838" s="28">
        <f>SUMIFS(Tabla16[IVA RET.],Tabla16[NUM],Tabla1[[#This Row],[CODIGO]])</f>
        <v>0</v>
      </c>
      <c r="K1838" t="str">
        <f>FIXED(Tabla1[[#This Row],[TASA 16%]],0)</f>
        <v>0</v>
      </c>
      <c r="L1838" t="str">
        <f>FIXED(Tabla1[[#This Row],[TASA 0%]],0)</f>
        <v>0</v>
      </c>
      <c r="M1838" t="str">
        <f>FIXED(Tabla1[[#This Row],[TASA EXE.]],0)</f>
        <v>0</v>
      </c>
      <c r="N1838" t="str">
        <f>FIXED(Tabla1[[#This Row],[IVA]],0)</f>
        <v>0</v>
      </c>
      <c r="O1838" t="str">
        <f>FIXED(Tabla1[[#This Row],[ISR RET]],0)</f>
        <v>0</v>
      </c>
      <c r="P1838" t="str">
        <f>FIXED(Tabla1[[#This Row],[IVA RET]],0)</f>
        <v>0</v>
      </c>
      <c r="R1838" s="35">
        <f>Tabla1[[#This Row],[TASA 16]]*16%</f>
        <v>0</v>
      </c>
    </row>
    <row r="1839" spans="2:18" x14ac:dyDescent="0.25">
      <c r="B1839" t="str">
        <f>'[1]210 Y RFC'!A1839</f>
        <v>MAIC830523CN3</v>
      </c>
      <c r="C1839" t="str">
        <f>'[1]210 Y RFC'!B1839</f>
        <v>210-1836</v>
      </c>
      <c r="D1839" t="str">
        <f>'[1]210 Y RFC'!C1839</f>
        <v>MARTINEZ IBARRA CRISTIAN DAMIAN</v>
      </c>
      <c r="E1839" s="28">
        <f>SUMIFS(Tabla16[TASA 16],Tabla16[NUM],Tabla1[[#This Row],[CODIGO]])</f>
        <v>0</v>
      </c>
      <c r="F1839" s="28">
        <f>SUMIFS(Tabla16[TASA 0%],Tabla16[NUM],Tabla1[[#This Row],[CODIGO]])</f>
        <v>0</v>
      </c>
      <c r="G1839" s="28">
        <f>SUMIFS(Tabla16[[EXENTO ]],Tabla16[NUM],Tabla1[[#This Row],[CODIGO]])</f>
        <v>0</v>
      </c>
      <c r="H1839" s="28">
        <f>SUMIFS(Tabla16[IVA],Tabla16[NUM],Tabla1[[#This Row],[CODIGO]])</f>
        <v>0</v>
      </c>
      <c r="I1839" s="28">
        <f>SUMIFS(Tabla16[ISR RET.],Tabla16[NUM],Tabla1[[#This Row],[CODIGO]])</f>
        <v>0</v>
      </c>
      <c r="J1839" s="28">
        <f>SUMIFS(Tabla16[IVA RET.],Tabla16[NUM],Tabla1[[#This Row],[CODIGO]])</f>
        <v>0</v>
      </c>
      <c r="K1839" t="str">
        <f>FIXED(Tabla1[[#This Row],[TASA 16%]],0)</f>
        <v>0</v>
      </c>
      <c r="L1839" t="str">
        <f>FIXED(Tabla1[[#This Row],[TASA 0%]],0)</f>
        <v>0</v>
      </c>
      <c r="M1839" t="str">
        <f>FIXED(Tabla1[[#This Row],[TASA EXE.]],0)</f>
        <v>0</v>
      </c>
      <c r="N1839" t="str">
        <f>FIXED(Tabla1[[#This Row],[IVA]],0)</f>
        <v>0</v>
      </c>
      <c r="O1839" t="str">
        <f>FIXED(Tabla1[[#This Row],[ISR RET]],0)</f>
        <v>0</v>
      </c>
      <c r="P1839" t="str">
        <f>FIXED(Tabla1[[#This Row],[IVA RET]],0)</f>
        <v>0</v>
      </c>
      <c r="R1839" s="35">
        <f>Tabla1[[#This Row],[TASA 16]]*16%</f>
        <v>0</v>
      </c>
    </row>
    <row r="1840" spans="2:18" x14ac:dyDescent="0.25">
      <c r="B1840" t="str">
        <f>'[1]210 Y RFC'!A1840</f>
        <v>CME910715UB9</v>
      </c>
      <c r="C1840" t="str">
        <f>'[1]210 Y RFC'!B1840</f>
        <v>210-1837</v>
      </c>
      <c r="D1840" t="str">
        <f>'[1]210 Y RFC'!C1840</f>
        <v>COSTCO DE MEXICO SA DE CV</v>
      </c>
      <c r="E1840" s="28">
        <f>SUMIFS(Tabla16[TASA 16],Tabla16[NUM],Tabla1[[#This Row],[CODIGO]])</f>
        <v>722906.3125</v>
      </c>
      <c r="F1840" s="28">
        <f>SUMIFS(Tabla16[TASA 0%],Tabla16[NUM],Tabla1[[#This Row],[CODIGO]])</f>
        <v>5223.9475000000084</v>
      </c>
      <c r="G1840" s="28">
        <f>SUMIFS(Tabla16[[EXENTO ]],Tabla16[NUM],Tabla1[[#This Row],[CODIGO]])</f>
        <v>0</v>
      </c>
      <c r="H1840" s="28">
        <f>SUMIFS(Tabla16[IVA],Tabla16[NUM],Tabla1[[#This Row],[CODIGO]])</f>
        <v>115665.01</v>
      </c>
      <c r="I1840" s="28">
        <f>SUMIFS(Tabla16[ISR RET.],Tabla16[NUM],Tabla1[[#This Row],[CODIGO]])</f>
        <v>0</v>
      </c>
      <c r="J1840" s="28">
        <f>SUMIFS(Tabla16[IVA RET.],Tabla16[NUM],Tabla1[[#This Row],[CODIGO]])</f>
        <v>0</v>
      </c>
      <c r="K1840" t="str">
        <f>FIXED(Tabla1[[#This Row],[TASA 16%]],0)</f>
        <v>722,906</v>
      </c>
      <c r="L1840" t="str">
        <f>FIXED(Tabla1[[#This Row],[TASA 0%]],0)</f>
        <v>5,224</v>
      </c>
      <c r="M1840" t="str">
        <f>FIXED(Tabla1[[#This Row],[TASA EXE.]],0)</f>
        <v>0</v>
      </c>
      <c r="N1840" t="str">
        <f>FIXED(Tabla1[[#This Row],[IVA]],0)</f>
        <v>115,665</v>
      </c>
      <c r="O1840" t="str">
        <f>FIXED(Tabla1[[#This Row],[ISR RET]],0)</f>
        <v>0</v>
      </c>
      <c r="P1840" t="str">
        <f>FIXED(Tabla1[[#This Row],[IVA RET]],0)</f>
        <v>0</v>
      </c>
      <c r="R1840" s="35">
        <f>Tabla1[[#This Row],[TASA 16]]*16%</f>
        <v>115664.96000000001</v>
      </c>
    </row>
    <row r="1841" spans="2:20" x14ac:dyDescent="0.25">
      <c r="B1841" t="str">
        <f>'[1]210 Y RFC'!A1841</f>
        <v>AAMJ790813FH7</v>
      </c>
      <c r="C1841" t="str">
        <f>'[1]210 Y RFC'!B1841</f>
        <v>210-1838</v>
      </c>
      <c r="D1841" t="str">
        <f>'[1]210 Y RFC'!C1841</f>
        <v>ALARCON MONTELONGO JORGE ANTONIO</v>
      </c>
      <c r="E1841" s="28">
        <f>SUMIFS(Tabla16[TASA 16],Tabla16[NUM],Tabla1[[#This Row],[CODIGO]])</f>
        <v>0</v>
      </c>
      <c r="F1841" s="28">
        <f>SUMIFS(Tabla16[TASA 0%],Tabla16[NUM],Tabla1[[#This Row],[CODIGO]])</f>
        <v>0</v>
      </c>
      <c r="G1841" s="28">
        <f>SUMIFS(Tabla16[[EXENTO ]],Tabla16[NUM],Tabla1[[#This Row],[CODIGO]])</f>
        <v>0</v>
      </c>
      <c r="H1841" s="28">
        <f>SUMIFS(Tabla16[IVA],Tabla16[NUM],Tabla1[[#This Row],[CODIGO]])</f>
        <v>0</v>
      </c>
      <c r="I1841" s="28">
        <f>SUMIFS(Tabla16[ISR RET.],Tabla16[NUM],Tabla1[[#This Row],[CODIGO]])</f>
        <v>0</v>
      </c>
      <c r="J1841" s="28">
        <f>SUMIFS(Tabla16[IVA RET.],Tabla16[NUM],Tabla1[[#This Row],[CODIGO]])</f>
        <v>0</v>
      </c>
      <c r="K1841" t="str">
        <f>FIXED(Tabla1[[#This Row],[TASA 16%]],0)</f>
        <v>0</v>
      </c>
      <c r="L1841" t="str">
        <f>FIXED(Tabla1[[#This Row],[TASA 0%]],0)</f>
        <v>0</v>
      </c>
      <c r="M1841" t="str">
        <f>FIXED(Tabla1[[#This Row],[TASA EXE.]],0)</f>
        <v>0</v>
      </c>
      <c r="N1841" t="str">
        <f>FIXED(Tabla1[[#This Row],[IVA]],0)</f>
        <v>0</v>
      </c>
      <c r="O1841" t="str">
        <f>FIXED(Tabla1[[#This Row],[ISR RET]],0)</f>
        <v>0</v>
      </c>
      <c r="P1841" t="str">
        <f>FIXED(Tabla1[[#This Row],[IVA RET]],0)</f>
        <v>0</v>
      </c>
      <c r="R1841" s="35">
        <f>Tabla1[[#This Row],[TASA 16]]*16%</f>
        <v>0</v>
      </c>
    </row>
    <row r="1842" spans="2:20" x14ac:dyDescent="0.25">
      <c r="B1842" t="str">
        <f>'[1]210 Y RFC'!A1842</f>
        <v>PAC0701255R2</v>
      </c>
      <c r="C1842" t="str">
        <f>'[1]210 Y RFC'!B1842</f>
        <v>210-1839</v>
      </c>
      <c r="D1842" t="str">
        <f>'[1]210 Y RFC'!C1842</f>
        <v>PROVEEDORA AGRICOLA EL CAMPEON SA DE CV</v>
      </c>
      <c r="E1842" s="28">
        <f>SUMIFS(Tabla16[TASA 16],Tabla16[NUM],Tabla1[[#This Row],[CODIGO]])</f>
        <v>0</v>
      </c>
      <c r="F1842" s="28">
        <f>SUMIFS(Tabla16[TASA 0%],Tabla16[NUM],Tabla1[[#This Row],[CODIGO]])</f>
        <v>0</v>
      </c>
      <c r="G1842" s="28">
        <f>SUMIFS(Tabla16[[EXENTO ]],Tabla16[NUM],Tabla1[[#This Row],[CODIGO]])</f>
        <v>0</v>
      </c>
      <c r="H1842" s="28">
        <f>SUMIFS(Tabla16[IVA],Tabla16[NUM],Tabla1[[#This Row],[CODIGO]])</f>
        <v>0</v>
      </c>
      <c r="I1842" s="28">
        <f>SUMIFS(Tabla16[ISR RET.],Tabla16[NUM],Tabla1[[#This Row],[CODIGO]])</f>
        <v>0</v>
      </c>
      <c r="J1842" s="28">
        <f>SUMIFS(Tabla16[IVA RET.],Tabla16[NUM],Tabla1[[#This Row],[CODIGO]])</f>
        <v>0</v>
      </c>
      <c r="K1842" t="str">
        <f>FIXED(Tabla1[[#This Row],[TASA 16%]],0)</f>
        <v>0</v>
      </c>
      <c r="L1842" t="str">
        <f>FIXED(Tabla1[[#This Row],[TASA 0%]],0)</f>
        <v>0</v>
      </c>
      <c r="M1842" t="str">
        <f>FIXED(Tabla1[[#This Row],[TASA EXE.]],0)</f>
        <v>0</v>
      </c>
      <c r="N1842" t="str">
        <f>FIXED(Tabla1[[#This Row],[IVA]],0)</f>
        <v>0</v>
      </c>
      <c r="O1842" t="str">
        <f>FIXED(Tabla1[[#This Row],[ISR RET]],0)</f>
        <v>0</v>
      </c>
      <c r="P1842" t="str">
        <f>FIXED(Tabla1[[#This Row],[IVA RET]],0)</f>
        <v>0</v>
      </c>
      <c r="R1842" s="35">
        <f>Tabla1[[#This Row],[TASA 16]]*16%</f>
        <v>0</v>
      </c>
    </row>
    <row r="1843" spans="2:20" x14ac:dyDescent="0.25">
      <c r="B1843" t="str">
        <f>'[1]210 Y RFC'!A1843</f>
        <v>PEQ881108F33</v>
      </c>
      <c r="C1843" t="str">
        <f>'[1]210 Y RFC'!B1843</f>
        <v>210-1840</v>
      </c>
      <c r="D1843" t="str">
        <f>'[1]210 Y RFC'!C1843</f>
        <v>PUNTO DE EQUILIBRIO SA DE CV</v>
      </c>
      <c r="E1843" s="28">
        <f>SUMIFS(Tabla16[TASA 16],Tabla16[NUM],Tabla1[[#This Row],[CODIGO]])</f>
        <v>0</v>
      </c>
      <c r="F1843" s="28">
        <f>SUMIFS(Tabla16[TASA 0%],Tabla16[NUM],Tabla1[[#This Row],[CODIGO]])</f>
        <v>0</v>
      </c>
      <c r="G1843" s="28">
        <f>SUMIFS(Tabla16[[EXENTO ]],Tabla16[NUM],Tabla1[[#This Row],[CODIGO]])</f>
        <v>0</v>
      </c>
      <c r="H1843" s="28">
        <f>SUMIFS(Tabla16[IVA],Tabla16[NUM],Tabla1[[#This Row],[CODIGO]])</f>
        <v>0</v>
      </c>
      <c r="I1843" s="28">
        <f>SUMIFS(Tabla16[ISR RET.],Tabla16[NUM],Tabla1[[#This Row],[CODIGO]])</f>
        <v>0</v>
      </c>
      <c r="J1843" s="28">
        <f>SUMIFS(Tabla16[IVA RET.],Tabla16[NUM],Tabla1[[#This Row],[CODIGO]])</f>
        <v>0</v>
      </c>
      <c r="K1843" t="str">
        <f>FIXED(Tabla1[[#This Row],[TASA 16%]],0)</f>
        <v>0</v>
      </c>
      <c r="L1843" t="str">
        <f>FIXED(Tabla1[[#This Row],[TASA 0%]],0)</f>
        <v>0</v>
      </c>
      <c r="M1843" t="str">
        <f>FIXED(Tabla1[[#This Row],[TASA EXE.]],0)</f>
        <v>0</v>
      </c>
      <c r="N1843" t="str">
        <f>FIXED(Tabla1[[#This Row],[IVA]],0)</f>
        <v>0</v>
      </c>
      <c r="O1843" t="str">
        <f>FIXED(Tabla1[[#This Row],[ISR RET]],0)</f>
        <v>0</v>
      </c>
      <c r="P1843" t="str">
        <f>FIXED(Tabla1[[#This Row],[IVA RET]],0)</f>
        <v>0</v>
      </c>
      <c r="R1843" s="35">
        <f>Tabla1[[#This Row],[TASA 16]]*16%</f>
        <v>0</v>
      </c>
    </row>
    <row r="1844" spans="2:20" x14ac:dyDescent="0.25">
      <c r="B1844" t="str">
        <f>'[1]210 Y RFC'!A1844</f>
        <v>EMI790601FN5</v>
      </c>
      <c r="C1844" t="str">
        <f>'[1]210 Y RFC'!B1844</f>
        <v>210-1841</v>
      </c>
      <c r="D1844" t="str">
        <f>'[1]210 Y RFC'!C1844</f>
        <v>ELEKTRA DEL MILENIO SA DE CV</v>
      </c>
      <c r="E1844" s="28">
        <f>SUMIFS(Tabla16[TASA 16],Tabla16[NUM],Tabla1[[#This Row],[CODIGO]])</f>
        <v>0</v>
      </c>
      <c r="F1844" s="28">
        <f>SUMIFS(Tabla16[TASA 0%],Tabla16[NUM],Tabla1[[#This Row],[CODIGO]])</f>
        <v>0</v>
      </c>
      <c r="G1844" s="28">
        <f>SUMIFS(Tabla16[[EXENTO ]],Tabla16[NUM],Tabla1[[#This Row],[CODIGO]])</f>
        <v>0</v>
      </c>
      <c r="H1844" s="28">
        <f>SUMIFS(Tabla16[IVA],Tabla16[NUM],Tabla1[[#This Row],[CODIGO]])</f>
        <v>0</v>
      </c>
      <c r="I1844" s="28">
        <f>SUMIFS(Tabla16[ISR RET.],Tabla16[NUM],Tabla1[[#This Row],[CODIGO]])</f>
        <v>0</v>
      </c>
      <c r="J1844" s="28">
        <f>SUMIFS(Tabla16[IVA RET.],Tabla16[NUM],Tabla1[[#This Row],[CODIGO]])</f>
        <v>0</v>
      </c>
      <c r="K1844" t="str">
        <f>FIXED(Tabla1[[#This Row],[TASA 16%]],0)</f>
        <v>0</v>
      </c>
      <c r="L1844" t="str">
        <f>FIXED(Tabla1[[#This Row],[TASA 0%]],0)</f>
        <v>0</v>
      </c>
      <c r="M1844" t="str">
        <f>FIXED(Tabla1[[#This Row],[TASA EXE.]],0)</f>
        <v>0</v>
      </c>
      <c r="N1844" t="str">
        <f>FIXED(Tabla1[[#This Row],[IVA]],0)</f>
        <v>0</v>
      </c>
      <c r="O1844" t="str">
        <f>FIXED(Tabla1[[#This Row],[ISR RET]],0)</f>
        <v>0</v>
      </c>
      <c r="P1844" t="str">
        <f>FIXED(Tabla1[[#This Row],[IVA RET]],0)</f>
        <v>0</v>
      </c>
      <c r="R1844" s="35">
        <f>Tabla1[[#This Row],[TASA 16]]*16%</f>
        <v>0</v>
      </c>
    </row>
    <row r="1845" spans="2:20" x14ac:dyDescent="0.25">
      <c r="B1845" t="str">
        <f>'[1]210 Y RFC'!A1845</f>
        <v>GAHA680606213</v>
      </c>
      <c r="C1845" t="str">
        <f>'[1]210 Y RFC'!B1845</f>
        <v>210-1842</v>
      </c>
      <c r="D1845" t="str">
        <f>'[1]210 Y RFC'!C1845</f>
        <v>GARCIA HERNANDEZ ALBERTO</v>
      </c>
      <c r="E1845" s="28">
        <f>SUMIFS(Tabla16[TASA 16],Tabla16[NUM],Tabla1[[#This Row],[CODIGO]])</f>
        <v>0</v>
      </c>
      <c r="F1845" s="28">
        <f>SUMIFS(Tabla16[TASA 0%],Tabla16[NUM],Tabla1[[#This Row],[CODIGO]])</f>
        <v>0</v>
      </c>
      <c r="G1845" s="28">
        <f>SUMIFS(Tabla16[[EXENTO ]],Tabla16[NUM],Tabla1[[#This Row],[CODIGO]])</f>
        <v>0</v>
      </c>
      <c r="H1845" s="28">
        <f>SUMIFS(Tabla16[IVA],Tabla16[NUM],Tabla1[[#This Row],[CODIGO]])</f>
        <v>0</v>
      </c>
      <c r="I1845" s="28">
        <f>SUMIFS(Tabla16[ISR RET.],Tabla16[NUM],Tabla1[[#This Row],[CODIGO]])</f>
        <v>0</v>
      </c>
      <c r="J1845" s="28">
        <f>SUMIFS(Tabla16[IVA RET.],Tabla16[NUM],Tabla1[[#This Row],[CODIGO]])</f>
        <v>0</v>
      </c>
      <c r="K1845" t="str">
        <f>FIXED(Tabla1[[#This Row],[TASA 16%]],0)</f>
        <v>0</v>
      </c>
      <c r="L1845" t="str">
        <f>FIXED(Tabla1[[#This Row],[TASA 0%]],0)</f>
        <v>0</v>
      </c>
      <c r="M1845" t="str">
        <f>FIXED(Tabla1[[#This Row],[TASA EXE.]],0)</f>
        <v>0</v>
      </c>
      <c r="N1845" t="str">
        <f>FIXED(Tabla1[[#This Row],[IVA]],0)</f>
        <v>0</v>
      </c>
      <c r="O1845" t="str">
        <f>FIXED(Tabla1[[#This Row],[ISR RET]],0)</f>
        <v>0</v>
      </c>
      <c r="P1845" t="str">
        <f>FIXED(Tabla1[[#This Row],[IVA RET]],0)</f>
        <v>0</v>
      </c>
      <c r="R1845" s="35">
        <f>Tabla1[[#This Row],[TASA 16]]*16%</f>
        <v>0</v>
      </c>
      <c r="T1845" s="67"/>
    </row>
    <row r="1846" spans="2:20" x14ac:dyDescent="0.25">
      <c r="B1846" t="str">
        <f>'[1]210 Y RFC'!A1846</f>
        <v>DAL080818RR8</v>
      </c>
      <c r="C1846" t="str">
        <f>'[1]210 Y RFC'!B1846</f>
        <v>210-1843</v>
      </c>
      <c r="D1846" t="str">
        <f>'[1]210 Y RFC'!C1846</f>
        <v>DULCERIA DE LOS ALTOS SA DE CV</v>
      </c>
      <c r="E1846" s="28">
        <f>SUMIFS(Tabla16[TASA 16],Tabla16[NUM],Tabla1[[#This Row],[CODIGO]])</f>
        <v>73615.8125</v>
      </c>
      <c r="F1846" s="28">
        <f>SUMIFS(Tabla16[TASA 0%],Tabla16[NUM],Tabla1[[#This Row],[CODIGO]])</f>
        <v>193847.65750000003</v>
      </c>
      <c r="G1846" s="28">
        <f>SUMIFS(Tabla16[[EXENTO ]],Tabla16[NUM],Tabla1[[#This Row],[CODIGO]])</f>
        <v>15507.82</v>
      </c>
      <c r="H1846" s="28">
        <f>SUMIFS(Tabla16[IVA],Tabla16[NUM],Tabla1[[#This Row],[CODIGO]])</f>
        <v>11778.53</v>
      </c>
      <c r="I1846" s="28">
        <f>SUMIFS(Tabla16[ISR RET.],Tabla16[NUM],Tabla1[[#This Row],[CODIGO]])</f>
        <v>0</v>
      </c>
      <c r="J1846" s="28">
        <f>SUMIFS(Tabla16[IVA RET.],Tabla16[NUM],Tabla1[[#This Row],[CODIGO]])</f>
        <v>0</v>
      </c>
      <c r="K1846" t="str">
        <f>FIXED(Tabla1[[#This Row],[TASA 16%]],0)</f>
        <v>73,616</v>
      </c>
      <c r="L1846" t="str">
        <f>FIXED(Tabla1[[#This Row],[TASA 0%]],0)</f>
        <v>193,848</v>
      </c>
      <c r="M1846" t="str">
        <f>FIXED(Tabla1[[#This Row],[TASA EXE.]],0)</f>
        <v>15,508</v>
      </c>
      <c r="N1846" t="str">
        <f>FIXED(Tabla1[[#This Row],[IVA]],0)</f>
        <v>11,779</v>
      </c>
      <c r="O1846" t="str">
        <f>FIXED(Tabla1[[#This Row],[ISR RET]],0)</f>
        <v>0</v>
      </c>
      <c r="P1846" t="str">
        <f>FIXED(Tabla1[[#This Row],[IVA RET]],0)</f>
        <v>0</v>
      </c>
      <c r="R1846" s="35">
        <f>Tabla1[[#This Row],[TASA 16]]*16%</f>
        <v>11778.56</v>
      </c>
    </row>
    <row r="1847" spans="2:20" x14ac:dyDescent="0.25">
      <c r="B1847" t="str">
        <f>'[1]210 Y RFC'!A1847</f>
        <v>AABA771025884</v>
      </c>
      <c r="C1847" t="str">
        <f>'[1]210 Y RFC'!B1847</f>
        <v>210-1844</v>
      </c>
      <c r="D1847" t="str">
        <f>'[1]210 Y RFC'!C1847</f>
        <v>ALVAREZ BARBA ANA BERTHA</v>
      </c>
      <c r="E1847" s="28">
        <f>SUMIFS(Tabla16[TASA 16],Tabla16[NUM],Tabla1[[#This Row],[CODIGO]])</f>
        <v>0</v>
      </c>
      <c r="F1847" s="28">
        <f>SUMIFS(Tabla16[TASA 0%],Tabla16[NUM],Tabla1[[#This Row],[CODIGO]])</f>
        <v>0</v>
      </c>
      <c r="G1847" s="28">
        <f>SUMIFS(Tabla16[[EXENTO ]],Tabla16[NUM],Tabla1[[#This Row],[CODIGO]])</f>
        <v>0</v>
      </c>
      <c r="H1847" s="28">
        <f>SUMIFS(Tabla16[IVA],Tabla16[NUM],Tabla1[[#This Row],[CODIGO]])</f>
        <v>0</v>
      </c>
      <c r="I1847" s="28">
        <f>SUMIFS(Tabla16[ISR RET.],Tabla16[NUM],Tabla1[[#This Row],[CODIGO]])</f>
        <v>0</v>
      </c>
      <c r="J1847" s="28">
        <f>SUMIFS(Tabla16[IVA RET.],Tabla16[NUM],Tabla1[[#This Row],[CODIGO]])</f>
        <v>0</v>
      </c>
      <c r="K1847" t="str">
        <f>FIXED(Tabla1[[#This Row],[TASA 16%]],0)</f>
        <v>0</v>
      </c>
      <c r="L1847" t="str">
        <f>FIXED(Tabla1[[#This Row],[TASA 0%]],0)</f>
        <v>0</v>
      </c>
      <c r="M1847" t="str">
        <f>FIXED(Tabla1[[#This Row],[TASA EXE.]],0)</f>
        <v>0</v>
      </c>
      <c r="N1847" t="str">
        <f>FIXED(Tabla1[[#This Row],[IVA]],0)</f>
        <v>0</v>
      </c>
      <c r="O1847" t="str">
        <f>FIXED(Tabla1[[#This Row],[ISR RET]],0)</f>
        <v>0</v>
      </c>
      <c r="P1847" t="str">
        <f>FIXED(Tabla1[[#This Row],[IVA RET]],0)</f>
        <v>0</v>
      </c>
      <c r="R1847" s="35">
        <f>Tabla1[[#This Row],[TASA 16]]*16%</f>
        <v>0</v>
      </c>
      <c r="T1847" s="67"/>
    </row>
    <row r="1848" spans="2:20" x14ac:dyDescent="0.25">
      <c r="B1848" t="str">
        <f>'[1]210 Y RFC'!A1848</f>
        <v>CCO070410A27</v>
      </c>
      <c r="C1848" t="str">
        <f>'[1]210 Y RFC'!B1848</f>
        <v>210-1845</v>
      </c>
      <c r="D1848" t="str">
        <f>'[1]210 Y RFC'!C1848</f>
        <v>CENTRO DE CONVENCIONES OLIMPO SA DE CV</v>
      </c>
      <c r="E1848" s="28">
        <f>SUMIFS(Tabla16[TASA 16],Tabla16[NUM],Tabla1[[#This Row],[CODIGO]])</f>
        <v>0</v>
      </c>
      <c r="F1848" s="28">
        <f>SUMIFS(Tabla16[TASA 0%],Tabla16[NUM],Tabla1[[#This Row],[CODIGO]])</f>
        <v>0</v>
      </c>
      <c r="G1848" s="28">
        <f>SUMIFS(Tabla16[[EXENTO ]],Tabla16[NUM],Tabla1[[#This Row],[CODIGO]])</f>
        <v>0</v>
      </c>
      <c r="H1848" s="28">
        <f>SUMIFS(Tabla16[IVA],Tabla16[NUM],Tabla1[[#This Row],[CODIGO]])</f>
        <v>0</v>
      </c>
      <c r="I1848" s="28">
        <f>SUMIFS(Tabla16[ISR RET.],Tabla16[NUM],Tabla1[[#This Row],[CODIGO]])</f>
        <v>0</v>
      </c>
      <c r="J1848" s="28">
        <f>SUMIFS(Tabla16[IVA RET.],Tabla16[NUM],Tabla1[[#This Row],[CODIGO]])</f>
        <v>0</v>
      </c>
      <c r="K1848" t="str">
        <f>FIXED(Tabla1[[#This Row],[TASA 16%]],0)</f>
        <v>0</v>
      </c>
      <c r="L1848" t="str">
        <f>FIXED(Tabla1[[#This Row],[TASA 0%]],0)</f>
        <v>0</v>
      </c>
      <c r="M1848" t="str">
        <f>FIXED(Tabla1[[#This Row],[TASA EXE.]],0)</f>
        <v>0</v>
      </c>
      <c r="N1848" t="str">
        <f>FIXED(Tabla1[[#This Row],[IVA]],0)</f>
        <v>0</v>
      </c>
      <c r="O1848" t="str">
        <f>FIXED(Tabla1[[#This Row],[ISR RET]],0)</f>
        <v>0</v>
      </c>
      <c r="P1848" t="str">
        <f>FIXED(Tabla1[[#This Row],[IVA RET]],0)</f>
        <v>0</v>
      </c>
      <c r="R1848" s="35">
        <f>Tabla1[[#This Row],[TASA 16]]*16%</f>
        <v>0</v>
      </c>
    </row>
    <row r="1849" spans="2:20" x14ac:dyDescent="0.25">
      <c r="B1849" t="str">
        <f>'[1]210 Y RFC'!A1849</f>
        <v>GAN0402257W3</v>
      </c>
      <c r="C1849" t="str">
        <f>'[1]210 Y RFC'!B1849</f>
        <v>210-1846</v>
      </c>
      <c r="D1849" t="str">
        <f>'[1]210 Y RFC'!C1849</f>
        <v>GRANOS LA ANTIGUA SA DE CV</v>
      </c>
      <c r="E1849" s="28">
        <f>SUMIFS(Tabla16[TASA 16],Tabla16[NUM],Tabla1[[#This Row],[CODIGO]])</f>
        <v>0</v>
      </c>
      <c r="F1849" s="28">
        <f>SUMIFS(Tabla16[TASA 0%],Tabla16[NUM],Tabla1[[#This Row],[CODIGO]])</f>
        <v>0</v>
      </c>
      <c r="G1849" s="28">
        <f>SUMIFS(Tabla16[[EXENTO ]],Tabla16[NUM],Tabla1[[#This Row],[CODIGO]])</f>
        <v>0</v>
      </c>
      <c r="H1849" s="28">
        <f>SUMIFS(Tabla16[IVA],Tabla16[NUM],Tabla1[[#This Row],[CODIGO]])</f>
        <v>0</v>
      </c>
      <c r="I1849" s="28">
        <f>SUMIFS(Tabla16[ISR RET.],Tabla16[NUM],Tabla1[[#This Row],[CODIGO]])</f>
        <v>0</v>
      </c>
      <c r="J1849" s="28">
        <f>SUMIFS(Tabla16[IVA RET.],Tabla16[NUM],Tabla1[[#This Row],[CODIGO]])</f>
        <v>0</v>
      </c>
      <c r="K1849" t="str">
        <f>FIXED(Tabla1[[#This Row],[TASA 16%]],0)</f>
        <v>0</v>
      </c>
      <c r="L1849" t="str">
        <f>FIXED(Tabla1[[#This Row],[TASA 0%]],0)</f>
        <v>0</v>
      </c>
      <c r="M1849" t="str">
        <f>FIXED(Tabla1[[#This Row],[TASA EXE.]],0)</f>
        <v>0</v>
      </c>
      <c r="N1849" t="str">
        <f>FIXED(Tabla1[[#This Row],[IVA]],0)</f>
        <v>0</v>
      </c>
      <c r="O1849" t="str">
        <f>FIXED(Tabla1[[#This Row],[ISR RET]],0)</f>
        <v>0</v>
      </c>
      <c r="P1849" t="str">
        <f>FIXED(Tabla1[[#This Row],[IVA RET]],0)</f>
        <v>0</v>
      </c>
      <c r="R1849" s="35">
        <f>Tabla1[[#This Row],[TASA 16]]*16%</f>
        <v>0</v>
      </c>
    </row>
    <row r="1850" spans="2:20" x14ac:dyDescent="0.25">
      <c r="B1850" t="str">
        <f>'[1]210 Y RFC'!A1850</f>
        <v>EEAH761103CM1</v>
      </c>
      <c r="C1850" t="str">
        <f>'[1]210 Y RFC'!B1850</f>
        <v>210-1847</v>
      </c>
      <c r="D1850" t="str">
        <f>'[1]210 Y RFC'!C1850</f>
        <v>ECHEGOLLEN ASSAD HECTOR SALVADOR</v>
      </c>
      <c r="E1850" s="28">
        <f>SUMIFS(Tabla16[TASA 16],Tabla16[NUM],Tabla1[[#This Row],[CODIGO]])</f>
        <v>0</v>
      </c>
      <c r="F1850" s="28">
        <f>SUMIFS(Tabla16[TASA 0%],Tabla16[NUM],Tabla1[[#This Row],[CODIGO]])</f>
        <v>0</v>
      </c>
      <c r="G1850" s="28">
        <f>SUMIFS(Tabla16[[EXENTO ]],Tabla16[NUM],Tabla1[[#This Row],[CODIGO]])</f>
        <v>0</v>
      </c>
      <c r="H1850" s="28">
        <f>SUMIFS(Tabla16[IVA],Tabla16[NUM],Tabla1[[#This Row],[CODIGO]])</f>
        <v>0</v>
      </c>
      <c r="I1850" s="28">
        <f>SUMIFS(Tabla16[ISR RET.],Tabla16[NUM],Tabla1[[#This Row],[CODIGO]])</f>
        <v>0</v>
      </c>
      <c r="J1850" s="28">
        <f>SUMIFS(Tabla16[IVA RET.],Tabla16[NUM],Tabla1[[#This Row],[CODIGO]])</f>
        <v>0</v>
      </c>
      <c r="K1850" t="str">
        <f>FIXED(Tabla1[[#This Row],[TASA 16%]],0)</f>
        <v>0</v>
      </c>
      <c r="L1850" t="str">
        <f>FIXED(Tabla1[[#This Row],[TASA 0%]],0)</f>
        <v>0</v>
      </c>
      <c r="M1850" t="str">
        <f>FIXED(Tabla1[[#This Row],[TASA EXE.]],0)</f>
        <v>0</v>
      </c>
      <c r="N1850" t="str">
        <f>FIXED(Tabla1[[#This Row],[IVA]],0)</f>
        <v>0</v>
      </c>
      <c r="O1850" t="str">
        <f>FIXED(Tabla1[[#This Row],[ISR RET]],0)</f>
        <v>0</v>
      </c>
      <c r="P1850" t="str">
        <f>FIXED(Tabla1[[#This Row],[IVA RET]],0)</f>
        <v>0</v>
      </c>
      <c r="R1850" s="35">
        <f>Tabla1[[#This Row],[TASA 16]]*16%</f>
        <v>0</v>
      </c>
    </row>
    <row r="1851" spans="2:20" x14ac:dyDescent="0.25">
      <c r="B1851" t="str">
        <f>'[1]210 Y RFC'!A1851</f>
        <v>ROCA6504091I0</v>
      </c>
      <c r="C1851" t="str">
        <f>'[1]210 Y RFC'!B1851</f>
        <v>210-1848</v>
      </c>
      <c r="D1851" t="str">
        <f>'[1]210 Y RFC'!C1851</f>
        <v>RODRIGUEZ COVARRUBIAS JOSE ANGEL</v>
      </c>
      <c r="E1851" s="28">
        <f>SUMIFS(Tabla16[TASA 16],Tabla16[NUM],Tabla1[[#This Row],[CODIGO]])</f>
        <v>0</v>
      </c>
      <c r="F1851" s="28">
        <f>SUMIFS(Tabla16[TASA 0%],Tabla16[NUM],Tabla1[[#This Row],[CODIGO]])</f>
        <v>0</v>
      </c>
      <c r="G1851" s="28">
        <f>SUMIFS(Tabla16[[EXENTO ]],Tabla16[NUM],Tabla1[[#This Row],[CODIGO]])</f>
        <v>0</v>
      </c>
      <c r="H1851" s="28">
        <f>SUMIFS(Tabla16[IVA],Tabla16[NUM],Tabla1[[#This Row],[CODIGO]])</f>
        <v>0</v>
      </c>
      <c r="I1851" s="28">
        <f>SUMIFS(Tabla16[ISR RET.],Tabla16[NUM],Tabla1[[#This Row],[CODIGO]])</f>
        <v>0</v>
      </c>
      <c r="J1851" s="28">
        <f>SUMIFS(Tabla16[IVA RET.],Tabla16[NUM],Tabla1[[#This Row],[CODIGO]])</f>
        <v>0</v>
      </c>
      <c r="K1851" t="str">
        <f>FIXED(Tabla1[[#This Row],[TASA 16%]],0)</f>
        <v>0</v>
      </c>
      <c r="L1851" t="str">
        <f>FIXED(Tabla1[[#This Row],[TASA 0%]],0)</f>
        <v>0</v>
      </c>
      <c r="M1851" t="str">
        <f>FIXED(Tabla1[[#This Row],[TASA EXE.]],0)</f>
        <v>0</v>
      </c>
      <c r="N1851" t="str">
        <f>FIXED(Tabla1[[#This Row],[IVA]],0)</f>
        <v>0</v>
      </c>
      <c r="O1851" t="str">
        <f>FIXED(Tabla1[[#This Row],[ISR RET]],0)</f>
        <v>0</v>
      </c>
      <c r="P1851" t="str">
        <f>FIXED(Tabla1[[#This Row],[IVA RET]],0)</f>
        <v>0</v>
      </c>
      <c r="R1851" s="35">
        <f>Tabla1[[#This Row],[TASA 16]]*16%</f>
        <v>0</v>
      </c>
    </row>
    <row r="1852" spans="2:20" x14ac:dyDescent="0.25">
      <c r="B1852" t="str">
        <f>'[1]210 Y RFC'!A1852</f>
        <v>CAAA570127589</v>
      </c>
      <c r="C1852" t="str">
        <f>'[1]210 Y RFC'!B1852</f>
        <v>210-1849</v>
      </c>
      <c r="D1852" t="str">
        <f>'[1]210 Y RFC'!C1852</f>
        <v>CAMARENA ALDRETE ALICIA BERENICE</v>
      </c>
      <c r="E1852" s="28">
        <f>SUMIFS(Tabla16[TASA 16],Tabla16[NUM],Tabla1[[#This Row],[CODIGO]])</f>
        <v>0</v>
      </c>
      <c r="F1852" s="28">
        <f>SUMIFS(Tabla16[TASA 0%],Tabla16[NUM],Tabla1[[#This Row],[CODIGO]])</f>
        <v>0</v>
      </c>
      <c r="G1852" s="28">
        <f>SUMIFS(Tabla16[[EXENTO ]],Tabla16[NUM],Tabla1[[#This Row],[CODIGO]])</f>
        <v>0</v>
      </c>
      <c r="H1852" s="28">
        <f>SUMIFS(Tabla16[IVA],Tabla16[NUM],Tabla1[[#This Row],[CODIGO]])</f>
        <v>0</v>
      </c>
      <c r="I1852" s="28">
        <f>SUMIFS(Tabla16[ISR RET.],Tabla16[NUM],Tabla1[[#This Row],[CODIGO]])</f>
        <v>0</v>
      </c>
      <c r="J1852" s="28">
        <f>SUMIFS(Tabla16[IVA RET.],Tabla16[NUM],Tabla1[[#This Row],[CODIGO]])</f>
        <v>0</v>
      </c>
      <c r="K1852" t="str">
        <f>FIXED(Tabla1[[#This Row],[TASA 16%]],0)</f>
        <v>0</v>
      </c>
      <c r="L1852" t="str">
        <f>FIXED(Tabla1[[#This Row],[TASA 0%]],0)</f>
        <v>0</v>
      </c>
      <c r="M1852" t="str">
        <f>FIXED(Tabla1[[#This Row],[TASA EXE.]],0)</f>
        <v>0</v>
      </c>
      <c r="N1852" t="str">
        <f>FIXED(Tabla1[[#This Row],[IVA]],0)</f>
        <v>0</v>
      </c>
      <c r="O1852" t="str">
        <f>FIXED(Tabla1[[#This Row],[ISR RET]],0)</f>
        <v>0</v>
      </c>
      <c r="P1852" t="str">
        <f>FIXED(Tabla1[[#This Row],[IVA RET]],0)</f>
        <v>0</v>
      </c>
      <c r="R1852" s="35">
        <f>Tabla1[[#This Row],[TASA 16]]*16%</f>
        <v>0</v>
      </c>
    </row>
    <row r="1853" spans="2:20" x14ac:dyDescent="0.25">
      <c r="B1853" t="str">
        <f>'[1]210 Y RFC'!A1853</f>
        <v>LAL961119TI2</v>
      </c>
      <c r="C1853" t="str">
        <f>'[1]210 Y RFC'!B1853</f>
        <v>210-1850</v>
      </c>
      <c r="D1853" t="str">
        <f>'[1]210 Y RFC'!C1853</f>
        <v>LUBRICANTES DE LOS ALTOS SA DE CV</v>
      </c>
      <c r="E1853" s="28">
        <f>SUMIFS(Tabla16[TASA 16],Tabla16[NUM],Tabla1[[#This Row],[CODIGO]])</f>
        <v>0</v>
      </c>
      <c r="F1853" s="28">
        <f>SUMIFS(Tabla16[TASA 0%],Tabla16[NUM],Tabla1[[#This Row],[CODIGO]])</f>
        <v>0</v>
      </c>
      <c r="G1853" s="28">
        <f>SUMIFS(Tabla16[[EXENTO ]],Tabla16[NUM],Tabla1[[#This Row],[CODIGO]])</f>
        <v>0</v>
      </c>
      <c r="H1853" s="28">
        <f>SUMIFS(Tabla16[IVA],Tabla16[NUM],Tabla1[[#This Row],[CODIGO]])</f>
        <v>0</v>
      </c>
      <c r="I1853" s="28">
        <f>SUMIFS(Tabla16[ISR RET.],Tabla16[NUM],Tabla1[[#This Row],[CODIGO]])</f>
        <v>0</v>
      </c>
      <c r="J1853" s="28">
        <f>SUMIFS(Tabla16[IVA RET.],Tabla16[NUM],Tabla1[[#This Row],[CODIGO]])</f>
        <v>0</v>
      </c>
      <c r="K1853" t="str">
        <f>FIXED(Tabla1[[#This Row],[TASA 16%]],0)</f>
        <v>0</v>
      </c>
      <c r="L1853" t="str">
        <f>FIXED(Tabla1[[#This Row],[TASA 0%]],0)</f>
        <v>0</v>
      </c>
      <c r="M1853" t="str">
        <f>FIXED(Tabla1[[#This Row],[TASA EXE.]],0)</f>
        <v>0</v>
      </c>
      <c r="N1853" t="str">
        <f>FIXED(Tabla1[[#This Row],[IVA]],0)</f>
        <v>0</v>
      </c>
      <c r="O1853" t="str">
        <f>FIXED(Tabla1[[#This Row],[ISR RET]],0)</f>
        <v>0</v>
      </c>
      <c r="P1853" t="str">
        <f>FIXED(Tabla1[[#This Row],[IVA RET]],0)</f>
        <v>0</v>
      </c>
      <c r="R1853" s="35">
        <f>Tabla1[[#This Row],[TASA 16]]*16%</f>
        <v>0</v>
      </c>
    </row>
    <row r="1854" spans="2:20" x14ac:dyDescent="0.25">
      <c r="B1854" t="str">
        <f>'[1]210 Y RFC'!A1854</f>
        <v>PEZI631025IG4</v>
      </c>
      <c r="C1854" t="str">
        <f>'[1]210 Y RFC'!B1854</f>
        <v>210-1851</v>
      </c>
      <c r="D1854" t="str">
        <f>'[1]210 Y RFC'!C1854</f>
        <v>PEREZ ZAMBRANO MARIA IRMA</v>
      </c>
      <c r="E1854" s="28">
        <f>SUMIFS(Tabla16[TASA 16],Tabla16[NUM],Tabla1[[#This Row],[CODIGO]])</f>
        <v>0</v>
      </c>
      <c r="F1854" s="28">
        <f>SUMIFS(Tabla16[TASA 0%],Tabla16[NUM],Tabla1[[#This Row],[CODIGO]])</f>
        <v>0</v>
      </c>
      <c r="G1854" s="28">
        <f>SUMIFS(Tabla16[[EXENTO ]],Tabla16[NUM],Tabla1[[#This Row],[CODIGO]])</f>
        <v>0</v>
      </c>
      <c r="H1854" s="28">
        <f>SUMIFS(Tabla16[IVA],Tabla16[NUM],Tabla1[[#This Row],[CODIGO]])</f>
        <v>0</v>
      </c>
      <c r="I1854" s="28">
        <f>SUMIFS(Tabla16[ISR RET.],Tabla16[NUM],Tabla1[[#This Row],[CODIGO]])</f>
        <v>0</v>
      </c>
      <c r="J1854" s="28">
        <f>SUMIFS(Tabla16[IVA RET.],Tabla16[NUM],Tabla1[[#This Row],[CODIGO]])</f>
        <v>0</v>
      </c>
      <c r="K1854" t="str">
        <f>FIXED(Tabla1[[#This Row],[TASA 16%]],0)</f>
        <v>0</v>
      </c>
      <c r="L1854" t="str">
        <f>FIXED(Tabla1[[#This Row],[TASA 0%]],0)</f>
        <v>0</v>
      </c>
      <c r="M1854" t="str">
        <f>FIXED(Tabla1[[#This Row],[TASA EXE.]],0)</f>
        <v>0</v>
      </c>
      <c r="N1854" t="str">
        <f>FIXED(Tabla1[[#This Row],[IVA]],0)</f>
        <v>0</v>
      </c>
      <c r="O1854" t="str">
        <f>FIXED(Tabla1[[#This Row],[ISR RET]],0)</f>
        <v>0</v>
      </c>
      <c r="P1854" t="str">
        <f>FIXED(Tabla1[[#This Row],[IVA RET]],0)</f>
        <v>0</v>
      </c>
      <c r="R1854" s="35">
        <f>Tabla1[[#This Row],[TASA 16]]*16%</f>
        <v>0</v>
      </c>
    </row>
    <row r="1855" spans="2:20" x14ac:dyDescent="0.25">
      <c r="B1855" t="str">
        <f>'[1]210 Y RFC'!A1855</f>
        <v>CIA831031RU8</v>
      </c>
      <c r="C1855" t="str">
        <f>'[1]210 Y RFC'!B1855</f>
        <v>210-1852</v>
      </c>
      <c r="D1855" t="str">
        <f>'[1]210 Y RFC'!C1855</f>
        <v>CONSTRUCCIONES INDUSTRIALES DE AGUASCALIENTES SA DE CV</v>
      </c>
      <c r="E1855" s="28">
        <f>SUMIFS(Tabla16[TASA 16],Tabla16[NUM],Tabla1[[#This Row],[CODIGO]])</f>
        <v>0</v>
      </c>
      <c r="F1855" s="28">
        <f>SUMIFS(Tabla16[TASA 0%],Tabla16[NUM],Tabla1[[#This Row],[CODIGO]])</f>
        <v>0</v>
      </c>
      <c r="G1855" s="28">
        <f>SUMIFS(Tabla16[[EXENTO ]],Tabla16[NUM],Tabla1[[#This Row],[CODIGO]])</f>
        <v>0</v>
      </c>
      <c r="H1855" s="28">
        <f>SUMIFS(Tabla16[IVA],Tabla16[NUM],Tabla1[[#This Row],[CODIGO]])</f>
        <v>0</v>
      </c>
      <c r="I1855" s="28">
        <f>SUMIFS(Tabla16[ISR RET.],Tabla16[NUM],Tabla1[[#This Row],[CODIGO]])</f>
        <v>0</v>
      </c>
      <c r="J1855" s="28">
        <f>SUMIFS(Tabla16[IVA RET.],Tabla16[NUM],Tabla1[[#This Row],[CODIGO]])</f>
        <v>0</v>
      </c>
      <c r="K1855" t="str">
        <f>FIXED(Tabla1[[#This Row],[TASA 16%]],0)</f>
        <v>0</v>
      </c>
      <c r="L1855" t="str">
        <f>FIXED(Tabla1[[#This Row],[TASA 0%]],0)</f>
        <v>0</v>
      </c>
      <c r="M1855" t="str">
        <f>FIXED(Tabla1[[#This Row],[TASA EXE.]],0)</f>
        <v>0</v>
      </c>
      <c r="N1855" t="str">
        <f>FIXED(Tabla1[[#This Row],[IVA]],0)</f>
        <v>0</v>
      </c>
      <c r="O1855" t="str">
        <f>FIXED(Tabla1[[#This Row],[ISR RET]],0)</f>
        <v>0</v>
      </c>
      <c r="P1855" t="str">
        <f>FIXED(Tabla1[[#This Row],[IVA RET]],0)</f>
        <v>0</v>
      </c>
      <c r="R1855" s="35">
        <f>Tabla1[[#This Row],[TASA 16]]*16%</f>
        <v>0</v>
      </c>
    </row>
    <row r="1856" spans="2:20" x14ac:dyDescent="0.25">
      <c r="B1856" t="str">
        <f>'[1]210 Y RFC'!A1856</f>
        <v>GSS0012133A6</v>
      </c>
      <c r="C1856" t="str">
        <f>'[1]210 Y RFC'!B1856</f>
        <v>210-1853</v>
      </c>
      <c r="D1856" t="str">
        <f>'[1]210 Y RFC'!C1856</f>
        <v>GASOLINERA Y SERVICIOS LOS SAUCES SA DE CV</v>
      </c>
      <c r="E1856" s="28">
        <f>SUMIFS(Tabla16[TASA 16],Tabla16[NUM],Tabla1[[#This Row],[CODIGO]])</f>
        <v>0</v>
      </c>
      <c r="F1856" s="28">
        <f>SUMIFS(Tabla16[TASA 0%],Tabla16[NUM],Tabla1[[#This Row],[CODIGO]])</f>
        <v>0</v>
      </c>
      <c r="G1856" s="28">
        <f>SUMIFS(Tabla16[[EXENTO ]],Tabla16[NUM],Tabla1[[#This Row],[CODIGO]])</f>
        <v>0</v>
      </c>
      <c r="H1856" s="28">
        <f>SUMIFS(Tabla16[IVA],Tabla16[NUM],Tabla1[[#This Row],[CODIGO]])</f>
        <v>0</v>
      </c>
      <c r="I1856" s="28">
        <f>SUMIFS(Tabla16[ISR RET.],Tabla16[NUM],Tabla1[[#This Row],[CODIGO]])</f>
        <v>0</v>
      </c>
      <c r="J1856" s="28">
        <f>SUMIFS(Tabla16[IVA RET.],Tabla16[NUM],Tabla1[[#This Row],[CODIGO]])</f>
        <v>0</v>
      </c>
      <c r="K1856" t="str">
        <f>FIXED(Tabla1[[#This Row],[TASA 16%]],0)</f>
        <v>0</v>
      </c>
      <c r="L1856" t="str">
        <f>FIXED(Tabla1[[#This Row],[TASA 0%]],0)</f>
        <v>0</v>
      </c>
      <c r="M1856" t="str">
        <f>FIXED(Tabla1[[#This Row],[TASA EXE.]],0)</f>
        <v>0</v>
      </c>
      <c r="N1856" t="str">
        <f>FIXED(Tabla1[[#This Row],[IVA]],0)</f>
        <v>0</v>
      </c>
      <c r="O1856" t="str">
        <f>FIXED(Tabla1[[#This Row],[ISR RET]],0)</f>
        <v>0</v>
      </c>
      <c r="P1856" t="str">
        <f>FIXED(Tabla1[[#This Row],[IVA RET]],0)</f>
        <v>0</v>
      </c>
      <c r="R1856" s="35">
        <f>Tabla1[[#This Row],[TASA 16]]*16%</f>
        <v>0</v>
      </c>
    </row>
    <row r="1857" spans="2:20" x14ac:dyDescent="0.25">
      <c r="B1857" t="str">
        <f>'[1]210 Y RFC'!A1857</f>
        <v>AURJ540813NH9</v>
      </c>
      <c r="C1857" t="str">
        <f>'[1]210 Y RFC'!B1857</f>
        <v>210-1854</v>
      </c>
      <c r="D1857" t="str">
        <f>'[1]210 Y RFC'!C1857</f>
        <v>AGUILAR RODRIGUEZ JUAN JOSE</v>
      </c>
      <c r="E1857" s="28">
        <f>SUMIFS(Tabla16[TASA 16],Tabla16[NUM],Tabla1[[#This Row],[CODIGO]])</f>
        <v>0</v>
      </c>
      <c r="F1857" s="28">
        <f>SUMIFS(Tabla16[TASA 0%],Tabla16[NUM],Tabla1[[#This Row],[CODIGO]])</f>
        <v>0</v>
      </c>
      <c r="G1857" s="28">
        <f>SUMIFS(Tabla16[[EXENTO ]],Tabla16[NUM],Tabla1[[#This Row],[CODIGO]])</f>
        <v>0</v>
      </c>
      <c r="H1857" s="28">
        <f>SUMIFS(Tabla16[IVA],Tabla16[NUM],Tabla1[[#This Row],[CODIGO]])</f>
        <v>0</v>
      </c>
      <c r="I1857" s="28">
        <f>SUMIFS(Tabla16[ISR RET.],Tabla16[NUM],Tabla1[[#This Row],[CODIGO]])</f>
        <v>0</v>
      </c>
      <c r="J1857" s="28">
        <f>SUMIFS(Tabla16[IVA RET.],Tabla16[NUM],Tabla1[[#This Row],[CODIGO]])</f>
        <v>0</v>
      </c>
      <c r="K1857" t="str">
        <f>FIXED(Tabla1[[#This Row],[TASA 16%]],0)</f>
        <v>0</v>
      </c>
      <c r="L1857" t="str">
        <f>FIXED(Tabla1[[#This Row],[TASA 0%]],0)</f>
        <v>0</v>
      </c>
      <c r="M1857" t="str">
        <f>FIXED(Tabla1[[#This Row],[TASA EXE.]],0)</f>
        <v>0</v>
      </c>
      <c r="N1857" t="str">
        <f>FIXED(Tabla1[[#This Row],[IVA]],0)</f>
        <v>0</v>
      </c>
      <c r="O1857" t="str">
        <f>FIXED(Tabla1[[#This Row],[ISR RET]],0)</f>
        <v>0</v>
      </c>
      <c r="P1857" t="str">
        <f>FIXED(Tabla1[[#This Row],[IVA RET]],0)</f>
        <v>0</v>
      </c>
      <c r="R1857" s="35">
        <f>Tabla1[[#This Row],[TASA 16]]*16%</f>
        <v>0</v>
      </c>
    </row>
    <row r="1858" spans="2:20" x14ac:dyDescent="0.25">
      <c r="B1858" t="str">
        <f>'[1]210 Y RFC'!A1858</f>
        <v>EVG850601T99</v>
      </c>
      <c r="C1858" t="str">
        <f>'[1]210 Y RFC'!B1858</f>
        <v>210-1855</v>
      </c>
      <c r="D1858" t="str">
        <f>'[1]210 Y RFC'!C1858</f>
        <v>ELECTRICA VARIEDADES DE GUADALAJARA SA DE CV</v>
      </c>
      <c r="E1858" s="28">
        <f>SUMIFS(Tabla16[TASA 16],Tabla16[NUM],Tabla1[[#This Row],[CODIGO]])</f>
        <v>0</v>
      </c>
      <c r="F1858" s="28">
        <f>SUMIFS(Tabla16[TASA 0%],Tabla16[NUM],Tabla1[[#This Row],[CODIGO]])</f>
        <v>0</v>
      </c>
      <c r="G1858" s="28">
        <f>SUMIFS(Tabla16[[EXENTO ]],Tabla16[NUM],Tabla1[[#This Row],[CODIGO]])</f>
        <v>0</v>
      </c>
      <c r="H1858" s="28">
        <f>SUMIFS(Tabla16[IVA],Tabla16[NUM],Tabla1[[#This Row],[CODIGO]])</f>
        <v>0</v>
      </c>
      <c r="I1858" s="28">
        <f>SUMIFS(Tabla16[ISR RET.],Tabla16[NUM],Tabla1[[#This Row],[CODIGO]])</f>
        <v>0</v>
      </c>
      <c r="J1858" s="28">
        <f>SUMIFS(Tabla16[IVA RET.],Tabla16[NUM],Tabla1[[#This Row],[CODIGO]])</f>
        <v>0</v>
      </c>
      <c r="K1858" t="str">
        <f>FIXED(Tabla1[[#This Row],[TASA 16%]],0)</f>
        <v>0</v>
      </c>
      <c r="L1858" t="str">
        <f>FIXED(Tabla1[[#This Row],[TASA 0%]],0)</f>
        <v>0</v>
      </c>
      <c r="M1858" t="str">
        <f>FIXED(Tabla1[[#This Row],[TASA EXE.]],0)</f>
        <v>0</v>
      </c>
      <c r="N1858" t="str">
        <f>FIXED(Tabla1[[#This Row],[IVA]],0)</f>
        <v>0</v>
      </c>
      <c r="O1858" t="str">
        <f>FIXED(Tabla1[[#This Row],[ISR RET]],0)</f>
        <v>0</v>
      </c>
      <c r="P1858" t="str">
        <f>FIXED(Tabla1[[#This Row],[IVA RET]],0)</f>
        <v>0</v>
      </c>
      <c r="R1858" s="35">
        <f>Tabla1[[#This Row],[TASA 16]]*16%</f>
        <v>0</v>
      </c>
    </row>
    <row r="1859" spans="2:20" x14ac:dyDescent="0.25">
      <c r="B1859" t="str">
        <f>'[1]210 Y RFC'!A1859</f>
        <v>MATG730419Q55</v>
      </c>
      <c r="C1859" t="str">
        <f>'[1]210 Y RFC'!B1859</f>
        <v>210-1856</v>
      </c>
      <c r="D1859" t="str">
        <f>'[1]210 Y RFC'!C1859</f>
        <v>MARTIN TORRES JOSE GUADALUPE</v>
      </c>
      <c r="E1859" s="28">
        <f>SUMIFS(Tabla16[TASA 16],Tabla16[NUM],Tabla1[[#This Row],[CODIGO]])</f>
        <v>0</v>
      </c>
      <c r="F1859" s="28">
        <f>SUMIFS(Tabla16[TASA 0%],Tabla16[NUM],Tabla1[[#This Row],[CODIGO]])</f>
        <v>0</v>
      </c>
      <c r="G1859" s="28">
        <f>SUMIFS(Tabla16[[EXENTO ]],Tabla16[NUM],Tabla1[[#This Row],[CODIGO]])</f>
        <v>0</v>
      </c>
      <c r="H1859" s="28">
        <f>SUMIFS(Tabla16[IVA],Tabla16[NUM],Tabla1[[#This Row],[CODIGO]])</f>
        <v>0</v>
      </c>
      <c r="I1859" s="28">
        <f>SUMIFS(Tabla16[ISR RET.],Tabla16[NUM],Tabla1[[#This Row],[CODIGO]])</f>
        <v>0</v>
      </c>
      <c r="J1859" s="28">
        <f>SUMIFS(Tabla16[IVA RET.],Tabla16[NUM],Tabla1[[#This Row],[CODIGO]])</f>
        <v>0</v>
      </c>
      <c r="K1859" t="str">
        <f>FIXED(Tabla1[[#This Row],[TASA 16%]],0)</f>
        <v>0</v>
      </c>
      <c r="L1859" t="str">
        <f>FIXED(Tabla1[[#This Row],[TASA 0%]],0)</f>
        <v>0</v>
      </c>
      <c r="M1859" t="str">
        <f>FIXED(Tabla1[[#This Row],[TASA EXE.]],0)</f>
        <v>0</v>
      </c>
      <c r="N1859" t="str">
        <f>FIXED(Tabla1[[#This Row],[IVA]],0)</f>
        <v>0</v>
      </c>
      <c r="O1859" t="str">
        <f>FIXED(Tabla1[[#This Row],[ISR RET]],0)</f>
        <v>0</v>
      </c>
      <c r="P1859" t="str">
        <f>FIXED(Tabla1[[#This Row],[IVA RET]],0)</f>
        <v>0</v>
      </c>
      <c r="R1859" s="35">
        <f>Tabla1[[#This Row],[TASA 16]]*16%</f>
        <v>0</v>
      </c>
    </row>
    <row r="1860" spans="2:20" x14ac:dyDescent="0.25">
      <c r="B1860" t="str">
        <f>'[1]210 Y RFC'!A1860</f>
        <v>ASE950203F39</v>
      </c>
      <c r="C1860" t="str">
        <f>'[1]210 Y RFC'!B1860</f>
        <v>210-1857</v>
      </c>
      <c r="D1860" t="str">
        <f>'[1]210 Y RFC'!C1860</f>
        <v>AMECO SERVICES S DE RL DE CV</v>
      </c>
      <c r="E1860" s="28">
        <f>SUMIFS(Tabla16[TASA 16],Tabla16[NUM],Tabla1[[#This Row],[CODIGO]])</f>
        <v>0</v>
      </c>
      <c r="F1860" s="28">
        <f>SUMIFS(Tabla16[TASA 0%],Tabla16[NUM],Tabla1[[#This Row],[CODIGO]])</f>
        <v>0</v>
      </c>
      <c r="G1860" s="28">
        <f>SUMIFS(Tabla16[[EXENTO ]],Tabla16[NUM],Tabla1[[#This Row],[CODIGO]])</f>
        <v>0</v>
      </c>
      <c r="H1860" s="28">
        <f>SUMIFS(Tabla16[IVA],Tabla16[NUM],Tabla1[[#This Row],[CODIGO]])</f>
        <v>0</v>
      </c>
      <c r="I1860" s="28">
        <f>SUMIFS(Tabla16[ISR RET.],Tabla16[NUM],Tabla1[[#This Row],[CODIGO]])</f>
        <v>0</v>
      </c>
      <c r="J1860" s="28">
        <f>SUMIFS(Tabla16[IVA RET.],Tabla16[NUM],Tabla1[[#This Row],[CODIGO]])</f>
        <v>0</v>
      </c>
      <c r="K1860" t="str">
        <f>FIXED(Tabla1[[#This Row],[TASA 16%]],0)</f>
        <v>0</v>
      </c>
      <c r="L1860" t="str">
        <f>FIXED(Tabla1[[#This Row],[TASA 0%]],0)</f>
        <v>0</v>
      </c>
      <c r="M1860" t="str">
        <f>FIXED(Tabla1[[#This Row],[TASA EXE.]],0)</f>
        <v>0</v>
      </c>
      <c r="N1860" t="str">
        <f>FIXED(Tabla1[[#This Row],[IVA]],0)</f>
        <v>0</v>
      </c>
      <c r="O1860" t="str">
        <f>FIXED(Tabla1[[#This Row],[ISR RET]],0)</f>
        <v>0</v>
      </c>
      <c r="P1860" t="str">
        <f>FIXED(Tabla1[[#This Row],[IVA RET]],0)</f>
        <v>0</v>
      </c>
      <c r="R1860" s="35">
        <f>Tabla1[[#This Row],[TASA 16]]*16%</f>
        <v>0</v>
      </c>
    </row>
    <row r="1861" spans="2:20" x14ac:dyDescent="0.25">
      <c r="B1861" t="str">
        <f>'[1]210 Y RFC'!A1861</f>
        <v>CUGJ7701206S6</v>
      </c>
      <c r="C1861" t="str">
        <f>'[1]210 Y RFC'!B1861</f>
        <v>210-1858</v>
      </c>
      <c r="D1861" t="str">
        <f>'[1]210 Y RFC'!C1861</f>
        <v>CRUZ GONZALEZ JORGE</v>
      </c>
      <c r="E1861" s="28">
        <f>SUMIFS(Tabla16[TASA 16],Tabla16[NUM],Tabla1[[#This Row],[CODIGO]])</f>
        <v>0</v>
      </c>
      <c r="F1861" s="28">
        <f>SUMIFS(Tabla16[TASA 0%],Tabla16[NUM],Tabla1[[#This Row],[CODIGO]])</f>
        <v>0</v>
      </c>
      <c r="G1861" s="28">
        <f>SUMIFS(Tabla16[[EXENTO ]],Tabla16[NUM],Tabla1[[#This Row],[CODIGO]])</f>
        <v>0</v>
      </c>
      <c r="H1861" s="28">
        <f>SUMIFS(Tabla16[IVA],Tabla16[NUM],Tabla1[[#This Row],[CODIGO]])</f>
        <v>0</v>
      </c>
      <c r="I1861" s="28">
        <f>SUMIFS(Tabla16[ISR RET.],Tabla16[NUM],Tabla1[[#This Row],[CODIGO]])</f>
        <v>0</v>
      </c>
      <c r="J1861" s="28">
        <f>SUMIFS(Tabla16[IVA RET.],Tabla16[NUM],Tabla1[[#This Row],[CODIGO]])</f>
        <v>0</v>
      </c>
      <c r="K1861" t="str">
        <f>FIXED(Tabla1[[#This Row],[TASA 16%]],0)</f>
        <v>0</v>
      </c>
      <c r="L1861" t="str">
        <f>FIXED(Tabla1[[#This Row],[TASA 0%]],0)</f>
        <v>0</v>
      </c>
      <c r="M1861" t="str">
        <f>FIXED(Tabla1[[#This Row],[TASA EXE.]],0)</f>
        <v>0</v>
      </c>
      <c r="N1861" t="str">
        <f>FIXED(Tabla1[[#This Row],[IVA]],0)</f>
        <v>0</v>
      </c>
      <c r="O1861" t="str">
        <f>FIXED(Tabla1[[#This Row],[ISR RET]],0)</f>
        <v>0</v>
      </c>
      <c r="P1861" t="str">
        <f>FIXED(Tabla1[[#This Row],[IVA RET]],0)</f>
        <v>0</v>
      </c>
      <c r="R1861" s="35">
        <f>Tabla1[[#This Row],[TASA 16]]*16%</f>
        <v>0</v>
      </c>
    </row>
    <row r="1862" spans="2:20" x14ac:dyDescent="0.25">
      <c r="B1862" t="str">
        <f>'[1]210 Y RFC'!A1862</f>
        <v>GIN080429T14</v>
      </c>
      <c r="C1862" t="str">
        <f>'[1]210 Y RFC'!B1862</f>
        <v>210-1859</v>
      </c>
      <c r="D1862" t="str">
        <f>'[1]210 Y RFC'!C1862</f>
        <v>GRUPO INTALMESA SA DE CV</v>
      </c>
      <c r="E1862" s="28">
        <f>SUMIFS(Tabla16[TASA 16],Tabla16[NUM],Tabla1[[#This Row],[CODIGO]])</f>
        <v>0</v>
      </c>
      <c r="F1862" s="28">
        <f>SUMIFS(Tabla16[TASA 0%],Tabla16[NUM],Tabla1[[#This Row],[CODIGO]])</f>
        <v>0</v>
      </c>
      <c r="G1862" s="28">
        <f>SUMIFS(Tabla16[[EXENTO ]],Tabla16[NUM],Tabla1[[#This Row],[CODIGO]])</f>
        <v>0</v>
      </c>
      <c r="H1862" s="28">
        <f>SUMIFS(Tabla16[IVA],Tabla16[NUM],Tabla1[[#This Row],[CODIGO]])</f>
        <v>0</v>
      </c>
      <c r="I1862" s="28">
        <f>SUMIFS(Tabla16[ISR RET.],Tabla16[NUM],Tabla1[[#This Row],[CODIGO]])</f>
        <v>0</v>
      </c>
      <c r="J1862" s="28">
        <f>SUMIFS(Tabla16[IVA RET.],Tabla16[NUM],Tabla1[[#This Row],[CODIGO]])</f>
        <v>0</v>
      </c>
      <c r="K1862" t="str">
        <f>FIXED(Tabla1[[#This Row],[TASA 16%]],0)</f>
        <v>0</v>
      </c>
      <c r="L1862" t="str">
        <f>FIXED(Tabla1[[#This Row],[TASA 0%]],0)</f>
        <v>0</v>
      </c>
      <c r="M1862" t="str">
        <f>FIXED(Tabla1[[#This Row],[TASA EXE.]],0)</f>
        <v>0</v>
      </c>
      <c r="N1862" t="str">
        <f>FIXED(Tabla1[[#This Row],[IVA]],0)</f>
        <v>0</v>
      </c>
      <c r="O1862" t="str">
        <f>FIXED(Tabla1[[#This Row],[ISR RET]],0)</f>
        <v>0</v>
      </c>
      <c r="P1862" t="str">
        <f>FIXED(Tabla1[[#This Row],[IVA RET]],0)</f>
        <v>0</v>
      </c>
      <c r="R1862" s="35">
        <f>Tabla1[[#This Row],[TASA 16]]*16%</f>
        <v>0</v>
      </c>
    </row>
    <row r="1863" spans="2:20" x14ac:dyDescent="0.25">
      <c r="B1863" t="str">
        <f>'[1]210 Y RFC'!A1863</f>
        <v>ZAPG5805095D4</v>
      </c>
      <c r="C1863" t="str">
        <f>'[1]210 Y RFC'!B1863</f>
        <v>210-1860</v>
      </c>
      <c r="D1863" t="str">
        <f>'[1]210 Y RFC'!C1863</f>
        <v>ZAMORA PINEDA GUADALUPE JOSE LUIS</v>
      </c>
      <c r="E1863" s="28">
        <f>SUMIFS(Tabla16[TASA 16],Tabla16[NUM],Tabla1[[#This Row],[CODIGO]])</f>
        <v>0</v>
      </c>
      <c r="F1863" s="28">
        <f>SUMIFS(Tabla16[TASA 0%],Tabla16[NUM],Tabla1[[#This Row],[CODIGO]])</f>
        <v>0</v>
      </c>
      <c r="G1863" s="28">
        <f>SUMIFS(Tabla16[[EXENTO ]],Tabla16[NUM],Tabla1[[#This Row],[CODIGO]])</f>
        <v>0</v>
      </c>
      <c r="H1863" s="28">
        <f>SUMIFS(Tabla16[IVA],Tabla16[NUM],Tabla1[[#This Row],[CODIGO]])</f>
        <v>0</v>
      </c>
      <c r="I1863" s="28">
        <f>SUMIFS(Tabla16[ISR RET.],Tabla16[NUM],Tabla1[[#This Row],[CODIGO]])</f>
        <v>0</v>
      </c>
      <c r="J1863" s="28">
        <f>SUMIFS(Tabla16[IVA RET.],Tabla16[NUM],Tabla1[[#This Row],[CODIGO]])</f>
        <v>0</v>
      </c>
      <c r="K1863" t="str">
        <f>FIXED(Tabla1[[#This Row],[TASA 16%]],0)</f>
        <v>0</v>
      </c>
      <c r="L1863" t="str">
        <f>FIXED(Tabla1[[#This Row],[TASA 0%]],0)</f>
        <v>0</v>
      </c>
      <c r="M1863" t="str">
        <f>FIXED(Tabla1[[#This Row],[TASA EXE.]],0)</f>
        <v>0</v>
      </c>
      <c r="N1863" t="str">
        <f>FIXED(Tabla1[[#This Row],[IVA]],0)</f>
        <v>0</v>
      </c>
      <c r="O1863" t="str">
        <f>FIXED(Tabla1[[#This Row],[ISR RET]],0)</f>
        <v>0</v>
      </c>
      <c r="P1863" t="str">
        <f>FIXED(Tabla1[[#This Row],[IVA RET]],0)</f>
        <v>0</v>
      </c>
      <c r="R1863" s="35">
        <f>Tabla1[[#This Row],[TASA 16]]*16%</f>
        <v>0</v>
      </c>
    </row>
    <row r="1864" spans="2:20" x14ac:dyDescent="0.25">
      <c r="B1864" t="str">
        <f>'[1]210 Y RFC'!A1864</f>
        <v>IMA0509029B9</v>
      </c>
      <c r="C1864" t="str">
        <f>'[1]210 Y RFC'!B1864</f>
        <v>210-1861</v>
      </c>
      <c r="D1864" t="str">
        <f>'[1]210 Y RFC'!C1864</f>
        <v>IMPORTACIONES MATAMOROS SA DE CV</v>
      </c>
      <c r="E1864" s="28">
        <f>SUMIFS(Tabla16[TASA 16],Tabla16[NUM],Tabla1[[#This Row],[CODIGO]])</f>
        <v>0</v>
      </c>
      <c r="F1864" s="28">
        <f>SUMIFS(Tabla16[TASA 0%],Tabla16[NUM],Tabla1[[#This Row],[CODIGO]])</f>
        <v>0</v>
      </c>
      <c r="G1864" s="28">
        <f>SUMIFS(Tabla16[[EXENTO ]],Tabla16[NUM],Tabla1[[#This Row],[CODIGO]])</f>
        <v>0</v>
      </c>
      <c r="H1864" s="28">
        <f>SUMIFS(Tabla16[IVA],Tabla16[NUM],Tabla1[[#This Row],[CODIGO]])</f>
        <v>0</v>
      </c>
      <c r="I1864" s="28">
        <f>SUMIFS(Tabla16[ISR RET.],Tabla16[NUM],Tabla1[[#This Row],[CODIGO]])</f>
        <v>0</v>
      </c>
      <c r="J1864" s="28">
        <f>SUMIFS(Tabla16[IVA RET.],Tabla16[NUM],Tabla1[[#This Row],[CODIGO]])</f>
        <v>0</v>
      </c>
      <c r="K1864" t="str">
        <f>FIXED(Tabla1[[#This Row],[TASA 16%]],0)</f>
        <v>0</v>
      </c>
      <c r="L1864" t="str">
        <f>FIXED(Tabla1[[#This Row],[TASA 0%]],0)</f>
        <v>0</v>
      </c>
      <c r="M1864" t="str">
        <f>FIXED(Tabla1[[#This Row],[TASA EXE.]],0)</f>
        <v>0</v>
      </c>
      <c r="N1864" t="str">
        <f>FIXED(Tabla1[[#This Row],[IVA]],0)</f>
        <v>0</v>
      </c>
      <c r="O1864" t="str">
        <f>FIXED(Tabla1[[#This Row],[ISR RET]],0)</f>
        <v>0</v>
      </c>
      <c r="P1864" t="str">
        <f>FIXED(Tabla1[[#This Row],[IVA RET]],0)</f>
        <v>0</v>
      </c>
      <c r="R1864" s="35">
        <f>Tabla1[[#This Row],[TASA 16]]*16%</f>
        <v>0</v>
      </c>
    </row>
    <row r="1865" spans="2:20" x14ac:dyDescent="0.25">
      <c r="B1865" t="str">
        <f>'[1]210 Y RFC'!A1865</f>
        <v>GAMC570804BX1</v>
      </c>
      <c r="C1865" t="str">
        <f>'[1]210 Y RFC'!B1865</f>
        <v>210-1862</v>
      </c>
      <c r="D1865" t="str">
        <f>'[1]210 Y RFC'!C1865</f>
        <v>GARCIAFRADE MARTINEZ CUITLAHUAC LUIS MIGUEL</v>
      </c>
      <c r="E1865" s="28">
        <f>SUMIFS(Tabla16[TASA 16],Tabla16[NUM],Tabla1[[#This Row],[CODIGO]])</f>
        <v>0</v>
      </c>
      <c r="F1865" s="28">
        <f>SUMIFS(Tabla16[TASA 0%],Tabla16[NUM],Tabla1[[#This Row],[CODIGO]])</f>
        <v>0</v>
      </c>
      <c r="G1865" s="28">
        <f>SUMIFS(Tabla16[[EXENTO ]],Tabla16[NUM],Tabla1[[#This Row],[CODIGO]])</f>
        <v>0</v>
      </c>
      <c r="H1865" s="28">
        <f>SUMIFS(Tabla16[IVA],Tabla16[NUM],Tabla1[[#This Row],[CODIGO]])</f>
        <v>0</v>
      </c>
      <c r="I1865" s="28">
        <f>SUMIFS(Tabla16[ISR RET.],Tabla16[NUM],Tabla1[[#This Row],[CODIGO]])</f>
        <v>0</v>
      </c>
      <c r="J1865" s="28">
        <f>SUMIFS(Tabla16[IVA RET.],Tabla16[NUM],Tabla1[[#This Row],[CODIGO]])</f>
        <v>0</v>
      </c>
      <c r="K1865" t="str">
        <f>FIXED(Tabla1[[#This Row],[TASA 16%]],0)</f>
        <v>0</v>
      </c>
      <c r="L1865" t="str">
        <f>FIXED(Tabla1[[#This Row],[TASA 0%]],0)</f>
        <v>0</v>
      </c>
      <c r="M1865" t="str">
        <f>FIXED(Tabla1[[#This Row],[TASA EXE.]],0)</f>
        <v>0</v>
      </c>
      <c r="N1865" t="str">
        <f>FIXED(Tabla1[[#This Row],[IVA]],0)</f>
        <v>0</v>
      </c>
      <c r="O1865" t="str">
        <f>FIXED(Tabla1[[#This Row],[ISR RET]],0)</f>
        <v>0</v>
      </c>
      <c r="P1865" t="str">
        <f>FIXED(Tabla1[[#This Row],[IVA RET]],0)</f>
        <v>0</v>
      </c>
      <c r="R1865" s="35">
        <f>Tabla1[[#This Row],[TASA 16]]*16%</f>
        <v>0</v>
      </c>
      <c r="T1865" s="67"/>
    </row>
    <row r="1866" spans="2:20" x14ac:dyDescent="0.25">
      <c r="B1866" t="str">
        <f>'[1]210 Y RFC'!A1866</f>
        <v>BOM840702DH7</v>
      </c>
      <c r="C1866" t="str">
        <f>'[1]210 Y RFC'!B1866</f>
        <v>210-1863</v>
      </c>
      <c r="D1866" t="str">
        <f>'[1]210 Y RFC'!C1866</f>
        <v>BOMUCA SA DE CV</v>
      </c>
      <c r="E1866" s="28">
        <f>SUMIFS(Tabla16[TASA 16],Tabla16[NUM],Tabla1[[#This Row],[CODIGO]])</f>
        <v>15811.000000000002</v>
      </c>
      <c r="F1866" s="28">
        <f>SUMIFS(Tabla16[TASA 0%],Tabla16[NUM],Tabla1[[#This Row],[CODIGO]])</f>
        <v>20135</v>
      </c>
      <c r="G1866" s="28">
        <f>SUMIFS(Tabla16[[EXENTO ]],Tabla16[NUM],Tabla1[[#This Row],[CODIGO]])</f>
        <v>0</v>
      </c>
      <c r="H1866" s="28">
        <f>SUMIFS(Tabla16[IVA],Tabla16[NUM],Tabla1[[#This Row],[CODIGO]])</f>
        <v>2529.7600000000002</v>
      </c>
      <c r="I1866" s="28">
        <f>SUMIFS(Tabla16[ISR RET.],Tabla16[NUM],Tabla1[[#This Row],[CODIGO]])</f>
        <v>0</v>
      </c>
      <c r="J1866" s="28">
        <f>SUMIFS(Tabla16[IVA RET.],Tabla16[NUM],Tabla1[[#This Row],[CODIGO]])</f>
        <v>0</v>
      </c>
      <c r="K1866" t="str">
        <f>FIXED(Tabla1[[#This Row],[TASA 16%]],0)</f>
        <v>15,811</v>
      </c>
      <c r="L1866" t="str">
        <f>FIXED(Tabla1[[#This Row],[TASA 0%]],0)</f>
        <v>20,135</v>
      </c>
      <c r="M1866" t="str">
        <f>FIXED(Tabla1[[#This Row],[TASA EXE.]],0)</f>
        <v>0</v>
      </c>
      <c r="N1866" t="str">
        <f>FIXED(Tabla1[[#This Row],[IVA]],0)</f>
        <v>2,530</v>
      </c>
      <c r="O1866" t="str">
        <f>FIXED(Tabla1[[#This Row],[ISR RET]],0)</f>
        <v>0</v>
      </c>
      <c r="P1866" t="str">
        <f>FIXED(Tabla1[[#This Row],[IVA RET]],0)</f>
        <v>0</v>
      </c>
      <c r="R1866" s="35">
        <f>Tabla1[[#This Row],[TASA 16]]*16%</f>
        <v>2529.7600000000002</v>
      </c>
    </row>
    <row r="1867" spans="2:20" x14ac:dyDescent="0.25">
      <c r="B1867" t="str">
        <f>'[1]210 Y RFC'!A1867</f>
        <v>FUO0409286X8</v>
      </c>
      <c r="C1867" t="str">
        <f>'[1]210 Y RFC'!B1867</f>
        <v>210-1864</v>
      </c>
      <c r="D1867" t="str">
        <f>'[1]210 Y RFC'!C1867</f>
        <v>FORMAS UNICAS DE OCCIDENTE SA DE CV</v>
      </c>
      <c r="E1867" s="28">
        <f>SUMIFS(Tabla16[TASA 16],Tabla16[NUM],Tabla1[[#This Row],[CODIGO]])</f>
        <v>0</v>
      </c>
      <c r="F1867" s="28">
        <f>SUMIFS(Tabla16[TASA 0%],Tabla16[NUM],Tabla1[[#This Row],[CODIGO]])</f>
        <v>0</v>
      </c>
      <c r="G1867" s="28">
        <f>SUMIFS(Tabla16[[EXENTO ]],Tabla16[NUM],Tabla1[[#This Row],[CODIGO]])</f>
        <v>0</v>
      </c>
      <c r="H1867" s="28">
        <f>SUMIFS(Tabla16[IVA],Tabla16[NUM],Tabla1[[#This Row],[CODIGO]])</f>
        <v>0</v>
      </c>
      <c r="I1867" s="28">
        <f>SUMIFS(Tabla16[ISR RET.],Tabla16[NUM],Tabla1[[#This Row],[CODIGO]])</f>
        <v>0</v>
      </c>
      <c r="J1867" s="28">
        <f>SUMIFS(Tabla16[IVA RET.],Tabla16[NUM],Tabla1[[#This Row],[CODIGO]])</f>
        <v>0</v>
      </c>
      <c r="K1867" t="str">
        <f>FIXED(Tabla1[[#This Row],[TASA 16%]],0)</f>
        <v>0</v>
      </c>
      <c r="L1867" t="str">
        <f>FIXED(Tabla1[[#This Row],[TASA 0%]],0)</f>
        <v>0</v>
      </c>
      <c r="M1867" t="str">
        <f>FIXED(Tabla1[[#This Row],[TASA EXE.]],0)</f>
        <v>0</v>
      </c>
      <c r="N1867" t="str">
        <f>FIXED(Tabla1[[#This Row],[IVA]],0)</f>
        <v>0</v>
      </c>
      <c r="O1867" t="str">
        <f>FIXED(Tabla1[[#This Row],[ISR RET]],0)</f>
        <v>0</v>
      </c>
      <c r="P1867" t="str">
        <f>FIXED(Tabla1[[#This Row],[IVA RET]],0)</f>
        <v>0</v>
      </c>
      <c r="R1867" s="35">
        <f>Tabla1[[#This Row],[TASA 16]]*16%</f>
        <v>0</v>
      </c>
    </row>
    <row r="1868" spans="2:20" x14ac:dyDescent="0.25">
      <c r="B1868" t="str">
        <f>'[1]210 Y RFC'!A1868</f>
        <v>ULA010207TY5</v>
      </c>
      <c r="C1868" t="str">
        <f>'[1]210 Y RFC'!B1868</f>
        <v>210-1865</v>
      </c>
      <c r="D1868" t="str">
        <f>'[1]210 Y RFC'!C1868</f>
        <v>ULTRA LABORATORIOS SA DE CV</v>
      </c>
      <c r="E1868" s="28">
        <f>SUMIFS(Tabla16[TASA 16],Tabla16[NUM],Tabla1[[#This Row],[CODIGO]])</f>
        <v>0</v>
      </c>
      <c r="F1868" s="28">
        <f>SUMIFS(Tabla16[TASA 0%],Tabla16[NUM],Tabla1[[#This Row],[CODIGO]])</f>
        <v>0</v>
      </c>
      <c r="G1868" s="28">
        <f>SUMIFS(Tabla16[[EXENTO ]],Tabla16[NUM],Tabla1[[#This Row],[CODIGO]])</f>
        <v>0</v>
      </c>
      <c r="H1868" s="28">
        <f>SUMIFS(Tabla16[IVA],Tabla16[NUM],Tabla1[[#This Row],[CODIGO]])</f>
        <v>0</v>
      </c>
      <c r="I1868" s="28">
        <f>SUMIFS(Tabla16[ISR RET.],Tabla16[NUM],Tabla1[[#This Row],[CODIGO]])</f>
        <v>0</v>
      </c>
      <c r="J1868" s="28">
        <f>SUMIFS(Tabla16[IVA RET.],Tabla16[NUM],Tabla1[[#This Row],[CODIGO]])</f>
        <v>0</v>
      </c>
      <c r="K1868" t="str">
        <f>FIXED(Tabla1[[#This Row],[TASA 16%]],0)</f>
        <v>0</v>
      </c>
      <c r="L1868" t="str">
        <f>FIXED(Tabla1[[#This Row],[TASA 0%]],0)</f>
        <v>0</v>
      </c>
      <c r="M1868" t="str">
        <f>FIXED(Tabla1[[#This Row],[TASA EXE.]],0)</f>
        <v>0</v>
      </c>
      <c r="N1868" t="str">
        <f>FIXED(Tabla1[[#This Row],[IVA]],0)</f>
        <v>0</v>
      </c>
      <c r="O1868" t="str">
        <f>FIXED(Tabla1[[#This Row],[ISR RET]],0)</f>
        <v>0</v>
      </c>
      <c r="P1868" t="str">
        <f>FIXED(Tabla1[[#This Row],[IVA RET]],0)</f>
        <v>0</v>
      </c>
      <c r="R1868" s="35">
        <f>Tabla1[[#This Row],[TASA 16]]*16%</f>
        <v>0</v>
      </c>
    </row>
    <row r="1869" spans="2:20" x14ac:dyDescent="0.25">
      <c r="B1869" t="str">
        <f>'[1]210 Y RFC'!A1869</f>
        <v>PAPR810627T67</v>
      </c>
      <c r="C1869" t="str">
        <f>'[1]210 Y RFC'!B1869</f>
        <v>210-1866</v>
      </c>
      <c r="D1869" t="str">
        <f>'[1]210 Y RFC'!C1869</f>
        <v>PAREDES PEREZ RICARDO</v>
      </c>
      <c r="E1869" s="28">
        <f>SUMIFS(Tabla16[TASA 16],Tabla16[NUM],Tabla1[[#This Row],[CODIGO]])</f>
        <v>0</v>
      </c>
      <c r="F1869" s="28">
        <f>SUMIFS(Tabla16[TASA 0%],Tabla16[NUM],Tabla1[[#This Row],[CODIGO]])</f>
        <v>0</v>
      </c>
      <c r="G1869" s="28">
        <f>SUMIFS(Tabla16[[EXENTO ]],Tabla16[NUM],Tabla1[[#This Row],[CODIGO]])</f>
        <v>0</v>
      </c>
      <c r="H1869" s="28">
        <f>SUMIFS(Tabla16[IVA],Tabla16[NUM],Tabla1[[#This Row],[CODIGO]])</f>
        <v>0</v>
      </c>
      <c r="I1869" s="28">
        <f>SUMIFS(Tabla16[ISR RET.],Tabla16[NUM],Tabla1[[#This Row],[CODIGO]])</f>
        <v>0</v>
      </c>
      <c r="J1869" s="28">
        <f>SUMIFS(Tabla16[IVA RET.],Tabla16[NUM],Tabla1[[#This Row],[CODIGO]])</f>
        <v>0</v>
      </c>
      <c r="K1869" t="str">
        <f>FIXED(Tabla1[[#This Row],[TASA 16%]],0)</f>
        <v>0</v>
      </c>
      <c r="L1869" t="str">
        <f>FIXED(Tabla1[[#This Row],[TASA 0%]],0)</f>
        <v>0</v>
      </c>
      <c r="M1869" t="str">
        <f>FIXED(Tabla1[[#This Row],[TASA EXE.]],0)</f>
        <v>0</v>
      </c>
      <c r="N1869" t="str">
        <f>FIXED(Tabla1[[#This Row],[IVA]],0)</f>
        <v>0</v>
      </c>
      <c r="O1869" t="str">
        <f>FIXED(Tabla1[[#This Row],[ISR RET]],0)</f>
        <v>0</v>
      </c>
      <c r="P1869" t="str">
        <f>FIXED(Tabla1[[#This Row],[IVA RET]],0)</f>
        <v>0</v>
      </c>
      <c r="R1869" s="35">
        <f>Tabla1[[#This Row],[TASA 16]]*16%</f>
        <v>0</v>
      </c>
    </row>
    <row r="1870" spans="2:20" x14ac:dyDescent="0.25">
      <c r="B1870" t="str">
        <f>'[1]210 Y RFC'!A1870</f>
        <v>RORA7710105H2</v>
      </c>
      <c r="C1870" t="str">
        <f>'[1]210 Y RFC'!B1870</f>
        <v>210-1867</v>
      </c>
      <c r="D1870" t="str">
        <f>'[1]210 Y RFC'!C1870</f>
        <v>RODRIGUEZ RODRIGUEZ AMPARO</v>
      </c>
      <c r="E1870" s="28">
        <f>SUMIFS(Tabla16[TASA 16],Tabla16[NUM],Tabla1[[#This Row],[CODIGO]])</f>
        <v>0</v>
      </c>
      <c r="F1870" s="28">
        <f>SUMIFS(Tabla16[TASA 0%],Tabla16[NUM],Tabla1[[#This Row],[CODIGO]])</f>
        <v>0</v>
      </c>
      <c r="G1870" s="28">
        <f>SUMIFS(Tabla16[[EXENTO ]],Tabla16[NUM],Tabla1[[#This Row],[CODIGO]])</f>
        <v>0</v>
      </c>
      <c r="H1870" s="28">
        <f>SUMIFS(Tabla16[IVA],Tabla16[NUM],Tabla1[[#This Row],[CODIGO]])</f>
        <v>0</v>
      </c>
      <c r="I1870" s="28">
        <f>SUMIFS(Tabla16[ISR RET.],Tabla16[NUM],Tabla1[[#This Row],[CODIGO]])</f>
        <v>0</v>
      </c>
      <c r="J1870" s="28">
        <f>SUMIFS(Tabla16[IVA RET.],Tabla16[NUM],Tabla1[[#This Row],[CODIGO]])</f>
        <v>0</v>
      </c>
      <c r="K1870" t="str">
        <f>FIXED(Tabla1[[#This Row],[TASA 16%]],0)</f>
        <v>0</v>
      </c>
      <c r="L1870" t="str">
        <f>FIXED(Tabla1[[#This Row],[TASA 0%]],0)</f>
        <v>0</v>
      </c>
      <c r="M1870" t="str">
        <f>FIXED(Tabla1[[#This Row],[TASA EXE.]],0)</f>
        <v>0</v>
      </c>
      <c r="N1870" t="str">
        <f>FIXED(Tabla1[[#This Row],[IVA]],0)</f>
        <v>0</v>
      </c>
      <c r="O1870" t="str">
        <f>FIXED(Tabla1[[#This Row],[ISR RET]],0)</f>
        <v>0</v>
      </c>
      <c r="P1870" t="str">
        <f>FIXED(Tabla1[[#This Row],[IVA RET]],0)</f>
        <v>0</v>
      </c>
      <c r="R1870" s="35">
        <f>Tabla1[[#This Row],[TASA 16]]*16%</f>
        <v>0</v>
      </c>
    </row>
    <row r="1871" spans="2:20" x14ac:dyDescent="0.25">
      <c r="B1871" t="str">
        <f>'[1]210 Y RFC'!A1871</f>
        <v>CME8909276S1</v>
      </c>
      <c r="C1871" t="str">
        <f>'[1]210 Y RFC'!B1871</f>
        <v>210-1868</v>
      </c>
      <c r="D1871" t="str">
        <f>'[1]210 Y RFC'!C1871</f>
        <v>CARGILL DE MEXICO SA DE CV</v>
      </c>
      <c r="E1871" s="28">
        <f>SUMIFS(Tabla16[TASA 16],Tabla16[NUM],Tabla1[[#This Row],[CODIGO]])</f>
        <v>0</v>
      </c>
      <c r="F1871" s="28">
        <f>SUMIFS(Tabla16[TASA 0%],Tabla16[NUM],Tabla1[[#This Row],[CODIGO]])</f>
        <v>0</v>
      </c>
      <c r="G1871" s="28">
        <f>SUMIFS(Tabla16[[EXENTO ]],Tabla16[NUM],Tabla1[[#This Row],[CODIGO]])</f>
        <v>0</v>
      </c>
      <c r="H1871" s="28">
        <f>SUMIFS(Tabla16[IVA],Tabla16[NUM],Tabla1[[#This Row],[CODIGO]])</f>
        <v>0</v>
      </c>
      <c r="I1871" s="28">
        <f>SUMIFS(Tabla16[ISR RET.],Tabla16[NUM],Tabla1[[#This Row],[CODIGO]])</f>
        <v>0</v>
      </c>
      <c r="J1871" s="28">
        <f>SUMIFS(Tabla16[IVA RET.],Tabla16[NUM],Tabla1[[#This Row],[CODIGO]])</f>
        <v>0</v>
      </c>
      <c r="K1871" t="str">
        <f>FIXED(Tabla1[[#This Row],[TASA 16%]],0)</f>
        <v>0</v>
      </c>
      <c r="L1871" t="str">
        <f>FIXED(Tabla1[[#This Row],[TASA 0%]],0)</f>
        <v>0</v>
      </c>
      <c r="M1871" t="str">
        <f>FIXED(Tabla1[[#This Row],[TASA EXE.]],0)</f>
        <v>0</v>
      </c>
      <c r="N1871" t="str">
        <f>FIXED(Tabla1[[#This Row],[IVA]],0)</f>
        <v>0</v>
      </c>
      <c r="O1871" t="str">
        <f>FIXED(Tabla1[[#This Row],[ISR RET]],0)</f>
        <v>0</v>
      </c>
      <c r="P1871" t="str">
        <f>FIXED(Tabla1[[#This Row],[IVA RET]],0)</f>
        <v>0</v>
      </c>
      <c r="R1871" s="35">
        <f>Tabla1[[#This Row],[TASA 16]]*16%</f>
        <v>0</v>
      </c>
    </row>
    <row r="1872" spans="2:20" x14ac:dyDescent="0.25">
      <c r="B1872" t="str">
        <f>'[1]210 Y RFC'!A1872</f>
        <v>KME020731UDA</v>
      </c>
      <c r="C1872" t="str">
        <f>'[1]210 Y RFC'!B1872</f>
        <v>210-1869</v>
      </c>
      <c r="D1872" t="str">
        <f>'[1]210 Y RFC'!C1872</f>
        <v>KELLOGG COMPANY MEXICO S DE RL DE CV</v>
      </c>
      <c r="E1872" s="28">
        <f>SUMIFS(Tabla16[TASA 16],Tabla16[NUM],Tabla1[[#This Row],[CODIGO]])</f>
        <v>0</v>
      </c>
      <c r="F1872" s="28">
        <f>SUMIFS(Tabla16[TASA 0%],Tabla16[NUM],Tabla1[[#This Row],[CODIGO]])</f>
        <v>0</v>
      </c>
      <c r="G1872" s="28">
        <f>SUMIFS(Tabla16[[EXENTO ]],Tabla16[NUM],Tabla1[[#This Row],[CODIGO]])</f>
        <v>0</v>
      </c>
      <c r="H1872" s="28">
        <f>SUMIFS(Tabla16[IVA],Tabla16[NUM],Tabla1[[#This Row],[CODIGO]])</f>
        <v>0</v>
      </c>
      <c r="I1872" s="28">
        <f>SUMIFS(Tabla16[ISR RET.],Tabla16[NUM],Tabla1[[#This Row],[CODIGO]])</f>
        <v>0</v>
      </c>
      <c r="J1872" s="28">
        <f>SUMIFS(Tabla16[IVA RET.],Tabla16[NUM],Tabla1[[#This Row],[CODIGO]])</f>
        <v>0</v>
      </c>
      <c r="K1872" t="str">
        <f>FIXED(Tabla1[[#This Row],[TASA 16%]],0)</f>
        <v>0</v>
      </c>
      <c r="L1872" t="str">
        <f>FIXED(Tabla1[[#This Row],[TASA 0%]],0)</f>
        <v>0</v>
      </c>
      <c r="M1872" t="str">
        <f>FIXED(Tabla1[[#This Row],[TASA EXE.]],0)</f>
        <v>0</v>
      </c>
      <c r="N1872" t="str">
        <f>FIXED(Tabla1[[#This Row],[IVA]],0)</f>
        <v>0</v>
      </c>
      <c r="O1872" t="str">
        <f>FIXED(Tabla1[[#This Row],[ISR RET]],0)</f>
        <v>0</v>
      </c>
      <c r="P1872" t="str">
        <f>FIXED(Tabla1[[#This Row],[IVA RET]],0)</f>
        <v>0</v>
      </c>
      <c r="R1872" s="35">
        <f>Tabla1[[#This Row],[TASA 16]]*16%</f>
        <v>0</v>
      </c>
    </row>
    <row r="1873" spans="2:20" x14ac:dyDescent="0.25">
      <c r="B1873" t="str">
        <f>'[1]210 Y RFC'!A1873</f>
        <v>IJF0608074X5</v>
      </c>
      <c r="C1873" t="str">
        <f>'[1]210 Y RFC'!B1873</f>
        <v>210-1870</v>
      </c>
      <c r="D1873" t="str">
        <f>'[1]210 Y RFC'!C1873</f>
        <v>INDUSTRIAL JFMS SA DE CV</v>
      </c>
      <c r="E1873" s="28">
        <f>SUMIFS(Tabla16[TASA 16],Tabla16[NUM],Tabla1[[#This Row],[CODIGO]])</f>
        <v>0</v>
      </c>
      <c r="F1873" s="28">
        <f>SUMIFS(Tabla16[TASA 0%],Tabla16[NUM],Tabla1[[#This Row],[CODIGO]])</f>
        <v>0</v>
      </c>
      <c r="G1873" s="28">
        <f>SUMIFS(Tabla16[[EXENTO ]],Tabla16[NUM],Tabla1[[#This Row],[CODIGO]])</f>
        <v>0</v>
      </c>
      <c r="H1873" s="28">
        <f>SUMIFS(Tabla16[IVA],Tabla16[NUM],Tabla1[[#This Row],[CODIGO]])</f>
        <v>0</v>
      </c>
      <c r="I1873" s="28">
        <f>SUMIFS(Tabla16[ISR RET.],Tabla16[NUM],Tabla1[[#This Row],[CODIGO]])</f>
        <v>0</v>
      </c>
      <c r="J1873" s="28">
        <f>SUMIFS(Tabla16[IVA RET.],Tabla16[NUM],Tabla1[[#This Row],[CODIGO]])</f>
        <v>0</v>
      </c>
      <c r="K1873" t="str">
        <f>FIXED(Tabla1[[#This Row],[TASA 16%]],0)</f>
        <v>0</v>
      </c>
      <c r="L1873" t="str">
        <f>FIXED(Tabla1[[#This Row],[TASA 0%]],0)</f>
        <v>0</v>
      </c>
      <c r="M1873" t="str">
        <f>FIXED(Tabla1[[#This Row],[TASA EXE.]],0)</f>
        <v>0</v>
      </c>
      <c r="N1873" t="str">
        <f>FIXED(Tabla1[[#This Row],[IVA]],0)</f>
        <v>0</v>
      </c>
      <c r="O1873" t="str">
        <f>FIXED(Tabla1[[#This Row],[ISR RET]],0)</f>
        <v>0</v>
      </c>
      <c r="P1873" t="str">
        <f>FIXED(Tabla1[[#This Row],[IVA RET]],0)</f>
        <v>0</v>
      </c>
      <c r="R1873" s="35">
        <f>Tabla1[[#This Row],[TASA 16]]*16%</f>
        <v>0</v>
      </c>
    </row>
    <row r="1874" spans="2:20" x14ac:dyDescent="0.25">
      <c r="B1874" t="str">
        <f>'[1]210 Y RFC'!A1874</f>
        <v>MAX0611157H8</v>
      </c>
      <c r="C1874" t="str">
        <f>'[1]210 Y RFC'!B1874</f>
        <v>210-1871</v>
      </c>
      <c r="D1874" t="str">
        <f>'[1]210 Y RFC'!C1874</f>
        <v>MAXIVA SA DE CV</v>
      </c>
      <c r="E1874" s="28">
        <f>SUMIFS(Tabla16[TASA 16],Tabla16[NUM],Tabla1[[#This Row],[CODIGO]])</f>
        <v>3663.3125</v>
      </c>
      <c r="F1874" s="28">
        <f>SUMIFS(Tabla16[TASA 0%],Tabla16[NUM],Tabla1[[#This Row],[CODIGO]])</f>
        <v>959.85749999999985</v>
      </c>
      <c r="G1874" s="28">
        <f>SUMIFS(Tabla16[[EXENTO ]],Tabla16[NUM],Tabla1[[#This Row],[CODIGO]])</f>
        <v>0</v>
      </c>
      <c r="H1874" s="28">
        <f>SUMIFS(Tabla16[IVA],Tabla16[NUM],Tabla1[[#This Row],[CODIGO]])</f>
        <v>586.13</v>
      </c>
      <c r="I1874" s="28">
        <f>SUMIFS(Tabla16[ISR RET.],Tabla16[NUM],Tabla1[[#This Row],[CODIGO]])</f>
        <v>0</v>
      </c>
      <c r="J1874" s="28">
        <f>SUMIFS(Tabla16[IVA RET.],Tabla16[NUM],Tabla1[[#This Row],[CODIGO]])</f>
        <v>0</v>
      </c>
      <c r="K1874" t="str">
        <f>FIXED(Tabla1[[#This Row],[TASA 16%]],0)</f>
        <v>3,663</v>
      </c>
      <c r="L1874" t="str">
        <f>FIXED(Tabla1[[#This Row],[TASA 0%]],0)</f>
        <v>960</v>
      </c>
      <c r="M1874" t="str">
        <f>FIXED(Tabla1[[#This Row],[TASA EXE.]],0)</f>
        <v>0</v>
      </c>
      <c r="N1874" t="str">
        <f>FIXED(Tabla1[[#This Row],[IVA]],0)</f>
        <v>586</v>
      </c>
      <c r="O1874" t="str">
        <f>FIXED(Tabla1[[#This Row],[ISR RET]],0)</f>
        <v>0</v>
      </c>
      <c r="P1874" t="str">
        <f>FIXED(Tabla1[[#This Row],[IVA RET]],0)</f>
        <v>0</v>
      </c>
      <c r="R1874" s="35">
        <f>Tabla1[[#This Row],[TASA 16]]*16%</f>
        <v>586.08000000000004</v>
      </c>
    </row>
    <row r="1875" spans="2:20" x14ac:dyDescent="0.25">
      <c r="B1875" t="str">
        <f>'[1]210 Y RFC'!A1875</f>
        <v>DKO981218Q59</v>
      </c>
      <c r="C1875" t="str">
        <f>'[1]210 Y RFC'!B1875</f>
        <v>210-1872</v>
      </c>
      <c r="D1875" t="str">
        <f>'[1]210 Y RFC'!C1875</f>
        <v>DISTRIBUIDORA KOALA SA DE CV</v>
      </c>
      <c r="E1875" s="28">
        <f>SUMIFS(Tabla16[TASA 16],Tabla16[NUM],Tabla1[[#This Row],[CODIGO]])</f>
        <v>0</v>
      </c>
      <c r="F1875" s="28">
        <f>SUMIFS(Tabla16[TASA 0%],Tabla16[NUM],Tabla1[[#This Row],[CODIGO]])</f>
        <v>0</v>
      </c>
      <c r="G1875" s="28">
        <f>SUMIFS(Tabla16[[EXENTO ]],Tabla16[NUM],Tabla1[[#This Row],[CODIGO]])</f>
        <v>0</v>
      </c>
      <c r="H1875" s="28">
        <f>SUMIFS(Tabla16[IVA],Tabla16[NUM],Tabla1[[#This Row],[CODIGO]])</f>
        <v>0</v>
      </c>
      <c r="I1875" s="28">
        <f>SUMIFS(Tabla16[ISR RET.],Tabla16[NUM],Tabla1[[#This Row],[CODIGO]])</f>
        <v>0</v>
      </c>
      <c r="J1875" s="28">
        <f>SUMIFS(Tabla16[IVA RET.],Tabla16[NUM],Tabla1[[#This Row],[CODIGO]])</f>
        <v>0</v>
      </c>
      <c r="K1875" t="str">
        <f>FIXED(Tabla1[[#This Row],[TASA 16%]],0)</f>
        <v>0</v>
      </c>
      <c r="L1875" t="str">
        <f>FIXED(Tabla1[[#This Row],[TASA 0%]],0)</f>
        <v>0</v>
      </c>
      <c r="M1875" t="str">
        <f>FIXED(Tabla1[[#This Row],[TASA EXE.]],0)</f>
        <v>0</v>
      </c>
      <c r="N1875" t="str">
        <f>FIXED(Tabla1[[#This Row],[IVA]],0)</f>
        <v>0</v>
      </c>
      <c r="O1875" t="str">
        <f>FIXED(Tabla1[[#This Row],[ISR RET]],0)</f>
        <v>0</v>
      </c>
      <c r="P1875" t="str">
        <f>FIXED(Tabla1[[#This Row],[IVA RET]],0)</f>
        <v>0</v>
      </c>
      <c r="R1875" s="35">
        <f>Tabla1[[#This Row],[TASA 16]]*16%</f>
        <v>0</v>
      </c>
    </row>
    <row r="1876" spans="2:20" x14ac:dyDescent="0.25">
      <c r="B1876" t="str">
        <f>'[1]210 Y RFC'!A1876</f>
        <v>OAA021007PM2</v>
      </c>
      <c r="C1876" t="str">
        <f>'[1]210 Y RFC'!B1876</f>
        <v>210-1873</v>
      </c>
      <c r="D1876" t="str">
        <f>'[1]210 Y RFC'!C1876</f>
        <v>OPERADORA DE ALIMENTOS DE LOS ALTOS SA DE CV</v>
      </c>
      <c r="E1876" s="28">
        <f>SUMIFS(Tabla16[TASA 16],Tabla16[NUM],Tabla1[[#This Row],[CODIGO]])</f>
        <v>0</v>
      </c>
      <c r="F1876" s="28">
        <f>SUMIFS(Tabla16[TASA 0%],Tabla16[NUM],Tabla1[[#This Row],[CODIGO]])</f>
        <v>0</v>
      </c>
      <c r="G1876" s="28">
        <f>SUMIFS(Tabla16[[EXENTO ]],Tabla16[NUM],Tabla1[[#This Row],[CODIGO]])</f>
        <v>0</v>
      </c>
      <c r="H1876" s="28">
        <f>SUMIFS(Tabla16[IVA],Tabla16[NUM],Tabla1[[#This Row],[CODIGO]])</f>
        <v>0</v>
      </c>
      <c r="I1876" s="28">
        <f>SUMIFS(Tabla16[ISR RET.],Tabla16[NUM],Tabla1[[#This Row],[CODIGO]])</f>
        <v>0</v>
      </c>
      <c r="J1876" s="28">
        <f>SUMIFS(Tabla16[IVA RET.],Tabla16[NUM],Tabla1[[#This Row],[CODIGO]])</f>
        <v>0</v>
      </c>
      <c r="K1876" t="str">
        <f>FIXED(Tabla1[[#This Row],[TASA 16%]],0)</f>
        <v>0</v>
      </c>
      <c r="L1876" t="str">
        <f>FIXED(Tabla1[[#This Row],[TASA 0%]],0)</f>
        <v>0</v>
      </c>
      <c r="M1876" t="str">
        <f>FIXED(Tabla1[[#This Row],[TASA EXE.]],0)</f>
        <v>0</v>
      </c>
      <c r="N1876" t="str">
        <f>FIXED(Tabla1[[#This Row],[IVA]],0)</f>
        <v>0</v>
      </c>
      <c r="O1876" t="str">
        <f>FIXED(Tabla1[[#This Row],[ISR RET]],0)</f>
        <v>0</v>
      </c>
      <c r="P1876" t="str">
        <f>FIXED(Tabla1[[#This Row],[IVA RET]],0)</f>
        <v>0</v>
      </c>
      <c r="R1876" s="35">
        <f>Tabla1[[#This Row],[TASA 16]]*16%</f>
        <v>0</v>
      </c>
      <c r="T1876" s="67"/>
    </row>
    <row r="1877" spans="2:20" x14ac:dyDescent="0.25">
      <c r="B1877" t="str">
        <f>'[1]210 Y RFC'!A1877</f>
        <v>GODO6509065G2</v>
      </c>
      <c r="C1877" t="str">
        <f>'[1]210 Y RFC'!B1877</f>
        <v>210-1874</v>
      </c>
      <c r="D1877" t="str">
        <f>'[1]210 Y RFC'!C1877</f>
        <v>GONZALEZ DELGADO OCTAVIO</v>
      </c>
      <c r="E1877" s="28">
        <f>SUMIFS(Tabla16[TASA 16],Tabla16[NUM],Tabla1[[#This Row],[CODIGO]])</f>
        <v>47321.25</v>
      </c>
      <c r="F1877" s="28">
        <f>SUMIFS(Tabla16[TASA 0%],Tabla16[NUM],Tabla1[[#This Row],[CODIGO]])</f>
        <v>-2.2737367544323206E-12</v>
      </c>
      <c r="G1877" s="28">
        <f>SUMIFS(Tabla16[[EXENTO ]],Tabla16[NUM],Tabla1[[#This Row],[CODIGO]])</f>
        <v>0</v>
      </c>
      <c r="H1877" s="28">
        <f>SUMIFS(Tabla16[IVA],Tabla16[NUM],Tabla1[[#This Row],[CODIGO]])</f>
        <v>7571.4</v>
      </c>
      <c r="I1877" s="28">
        <f>SUMIFS(Tabla16[ISR RET.],Tabla16[NUM],Tabla1[[#This Row],[CODIGO]])</f>
        <v>0</v>
      </c>
      <c r="J1877" s="28">
        <f>SUMIFS(Tabla16[IVA RET.],Tabla16[NUM],Tabla1[[#This Row],[CODIGO]])</f>
        <v>0</v>
      </c>
      <c r="K1877" t="str">
        <f>FIXED(Tabla1[[#This Row],[TASA 16%]],0)</f>
        <v>47,321</v>
      </c>
      <c r="L1877" t="str">
        <f>FIXED(Tabla1[[#This Row],[TASA 0%]],0)</f>
        <v>0</v>
      </c>
      <c r="M1877" t="str">
        <f>FIXED(Tabla1[[#This Row],[TASA EXE.]],0)</f>
        <v>0</v>
      </c>
      <c r="N1877" t="str">
        <f>FIXED(Tabla1[[#This Row],[IVA]],0)</f>
        <v>7,571</v>
      </c>
      <c r="O1877" t="str">
        <f>FIXED(Tabla1[[#This Row],[ISR RET]],0)</f>
        <v>0</v>
      </c>
      <c r="P1877" t="str">
        <f>FIXED(Tabla1[[#This Row],[IVA RET]],0)</f>
        <v>0</v>
      </c>
      <c r="R1877" s="35">
        <f>Tabla1[[#This Row],[TASA 16]]*16%</f>
        <v>7571.3600000000006</v>
      </c>
    </row>
    <row r="1878" spans="2:20" x14ac:dyDescent="0.25">
      <c r="B1878" t="str">
        <f>'[1]210 Y RFC'!A1878</f>
        <v>RTE930208GJ7</v>
      </c>
      <c r="C1878" t="str">
        <f>'[1]210 Y RFC'!B1878</f>
        <v>210-1875</v>
      </c>
      <c r="D1878" t="str">
        <f>'[1]210 Y RFC'!C1878</f>
        <v>REPRESENTACIONES Y TECNIMAQUILAS SA DE CV</v>
      </c>
      <c r="E1878" s="28">
        <f>SUMIFS(Tabla16[TASA 16],Tabla16[NUM],Tabla1[[#This Row],[CODIGO]])</f>
        <v>0</v>
      </c>
      <c r="F1878" s="28">
        <f>SUMIFS(Tabla16[TASA 0%],Tabla16[NUM],Tabla1[[#This Row],[CODIGO]])</f>
        <v>0</v>
      </c>
      <c r="G1878" s="28">
        <f>SUMIFS(Tabla16[[EXENTO ]],Tabla16[NUM],Tabla1[[#This Row],[CODIGO]])</f>
        <v>0</v>
      </c>
      <c r="H1878" s="28">
        <f>SUMIFS(Tabla16[IVA],Tabla16[NUM],Tabla1[[#This Row],[CODIGO]])</f>
        <v>0</v>
      </c>
      <c r="I1878" s="28">
        <f>SUMIFS(Tabla16[ISR RET.],Tabla16[NUM],Tabla1[[#This Row],[CODIGO]])</f>
        <v>0</v>
      </c>
      <c r="J1878" s="28">
        <f>SUMIFS(Tabla16[IVA RET.],Tabla16[NUM],Tabla1[[#This Row],[CODIGO]])</f>
        <v>0</v>
      </c>
      <c r="K1878" t="str">
        <f>FIXED(Tabla1[[#This Row],[TASA 16%]],0)</f>
        <v>0</v>
      </c>
      <c r="L1878" t="str">
        <f>FIXED(Tabla1[[#This Row],[TASA 0%]],0)</f>
        <v>0</v>
      </c>
      <c r="M1878" t="str">
        <f>FIXED(Tabla1[[#This Row],[TASA EXE.]],0)</f>
        <v>0</v>
      </c>
      <c r="N1878" t="str">
        <f>FIXED(Tabla1[[#This Row],[IVA]],0)</f>
        <v>0</v>
      </c>
      <c r="O1878" t="str">
        <f>FIXED(Tabla1[[#This Row],[ISR RET]],0)</f>
        <v>0</v>
      </c>
      <c r="P1878" t="str">
        <f>FIXED(Tabla1[[#This Row],[IVA RET]],0)</f>
        <v>0</v>
      </c>
      <c r="R1878" s="35">
        <f>Tabla1[[#This Row],[TASA 16]]*16%</f>
        <v>0</v>
      </c>
    </row>
    <row r="1879" spans="2:20" x14ac:dyDescent="0.25">
      <c r="B1879" t="str">
        <f>'[1]210 Y RFC'!A1879</f>
        <v>TIE671206BF2</v>
      </c>
      <c r="C1879" t="str">
        <f>'[1]210 Y RFC'!B1879</f>
        <v>210-1876</v>
      </c>
      <c r="D1879" t="str">
        <f>'[1]210 Y RFC'!C1879</f>
        <v>TIEMPO SA DE CV</v>
      </c>
      <c r="E1879" s="28">
        <f>SUMIFS(Tabla16[TASA 16],Tabla16[NUM],Tabla1[[#This Row],[CODIGO]])</f>
        <v>0</v>
      </c>
      <c r="F1879" s="28">
        <f>SUMIFS(Tabla16[TASA 0%],Tabla16[NUM],Tabla1[[#This Row],[CODIGO]])</f>
        <v>0</v>
      </c>
      <c r="G1879" s="28">
        <f>SUMIFS(Tabla16[[EXENTO ]],Tabla16[NUM],Tabla1[[#This Row],[CODIGO]])</f>
        <v>0</v>
      </c>
      <c r="H1879" s="28">
        <f>SUMIFS(Tabla16[IVA],Tabla16[NUM],Tabla1[[#This Row],[CODIGO]])</f>
        <v>0</v>
      </c>
      <c r="I1879" s="28">
        <f>SUMIFS(Tabla16[ISR RET.],Tabla16[NUM],Tabla1[[#This Row],[CODIGO]])</f>
        <v>0</v>
      </c>
      <c r="J1879" s="28">
        <f>SUMIFS(Tabla16[IVA RET.],Tabla16[NUM],Tabla1[[#This Row],[CODIGO]])</f>
        <v>0</v>
      </c>
      <c r="K1879" t="str">
        <f>FIXED(Tabla1[[#This Row],[TASA 16%]],0)</f>
        <v>0</v>
      </c>
      <c r="L1879" t="str">
        <f>FIXED(Tabla1[[#This Row],[TASA 0%]],0)</f>
        <v>0</v>
      </c>
      <c r="M1879" t="str">
        <f>FIXED(Tabla1[[#This Row],[TASA EXE.]],0)</f>
        <v>0</v>
      </c>
      <c r="N1879" t="str">
        <f>FIXED(Tabla1[[#This Row],[IVA]],0)</f>
        <v>0</v>
      </c>
      <c r="O1879" t="str">
        <f>FIXED(Tabla1[[#This Row],[ISR RET]],0)</f>
        <v>0</v>
      </c>
      <c r="P1879" t="str">
        <f>FIXED(Tabla1[[#This Row],[IVA RET]],0)</f>
        <v>0</v>
      </c>
      <c r="R1879" s="35">
        <f>Tabla1[[#This Row],[TASA 16]]*16%</f>
        <v>0</v>
      </c>
    </row>
    <row r="1880" spans="2:20" x14ac:dyDescent="0.25">
      <c r="B1880" t="str">
        <f>'[1]210 Y RFC'!A1880</f>
        <v>RIN870724UF9</v>
      </c>
      <c r="C1880" t="str">
        <f>'[1]210 Y RFC'!B1880</f>
        <v>210-1877</v>
      </c>
      <c r="D1880" t="str">
        <f>'[1]210 Y RFC'!C1880</f>
        <v>ROMYC INDUSTRIAL SA DE CV</v>
      </c>
      <c r="E1880" s="28">
        <f>SUMIFS(Tabla16[TASA 16],Tabla16[NUM],Tabla1[[#This Row],[CODIGO]])</f>
        <v>0</v>
      </c>
      <c r="F1880" s="28">
        <f>SUMIFS(Tabla16[TASA 0%],Tabla16[NUM],Tabla1[[#This Row],[CODIGO]])</f>
        <v>114428.73999999999</v>
      </c>
      <c r="G1880" s="28">
        <f>SUMIFS(Tabla16[[EXENTO ]],Tabla16[NUM],Tabla1[[#This Row],[CODIGO]])</f>
        <v>9154.2900000000009</v>
      </c>
      <c r="H1880" s="28">
        <f>SUMIFS(Tabla16[IVA],Tabla16[NUM],Tabla1[[#This Row],[CODIGO]])</f>
        <v>0</v>
      </c>
      <c r="I1880" s="28">
        <f>SUMIFS(Tabla16[ISR RET.],Tabla16[NUM],Tabla1[[#This Row],[CODIGO]])</f>
        <v>0</v>
      </c>
      <c r="J1880" s="28">
        <f>SUMIFS(Tabla16[IVA RET.],Tabla16[NUM],Tabla1[[#This Row],[CODIGO]])</f>
        <v>0</v>
      </c>
      <c r="K1880" t="str">
        <f>FIXED(Tabla1[[#This Row],[TASA 16%]],0)</f>
        <v>0</v>
      </c>
      <c r="L1880" t="str">
        <f>FIXED(Tabla1[[#This Row],[TASA 0%]],0)</f>
        <v>114,429</v>
      </c>
      <c r="M1880" t="str">
        <f>FIXED(Tabla1[[#This Row],[TASA EXE.]],0)</f>
        <v>9,154</v>
      </c>
      <c r="N1880" t="str">
        <f>FIXED(Tabla1[[#This Row],[IVA]],0)</f>
        <v>0</v>
      </c>
      <c r="O1880" t="str">
        <f>FIXED(Tabla1[[#This Row],[ISR RET]],0)</f>
        <v>0</v>
      </c>
      <c r="P1880" t="str">
        <f>FIXED(Tabla1[[#This Row],[IVA RET]],0)</f>
        <v>0</v>
      </c>
      <c r="R1880" s="35">
        <f>Tabla1[[#This Row],[TASA 16]]*16%</f>
        <v>0</v>
      </c>
    </row>
    <row r="1881" spans="2:20" x14ac:dyDescent="0.25">
      <c r="B1881" t="str">
        <f>'[1]210 Y RFC'!A1881</f>
        <v>GALT7003145V5</v>
      </c>
      <c r="C1881" t="str">
        <f>'[1]210 Y RFC'!B1881</f>
        <v>210-1878</v>
      </c>
      <c r="D1881" t="str">
        <f>'[1]210 Y RFC'!C1881</f>
        <v>GARCIA LEDEZMA TERESA</v>
      </c>
      <c r="E1881" s="28">
        <f>SUMIFS(Tabla16[TASA 16],Tabla16[NUM],Tabla1[[#This Row],[CODIGO]])</f>
        <v>0</v>
      </c>
      <c r="F1881" s="28">
        <f>SUMIFS(Tabla16[TASA 0%],Tabla16[NUM],Tabla1[[#This Row],[CODIGO]])</f>
        <v>0</v>
      </c>
      <c r="G1881" s="28">
        <f>SUMIFS(Tabla16[[EXENTO ]],Tabla16[NUM],Tabla1[[#This Row],[CODIGO]])</f>
        <v>0</v>
      </c>
      <c r="H1881" s="28">
        <f>SUMIFS(Tabla16[IVA],Tabla16[NUM],Tabla1[[#This Row],[CODIGO]])</f>
        <v>0</v>
      </c>
      <c r="I1881" s="28">
        <f>SUMIFS(Tabla16[ISR RET.],Tabla16[NUM],Tabla1[[#This Row],[CODIGO]])</f>
        <v>0</v>
      </c>
      <c r="J1881" s="28">
        <f>SUMIFS(Tabla16[IVA RET.],Tabla16[NUM],Tabla1[[#This Row],[CODIGO]])</f>
        <v>0</v>
      </c>
      <c r="K1881" t="str">
        <f>FIXED(Tabla1[[#This Row],[TASA 16%]],0)</f>
        <v>0</v>
      </c>
      <c r="L1881" t="str">
        <f>FIXED(Tabla1[[#This Row],[TASA 0%]],0)</f>
        <v>0</v>
      </c>
      <c r="M1881" t="str">
        <f>FIXED(Tabla1[[#This Row],[TASA EXE.]],0)</f>
        <v>0</v>
      </c>
      <c r="N1881" t="str">
        <f>FIXED(Tabla1[[#This Row],[IVA]],0)</f>
        <v>0</v>
      </c>
      <c r="O1881" t="str">
        <f>FIXED(Tabla1[[#This Row],[ISR RET]],0)</f>
        <v>0</v>
      </c>
      <c r="P1881" t="str">
        <f>FIXED(Tabla1[[#This Row],[IVA RET]],0)</f>
        <v>0</v>
      </c>
      <c r="R1881" s="35">
        <f>Tabla1[[#This Row],[TASA 16]]*16%</f>
        <v>0</v>
      </c>
    </row>
    <row r="1882" spans="2:20" x14ac:dyDescent="0.25">
      <c r="B1882" t="str">
        <f>'[1]210 Y RFC'!A1882</f>
        <v>ASE931116231</v>
      </c>
      <c r="C1882" t="str">
        <f>'[1]210 Y RFC'!B1882</f>
        <v>210-1879</v>
      </c>
      <c r="D1882" t="str">
        <f>'[1]210 Y RFC'!C1882</f>
        <v>AXA SEGUROS SA DE CV</v>
      </c>
      <c r="E1882" s="28">
        <f>SUMIFS(Tabla16[TASA 16],Tabla16[NUM],Tabla1[[#This Row],[CODIGO]])</f>
        <v>0</v>
      </c>
      <c r="F1882" s="28">
        <f>SUMIFS(Tabla16[TASA 0%],Tabla16[NUM],Tabla1[[#This Row],[CODIGO]])</f>
        <v>0</v>
      </c>
      <c r="G1882" s="28">
        <f>SUMIFS(Tabla16[[EXENTO ]],Tabla16[NUM],Tabla1[[#This Row],[CODIGO]])</f>
        <v>0</v>
      </c>
      <c r="H1882" s="28">
        <f>SUMIFS(Tabla16[IVA],Tabla16[NUM],Tabla1[[#This Row],[CODIGO]])</f>
        <v>0</v>
      </c>
      <c r="I1882" s="28">
        <f>SUMIFS(Tabla16[ISR RET.],Tabla16[NUM],Tabla1[[#This Row],[CODIGO]])</f>
        <v>0</v>
      </c>
      <c r="J1882" s="28">
        <f>SUMIFS(Tabla16[IVA RET.],Tabla16[NUM],Tabla1[[#This Row],[CODIGO]])</f>
        <v>0</v>
      </c>
      <c r="K1882" t="str">
        <f>FIXED(Tabla1[[#This Row],[TASA 16%]],0)</f>
        <v>0</v>
      </c>
      <c r="L1882" t="str">
        <f>FIXED(Tabla1[[#This Row],[TASA 0%]],0)</f>
        <v>0</v>
      </c>
      <c r="M1882" t="str">
        <f>FIXED(Tabla1[[#This Row],[TASA EXE.]],0)</f>
        <v>0</v>
      </c>
      <c r="N1882" t="str">
        <f>FIXED(Tabla1[[#This Row],[IVA]],0)</f>
        <v>0</v>
      </c>
      <c r="O1882" t="str">
        <f>FIXED(Tabla1[[#This Row],[ISR RET]],0)</f>
        <v>0</v>
      </c>
      <c r="P1882" t="str">
        <f>FIXED(Tabla1[[#This Row],[IVA RET]],0)</f>
        <v>0</v>
      </c>
      <c r="R1882" s="35">
        <f>Tabla1[[#This Row],[TASA 16]]*16%</f>
        <v>0</v>
      </c>
    </row>
    <row r="1883" spans="2:20" x14ac:dyDescent="0.25">
      <c r="B1883" t="str">
        <f>'[1]210 Y RFC'!A1883</f>
        <v>CIM060607EC0</v>
      </c>
      <c r="C1883" t="str">
        <f>'[1]210 Y RFC'!B1883</f>
        <v>210-1880</v>
      </c>
      <c r="D1883" t="str">
        <f>'[1]210 Y RFC'!C1883</f>
        <v>COMERCIO INTEGRADO DE MEXICO SA DE CV</v>
      </c>
      <c r="E1883" s="28">
        <f>SUMIFS(Tabla16[TASA 16],Tabla16[NUM],Tabla1[[#This Row],[CODIGO]])</f>
        <v>0</v>
      </c>
      <c r="F1883" s="28">
        <f>SUMIFS(Tabla16[TASA 0%],Tabla16[NUM],Tabla1[[#This Row],[CODIGO]])</f>
        <v>0</v>
      </c>
      <c r="G1883" s="28">
        <f>SUMIFS(Tabla16[[EXENTO ]],Tabla16[NUM],Tabla1[[#This Row],[CODIGO]])</f>
        <v>0</v>
      </c>
      <c r="H1883" s="28">
        <f>SUMIFS(Tabla16[IVA],Tabla16[NUM],Tabla1[[#This Row],[CODIGO]])</f>
        <v>0</v>
      </c>
      <c r="I1883" s="28">
        <f>SUMIFS(Tabla16[ISR RET.],Tabla16[NUM],Tabla1[[#This Row],[CODIGO]])</f>
        <v>0</v>
      </c>
      <c r="J1883" s="28">
        <f>SUMIFS(Tabla16[IVA RET.],Tabla16[NUM],Tabla1[[#This Row],[CODIGO]])</f>
        <v>0</v>
      </c>
      <c r="K1883" t="str">
        <f>FIXED(Tabla1[[#This Row],[TASA 16%]],0)</f>
        <v>0</v>
      </c>
      <c r="L1883" t="str">
        <f>FIXED(Tabla1[[#This Row],[TASA 0%]],0)</f>
        <v>0</v>
      </c>
      <c r="M1883" t="str">
        <f>FIXED(Tabla1[[#This Row],[TASA EXE.]],0)</f>
        <v>0</v>
      </c>
      <c r="N1883" t="str">
        <f>FIXED(Tabla1[[#This Row],[IVA]],0)</f>
        <v>0</v>
      </c>
      <c r="O1883" t="str">
        <f>FIXED(Tabla1[[#This Row],[ISR RET]],0)</f>
        <v>0</v>
      </c>
      <c r="P1883" t="str">
        <f>FIXED(Tabla1[[#This Row],[IVA RET]],0)</f>
        <v>0</v>
      </c>
      <c r="R1883" s="35">
        <f>Tabla1[[#This Row],[TASA 16]]*16%</f>
        <v>0</v>
      </c>
      <c r="T1883" s="67"/>
    </row>
    <row r="1884" spans="2:20" x14ac:dyDescent="0.25">
      <c r="B1884" t="str">
        <f>'[1]210 Y RFC'!A1884</f>
        <v>MGD071113N20</v>
      </c>
      <c r="C1884" t="str">
        <f>'[1]210 Y RFC'!B1884</f>
        <v>210-1881</v>
      </c>
      <c r="D1884" t="str">
        <f>'[1]210 Y RFC'!C1884</f>
        <v>MEDIMEX GDL S DE RL DE CV</v>
      </c>
      <c r="E1884" s="28">
        <f>SUMIFS(Tabla16[TASA 16],Tabla16[NUM],Tabla1[[#This Row],[CODIGO]])</f>
        <v>0</v>
      </c>
      <c r="F1884" s="28">
        <f>SUMIFS(Tabla16[TASA 0%],Tabla16[NUM],Tabla1[[#This Row],[CODIGO]])</f>
        <v>0</v>
      </c>
      <c r="G1884" s="28">
        <f>SUMIFS(Tabla16[[EXENTO ]],Tabla16[NUM],Tabla1[[#This Row],[CODIGO]])</f>
        <v>0</v>
      </c>
      <c r="H1884" s="28">
        <f>SUMIFS(Tabla16[IVA],Tabla16[NUM],Tabla1[[#This Row],[CODIGO]])</f>
        <v>0</v>
      </c>
      <c r="I1884" s="28">
        <f>SUMIFS(Tabla16[ISR RET.],Tabla16[NUM],Tabla1[[#This Row],[CODIGO]])</f>
        <v>0</v>
      </c>
      <c r="J1884" s="28">
        <f>SUMIFS(Tabla16[IVA RET.],Tabla16[NUM],Tabla1[[#This Row],[CODIGO]])</f>
        <v>0</v>
      </c>
      <c r="K1884" t="str">
        <f>FIXED(Tabla1[[#This Row],[TASA 16%]],0)</f>
        <v>0</v>
      </c>
      <c r="L1884" t="str">
        <f>FIXED(Tabla1[[#This Row],[TASA 0%]],0)</f>
        <v>0</v>
      </c>
      <c r="M1884" t="str">
        <f>FIXED(Tabla1[[#This Row],[TASA EXE.]],0)</f>
        <v>0</v>
      </c>
      <c r="N1884" t="str">
        <f>FIXED(Tabla1[[#This Row],[IVA]],0)</f>
        <v>0</v>
      </c>
      <c r="O1884" t="str">
        <f>FIXED(Tabla1[[#This Row],[ISR RET]],0)</f>
        <v>0</v>
      </c>
      <c r="P1884" t="str">
        <f>FIXED(Tabla1[[#This Row],[IVA RET]],0)</f>
        <v>0</v>
      </c>
      <c r="R1884" s="35">
        <f>Tabla1[[#This Row],[TASA 16]]*16%</f>
        <v>0</v>
      </c>
    </row>
    <row r="1885" spans="2:20" x14ac:dyDescent="0.25">
      <c r="B1885" t="str">
        <f>'[1]210 Y RFC'!A1885</f>
        <v>NALL630715BX5</v>
      </c>
      <c r="C1885" t="str">
        <f>'[1]210 Y RFC'!B1885</f>
        <v>210-1882</v>
      </c>
      <c r="D1885" t="str">
        <f>'[1]210 Y RFC'!C1885</f>
        <v>NAVARRO LOPEZ LEOPOLDO</v>
      </c>
      <c r="E1885" s="28">
        <f>SUMIFS(Tabla16[TASA 16],Tabla16[NUM],Tabla1[[#This Row],[CODIGO]])</f>
        <v>0</v>
      </c>
      <c r="F1885" s="28">
        <f>SUMIFS(Tabla16[TASA 0%],Tabla16[NUM],Tabla1[[#This Row],[CODIGO]])</f>
        <v>0</v>
      </c>
      <c r="G1885" s="28">
        <f>SUMIFS(Tabla16[[EXENTO ]],Tabla16[NUM],Tabla1[[#This Row],[CODIGO]])</f>
        <v>0</v>
      </c>
      <c r="H1885" s="28">
        <f>SUMIFS(Tabla16[IVA],Tabla16[NUM],Tabla1[[#This Row],[CODIGO]])</f>
        <v>0</v>
      </c>
      <c r="I1885" s="28">
        <f>SUMIFS(Tabla16[ISR RET.],Tabla16[NUM],Tabla1[[#This Row],[CODIGO]])</f>
        <v>0</v>
      </c>
      <c r="J1885" s="28">
        <f>SUMIFS(Tabla16[IVA RET.],Tabla16[NUM],Tabla1[[#This Row],[CODIGO]])</f>
        <v>0</v>
      </c>
      <c r="K1885" t="str">
        <f>FIXED(Tabla1[[#This Row],[TASA 16%]],0)</f>
        <v>0</v>
      </c>
      <c r="L1885" t="str">
        <f>FIXED(Tabla1[[#This Row],[TASA 0%]],0)</f>
        <v>0</v>
      </c>
      <c r="M1885" t="str">
        <f>FIXED(Tabla1[[#This Row],[TASA EXE.]],0)</f>
        <v>0</v>
      </c>
      <c r="N1885" t="str">
        <f>FIXED(Tabla1[[#This Row],[IVA]],0)</f>
        <v>0</v>
      </c>
      <c r="O1885" t="str">
        <f>FIXED(Tabla1[[#This Row],[ISR RET]],0)</f>
        <v>0</v>
      </c>
      <c r="P1885" t="str">
        <f>FIXED(Tabla1[[#This Row],[IVA RET]],0)</f>
        <v>0</v>
      </c>
      <c r="R1885" s="35">
        <f>Tabla1[[#This Row],[TASA 16]]*16%</f>
        <v>0</v>
      </c>
    </row>
    <row r="1886" spans="2:20" x14ac:dyDescent="0.25">
      <c r="B1886" t="str">
        <f>'[1]210 Y RFC'!A1886</f>
        <v>CEMO861228BV6</v>
      </c>
      <c r="C1886" t="str">
        <f>'[1]210 Y RFC'!B1886</f>
        <v>210-1883</v>
      </c>
      <c r="D1886" t="str">
        <f>'[1]210 Y RFC'!C1886</f>
        <v>CEJA MUÑOZ OSCAR BIBIANO</v>
      </c>
      <c r="E1886" s="28">
        <f>SUMIFS(Tabla16[TASA 16],Tabla16[NUM],Tabla1[[#This Row],[CODIGO]])</f>
        <v>0</v>
      </c>
      <c r="F1886" s="28">
        <f>SUMIFS(Tabla16[TASA 0%],Tabla16[NUM],Tabla1[[#This Row],[CODIGO]])</f>
        <v>0</v>
      </c>
      <c r="G1886" s="28">
        <f>SUMIFS(Tabla16[[EXENTO ]],Tabla16[NUM],Tabla1[[#This Row],[CODIGO]])</f>
        <v>0</v>
      </c>
      <c r="H1886" s="28">
        <f>SUMIFS(Tabla16[IVA],Tabla16[NUM],Tabla1[[#This Row],[CODIGO]])</f>
        <v>0</v>
      </c>
      <c r="I1886" s="28">
        <f>SUMIFS(Tabla16[ISR RET.],Tabla16[NUM],Tabla1[[#This Row],[CODIGO]])</f>
        <v>0</v>
      </c>
      <c r="J1886" s="28">
        <f>SUMIFS(Tabla16[IVA RET.],Tabla16[NUM],Tabla1[[#This Row],[CODIGO]])</f>
        <v>0</v>
      </c>
      <c r="K1886" t="str">
        <f>FIXED(Tabla1[[#This Row],[TASA 16%]],0)</f>
        <v>0</v>
      </c>
      <c r="L1886" t="str">
        <f>FIXED(Tabla1[[#This Row],[TASA 0%]],0)</f>
        <v>0</v>
      </c>
      <c r="M1886" t="str">
        <f>FIXED(Tabla1[[#This Row],[TASA EXE.]],0)</f>
        <v>0</v>
      </c>
      <c r="N1886" t="str">
        <f>FIXED(Tabla1[[#This Row],[IVA]],0)</f>
        <v>0</v>
      </c>
      <c r="O1886" t="str">
        <f>FIXED(Tabla1[[#This Row],[ISR RET]],0)</f>
        <v>0</v>
      </c>
      <c r="P1886" t="str">
        <f>FIXED(Tabla1[[#This Row],[IVA RET]],0)</f>
        <v>0</v>
      </c>
      <c r="R1886" s="35">
        <f>Tabla1[[#This Row],[TASA 16]]*16%</f>
        <v>0</v>
      </c>
    </row>
    <row r="1887" spans="2:20" x14ac:dyDescent="0.25">
      <c r="B1887" t="str">
        <f>'[1]210 Y RFC'!A1887</f>
        <v>GOMF500219EQ6</v>
      </c>
      <c r="C1887" t="str">
        <f>'[1]210 Y RFC'!B1887</f>
        <v>210-1884</v>
      </c>
      <c r="D1887" t="str">
        <f>'[1]210 Y RFC'!C1887</f>
        <v>GONZALEZ MEZA FRANCISCO</v>
      </c>
      <c r="E1887" s="28">
        <f>SUMIFS(Tabla16[TASA 16],Tabla16[NUM],Tabla1[[#This Row],[CODIGO]])</f>
        <v>0</v>
      </c>
      <c r="F1887" s="28">
        <f>SUMIFS(Tabla16[TASA 0%],Tabla16[NUM],Tabla1[[#This Row],[CODIGO]])</f>
        <v>0</v>
      </c>
      <c r="G1887" s="28">
        <f>SUMIFS(Tabla16[[EXENTO ]],Tabla16[NUM],Tabla1[[#This Row],[CODIGO]])</f>
        <v>0</v>
      </c>
      <c r="H1887" s="28">
        <f>SUMIFS(Tabla16[IVA],Tabla16[NUM],Tabla1[[#This Row],[CODIGO]])</f>
        <v>0</v>
      </c>
      <c r="I1887" s="28">
        <f>SUMIFS(Tabla16[ISR RET.],Tabla16[NUM],Tabla1[[#This Row],[CODIGO]])</f>
        <v>0</v>
      </c>
      <c r="J1887" s="28">
        <f>SUMIFS(Tabla16[IVA RET.],Tabla16[NUM],Tabla1[[#This Row],[CODIGO]])</f>
        <v>0</v>
      </c>
      <c r="K1887" t="str">
        <f>FIXED(Tabla1[[#This Row],[TASA 16%]],0)</f>
        <v>0</v>
      </c>
      <c r="L1887" t="str">
        <f>FIXED(Tabla1[[#This Row],[TASA 0%]],0)</f>
        <v>0</v>
      </c>
      <c r="M1887" t="str">
        <f>FIXED(Tabla1[[#This Row],[TASA EXE.]],0)</f>
        <v>0</v>
      </c>
      <c r="N1887" t="str">
        <f>FIXED(Tabla1[[#This Row],[IVA]],0)</f>
        <v>0</v>
      </c>
      <c r="O1887" t="str">
        <f>FIXED(Tabla1[[#This Row],[ISR RET]],0)</f>
        <v>0</v>
      </c>
      <c r="P1887" t="str">
        <f>FIXED(Tabla1[[#This Row],[IVA RET]],0)</f>
        <v>0</v>
      </c>
      <c r="R1887" s="35">
        <f>Tabla1[[#This Row],[TASA 16]]*16%</f>
        <v>0</v>
      </c>
    </row>
    <row r="1888" spans="2:20" x14ac:dyDescent="0.25">
      <c r="B1888" t="str">
        <f>'[1]210 Y RFC'!A1888</f>
        <v>MAFL630801FK5</v>
      </c>
      <c r="C1888" t="str">
        <f>'[1]210 Y RFC'!B1888</f>
        <v>210-1885</v>
      </c>
      <c r="D1888" t="str">
        <f>'[1]210 Y RFC'!C1888</f>
        <v>MARTIN FRANCO LUZ DEL CARMEN</v>
      </c>
      <c r="E1888" s="28">
        <f>SUMIFS(Tabla16[TASA 16],Tabla16[NUM],Tabla1[[#This Row],[CODIGO]])</f>
        <v>0</v>
      </c>
      <c r="F1888" s="28">
        <f>SUMIFS(Tabla16[TASA 0%],Tabla16[NUM],Tabla1[[#This Row],[CODIGO]])</f>
        <v>0</v>
      </c>
      <c r="G1888" s="28">
        <f>SUMIFS(Tabla16[[EXENTO ]],Tabla16[NUM],Tabla1[[#This Row],[CODIGO]])</f>
        <v>0</v>
      </c>
      <c r="H1888" s="28">
        <f>SUMIFS(Tabla16[IVA],Tabla16[NUM],Tabla1[[#This Row],[CODIGO]])</f>
        <v>0</v>
      </c>
      <c r="I1888" s="28">
        <f>SUMIFS(Tabla16[ISR RET.],Tabla16[NUM],Tabla1[[#This Row],[CODIGO]])</f>
        <v>0</v>
      </c>
      <c r="J1888" s="28">
        <f>SUMIFS(Tabla16[IVA RET.],Tabla16[NUM],Tabla1[[#This Row],[CODIGO]])</f>
        <v>0</v>
      </c>
      <c r="K1888" t="str">
        <f>FIXED(Tabla1[[#This Row],[TASA 16%]],0)</f>
        <v>0</v>
      </c>
      <c r="L1888" t="str">
        <f>FIXED(Tabla1[[#This Row],[TASA 0%]],0)</f>
        <v>0</v>
      </c>
      <c r="M1888" t="str">
        <f>FIXED(Tabla1[[#This Row],[TASA EXE.]],0)</f>
        <v>0</v>
      </c>
      <c r="N1888" t="str">
        <f>FIXED(Tabla1[[#This Row],[IVA]],0)</f>
        <v>0</v>
      </c>
      <c r="O1888" t="str">
        <f>FIXED(Tabla1[[#This Row],[ISR RET]],0)</f>
        <v>0</v>
      </c>
      <c r="P1888" t="str">
        <f>FIXED(Tabla1[[#This Row],[IVA RET]],0)</f>
        <v>0</v>
      </c>
      <c r="R1888" s="35">
        <f>Tabla1[[#This Row],[TASA 16]]*16%</f>
        <v>0</v>
      </c>
    </row>
    <row r="1889" spans="2:20" x14ac:dyDescent="0.25">
      <c r="B1889" t="str">
        <f>'[1]210 Y RFC'!A1889</f>
        <v>AEAN650206DX5</v>
      </c>
      <c r="C1889" t="str">
        <f>'[1]210 Y RFC'!B1889</f>
        <v>210-1886</v>
      </c>
      <c r="D1889" t="str">
        <f>'[1]210 Y RFC'!C1889</f>
        <v>ARGENTIN ACEVES NOEMI</v>
      </c>
      <c r="E1889" s="28">
        <f>SUMIFS(Tabla16[TASA 16],Tabla16[NUM],Tabla1[[#This Row],[CODIGO]])</f>
        <v>0</v>
      </c>
      <c r="F1889" s="28">
        <f>SUMIFS(Tabla16[TASA 0%],Tabla16[NUM],Tabla1[[#This Row],[CODIGO]])</f>
        <v>0</v>
      </c>
      <c r="G1889" s="28">
        <f>SUMIFS(Tabla16[[EXENTO ]],Tabla16[NUM],Tabla1[[#This Row],[CODIGO]])</f>
        <v>0</v>
      </c>
      <c r="H1889" s="28">
        <f>SUMIFS(Tabla16[IVA],Tabla16[NUM],Tabla1[[#This Row],[CODIGO]])</f>
        <v>0</v>
      </c>
      <c r="I1889" s="28">
        <f>SUMIFS(Tabla16[ISR RET.],Tabla16[NUM],Tabla1[[#This Row],[CODIGO]])</f>
        <v>0</v>
      </c>
      <c r="J1889" s="28">
        <f>SUMIFS(Tabla16[IVA RET.],Tabla16[NUM],Tabla1[[#This Row],[CODIGO]])</f>
        <v>0</v>
      </c>
      <c r="K1889" t="str">
        <f>FIXED(Tabla1[[#This Row],[TASA 16%]],0)</f>
        <v>0</v>
      </c>
      <c r="L1889" t="str">
        <f>FIXED(Tabla1[[#This Row],[TASA 0%]],0)</f>
        <v>0</v>
      </c>
      <c r="M1889" t="str">
        <f>FIXED(Tabla1[[#This Row],[TASA EXE.]],0)</f>
        <v>0</v>
      </c>
      <c r="N1889" t="str">
        <f>FIXED(Tabla1[[#This Row],[IVA]],0)</f>
        <v>0</v>
      </c>
      <c r="O1889" t="str">
        <f>FIXED(Tabla1[[#This Row],[ISR RET]],0)</f>
        <v>0</v>
      </c>
      <c r="P1889" t="str">
        <f>FIXED(Tabla1[[#This Row],[IVA RET]],0)</f>
        <v>0</v>
      </c>
      <c r="R1889" s="35">
        <f>Tabla1[[#This Row],[TASA 16]]*16%</f>
        <v>0</v>
      </c>
    </row>
    <row r="1890" spans="2:20" x14ac:dyDescent="0.25">
      <c r="B1890" t="str">
        <f>'[1]210 Y RFC'!A1890</f>
        <v>AURM670719BE3</v>
      </c>
      <c r="C1890" t="str">
        <f>'[1]210 Y RFC'!B1890</f>
        <v>210-1887</v>
      </c>
      <c r="D1890" t="str">
        <f>'[1]210 Y RFC'!C1890</f>
        <v>AGUILAR ROSSI MAGDALENA ARACELI</v>
      </c>
      <c r="E1890" s="28">
        <f>SUMIFS(Tabla16[TASA 16],Tabla16[NUM],Tabla1[[#This Row],[CODIGO]])</f>
        <v>0</v>
      </c>
      <c r="F1890" s="28">
        <f>SUMIFS(Tabla16[TASA 0%],Tabla16[NUM],Tabla1[[#This Row],[CODIGO]])</f>
        <v>0</v>
      </c>
      <c r="G1890" s="28">
        <f>SUMIFS(Tabla16[[EXENTO ]],Tabla16[NUM],Tabla1[[#This Row],[CODIGO]])</f>
        <v>0</v>
      </c>
      <c r="H1890" s="28">
        <f>SUMIFS(Tabla16[IVA],Tabla16[NUM],Tabla1[[#This Row],[CODIGO]])</f>
        <v>0</v>
      </c>
      <c r="I1890" s="28">
        <f>SUMIFS(Tabla16[ISR RET.],Tabla16[NUM],Tabla1[[#This Row],[CODIGO]])</f>
        <v>0</v>
      </c>
      <c r="J1890" s="28">
        <f>SUMIFS(Tabla16[IVA RET.],Tabla16[NUM],Tabla1[[#This Row],[CODIGO]])</f>
        <v>0</v>
      </c>
      <c r="K1890" t="str">
        <f>FIXED(Tabla1[[#This Row],[TASA 16%]],0)</f>
        <v>0</v>
      </c>
      <c r="L1890" t="str">
        <f>FIXED(Tabla1[[#This Row],[TASA 0%]],0)</f>
        <v>0</v>
      </c>
      <c r="M1890" t="str">
        <f>FIXED(Tabla1[[#This Row],[TASA EXE.]],0)</f>
        <v>0</v>
      </c>
      <c r="N1890" t="str">
        <f>FIXED(Tabla1[[#This Row],[IVA]],0)</f>
        <v>0</v>
      </c>
      <c r="O1890" t="str">
        <f>FIXED(Tabla1[[#This Row],[ISR RET]],0)</f>
        <v>0</v>
      </c>
      <c r="P1890" t="str">
        <f>FIXED(Tabla1[[#This Row],[IVA RET]],0)</f>
        <v>0</v>
      </c>
      <c r="R1890" s="35">
        <f>Tabla1[[#This Row],[TASA 16]]*16%</f>
        <v>0</v>
      </c>
    </row>
    <row r="1891" spans="2:20" x14ac:dyDescent="0.25">
      <c r="B1891" t="str">
        <f>'[1]210 Y RFC'!A1891</f>
        <v>IHO010611JY6</v>
      </c>
      <c r="C1891" t="str">
        <f>'[1]210 Y RFC'!B1891</f>
        <v>210-1888</v>
      </c>
      <c r="D1891" t="str">
        <f>'[1]210 Y RFC'!C1891</f>
        <v>INDUSTRIAL HOSPITALARIA S DE RL DE CV</v>
      </c>
      <c r="E1891" s="28">
        <f>SUMIFS(Tabla16[TASA 16],Tabla16[NUM],Tabla1[[#This Row],[CODIGO]])</f>
        <v>0</v>
      </c>
      <c r="F1891" s="28">
        <f>SUMIFS(Tabla16[TASA 0%],Tabla16[NUM],Tabla1[[#This Row],[CODIGO]])</f>
        <v>0</v>
      </c>
      <c r="G1891" s="28">
        <f>SUMIFS(Tabla16[[EXENTO ]],Tabla16[NUM],Tabla1[[#This Row],[CODIGO]])</f>
        <v>0</v>
      </c>
      <c r="H1891" s="28">
        <f>SUMIFS(Tabla16[IVA],Tabla16[NUM],Tabla1[[#This Row],[CODIGO]])</f>
        <v>0</v>
      </c>
      <c r="I1891" s="28">
        <f>SUMIFS(Tabla16[ISR RET.],Tabla16[NUM],Tabla1[[#This Row],[CODIGO]])</f>
        <v>0</v>
      </c>
      <c r="J1891" s="28">
        <f>SUMIFS(Tabla16[IVA RET.],Tabla16[NUM],Tabla1[[#This Row],[CODIGO]])</f>
        <v>0</v>
      </c>
      <c r="K1891" t="str">
        <f>FIXED(Tabla1[[#This Row],[TASA 16%]],0)</f>
        <v>0</v>
      </c>
      <c r="L1891" t="str">
        <f>FIXED(Tabla1[[#This Row],[TASA 0%]],0)</f>
        <v>0</v>
      </c>
      <c r="M1891" t="str">
        <f>FIXED(Tabla1[[#This Row],[TASA EXE.]],0)</f>
        <v>0</v>
      </c>
      <c r="N1891" t="str">
        <f>FIXED(Tabla1[[#This Row],[IVA]],0)</f>
        <v>0</v>
      </c>
      <c r="O1891" t="str">
        <f>FIXED(Tabla1[[#This Row],[ISR RET]],0)</f>
        <v>0</v>
      </c>
      <c r="P1891" t="str">
        <f>FIXED(Tabla1[[#This Row],[IVA RET]],0)</f>
        <v>0</v>
      </c>
      <c r="R1891" s="35">
        <f>Tabla1[[#This Row],[TASA 16]]*16%</f>
        <v>0</v>
      </c>
    </row>
    <row r="1892" spans="2:20" x14ac:dyDescent="0.25">
      <c r="B1892" t="str">
        <f>'[1]210 Y RFC'!A1892</f>
        <v>QUMA7705041J5</v>
      </c>
      <c r="C1892" t="str">
        <f>'[1]210 Y RFC'!B1892</f>
        <v>210-1889</v>
      </c>
      <c r="D1892" t="str">
        <f>'[1]210 Y RFC'!C1892</f>
        <v>QUIROZ MONTEJANO AURORA</v>
      </c>
      <c r="E1892" s="28">
        <f>SUMIFS(Tabla16[TASA 16],Tabla16[NUM],Tabla1[[#This Row],[CODIGO]])</f>
        <v>0</v>
      </c>
      <c r="F1892" s="28">
        <f>SUMIFS(Tabla16[TASA 0%],Tabla16[NUM],Tabla1[[#This Row],[CODIGO]])</f>
        <v>0</v>
      </c>
      <c r="G1892" s="28">
        <f>SUMIFS(Tabla16[[EXENTO ]],Tabla16[NUM],Tabla1[[#This Row],[CODIGO]])</f>
        <v>0</v>
      </c>
      <c r="H1892" s="28">
        <f>SUMIFS(Tabla16[IVA],Tabla16[NUM],Tabla1[[#This Row],[CODIGO]])</f>
        <v>0</v>
      </c>
      <c r="I1892" s="28">
        <f>SUMIFS(Tabla16[ISR RET.],Tabla16[NUM],Tabla1[[#This Row],[CODIGO]])</f>
        <v>0</v>
      </c>
      <c r="J1892" s="28">
        <f>SUMIFS(Tabla16[IVA RET.],Tabla16[NUM],Tabla1[[#This Row],[CODIGO]])</f>
        <v>0</v>
      </c>
      <c r="K1892" t="str">
        <f>FIXED(Tabla1[[#This Row],[TASA 16%]],0)</f>
        <v>0</v>
      </c>
      <c r="L1892" t="str">
        <f>FIXED(Tabla1[[#This Row],[TASA 0%]],0)</f>
        <v>0</v>
      </c>
      <c r="M1892" t="str">
        <f>FIXED(Tabla1[[#This Row],[TASA EXE.]],0)</f>
        <v>0</v>
      </c>
      <c r="N1892" t="str">
        <f>FIXED(Tabla1[[#This Row],[IVA]],0)</f>
        <v>0</v>
      </c>
      <c r="O1892" t="str">
        <f>FIXED(Tabla1[[#This Row],[ISR RET]],0)</f>
        <v>0</v>
      </c>
      <c r="P1892" t="str">
        <f>FIXED(Tabla1[[#This Row],[IVA RET]],0)</f>
        <v>0</v>
      </c>
      <c r="R1892" s="35">
        <f>Tabla1[[#This Row],[TASA 16]]*16%</f>
        <v>0</v>
      </c>
    </row>
    <row r="1893" spans="2:20" x14ac:dyDescent="0.25">
      <c r="B1893" t="str">
        <f>'[1]210 Y RFC'!A1893</f>
        <v>GUPC811124K28</v>
      </c>
      <c r="C1893" t="str">
        <f>'[1]210 Y RFC'!B1893</f>
        <v>210-1890</v>
      </c>
      <c r="D1893" t="str">
        <f>'[1]210 Y RFC'!C1893</f>
        <v>GUEVARA PALOMINO CARMEN LUCIA</v>
      </c>
      <c r="E1893" s="28">
        <f>SUMIFS(Tabla16[TASA 16],Tabla16[NUM],Tabla1[[#This Row],[CODIGO]])</f>
        <v>0</v>
      </c>
      <c r="F1893" s="28">
        <f>SUMIFS(Tabla16[TASA 0%],Tabla16[NUM],Tabla1[[#This Row],[CODIGO]])</f>
        <v>0</v>
      </c>
      <c r="G1893" s="28">
        <f>SUMIFS(Tabla16[[EXENTO ]],Tabla16[NUM],Tabla1[[#This Row],[CODIGO]])</f>
        <v>0</v>
      </c>
      <c r="H1893" s="28">
        <f>SUMIFS(Tabla16[IVA],Tabla16[NUM],Tabla1[[#This Row],[CODIGO]])</f>
        <v>0</v>
      </c>
      <c r="I1893" s="28">
        <f>SUMIFS(Tabla16[ISR RET.],Tabla16[NUM],Tabla1[[#This Row],[CODIGO]])</f>
        <v>0</v>
      </c>
      <c r="J1893" s="28">
        <f>SUMIFS(Tabla16[IVA RET.],Tabla16[NUM],Tabla1[[#This Row],[CODIGO]])</f>
        <v>0</v>
      </c>
      <c r="K1893" t="str">
        <f>FIXED(Tabla1[[#This Row],[TASA 16%]],0)</f>
        <v>0</v>
      </c>
      <c r="L1893" t="str">
        <f>FIXED(Tabla1[[#This Row],[TASA 0%]],0)</f>
        <v>0</v>
      </c>
      <c r="M1893" t="str">
        <f>FIXED(Tabla1[[#This Row],[TASA EXE.]],0)</f>
        <v>0</v>
      </c>
      <c r="N1893" t="str">
        <f>FIXED(Tabla1[[#This Row],[IVA]],0)</f>
        <v>0</v>
      </c>
      <c r="O1893" t="str">
        <f>FIXED(Tabla1[[#This Row],[ISR RET]],0)</f>
        <v>0</v>
      </c>
      <c r="P1893" t="str">
        <f>FIXED(Tabla1[[#This Row],[IVA RET]],0)</f>
        <v>0</v>
      </c>
      <c r="R1893" s="35">
        <f>Tabla1[[#This Row],[TASA 16]]*16%</f>
        <v>0</v>
      </c>
    </row>
    <row r="1894" spans="2:20" x14ac:dyDescent="0.25">
      <c r="B1894" t="str">
        <f>'[1]210 Y RFC'!A1894</f>
        <v>REME560828UF1</v>
      </c>
      <c r="C1894" t="str">
        <f>'[1]210 Y RFC'!B1894</f>
        <v>210-1891</v>
      </c>
      <c r="D1894" t="str">
        <f>'[1]210 Y RFC'!C1894</f>
        <v>REYNOSO MUÑOZ MARIA ESTHER</v>
      </c>
      <c r="E1894" s="28">
        <f>SUMIFS(Tabla16[TASA 16],Tabla16[NUM],Tabla1[[#This Row],[CODIGO]])</f>
        <v>0</v>
      </c>
      <c r="F1894" s="28">
        <f>SUMIFS(Tabla16[TASA 0%],Tabla16[NUM],Tabla1[[#This Row],[CODIGO]])</f>
        <v>0</v>
      </c>
      <c r="G1894" s="28">
        <f>SUMIFS(Tabla16[[EXENTO ]],Tabla16[NUM],Tabla1[[#This Row],[CODIGO]])</f>
        <v>0</v>
      </c>
      <c r="H1894" s="28">
        <f>SUMIFS(Tabla16[IVA],Tabla16[NUM],Tabla1[[#This Row],[CODIGO]])</f>
        <v>0</v>
      </c>
      <c r="I1894" s="28">
        <f>SUMIFS(Tabla16[ISR RET.],Tabla16[NUM],Tabla1[[#This Row],[CODIGO]])</f>
        <v>0</v>
      </c>
      <c r="J1894" s="28">
        <f>SUMIFS(Tabla16[IVA RET.],Tabla16[NUM],Tabla1[[#This Row],[CODIGO]])</f>
        <v>0</v>
      </c>
      <c r="K1894" t="str">
        <f>FIXED(Tabla1[[#This Row],[TASA 16%]],0)</f>
        <v>0</v>
      </c>
      <c r="L1894" t="str">
        <f>FIXED(Tabla1[[#This Row],[TASA 0%]],0)</f>
        <v>0</v>
      </c>
      <c r="M1894" t="str">
        <f>FIXED(Tabla1[[#This Row],[TASA EXE.]],0)</f>
        <v>0</v>
      </c>
      <c r="N1894" t="str">
        <f>FIXED(Tabla1[[#This Row],[IVA]],0)</f>
        <v>0</v>
      </c>
      <c r="O1894" t="str">
        <f>FIXED(Tabla1[[#This Row],[ISR RET]],0)</f>
        <v>0</v>
      </c>
      <c r="P1894" t="str">
        <f>FIXED(Tabla1[[#This Row],[IVA RET]],0)</f>
        <v>0</v>
      </c>
      <c r="R1894" s="35">
        <f>Tabla1[[#This Row],[TASA 16]]*16%</f>
        <v>0</v>
      </c>
      <c r="T1894" s="67"/>
    </row>
    <row r="1895" spans="2:20" x14ac:dyDescent="0.25">
      <c r="B1895" t="str">
        <f>'[1]210 Y RFC'!A1895</f>
        <v>DIM071203BQ3</v>
      </c>
      <c r="C1895" t="str">
        <f>'[1]210 Y RFC'!B1895</f>
        <v>210-1892</v>
      </c>
      <c r="D1895" t="str">
        <f>'[1]210 Y RFC'!C1895</f>
        <v>DIMUFLO SA DE CV</v>
      </c>
      <c r="E1895" s="28">
        <f>SUMIFS(Tabla16[TASA 16],Tabla16[NUM],Tabla1[[#This Row],[CODIGO]])</f>
        <v>1178195.5</v>
      </c>
      <c r="F1895" s="28">
        <f>SUMIFS(Tabla16[TASA 0%],Tabla16[NUM],Tabla1[[#This Row],[CODIGO]])</f>
        <v>506962.96000000008</v>
      </c>
      <c r="G1895" s="28">
        <f>SUMIFS(Tabla16[[EXENTO ]],Tabla16[NUM],Tabla1[[#This Row],[CODIGO]])</f>
        <v>18237.91</v>
      </c>
      <c r="H1895" s="28">
        <f>SUMIFS(Tabla16[IVA],Tabla16[NUM],Tabla1[[#This Row],[CODIGO]])</f>
        <v>188511.27999999997</v>
      </c>
      <c r="I1895" s="28">
        <f>SUMIFS(Tabla16[ISR RET.],Tabla16[NUM],Tabla1[[#This Row],[CODIGO]])</f>
        <v>0</v>
      </c>
      <c r="J1895" s="28">
        <f>SUMIFS(Tabla16[IVA RET.],Tabla16[NUM],Tabla1[[#This Row],[CODIGO]])</f>
        <v>0</v>
      </c>
      <c r="K1895" t="str">
        <f>FIXED(Tabla1[[#This Row],[TASA 16%]],0)</f>
        <v>1,178,196</v>
      </c>
      <c r="L1895" t="str">
        <f>FIXED(Tabla1[[#This Row],[TASA 0%]],0)</f>
        <v>506,963</v>
      </c>
      <c r="M1895" t="str">
        <f>FIXED(Tabla1[[#This Row],[TASA EXE.]],0)</f>
        <v>18,238</v>
      </c>
      <c r="N1895" t="str">
        <f>FIXED(Tabla1[[#This Row],[IVA]],0)</f>
        <v>188,511</v>
      </c>
      <c r="O1895" t="str">
        <f>FIXED(Tabla1[[#This Row],[ISR RET]],0)</f>
        <v>0</v>
      </c>
      <c r="P1895" t="str">
        <f>FIXED(Tabla1[[#This Row],[IVA RET]],0)</f>
        <v>0</v>
      </c>
      <c r="R1895" s="35">
        <f>Tabla1[[#This Row],[TASA 16]]*16%</f>
        <v>188511.36000000002</v>
      </c>
    </row>
    <row r="1896" spans="2:20" x14ac:dyDescent="0.25">
      <c r="B1896" t="str">
        <f>'[1]210 Y RFC'!A1896</f>
        <v>LATE500226445</v>
      </c>
      <c r="C1896" t="str">
        <f>'[1]210 Y RFC'!B1896</f>
        <v>210-1893</v>
      </c>
      <c r="D1896" t="str">
        <f>'[1]210 Y RFC'!C1896</f>
        <v>LANDERO TRUJILLO EDUARDO</v>
      </c>
      <c r="E1896" s="28">
        <f>SUMIFS(Tabla16[TASA 16],Tabla16[NUM],Tabla1[[#This Row],[CODIGO]])</f>
        <v>0</v>
      </c>
      <c r="F1896" s="28">
        <f>SUMIFS(Tabla16[TASA 0%],Tabla16[NUM],Tabla1[[#This Row],[CODIGO]])</f>
        <v>0</v>
      </c>
      <c r="G1896" s="28">
        <f>SUMIFS(Tabla16[[EXENTO ]],Tabla16[NUM],Tabla1[[#This Row],[CODIGO]])</f>
        <v>0</v>
      </c>
      <c r="H1896" s="28">
        <f>SUMIFS(Tabla16[IVA],Tabla16[NUM],Tabla1[[#This Row],[CODIGO]])</f>
        <v>0</v>
      </c>
      <c r="I1896" s="28">
        <f>SUMIFS(Tabla16[ISR RET.],Tabla16[NUM],Tabla1[[#This Row],[CODIGO]])</f>
        <v>0</v>
      </c>
      <c r="J1896" s="28">
        <f>SUMIFS(Tabla16[IVA RET.],Tabla16[NUM],Tabla1[[#This Row],[CODIGO]])</f>
        <v>0</v>
      </c>
      <c r="K1896" t="str">
        <f>FIXED(Tabla1[[#This Row],[TASA 16%]],0)</f>
        <v>0</v>
      </c>
      <c r="L1896" t="str">
        <f>FIXED(Tabla1[[#This Row],[TASA 0%]],0)</f>
        <v>0</v>
      </c>
      <c r="M1896" t="str">
        <f>FIXED(Tabla1[[#This Row],[TASA EXE.]],0)</f>
        <v>0</v>
      </c>
      <c r="N1896" t="str">
        <f>FIXED(Tabla1[[#This Row],[IVA]],0)</f>
        <v>0</v>
      </c>
      <c r="O1896" t="str">
        <f>FIXED(Tabla1[[#This Row],[ISR RET]],0)</f>
        <v>0</v>
      </c>
      <c r="P1896" t="str">
        <f>FIXED(Tabla1[[#This Row],[IVA RET]],0)</f>
        <v>0</v>
      </c>
      <c r="R1896" s="35">
        <f>Tabla1[[#This Row],[TASA 16]]*16%</f>
        <v>0</v>
      </c>
    </row>
    <row r="1897" spans="2:20" x14ac:dyDescent="0.25">
      <c r="B1897" t="str">
        <f>'[1]210 Y RFC'!A1897</f>
        <v>ECO7711301I4</v>
      </c>
      <c r="C1897" t="str">
        <f>'[1]210 Y RFC'!B1897</f>
        <v>210-1894</v>
      </c>
      <c r="D1897" t="str">
        <f>'[1]210 Y RFC'!C1897</f>
        <v>EMBUTIDOS CORONA SA DE CV</v>
      </c>
      <c r="E1897" s="28">
        <f>SUMIFS(Tabla16[TASA 16],Tabla16[NUM],Tabla1[[#This Row],[CODIGO]])</f>
        <v>0</v>
      </c>
      <c r="F1897" s="28">
        <f>SUMIFS(Tabla16[TASA 0%],Tabla16[NUM],Tabla1[[#This Row],[CODIGO]])</f>
        <v>362151.42</v>
      </c>
      <c r="G1897" s="28">
        <f>SUMIFS(Tabla16[[EXENTO ]],Tabla16[NUM],Tabla1[[#This Row],[CODIGO]])</f>
        <v>0</v>
      </c>
      <c r="H1897" s="28">
        <f>SUMIFS(Tabla16[IVA],Tabla16[NUM],Tabla1[[#This Row],[CODIGO]])</f>
        <v>0</v>
      </c>
      <c r="I1897" s="28">
        <f>SUMIFS(Tabla16[ISR RET.],Tabla16[NUM],Tabla1[[#This Row],[CODIGO]])</f>
        <v>0</v>
      </c>
      <c r="J1897" s="28">
        <f>SUMIFS(Tabla16[IVA RET.],Tabla16[NUM],Tabla1[[#This Row],[CODIGO]])</f>
        <v>0</v>
      </c>
      <c r="K1897" t="str">
        <f>FIXED(Tabla1[[#This Row],[TASA 16%]],0)</f>
        <v>0</v>
      </c>
      <c r="L1897" t="str">
        <f>FIXED(Tabla1[[#This Row],[TASA 0%]],0)</f>
        <v>362,151</v>
      </c>
      <c r="M1897" t="str">
        <f>FIXED(Tabla1[[#This Row],[TASA EXE.]],0)</f>
        <v>0</v>
      </c>
      <c r="N1897" t="str">
        <f>FIXED(Tabla1[[#This Row],[IVA]],0)</f>
        <v>0</v>
      </c>
      <c r="O1897" t="str">
        <f>FIXED(Tabla1[[#This Row],[ISR RET]],0)</f>
        <v>0</v>
      </c>
      <c r="P1897" t="str">
        <f>FIXED(Tabla1[[#This Row],[IVA RET]],0)</f>
        <v>0</v>
      </c>
      <c r="R1897" s="35">
        <f>Tabla1[[#This Row],[TASA 16]]*16%</f>
        <v>0</v>
      </c>
    </row>
    <row r="1898" spans="2:20" x14ac:dyDescent="0.25">
      <c r="B1898" t="str">
        <f>'[1]210 Y RFC'!A1898</f>
        <v>TME891117F56</v>
      </c>
      <c r="C1898" t="str">
        <f>'[1]210 Y RFC'!B1898</f>
        <v>210-1895</v>
      </c>
      <c r="D1898" t="str">
        <f>'[1]210 Y RFC'!C1898</f>
        <v>TELEGRAFOS DE MEXICO SA DE CV</v>
      </c>
      <c r="E1898" s="28">
        <f>SUMIFS(Tabla16[TASA 16],Tabla16[NUM],Tabla1[[#This Row],[CODIGO]])</f>
        <v>0</v>
      </c>
      <c r="F1898" s="28">
        <f>SUMIFS(Tabla16[TASA 0%],Tabla16[NUM],Tabla1[[#This Row],[CODIGO]])</f>
        <v>0</v>
      </c>
      <c r="G1898" s="28">
        <f>SUMIFS(Tabla16[[EXENTO ]],Tabla16[NUM],Tabla1[[#This Row],[CODIGO]])</f>
        <v>0</v>
      </c>
      <c r="H1898" s="28">
        <f>SUMIFS(Tabla16[IVA],Tabla16[NUM],Tabla1[[#This Row],[CODIGO]])</f>
        <v>0</v>
      </c>
      <c r="I1898" s="28">
        <f>SUMIFS(Tabla16[ISR RET.],Tabla16[NUM],Tabla1[[#This Row],[CODIGO]])</f>
        <v>0</v>
      </c>
      <c r="J1898" s="28">
        <f>SUMIFS(Tabla16[IVA RET.],Tabla16[NUM],Tabla1[[#This Row],[CODIGO]])</f>
        <v>0</v>
      </c>
      <c r="K1898" t="str">
        <f>FIXED(Tabla1[[#This Row],[TASA 16%]],0)</f>
        <v>0</v>
      </c>
      <c r="L1898" t="str">
        <f>FIXED(Tabla1[[#This Row],[TASA 0%]],0)</f>
        <v>0</v>
      </c>
      <c r="M1898" t="str">
        <f>FIXED(Tabla1[[#This Row],[TASA EXE.]],0)</f>
        <v>0</v>
      </c>
      <c r="N1898" t="str">
        <f>FIXED(Tabla1[[#This Row],[IVA]],0)</f>
        <v>0</v>
      </c>
      <c r="O1898" t="str">
        <f>FIXED(Tabla1[[#This Row],[ISR RET]],0)</f>
        <v>0</v>
      </c>
      <c r="P1898" t="str">
        <f>FIXED(Tabla1[[#This Row],[IVA RET]],0)</f>
        <v>0</v>
      </c>
      <c r="R1898" s="35">
        <f>Tabla1[[#This Row],[TASA 16]]*16%</f>
        <v>0</v>
      </c>
    </row>
    <row r="1899" spans="2:20" x14ac:dyDescent="0.25">
      <c r="B1899" t="str">
        <f>'[1]210 Y RFC'!A1899</f>
        <v>BAJJ570325S71</v>
      </c>
      <c r="C1899" t="str">
        <f>'[1]210 Y RFC'!B1899</f>
        <v>210-1896</v>
      </c>
      <c r="D1899" t="str">
        <f>'[1]210 Y RFC'!C1899</f>
        <v>BARRIOS JIMENEZ JORGE HUMBERTO</v>
      </c>
      <c r="E1899" s="28">
        <f>SUMIFS(Tabla16[TASA 16],Tabla16[NUM],Tabla1[[#This Row],[CODIGO]])</f>
        <v>0</v>
      </c>
      <c r="F1899" s="28">
        <f>SUMIFS(Tabla16[TASA 0%],Tabla16[NUM],Tabla1[[#This Row],[CODIGO]])</f>
        <v>0</v>
      </c>
      <c r="G1899" s="28">
        <f>SUMIFS(Tabla16[[EXENTO ]],Tabla16[NUM],Tabla1[[#This Row],[CODIGO]])</f>
        <v>0</v>
      </c>
      <c r="H1899" s="28">
        <f>SUMIFS(Tabla16[IVA],Tabla16[NUM],Tabla1[[#This Row],[CODIGO]])</f>
        <v>0</v>
      </c>
      <c r="I1899" s="28">
        <f>SUMIFS(Tabla16[ISR RET.],Tabla16[NUM],Tabla1[[#This Row],[CODIGO]])</f>
        <v>0</v>
      </c>
      <c r="J1899" s="28">
        <f>SUMIFS(Tabla16[IVA RET.],Tabla16[NUM],Tabla1[[#This Row],[CODIGO]])</f>
        <v>0</v>
      </c>
      <c r="K1899" t="str">
        <f>FIXED(Tabla1[[#This Row],[TASA 16%]],0)</f>
        <v>0</v>
      </c>
      <c r="L1899" t="str">
        <f>FIXED(Tabla1[[#This Row],[TASA 0%]],0)</f>
        <v>0</v>
      </c>
      <c r="M1899" t="str">
        <f>FIXED(Tabla1[[#This Row],[TASA EXE.]],0)</f>
        <v>0</v>
      </c>
      <c r="N1899" t="str">
        <f>FIXED(Tabla1[[#This Row],[IVA]],0)</f>
        <v>0</v>
      </c>
      <c r="O1899" t="str">
        <f>FIXED(Tabla1[[#This Row],[ISR RET]],0)</f>
        <v>0</v>
      </c>
      <c r="P1899" t="str">
        <f>FIXED(Tabla1[[#This Row],[IVA RET]],0)</f>
        <v>0</v>
      </c>
      <c r="R1899" s="35">
        <f>Tabla1[[#This Row],[TASA 16]]*16%</f>
        <v>0</v>
      </c>
      <c r="T1899" s="67"/>
    </row>
    <row r="1900" spans="2:20" x14ac:dyDescent="0.25">
      <c r="B1900" t="str">
        <f>'[1]210 Y RFC'!A1900</f>
        <v>FBE9110215Z3</v>
      </c>
      <c r="C1900" t="str">
        <f>'[1]210 Y RFC'!B1900</f>
        <v>210-1897</v>
      </c>
      <c r="D1900" t="str">
        <f>'[1]210 Y RFC'!C1900</f>
        <v>FARMACIAS BENAVIDES SAB DE CV</v>
      </c>
      <c r="E1900" s="28">
        <f>SUMIFS(Tabla16[TASA 16],Tabla16[NUM],Tabla1[[#This Row],[CODIGO]])</f>
        <v>17.25</v>
      </c>
      <c r="F1900" s="28">
        <f>SUMIFS(Tabla16[TASA 0%],Tabla16[NUM],Tabla1[[#This Row],[CODIGO]])</f>
        <v>81718.720000000001</v>
      </c>
      <c r="G1900" s="28">
        <f>SUMIFS(Tabla16[[EXENTO ]],Tabla16[NUM],Tabla1[[#This Row],[CODIGO]])</f>
        <v>0</v>
      </c>
      <c r="H1900" s="28">
        <f>SUMIFS(Tabla16[IVA],Tabla16[NUM],Tabla1[[#This Row],[CODIGO]])</f>
        <v>2.76</v>
      </c>
      <c r="I1900" s="28">
        <f>SUMIFS(Tabla16[ISR RET.],Tabla16[NUM],Tabla1[[#This Row],[CODIGO]])</f>
        <v>0</v>
      </c>
      <c r="J1900" s="28">
        <f>SUMIFS(Tabla16[IVA RET.],Tabla16[NUM],Tabla1[[#This Row],[CODIGO]])</f>
        <v>0</v>
      </c>
      <c r="K1900" t="str">
        <f>FIXED(Tabla1[[#This Row],[TASA 16%]],0)</f>
        <v>17</v>
      </c>
      <c r="L1900" t="str">
        <f>FIXED(Tabla1[[#This Row],[TASA 0%]],0)</f>
        <v>81,719</v>
      </c>
      <c r="M1900" t="str">
        <f>FIXED(Tabla1[[#This Row],[TASA EXE.]],0)</f>
        <v>0</v>
      </c>
      <c r="N1900" t="str">
        <f>FIXED(Tabla1[[#This Row],[IVA]],0)</f>
        <v>3</v>
      </c>
      <c r="O1900" t="str">
        <f>FIXED(Tabla1[[#This Row],[ISR RET]],0)</f>
        <v>0</v>
      </c>
      <c r="P1900" t="str">
        <f>FIXED(Tabla1[[#This Row],[IVA RET]],0)</f>
        <v>0</v>
      </c>
      <c r="R1900" s="35">
        <f>Tabla1[[#This Row],[TASA 16]]*16%</f>
        <v>2.72</v>
      </c>
    </row>
    <row r="1901" spans="2:20" x14ac:dyDescent="0.25">
      <c r="B1901" t="str">
        <f>'[1]210 Y RFC'!A1901</f>
        <v>TSO991022PB6</v>
      </c>
      <c r="C1901" t="str">
        <f>'[1]210 Y RFC'!B1901</f>
        <v>210-1898</v>
      </c>
      <c r="D1901" t="str">
        <f>'[1]210 Y RFC'!C1901</f>
        <v>TIENDAS SORIANA SA DE CV</v>
      </c>
      <c r="E1901" s="28">
        <f>SUMIFS(Tabla16[TASA 16],Tabla16[NUM],Tabla1[[#This Row],[CODIGO]])</f>
        <v>785569.3125</v>
      </c>
      <c r="F1901" s="28">
        <f>SUMIFS(Tabla16[TASA 0%],Tabla16[NUM],Tabla1[[#This Row],[CODIGO]])</f>
        <v>684386.37749999983</v>
      </c>
      <c r="G1901" s="28">
        <f>SUMIFS(Tabla16[[EXENTO ]],Tabla16[NUM],Tabla1[[#This Row],[CODIGO]])</f>
        <v>6721.34</v>
      </c>
      <c r="H1901" s="28">
        <f>SUMIFS(Tabla16[IVA],Tabla16[NUM],Tabla1[[#This Row],[CODIGO]])</f>
        <v>125691.09000000001</v>
      </c>
      <c r="I1901" s="28">
        <f>SUMIFS(Tabla16[ISR RET.],Tabla16[NUM],Tabla1[[#This Row],[CODIGO]])</f>
        <v>0</v>
      </c>
      <c r="J1901" s="28">
        <f>SUMIFS(Tabla16[IVA RET.],Tabla16[NUM],Tabla1[[#This Row],[CODIGO]])</f>
        <v>0</v>
      </c>
      <c r="K1901" t="str">
        <f>FIXED(Tabla1[[#This Row],[TASA 16%]],0)</f>
        <v>785,569</v>
      </c>
      <c r="L1901" t="str">
        <f>FIXED(Tabla1[[#This Row],[TASA 0%]],0)</f>
        <v>684,386</v>
      </c>
      <c r="M1901" t="str">
        <f>FIXED(Tabla1[[#This Row],[TASA EXE.]],0)</f>
        <v>6,721</v>
      </c>
      <c r="N1901" t="str">
        <f>FIXED(Tabla1[[#This Row],[IVA]],0)</f>
        <v>125,691</v>
      </c>
      <c r="O1901" t="str">
        <f>FIXED(Tabla1[[#This Row],[ISR RET]],0)</f>
        <v>0</v>
      </c>
      <c r="P1901" t="str">
        <f>FIXED(Tabla1[[#This Row],[IVA RET]],0)</f>
        <v>0</v>
      </c>
      <c r="R1901" s="35">
        <f>Tabla1[[#This Row],[TASA 16]]*16%</f>
        <v>125691.04000000001</v>
      </c>
    </row>
    <row r="1902" spans="2:20" x14ac:dyDescent="0.25">
      <c r="B1902" t="str">
        <f>'[1]210 Y RFC'!A1902</f>
        <v>MIN891101GE9</v>
      </c>
      <c r="C1902" t="str">
        <f>'[1]210 Y RFC'!B1902</f>
        <v>210-1899</v>
      </c>
      <c r="D1902" t="str">
        <f>'[1]210 Y RFC'!C1902</f>
        <v>MONARCA INDUSTRIAL SA DE CV</v>
      </c>
      <c r="E1902" s="28">
        <f>SUMIFS(Tabla16[TASA 16],Tabla16[NUM],Tabla1[[#This Row],[CODIGO]])</f>
        <v>0</v>
      </c>
      <c r="F1902" s="28">
        <f>SUMIFS(Tabla16[TASA 0%],Tabla16[NUM],Tabla1[[#This Row],[CODIGO]])</f>
        <v>0</v>
      </c>
      <c r="G1902" s="28">
        <f>SUMIFS(Tabla16[[EXENTO ]],Tabla16[NUM],Tabla1[[#This Row],[CODIGO]])</f>
        <v>0</v>
      </c>
      <c r="H1902" s="28">
        <f>SUMIFS(Tabla16[IVA],Tabla16[NUM],Tabla1[[#This Row],[CODIGO]])</f>
        <v>0</v>
      </c>
      <c r="I1902" s="28">
        <f>SUMIFS(Tabla16[ISR RET.],Tabla16[NUM],Tabla1[[#This Row],[CODIGO]])</f>
        <v>0</v>
      </c>
      <c r="J1902" s="28">
        <f>SUMIFS(Tabla16[IVA RET.],Tabla16[NUM],Tabla1[[#This Row],[CODIGO]])</f>
        <v>0</v>
      </c>
      <c r="K1902" t="str">
        <f>FIXED(Tabla1[[#This Row],[TASA 16%]],0)</f>
        <v>0</v>
      </c>
      <c r="L1902" t="str">
        <f>FIXED(Tabla1[[#This Row],[TASA 0%]],0)</f>
        <v>0</v>
      </c>
      <c r="M1902" t="str">
        <f>FIXED(Tabla1[[#This Row],[TASA EXE.]],0)</f>
        <v>0</v>
      </c>
      <c r="N1902" t="str">
        <f>FIXED(Tabla1[[#This Row],[IVA]],0)</f>
        <v>0</v>
      </c>
      <c r="O1902" t="str">
        <f>FIXED(Tabla1[[#This Row],[ISR RET]],0)</f>
        <v>0</v>
      </c>
      <c r="P1902" t="str">
        <f>FIXED(Tabla1[[#This Row],[IVA RET]],0)</f>
        <v>0</v>
      </c>
      <c r="R1902" s="35">
        <f>Tabla1[[#This Row],[TASA 16]]*16%</f>
        <v>0</v>
      </c>
    </row>
    <row r="1903" spans="2:20" x14ac:dyDescent="0.25">
      <c r="B1903" t="str">
        <f>'[1]210 Y RFC'!A1903</f>
        <v>COGM6308047H7</v>
      </c>
      <c r="C1903" t="str">
        <f>'[1]210 Y RFC'!B1903</f>
        <v>210-1900</v>
      </c>
      <c r="D1903" t="str">
        <f>'[1]210 Y RFC'!C1903</f>
        <v>CORTES GARCIA JOSE MANUEL DOMINGO</v>
      </c>
      <c r="E1903" s="28">
        <f>SUMIFS(Tabla16[TASA 16],Tabla16[NUM],Tabla1[[#This Row],[CODIGO]])</f>
        <v>0</v>
      </c>
      <c r="F1903" s="28">
        <f>SUMIFS(Tabla16[TASA 0%],Tabla16[NUM],Tabla1[[#This Row],[CODIGO]])</f>
        <v>0</v>
      </c>
      <c r="G1903" s="28">
        <f>SUMIFS(Tabla16[[EXENTO ]],Tabla16[NUM],Tabla1[[#This Row],[CODIGO]])</f>
        <v>0</v>
      </c>
      <c r="H1903" s="28">
        <f>SUMIFS(Tabla16[IVA],Tabla16[NUM],Tabla1[[#This Row],[CODIGO]])</f>
        <v>0</v>
      </c>
      <c r="I1903" s="28">
        <f>SUMIFS(Tabla16[ISR RET.],Tabla16[NUM],Tabla1[[#This Row],[CODIGO]])</f>
        <v>0</v>
      </c>
      <c r="J1903" s="28">
        <f>SUMIFS(Tabla16[IVA RET.],Tabla16[NUM],Tabla1[[#This Row],[CODIGO]])</f>
        <v>0</v>
      </c>
      <c r="K1903" t="str">
        <f>FIXED(Tabla1[[#This Row],[TASA 16%]],0)</f>
        <v>0</v>
      </c>
      <c r="L1903" t="str">
        <f>FIXED(Tabla1[[#This Row],[TASA 0%]],0)</f>
        <v>0</v>
      </c>
      <c r="M1903" t="str">
        <f>FIXED(Tabla1[[#This Row],[TASA EXE.]],0)</f>
        <v>0</v>
      </c>
      <c r="N1903" t="str">
        <f>FIXED(Tabla1[[#This Row],[IVA]],0)</f>
        <v>0</v>
      </c>
      <c r="O1903" t="str">
        <f>FIXED(Tabla1[[#This Row],[ISR RET]],0)</f>
        <v>0</v>
      </c>
      <c r="P1903" t="str">
        <f>FIXED(Tabla1[[#This Row],[IVA RET]],0)</f>
        <v>0</v>
      </c>
      <c r="R1903" s="35">
        <f>Tabla1[[#This Row],[TASA 16]]*16%</f>
        <v>0</v>
      </c>
    </row>
    <row r="1904" spans="2:20" x14ac:dyDescent="0.25">
      <c r="B1904" t="str">
        <f>'[1]210 Y RFC'!A1904</f>
        <v>LDE080529HDA</v>
      </c>
      <c r="C1904" t="str">
        <f>'[1]210 Y RFC'!B1904</f>
        <v>210-1901</v>
      </c>
      <c r="D1904" t="str">
        <f>'[1]210 Y RFC'!C1904</f>
        <v>LARGA DISTANCIA ECONOMICA SA DE CV</v>
      </c>
      <c r="E1904" s="28">
        <f>SUMIFS(Tabla16[TASA 16],Tabla16[NUM],Tabla1[[#This Row],[CODIGO]])</f>
        <v>0</v>
      </c>
      <c r="F1904" s="28">
        <f>SUMIFS(Tabla16[TASA 0%],Tabla16[NUM],Tabla1[[#This Row],[CODIGO]])</f>
        <v>0</v>
      </c>
      <c r="G1904" s="28">
        <f>SUMIFS(Tabla16[[EXENTO ]],Tabla16[NUM],Tabla1[[#This Row],[CODIGO]])</f>
        <v>0</v>
      </c>
      <c r="H1904" s="28">
        <f>SUMIFS(Tabla16[IVA],Tabla16[NUM],Tabla1[[#This Row],[CODIGO]])</f>
        <v>0</v>
      </c>
      <c r="I1904" s="28">
        <f>SUMIFS(Tabla16[ISR RET.],Tabla16[NUM],Tabla1[[#This Row],[CODIGO]])</f>
        <v>0</v>
      </c>
      <c r="J1904" s="28">
        <f>SUMIFS(Tabla16[IVA RET.],Tabla16[NUM],Tabla1[[#This Row],[CODIGO]])</f>
        <v>0</v>
      </c>
      <c r="K1904" t="str">
        <f>FIXED(Tabla1[[#This Row],[TASA 16%]],0)</f>
        <v>0</v>
      </c>
      <c r="L1904" t="str">
        <f>FIXED(Tabla1[[#This Row],[TASA 0%]],0)</f>
        <v>0</v>
      </c>
      <c r="M1904" t="str">
        <f>FIXED(Tabla1[[#This Row],[TASA EXE.]],0)</f>
        <v>0</v>
      </c>
      <c r="N1904" t="str">
        <f>FIXED(Tabla1[[#This Row],[IVA]],0)</f>
        <v>0</v>
      </c>
      <c r="O1904" t="str">
        <f>FIXED(Tabla1[[#This Row],[ISR RET]],0)</f>
        <v>0</v>
      </c>
      <c r="P1904" t="str">
        <f>FIXED(Tabla1[[#This Row],[IVA RET]],0)</f>
        <v>0</v>
      </c>
      <c r="R1904" s="35">
        <f>Tabla1[[#This Row],[TASA 16]]*16%</f>
        <v>0</v>
      </c>
    </row>
    <row r="1905" spans="2:18" x14ac:dyDescent="0.25">
      <c r="B1905" t="str">
        <f>'[1]210 Y RFC'!A1905</f>
        <v>DAA9612095J5</v>
      </c>
      <c r="C1905" t="str">
        <f>'[1]210 Y RFC'!B1905</f>
        <v>210-1902</v>
      </c>
      <c r="D1905" t="str">
        <f>'[1]210 Y RFC'!C1905</f>
        <v>DESTILADORA DE AGAVE AZUL SA DE CV</v>
      </c>
      <c r="E1905" s="28">
        <f>SUMIFS(Tabla16[TASA 16],Tabla16[NUM],Tabla1[[#This Row],[CODIGO]])</f>
        <v>0</v>
      </c>
      <c r="F1905" s="28">
        <f>SUMIFS(Tabla16[TASA 0%],Tabla16[NUM],Tabla1[[#This Row],[CODIGO]])</f>
        <v>0</v>
      </c>
      <c r="G1905" s="28">
        <f>SUMIFS(Tabla16[[EXENTO ]],Tabla16[NUM],Tabla1[[#This Row],[CODIGO]])</f>
        <v>0</v>
      </c>
      <c r="H1905" s="28">
        <f>SUMIFS(Tabla16[IVA],Tabla16[NUM],Tabla1[[#This Row],[CODIGO]])</f>
        <v>0</v>
      </c>
      <c r="I1905" s="28">
        <f>SUMIFS(Tabla16[ISR RET.],Tabla16[NUM],Tabla1[[#This Row],[CODIGO]])</f>
        <v>0</v>
      </c>
      <c r="J1905" s="28">
        <f>SUMIFS(Tabla16[IVA RET.],Tabla16[NUM],Tabla1[[#This Row],[CODIGO]])</f>
        <v>0</v>
      </c>
      <c r="K1905" t="str">
        <f>FIXED(Tabla1[[#This Row],[TASA 16%]],0)</f>
        <v>0</v>
      </c>
      <c r="L1905" t="str">
        <f>FIXED(Tabla1[[#This Row],[TASA 0%]],0)</f>
        <v>0</v>
      </c>
      <c r="M1905" t="str">
        <f>FIXED(Tabla1[[#This Row],[TASA EXE.]],0)</f>
        <v>0</v>
      </c>
      <c r="N1905" t="str">
        <f>FIXED(Tabla1[[#This Row],[IVA]],0)</f>
        <v>0</v>
      </c>
      <c r="O1905" t="str">
        <f>FIXED(Tabla1[[#This Row],[ISR RET]],0)</f>
        <v>0</v>
      </c>
      <c r="P1905" t="str">
        <f>FIXED(Tabla1[[#This Row],[IVA RET]],0)</f>
        <v>0</v>
      </c>
      <c r="R1905" s="35">
        <f>Tabla1[[#This Row],[TASA 16]]*16%</f>
        <v>0</v>
      </c>
    </row>
    <row r="1906" spans="2:18" x14ac:dyDescent="0.25">
      <c r="B1906" t="str">
        <f>'[1]210 Y RFC'!A1906</f>
        <v>LPA070904F40</v>
      </c>
      <c r="C1906" t="str">
        <f>'[1]210 Y RFC'!B1906</f>
        <v>210-1903</v>
      </c>
      <c r="D1906" t="str">
        <f>'[1]210 Y RFC'!C1906</f>
        <v>LABORATORIOS PARTE SA DE CV</v>
      </c>
      <c r="E1906" s="28">
        <f>SUMIFS(Tabla16[TASA 16],Tabla16[NUM],Tabla1[[#This Row],[CODIGO]])</f>
        <v>0</v>
      </c>
      <c r="F1906" s="28">
        <f>SUMIFS(Tabla16[TASA 0%],Tabla16[NUM],Tabla1[[#This Row],[CODIGO]])</f>
        <v>0</v>
      </c>
      <c r="G1906" s="28">
        <f>SUMIFS(Tabla16[[EXENTO ]],Tabla16[NUM],Tabla1[[#This Row],[CODIGO]])</f>
        <v>0</v>
      </c>
      <c r="H1906" s="28">
        <f>SUMIFS(Tabla16[IVA],Tabla16[NUM],Tabla1[[#This Row],[CODIGO]])</f>
        <v>0</v>
      </c>
      <c r="I1906" s="28">
        <f>SUMIFS(Tabla16[ISR RET.],Tabla16[NUM],Tabla1[[#This Row],[CODIGO]])</f>
        <v>0</v>
      </c>
      <c r="J1906" s="28">
        <f>SUMIFS(Tabla16[IVA RET.],Tabla16[NUM],Tabla1[[#This Row],[CODIGO]])</f>
        <v>0</v>
      </c>
      <c r="K1906" t="str">
        <f>FIXED(Tabla1[[#This Row],[TASA 16%]],0)</f>
        <v>0</v>
      </c>
      <c r="L1906" t="str">
        <f>FIXED(Tabla1[[#This Row],[TASA 0%]],0)</f>
        <v>0</v>
      </c>
      <c r="M1906" t="str">
        <f>FIXED(Tabla1[[#This Row],[TASA EXE.]],0)</f>
        <v>0</v>
      </c>
      <c r="N1906" t="str">
        <f>FIXED(Tabla1[[#This Row],[IVA]],0)</f>
        <v>0</v>
      </c>
      <c r="O1906" t="str">
        <f>FIXED(Tabla1[[#This Row],[ISR RET]],0)</f>
        <v>0</v>
      </c>
      <c r="P1906" t="str">
        <f>FIXED(Tabla1[[#This Row],[IVA RET]],0)</f>
        <v>0</v>
      </c>
      <c r="R1906" s="35">
        <f>Tabla1[[#This Row],[TASA 16]]*16%</f>
        <v>0</v>
      </c>
    </row>
    <row r="1907" spans="2:18" x14ac:dyDescent="0.25">
      <c r="B1907" t="str">
        <f>'[1]210 Y RFC'!A1907</f>
        <v>MECI540731VE6</v>
      </c>
      <c r="C1907" t="str">
        <f>'[1]210 Y RFC'!B1907</f>
        <v>210-1904</v>
      </c>
      <c r="D1907" t="str">
        <f>'[1]210 Y RFC'!C1907</f>
        <v>MENDOZA CRUZ IGNACIO</v>
      </c>
      <c r="E1907" s="28">
        <f>SUMIFS(Tabla16[TASA 16],Tabla16[NUM],Tabla1[[#This Row],[CODIGO]])</f>
        <v>0</v>
      </c>
      <c r="F1907" s="28">
        <f>SUMIFS(Tabla16[TASA 0%],Tabla16[NUM],Tabla1[[#This Row],[CODIGO]])</f>
        <v>0</v>
      </c>
      <c r="G1907" s="28">
        <f>SUMIFS(Tabla16[[EXENTO ]],Tabla16[NUM],Tabla1[[#This Row],[CODIGO]])</f>
        <v>0</v>
      </c>
      <c r="H1907" s="28">
        <f>SUMIFS(Tabla16[IVA],Tabla16[NUM],Tabla1[[#This Row],[CODIGO]])</f>
        <v>0</v>
      </c>
      <c r="I1907" s="28">
        <f>SUMIFS(Tabla16[ISR RET.],Tabla16[NUM],Tabla1[[#This Row],[CODIGO]])</f>
        <v>0</v>
      </c>
      <c r="J1907" s="28">
        <f>SUMIFS(Tabla16[IVA RET.],Tabla16[NUM],Tabla1[[#This Row],[CODIGO]])</f>
        <v>0</v>
      </c>
      <c r="K1907" t="str">
        <f>FIXED(Tabla1[[#This Row],[TASA 16%]],0)</f>
        <v>0</v>
      </c>
      <c r="L1907" t="str">
        <f>FIXED(Tabla1[[#This Row],[TASA 0%]],0)</f>
        <v>0</v>
      </c>
      <c r="M1907" t="str">
        <f>FIXED(Tabla1[[#This Row],[TASA EXE.]],0)</f>
        <v>0</v>
      </c>
      <c r="N1907" t="str">
        <f>FIXED(Tabla1[[#This Row],[IVA]],0)</f>
        <v>0</v>
      </c>
      <c r="O1907" t="str">
        <f>FIXED(Tabla1[[#This Row],[ISR RET]],0)</f>
        <v>0</v>
      </c>
      <c r="P1907" t="str">
        <f>FIXED(Tabla1[[#This Row],[IVA RET]],0)</f>
        <v>0</v>
      </c>
      <c r="R1907" s="35">
        <f>Tabla1[[#This Row],[TASA 16]]*16%</f>
        <v>0</v>
      </c>
    </row>
    <row r="1908" spans="2:18" x14ac:dyDescent="0.25">
      <c r="B1908" t="str">
        <f>'[1]210 Y RFC'!A1908</f>
        <v>GAAM751113QLA</v>
      </c>
      <c r="C1908" t="str">
        <f>'[1]210 Y RFC'!B1908</f>
        <v>210-1905</v>
      </c>
      <c r="D1908" t="str">
        <f>'[1]210 Y RFC'!C1908</f>
        <v>GARCIA AGUIRRE MARICELA</v>
      </c>
      <c r="E1908" s="28">
        <f>SUMIFS(Tabla16[TASA 16],Tabla16[NUM],Tabla1[[#This Row],[CODIGO]])</f>
        <v>0</v>
      </c>
      <c r="F1908" s="28">
        <f>SUMIFS(Tabla16[TASA 0%],Tabla16[NUM],Tabla1[[#This Row],[CODIGO]])</f>
        <v>0</v>
      </c>
      <c r="G1908" s="28">
        <f>SUMIFS(Tabla16[[EXENTO ]],Tabla16[NUM],Tabla1[[#This Row],[CODIGO]])</f>
        <v>0</v>
      </c>
      <c r="H1908" s="28">
        <f>SUMIFS(Tabla16[IVA],Tabla16[NUM],Tabla1[[#This Row],[CODIGO]])</f>
        <v>0</v>
      </c>
      <c r="I1908" s="28">
        <f>SUMIFS(Tabla16[ISR RET.],Tabla16[NUM],Tabla1[[#This Row],[CODIGO]])</f>
        <v>0</v>
      </c>
      <c r="J1908" s="28">
        <f>SUMIFS(Tabla16[IVA RET.],Tabla16[NUM],Tabla1[[#This Row],[CODIGO]])</f>
        <v>0</v>
      </c>
      <c r="K1908" t="str">
        <f>FIXED(Tabla1[[#This Row],[TASA 16%]],0)</f>
        <v>0</v>
      </c>
      <c r="L1908" t="str">
        <f>FIXED(Tabla1[[#This Row],[TASA 0%]],0)</f>
        <v>0</v>
      </c>
      <c r="M1908" t="str">
        <f>FIXED(Tabla1[[#This Row],[TASA EXE.]],0)</f>
        <v>0</v>
      </c>
      <c r="N1908" t="str">
        <f>FIXED(Tabla1[[#This Row],[IVA]],0)</f>
        <v>0</v>
      </c>
      <c r="O1908" t="str">
        <f>FIXED(Tabla1[[#This Row],[ISR RET]],0)</f>
        <v>0</v>
      </c>
      <c r="P1908" t="str">
        <f>FIXED(Tabla1[[#This Row],[IVA RET]],0)</f>
        <v>0</v>
      </c>
      <c r="R1908" s="35">
        <f>Tabla1[[#This Row],[TASA 16]]*16%</f>
        <v>0</v>
      </c>
    </row>
    <row r="1909" spans="2:18" x14ac:dyDescent="0.25">
      <c r="B1909" t="str">
        <f>'[1]210 Y RFC'!A1909</f>
        <v>DDA0009219E9</v>
      </c>
      <c r="C1909" t="str">
        <f>'[1]210 Y RFC'!B1909</f>
        <v>210-1906</v>
      </c>
      <c r="D1909" t="str">
        <f>'[1]210 Y RFC'!C1909</f>
        <v>DISTRIBUIDOR DIESEL AUTOMOTRIZ DE LOS ALTOS SA DE CV</v>
      </c>
      <c r="E1909" s="28">
        <f>SUMIFS(Tabla16[TASA 16],Tabla16[NUM],Tabla1[[#This Row],[CODIGO]])</f>
        <v>0</v>
      </c>
      <c r="F1909" s="28">
        <f>SUMIFS(Tabla16[TASA 0%],Tabla16[NUM],Tabla1[[#This Row],[CODIGO]])</f>
        <v>0</v>
      </c>
      <c r="G1909" s="28">
        <f>SUMIFS(Tabla16[[EXENTO ]],Tabla16[NUM],Tabla1[[#This Row],[CODIGO]])</f>
        <v>0</v>
      </c>
      <c r="H1909" s="28">
        <f>SUMIFS(Tabla16[IVA],Tabla16[NUM],Tabla1[[#This Row],[CODIGO]])</f>
        <v>0</v>
      </c>
      <c r="I1909" s="28">
        <f>SUMIFS(Tabla16[ISR RET.],Tabla16[NUM],Tabla1[[#This Row],[CODIGO]])</f>
        <v>0</v>
      </c>
      <c r="J1909" s="28">
        <f>SUMIFS(Tabla16[IVA RET.],Tabla16[NUM],Tabla1[[#This Row],[CODIGO]])</f>
        <v>0</v>
      </c>
      <c r="K1909" t="str">
        <f>FIXED(Tabla1[[#This Row],[TASA 16%]],0)</f>
        <v>0</v>
      </c>
      <c r="L1909" t="str">
        <f>FIXED(Tabla1[[#This Row],[TASA 0%]],0)</f>
        <v>0</v>
      </c>
      <c r="M1909" t="str">
        <f>FIXED(Tabla1[[#This Row],[TASA EXE.]],0)</f>
        <v>0</v>
      </c>
      <c r="N1909" t="str">
        <f>FIXED(Tabla1[[#This Row],[IVA]],0)</f>
        <v>0</v>
      </c>
      <c r="O1909" t="str">
        <f>FIXED(Tabla1[[#This Row],[ISR RET]],0)</f>
        <v>0</v>
      </c>
      <c r="P1909" t="str">
        <f>FIXED(Tabla1[[#This Row],[IVA RET]],0)</f>
        <v>0</v>
      </c>
      <c r="R1909" s="35">
        <f>Tabla1[[#This Row],[TASA 16]]*16%</f>
        <v>0</v>
      </c>
    </row>
    <row r="1910" spans="2:18" x14ac:dyDescent="0.25">
      <c r="B1910" t="str">
        <f>'[1]210 Y RFC'!A1910</f>
        <v>RAL971028HY8</v>
      </c>
      <c r="C1910" t="str">
        <f>'[1]210 Y RFC'!B1910</f>
        <v>210-1907</v>
      </c>
      <c r="D1910" t="str">
        <f>'[1]210 Y RFC'!C1910</f>
        <v>RALEX SA DE CV</v>
      </c>
      <c r="E1910" s="28">
        <f>SUMIFS(Tabla16[TASA 16],Tabla16[NUM],Tabla1[[#This Row],[CODIGO]])</f>
        <v>0</v>
      </c>
      <c r="F1910" s="28">
        <f>SUMIFS(Tabla16[TASA 0%],Tabla16[NUM],Tabla1[[#This Row],[CODIGO]])</f>
        <v>0</v>
      </c>
      <c r="G1910" s="28">
        <f>SUMIFS(Tabla16[[EXENTO ]],Tabla16[NUM],Tabla1[[#This Row],[CODIGO]])</f>
        <v>0</v>
      </c>
      <c r="H1910" s="28">
        <f>SUMIFS(Tabla16[IVA],Tabla16[NUM],Tabla1[[#This Row],[CODIGO]])</f>
        <v>0</v>
      </c>
      <c r="I1910" s="28">
        <f>SUMIFS(Tabla16[ISR RET.],Tabla16[NUM],Tabla1[[#This Row],[CODIGO]])</f>
        <v>0</v>
      </c>
      <c r="J1910" s="28">
        <f>SUMIFS(Tabla16[IVA RET.],Tabla16[NUM],Tabla1[[#This Row],[CODIGO]])</f>
        <v>0</v>
      </c>
      <c r="K1910" t="str">
        <f>FIXED(Tabla1[[#This Row],[TASA 16%]],0)</f>
        <v>0</v>
      </c>
      <c r="L1910" t="str">
        <f>FIXED(Tabla1[[#This Row],[TASA 0%]],0)</f>
        <v>0</v>
      </c>
      <c r="M1910" t="str">
        <f>FIXED(Tabla1[[#This Row],[TASA EXE.]],0)</f>
        <v>0</v>
      </c>
      <c r="N1910" t="str">
        <f>FIXED(Tabla1[[#This Row],[IVA]],0)</f>
        <v>0</v>
      </c>
      <c r="O1910" t="str">
        <f>FIXED(Tabla1[[#This Row],[ISR RET]],0)</f>
        <v>0</v>
      </c>
      <c r="P1910" t="str">
        <f>FIXED(Tabla1[[#This Row],[IVA RET]],0)</f>
        <v>0</v>
      </c>
      <c r="R1910" s="35">
        <f>Tabla1[[#This Row],[TASA 16]]*16%</f>
        <v>0</v>
      </c>
    </row>
    <row r="1911" spans="2:18" x14ac:dyDescent="0.25">
      <c r="B1911" t="str">
        <f>'[1]210 Y RFC'!A1911</f>
        <v>VPU080317SL0</v>
      </c>
      <c r="C1911" t="str">
        <f>'[1]210 Y RFC'!B1911</f>
        <v>210-1908</v>
      </c>
      <c r="D1911" t="str">
        <f>'[1]210 Y RFC'!C1911</f>
        <v>VISION360 PUBLICITARIA SA DE CV</v>
      </c>
      <c r="E1911" s="28">
        <f>SUMIFS(Tabla16[TASA 16],Tabla16[NUM],Tabla1[[#This Row],[CODIGO]])</f>
        <v>0</v>
      </c>
      <c r="F1911" s="28">
        <f>SUMIFS(Tabla16[TASA 0%],Tabla16[NUM],Tabla1[[#This Row],[CODIGO]])</f>
        <v>0</v>
      </c>
      <c r="G1911" s="28">
        <f>SUMIFS(Tabla16[[EXENTO ]],Tabla16[NUM],Tabla1[[#This Row],[CODIGO]])</f>
        <v>0</v>
      </c>
      <c r="H1911" s="28">
        <f>SUMIFS(Tabla16[IVA],Tabla16[NUM],Tabla1[[#This Row],[CODIGO]])</f>
        <v>0</v>
      </c>
      <c r="I1911" s="28">
        <f>SUMIFS(Tabla16[ISR RET.],Tabla16[NUM],Tabla1[[#This Row],[CODIGO]])</f>
        <v>0</v>
      </c>
      <c r="J1911" s="28">
        <f>SUMIFS(Tabla16[IVA RET.],Tabla16[NUM],Tabla1[[#This Row],[CODIGO]])</f>
        <v>0</v>
      </c>
      <c r="K1911" t="str">
        <f>FIXED(Tabla1[[#This Row],[TASA 16%]],0)</f>
        <v>0</v>
      </c>
      <c r="L1911" t="str">
        <f>FIXED(Tabla1[[#This Row],[TASA 0%]],0)</f>
        <v>0</v>
      </c>
      <c r="M1911" t="str">
        <f>FIXED(Tabla1[[#This Row],[TASA EXE.]],0)</f>
        <v>0</v>
      </c>
      <c r="N1911" t="str">
        <f>FIXED(Tabla1[[#This Row],[IVA]],0)</f>
        <v>0</v>
      </c>
      <c r="O1911" t="str">
        <f>FIXED(Tabla1[[#This Row],[ISR RET]],0)</f>
        <v>0</v>
      </c>
      <c r="P1911" t="str">
        <f>FIXED(Tabla1[[#This Row],[IVA RET]],0)</f>
        <v>0</v>
      </c>
      <c r="R1911" s="35">
        <f>Tabla1[[#This Row],[TASA 16]]*16%</f>
        <v>0</v>
      </c>
    </row>
    <row r="1912" spans="2:18" x14ac:dyDescent="0.25">
      <c r="B1912" t="str">
        <f>'[1]210 Y RFC'!A1912</f>
        <v>TMO821210JF8</v>
      </c>
      <c r="C1912" t="str">
        <f>'[1]210 Y RFC'!B1912</f>
        <v>210-1909</v>
      </c>
      <c r="D1912" t="str">
        <f>'[1]210 Y RFC'!C1912</f>
        <v>TEPATITLAN MOTORS SA</v>
      </c>
      <c r="E1912" s="28">
        <f>SUMIFS(Tabla16[TASA 16],Tabla16[NUM],Tabla1[[#This Row],[CODIGO]])</f>
        <v>0</v>
      </c>
      <c r="F1912" s="28">
        <f>SUMIFS(Tabla16[TASA 0%],Tabla16[NUM],Tabla1[[#This Row],[CODIGO]])</f>
        <v>0</v>
      </c>
      <c r="G1912" s="28">
        <f>SUMIFS(Tabla16[[EXENTO ]],Tabla16[NUM],Tabla1[[#This Row],[CODIGO]])</f>
        <v>0</v>
      </c>
      <c r="H1912" s="28">
        <f>SUMIFS(Tabla16[IVA],Tabla16[NUM],Tabla1[[#This Row],[CODIGO]])</f>
        <v>0</v>
      </c>
      <c r="I1912" s="28">
        <f>SUMIFS(Tabla16[ISR RET.],Tabla16[NUM],Tabla1[[#This Row],[CODIGO]])</f>
        <v>0</v>
      </c>
      <c r="J1912" s="28">
        <f>SUMIFS(Tabla16[IVA RET.],Tabla16[NUM],Tabla1[[#This Row],[CODIGO]])</f>
        <v>0</v>
      </c>
      <c r="K1912" t="str">
        <f>FIXED(Tabla1[[#This Row],[TASA 16%]],0)</f>
        <v>0</v>
      </c>
      <c r="L1912" t="str">
        <f>FIXED(Tabla1[[#This Row],[TASA 0%]],0)</f>
        <v>0</v>
      </c>
      <c r="M1912" t="str">
        <f>FIXED(Tabla1[[#This Row],[TASA EXE.]],0)</f>
        <v>0</v>
      </c>
      <c r="N1912" t="str">
        <f>FIXED(Tabla1[[#This Row],[IVA]],0)</f>
        <v>0</v>
      </c>
      <c r="O1912" t="str">
        <f>FIXED(Tabla1[[#This Row],[ISR RET]],0)</f>
        <v>0</v>
      </c>
      <c r="P1912" t="str">
        <f>FIXED(Tabla1[[#This Row],[IVA RET]],0)</f>
        <v>0</v>
      </c>
      <c r="R1912" s="35">
        <f>Tabla1[[#This Row],[TASA 16]]*16%</f>
        <v>0</v>
      </c>
    </row>
    <row r="1913" spans="2:18" x14ac:dyDescent="0.25">
      <c r="B1913" t="str">
        <f>'[1]210 Y RFC'!A1913</f>
        <v>LOTT660630GC2</v>
      </c>
      <c r="C1913" t="str">
        <f>'[1]210 Y RFC'!B1913</f>
        <v>210-1910</v>
      </c>
      <c r="D1913" t="str">
        <f>'[1]210 Y RFC'!C1913</f>
        <v>LOMELI DE LA TORRE TERESA DE JESUS</v>
      </c>
      <c r="E1913" s="28">
        <f>SUMIFS(Tabla16[TASA 16],Tabla16[NUM],Tabla1[[#This Row],[CODIGO]])</f>
        <v>0</v>
      </c>
      <c r="F1913" s="28">
        <f>SUMIFS(Tabla16[TASA 0%],Tabla16[NUM],Tabla1[[#This Row],[CODIGO]])</f>
        <v>0</v>
      </c>
      <c r="G1913" s="28">
        <f>SUMIFS(Tabla16[[EXENTO ]],Tabla16[NUM],Tabla1[[#This Row],[CODIGO]])</f>
        <v>0</v>
      </c>
      <c r="H1913" s="28">
        <f>SUMIFS(Tabla16[IVA],Tabla16[NUM],Tabla1[[#This Row],[CODIGO]])</f>
        <v>0</v>
      </c>
      <c r="I1913" s="28">
        <f>SUMIFS(Tabla16[ISR RET.],Tabla16[NUM],Tabla1[[#This Row],[CODIGO]])</f>
        <v>0</v>
      </c>
      <c r="J1913" s="28">
        <f>SUMIFS(Tabla16[IVA RET.],Tabla16[NUM],Tabla1[[#This Row],[CODIGO]])</f>
        <v>0</v>
      </c>
      <c r="K1913" t="str">
        <f>FIXED(Tabla1[[#This Row],[TASA 16%]],0)</f>
        <v>0</v>
      </c>
      <c r="L1913" t="str">
        <f>FIXED(Tabla1[[#This Row],[TASA 0%]],0)</f>
        <v>0</v>
      </c>
      <c r="M1913" t="str">
        <f>FIXED(Tabla1[[#This Row],[TASA EXE.]],0)</f>
        <v>0</v>
      </c>
      <c r="N1913" t="str">
        <f>FIXED(Tabla1[[#This Row],[IVA]],0)</f>
        <v>0</v>
      </c>
      <c r="O1913" t="str">
        <f>FIXED(Tabla1[[#This Row],[ISR RET]],0)</f>
        <v>0</v>
      </c>
      <c r="P1913" t="str">
        <f>FIXED(Tabla1[[#This Row],[IVA RET]],0)</f>
        <v>0</v>
      </c>
      <c r="R1913" s="35">
        <f>Tabla1[[#This Row],[TASA 16]]*16%</f>
        <v>0</v>
      </c>
    </row>
    <row r="1914" spans="2:18" x14ac:dyDescent="0.25">
      <c r="B1914" t="str">
        <f>'[1]210 Y RFC'!A1914</f>
        <v>GPA930101QI7</v>
      </c>
      <c r="C1914" t="str">
        <f>'[1]210 Y RFC'!B1914</f>
        <v>210-1911</v>
      </c>
      <c r="D1914" t="str">
        <f>'[1]210 Y RFC'!C1914</f>
        <v>GRUPO PARISINA SA DE CV</v>
      </c>
      <c r="E1914" s="28">
        <f>SUMIFS(Tabla16[TASA 16],Tabla16[NUM],Tabla1[[#This Row],[CODIGO]])</f>
        <v>0</v>
      </c>
      <c r="F1914" s="28">
        <f>SUMIFS(Tabla16[TASA 0%],Tabla16[NUM],Tabla1[[#This Row],[CODIGO]])</f>
        <v>0</v>
      </c>
      <c r="G1914" s="28">
        <f>SUMIFS(Tabla16[[EXENTO ]],Tabla16[NUM],Tabla1[[#This Row],[CODIGO]])</f>
        <v>0</v>
      </c>
      <c r="H1914" s="28">
        <f>SUMIFS(Tabla16[IVA],Tabla16[NUM],Tabla1[[#This Row],[CODIGO]])</f>
        <v>0</v>
      </c>
      <c r="I1914" s="28">
        <f>SUMIFS(Tabla16[ISR RET.],Tabla16[NUM],Tabla1[[#This Row],[CODIGO]])</f>
        <v>0</v>
      </c>
      <c r="J1914" s="28">
        <f>SUMIFS(Tabla16[IVA RET.],Tabla16[NUM],Tabla1[[#This Row],[CODIGO]])</f>
        <v>0</v>
      </c>
      <c r="K1914" t="str">
        <f>FIXED(Tabla1[[#This Row],[TASA 16%]],0)</f>
        <v>0</v>
      </c>
      <c r="L1914" t="str">
        <f>FIXED(Tabla1[[#This Row],[TASA 0%]],0)</f>
        <v>0</v>
      </c>
      <c r="M1914" t="str">
        <f>FIXED(Tabla1[[#This Row],[TASA EXE.]],0)</f>
        <v>0</v>
      </c>
      <c r="N1914" t="str">
        <f>FIXED(Tabla1[[#This Row],[IVA]],0)</f>
        <v>0</v>
      </c>
      <c r="O1914" t="str">
        <f>FIXED(Tabla1[[#This Row],[ISR RET]],0)</f>
        <v>0</v>
      </c>
      <c r="P1914" t="str">
        <f>FIXED(Tabla1[[#This Row],[IVA RET]],0)</f>
        <v>0</v>
      </c>
      <c r="R1914" s="35">
        <f>Tabla1[[#This Row],[TASA 16]]*16%</f>
        <v>0</v>
      </c>
    </row>
    <row r="1915" spans="2:18" x14ac:dyDescent="0.25">
      <c r="B1915" t="str">
        <f>'[1]210 Y RFC'!A1915</f>
        <v>ZAAA720305BA0</v>
      </c>
      <c r="C1915" t="str">
        <f>'[1]210 Y RFC'!B1915</f>
        <v>210-1912</v>
      </c>
      <c r="D1915" t="str">
        <f>'[1]210 Y RFC'!C1915</f>
        <v>SASUETA AZPEITIA ANDREA</v>
      </c>
      <c r="E1915" s="28">
        <f>SUMIFS(Tabla16[TASA 16],Tabla16[NUM],Tabla1[[#This Row],[CODIGO]])</f>
        <v>0</v>
      </c>
      <c r="F1915" s="28">
        <f>SUMIFS(Tabla16[TASA 0%],Tabla16[NUM],Tabla1[[#This Row],[CODIGO]])</f>
        <v>0</v>
      </c>
      <c r="G1915" s="28">
        <f>SUMIFS(Tabla16[[EXENTO ]],Tabla16[NUM],Tabla1[[#This Row],[CODIGO]])</f>
        <v>0</v>
      </c>
      <c r="H1915" s="28">
        <f>SUMIFS(Tabla16[IVA],Tabla16[NUM],Tabla1[[#This Row],[CODIGO]])</f>
        <v>0</v>
      </c>
      <c r="I1915" s="28">
        <f>SUMIFS(Tabla16[ISR RET.],Tabla16[NUM],Tabla1[[#This Row],[CODIGO]])</f>
        <v>0</v>
      </c>
      <c r="J1915" s="28">
        <f>SUMIFS(Tabla16[IVA RET.],Tabla16[NUM],Tabla1[[#This Row],[CODIGO]])</f>
        <v>0</v>
      </c>
      <c r="K1915" t="str">
        <f>FIXED(Tabla1[[#This Row],[TASA 16%]],0)</f>
        <v>0</v>
      </c>
      <c r="L1915" t="str">
        <f>FIXED(Tabla1[[#This Row],[TASA 0%]],0)</f>
        <v>0</v>
      </c>
      <c r="M1915" t="str">
        <f>FIXED(Tabla1[[#This Row],[TASA EXE.]],0)</f>
        <v>0</v>
      </c>
      <c r="N1915" t="str">
        <f>FIXED(Tabla1[[#This Row],[IVA]],0)</f>
        <v>0</v>
      </c>
      <c r="O1915" t="str">
        <f>FIXED(Tabla1[[#This Row],[ISR RET]],0)</f>
        <v>0</v>
      </c>
      <c r="P1915" t="str">
        <f>FIXED(Tabla1[[#This Row],[IVA RET]],0)</f>
        <v>0</v>
      </c>
      <c r="R1915" s="35">
        <f>Tabla1[[#This Row],[TASA 16]]*16%</f>
        <v>0</v>
      </c>
    </row>
    <row r="1916" spans="2:18" x14ac:dyDescent="0.25">
      <c r="B1916" t="str">
        <f>'[1]210 Y RFC'!A1916</f>
        <v>LUPA7410077F9</v>
      </c>
      <c r="C1916" t="str">
        <f>'[1]210 Y RFC'!B1916</f>
        <v>210-1913</v>
      </c>
      <c r="D1916" t="str">
        <f>'[1]210 Y RFC'!C1916</f>
        <v>LUPERCIO PLASCENCIA ALFONSO</v>
      </c>
      <c r="E1916" s="28">
        <f>SUMIFS(Tabla16[TASA 16],Tabla16[NUM],Tabla1[[#This Row],[CODIGO]])</f>
        <v>0</v>
      </c>
      <c r="F1916" s="28">
        <f>SUMIFS(Tabla16[TASA 0%],Tabla16[NUM],Tabla1[[#This Row],[CODIGO]])</f>
        <v>0</v>
      </c>
      <c r="G1916" s="28">
        <f>SUMIFS(Tabla16[[EXENTO ]],Tabla16[NUM],Tabla1[[#This Row],[CODIGO]])</f>
        <v>0</v>
      </c>
      <c r="H1916" s="28">
        <f>SUMIFS(Tabla16[IVA],Tabla16[NUM],Tabla1[[#This Row],[CODIGO]])</f>
        <v>0</v>
      </c>
      <c r="I1916" s="28">
        <f>SUMIFS(Tabla16[ISR RET.],Tabla16[NUM],Tabla1[[#This Row],[CODIGO]])</f>
        <v>0</v>
      </c>
      <c r="J1916" s="28">
        <f>SUMIFS(Tabla16[IVA RET.],Tabla16[NUM],Tabla1[[#This Row],[CODIGO]])</f>
        <v>0</v>
      </c>
      <c r="K1916" t="str">
        <f>FIXED(Tabla1[[#This Row],[TASA 16%]],0)</f>
        <v>0</v>
      </c>
      <c r="L1916" t="str">
        <f>FIXED(Tabla1[[#This Row],[TASA 0%]],0)</f>
        <v>0</v>
      </c>
      <c r="M1916" t="str">
        <f>FIXED(Tabla1[[#This Row],[TASA EXE.]],0)</f>
        <v>0</v>
      </c>
      <c r="N1916" t="str">
        <f>FIXED(Tabla1[[#This Row],[IVA]],0)</f>
        <v>0</v>
      </c>
      <c r="O1916" t="str">
        <f>FIXED(Tabla1[[#This Row],[ISR RET]],0)</f>
        <v>0</v>
      </c>
      <c r="P1916" t="str">
        <f>FIXED(Tabla1[[#This Row],[IVA RET]],0)</f>
        <v>0</v>
      </c>
      <c r="R1916" s="35">
        <f>Tabla1[[#This Row],[TASA 16]]*16%</f>
        <v>0</v>
      </c>
    </row>
    <row r="1917" spans="2:18" x14ac:dyDescent="0.25">
      <c r="B1917" t="str">
        <f>'[1]210 Y RFC'!A1917</f>
        <v>PVA070221G35</v>
      </c>
      <c r="C1917" t="str">
        <f>'[1]210 Y RFC'!B1917</f>
        <v>210-1914</v>
      </c>
      <c r="D1917" t="str">
        <f>'[1]210 Y RFC'!C1917</f>
        <v>PRODUCTOS VANIFARM SA DE CV</v>
      </c>
      <c r="E1917" s="28">
        <f>SUMIFS(Tabla16[TASA 16],Tabla16[NUM],Tabla1[[#This Row],[CODIGO]])</f>
        <v>0</v>
      </c>
      <c r="F1917" s="28">
        <f>SUMIFS(Tabla16[TASA 0%],Tabla16[NUM],Tabla1[[#This Row],[CODIGO]])</f>
        <v>0</v>
      </c>
      <c r="G1917" s="28">
        <f>SUMIFS(Tabla16[[EXENTO ]],Tabla16[NUM],Tabla1[[#This Row],[CODIGO]])</f>
        <v>0</v>
      </c>
      <c r="H1917" s="28">
        <f>SUMIFS(Tabla16[IVA],Tabla16[NUM],Tabla1[[#This Row],[CODIGO]])</f>
        <v>0</v>
      </c>
      <c r="I1917" s="28">
        <f>SUMIFS(Tabla16[ISR RET.],Tabla16[NUM],Tabla1[[#This Row],[CODIGO]])</f>
        <v>0</v>
      </c>
      <c r="J1917" s="28">
        <f>SUMIFS(Tabla16[IVA RET.],Tabla16[NUM],Tabla1[[#This Row],[CODIGO]])</f>
        <v>0</v>
      </c>
      <c r="K1917" t="str">
        <f>FIXED(Tabla1[[#This Row],[TASA 16%]],0)</f>
        <v>0</v>
      </c>
      <c r="L1917" t="str">
        <f>FIXED(Tabla1[[#This Row],[TASA 0%]],0)</f>
        <v>0</v>
      </c>
      <c r="M1917" t="str">
        <f>FIXED(Tabla1[[#This Row],[TASA EXE.]],0)</f>
        <v>0</v>
      </c>
      <c r="N1917" t="str">
        <f>FIXED(Tabla1[[#This Row],[IVA]],0)</f>
        <v>0</v>
      </c>
      <c r="O1917" t="str">
        <f>FIXED(Tabla1[[#This Row],[ISR RET]],0)</f>
        <v>0</v>
      </c>
      <c r="P1917" t="str">
        <f>FIXED(Tabla1[[#This Row],[IVA RET]],0)</f>
        <v>0</v>
      </c>
      <c r="R1917" s="35">
        <f>Tabla1[[#This Row],[TASA 16]]*16%</f>
        <v>0</v>
      </c>
    </row>
    <row r="1918" spans="2:18" x14ac:dyDescent="0.25">
      <c r="B1918" t="str">
        <f>'[1]210 Y RFC'!A1918</f>
        <v>AECM490819L89</v>
      </c>
      <c r="C1918" t="str">
        <f>'[1]210 Y RFC'!B1918</f>
        <v>210-1915</v>
      </c>
      <c r="D1918" t="str">
        <f>'[1]210 Y RFC'!C1918</f>
        <v>ACEVES CASTELLANOS MARIA MARTHA DOLORES</v>
      </c>
      <c r="E1918" s="28">
        <f>SUMIFS(Tabla16[TASA 16],Tabla16[NUM],Tabla1[[#This Row],[CODIGO]])</f>
        <v>0</v>
      </c>
      <c r="F1918" s="28">
        <f>SUMIFS(Tabla16[TASA 0%],Tabla16[NUM],Tabla1[[#This Row],[CODIGO]])</f>
        <v>0</v>
      </c>
      <c r="G1918" s="28">
        <f>SUMIFS(Tabla16[[EXENTO ]],Tabla16[NUM],Tabla1[[#This Row],[CODIGO]])</f>
        <v>0</v>
      </c>
      <c r="H1918" s="28">
        <f>SUMIFS(Tabla16[IVA],Tabla16[NUM],Tabla1[[#This Row],[CODIGO]])</f>
        <v>0</v>
      </c>
      <c r="I1918" s="28">
        <f>SUMIFS(Tabla16[ISR RET.],Tabla16[NUM],Tabla1[[#This Row],[CODIGO]])</f>
        <v>0</v>
      </c>
      <c r="J1918" s="28">
        <f>SUMIFS(Tabla16[IVA RET.],Tabla16[NUM],Tabla1[[#This Row],[CODIGO]])</f>
        <v>0</v>
      </c>
      <c r="K1918" t="str">
        <f>FIXED(Tabla1[[#This Row],[TASA 16%]],0)</f>
        <v>0</v>
      </c>
      <c r="L1918" t="str">
        <f>FIXED(Tabla1[[#This Row],[TASA 0%]],0)</f>
        <v>0</v>
      </c>
      <c r="M1918" t="str">
        <f>FIXED(Tabla1[[#This Row],[TASA EXE.]],0)</f>
        <v>0</v>
      </c>
      <c r="N1918" t="str">
        <f>FIXED(Tabla1[[#This Row],[IVA]],0)</f>
        <v>0</v>
      </c>
      <c r="O1918" t="str">
        <f>FIXED(Tabla1[[#This Row],[ISR RET]],0)</f>
        <v>0</v>
      </c>
      <c r="P1918" t="str">
        <f>FIXED(Tabla1[[#This Row],[IVA RET]],0)</f>
        <v>0</v>
      </c>
      <c r="R1918" s="35">
        <f>Tabla1[[#This Row],[TASA 16]]*16%</f>
        <v>0</v>
      </c>
    </row>
    <row r="1919" spans="2:18" x14ac:dyDescent="0.25">
      <c r="B1919" t="str">
        <f>'[1]210 Y RFC'!A1919</f>
        <v>MIN931015ES9</v>
      </c>
      <c r="C1919" t="str">
        <f>'[1]210 Y RFC'!B1919</f>
        <v>210-1916</v>
      </c>
      <c r="D1919" t="str">
        <f>'[1]210 Y RFC'!C1919</f>
        <v>MINSA SA DE CV</v>
      </c>
      <c r="E1919" s="28">
        <f>SUMIFS(Tabla16[TASA 16],Tabla16[NUM],Tabla1[[#This Row],[CODIGO]])</f>
        <v>0</v>
      </c>
      <c r="F1919" s="28">
        <f>SUMIFS(Tabla16[TASA 0%],Tabla16[NUM],Tabla1[[#This Row],[CODIGO]])</f>
        <v>0</v>
      </c>
      <c r="G1919" s="28">
        <f>SUMIFS(Tabla16[[EXENTO ]],Tabla16[NUM],Tabla1[[#This Row],[CODIGO]])</f>
        <v>0</v>
      </c>
      <c r="H1919" s="28">
        <f>SUMIFS(Tabla16[IVA],Tabla16[NUM],Tabla1[[#This Row],[CODIGO]])</f>
        <v>0</v>
      </c>
      <c r="I1919" s="28">
        <f>SUMIFS(Tabla16[ISR RET.],Tabla16[NUM],Tabla1[[#This Row],[CODIGO]])</f>
        <v>0</v>
      </c>
      <c r="J1919" s="28">
        <f>SUMIFS(Tabla16[IVA RET.],Tabla16[NUM],Tabla1[[#This Row],[CODIGO]])</f>
        <v>0</v>
      </c>
      <c r="K1919" t="str">
        <f>FIXED(Tabla1[[#This Row],[TASA 16%]],0)</f>
        <v>0</v>
      </c>
      <c r="L1919" t="str">
        <f>FIXED(Tabla1[[#This Row],[TASA 0%]],0)</f>
        <v>0</v>
      </c>
      <c r="M1919" t="str">
        <f>FIXED(Tabla1[[#This Row],[TASA EXE.]],0)</f>
        <v>0</v>
      </c>
      <c r="N1919" t="str">
        <f>FIXED(Tabla1[[#This Row],[IVA]],0)</f>
        <v>0</v>
      </c>
      <c r="O1919" t="str">
        <f>FIXED(Tabla1[[#This Row],[ISR RET]],0)</f>
        <v>0</v>
      </c>
      <c r="P1919" t="str">
        <f>FIXED(Tabla1[[#This Row],[IVA RET]],0)</f>
        <v>0</v>
      </c>
      <c r="R1919" s="35">
        <f>Tabla1[[#This Row],[TASA 16]]*16%</f>
        <v>0</v>
      </c>
    </row>
    <row r="1920" spans="2:18" x14ac:dyDescent="0.25">
      <c r="B1920" t="str">
        <f>'[1]210 Y RFC'!A1920</f>
        <v>GEH080304ER6</v>
      </c>
      <c r="C1920" t="str">
        <f>'[1]210 Y RFC'!B1920</f>
        <v>210-1917</v>
      </c>
      <c r="D1920" t="str">
        <f>'[1]210 Y RFC'!C1920</f>
        <v>GAMEZ E HIJOS ASESORES SC</v>
      </c>
      <c r="E1920" s="28">
        <f>SUMIFS(Tabla16[TASA 16],Tabla16[NUM],Tabla1[[#This Row],[CODIGO]])</f>
        <v>0</v>
      </c>
      <c r="F1920" s="28">
        <f>SUMIFS(Tabla16[TASA 0%],Tabla16[NUM],Tabla1[[#This Row],[CODIGO]])</f>
        <v>0</v>
      </c>
      <c r="G1920" s="28">
        <f>SUMIFS(Tabla16[[EXENTO ]],Tabla16[NUM],Tabla1[[#This Row],[CODIGO]])</f>
        <v>0</v>
      </c>
      <c r="H1920" s="28">
        <f>SUMIFS(Tabla16[IVA],Tabla16[NUM],Tabla1[[#This Row],[CODIGO]])</f>
        <v>0</v>
      </c>
      <c r="I1920" s="28">
        <f>SUMIFS(Tabla16[ISR RET.],Tabla16[NUM],Tabla1[[#This Row],[CODIGO]])</f>
        <v>0</v>
      </c>
      <c r="J1920" s="28">
        <f>SUMIFS(Tabla16[IVA RET.],Tabla16[NUM],Tabla1[[#This Row],[CODIGO]])</f>
        <v>0</v>
      </c>
      <c r="K1920" t="str">
        <f>FIXED(Tabla1[[#This Row],[TASA 16%]],0)</f>
        <v>0</v>
      </c>
      <c r="L1920" t="str">
        <f>FIXED(Tabla1[[#This Row],[TASA 0%]],0)</f>
        <v>0</v>
      </c>
      <c r="M1920" t="str">
        <f>FIXED(Tabla1[[#This Row],[TASA EXE.]],0)</f>
        <v>0</v>
      </c>
      <c r="N1920" t="str">
        <f>FIXED(Tabla1[[#This Row],[IVA]],0)</f>
        <v>0</v>
      </c>
      <c r="O1920" t="str">
        <f>FIXED(Tabla1[[#This Row],[ISR RET]],0)</f>
        <v>0</v>
      </c>
      <c r="P1920" t="str">
        <f>FIXED(Tabla1[[#This Row],[IVA RET]],0)</f>
        <v>0</v>
      </c>
      <c r="R1920" s="35">
        <f>Tabla1[[#This Row],[TASA 16]]*16%</f>
        <v>0</v>
      </c>
    </row>
    <row r="1921" spans="2:20" x14ac:dyDescent="0.25">
      <c r="B1921" t="str">
        <f>'[1]210 Y RFC'!A1921</f>
        <v>EXP070518DK0</v>
      </c>
      <c r="C1921" t="str">
        <f>'[1]210 Y RFC'!B1921</f>
        <v>210-1918</v>
      </c>
      <c r="D1921" t="str">
        <f>'[1]210 Y RFC'!C1921</f>
        <v>EXPRAL SA DE CV</v>
      </c>
      <c r="E1921" s="28">
        <f>SUMIFS(Tabla16[TASA 16],Tabla16[NUM],Tabla1[[#This Row],[CODIGO]])</f>
        <v>0</v>
      </c>
      <c r="F1921" s="28">
        <f>SUMIFS(Tabla16[TASA 0%],Tabla16[NUM],Tabla1[[#This Row],[CODIGO]])</f>
        <v>0</v>
      </c>
      <c r="G1921" s="28">
        <f>SUMIFS(Tabla16[[EXENTO ]],Tabla16[NUM],Tabla1[[#This Row],[CODIGO]])</f>
        <v>0</v>
      </c>
      <c r="H1921" s="28">
        <f>SUMIFS(Tabla16[IVA],Tabla16[NUM],Tabla1[[#This Row],[CODIGO]])</f>
        <v>0</v>
      </c>
      <c r="I1921" s="28">
        <f>SUMIFS(Tabla16[ISR RET.],Tabla16[NUM],Tabla1[[#This Row],[CODIGO]])</f>
        <v>0</v>
      </c>
      <c r="J1921" s="28">
        <f>SUMIFS(Tabla16[IVA RET.],Tabla16[NUM],Tabla1[[#This Row],[CODIGO]])</f>
        <v>0</v>
      </c>
      <c r="K1921" t="str">
        <f>FIXED(Tabla1[[#This Row],[TASA 16%]],0)</f>
        <v>0</v>
      </c>
      <c r="L1921" t="str">
        <f>FIXED(Tabla1[[#This Row],[TASA 0%]],0)</f>
        <v>0</v>
      </c>
      <c r="M1921" t="str">
        <f>FIXED(Tabla1[[#This Row],[TASA EXE.]],0)</f>
        <v>0</v>
      </c>
      <c r="N1921" t="str">
        <f>FIXED(Tabla1[[#This Row],[IVA]],0)</f>
        <v>0</v>
      </c>
      <c r="O1921" t="str">
        <f>FIXED(Tabla1[[#This Row],[ISR RET]],0)</f>
        <v>0</v>
      </c>
      <c r="P1921" t="str">
        <f>FIXED(Tabla1[[#This Row],[IVA RET]],0)</f>
        <v>0</v>
      </c>
      <c r="R1921" s="35">
        <f>Tabla1[[#This Row],[TASA 16]]*16%</f>
        <v>0</v>
      </c>
    </row>
    <row r="1922" spans="2:20" x14ac:dyDescent="0.25">
      <c r="B1922" t="str">
        <f>'[1]210 Y RFC'!A1922</f>
        <v>NAAE810106L72</v>
      </c>
      <c r="C1922" t="str">
        <f>'[1]210 Y RFC'!B1922</f>
        <v>210-1919</v>
      </c>
      <c r="D1922" t="str">
        <f>'[1]210 Y RFC'!C1922</f>
        <v>NAVARRO ALVAREZ ELIZABETH</v>
      </c>
      <c r="E1922" s="28">
        <f>SUMIFS(Tabla16[TASA 16],Tabla16[NUM],Tabla1[[#This Row],[CODIGO]])</f>
        <v>0</v>
      </c>
      <c r="F1922" s="28">
        <f>SUMIFS(Tabla16[TASA 0%],Tabla16[NUM],Tabla1[[#This Row],[CODIGO]])</f>
        <v>0</v>
      </c>
      <c r="G1922" s="28">
        <f>SUMIFS(Tabla16[[EXENTO ]],Tabla16[NUM],Tabla1[[#This Row],[CODIGO]])</f>
        <v>0</v>
      </c>
      <c r="H1922" s="28">
        <f>SUMIFS(Tabla16[IVA],Tabla16[NUM],Tabla1[[#This Row],[CODIGO]])</f>
        <v>0</v>
      </c>
      <c r="I1922" s="28">
        <f>SUMIFS(Tabla16[ISR RET.],Tabla16[NUM],Tabla1[[#This Row],[CODIGO]])</f>
        <v>0</v>
      </c>
      <c r="J1922" s="28">
        <f>SUMIFS(Tabla16[IVA RET.],Tabla16[NUM],Tabla1[[#This Row],[CODIGO]])</f>
        <v>0</v>
      </c>
      <c r="K1922" t="str">
        <f>FIXED(Tabla1[[#This Row],[TASA 16%]],0)</f>
        <v>0</v>
      </c>
      <c r="L1922" t="str">
        <f>FIXED(Tabla1[[#This Row],[TASA 0%]],0)</f>
        <v>0</v>
      </c>
      <c r="M1922" t="str">
        <f>FIXED(Tabla1[[#This Row],[TASA EXE.]],0)</f>
        <v>0</v>
      </c>
      <c r="N1922" t="str">
        <f>FIXED(Tabla1[[#This Row],[IVA]],0)</f>
        <v>0</v>
      </c>
      <c r="O1922" t="str">
        <f>FIXED(Tabla1[[#This Row],[ISR RET]],0)</f>
        <v>0</v>
      </c>
      <c r="P1922" t="str">
        <f>FIXED(Tabla1[[#This Row],[IVA RET]],0)</f>
        <v>0</v>
      </c>
      <c r="R1922" s="35">
        <f>Tabla1[[#This Row],[TASA 16]]*16%</f>
        <v>0</v>
      </c>
    </row>
    <row r="1923" spans="2:20" x14ac:dyDescent="0.25">
      <c r="B1923" t="str">
        <f>'[1]210 Y RFC'!A1923</f>
        <v>MANA640207PH4</v>
      </c>
      <c r="C1923" t="str">
        <f>'[1]210 Y RFC'!B1923</f>
        <v>210-1920</v>
      </c>
      <c r="D1923" t="str">
        <f>'[1]210 Y RFC'!C1923</f>
        <v>MARTINEZ NAVARRO ALEJANDRO</v>
      </c>
      <c r="E1923" s="28">
        <f>SUMIFS(Tabla16[TASA 16],Tabla16[NUM],Tabla1[[#This Row],[CODIGO]])</f>
        <v>0</v>
      </c>
      <c r="F1923" s="28">
        <f>SUMIFS(Tabla16[TASA 0%],Tabla16[NUM],Tabla1[[#This Row],[CODIGO]])</f>
        <v>0</v>
      </c>
      <c r="G1923" s="28">
        <f>SUMIFS(Tabla16[[EXENTO ]],Tabla16[NUM],Tabla1[[#This Row],[CODIGO]])</f>
        <v>0</v>
      </c>
      <c r="H1923" s="28">
        <f>SUMIFS(Tabla16[IVA],Tabla16[NUM],Tabla1[[#This Row],[CODIGO]])</f>
        <v>0</v>
      </c>
      <c r="I1923" s="28">
        <f>SUMIFS(Tabla16[ISR RET.],Tabla16[NUM],Tabla1[[#This Row],[CODIGO]])</f>
        <v>0</v>
      </c>
      <c r="J1923" s="28">
        <f>SUMIFS(Tabla16[IVA RET.],Tabla16[NUM],Tabla1[[#This Row],[CODIGO]])</f>
        <v>0</v>
      </c>
      <c r="K1923" t="str">
        <f>FIXED(Tabla1[[#This Row],[TASA 16%]],0)</f>
        <v>0</v>
      </c>
      <c r="L1923" t="str">
        <f>FIXED(Tabla1[[#This Row],[TASA 0%]],0)</f>
        <v>0</v>
      </c>
      <c r="M1923" t="str">
        <f>FIXED(Tabla1[[#This Row],[TASA EXE.]],0)</f>
        <v>0</v>
      </c>
      <c r="N1923" t="str">
        <f>FIXED(Tabla1[[#This Row],[IVA]],0)</f>
        <v>0</v>
      </c>
      <c r="O1923" t="str">
        <f>FIXED(Tabla1[[#This Row],[ISR RET]],0)</f>
        <v>0</v>
      </c>
      <c r="P1923" t="str">
        <f>FIXED(Tabla1[[#This Row],[IVA RET]],0)</f>
        <v>0</v>
      </c>
      <c r="R1923" s="35">
        <f>Tabla1[[#This Row],[TASA 16]]*16%</f>
        <v>0</v>
      </c>
    </row>
    <row r="1924" spans="2:20" x14ac:dyDescent="0.25">
      <c r="B1924" t="str">
        <f>'[1]210 Y RFC'!A1924</f>
        <v>NOV070731JP6</v>
      </c>
      <c r="C1924" t="str">
        <f>'[1]210 Y RFC'!B1924</f>
        <v>210-1921</v>
      </c>
      <c r="D1924" t="str">
        <f>'[1]210 Y RFC'!C1924</f>
        <v>NOVAMEDICAL SA DE CV</v>
      </c>
      <c r="E1924" s="28">
        <f>SUMIFS(Tabla16[TASA 16],Tabla16[NUM],Tabla1[[#This Row],[CODIGO]])</f>
        <v>0</v>
      </c>
      <c r="F1924" s="28">
        <f>SUMIFS(Tabla16[TASA 0%],Tabla16[NUM],Tabla1[[#This Row],[CODIGO]])</f>
        <v>0</v>
      </c>
      <c r="G1924" s="28">
        <f>SUMIFS(Tabla16[[EXENTO ]],Tabla16[NUM],Tabla1[[#This Row],[CODIGO]])</f>
        <v>0</v>
      </c>
      <c r="H1924" s="28">
        <f>SUMIFS(Tabla16[IVA],Tabla16[NUM],Tabla1[[#This Row],[CODIGO]])</f>
        <v>0</v>
      </c>
      <c r="I1924" s="28">
        <f>SUMIFS(Tabla16[ISR RET.],Tabla16[NUM],Tabla1[[#This Row],[CODIGO]])</f>
        <v>0</v>
      </c>
      <c r="J1924" s="28">
        <f>SUMIFS(Tabla16[IVA RET.],Tabla16[NUM],Tabla1[[#This Row],[CODIGO]])</f>
        <v>0</v>
      </c>
      <c r="K1924" t="str">
        <f>FIXED(Tabla1[[#This Row],[TASA 16%]],0)</f>
        <v>0</v>
      </c>
      <c r="L1924" t="str">
        <f>FIXED(Tabla1[[#This Row],[TASA 0%]],0)</f>
        <v>0</v>
      </c>
      <c r="M1924" t="str">
        <f>FIXED(Tabla1[[#This Row],[TASA EXE.]],0)</f>
        <v>0</v>
      </c>
      <c r="N1924" t="str">
        <f>FIXED(Tabla1[[#This Row],[IVA]],0)</f>
        <v>0</v>
      </c>
      <c r="O1924" t="str">
        <f>FIXED(Tabla1[[#This Row],[ISR RET]],0)</f>
        <v>0</v>
      </c>
      <c r="P1924" t="str">
        <f>FIXED(Tabla1[[#This Row],[IVA RET]],0)</f>
        <v>0</v>
      </c>
      <c r="R1924" s="35">
        <f>Tabla1[[#This Row],[TASA 16]]*16%</f>
        <v>0</v>
      </c>
    </row>
    <row r="1925" spans="2:20" x14ac:dyDescent="0.25">
      <c r="B1925" t="str">
        <f>'[1]210 Y RFC'!A1925</f>
        <v>GOLE760106JQ2</v>
      </c>
      <c r="C1925" t="str">
        <f>'[1]210 Y RFC'!B1925</f>
        <v>210-1922</v>
      </c>
      <c r="D1925" t="str">
        <f>'[1]210 Y RFC'!C1925</f>
        <v>GOMEZ LOMELI EDUARDO HECTOR</v>
      </c>
      <c r="E1925" s="28">
        <f>SUMIFS(Tabla16[TASA 16],Tabla16[NUM],Tabla1[[#This Row],[CODIGO]])</f>
        <v>0</v>
      </c>
      <c r="F1925" s="28">
        <f>SUMIFS(Tabla16[TASA 0%],Tabla16[NUM],Tabla1[[#This Row],[CODIGO]])</f>
        <v>0</v>
      </c>
      <c r="G1925" s="28">
        <f>SUMIFS(Tabla16[[EXENTO ]],Tabla16[NUM],Tabla1[[#This Row],[CODIGO]])</f>
        <v>0</v>
      </c>
      <c r="H1925" s="28">
        <f>SUMIFS(Tabla16[IVA],Tabla16[NUM],Tabla1[[#This Row],[CODIGO]])</f>
        <v>0</v>
      </c>
      <c r="I1925" s="28">
        <f>SUMIFS(Tabla16[ISR RET.],Tabla16[NUM],Tabla1[[#This Row],[CODIGO]])</f>
        <v>0</v>
      </c>
      <c r="J1925" s="28">
        <f>SUMIFS(Tabla16[IVA RET.],Tabla16[NUM],Tabla1[[#This Row],[CODIGO]])</f>
        <v>0</v>
      </c>
      <c r="K1925" t="str">
        <f>FIXED(Tabla1[[#This Row],[TASA 16%]],0)</f>
        <v>0</v>
      </c>
      <c r="L1925" t="str">
        <f>FIXED(Tabla1[[#This Row],[TASA 0%]],0)</f>
        <v>0</v>
      </c>
      <c r="M1925" t="str">
        <f>FIXED(Tabla1[[#This Row],[TASA EXE.]],0)</f>
        <v>0</v>
      </c>
      <c r="N1925" t="str">
        <f>FIXED(Tabla1[[#This Row],[IVA]],0)</f>
        <v>0</v>
      </c>
      <c r="O1925" t="str">
        <f>FIXED(Tabla1[[#This Row],[ISR RET]],0)</f>
        <v>0</v>
      </c>
      <c r="P1925" t="str">
        <f>FIXED(Tabla1[[#This Row],[IVA RET]],0)</f>
        <v>0</v>
      </c>
      <c r="R1925" s="35">
        <f>Tabla1[[#This Row],[TASA 16]]*16%</f>
        <v>0</v>
      </c>
    </row>
    <row r="1926" spans="2:20" x14ac:dyDescent="0.25">
      <c r="B1926" t="str">
        <f>'[1]210 Y RFC'!A1926</f>
        <v>CLH071205IQ3</v>
      </c>
      <c r="C1926" t="str">
        <f>'[1]210 Y RFC'!B1926</f>
        <v>210-1923</v>
      </c>
      <c r="D1926" t="str">
        <f>'[1]210 Y RFC'!C1926</f>
        <v>CONCRETOS LANZADOS HG SA DE CV</v>
      </c>
      <c r="E1926" s="28">
        <f>SUMIFS(Tabla16[TASA 16],Tabla16[NUM],Tabla1[[#This Row],[CODIGO]])</f>
        <v>0</v>
      </c>
      <c r="F1926" s="28">
        <f>SUMIFS(Tabla16[TASA 0%],Tabla16[NUM],Tabla1[[#This Row],[CODIGO]])</f>
        <v>0</v>
      </c>
      <c r="G1926" s="28">
        <f>SUMIFS(Tabla16[[EXENTO ]],Tabla16[NUM],Tabla1[[#This Row],[CODIGO]])</f>
        <v>0</v>
      </c>
      <c r="H1926" s="28">
        <f>SUMIFS(Tabla16[IVA],Tabla16[NUM],Tabla1[[#This Row],[CODIGO]])</f>
        <v>0</v>
      </c>
      <c r="I1926" s="28">
        <f>SUMIFS(Tabla16[ISR RET.],Tabla16[NUM],Tabla1[[#This Row],[CODIGO]])</f>
        <v>0</v>
      </c>
      <c r="J1926" s="28">
        <f>SUMIFS(Tabla16[IVA RET.],Tabla16[NUM],Tabla1[[#This Row],[CODIGO]])</f>
        <v>0</v>
      </c>
      <c r="K1926" t="str">
        <f>FIXED(Tabla1[[#This Row],[TASA 16%]],0)</f>
        <v>0</v>
      </c>
      <c r="L1926" t="str">
        <f>FIXED(Tabla1[[#This Row],[TASA 0%]],0)</f>
        <v>0</v>
      </c>
      <c r="M1926" t="str">
        <f>FIXED(Tabla1[[#This Row],[TASA EXE.]],0)</f>
        <v>0</v>
      </c>
      <c r="N1926" t="str">
        <f>FIXED(Tabla1[[#This Row],[IVA]],0)</f>
        <v>0</v>
      </c>
      <c r="O1926" t="str">
        <f>FIXED(Tabla1[[#This Row],[ISR RET]],0)</f>
        <v>0</v>
      </c>
      <c r="P1926" t="str">
        <f>FIXED(Tabla1[[#This Row],[IVA RET]],0)</f>
        <v>0</v>
      </c>
      <c r="R1926" s="35">
        <f>Tabla1[[#This Row],[TASA 16]]*16%</f>
        <v>0</v>
      </c>
    </row>
    <row r="1927" spans="2:20" x14ac:dyDescent="0.25">
      <c r="B1927" t="str">
        <f>'[1]210 Y RFC'!A1927</f>
        <v>COCJ660824U5A</v>
      </c>
      <c r="C1927" t="str">
        <f>'[1]210 Y RFC'!B1927</f>
        <v>210-1924</v>
      </c>
      <c r="D1927" t="str">
        <f>'[1]210 Y RFC'!C1927</f>
        <v>CONTRERAS COMPARAN J JESUS</v>
      </c>
      <c r="E1927" s="28">
        <f>SUMIFS(Tabla16[TASA 16],Tabla16[NUM],Tabla1[[#This Row],[CODIGO]])</f>
        <v>0</v>
      </c>
      <c r="F1927" s="28">
        <f>SUMIFS(Tabla16[TASA 0%],Tabla16[NUM],Tabla1[[#This Row],[CODIGO]])</f>
        <v>0</v>
      </c>
      <c r="G1927" s="28">
        <f>SUMIFS(Tabla16[[EXENTO ]],Tabla16[NUM],Tabla1[[#This Row],[CODIGO]])</f>
        <v>0</v>
      </c>
      <c r="H1927" s="28">
        <f>SUMIFS(Tabla16[IVA],Tabla16[NUM],Tabla1[[#This Row],[CODIGO]])</f>
        <v>0</v>
      </c>
      <c r="I1927" s="28">
        <f>SUMIFS(Tabla16[ISR RET.],Tabla16[NUM],Tabla1[[#This Row],[CODIGO]])</f>
        <v>0</v>
      </c>
      <c r="J1927" s="28">
        <f>SUMIFS(Tabla16[IVA RET.],Tabla16[NUM],Tabla1[[#This Row],[CODIGO]])</f>
        <v>0</v>
      </c>
      <c r="K1927" t="str">
        <f>FIXED(Tabla1[[#This Row],[TASA 16%]],0)</f>
        <v>0</v>
      </c>
      <c r="L1927" t="str">
        <f>FIXED(Tabla1[[#This Row],[TASA 0%]],0)</f>
        <v>0</v>
      </c>
      <c r="M1927" t="str">
        <f>FIXED(Tabla1[[#This Row],[TASA EXE.]],0)</f>
        <v>0</v>
      </c>
      <c r="N1927" t="str">
        <f>FIXED(Tabla1[[#This Row],[IVA]],0)</f>
        <v>0</v>
      </c>
      <c r="O1927" t="str">
        <f>FIXED(Tabla1[[#This Row],[ISR RET]],0)</f>
        <v>0</v>
      </c>
      <c r="P1927" t="str">
        <f>FIXED(Tabla1[[#This Row],[IVA RET]],0)</f>
        <v>0</v>
      </c>
      <c r="R1927" s="35">
        <f>Tabla1[[#This Row],[TASA 16]]*16%</f>
        <v>0</v>
      </c>
    </row>
    <row r="1928" spans="2:20" x14ac:dyDescent="0.25">
      <c r="B1928" t="str">
        <f>'[1]210 Y RFC'!A1928</f>
        <v>CPA010503C54</v>
      </c>
      <c r="C1928" t="str">
        <f>'[1]210 Y RFC'!B1928</f>
        <v>210-1925</v>
      </c>
      <c r="D1928" t="str">
        <f>'[1]210 Y RFC'!C1928</f>
        <v>CONTRAPESOS Y PARCHES SA DE CV</v>
      </c>
      <c r="E1928" s="28">
        <f>SUMIFS(Tabla16[TASA 16],Tabla16[NUM],Tabla1[[#This Row],[CODIGO]])</f>
        <v>0</v>
      </c>
      <c r="F1928" s="28">
        <f>SUMIFS(Tabla16[TASA 0%],Tabla16[NUM],Tabla1[[#This Row],[CODIGO]])</f>
        <v>0</v>
      </c>
      <c r="G1928" s="28">
        <f>SUMIFS(Tabla16[[EXENTO ]],Tabla16[NUM],Tabla1[[#This Row],[CODIGO]])</f>
        <v>0</v>
      </c>
      <c r="H1928" s="28">
        <f>SUMIFS(Tabla16[IVA],Tabla16[NUM],Tabla1[[#This Row],[CODIGO]])</f>
        <v>0</v>
      </c>
      <c r="I1928" s="28">
        <f>SUMIFS(Tabla16[ISR RET.],Tabla16[NUM],Tabla1[[#This Row],[CODIGO]])</f>
        <v>0</v>
      </c>
      <c r="J1928" s="28">
        <f>SUMIFS(Tabla16[IVA RET.],Tabla16[NUM],Tabla1[[#This Row],[CODIGO]])</f>
        <v>0</v>
      </c>
      <c r="K1928" t="str">
        <f>FIXED(Tabla1[[#This Row],[TASA 16%]],0)</f>
        <v>0</v>
      </c>
      <c r="L1928" t="str">
        <f>FIXED(Tabla1[[#This Row],[TASA 0%]],0)</f>
        <v>0</v>
      </c>
      <c r="M1928" t="str">
        <f>FIXED(Tabla1[[#This Row],[TASA EXE.]],0)</f>
        <v>0</v>
      </c>
      <c r="N1928" t="str">
        <f>FIXED(Tabla1[[#This Row],[IVA]],0)</f>
        <v>0</v>
      </c>
      <c r="O1928" t="str">
        <f>FIXED(Tabla1[[#This Row],[ISR RET]],0)</f>
        <v>0</v>
      </c>
      <c r="P1928" t="str">
        <f>FIXED(Tabla1[[#This Row],[IVA RET]],0)</f>
        <v>0</v>
      </c>
      <c r="R1928" s="35">
        <f>Tabla1[[#This Row],[TASA 16]]*16%</f>
        <v>0</v>
      </c>
    </row>
    <row r="1929" spans="2:20" x14ac:dyDescent="0.25">
      <c r="B1929" t="str">
        <f>'[1]210 Y RFC'!A1929</f>
        <v>JIEG630211RG9</v>
      </c>
      <c r="C1929" t="str">
        <f>'[1]210 Y RFC'!B1929</f>
        <v>210-1926</v>
      </c>
      <c r="D1929" t="str">
        <f>'[1]210 Y RFC'!C1929</f>
        <v>JIMENEZ ESQUIVIAS GUSTAVO</v>
      </c>
      <c r="E1929" s="28">
        <f>SUMIFS(Tabla16[TASA 16],Tabla16[NUM],Tabla1[[#This Row],[CODIGO]])</f>
        <v>0</v>
      </c>
      <c r="F1929" s="28">
        <f>SUMIFS(Tabla16[TASA 0%],Tabla16[NUM],Tabla1[[#This Row],[CODIGO]])</f>
        <v>0</v>
      </c>
      <c r="G1929" s="28">
        <f>SUMIFS(Tabla16[[EXENTO ]],Tabla16[NUM],Tabla1[[#This Row],[CODIGO]])</f>
        <v>0</v>
      </c>
      <c r="H1929" s="28">
        <f>SUMIFS(Tabla16[IVA],Tabla16[NUM],Tabla1[[#This Row],[CODIGO]])</f>
        <v>0</v>
      </c>
      <c r="I1929" s="28">
        <f>SUMIFS(Tabla16[ISR RET.],Tabla16[NUM],Tabla1[[#This Row],[CODIGO]])</f>
        <v>0</v>
      </c>
      <c r="J1929" s="28">
        <f>SUMIFS(Tabla16[IVA RET.],Tabla16[NUM],Tabla1[[#This Row],[CODIGO]])</f>
        <v>0</v>
      </c>
      <c r="K1929" t="str">
        <f>FIXED(Tabla1[[#This Row],[TASA 16%]],0)</f>
        <v>0</v>
      </c>
      <c r="L1929" t="str">
        <f>FIXED(Tabla1[[#This Row],[TASA 0%]],0)</f>
        <v>0</v>
      </c>
      <c r="M1929" t="str">
        <f>FIXED(Tabla1[[#This Row],[TASA EXE.]],0)</f>
        <v>0</v>
      </c>
      <c r="N1929" t="str">
        <f>FIXED(Tabla1[[#This Row],[IVA]],0)</f>
        <v>0</v>
      </c>
      <c r="O1929" t="str">
        <f>FIXED(Tabla1[[#This Row],[ISR RET]],0)</f>
        <v>0</v>
      </c>
      <c r="P1929" t="str">
        <f>FIXED(Tabla1[[#This Row],[IVA RET]],0)</f>
        <v>0</v>
      </c>
      <c r="R1929" s="35">
        <f>Tabla1[[#This Row],[TASA 16]]*16%</f>
        <v>0</v>
      </c>
    </row>
    <row r="1930" spans="2:20" x14ac:dyDescent="0.25">
      <c r="B1930" t="str">
        <f>'[1]210 Y RFC'!A1930</f>
        <v>DECR770113ER1</v>
      </c>
      <c r="C1930" t="str">
        <f>'[1]210 Y RFC'!B1930</f>
        <v>210-1927</v>
      </c>
      <c r="D1930" t="str">
        <f>'[1]210 Y RFC'!C1930</f>
        <v>DELGADILLO CAMPOS RAMON</v>
      </c>
      <c r="E1930" s="28">
        <f>SUMIFS(Tabla16[TASA 16],Tabla16[NUM],Tabla1[[#This Row],[CODIGO]])</f>
        <v>0</v>
      </c>
      <c r="F1930" s="28">
        <f>SUMIFS(Tabla16[TASA 0%],Tabla16[NUM],Tabla1[[#This Row],[CODIGO]])</f>
        <v>0</v>
      </c>
      <c r="G1930" s="28">
        <f>SUMIFS(Tabla16[[EXENTO ]],Tabla16[NUM],Tabla1[[#This Row],[CODIGO]])</f>
        <v>0</v>
      </c>
      <c r="H1930" s="28">
        <f>SUMIFS(Tabla16[IVA],Tabla16[NUM],Tabla1[[#This Row],[CODIGO]])</f>
        <v>0</v>
      </c>
      <c r="I1930" s="28">
        <f>SUMIFS(Tabla16[ISR RET.],Tabla16[NUM],Tabla1[[#This Row],[CODIGO]])</f>
        <v>0</v>
      </c>
      <c r="J1930" s="28">
        <f>SUMIFS(Tabla16[IVA RET.],Tabla16[NUM],Tabla1[[#This Row],[CODIGO]])</f>
        <v>0</v>
      </c>
      <c r="K1930" t="str">
        <f>FIXED(Tabla1[[#This Row],[TASA 16%]],0)</f>
        <v>0</v>
      </c>
      <c r="L1930" t="str">
        <f>FIXED(Tabla1[[#This Row],[TASA 0%]],0)</f>
        <v>0</v>
      </c>
      <c r="M1930" t="str">
        <f>FIXED(Tabla1[[#This Row],[TASA EXE.]],0)</f>
        <v>0</v>
      </c>
      <c r="N1930" t="str">
        <f>FIXED(Tabla1[[#This Row],[IVA]],0)</f>
        <v>0</v>
      </c>
      <c r="O1930" t="str">
        <f>FIXED(Tabla1[[#This Row],[ISR RET]],0)</f>
        <v>0</v>
      </c>
      <c r="P1930" t="str">
        <f>FIXED(Tabla1[[#This Row],[IVA RET]],0)</f>
        <v>0</v>
      </c>
      <c r="R1930" s="35">
        <f>Tabla1[[#This Row],[TASA 16]]*16%</f>
        <v>0</v>
      </c>
      <c r="T1930" s="67"/>
    </row>
    <row r="1931" spans="2:20" x14ac:dyDescent="0.25">
      <c r="B1931" t="str">
        <f>'[1]210 Y RFC'!A1931</f>
        <v>TOLM801112G19</v>
      </c>
      <c r="C1931" t="str">
        <f>'[1]210 Y RFC'!B1931</f>
        <v>210-1928</v>
      </c>
      <c r="D1931" t="str">
        <f>'[1]210 Y RFC'!C1931</f>
        <v>TOLEDO LIMON MARCELA EDUWIGES</v>
      </c>
      <c r="E1931" s="28">
        <f>SUMIFS(Tabla16[TASA 16],Tabla16[NUM],Tabla1[[#This Row],[CODIGO]])</f>
        <v>0</v>
      </c>
      <c r="F1931" s="28">
        <f>SUMIFS(Tabla16[TASA 0%],Tabla16[NUM],Tabla1[[#This Row],[CODIGO]])</f>
        <v>0</v>
      </c>
      <c r="G1931" s="28">
        <f>SUMIFS(Tabla16[[EXENTO ]],Tabla16[NUM],Tabla1[[#This Row],[CODIGO]])</f>
        <v>0</v>
      </c>
      <c r="H1931" s="28">
        <f>SUMIFS(Tabla16[IVA],Tabla16[NUM],Tabla1[[#This Row],[CODIGO]])</f>
        <v>0</v>
      </c>
      <c r="I1931" s="28">
        <f>SUMIFS(Tabla16[ISR RET.],Tabla16[NUM],Tabla1[[#This Row],[CODIGO]])</f>
        <v>0</v>
      </c>
      <c r="J1931" s="28">
        <f>SUMIFS(Tabla16[IVA RET.],Tabla16[NUM],Tabla1[[#This Row],[CODIGO]])</f>
        <v>0</v>
      </c>
      <c r="K1931" t="str">
        <f>FIXED(Tabla1[[#This Row],[TASA 16%]],0)</f>
        <v>0</v>
      </c>
      <c r="L1931" t="str">
        <f>FIXED(Tabla1[[#This Row],[TASA 0%]],0)</f>
        <v>0</v>
      </c>
      <c r="M1931" t="str">
        <f>FIXED(Tabla1[[#This Row],[TASA EXE.]],0)</f>
        <v>0</v>
      </c>
      <c r="N1931" t="str">
        <f>FIXED(Tabla1[[#This Row],[IVA]],0)</f>
        <v>0</v>
      </c>
      <c r="O1931" t="str">
        <f>FIXED(Tabla1[[#This Row],[ISR RET]],0)</f>
        <v>0</v>
      </c>
      <c r="P1931" t="str">
        <f>FIXED(Tabla1[[#This Row],[IVA RET]],0)</f>
        <v>0</v>
      </c>
      <c r="R1931" s="35">
        <f>Tabla1[[#This Row],[TASA 16]]*16%</f>
        <v>0</v>
      </c>
    </row>
    <row r="1932" spans="2:20" x14ac:dyDescent="0.25">
      <c r="B1932" t="str">
        <f>'[1]210 Y RFC'!A1932</f>
        <v>CAVA591028EJ5</v>
      </c>
      <c r="C1932" t="str">
        <f>'[1]210 Y RFC'!B1932</f>
        <v>210-1929</v>
      </c>
      <c r="D1932" t="str">
        <f>'[1]210 Y RFC'!C1932</f>
        <v>CHAVEZ VEGA ALICIA</v>
      </c>
      <c r="E1932" s="28">
        <f>SUMIFS(Tabla16[TASA 16],Tabla16[NUM],Tabla1[[#This Row],[CODIGO]])</f>
        <v>0</v>
      </c>
      <c r="F1932" s="28">
        <f>SUMIFS(Tabla16[TASA 0%],Tabla16[NUM],Tabla1[[#This Row],[CODIGO]])</f>
        <v>0</v>
      </c>
      <c r="G1932" s="28">
        <f>SUMIFS(Tabla16[[EXENTO ]],Tabla16[NUM],Tabla1[[#This Row],[CODIGO]])</f>
        <v>0</v>
      </c>
      <c r="H1932" s="28">
        <f>SUMIFS(Tabla16[IVA],Tabla16[NUM],Tabla1[[#This Row],[CODIGO]])</f>
        <v>0</v>
      </c>
      <c r="I1932" s="28">
        <f>SUMIFS(Tabla16[ISR RET.],Tabla16[NUM],Tabla1[[#This Row],[CODIGO]])</f>
        <v>0</v>
      </c>
      <c r="J1932" s="28">
        <f>SUMIFS(Tabla16[IVA RET.],Tabla16[NUM],Tabla1[[#This Row],[CODIGO]])</f>
        <v>0</v>
      </c>
      <c r="K1932" t="str">
        <f>FIXED(Tabla1[[#This Row],[TASA 16%]],0)</f>
        <v>0</v>
      </c>
      <c r="L1932" t="str">
        <f>FIXED(Tabla1[[#This Row],[TASA 0%]],0)</f>
        <v>0</v>
      </c>
      <c r="M1932" t="str">
        <f>FIXED(Tabla1[[#This Row],[TASA EXE.]],0)</f>
        <v>0</v>
      </c>
      <c r="N1932" t="str">
        <f>FIXED(Tabla1[[#This Row],[IVA]],0)</f>
        <v>0</v>
      </c>
      <c r="O1932" t="str">
        <f>FIXED(Tabla1[[#This Row],[ISR RET]],0)</f>
        <v>0</v>
      </c>
      <c r="P1932" t="str">
        <f>FIXED(Tabla1[[#This Row],[IVA RET]],0)</f>
        <v>0</v>
      </c>
      <c r="R1932" s="35">
        <f>Tabla1[[#This Row],[TASA 16]]*16%</f>
        <v>0</v>
      </c>
    </row>
    <row r="1933" spans="2:20" x14ac:dyDescent="0.25">
      <c r="B1933" t="str">
        <f>'[1]210 Y RFC'!A1933</f>
        <v>POCH620725BI4</v>
      </c>
      <c r="C1933" t="str">
        <f>'[1]210 Y RFC'!B1933</f>
        <v>210-1930</v>
      </c>
      <c r="D1933" t="str">
        <f>'[1]210 Y RFC'!C1933</f>
        <v>PONCE CORDOVA HONORIO</v>
      </c>
      <c r="E1933" s="28">
        <f>SUMIFS(Tabla16[TASA 16],Tabla16[NUM],Tabla1[[#This Row],[CODIGO]])</f>
        <v>0</v>
      </c>
      <c r="F1933" s="28">
        <f>SUMIFS(Tabla16[TASA 0%],Tabla16[NUM],Tabla1[[#This Row],[CODIGO]])</f>
        <v>0</v>
      </c>
      <c r="G1933" s="28">
        <f>SUMIFS(Tabla16[[EXENTO ]],Tabla16[NUM],Tabla1[[#This Row],[CODIGO]])</f>
        <v>0</v>
      </c>
      <c r="H1933" s="28">
        <f>SUMIFS(Tabla16[IVA],Tabla16[NUM],Tabla1[[#This Row],[CODIGO]])</f>
        <v>0</v>
      </c>
      <c r="I1933" s="28">
        <f>SUMIFS(Tabla16[ISR RET.],Tabla16[NUM],Tabla1[[#This Row],[CODIGO]])</f>
        <v>0</v>
      </c>
      <c r="J1933" s="28">
        <f>SUMIFS(Tabla16[IVA RET.],Tabla16[NUM],Tabla1[[#This Row],[CODIGO]])</f>
        <v>0</v>
      </c>
      <c r="K1933" t="str">
        <f>FIXED(Tabla1[[#This Row],[TASA 16%]],0)</f>
        <v>0</v>
      </c>
      <c r="L1933" t="str">
        <f>FIXED(Tabla1[[#This Row],[TASA 0%]],0)</f>
        <v>0</v>
      </c>
      <c r="M1933" t="str">
        <f>FIXED(Tabla1[[#This Row],[TASA EXE.]],0)</f>
        <v>0</v>
      </c>
      <c r="N1933" t="str">
        <f>FIXED(Tabla1[[#This Row],[IVA]],0)</f>
        <v>0</v>
      </c>
      <c r="O1933" t="str">
        <f>FIXED(Tabla1[[#This Row],[ISR RET]],0)</f>
        <v>0</v>
      </c>
      <c r="P1933" t="str">
        <f>FIXED(Tabla1[[#This Row],[IVA RET]],0)</f>
        <v>0</v>
      </c>
      <c r="R1933" s="35">
        <f>Tabla1[[#This Row],[TASA 16]]*16%</f>
        <v>0</v>
      </c>
    </row>
    <row r="1934" spans="2:20" x14ac:dyDescent="0.25">
      <c r="B1934" t="str">
        <f>'[1]210 Y RFC'!A1934</f>
        <v>SMC081112C2A</v>
      </c>
      <c r="C1934" t="str">
        <f>'[1]210 Y RFC'!B1934</f>
        <v>210-1931</v>
      </c>
      <c r="D1934" t="str">
        <f>'[1]210 Y RFC'!C1934</f>
        <v>SOLUCIONES MEDICAS DEL CENTRO SA DE CV</v>
      </c>
      <c r="E1934" s="28">
        <f>SUMIFS(Tabla16[TASA 16],Tabla16[NUM],Tabla1[[#This Row],[CODIGO]])</f>
        <v>0</v>
      </c>
      <c r="F1934" s="28">
        <f>SUMIFS(Tabla16[TASA 0%],Tabla16[NUM],Tabla1[[#This Row],[CODIGO]])</f>
        <v>0</v>
      </c>
      <c r="G1934" s="28">
        <f>SUMIFS(Tabla16[[EXENTO ]],Tabla16[NUM],Tabla1[[#This Row],[CODIGO]])</f>
        <v>0</v>
      </c>
      <c r="H1934" s="28">
        <f>SUMIFS(Tabla16[IVA],Tabla16[NUM],Tabla1[[#This Row],[CODIGO]])</f>
        <v>0</v>
      </c>
      <c r="I1934" s="28">
        <f>SUMIFS(Tabla16[ISR RET.],Tabla16[NUM],Tabla1[[#This Row],[CODIGO]])</f>
        <v>0</v>
      </c>
      <c r="J1934" s="28">
        <f>SUMIFS(Tabla16[IVA RET.],Tabla16[NUM],Tabla1[[#This Row],[CODIGO]])</f>
        <v>0</v>
      </c>
      <c r="K1934" t="str">
        <f>FIXED(Tabla1[[#This Row],[TASA 16%]],0)</f>
        <v>0</v>
      </c>
      <c r="L1934" t="str">
        <f>FIXED(Tabla1[[#This Row],[TASA 0%]],0)</f>
        <v>0</v>
      </c>
      <c r="M1934" t="str">
        <f>FIXED(Tabla1[[#This Row],[TASA EXE.]],0)</f>
        <v>0</v>
      </c>
      <c r="N1934" t="str">
        <f>FIXED(Tabla1[[#This Row],[IVA]],0)</f>
        <v>0</v>
      </c>
      <c r="O1934" t="str">
        <f>FIXED(Tabla1[[#This Row],[ISR RET]],0)</f>
        <v>0</v>
      </c>
      <c r="P1934" t="str">
        <f>FIXED(Tabla1[[#This Row],[IVA RET]],0)</f>
        <v>0</v>
      </c>
      <c r="R1934" s="35">
        <f>Tabla1[[#This Row],[TASA 16]]*16%</f>
        <v>0</v>
      </c>
    </row>
    <row r="1935" spans="2:20" x14ac:dyDescent="0.25">
      <c r="B1935" t="str">
        <f>'[1]210 Y RFC'!A1935</f>
        <v>EGO9605164S9</v>
      </c>
      <c r="C1935" t="str">
        <f>'[1]210 Y RFC'!B1935</f>
        <v>210-1932</v>
      </c>
      <c r="D1935" t="str">
        <f>'[1]210 Y RFC'!C1935</f>
        <v>ESTRUCTURAS GOMEZ SA DE CV</v>
      </c>
      <c r="E1935" s="28">
        <f>SUMIFS(Tabla16[TASA 16],Tabla16[NUM],Tabla1[[#This Row],[CODIGO]])</f>
        <v>0</v>
      </c>
      <c r="F1935" s="28">
        <f>SUMIFS(Tabla16[TASA 0%],Tabla16[NUM],Tabla1[[#This Row],[CODIGO]])</f>
        <v>0</v>
      </c>
      <c r="G1935" s="28">
        <f>SUMIFS(Tabla16[[EXENTO ]],Tabla16[NUM],Tabla1[[#This Row],[CODIGO]])</f>
        <v>0</v>
      </c>
      <c r="H1935" s="28">
        <f>SUMIFS(Tabla16[IVA],Tabla16[NUM],Tabla1[[#This Row],[CODIGO]])</f>
        <v>0</v>
      </c>
      <c r="I1935" s="28">
        <f>SUMIFS(Tabla16[ISR RET.],Tabla16[NUM],Tabla1[[#This Row],[CODIGO]])</f>
        <v>0</v>
      </c>
      <c r="J1935" s="28">
        <f>SUMIFS(Tabla16[IVA RET.],Tabla16[NUM],Tabla1[[#This Row],[CODIGO]])</f>
        <v>0</v>
      </c>
      <c r="K1935" t="str">
        <f>FIXED(Tabla1[[#This Row],[TASA 16%]],0)</f>
        <v>0</v>
      </c>
      <c r="L1935" t="str">
        <f>FIXED(Tabla1[[#This Row],[TASA 0%]],0)</f>
        <v>0</v>
      </c>
      <c r="M1935" t="str">
        <f>FIXED(Tabla1[[#This Row],[TASA EXE.]],0)</f>
        <v>0</v>
      </c>
      <c r="N1935" t="str">
        <f>FIXED(Tabla1[[#This Row],[IVA]],0)</f>
        <v>0</v>
      </c>
      <c r="O1935" t="str">
        <f>FIXED(Tabla1[[#This Row],[ISR RET]],0)</f>
        <v>0</v>
      </c>
      <c r="P1935" t="str">
        <f>FIXED(Tabla1[[#This Row],[IVA RET]],0)</f>
        <v>0</v>
      </c>
      <c r="R1935" s="35">
        <f>Tabla1[[#This Row],[TASA 16]]*16%</f>
        <v>0</v>
      </c>
    </row>
    <row r="1936" spans="2:20" x14ac:dyDescent="0.25">
      <c r="B1936" t="str">
        <f>'[1]210 Y RFC'!A1936</f>
        <v>AEGA560615TV9</v>
      </c>
      <c r="C1936" t="str">
        <f>'[1]210 Y RFC'!B1936</f>
        <v>210-1933</v>
      </c>
      <c r="D1936" t="str">
        <f>'[1]210 Y RFC'!C1936</f>
        <v>ALEMAN GALVEZ ALFREDO</v>
      </c>
      <c r="E1936" s="28">
        <f>SUMIFS(Tabla16[TASA 16],Tabla16[NUM],Tabla1[[#This Row],[CODIGO]])</f>
        <v>0</v>
      </c>
      <c r="F1936" s="28">
        <f>SUMIFS(Tabla16[TASA 0%],Tabla16[NUM],Tabla1[[#This Row],[CODIGO]])</f>
        <v>0</v>
      </c>
      <c r="G1936" s="28">
        <f>SUMIFS(Tabla16[[EXENTO ]],Tabla16[NUM],Tabla1[[#This Row],[CODIGO]])</f>
        <v>0</v>
      </c>
      <c r="H1936" s="28">
        <f>SUMIFS(Tabla16[IVA],Tabla16[NUM],Tabla1[[#This Row],[CODIGO]])</f>
        <v>0</v>
      </c>
      <c r="I1936" s="28">
        <f>SUMIFS(Tabla16[ISR RET.],Tabla16[NUM],Tabla1[[#This Row],[CODIGO]])</f>
        <v>0</v>
      </c>
      <c r="J1936" s="28">
        <f>SUMIFS(Tabla16[IVA RET.],Tabla16[NUM],Tabla1[[#This Row],[CODIGO]])</f>
        <v>0</v>
      </c>
      <c r="K1936" t="str">
        <f>FIXED(Tabla1[[#This Row],[TASA 16%]],0)</f>
        <v>0</v>
      </c>
      <c r="L1936" t="str">
        <f>FIXED(Tabla1[[#This Row],[TASA 0%]],0)</f>
        <v>0</v>
      </c>
      <c r="M1936" t="str">
        <f>FIXED(Tabla1[[#This Row],[TASA EXE.]],0)</f>
        <v>0</v>
      </c>
      <c r="N1936" t="str">
        <f>FIXED(Tabla1[[#This Row],[IVA]],0)</f>
        <v>0</v>
      </c>
      <c r="O1936" t="str">
        <f>FIXED(Tabla1[[#This Row],[ISR RET]],0)</f>
        <v>0</v>
      </c>
      <c r="P1936" t="str">
        <f>FIXED(Tabla1[[#This Row],[IVA RET]],0)</f>
        <v>0</v>
      </c>
      <c r="R1936" s="35">
        <f>Tabla1[[#This Row],[TASA 16]]*16%</f>
        <v>0</v>
      </c>
    </row>
    <row r="1937" spans="2:20" x14ac:dyDescent="0.25">
      <c r="B1937" t="str">
        <f>'[1]210 Y RFC'!A1937</f>
        <v>MAPE8110144F8</v>
      </c>
      <c r="C1937" t="str">
        <f>'[1]210 Y RFC'!B1937</f>
        <v>210-1934</v>
      </c>
      <c r="D1937" t="str">
        <f>'[1]210 Y RFC'!C1937</f>
        <v>MARTINEZ PADILLA EDUARDO</v>
      </c>
      <c r="E1937" s="28">
        <f>SUMIFS(Tabla16[TASA 16],Tabla16[NUM],Tabla1[[#This Row],[CODIGO]])</f>
        <v>0</v>
      </c>
      <c r="F1937" s="28">
        <f>SUMIFS(Tabla16[TASA 0%],Tabla16[NUM],Tabla1[[#This Row],[CODIGO]])</f>
        <v>0</v>
      </c>
      <c r="G1937" s="28">
        <f>SUMIFS(Tabla16[[EXENTO ]],Tabla16[NUM],Tabla1[[#This Row],[CODIGO]])</f>
        <v>0</v>
      </c>
      <c r="H1937" s="28">
        <f>SUMIFS(Tabla16[IVA],Tabla16[NUM],Tabla1[[#This Row],[CODIGO]])</f>
        <v>0</v>
      </c>
      <c r="I1937" s="28">
        <f>SUMIFS(Tabla16[ISR RET.],Tabla16[NUM],Tabla1[[#This Row],[CODIGO]])</f>
        <v>0</v>
      </c>
      <c r="J1937" s="28">
        <f>SUMIFS(Tabla16[IVA RET.],Tabla16[NUM],Tabla1[[#This Row],[CODIGO]])</f>
        <v>0</v>
      </c>
      <c r="K1937" t="str">
        <f>FIXED(Tabla1[[#This Row],[TASA 16%]],0)</f>
        <v>0</v>
      </c>
      <c r="L1937" t="str">
        <f>FIXED(Tabla1[[#This Row],[TASA 0%]],0)</f>
        <v>0</v>
      </c>
      <c r="M1937" t="str">
        <f>FIXED(Tabla1[[#This Row],[TASA EXE.]],0)</f>
        <v>0</v>
      </c>
      <c r="N1937" t="str">
        <f>FIXED(Tabla1[[#This Row],[IVA]],0)</f>
        <v>0</v>
      </c>
      <c r="O1937" t="str">
        <f>FIXED(Tabla1[[#This Row],[ISR RET]],0)</f>
        <v>0</v>
      </c>
      <c r="P1937" t="str">
        <f>FIXED(Tabla1[[#This Row],[IVA RET]],0)</f>
        <v>0</v>
      </c>
      <c r="R1937" s="35">
        <f>Tabla1[[#This Row],[TASA 16]]*16%</f>
        <v>0</v>
      </c>
      <c r="T1937" s="67"/>
    </row>
    <row r="1938" spans="2:20" x14ac:dyDescent="0.25">
      <c r="B1938" t="str">
        <f>'[1]210 Y RFC'!A1938</f>
        <v>GSO070904CU8</v>
      </c>
      <c r="C1938" t="str">
        <f>'[1]210 Y RFC'!B1938</f>
        <v>210-1935</v>
      </c>
      <c r="D1938" t="str">
        <f>'[1]210 Y RFC'!C1938</f>
        <v>GRUPO SOYANATURA SA DE CV</v>
      </c>
      <c r="E1938" s="28">
        <f>SUMIFS(Tabla16[TASA 16],Tabla16[NUM],Tabla1[[#This Row],[CODIGO]])</f>
        <v>14164.75</v>
      </c>
      <c r="F1938" s="28">
        <f>SUMIFS(Tabla16[TASA 0%],Tabla16[NUM],Tabla1[[#This Row],[CODIGO]])</f>
        <v>1446.3099999999981</v>
      </c>
      <c r="G1938" s="28">
        <f>SUMIFS(Tabla16[[EXENTO ]],Tabla16[NUM],Tabla1[[#This Row],[CODIGO]])</f>
        <v>0</v>
      </c>
      <c r="H1938" s="28">
        <f>SUMIFS(Tabla16[IVA],Tabla16[NUM],Tabla1[[#This Row],[CODIGO]])</f>
        <v>2266.36</v>
      </c>
      <c r="I1938" s="28">
        <f>SUMIFS(Tabla16[ISR RET.],Tabla16[NUM],Tabla1[[#This Row],[CODIGO]])</f>
        <v>0</v>
      </c>
      <c r="J1938" s="28">
        <f>SUMIFS(Tabla16[IVA RET.],Tabla16[NUM],Tabla1[[#This Row],[CODIGO]])</f>
        <v>0</v>
      </c>
      <c r="K1938" t="str">
        <f>FIXED(Tabla1[[#This Row],[TASA 16%]],0)</f>
        <v>14,165</v>
      </c>
      <c r="L1938" t="str">
        <f>FIXED(Tabla1[[#This Row],[TASA 0%]],0)</f>
        <v>1,446</v>
      </c>
      <c r="M1938" t="str">
        <f>FIXED(Tabla1[[#This Row],[TASA EXE.]],0)</f>
        <v>0</v>
      </c>
      <c r="N1938" t="str">
        <f>FIXED(Tabla1[[#This Row],[IVA]],0)</f>
        <v>2,266</v>
      </c>
      <c r="O1938" t="str">
        <f>FIXED(Tabla1[[#This Row],[ISR RET]],0)</f>
        <v>0</v>
      </c>
      <c r="P1938" t="str">
        <f>FIXED(Tabla1[[#This Row],[IVA RET]],0)</f>
        <v>0</v>
      </c>
      <c r="R1938" s="35">
        <f>Tabla1[[#This Row],[TASA 16]]*16%</f>
        <v>2266.4</v>
      </c>
    </row>
    <row r="1939" spans="2:20" x14ac:dyDescent="0.25">
      <c r="B1939" t="str">
        <f>'[1]210 Y RFC'!A1939</f>
        <v>AAAJ5404285H6</v>
      </c>
      <c r="C1939" t="str">
        <f>'[1]210 Y RFC'!B1939</f>
        <v>210-1936</v>
      </c>
      <c r="D1939" t="str">
        <f>'[1]210 Y RFC'!C1939</f>
        <v>ALCALA AMEZCUA JAIME</v>
      </c>
      <c r="E1939" s="28">
        <f>SUMIFS(Tabla16[TASA 16],Tabla16[NUM],Tabla1[[#This Row],[CODIGO]])</f>
        <v>0</v>
      </c>
      <c r="F1939" s="28">
        <f>SUMIFS(Tabla16[TASA 0%],Tabla16[NUM],Tabla1[[#This Row],[CODIGO]])</f>
        <v>39903.699999999997</v>
      </c>
      <c r="G1939" s="28">
        <f>SUMIFS(Tabla16[[EXENTO ]],Tabla16[NUM],Tabla1[[#This Row],[CODIGO]])</f>
        <v>3192.29</v>
      </c>
      <c r="H1939" s="28">
        <f>SUMIFS(Tabla16[IVA],Tabla16[NUM],Tabla1[[#This Row],[CODIGO]])</f>
        <v>0</v>
      </c>
      <c r="I1939" s="28">
        <f>SUMIFS(Tabla16[ISR RET.],Tabla16[NUM],Tabla1[[#This Row],[CODIGO]])</f>
        <v>0</v>
      </c>
      <c r="J1939" s="28">
        <f>SUMIFS(Tabla16[IVA RET.],Tabla16[NUM],Tabla1[[#This Row],[CODIGO]])</f>
        <v>0</v>
      </c>
      <c r="K1939" t="str">
        <f>FIXED(Tabla1[[#This Row],[TASA 16%]],0)</f>
        <v>0</v>
      </c>
      <c r="L1939" t="str">
        <f>FIXED(Tabla1[[#This Row],[TASA 0%]],0)</f>
        <v>39,904</v>
      </c>
      <c r="M1939" t="str">
        <f>FIXED(Tabla1[[#This Row],[TASA EXE.]],0)</f>
        <v>3,192</v>
      </c>
      <c r="N1939" t="str">
        <f>FIXED(Tabla1[[#This Row],[IVA]],0)</f>
        <v>0</v>
      </c>
      <c r="O1939" t="str">
        <f>FIXED(Tabla1[[#This Row],[ISR RET]],0)</f>
        <v>0</v>
      </c>
      <c r="P1939" t="str">
        <f>FIXED(Tabla1[[#This Row],[IVA RET]],0)</f>
        <v>0</v>
      </c>
      <c r="R1939" s="35">
        <f>Tabla1[[#This Row],[TASA 16]]*16%</f>
        <v>0</v>
      </c>
    </row>
    <row r="1940" spans="2:20" x14ac:dyDescent="0.25">
      <c r="B1940" t="str">
        <f>'[1]210 Y RFC'!A1940</f>
        <v>GAGC661104U69</v>
      </c>
      <c r="C1940" t="str">
        <f>'[1]210 Y RFC'!B1940</f>
        <v>210-1937</v>
      </c>
      <c r="D1940" t="str">
        <f>'[1]210 Y RFC'!C1940</f>
        <v>GARCIA GARCIA CLAUDIA IVETTE</v>
      </c>
      <c r="E1940" s="28">
        <f>SUMIFS(Tabla16[TASA 16],Tabla16[NUM],Tabla1[[#This Row],[CODIGO]])</f>
        <v>0</v>
      </c>
      <c r="F1940" s="28">
        <f>SUMIFS(Tabla16[TASA 0%],Tabla16[NUM],Tabla1[[#This Row],[CODIGO]])</f>
        <v>0</v>
      </c>
      <c r="G1940" s="28">
        <f>SUMIFS(Tabla16[[EXENTO ]],Tabla16[NUM],Tabla1[[#This Row],[CODIGO]])</f>
        <v>0</v>
      </c>
      <c r="H1940" s="28">
        <f>SUMIFS(Tabla16[IVA],Tabla16[NUM],Tabla1[[#This Row],[CODIGO]])</f>
        <v>0</v>
      </c>
      <c r="I1940" s="28">
        <f>SUMIFS(Tabla16[ISR RET.],Tabla16[NUM],Tabla1[[#This Row],[CODIGO]])</f>
        <v>0</v>
      </c>
      <c r="J1940" s="28">
        <f>SUMIFS(Tabla16[IVA RET.],Tabla16[NUM],Tabla1[[#This Row],[CODIGO]])</f>
        <v>0</v>
      </c>
      <c r="K1940" t="str">
        <f>FIXED(Tabla1[[#This Row],[TASA 16%]],0)</f>
        <v>0</v>
      </c>
      <c r="L1940" t="str">
        <f>FIXED(Tabla1[[#This Row],[TASA 0%]],0)</f>
        <v>0</v>
      </c>
      <c r="M1940" t="str">
        <f>FIXED(Tabla1[[#This Row],[TASA EXE.]],0)</f>
        <v>0</v>
      </c>
      <c r="N1940" t="str">
        <f>FIXED(Tabla1[[#This Row],[IVA]],0)</f>
        <v>0</v>
      </c>
      <c r="O1940" t="str">
        <f>FIXED(Tabla1[[#This Row],[ISR RET]],0)</f>
        <v>0</v>
      </c>
      <c r="P1940" t="str">
        <f>FIXED(Tabla1[[#This Row],[IVA RET]],0)</f>
        <v>0</v>
      </c>
      <c r="R1940" s="35">
        <f>Tabla1[[#This Row],[TASA 16]]*16%</f>
        <v>0</v>
      </c>
    </row>
    <row r="1941" spans="2:20" x14ac:dyDescent="0.25">
      <c r="B1941" t="str">
        <f>'[1]210 Y RFC'!A1941</f>
        <v>CACR651220H58</v>
      </c>
      <c r="C1941" t="str">
        <f>'[1]210 Y RFC'!B1941</f>
        <v>210-1938</v>
      </c>
      <c r="D1941" t="str">
        <f>'[1]210 Y RFC'!C1941</f>
        <v>CANSIGNO CARLOS RUBEN</v>
      </c>
      <c r="E1941" s="28">
        <f>SUMIFS(Tabla16[TASA 16],Tabla16[NUM],Tabla1[[#This Row],[CODIGO]])</f>
        <v>0</v>
      </c>
      <c r="F1941" s="28">
        <f>SUMIFS(Tabla16[TASA 0%],Tabla16[NUM],Tabla1[[#This Row],[CODIGO]])</f>
        <v>0</v>
      </c>
      <c r="G1941" s="28">
        <f>SUMIFS(Tabla16[[EXENTO ]],Tabla16[NUM],Tabla1[[#This Row],[CODIGO]])</f>
        <v>0</v>
      </c>
      <c r="H1941" s="28">
        <f>SUMIFS(Tabla16[IVA],Tabla16[NUM],Tabla1[[#This Row],[CODIGO]])</f>
        <v>0</v>
      </c>
      <c r="I1941" s="28">
        <f>SUMIFS(Tabla16[ISR RET.],Tabla16[NUM],Tabla1[[#This Row],[CODIGO]])</f>
        <v>0</v>
      </c>
      <c r="J1941" s="28">
        <f>SUMIFS(Tabla16[IVA RET.],Tabla16[NUM],Tabla1[[#This Row],[CODIGO]])</f>
        <v>0</v>
      </c>
      <c r="K1941" t="str">
        <f>FIXED(Tabla1[[#This Row],[TASA 16%]],0)</f>
        <v>0</v>
      </c>
      <c r="L1941" t="str">
        <f>FIXED(Tabla1[[#This Row],[TASA 0%]],0)</f>
        <v>0</v>
      </c>
      <c r="M1941" t="str">
        <f>FIXED(Tabla1[[#This Row],[TASA EXE.]],0)</f>
        <v>0</v>
      </c>
      <c r="N1941" t="str">
        <f>FIXED(Tabla1[[#This Row],[IVA]],0)</f>
        <v>0</v>
      </c>
      <c r="O1941" t="str">
        <f>FIXED(Tabla1[[#This Row],[ISR RET]],0)</f>
        <v>0</v>
      </c>
      <c r="P1941" t="str">
        <f>FIXED(Tabla1[[#This Row],[IVA RET]],0)</f>
        <v>0</v>
      </c>
      <c r="R1941" s="35">
        <f>Tabla1[[#This Row],[TASA 16]]*16%</f>
        <v>0</v>
      </c>
    </row>
    <row r="1942" spans="2:20" x14ac:dyDescent="0.25">
      <c r="B1942" t="str">
        <f>'[1]210 Y RFC'!A1942</f>
        <v>IJL841201P50</v>
      </c>
      <c r="C1942" t="str">
        <f>'[1]210 Y RFC'!B1942</f>
        <v>210-1939</v>
      </c>
      <c r="D1942" t="str">
        <f>'[1]210 Y RFC'!C1942</f>
        <v>INDUSTRIAS JLC SA DE CV</v>
      </c>
      <c r="E1942" s="28">
        <f>SUMIFS(Tabla16[TASA 16],Tabla16[NUM],Tabla1[[#This Row],[CODIGO]])</f>
        <v>0</v>
      </c>
      <c r="F1942" s="28">
        <f>SUMIFS(Tabla16[TASA 0%],Tabla16[NUM],Tabla1[[#This Row],[CODIGO]])</f>
        <v>0</v>
      </c>
      <c r="G1942" s="28">
        <f>SUMIFS(Tabla16[[EXENTO ]],Tabla16[NUM],Tabla1[[#This Row],[CODIGO]])</f>
        <v>0</v>
      </c>
      <c r="H1942" s="28">
        <f>SUMIFS(Tabla16[IVA],Tabla16[NUM],Tabla1[[#This Row],[CODIGO]])</f>
        <v>0</v>
      </c>
      <c r="I1942" s="28">
        <f>SUMIFS(Tabla16[ISR RET.],Tabla16[NUM],Tabla1[[#This Row],[CODIGO]])</f>
        <v>0</v>
      </c>
      <c r="J1942" s="28">
        <f>SUMIFS(Tabla16[IVA RET.],Tabla16[NUM],Tabla1[[#This Row],[CODIGO]])</f>
        <v>0</v>
      </c>
      <c r="K1942" t="str">
        <f>FIXED(Tabla1[[#This Row],[TASA 16%]],0)</f>
        <v>0</v>
      </c>
      <c r="L1942" t="str">
        <f>FIXED(Tabla1[[#This Row],[TASA 0%]],0)</f>
        <v>0</v>
      </c>
      <c r="M1942" t="str">
        <f>FIXED(Tabla1[[#This Row],[TASA EXE.]],0)</f>
        <v>0</v>
      </c>
      <c r="N1942" t="str">
        <f>FIXED(Tabla1[[#This Row],[IVA]],0)</f>
        <v>0</v>
      </c>
      <c r="O1942" t="str">
        <f>FIXED(Tabla1[[#This Row],[ISR RET]],0)</f>
        <v>0</v>
      </c>
      <c r="P1942" t="str">
        <f>FIXED(Tabla1[[#This Row],[IVA RET]],0)</f>
        <v>0</v>
      </c>
      <c r="R1942" s="35">
        <f>Tabla1[[#This Row],[TASA 16]]*16%</f>
        <v>0</v>
      </c>
    </row>
    <row r="1943" spans="2:20" x14ac:dyDescent="0.25">
      <c r="B1943" t="str">
        <f>'[1]210 Y RFC'!A1943</f>
        <v>ESU8907176P6</v>
      </c>
      <c r="C1943" t="str">
        <f>'[1]210 Y RFC'!B1943</f>
        <v>210-1940</v>
      </c>
      <c r="D1943" t="str">
        <f>'[1]210 Y RFC'!C1943</f>
        <v>ESCOBERA SUPREMA SA DE CV</v>
      </c>
      <c r="E1943" s="28">
        <f>SUMIFS(Tabla16[TASA 16],Tabla16[NUM],Tabla1[[#This Row],[CODIGO]])</f>
        <v>0</v>
      </c>
      <c r="F1943" s="28">
        <f>SUMIFS(Tabla16[TASA 0%],Tabla16[NUM],Tabla1[[#This Row],[CODIGO]])</f>
        <v>0</v>
      </c>
      <c r="G1943" s="28">
        <f>SUMIFS(Tabla16[[EXENTO ]],Tabla16[NUM],Tabla1[[#This Row],[CODIGO]])</f>
        <v>0</v>
      </c>
      <c r="H1943" s="28">
        <f>SUMIFS(Tabla16[IVA],Tabla16[NUM],Tabla1[[#This Row],[CODIGO]])</f>
        <v>0</v>
      </c>
      <c r="I1943" s="28">
        <f>SUMIFS(Tabla16[ISR RET.],Tabla16[NUM],Tabla1[[#This Row],[CODIGO]])</f>
        <v>0</v>
      </c>
      <c r="J1943" s="28">
        <f>SUMIFS(Tabla16[IVA RET.],Tabla16[NUM],Tabla1[[#This Row],[CODIGO]])</f>
        <v>0</v>
      </c>
      <c r="K1943" t="str">
        <f>FIXED(Tabla1[[#This Row],[TASA 16%]],0)</f>
        <v>0</v>
      </c>
      <c r="L1943" t="str">
        <f>FIXED(Tabla1[[#This Row],[TASA 0%]],0)</f>
        <v>0</v>
      </c>
      <c r="M1943" t="str">
        <f>FIXED(Tabla1[[#This Row],[TASA EXE.]],0)</f>
        <v>0</v>
      </c>
      <c r="N1943" t="str">
        <f>FIXED(Tabla1[[#This Row],[IVA]],0)</f>
        <v>0</v>
      </c>
      <c r="O1943" t="str">
        <f>FIXED(Tabla1[[#This Row],[ISR RET]],0)</f>
        <v>0</v>
      </c>
      <c r="P1943" t="str">
        <f>FIXED(Tabla1[[#This Row],[IVA RET]],0)</f>
        <v>0</v>
      </c>
      <c r="R1943" s="35">
        <f>Tabla1[[#This Row],[TASA 16]]*16%</f>
        <v>0</v>
      </c>
    </row>
    <row r="1944" spans="2:20" x14ac:dyDescent="0.25">
      <c r="B1944" t="str">
        <f>'[1]210 Y RFC'!A1944</f>
        <v>CSI070917SNA</v>
      </c>
      <c r="C1944" t="str">
        <f>'[1]210 Y RFC'!B1944</f>
        <v>210-1941</v>
      </c>
      <c r="D1944" t="str">
        <f>'[1]210 Y RFC'!C1944</f>
        <v>COMERCIALIZADORA SANTOS IMPERIAL S DE RL DE CV</v>
      </c>
      <c r="E1944" s="28">
        <f>SUMIFS(Tabla16[TASA 16],Tabla16[NUM],Tabla1[[#This Row],[CODIGO]])</f>
        <v>0</v>
      </c>
      <c r="F1944" s="28">
        <f>SUMIFS(Tabla16[TASA 0%],Tabla16[NUM],Tabla1[[#This Row],[CODIGO]])</f>
        <v>0</v>
      </c>
      <c r="G1944" s="28">
        <f>SUMIFS(Tabla16[[EXENTO ]],Tabla16[NUM],Tabla1[[#This Row],[CODIGO]])</f>
        <v>0</v>
      </c>
      <c r="H1944" s="28">
        <f>SUMIFS(Tabla16[IVA],Tabla16[NUM],Tabla1[[#This Row],[CODIGO]])</f>
        <v>0</v>
      </c>
      <c r="I1944" s="28">
        <f>SUMIFS(Tabla16[ISR RET.],Tabla16[NUM],Tabla1[[#This Row],[CODIGO]])</f>
        <v>0</v>
      </c>
      <c r="J1944" s="28">
        <f>SUMIFS(Tabla16[IVA RET.],Tabla16[NUM],Tabla1[[#This Row],[CODIGO]])</f>
        <v>0</v>
      </c>
      <c r="K1944" t="str">
        <f>FIXED(Tabla1[[#This Row],[TASA 16%]],0)</f>
        <v>0</v>
      </c>
      <c r="L1944" t="str">
        <f>FIXED(Tabla1[[#This Row],[TASA 0%]],0)</f>
        <v>0</v>
      </c>
      <c r="M1944" t="str">
        <f>FIXED(Tabla1[[#This Row],[TASA EXE.]],0)</f>
        <v>0</v>
      </c>
      <c r="N1944" t="str">
        <f>FIXED(Tabla1[[#This Row],[IVA]],0)</f>
        <v>0</v>
      </c>
      <c r="O1944" t="str">
        <f>FIXED(Tabla1[[#This Row],[ISR RET]],0)</f>
        <v>0</v>
      </c>
      <c r="P1944" t="str">
        <f>FIXED(Tabla1[[#This Row],[IVA RET]],0)</f>
        <v>0</v>
      </c>
      <c r="R1944" s="35">
        <f>Tabla1[[#This Row],[TASA 16]]*16%</f>
        <v>0</v>
      </c>
    </row>
    <row r="1945" spans="2:20" x14ac:dyDescent="0.25">
      <c r="B1945" t="str">
        <f>'[1]210 Y RFC'!A1945</f>
        <v>MEMJ841027DB4</v>
      </c>
      <c r="C1945" t="str">
        <f>'[1]210 Y RFC'!B1945</f>
        <v>210-1942</v>
      </c>
      <c r="D1945" t="str">
        <f>'[1]210 Y RFC'!C1945</f>
        <v>MERCADO MARTINEZ JORGE ANTONIO</v>
      </c>
      <c r="E1945" s="28">
        <f>SUMIFS(Tabla16[TASA 16],Tabla16[NUM],Tabla1[[#This Row],[CODIGO]])</f>
        <v>0</v>
      </c>
      <c r="F1945" s="28">
        <f>SUMIFS(Tabla16[TASA 0%],Tabla16[NUM],Tabla1[[#This Row],[CODIGO]])</f>
        <v>0</v>
      </c>
      <c r="G1945" s="28">
        <f>SUMIFS(Tabla16[[EXENTO ]],Tabla16[NUM],Tabla1[[#This Row],[CODIGO]])</f>
        <v>0</v>
      </c>
      <c r="H1945" s="28">
        <f>SUMIFS(Tabla16[IVA],Tabla16[NUM],Tabla1[[#This Row],[CODIGO]])</f>
        <v>0</v>
      </c>
      <c r="I1945" s="28">
        <f>SUMIFS(Tabla16[ISR RET.],Tabla16[NUM],Tabla1[[#This Row],[CODIGO]])</f>
        <v>0</v>
      </c>
      <c r="J1945" s="28">
        <f>SUMIFS(Tabla16[IVA RET.],Tabla16[NUM],Tabla1[[#This Row],[CODIGO]])</f>
        <v>0</v>
      </c>
      <c r="K1945" t="str">
        <f>FIXED(Tabla1[[#This Row],[TASA 16%]],0)</f>
        <v>0</v>
      </c>
      <c r="L1945" t="str">
        <f>FIXED(Tabla1[[#This Row],[TASA 0%]],0)</f>
        <v>0</v>
      </c>
      <c r="M1945" t="str">
        <f>FIXED(Tabla1[[#This Row],[TASA EXE.]],0)</f>
        <v>0</v>
      </c>
      <c r="N1945" t="str">
        <f>FIXED(Tabla1[[#This Row],[IVA]],0)</f>
        <v>0</v>
      </c>
      <c r="O1945" t="str">
        <f>FIXED(Tabla1[[#This Row],[ISR RET]],0)</f>
        <v>0</v>
      </c>
      <c r="P1945" t="str">
        <f>FIXED(Tabla1[[#This Row],[IVA RET]],0)</f>
        <v>0</v>
      </c>
      <c r="R1945" s="35">
        <f>Tabla1[[#This Row],[TASA 16]]*16%</f>
        <v>0</v>
      </c>
    </row>
    <row r="1946" spans="2:20" x14ac:dyDescent="0.25">
      <c r="B1946" t="str">
        <f>'[1]210 Y RFC'!A1946</f>
        <v>BOD060112BY0</v>
      </c>
      <c r="C1946" t="str">
        <f>'[1]210 Y RFC'!B1946</f>
        <v>210-1943</v>
      </c>
      <c r="D1946" t="str">
        <f>'[1]210 Y RFC'!C1946</f>
        <v>BODYLOGIC SA DE CV</v>
      </c>
      <c r="E1946" s="28">
        <f>SUMIFS(Tabla16[TASA 16],Tabla16[NUM],Tabla1[[#This Row],[CODIGO]])</f>
        <v>0</v>
      </c>
      <c r="F1946" s="28">
        <f>SUMIFS(Tabla16[TASA 0%],Tabla16[NUM],Tabla1[[#This Row],[CODIGO]])</f>
        <v>0</v>
      </c>
      <c r="G1946" s="28">
        <f>SUMIFS(Tabla16[[EXENTO ]],Tabla16[NUM],Tabla1[[#This Row],[CODIGO]])</f>
        <v>0</v>
      </c>
      <c r="H1946" s="28">
        <f>SUMIFS(Tabla16[IVA],Tabla16[NUM],Tabla1[[#This Row],[CODIGO]])</f>
        <v>0</v>
      </c>
      <c r="I1946" s="28">
        <f>SUMIFS(Tabla16[ISR RET.],Tabla16[NUM],Tabla1[[#This Row],[CODIGO]])</f>
        <v>0</v>
      </c>
      <c r="J1946" s="28">
        <f>SUMIFS(Tabla16[IVA RET.],Tabla16[NUM],Tabla1[[#This Row],[CODIGO]])</f>
        <v>0</v>
      </c>
      <c r="K1946" t="str">
        <f>FIXED(Tabla1[[#This Row],[TASA 16%]],0)</f>
        <v>0</v>
      </c>
      <c r="L1946" t="str">
        <f>FIXED(Tabla1[[#This Row],[TASA 0%]],0)</f>
        <v>0</v>
      </c>
      <c r="M1946" t="str">
        <f>FIXED(Tabla1[[#This Row],[TASA EXE.]],0)</f>
        <v>0</v>
      </c>
      <c r="N1946" t="str">
        <f>FIXED(Tabla1[[#This Row],[IVA]],0)</f>
        <v>0</v>
      </c>
      <c r="O1946" t="str">
        <f>FIXED(Tabla1[[#This Row],[ISR RET]],0)</f>
        <v>0</v>
      </c>
      <c r="P1946" t="str">
        <f>FIXED(Tabla1[[#This Row],[IVA RET]],0)</f>
        <v>0</v>
      </c>
      <c r="R1946" s="35">
        <f>Tabla1[[#This Row],[TASA 16]]*16%</f>
        <v>0</v>
      </c>
    </row>
    <row r="1947" spans="2:20" x14ac:dyDescent="0.25">
      <c r="B1947" t="str">
        <f>'[1]210 Y RFC'!A1947</f>
        <v>POCL670930CS1</v>
      </c>
      <c r="C1947" t="str">
        <f>'[1]210 Y RFC'!B1947</f>
        <v>210-1944</v>
      </c>
      <c r="D1947" t="str">
        <f>'[1]210 Y RFC'!C1947</f>
        <v>PONCE CORDOBA LUIS ANTONIO</v>
      </c>
      <c r="E1947" s="28">
        <f>SUMIFS(Tabla16[TASA 16],Tabla16[NUM],Tabla1[[#This Row],[CODIGO]])</f>
        <v>0</v>
      </c>
      <c r="F1947" s="28">
        <f>SUMIFS(Tabla16[TASA 0%],Tabla16[NUM],Tabla1[[#This Row],[CODIGO]])</f>
        <v>0</v>
      </c>
      <c r="G1947" s="28">
        <f>SUMIFS(Tabla16[[EXENTO ]],Tabla16[NUM],Tabla1[[#This Row],[CODIGO]])</f>
        <v>0</v>
      </c>
      <c r="H1947" s="28">
        <f>SUMIFS(Tabla16[IVA],Tabla16[NUM],Tabla1[[#This Row],[CODIGO]])</f>
        <v>0</v>
      </c>
      <c r="I1947" s="28">
        <f>SUMIFS(Tabla16[ISR RET.],Tabla16[NUM],Tabla1[[#This Row],[CODIGO]])</f>
        <v>0</v>
      </c>
      <c r="J1947" s="28">
        <f>SUMIFS(Tabla16[IVA RET.],Tabla16[NUM],Tabla1[[#This Row],[CODIGO]])</f>
        <v>0</v>
      </c>
      <c r="K1947" t="str">
        <f>FIXED(Tabla1[[#This Row],[TASA 16%]],0)</f>
        <v>0</v>
      </c>
      <c r="L1947" t="str">
        <f>FIXED(Tabla1[[#This Row],[TASA 0%]],0)</f>
        <v>0</v>
      </c>
      <c r="M1947" t="str">
        <f>FIXED(Tabla1[[#This Row],[TASA EXE.]],0)</f>
        <v>0</v>
      </c>
      <c r="N1947" t="str">
        <f>FIXED(Tabla1[[#This Row],[IVA]],0)</f>
        <v>0</v>
      </c>
      <c r="O1947" t="str">
        <f>FIXED(Tabla1[[#This Row],[ISR RET]],0)</f>
        <v>0</v>
      </c>
      <c r="P1947" t="str">
        <f>FIXED(Tabla1[[#This Row],[IVA RET]],0)</f>
        <v>0</v>
      </c>
      <c r="R1947" s="35">
        <f>Tabla1[[#This Row],[TASA 16]]*16%</f>
        <v>0</v>
      </c>
    </row>
    <row r="1948" spans="2:20" x14ac:dyDescent="0.25">
      <c r="B1948" t="str">
        <f>'[1]210 Y RFC'!A1948</f>
        <v>TIN9603012L6</v>
      </c>
      <c r="C1948" t="str">
        <f>'[1]210 Y RFC'!B1948</f>
        <v>210-1945</v>
      </c>
      <c r="D1948" t="str">
        <f>'[1]210 Y RFC'!C1948</f>
        <v>TELECOMUNICACIONES INTERACTIVAS SA DE CV</v>
      </c>
      <c r="E1948" s="28">
        <f>SUMIFS(Tabla16[TASA 16],Tabla16[NUM],Tabla1[[#This Row],[CODIGO]])</f>
        <v>1480</v>
      </c>
      <c r="F1948" s="28">
        <f>SUMIFS(Tabla16[TASA 0%],Tabla16[NUM],Tabla1[[#This Row],[CODIGO]])</f>
        <v>0</v>
      </c>
      <c r="G1948" s="28">
        <f>SUMIFS(Tabla16[[EXENTO ]],Tabla16[NUM],Tabla1[[#This Row],[CODIGO]])</f>
        <v>0</v>
      </c>
      <c r="H1948" s="28">
        <f>SUMIFS(Tabla16[IVA],Tabla16[NUM],Tabla1[[#This Row],[CODIGO]])</f>
        <v>236.8</v>
      </c>
      <c r="I1948" s="28">
        <f>SUMIFS(Tabla16[ISR RET.],Tabla16[NUM],Tabla1[[#This Row],[CODIGO]])</f>
        <v>0</v>
      </c>
      <c r="J1948" s="28">
        <f>SUMIFS(Tabla16[IVA RET.],Tabla16[NUM],Tabla1[[#This Row],[CODIGO]])</f>
        <v>0</v>
      </c>
      <c r="K1948" t="str">
        <f>FIXED(Tabla1[[#This Row],[TASA 16%]],0)</f>
        <v>1,480</v>
      </c>
      <c r="L1948" t="str">
        <f>FIXED(Tabla1[[#This Row],[TASA 0%]],0)</f>
        <v>0</v>
      </c>
      <c r="M1948" t="str">
        <f>FIXED(Tabla1[[#This Row],[TASA EXE.]],0)</f>
        <v>0</v>
      </c>
      <c r="N1948" t="str">
        <f>FIXED(Tabla1[[#This Row],[IVA]],0)</f>
        <v>237</v>
      </c>
      <c r="O1948" t="str">
        <f>FIXED(Tabla1[[#This Row],[ISR RET]],0)</f>
        <v>0</v>
      </c>
      <c r="P1948" t="str">
        <f>FIXED(Tabla1[[#This Row],[IVA RET]],0)</f>
        <v>0</v>
      </c>
      <c r="R1948" s="35">
        <f>Tabla1[[#This Row],[TASA 16]]*16%</f>
        <v>236.8</v>
      </c>
    </row>
    <row r="1949" spans="2:20" x14ac:dyDescent="0.25">
      <c r="B1949" t="str">
        <f>'[1]210 Y RFC'!A1949</f>
        <v>NUPJ750711QF7</v>
      </c>
      <c r="C1949" t="str">
        <f>'[1]210 Y RFC'!B1949</f>
        <v>210-1946</v>
      </c>
      <c r="D1949" t="str">
        <f>'[1]210 Y RFC'!C1949</f>
        <v>NUÑEZ PEREZ JUAN LUIS</v>
      </c>
      <c r="E1949" s="28">
        <f>SUMIFS(Tabla16[TASA 16],Tabla16[NUM],Tabla1[[#This Row],[CODIGO]])</f>
        <v>0</v>
      </c>
      <c r="F1949" s="28">
        <f>SUMIFS(Tabla16[TASA 0%],Tabla16[NUM],Tabla1[[#This Row],[CODIGO]])</f>
        <v>0</v>
      </c>
      <c r="G1949" s="28">
        <f>SUMIFS(Tabla16[[EXENTO ]],Tabla16[NUM],Tabla1[[#This Row],[CODIGO]])</f>
        <v>0</v>
      </c>
      <c r="H1949" s="28">
        <f>SUMIFS(Tabla16[IVA],Tabla16[NUM],Tabla1[[#This Row],[CODIGO]])</f>
        <v>0</v>
      </c>
      <c r="I1949" s="28">
        <f>SUMIFS(Tabla16[ISR RET.],Tabla16[NUM],Tabla1[[#This Row],[CODIGO]])</f>
        <v>0</v>
      </c>
      <c r="J1949" s="28">
        <f>SUMIFS(Tabla16[IVA RET.],Tabla16[NUM],Tabla1[[#This Row],[CODIGO]])</f>
        <v>0</v>
      </c>
      <c r="K1949" t="str">
        <f>FIXED(Tabla1[[#This Row],[TASA 16%]],0)</f>
        <v>0</v>
      </c>
      <c r="L1949" t="str">
        <f>FIXED(Tabla1[[#This Row],[TASA 0%]],0)</f>
        <v>0</v>
      </c>
      <c r="M1949" t="str">
        <f>FIXED(Tabla1[[#This Row],[TASA EXE.]],0)</f>
        <v>0</v>
      </c>
      <c r="N1949" t="str">
        <f>FIXED(Tabla1[[#This Row],[IVA]],0)</f>
        <v>0</v>
      </c>
      <c r="O1949" t="str">
        <f>FIXED(Tabla1[[#This Row],[ISR RET]],0)</f>
        <v>0</v>
      </c>
      <c r="P1949" t="str">
        <f>FIXED(Tabla1[[#This Row],[IVA RET]],0)</f>
        <v>0</v>
      </c>
      <c r="R1949" s="35">
        <f>Tabla1[[#This Row],[TASA 16]]*16%</f>
        <v>0</v>
      </c>
    </row>
    <row r="1950" spans="2:20" x14ac:dyDescent="0.25">
      <c r="B1950" t="str">
        <f>'[1]210 Y RFC'!A1950</f>
        <v>BEVG53101537A</v>
      </c>
      <c r="C1950" t="str">
        <f>'[1]210 Y RFC'!B1950</f>
        <v>210-1947</v>
      </c>
      <c r="D1950" t="str">
        <f>'[1]210 Y RFC'!C1950</f>
        <v>BEAS VIRGEN GUSTAVO</v>
      </c>
      <c r="E1950" s="28">
        <f>SUMIFS(Tabla16[TASA 16],Tabla16[NUM],Tabla1[[#This Row],[CODIGO]])</f>
        <v>0</v>
      </c>
      <c r="F1950" s="28">
        <f>SUMIFS(Tabla16[TASA 0%],Tabla16[NUM],Tabla1[[#This Row],[CODIGO]])</f>
        <v>0</v>
      </c>
      <c r="G1950" s="28">
        <f>SUMIFS(Tabla16[[EXENTO ]],Tabla16[NUM],Tabla1[[#This Row],[CODIGO]])</f>
        <v>0</v>
      </c>
      <c r="H1950" s="28">
        <f>SUMIFS(Tabla16[IVA],Tabla16[NUM],Tabla1[[#This Row],[CODIGO]])</f>
        <v>0</v>
      </c>
      <c r="I1950" s="28">
        <f>SUMIFS(Tabla16[ISR RET.],Tabla16[NUM],Tabla1[[#This Row],[CODIGO]])</f>
        <v>0</v>
      </c>
      <c r="J1950" s="28">
        <f>SUMIFS(Tabla16[IVA RET.],Tabla16[NUM],Tabla1[[#This Row],[CODIGO]])</f>
        <v>0</v>
      </c>
      <c r="K1950" t="str">
        <f>FIXED(Tabla1[[#This Row],[TASA 16%]],0)</f>
        <v>0</v>
      </c>
      <c r="L1950" t="str">
        <f>FIXED(Tabla1[[#This Row],[TASA 0%]],0)</f>
        <v>0</v>
      </c>
      <c r="M1950" t="str">
        <f>FIXED(Tabla1[[#This Row],[TASA EXE.]],0)</f>
        <v>0</v>
      </c>
      <c r="N1950" t="str">
        <f>FIXED(Tabla1[[#This Row],[IVA]],0)</f>
        <v>0</v>
      </c>
      <c r="O1950" t="str">
        <f>FIXED(Tabla1[[#This Row],[ISR RET]],0)</f>
        <v>0</v>
      </c>
      <c r="P1950" t="str">
        <f>FIXED(Tabla1[[#This Row],[IVA RET]],0)</f>
        <v>0</v>
      </c>
      <c r="R1950" s="35">
        <f>Tabla1[[#This Row],[TASA 16]]*16%</f>
        <v>0</v>
      </c>
    </row>
    <row r="1951" spans="2:20" x14ac:dyDescent="0.25">
      <c r="B1951" t="str">
        <f>'[1]210 Y RFC'!A1951</f>
        <v>DMR010530KJA</v>
      </c>
      <c r="C1951" t="str">
        <f>'[1]210 Y RFC'!B1951</f>
        <v>210-1948</v>
      </c>
      <c r="D1951" t="str">
        <f>'[1]210 Y RFC'!C1951</f>
        <v>DISTRIBUIDORA DE MEDICAMENTOS Y REACTIVOS SA DE CV</v>
      </c>
      <c r="E1951" s="28">
        <f>SUMIFS(Tabla16[TASA 16],Tabla16[NUM],Tabla1[[#This Row],[CODIGO]])</f>
        <v>0</v>
      </c>
      <c r="F1951" s="28">
        <f>SUMIFS(Tabla16[TASA 0%],Tabla16[NUM],Tabla1[[#This Row],[CODIGO]])</f>
        <v>0</v>
      </c>
      <c r="G1951" s="28">
        <f>SUMIFS(Tabla16[[EXENTO ]],Tabla16[NUM],Tabla1[[#This Row],[CODIGO]])</f>
        <v>0</v>
      </c>
      <c r="H1951" s="28">
        <f>SUMIFS(Tabla16[IVA],Tabla16[NUM],Tabla1[[#This Row],[CODIGO]])</f>
        <v>0</v>
      </c>
      <c r="I1951" s="28">
        <f>SUMIFS(Tabla16[ISR RET.],Tabla16[NUM],Tabla1[[#This Row],[CODIGO]])</f>
        <v>0</v>
      </c>
      <c r="J1951" s="28">
        <f>SUMIFS(Tabla16[IVA RET.],Tabla16[NUM],Tabla1[[#This Row],[CODIGO]])</f>
        <v>0</v>
      </c>
      <c r="K1951" t="str">
        <f>FIXED(Tabla1[[#This Row],[TASA 16%]],0)</f>
        <v>0</v>
      </c>
      <c r="L1951" t="str">
        <f>FIXED(Tabla1[[#This Row],[TASA 0%]],0)</f>
        <v>0</v>
      </c>
      <c r="M1951" t="str">
        <f>FIXED(Tabla1[[#This Row],[TASA EXE.]],0)</f>
        <v>0</v>
      </c>
      <c r="N1951" t="str">
        <f>FIXED(Tabla1[[#This Row],[IVA]],0)</f>
        <v>0</v>
      </c>
      <c r="O1951" t="str">
        <f>FIXED(Tabla1[[#This Row],[ISR RET]],0)</f>
        <v>0</v>
      </c>
      <c r="P1951" t="str">
        <f>FIXED(Tabla1[[#This Row],[IVA RET]],0)</f>
        <v>0</v>
      </c>
      <c r="R1951" s="35">
        <f>Tabla1[[#This Row],[TASA 16]]*16%</f>
        <v>0</v>
      </c>
    </row>
    <row r="1952" spans="2:20" x14ac:dyDescent="0.25">
      <c r="B1952" t="str">
        <f>'[1]210 Y RFC'!A1952</f>
        <v>EOMI730609FS0</v>
      </c>
      <c r="C1952" t="str">
        <f>'[1]210 Y RFC'!B1952</f>
        <v>210-1949</v>
      </c>
      <c r="D1952" t="str">
        <f>'[1]210 Y RFC'!C1952</f>
        <v>ESCOBEDO MARQUEZ ISIDRO</v>
      </c>
      <c r="E1952" s="28">
        <f>SUMIFS(Tabla16[TASA 16],Tabla16[NUM],Tabla1[[#This Row],[CODIGO]])</f>
        <v>0</v>
      </c>
      <c r="F1952" s="28">
        <f>SUMIFS(Tabla16[TASA 0%],Tabla16[NUM],Tabla1[[#This Row],[CODIGO]])</f>
        <v>0</v>
      </c>
      <c r="G1952" s="28">
        <f>SUMIFS(Tabla16[[EXENTO ]],Tabla16[NUM],Tabla1[[#This Row],[CODIGO]])</f>
        <v>0</v>
      </c>
      <c r="H1952" s="28">
        <f>SUMIFS(Tabla16[IVA],Tabla16[NUM],Tabla1[[#This Row],[CODIGO]])</f>
        <v>0</v>
      </c>
      <c r="I1952" s="28">
        <f>SUMIFS(Tabla16[ISR RET.],Tabla16[NUM],Tabla1[[#This Row],[CODIGO]])</f>
        <v>0</v>
      </c>
      <c r="J1952" s="28">
        <f>SUMIFS(Tabla16[IVA RET.],Tabla16[NUM],Tabla1[[#This Row],[CODIGO]])</f>
        <v>0</v>
      </c>
      <c r="K1952" t="str">
        <f>FIXED(Tabla1[[#This Row],[TASA 16%]],0)</f>
        <v>0</v>
      </c>
      <c r="L1952" t="str">
        <f>FIXED(Tabla1[[#This Row],[TASA 0%]],0)</f>
        <v>0</v>
      </c>
      <c r="M1952" t="str">
        <f>FIXED(Tabla1[[#This Row],[TASA EXE.]],0)</f>
        <v>0</v>
      </c>
      <c r="N1952" t="str">
        <f>FIXED(Tabla1[[#This Row],[IVA]],0)</f>
        <v>0</v>
      </c>
      <c r="O1952" t="str">
        <f>FIXED(Tabla1[[#This Row],[ISR RET]],0)</f>
        <v>0</v>
      </c>
      <c r="P1952" t="str">
        <f>FIXED(Tabla1[[#This Row],[IVA RET]],0)</f>
        <v>0</v>
      </c>
      <c r="R1952" s="35">
        <f>Tabla1[[#This Row],[TASA 16]]*16%</f>
        <v>0</v>
      </c>
    </row>
    <row r="1953" spans="2:20" x14ac:dyDescent="0.25">
      <c r="B1953" t="str">
        <f>'[1]210 Y RFC'!A1953</f>
        <v>PEPC780714LD8</v>
      </c>
      <c r="C1953" t="str">
        <f>'[1]210 Y RFC'!B1953</f>
        <v>210-1950</v>
      </c>
      <c r="D1953" t="str">
        <f>'[1]210 Y RFC'!C1953</f>
        <v>PELAYO PELAYO CESAR LEOPOLDO</v>
      </c>
      <c r="E1953" s="28">
        <f>SUMIFS(Tabla16[TASA 16],Tabla16[NUM],Tabla1[[#This Row],[CODIGO]])</f>
        <v>0</v>
      </c>
      <c r="F1953" s="28">
        <f>SUMIFS(Tabla16[TASA 0%],Tabla16[NUM],Tabla1[[#This Row],[CODIGO]])</f>
        <v>0</v>
      </c>
      <c r="G1953" s="28">
        <f>SUMIFS(Tabla16[[EXENTO ]],Tabla16[NUM],Tabla1[[#This Row],[CODIGO]])</f>
        <v>0</v>
      </c>
      <c r="H1953" s="28">
        <f>SUMIFS(Tabla16[IVA],Tabla16[NUM],Tabla1[[#This Row],[CODIGO]])</f>
        <v>0</v>
      </c>
      <c r="I1953" s="28">
        <f>SUMIFS(Tabla16[ISR RET.],Tabla16[NUM],Tabla1[[#This Row],[CODIGO]])</f>
        <v>0</v>
      </c>
      <c r="J1953" s="28">
        <f>SUMIFS(Tabla16[IVA RET.],Tabla16[NUM],Tabla1[[#This Row],[CODIGO]])</f>
        <v>0</v>
      </c>
      <c r="K1953" t="str">
        <f>FIXED(Tabla1[[#This Row],[TASA 16%]],0)</f>
        <v>0</v>
      </c>
      <c r="L1953" t="str">
        <f>FIXED(Tabla1[[#This Row],[TASA 0%]],0)</f>
        <v>0</v>
      </c>
      <c r="M1953" t="str">
        <f>FIXED(Tabla1[[#This Row],[TASA EXE.]],0)</f>
        <v>0</v>
      </c>
      <c r="N1953" t="str">
        <f>FIXED(Tabla1[[#This Row],[IVA]],0)</f>
        <v>0</v>
      </c>
      <c r="O1953" t="str">
        <f>FIXED(Tabla1[[#This Row],[ISR RET]],0)</f>
        <v>0</v>
      </c>
      <c r="P1953" t="str">
        <f>FIXED(Tabla1[[#This Row],[IVA RET]],0)</f>
        <v>0</v>
      </c>
      <c r="R1953" s="35">
        <f>Tabla1[[#This Row],[TASA 16]]*16%</f>
        <v>0</v>
      </c>
    </row>
    <row r="1954" spans="2:20" x14ac:dyDescent="0.25">
      <c r="B1954" t="str">
        <f>'[1]210 Y RFC'!A1954</f>
        <v>AGU840319SC3</v>
      </c>
      <c r="C1954" t="str">
        <f>'[1]210 Y RFC'!B1954</f>
        <v>210-1951</v>
      </c>
      <c r="D1954" t="str">
        <f>'[1]210 Y RFC'!C1954</f>
        <v>ASFALTOS GUADALAJARA SA DE CV</v>
      </c>
      <c r="E1954" s="28">
        <f>SUMIFS(Tabla16[TASA 16],Tabla16[NUM],Tabla1[[#This Row],[CODIGO]])</f>
        <v>0</v>
      </c>
      <c r="F1954" s="28">
        <f>SUMIFS(Tabla16[TASA 0%],Tabla16[NUM],Tabla1[[#This Row],[CODIGO]])</f>
        <v>0</v>
      </c>
      <c r="G1954" s="28">
        <f>SUMIFS(Tabla16[[EXENTO ]],Tabla16[NUM],Tabla1[[#This Row],[CODIGO]])</f>
        <v>0</v>
      </c>
      <c r="H1954" s="28">
        <f>SUMIFS(Tabla16[IVA],Tabla16[NUM],Tabla1[[#This Row],[CODIGO]])</f>
        <v>0</v>
      </c>
      <c r="I1954" s="28">
        <f>SUMIFS(Tabla16[ISR RET.],Tabla16[NUM],Tabla1[[#This Row],[CODIGO]])</f>
        <v>0</v>
      </c>
      <c r="J1954" s="28">
        <f>SUMIFS(Tabla16[IVA RET.],Tabla16[NUM],Tabla1[[#This Row],[CODIGO]])</f>
        <v>0</v>
      </c>
      <c r="K1954" t="str">
        <f>FIXED(Tabla1[[#This Row],[TASA 16%]],0)</f>
        <v>0</v>
      </c>
      <c r="L1954" t="str">
        <f>FIXED(Tabla1[[#This Row],[TASA 0%]],0)</f>
        <v>0</v>
      </c>
      <c r="M1954" t="str">
        <f>FIXED(Tabla1[[#This Row],[TASA EXE.]],0)</f>
        <v>0</v>
      </c>
      <c r="N1954" t="str">
        <f>FIXED(Tabla1[[#This Row],[IVA]],0)</f>
        <v>0</v>
      </c>
      <c r="O1954" t="str">
        <f>FIXED(Tabla1[[#This Row],[ISR RET]],0)</f>
        <v>0</v>
      </c>
      <c r="P1954" t="str">
        <f>FIXED(Tabla1[[#This Row],[IVA RET]],0)</f>
        <v>0</v>
      </c>
      <c r="R1954" s="35">
        <f>Tabla1[[#This Row],[TASA 16]]*16%</f>
        <v>0</v>
      </c>
    </row>
    <row r="1955" spans="2:20" x14ac:dyDescent="0.25">
      <c r="B1955" t="str">
        <f>'[1]210 Y RFC'!A1955</f>
        <v>NEX030819FQ0</v>
      </c>
      <c r="C1955" t="str">
        <f>'[1]210 Y RFC'!B1955</f>
        <v>210-1952</v>
      </c>
      <c r="D1955" t="str">
        <f>'[1]210 Y RFC'!C1955</f>
        <v>NOUVELA EXPORT S DE RL DE CV</v>
      </c>
      <c r="E1955" s="28">
        <f>SUMIFS(Tabla16[TASA 16],Tabla16[NUM],Tabla1[[#This Row],[CODIGO]])</f>
        <v>0</v>
      </c>
      <c r="F1955" s="28">
        <f>SUMIFS(Tabla16[TASA 0%],Tabla16[NUM],Tabla1[[#This Row],[CODIGO]])</f>
        <v>0</v>
      </c>
      <c r="G1955" s="28">
        <f>SUMIFS(Tabla16[[EXENTO ]],Tabla16[NUM],Tabla1[[#This Row],[CODIGO]])</f>
        <v>0</v>
      </c>
      <c r="H1955" s="28">
        <f>SUMIFS(Tabla16[IVA],Tabla16[NUM],Tabla1[[#This Row],[CODIGO]])</f>
        <v>0</v>
      </c>
      <c r="I1955" s="28">
        <f>SUMIFS(Tabla16[ISR RET.],Tabla16[NUM],Tabla1[[#This Row],[CODIGO]])</f>
        <v>0</v>
      </c>
      <c r="J1955" s="28">
        <f>SUMIFS(Tabla16[IVA RET.],Tabla16[NUM],Tabla1[[#This Row],[CODIGO]])</f>
        <v>0</v>
      </c>
      <c r="K1955" t="str">
        <f>FIXED(Tabla1[[#This Row],[TASA 16%]],0)</f>
        <v>0</v>
      </c>
      <c r="L1955" t="str">
        <f>FIXED(Tabla1[[#This Row],[TASA 0%]],0)</f>
        <v>0</v>
      </c>
      <c r="M1955" t="str">
        <f>FIXED(Tabla1[[#This Row],[TASA EXE.]],0)</f>
        <v>0</v>
      </c>
      <c r="N1955" t="str">
        <f>FIXED(Tabla1[[#This Row],[IVA]],0)</f>
        <v>0</v>
      </c>
      <c r="O1955" t="str">
        <f>FIXED(Tabla1[[#This Row],[ISR RET]],0)</f>
        <v>0</v>
      </c>
      <c r="P1955" t="str">
        <f>FIXED(Tabla1[[#This Row],[IVA RET]],0)</f>
        <v>0</v>
      </c>
      <c r="R1955" s="35">
        <f>Tabla1[[#This Row],[TASA 16]]*16%</f>
        <v>0</v>
      </c>
    </row>
    <row r="1956" spans="2:20" x14ac:dyDescent="0.25">
      <c r="B1956" t="str">
        <f>'[1]210 Y RFC'!A1956</f>
        <v>RAOL831017936</v>
      </c>
      <c r="C1956" t="str">
        <f>'[1]210 Y RFC'!B1956</f>
        <v>210-1953</v>
      </c>
      <c r="D1956" t="str">
        <f>'[1]210 Y RFC'!C1956</f>
        <v>RAMIREZ ORTEGA JR LUIS</v>
      </c>
      <c r="E1956" s="28">
        <f>SUMIFS(Tabla16[TASA 16],Tabla16[NUM],Tabla1[[#This Row],[CODIGO]])</f>
        <v>0</v>
      </c>
      <c r="F1956" s="28">
        <f>SUMIFS(Tabla16[TASA 0%],Tabla16[NUM],Tabla1[[#This Row],[CODIGO]])</f>
        <v>0</v>
      </c>
      <c r="G1956" s="28">
        <f>SUMIFS(Tabla16[[EXENTO ]],Tabla16[NUM],Tabla1[[#This Row],[CODIGO]])</f>
        <v>0</v>
      </c>
      <c r="H1956" s="28">
        <f>SUMIFS(Tabla16[IVA],Tabla16[NUM],Tabla1[[#This Row],[CODIGO]])</f>
        <v>0</v>
      </c>
      <c r="I1956" s="28">
        <f>SUMIFS(Tabla16[ISR RET.],Tabla16[NUM],Tabla1[[#This Row],[CODIGO]])</f>
        <v>0</v>
      </c>
      <c r="J1956" s="28">
        <f>SUMIFS(Tabla16[IVA RET.],Tabla16[NUM],Tabla1[[#This Row],[CODIGO]])</f>
        <v>0</v>
      </c>
      <c r="K1956" t="str">
        <f>FIXED(Tabla1[[#This Row],[TASA 16%]],0)</f>
        <v>0</v>
      </c>
      <c r="L1956" t="str">
        <f>FIXED(Tabla1[[#This Row],[TASA 0%]],0)</f>
        <v>0</v>
      </c>
      <c r="M1956" t="str">
        <f>FIXED(Tabla1[[#This Row],[TASA EXE.]],0)</f>
        <v>0</v>
      </c>
      <c r="N1956" t="str">
        <f>FIXED(Tabla1[[#This Row],[IVA]],0)</f>
        <v>0</v>
      </c>
      <c r="O1956" t="str">
        <f>FIXED(Tabla1[[#This Row],[ISR RET]],0)</f>
        <v>0</v>
      </c>
      <c r="P1956" t="str">
        <f>FIXED(Tabla1[[#This Row],[IVA RET]],0)</f>
        <v>0</v>
      </c>
      <c r="R1956" s="35">
        <f>Tabla1[[#This Row],[TASA 16]]*16%</f>
        <v>0</v>
      </c>
    </row>
    <row r="1957" spans="2:20" x14ac:dyDescent="0.25">
      <c r="B1957" t="str">
        <f>'[1]210 Y RFC'!A1957</f>
        <v>PDC0708075K0</v>
      </c>
      <c r="C1957" t="str">
        <f>'[1]210 Y RFC'!B1957</f>
        <v>210-1954</v>
      </c>
      <c r="D1957" t="str">
        <f>'[1]210 Y RFC'!C1957</f>
        <v>PLASTICOS Y DESECHABLES CAROSA SA DE CV</v>
      </c>
      <c r="E1957" s="28">
        <f>SUMIFS(Tabla16[TASA 16],Tabla16[NUM],Tabla1[[#This Row],[CODIGO]])</f>
        <v>0</v>
      </c>
      <c r="F1957" s="28">
        <f>SUMIFS(Tabla16[TASA 0%],Tabla16[NUM],Tabla1[[#This Row],[CODIGO]])</f>
        <v>0</v>
      </c>
      <c r="G1957" s="28">
        <f>SUMIFS(Tabla16[[EXENTO ]],Tabla16[NUM],Tabla1[[#This Row],[CODIGO]])</f>
        <v>0</v>
      </c>
      <c r="H1957" s="28">
        <f>SUMIFS(Tabla16[IVA],Tabla16[NUM],Tabla1[[#This Row],[CODIGO]])</f>
        <v>0</v>
      </c>
      <c r="I1957" s="28">
        <f>SUMIFS(Tabla16[ISR RET.],Tabla16[NUM],Tabla1[[#This Row],[CODIGO]])</f>
        <v>0</v>
      </c>
      <c r="J1957" s="28">
        <f>SUMIFS(Tabla16[IVA RET.],Tabla16[NUM],Tabla1[[#This Row],[CODIGO]])</f>
        <v>0</v>
      </c>
      <c r="K1957" t="str">
        <f>FIXED(Tabla1[[#This Row],[TASA 16%]],0)</f>
        <v>0</v>
      </c>
      <c r="L1957" t="str">
        <f>FIXED(Tabla1[[#This Row],[TASA 0%]],0)</f>
        <v>0</v>
      </c>
      <c r="M1957" t="str">
        <f>FIXED(Tabla1[[#This Row],[TASA EXE.]],0)</f>
        <v>0</v>
      </c>
      <c r="N1957" t="str">
        <f>FIXED(Tabla1[[#This Row],[IVA]],0)</f>
        <v>0</v>
      </c>
      <c r="O1957" t="str">
        <f>FIXED(Tabla1[[#This Row],[ISR RET]],0)</f>
        <v>0</v>
      </c>
      <c r="P1957" t="str">
        <f>FIXED(Tabla1[[#This Row],[IVA RET]],0)</f>
        <v>0</v>
      </c>
      <c r="R1957" s="35">
        <f>Tabla1[[#This Row],[TASA 16]]*16%</f>
        <v>0</v>
      </c>
    </row>
    <row r="1958" spans="2:20" x14ac:dyDescent="0.25">
      <c r="B1958" t="str">
        <f>'[1]210 Y RFC'!A1958</f>
        <v>VIOM5708061B6</v>
      </c>
      <c r="C1958" t="str">
        <f>'[1]210 Y RFC'!B1958</f>
        <v>210-1955</v>
      </c>
      <c r="D1958" t="str">
        <f>'[1]210 Y RFC'!C1958</f>
        <v>VILLASEÑOR OROZCO MARIA ELENA</v>
      </c>
      <c r="E1958" s="28">
        <f>SUMIFS(Tabla16[TASA 16],Tabla16[NUM],Tabla1[[#This Row],[CODIGO]])</f>
        <v>0</v>
      </c>
      <c r="F1958" s="28">
        <f>SUMIFS(Tabla16[TASA 0%],Tabla16[NUM],Tabla1[[#This Row],[CODIGO]])</f>
        <v>0</v>
      </c>
      <c r="G1958" s="28">
        <f>SUMIFS(Tabla16[[EXENTO ]],Tabla16[NUM],Tabla1[[#This Row],[CODIGO]])</f>
        <v>0</v>
      </c>
      <c r="H1958" s="28">
        <f>SUMIFS(Tabla16[IVA],Tabla16[NUM],Tabla1[[#This Row],[CODIGO]])</f>
        <v>0</v>
      </c>
      <c r="I1958" s="28">
        <f>SUMIFS(Tabla16[ISR RET.],Tabla16[NUM],Tabla1[[#This Row],[CODIGO]])</f>
        <v>0</v>
      </c>
      <c r="J1958" s="28">
        <f>SUMIFS(Tabla16[IVA RET.],Tabla16[NUM],Tabla1[[#This Row],[CODIGO]])</f>
        <v>0</v>
      </c>
      <c r="K1958" t="str">
        <f>FIXED(Tabla1[[#This Row],[TASA 16%]],0)</f>
        <v>0</v>
      </c>
      <c r="L1958" t="str">
        <f>FIXED(Tabla1[[#This Row],[TASA 0%]],0)</f>
        <v>0</v>
      </c>
      <c r="M1958" t="str">
        <f>FIXED(Tabla1[[#This Row],[TASA EXE.]],0)</f>
        <v>0</v>
      </c>
      <c r="N1958" t="str">
        <f>FIXED(Tabla1[[#This Row],[IVA]],0)</f>
        <v>0</v>
      </c>
      <c r="O1958" t="str">
        <f>FIXED(Tabla1[[#This Row],[ISR RET]],0)</f>
        <v>0</v>
      </c>
      <c r="P1958" t="str">
        <f>FIXED(Tabla1[[#This Row],[IVA RET]],0)</f>
        <v>0</v>
      </c>
      <c r="R1958" s="35">
        <f>Tabla1[[#This Row],[TASA 16]]*16%</f>
        <v>0</v>
      </c>
    </row>
    <row r="1959" spans="2:20" x14ac:dyDescent="0.25">
      <c r="B1959" t="str">
        <f>'[1]210 Y RFC'!A1959</f>
        <v>HECA600213C59</v>
      </c>
      <c r="C1959" t="str">
        <f>'[1]210 Y RFC'!B1959</f>
        <v>210-1956</v>
      </c>
      <c r="D1959" t="str">
        <f>'[1]210 Y RFC'!C1959</f>
        <v>HERNANDEZ CAMPIRANO ALEJANDRO ERNESTO</v>
      </c>
      <c r="E1959" s="28">
        <f>SUMIFS(Tabla16[TASA 16],Tabla16[NUM],Tabla1[[#This Row],[CODIGO]])</f>
        <v>0</v>
      </c>
      <c r="F1959" s="28">
        <f>SUMIFS(Tabla16[TASA 0%],Tabla16[NUM],Tabla1[[#This Row],[CODIGO]])</f>
        <v>0</v>
      </c>
      <c r="G1959" s="28">
        <f>SUMIFS(Tabla16[[EXENTO ]],Tabla16[NUM],Tabla1[[#This Row],[CODIGO]])</f>
        <v>0</v>
      </c>
      <c r="H1959" s="28">
        <f>SUMIFS(Tabla16[IVA],Tabla16[NUM],Tabla1[[#This Row],[CODIGO]])</f>
        <v>0</v>
      </c>
      <c r="I1959" s="28">
        <f>SUMIFS(Tabla16[ISR RET.],Tabla16[NUM],Tabla1[[#This Row],[CODIGO]])</f>
        <v>0</v>
      </c>
      <c r="J1959" s="28">
        <f>SUMIFS(Tabla16[IVA RET.],Tabla16[NUM],Tabla1[[#This Row],[CODIGO]])</f>
        <v>0</v>
      </c>
      <c r="K1959" t="str">
        <f>FIXED(Tabla1[[#This Row],[TASA 16%]],0)</f>
        <v>0</v>
      </c>
      <c r="L1959" t="str">
        <f>FIXED(Tabla1[[#This Row],[TASA 0%]],0)</f>
        <v>0</v>
      </c>
      <c r="M1959" t="str">
        <f>FIXED(Tabla1[[#This Row],[TASA EXE.]],0)</f>
        <v>0</v>
      </c>
      <c r="N1959" t="str">
        <f>FIXED(Tabla1[[#This Row],[IVA]],0)</f>
        <v>0</v>
      </c>
      <c r="O1959" t="str">
        <f>FIXED(Tabla1[[#This Row],[ISR RET]],0)</f>
        <v>0</v>
      </c>
      <c r="P1959" t="str">
        <f>FIXED(Tabla1[[#This Row],[IVA RET]],0)</f>
        <v>0</v>
      </c>
      <c r="R1959" s="35">
        <f>Tabla1[[#This Row],[TASA 16]]*16%</f>
        <v>0</v>
      </c>
    </row>
    <row r="1960" spans="2:20" x14ac:dyDescent="0.25">
      <c r="B1960" t="str">
        <f>'[1]210 Y RFC'!A1960</f>
        <v>LALF581219PE7</v>
      </c>
      <c r="C1960" t="str">
        <f>'[1]210 Y RFC'!B1960</f>
        <v>210-1957</v>
      </c>
      <c r="D1960" t="str">
        <f>'[1]210 Y RFC'!C1960</f>
        <v>LAGUNA LOPEZ FRANCISCO JAVIER</v>
      </c>
      <c r="E1960" s="28">
        <f>SUMIFS(Tabla16[TASA 16],Tabla16[NUM],Tabla1[[#This Row],[CODIGO]])</f>
        <v>0</v>
      </c>
      <c r="F1960" s="28">
        <f>SUMIFS(Tabla16[TASA 0%],Tabla16[NUM],Tabla1[[#This Row],[CODIGO]])</f>
        <v>0</v>
      </c>
      <c r="G1960" s="28">
        <f>SUMIFS(Tabla16[[EXENTO ]],Tabla16[NUM],Tabla1[[#This Row],[CODIGO]])</f>
        <v>0</v>
      </c>
      <c r="H1960" s="28">
        <f>SUMIFS(Tabla16[IVA],Tabla16[NUM],Tabla1[[#This Row],[CODIGO]])</f>
        <v>0</v>
      </c>
      <c r="I1960" s="28">
        <f>SUMIFS(Tabla16[ISR RET.],Tabla16[NUM],Tabla1[[#This Row],[CODIGO]])</f>
        <v>0</v>
      </c>
      <c r="J1960" s="28">
        <f>SUMIFS(Tabla16[IVA RET.],Tabla16[NUM],Tabla1[[#This Row],[CODIGO]])</f>
        <v>0</v>
      </c>
      <c r="K1960" t="str">
        <f>FIXED(Tabla1[[#This Row],[TASA 16%]],0)</f>
        <v>0</v>
      </c>
      <c r="L1960" t="str">
        <f>FIXED(Tabla1[[#This Row],[TASA 0%]],0)</f>
        <v>0</v>
      </c>
      <c r="M1960" t="str">
        <f>FIXED(Tabla1[[#This Row],[TASA EXE.]],0)</f>
        <v>0</v>
      </c>
      <c r="N1960" t="str">
        <f>FIXED(Tabla1[[#This Row],[IVA]],0)</f>
        <v>0</v>
      </c>
      <c r="O1960" t="str">
        <f>FIXED(Tabla1[[#This Row],[ISR RET]],0)</f>
        <v>0</v>
      </c>
      <c r="P1960" t="str">
        <f>FIXED(Tabla1[[#This Row],[IVA RET]],0)</f>
        <v>0</v>
      </c>
      <c r="R1960" s="35">
        <f>Tabla1[[#This Row],[TASA 16]]*16%</f>
        <v>0</v>
      </c>
      <c r="T1960" s="67"/>
    </row>
    <row r="1961" spans="2:20" x14ac:dyDescent="0.25">
      <c r="B1961" t="str">
        <f>'[1]210 Y RFC'!A1961</f>
        <v>USO021031BZ4</v>
      </c>
      <c r="C1961" t="str">
        <f>'[1]210 Y RFC'!B1961</f>
        <v>210-1958</v>
      </c>
      <c r="D1961" t="str">
        <f>'[1]210 Y RFC'!C1961</f>
        <v>ULTRA SOYA SA DE CV</v>
      </c>
      <c r="E1961" s="28">
        <f>SUMIFS(Tabla16[TASA 16],Tabla16[NUM],Tabla1[[#This Row],[CODIGO]])</f>
        <v>39032.5</v>
      </c>
      <c r="F1961" s="28">
        <f>SUMIFS(Tabla16[TASA 0%],Tabla16[NUM],Tabla1[[#This Row],[CODIGO]])</f>
        <v>9.9999999988540367E-3</v>
      </c>
      <c r="G1961" s="28">
        <f>SUMIFS(Tabla16[[EXENTO ]],Tabla16[NUM],Tabla1[[#This Row],[CODIGO]])</f>
        <v>0</v>
      </c>
      <c r="H1961" s="28">
        <f>SUMIFS(Tabla16[IVA],Tabla16[NUM],Tabla1[[#This Row],[CODIGO]])</f>
        <v>6245.2000000000007</v>
      </c>
      <c r="I1961" s="28">
        <f>SUMIFS(Tabla16[ISR RET.],Tabla16[NUM],Tabla1[[#This Row],[CODIGO]])</f>
        <v>0</v>
      </c>
      <c r="J1961" s="28">
        <f>SUMIFS(Tabla16[IVA RET.],Tabla16[NUM],Tabla1[[#This Row],[CODIGO]])</f>
        <v>0</v>
      </c>
      <c r="K1961" t="str">
        <f>FIXED(Tabla1[[#This Row],[TASA 16%]],0)</f>
        <v>39,033</v>
      </c>
      <c r="L1961" t="str">
        <f>FIXED(Tabla1[[#This Row],[TASA 0%]],0)</f>
        <v>0</v>
      </c>
      <c r="M1961" t="str">
        <f>FIXED(Tabla1[[#This Row],[TASA EXE.]],0)</f>
        <v>0</v>
      </c>
      <c r="N1961" t="str">
        <f>FIXED(Tabla1[[#This Row],[IVA]],0)</f>
        <v>6,245</v>
      </c>
      <c r="O1961" t="str">
        <f>FIXED(Tabla1[[#This Row],[ISR RET]],0)</f>
        <v>0</v>
      </c>
      <c r="P1961" t="str">
        <f>FIXED(Tabla1[[#This Row],[IVA RET]],0)</f>
        <v>0</v>
      </c>
      <c r="R1961" s="35">
        <f>Tabla1[[#This Row],[TASA 16]]*16%</f>
        <v>6245.28</v>
      </c>
    </row>
    <row r="1962" spans="2:20" x14ac:dyDescent="0.25">
      <c r="B1962" t="str">
        <f>'[1]210 Y RFC'!A1962</f>
        <v>TOIR430705AN9</v>
      </c>
      <c r="C1962" t="str">
        <f>'[1]210 Y RFC'!B1962</f>
        <v>210-1959</v>
      </c>
      <c r="D1962" t="str">
        <f>'[1]210 Y RFC'!C1962</f>
        <v>DE LA TORRE INUNGARAY ROBERTO</v>
      </c>
      <c r="E1962" s="28">
        <f>SUMIFS(Tabla16[TASA 16],Tabla16[NUM],Tabla1[[#This Row],[CODIGO]])</f>
        <v>0</v>
      </c>
      <c r="F1962" s="28">
        <f>SUMIFS(Tabla16[TASA 0%],Tabla16[NUM],Tabla1[[#This Row],[CODIGO]])</f>
        <v>0</v>
      </c>
      <c r="G1962" s="28">
        <f>SUMIFS(Tabla16[[EXENTO ]],Tabla16[NUM],Tabla1[[#This Row],[CODIGO]])</f>
        <v>0</v>
      </c>
      <c r="H1962" s="28">
        <f>SUMIFS(Tabla16[IVA],Tabla16[NUM],Tabla1[[#This Row],[CODIGO]])</f>
        <v>0</v>
      </c>
      <c r="I1962" s="28">
        <f>SUMIFS(Tabla16[ISR RET.],Tabla16[NUM],Tabla1[[#This Row],[CODIGO]])</f>
        <v>0</v>
      </c>
      <c r="J1962" s="28">
        <f>SUMIFS(Tabla16[IVA RET.],Tabla16[NUM],Tabla1[[#This Row],[CODIGO]])</f>
        <v>0</v>
      </c>
      <c r="K1962" t="str">
        <f>FIXED(Tabla1[[#This Row],[TASA 16%]],0)</f>
        <v>0</v>
      </c>
      <c r="L1962" t="str">
        <f>FIXED(Tabla1[[#This Row],[TASA 0%]],0)</f>
        <v>0</v>
      </c>
      <c r="M1962" t="str">
        <f>FIXED(Tabla1[[#This Row],[TASA EXE.]],0)</f>
        <v>0</v>
      </c>
      <c r="N1962" t="str">
        <f>FIXED(Tabla1[[#This Row],[IVA]],0)</f>
        <v>0</v>
      </c>
      <c r="O1962" t="str">
        <f>FIXED(Tabla1[[#This Row],[ISR RET]],0)</f>
        <v>0</v>
      </c>
      <c r="P1962" t="str">
        <f>FIXED(Tabla1[[#This Row],[IVA RET]],0)</f>
        <v>0</v>
      </c>
      <c r="R1962" s="35">
        <f>Tabla1[[#This Row],[TASA 16]]*16%</f>
        <v>0</v>
      </c>
    </row>
    <row r="1963" spans="2:20" x14ac:dyDescent="0.25">
      <c r="B1963" t="str">
        <f>'[1]210 Y RFC'!A1963</f>
        <v>OMO070213BI3</v>
      </c>
      <c r="C1963" t="str">
        <f>'[1]210 Y RFC'!B1963</f>
        <v>210-1960</v>
      </c>
      <c r="D1963" t="str">
        <f>'[1]210 Y RFC'!C1963</f>
        <v>OP MULTISERVICIOS DE OCCIDENTE SA DE CV</v>
      </c>
      <c r="E1963" s="28">
        <f>SUMIFS(Tabla16[TASA 16],Tabla16[NUM],Tabla1[[#This Row],[CODIGO]])</f>
        <v>0</v>
      </c>
      <c r="F1963" s="28">
        <f>SUMIFS(Tabla16[TASA 0%],Tabla16[NUM],Tabla1[[#This Row],[CODIGO]])</f>
        <v>0</v>
      </c>
      <c r="G1963" s="28">
        <f>SUMIFS(Tabla16[[EXENTO ]],Tabla16[NUM],Tabla1[[#This Row],[CODIGO]])</f>
        <v>0</v>
      </c>
      <c r="H1963" s="28">
        <f>SUMIFS(Tabla16[IVA],Tabla16[NUM],Tabla1[[#This Row],[CODIGO]])</f>
        <v>0</v>
      </c>
      <c r="I1963" s="28">
        <f>SUMIFS(Tabla16[ISR RET.],Tabla16[NUM],Tabla1[[#This Row],[CODIGO]])</f>
        <v>0</v>
      </c>
      <c r="J1963" s="28">
        <f>SUMIFS(Tabla16[IVA RET.],Tabla16[NUM],Tabla1[[#This Row],[CODIGO]])</f>
        <v>0</v>
      </c>
      <c r="K1963" t="str">
        <f>FIXED(Tabla1[[#This Row],[TASA 16%]],0)</f>
        <v>0</v>
      </c>
      <c r="L1963" t="str">
        <f>FIXED(Tabla1[[#This Row],[TASA 0%]],0)</f>
        <v>0</v>
      </c>
      <c r="M1963" t="str">
        <f>FIXED(Tabla1[[#This Row],[TASA EXE.]],0)</f>
        <v>0</v>
      </c>
      <c r="N1963" t="str">
        <f>FIXED(Tabla1[[#This Row],[IVA]],0)</f>
        <v>0</v>
      </c>
      <c r="O1963" t="str">
        <f>FIXED(Tabla1[[#This Row],[ISR RET]],0)</f>
        <v>0</v>
      </c>
      <c r="P1963" t="str">
        <f>FIXED(Tabla1[[#This Row],[IVA RET]],0)</f>
        <v>0</v>
      </c>
      <c r="R1963" s="35">
        <f>Tabla1[[#This Row],[TASA 16]]*16%</f>
        <v>0</v>
      </c>
    </row>
    <row r="1964" spans="2:20" x14ac:dyDescent="0.25">
      <c r="B1964" t="str">
        <f>'[1]210 Y RFC'!A1964</f>
        <v>BAMR530509A90</v>
      </c>
      <c r="C1964" t="str">
        <f>'[1]210 Y RFC'!B1964</f>
        <v>210-1961</v>
      </c>
      <c r="D1964" t="str">
        <f>'[1]210 Y RFC'!C1964</f>
        <v>BAEZ MARQUEZ RAFAEL</v>
      </c>
      <c r="E1964" s="28">
        <f>SUMIFS(Tabla16[TASA 16],Tabla16[NUM],Tabla1[[#This Row],[CODIGO]])</f>
        <v>0</v>
      </c>
      <c r="F1964" s="28">
        <f>SUMIFS(Tabla16[TASA 0%],Tabla16[NUM],Tabla1[[#This Row],[CODIGO]])</f>
        <v>0</v>
      </c>
      <c r="G1964" s="28">
        <f>SUMIFS(Tabla16[[EXENTO ]],Tabla16[NUM],Tabla1[[#This Row],[CODIGO]])</f>
        <v>0</v>
      </c>
      <c r="H1964" s="28">
        <f>SUMIFS(Tabla16[IVA],Tabla16[NUM],Tabla1[[#This Row],[CODIGO]])</f>
        <v>0</v>
      </c>
      <c r="I1964" s="28">
        <f>SUMIFS(Tabla16[ISR RET.],Tabla16[NUM],Tabla1[[#This Row],[CODIGO]])</f>
        <v>0</v>
      </c>
      <c r="J1964" s="28">
        <f>SUMIFS(Tabla16[IVA RET.],Tabla16[NUM],Tabla1[[#This Row],[CODIGO]])</f>
        <v>0</v>
      </c>
      <c r="K1964" t="str">
        <f>FIXED(Tabla1[[#This Row],[TASA 16%]],0)</f>
        <v>0</v>
      </c>
      <c r="L1964" t="str">
        <f>FIXED(Tabla1[[#This Row],[TASA 0%]],0)</f>
        <v>0</v>
      </c>
      <c r="M1964" t="str">
        <f>FIXED(Tabla1[[#This Row],[TASA EXE.]],0)</f>
        <v>0</v>
      </c>
      <c r="N1964" t="str">
        <f>FIXED(Tabla1[[#This Row],[IVA]],0)</f>
        <v>0</v>
      </c>
      <c r="O1964" t="str">
        <f>FIXED(Tabla1[[#This Row],[ISR RET]],0)</f>
        <v>0</v>
      </c>
      <c r="P1964" t="str">
        <f>FIXED(Tabla1[[#This Row],[IVA RET]],0)</f>
        <v>0</v>
      </c>
      <c r="R1964" s="35">
        <f>Tabla1[[#This Row],[TASA 16]]*16%</f>
        <v>0</v>
      </c>
    </row>
    <row r="1965" spans="2:20" x14ac:dyDescent="0.25">
      <c r="B1965" t="str">
        <f>'[1]210 Y RFC'!A1965</f>
        <v>FELR6706193M8</v>
      </c>
      <c r="C1965" t="str">
        <f>'[1]210 Y RFC'!B1965</f>
        <v>210-1962</v>
      </c>
      <c r="D1965" t="str">
        <f>'[1]210 Y RFC'!C1965</f>
        <v>FREER LORA RAMON HECTOR</v>
      </c>
      <c r="E1965" s="28">
        <f>SUMIFS(Tabla16[TASA 16],Tabla16[NUM],Tabla1[[#This Row],[CODIGO]])</f>
        <v>0</v>
      </c>
      <c r="F1965" s="28">
        <f>SUMIFS(Tabla16[TASA 0%],Tabla16[NUM],Tabla1[[#This Row],[CODIGO]])</f>
        <v>0</v>
      </c>
      <c r="G1965" s="28">
        <f>SUMIFS(Tabla16[[EXENTO ]],Tabla16[NUM],Tabla1[[#This Row],[CODIGO]])</f>
        <v>0</v>
      </c>
      <c r="H1965" s="28">
        <f>SUMIFS(Tabla16[IVA],Tabla16[NUM],Tabla1[[#This Row],[CODIGO]])</f>
        <v>0</v>
      </c>
      <c r="I1965" s="28">
        <f>SUMIFS(Tabla16[ISR RET.],Tabla16[NUM],Tabla1[[#This Row],[CODIGO]])</f>
        <v>0</v>
      </c>
      <c r="J1965" s="28">
        <f>SUMIFS(Tabla16[IVA RET.],Tabla16[NUM],Tabla1[[#This Row],[CODIGO]])</f>
        <v>0</v>
      </c>
      <c r="K1965" t="str">
        <f>FIXED(Tabla1[[#This Row],[TASA 16%]],0)</f>
        <v>0</v>
      </c>
      <c r="L1965" t="str">
        <f>FIXED(Tabla1[[#This Row],[TASA 0%]],0)</f>
        <v>0</v>
      </c>
      <c r="M1965" t="str">
        <f>FIXED(Tabla1[[#This Row],[TASA EXE.]],0)</f>
        <v>0</v>
      </c>
      <c r="N1965" t="str">
        <f>FIXED(Tabla1[[#This Row],[IVA]],0)</f>
        <v>0</v>
      </c>
      <c r="O1965" t="str">
        <f>FIXED(Tabla1[[#This Row],[ISR RET]],0)</f>
        <v>0</v>
      </c>
      <c r="P1965" t="str">
        <f>FIXED(Tabla1[[#This Row],[IVA RET]],0)</f>
        <v>0</v>
      </c>
      <c r="R1965" s="35">
        <f>Tabla1[[#This Row],[TASA 16]]*16%</f>
        <v>0</v>
      </c>
    </row>
    <row r="1966" spans="2:20" x14ac:dyDescent="0.25">
      <c r="B1966" t="str">
        <f>'[1]210 Y RFC'!A1966</f>
        <v>SMA020808BK2</v>
      </c>
      <c r="C1966" t="str">
        <f>'[1]210 Y RFC'!B1966</f>
        <v>210-1963</v>
      </c>
      <c r="D1966" t="str">
        <f>'[1]210 Y RFC'!C1966</f>
        <v>SURTITODO MACIAS SA DE CV</v>
      </c>
      <c r="E1966" s="28">
        <f>SUMIFS(Tabla16[TASA 16],Tabla16[NUM],Tabla1[[#This Row],[CODIGO]])</f>
        <v>0</v>
      </c>
      <c r="F1966" s="28">
        <f>SUMIFS(Tabla16[TASA 0%],Tabla16[NUM],Tabla1[[#This Row],[CODIGO]])</f>
        <v>0</v>
      </c>
      <c r="G1966" s="28">
        <f>SUMIFS(Tabla16[[EXENTO ]],Tabla16[NUM],Tabla1[[#This Row],[CODIGO]])</f>
        <v>0</v>
      </c>
      <c r="H1966" s="28">
        <f>SUMIFS(Tabla16[IVA],Tabla16[NUM],Tabla1[[#This Row],[CODIGO]])</f>
        <v>0</v>
      </c>
      <c r="I1966" s="28">
        <f>SUMIFS(Tabla16[ISR RET.],Tabla16[NUM],Tabla1[[#This Row],[CODIGO]])</f>
        <v>0</v>
      </c>
      <c r="J1966" s="28">
        <f>SUMIFS(Tabla16[IVA RET.],Tabla16[NUM],Tabla1[[#This Row],[CODIGO]])</f>
        <v>0</v>
      </c>
      <c r="K1966" t="str">
        <f>FIXED(Tabla1[[#This Row],[TASA 16%]],0)</f>
        <v>0</v>
      </c>
      <c r="L1966" t="str">
        <f>FIXED(Tabla1[[#This Row],[TASA 0%]],0)</f>
        <v>0</v>
      </c>
      <c r="M1966" t="str">
        <f>FIXED(Tabla1[[#This Row],[TASA EXE.]],0)</f>
        <v>0</v>
      </c>
      <c r="N1966" t="str">
        <f>FIXED(Tabla1[[#This Row],[IVA]],0)</f>
        <v>0</v>
      </c>
      <c r="O1966" t="str">
        <f>FIXED(Tabla1[[#This Row],[ISR RET]],0)</f>
        <v>0</v>
      </c>
      <c r="P1966" t="str">
        <f>FIXED(Tabla1[[#This Row],[IVA RET]],0)</f>
        <v>0</v>
      </c>
      <c r="R1966" s="35">
        <f>Tabla1[[#This Row],[TASA 16]]*16%</f>
        <v>0</v>
      </c>
    </row>
    <row r="1967" spans="2:20" x14ac:dyDescent="0.25">
      <c r="B1967" t="str">
        <f>'[1]210 Y RFC'!A1967</f>
        <v>DEA040505SD3</v>
      </c>
      <c r="C1967" t="str">
        <f>'[1]210 Y RFC'!B1967</f>
        <v>210-1964</v>
      </c>
      <c r="D1967" t="str">
        <f>'[1]210 Y RFC'!C1967</f>
        <v>DISTRIBUIDORA ELECTRICA AREVACO SA DE CV</v>
      </c>
      <c r="E1967" s="28">
        <f>SUMIFS(Tabla16[TASA 16],Tabla16[NUM],Tabla1[[#This Row],[CODIGO]])</f>
        <v>0</v>
      </c>
      <c r="F1967" s="28">
        <f>SUMIFS(Tabla16[TASA 0%],Tabla16[NUM],Tabla1[[#This Row],[CODIGO]])</f>
        <v>0</v>
      </c>
      <c r="G1967" s="28">
        <f>SUMIFS(Tabla16[[EXENTO ]],Tabla16[NUM],Tabla1[[#This Row],[CODIGO]])</f>
        <v>0</v>
      </c>
      <c r="H1967" s="28">
        <f>SUMIFS(Tabla16[IVA],Tabla16[NUM],Tabla1[[#This Row],[CODIGO]])</f>
        <v>0</v>
      </c>
      <c r="I1967" s="28">
        <f>SUMIFS(Tabla16[ISR RET.],Tabla16[NUM],Tabla1[[#This Row],[CODIGO]])</f>
        <v>0</v>
      </c>
      <c r="J1967" s="28">
        <f>SUMIFS(Tabla16[IVA RET.],Tabla16[NUM],Tabla1[[#This Row],[CODIGO]])</f>
        <v>0</v>
      </c>
      <c r="K1967" t="str">
        <f>FIXED(Tabla1[[#This Row],[TASA 16%]],0)</f>
        <v>0</v>
      </c>
      <c r="L1967" t="str">
        <f>FIXED(Tabla1[[#This Row],[TASA 0%]],0)</f>
        <v>0</v>
      </c>
      <c r="M1967" t="str">
        <f>FIXED(Tabla1[[#This Row],[TASA EXE.]],0)</f>
        <v>0</v>
      </c>
      <c r="N1967" t="str">
        <f>FIXED(Tabla1[[#This Row],[IVA]],0)</f>
        <v>0</v>
      </c>
      <c r="O1967" t="str">
        <f>FIXED(Tabla1[[#This Row],[ISR RET]],0)</f>
        <v>0</v>
      </c>
      <c r="P1967" t="str">
        <f>FIXED(Tabla1[[#This Row],[IVA RET]],0)</f>
        <v>0</v>
      </c>
      <c r="R1967" s="35">
        <f>Tabla1[[#This Row],[TASA 16]]*16%</f>
        <v>0</v>
      </c>
    </row>
    <row r="1968" spans="2:20" x14ac:dyDescent="0.25">
      <c r="B1968" t="str">
        <f>'[1]210 Y RFC'!A1968</f>
        <v>HELL6311274AA</v>
      </c>
      <c r="C1968" t="str">
        <f>'[1]210 Y RFC'!B1968</f>
        <v>210-1965</v>
      </c>
      <c r="D1968" t="str">
        <f>'[1]210 Y RFC'!C1968</f>
        <v>HERNANDEZ LOPEZ LUCIO</v>
      </c>
      <c r="E1968" s="28">
        <f>SUMIFS(Tabla16[TASA 16],Tabla16[NUM],Tabla1[[#This Row],[CODIGO]])</f>
        <v>0</v>
      </c>
      <c r="F1968" s="28">
        <f>SUMIFS(Tabla16[TASA 0%],Tabla16[NUM],Tabla1[[#This Row],[CODIGO]])</f>
        <v>0</v>
      </c>
      <c r="G1968" s="28">
        <f>SUMIFS(Tabla16[[EXENTO ]],Tabla16[NUM],Tabla1[[#This Row],[CODIGO]])</f>
        <v>0</v>
      </c>
      <c r="H1968" s="28">
        <f>SUMIFS(Tabla16[IVA],Tabla16[NUM],Tabla1[[#This Row],[CODIGO]])</f>
        <v>0</v>
      </c>
      <c r="I1968" s="28">
        <f>SUMIFS(Tabla16[ISR RET.],Tabla16[NUM],Tabla1[[#This Row],[CODIGO]])</f>
        <v>0</v>
      </c>
      <c r="J1968" s="28">
        <f>SUMIFS(Tabla16[IVA RET.],Tabla16[NUM],Tabla1[[#This Row],[CODIGO]])</f>
        <v>0</v>
      </c>
      <c r="K1968" t="str">
        <f>FIXED(Tabla1[[#This Row],[TASA 16%]],0)</f>
        <v>0</v>
      </c>
      <c r="L1968" t="str">
        <f>FIXED(Tabla1[[#This Row],[TASA 0%]],0)</f>
        <v>0</v>
      </c>
      <c r="M1968" t="str">
        <f>FIXED(Tabla1[[#This Row],[TASA EXE.]],0)</f>
        <v>0</v>
      </c>
      <c r="N1968" t="str">
        <f>FIXED(Tabla1[[#This Row],[IVA]],0)</f>
        <v>0</v>
      </c>
      <c r="O1968" t="str">
        <f>FIXED(Tabla1[[#This Row],[ISR RET]],0)</f>
        <v>0</v>
      </c>
      <c r="P1968" t="str">
        <f>FIXED(Tabla1[[#This Row],[IVA RET]],0)</f>
        <v>0</v>
      </c>
      <c r="R1968" s="35">
        <f>Tabla1[[#This Row],[TASA 16]]*16%</f>
        <v>0</v>
      </c>
    </row>
    <row r="1969" spans="2:20" x14ac:dyDescent="0.25">
      <c r="B1969" t="str">
        <f>'[1]210 Y RFC'!A1969</f>
        <v>GGA080110SV2</v>
      </c>
      <c r="C1969" t="str">
        <f>'[1]210 Y RFC'!B1969</f>
        <v>210-1966</v>
      </c>
      <c r="D1969" t="str">
        <f>'[1]210 Y RFC'!C1969</f>
        <v>GRUPO GASOLINERO ALVAREZ SA DE CV</v>
      </c>
      <c r="E1969" s="28">
        <f>SUMIFS(Tabla16[TASA 16],Tabla16[NUM],Tabla1[[#This Row],[CODIGO]])</f>
        <v>0</v>
      </c>
      <c r="F1969" s="28">
        <f>SUMIFS(Tabla16[TASA 0%],Tabla16[NUM],Tabla1[[#This Row],[CODIGO]])</f>
        <v>0</v>
      </c>
      <c r="G1969" s="28">
        <f>SUMIFS(Tabla16[[EXENTO ]],Tabla16[NUM],Tabla1[[#This Row],[CODIGO]])</f>
        <v>0</v>
      </c>
      <c r="H1969" s="28">
        <f>SUMIFS(Tabla16[IVA],Tabla16[NUM],Tabla1[[#This Row],[CODIGO]])</f>
        <v>0</v>
      </c>
      <c r="I1969" s="28">
        <f>SUMIFS(Tabla16[ISR RET.],Tabla16[NUM],Tabla1[[#This Row],[CODIGO]])</f>
        <v>0</v>
      </c>
      <c r="J1969" s="28">
        <f>SUMIFS(Tabla16[IVA RET.],Tabla16[NUM],Tabla1[[#This Row],[CODIGO]])</f>
        <v>0</v>
      </c>
      <c r="K1969" t="str">
        <f>FIXED(Tabla1[[#This Row],[TASA 16%]],0)</f>
        <v>0</v>
      </c>
      <c r="L1969" t="str">
        <f>FIXED(Tabla1[[#This Row],[TASA 0%]],0)</f>
        <v>0</v>
      </c>
      <c r="M1969" t="str">
        <f>FIXED(Tabla1[[#This Row],[TASA EXE.]],0)</f>
        <v>0</v>
      </c>
      <c r="N1969" t="str">
        <f>FIXED(Tabla1[[#This Row],[IVA]],0)</f>
        <v>0</v>
      </c>
      <c r="O1969" t="str">
        <f>FIXED(Tabla1[[#This Row],[ISR RET]],0)</f>
        <v>0</v>
      </c>
      <c r="P1969" t="str">
        <f>FIXED(Tabla1[[#This Row],[IVA RET]],0)</f>
        <v>0</v>
      </c>
      <c r="R1969" s="35">
        <f>Tabla1[[#This Row],[TASA 16]]*16%</f>
        <v>0</v>
      </c>
      <c r="T1969" s="67"/>
    </row>
    <row r="1970" spans="2:20" x14ac:dyDescent="0.25">
      <c r="B1970" t="str">
        <f>'[1]210 Y RFC'!A1970</f>
        <v>FIMP7407127EA</v>
      </c>
      <c r="C1970" t="str">
        <f>'[1]210 Y RFC'!B1970</f>
        <v>210-1967</v>
      </c>
      <c r="D1970" t="str">
        <f>'[1]210 Y RFC'!C1970</f>
        <v>FIGUEROA MORALES PATRICIA ELIZABETH</v>
      </c>
      <c r="E1970" s="28">
        <f>SUMIFS(Tabla16[TASA 16],Tabla16[NUM],Tabla1[[#This Row],[CODIGO]])</f>
        <v>3700</v>
      </c>
      <c r="F1970" s="28">
        <f>SUMIFS(Tabla16[TASA 0%],Tabla16[NUM],Tabla1[[#This Row],[CODIGO]])</f>
        <v>0</v>
      </c>
      <c r="G1970" s="28">
        <f>SUMIFS(Tabla16[[EXENTO ]],Tabla16[NUM],Tabla1[[#This Row],[CODIGO]])</f>
        <v>0</v>
      </c>
      <c r="H1970" s="28">
        <f>SUMIFS(Tabla16[IVA],Tabla16[NUM],Tabla1[[#This Row],[CODIGO]])</f>
        <v>592</v>
      </c>
      <c r="I1970" s="28">
        <f>SUMIFS(Tabla16[ISR RET.],Tabla16[NUM],Tabla1[[#This Row],[CODIGO]])</f>
        <v>-46.26</v>
      </c>
      <c r="J1970" s="28">
        <f>SUMIFS(Tabla16[IVA RET.],Tabla16[NUM],Tabla1[[#This Row],[CODIGO]])</f>
        <v>0</v>
      </c>
      <c r="K1970" t="str">
        <f>FIXED(Tabla1[[#This Row],[TASA 16%]],0)</f>
        <v>3,700</v>
      </c>
      <c r="L1970" t="str">
        <f>FIXED(Tabla1[[#This Row],[TASA 0%]],0)</f>
        <v>0</v>
      </c>
      <c r="M1970" t="str">
        <f>FIXED(Tabla1[[#This Row],[TASA EXE.]],0)</f>
        <v>0</v>
      </c>
      <c r="N1970" t="str">
        <f>FIXED(Tabla1[[#This Row],[IVA]],0)</f>
        <v>592</v>
      </c>
      <c r="O1970" t="str">
        <f>FIXED(Tabla1[[#This Row],[ISR RET]],0)</f>
        <v>-46</v>
      </c>
      <c r="P1970" t="str">
        <f>FIXED(Tabla1[[#This Row],[IVA RET]],0)</f>
        <v>0</v>
      </c>
      <c r="R1970" s="35">
        <f>Tabla1[[#This Row],[TASA 16]]*16%</f>
        <v>592</v>
      </c>
    </row>
    <row r="1971" spans="2:20" x14ac:dyDescent="0.25">
      <c r="B1971" t="str">
        <f>'[1]210 Y RFC'!A1971</f>
        <v>GOHA51082021A</v>
      </c>
      <c r="C1971" t="str">
        <f>'[1]210 Y RFC'!B1971</f>
        <v>210-1968</v>
      </c>
      <c r="D1971" t="str">
        <f>'[1]210 Y RFC'!C1971</f>
        <v>GONZALEZ HERNANDEZ ARMANDO</v>
      </c>
      <c r="E1971" s="28">
        <f>SUMIFS(Tabla16[TASA 16],Tabla16[NUM],Tabla1[[#This Row],[CODIGO]])</f>
        <v>0</v>
      </c>
      <c r="F1971" s="28">
        <f>SUMIFS(Tabla16[TASA 0%],Tabla16[NUM],Tabla1[[#This Row],[CODIGO]])</f>
        <v>0</v>
      </c>
      <c r="G1971" s="28">
        <f>SUMIFS(Tabla16[[EXENTO ]],Tabla16[NUM],Tabla1[[#This Row],[CODIGO]])</f>
        <v>0</v>
      </c>
      <c r="H1971" s="28">
        <f>SUMIFS(Tabla16[IVA],Tabla16[NUM],Tabla1[[#This Row],[CODIGO]])</f>
        <v>0</v>
      </c>
      <c r="I1971" s="28">
        <f>SUMIFS(Tabla16[ISR RET.],Tabla16[NUM],Tabla1[[#This Row],[CODIGO]])</f>
        <v>0</v>
      </c>
      <c r="J1971" s="28">
        <f>SUMIFS(Tabla16[IVA RET.],Tabla16[NUM],Tabla1[[#This Row],[CODIGO]])</f>
        <v>0</v>
      </c>
      <c r="K1971" t="str">
        <f>FIXED(Tabla1[[#This Row],[TASA 16%]],0)</f>
        <v>0</v>
      </c>
      <c r="L1971" t="str">
        <f>FIXED(Tabla1[[#This Row],[TASA 0%]],0)</f>
        <v>0</v>
      </c>
      <c r="M1971" t="str">
        <f>FIXED(Tabla1[[#This Row],[TASA EXE.]],0)</f>
        <v>0</v>
      </c>
      <c r="N1971" t="str">
        <f>FIXED(Tabla1[[#This Row],[IVA]],0)</f>
        <v>0</v>
      </c>
      <c r="O1971" t="str">
        <f>FIXED(Tabla1[[#This Row],[ISR RET]],0)</f>
        <v>0</v>
      </c>
      <c r="P1971" t="str">
        <f>FIXED(Tabla1[[#This Row],[IVA RET]],0)</f>
        <v>0</v>
      </c>
      <c r="R1971" s="35">
        <f>Tabla1[[#This Row],[TASA 16]]*16%</f>
        <v>0</v>
      </c>
    </row>
    <row r="1972" spans="2:20" x14ac:dyDescent="0.25">
      <c r="B1972" t="str">
        <f>'[1]210 Y RFC'!A1972</f>
        <v>IBO8211119N3</v>
      </c>
      <c r="C1972" t="str">
        <f>'[1]210 Y RFC'!B1972</f>
        <v>210-1969</v>
      </c>
      <c r="D1972" t="str">
        <f>'[1]210 Y RFC'!C1972</f>
        <v>INDUSTRIAS BONI SA DE CV</v>
      </c>
      <c r="E1972" s="28">
        <f>SUMIFS(Tabla16[TASA 16],Tabla16[NUM],Tabla1[[#This Row],[CODIGO]])</f>
        <v>0</v>
      </c>
      <c r="F1972" s="28">
        <f>SUMIFS(Tabla16[TASA 0%],Tabla16[NUM],Tabla1[[#This Row],[CODIGO]])</f>
        <v>0</v>
      </c>
      <c r="G1972" s="28">
        <f>SUMIFS(Tabla16[[EXENTO ]],Tabla16[NUM],Tabla1[[#This Row],[CODIGO]])</f>
        <v>0</v>
      </c>
      <c r="H1972" s="28">
        <f>SUMIFS(Tabla16[IVA],Tabla16[NUM],Tabla1[[#This Row],[CODIGO]])</f>
        <v>0</v>
      </c>
      <c r="I1972" s="28">
        <f>SUMIFS(Tabla16[ISR RET.],Tabla16[NUM],Tabla1[[#This Row],[CODIGO]])</f>
        <v>0</v>
      </c>
      <c r="J1972" s="28">
        <f>SUMIFS(Tabla16[IVA RET.],Tabla16[NUM],Tabla1[[#This Row],[CODIGO]])</f>
        <v>0</v>
      </c>
      <c r="K1972" t="str">
        <f>FIXED(Tabla1[[#This Row],[TASA 16%]],0)</f>
        <v>0</v>
      </c>
      <c r="L1972" t="str">
        <f>FIXED(Tabla1[[#This Row],[TASA 0%]],0)</f>
        <v>0</v>
      </c>
      <c r="M1972" t="str">
        <f>FIXED(Tabla1[[#This Row],[TASA EXE.]],0)</f>
        <v>0</v>
      </c>
      <c r="N1972" t="str">
        <f>FIXED(Tabla1[[#This Row],[IVA]],0)</f>
        <v>0</v>
      </c>
      <c r="O1972" t="str">
        <f>FIXED(Tabla1[[#This Row],[ISR RET]],0)</f>
        <v>0</v>
      </c>
      <c r="P1972" t="str">
        <f>FIXED(Tabla1[[#This Row],[IVA RET]],0)</f>
        <v>0</v>
      </c>
      <c r="R1972" s="35">
        <f>Tabla1[[#This Row],[TASA 16]]*16%</f>
        <v>0</v>
      </c>
    </row>
    <row r="1973" spans="2:20" x14ac:dyDescent="0.25">
      <c r="B1973" t="str">
        <f>'[1]210 Y RFC'!A1973</f>
        <v>TOLD821107EBA</v>
      </c>
      <c r="C1973" t="str">
        <f>'[1]210 Y RFC'!B1973</f>
        <v>210-1970</v>
      </c>
      <c r="D1973" t="str">
        <f>'[1]210 Y RFC'!C1973</f>
        <v>TOLEDO LIMON DIEGO BERNARDO</v>
      </c>
      <c r="E1973" s="28">
        <f>SUMIFS(Tabla16[TASA 16],Tabla16[NUM],Tabla1[[#This Row],[CODIGO]])</f>
        <v>0</v>
      </c>
      <c r="F1973" s="28">
        <f>SUMIFS(Tabla16[TASA 0%],Tabla16[NUM],Tabla1[[#This Row],[CODIGO]])</f>
        <v>0</v>
      </c>
      <c r="G1973" s="28">
        <f>SUMIFS(Tabla16[[EXENTO ]],Tabla16[NUM],Tabla1[[#This Row],[CODIGO]])</f>
        <v>0</v>
      </c>
      <c r="H1973" s="28">
        <f>SUMIFS(Tabla16[IVA],Tabla16[NUM],Tabla1[[#This Row],[CODIGO]])</f>
        <v>0</v>
      </c>
      <c r="I1973" s="28">
        <f>SUMIFS(Tabla16[ISR RET.],Tabla16[NUM],Tabla1[[#This Row],[CODIGO]])</f>
        <v>0</v>
      </c>
      <c r="J1973" s="28">
        <f>SUMIFS(Tabla16[IVA RET.],Tabla16[NUM],Tabla1[[#This Row],[CODIGO]])</f>
        <v>0</v>
      </c>
      <c r="K1973" t="str">
        <f>FIXED(Tabla1[[#This Row],[TASA 16%]],0)</f>
        <v>0</v>
      </c>
      <c r="L1973" t="str">
        <f>FIXED(Tabla1[[#This Row],[TASA 0%]],0)</f>
        <v>0</v>
      </c>
      <c r="M1973" t="str">
        <f>FIXED(Tabla1[[#This Row],[TASA EXE.]],0)</f>
        <v>0</v>
      </c>
      <c r="N1973" t="str">
        <f>FIXED(Tabla1[[#This Row],[IVA]],0)</f>
        <v>0</v>
      </c>
      <c r="O1973" t="str">
        <f>FIXED(Tabla1[[#This Row],[ISR RET]],0)</f>
        <v>0</v>
      </c>
      <c r="P1973" t="str">
        <f>FIXED(Tabla1[[#This Row],[IVA RET]],0)</f>
        <v>0</v>
      </c>
      <c r="R1973" s="35">
        <f>Tabla1[[#This Row],[TASA 16]]*16%</f>
        <v>0</v>
      </c>
    </row>
    <row r="1974" spans="2:20" x14ac:dyDescent="0.25">
      <c r="B1974" t="str">
        <f>'[1]210 Y RFC'!A1974</f>
        <v>GORA900205TE8</v>
      </c>
      <c r="C1974" t="str">
        <f>'[1]210 Y RFC'!B1974</f>
        <v>210-1971</v>
      </c>
      <c r="D1974" t="str">
        <f>'[1]210 Y RFC'!C1974</f>
        <v>GONZALEZ RUBALCAVA ARACELY ANAID</v>
      </c>
      <c r="E1974" s="28">
        <f>SUMIFS(Tabla16[TASA 16],Tabla16[NUM],Tabla1[[#This Row],[CODIGO]])</f>
        <v>0</v>
      </c>
      <c r="F1974" s="28">
        <f>SUMIFS(Tabla16[TASA 0%],Tabla16[NUM],Tabla1[[#This Row],[CODIGO]])</f>
        <v>0</v>
      </c>
      <c r="G1974" s="28">
        <f>SUMIFS(Tabla16[[EXENTO ]],Tabla16[NUM],Tabla1[[#This Row],[CODIGO]])</f>
        <v>0</v>
      </c>
      <c r="H1974" s="28">
        <f>SUMIFS(Tabla16[IVA],Tabla16[NUM],Tabla1[[#This Row],[CODIGO]])</f>
        <v>0</v>
      </c>
      <c r="I1974" s="28">
        <f>SUMIFS(Tabla16[ISR RET.],Tabla16[NUM],Tabla1[[#This Row],[CODIGO]])</f>
        <v>0</v>
      </c>
      <c r="J1974" s="28">
        <f>SUMIFS(Tabla16[IVA RET.],Tabla16[NUM],Tabla1[[#This Row],[CODIGO]])</f>
        <v>0</v>
      </c>
      <c r="K1974" t="str">
        <f>FIXED(Tabla1[[#This Row],[TASA 16%]],0)</f>
        <v>0</v>
      </c>
      <c r="L1974" t="str">
        <f>FIXED(Tabla1[[#This Row],[TASA 0%]],0)</f>
        <v>0</v>
      </c>
      <c r="M1974" t="str">
        <f>FIXED(Tabla1[[#This Row],[TASA EXE.]],0)</f>
        <v>0</v>
      </c>
      <c r="N1974" t="str">
        <f>FIXED(Tabla1[[#This Row],[IVA]],0)</f>
        <v>0</v>
      </c>
      <c r="O1974" t="str">
        <f>FIXED(Tabla1[[#This Row],[ISR RET]],0)</f>
        <v>0</v>
      </c>
      <c r="P1974" t="str">
        <f>FIXED(Tabla1[[#This Row],[IVA RET]],0)</f>
        <v>0</v>
      </c>
      <c r="R1974" s="35">
        <f>Tabla1[[#This Row],[TASA 16]]*16%</f>
        <v>0</v>
      </c>
    </row>
    <row r="1975" spans="2:20" x14ac:dyDescent="0.25">
      <c r="B1975" t="str">
        <f>'[1]210 Y RFC'!A1975</f>
        <v>ACO080520KE2</v>
      </c>
      <c r="C1975" t="str">
        <f>'[1]210 Y RFC'!B1975</f>
        <v>210-1972</v>
      </c>
      <c r="D1975" t="str">
        <f>'[1]210 Y RFC'!C1975</f>
        <v>ANTELOS COMERCIAL SA DE CV</v>
      </c>
      <c r="E1975" s="28">
        <f>SUMIFS(Tabla16[TASA 16],Tabla16[NUM],Tabla1[[#This Row],[CODIGO]])</f>
        <v>0</v>
      </c>
      <c r="F1975" s="28">
        <f>SUMIFS(Tabla16[TASA 0%],Tabla16[NUM],Tabla1[[#This Row],[CODIGO]])</f>
        <v>0</v>
      </c>
      <c r="G1975" s="28">
        <f>SUMIFS(Tabla16[[EXENTO ]],Tabla16[NUM],Tabla1[[#This Row],[CODIGO]])</f>
        <v>0</v>
      </c>
      <c r="H1975" s="28">
        <f>SUMIFS(Tabla16[IVA],Tabla16[NUM],Tabla1[[#This Row],[CODIGO]])</f>
        <v>0</v>
      </c>
      <c r="I1975" s="28">
        <f>SUMIFS(Tabla16[ISR RET.],Tabla16[NUM],Tabla1[[#This Row],[CODIGO]])</f>
        <v>0</v>
      </c>
      <c r="J1975" s="28">
        <f>SUMIFS(Tabla16[IVA RET.],Tabla16[NUM],Tabla1[[#This Row],[CODIGO]])</f>
        <v>0</v>
      </c>
      <c r="K1975" t="str">
        <f>FIXED(Tabla1[[#This Row],[TASA 16%]],0)</f>
        <v>0</v>
      </c>
      <c r="L1975" t="str">
        <f>FIXED(Tabla1[[#This Row],[TASA 0%]],0)</f>
        <v>0</v>
      </c>
      <c r="M1975" t="str">
        <f>FIXED(Tabla1[[#This Row],[TASA EXE.]],0)</f>
        <v>0</v>
      </c>
      <c r="N1975" t="str">
        <f>FIXED(Tabla1[[#This Row],[IVA]],0)</f>
        <v>0</v>
      </c>
      <c r="O1975" t="str">
        <f>FIXED(Tabla1[[#This Row],[ISR RET]],0)</f>
        <v>0</v>
      </c>
      <c r="P1975" t="str">
        <f>FIXED(Tabla1[[#This Row],[IVA RET]],0)</f>
        <v>0</v>
      </c>
      <c r="R1975" s="35">
        <f>Tabla1[[#This Row],[TASA 16]]*16%</f>
        <v>0</v>
      </c>
    </row>
    <row r="1976" spans="2:20" x14ac:dyDescent="0.25">
      <c r="B1976" t="str">
        <f>'[1]210 Y RFC'!A1976</f>
        <v>VADE721019MD7</v>
      </c>
      <c r="C1976" t="str">
        <f>'[1]210 Y RFC'!B1976</f>
        <v>210-1973</v>
      </c>
      <c r="D1976" t="str">
        <f>'[1]210 Y RFC'!C1976</f>
        <v>VALDEZ CONTRERAS MARIA EMILIA</v>
      </c>
      <c r="E1976" s="28">
        <f>SUMIFS(Tabla16[TASA 16],Tabla16[NUM],Tabla1[[#This Row],[CODIGO]])</f>
        <v>0</v>
      </c>
      <c r="F1976" s="28">
        <f>SUMIFS(Tabla16[TASA 0%],Tabla16[NUM],Tabla1[[#This Row],[CODIGO]])</f>
        <v>0</v>
      </c>
      <c r="G1976" s="28">
        <f>SUMIFS(Tabla16[[EXENTO ]],Tabla16[NUM],Tabla1[[#This Row],[CODIGO]])</f>
        <v>0</v>
      </c>
      <c r="H1976" s="28">
        <f>SUMIFS(Tabla16[IVA],Tabla16[NUM],Tabla1[[#This Row],[CODIGO]])</f>
        <v>0</v>
      </c>
      <c r="I1976" s="28">
        <f>SUMIFS(Tabla16[ISR RET.],Tabla16[NUM],Tabla1[[#This Row],[CODIGO]])</f>
        <v>0</v>
      </c>
      <c r="J1976" s="28">
        <f>SUMIFS(Tabla16[IVA RET.],Tabla16[NUM],Tabla1[[#This Row],[CODIGO]])</f>
        <v>0</v>
      </c>
      <c r="K1976" t="str">
        <f>FIXED(Tabla1[[#This Row],[TASA 16%]],0)</f>
        <v>0</v>
      </c>
      <c r="L1976" t="str">
        <f>FIXED(Tabla1[[#This Row],[TASA 0%]],0)</f>
        <v>0</v>
      </c>
      <c r="M1976" t="str">
        <f>FIXED(Tabla1[[#This Row],[TASA EXE.]],0)</f>
        <v>0</v>
      </c>
      <c r="N1976" t="str">
        <f>FIXED(Tabla1[[#This Row],[IVA]],0)</f>
        <v>0</v>
      </c>
      <c r="O1976" t="str">
        <f>FIXED(Tabla1[[#This Row],[ISR RET]],0)</f>
        <v>0</v>
      </c>
      <c r="P1976" t="str">
        <f>FIXED(Tabla1[[#This Row],[IVA RET]],0)</f>
        <v>0</v>
      </c>
      <c r="R1976" s="35">
        <f>Tabla1[[#This Row],[TASA 16]]*16%</f>
        <v>0</v>
      </c>
    </row>
    <row r="1977" spans="2:20" x14ac:dyDescent="0.25">
      <c r="B1977" t="str">
        <f>'[1]210 Y RFC'!A1977</f>
        <v>RAMJ431122CN0</v>
      </c>
      <c r="C1977" t="str">
        <f>'[1]210 Y RFC'!B1977</f>
        <v>210-1974</v>
      </c>
      <c r="D1977" t="str">
        <f>'[1]210 Y RFC'!C1977</f>
        <v>RAMIREZ MUÑOS J JESUS</v>
      </c>
      <c r="E1977" s="28">
        <f>SUMIFS(Tabla16[TASA 16],Tabla16[NUM],Tabla1[[#This Row],[CODIGO]])</f>
        <v>0</v>
      </c>
      <c r="F1977" s="28">
        <f>SUMIFS(Tabla16[TASA 0%],Tabla16[NUM],Tabla1[[#This Row],[CODIGO]])</f>
        <v>0</v>
      </c>
      <c r="G1977" s="28">
        <f>SUMIFS(Tabla16[[EXENTO ]],Tabla16[NUM],Tabla1[[#This Row],[CODIGO]])</f>
        <v>0</v>
      </c>
      <c r="H1977" s="28">
        <f>SUMIFS(Tabla16[IVA],Tabla16[NUM],Tabla1[[#This Row],[CODIGO]])</f>
        <v>0</v>
      </c>
      <c r="I1977" s="28">
        <f>SUMIFS(Tabla16[ISR RET.],Tabla16[NUM],Tabla1[[#This Row],[CODIGO]])</f>
        <v>0</v>
      </c>
      <c r="J1977" s="28">
        <f>SUMIFS(Tabla16[IVA RET.],Tabla16[NUM],Tabla1[[#This Row],[CODIGO]])</f>
        <v>0</v>
      </c>
      <c r="K1977" t="str">
        <f>FIXED(Tabla1[[#This Row],[TASA 16%]],0)</f>
        <v>0</v>
      </c>
      <c r="L1977" t="str">
        <f>FIXED(Tabla1[[#This Row],[TASA 0%]],0)</f>
        <v>0</v>
      </c>
      <c r="M1977" t="str">
        <f>FIXED(Tabla1[[#This Row],[TASA EXE.]],0)</f>
        <v>0</v>
      </c>
      <c r="N1977" t="str">
        <f>FIXED(Tabla1[[#This Row],[IVA]],0)</f>
        <v>0</v>
      </c>
      <c r="O1977" t="str">
        <f>FIXED(Tabla1[[#This Row],[ISR RET]],0)</f>
        <v>0</v>
      </c>
      <c r="P1977" t="str">
        <f>FIXED(Tabla1[[#This Row],[IVA RET]],0)</f>
        <v>0</v>
      </c>
      <c r="R1977" s="35">
        <f>Tabla1[[#This Row],[TASA 16]]*16%</f>
        <v>0</v>
      </c>
    </row>
    <row r="1978" spans="2:20" x14ac:dyDescent="0.25">
      <c r="B1978" t="str">
        <f>'[1]210 Y RFC'!A1978</f>
        <v>CVS080221GT9</v>
      </c>
      <c r="C1978" t="str">
        <f>'[1]210 Y RFC'!B1978</f>
        <v>210-1975</v>
      </c>
      <c r="D1978" t="str">
        <f>'[1]210 Y RFC'!C1978</f>
        <v>CVS SA DE CV</v>
      </c>
      <c r="E1978" s="28">
        <f>SUMIFS(Tabla16[TASA 16],Tabla16[NUM],Tabla1[[#This Row],[CODIGO]])</f>
        <v>0</v>
      </c>
      <c r="F1978" s="28">
        <f>SUMIFS(Tabla16[TASA 0%],Tabla16[NUM],Tabla1[[#This Row],[CODIGO]])</f>
        <v>0</v>
      </c>
      <c r="G1978" s="28">
        <f>SUMIFS(Tabla16[[EXENTO ]],Tabla16[NUM],Tabla1[[#This Row],[CODIGO]])</f>
        <v>0</v>
      </c>
      <c r="H1978" s="28">
        <f>SUMIFS(Tabla16[IVA],Tabla16[NUM],Tabla1[[#This Row],[CODIGO]])</f>
        <v>0</v>
      </c>
      <c r="I1978" s="28">
        <f>SUMIFS(Tabla16[ISR RET.],Tabla16[NUM],Tabla1[[#This Row],[CODIGO]])</f>
        <v>0</v>
      </c>
      <c r="J1978" s="28">
        <f>SUMIFS(Tabla16[IVA RET.],Tabla16[NUM],Tabla1[[#This Row],[CODIGO]])</f>
        <v>0</v>
      </c>
      <c r="K1978" t="str">
        <f>FIXED(Tabla1[[#This Row],[TASA 16%]],0)</f>
        <v>0</v>
      </c>
      <c r="L1978" t="str">
        <f>FIXED(Tabla1[[#This Row],[TASA 0%]],0)</f>
        <v>0</v>
      </c>
      <c r="M1978" t="str">
        <f>FIXED(Tabla1[[#This Row],[TASA EXE.]],0)</f>
        <v>0</v>
      </c>
      <c r="N1978" t="str">
        <f>FIXED(Tabla1[[#This Row],[IVA]],0)</f>
        <v>0</v>
      </c>
      <c r="O1978" t="str">
        <f>FIXED(Tabla1[[#This Row],[ISR RET]],0)</f>
        <v>0</v>
      </c>
      <c r="P1978" t="str">
        <f>FIXED(Tabla1[[#This Row],[IVA RET]],0)</f>
        <v>0</v>
      </c>
      <c r="R1978" s="35">
        <f>Tabla1[[#This Row],[TASA 16]]*16%</f>
        <v>0</v>
      </c>
    </row>
    <row r="1979" spans="2:20" x14ac:dyDescent="0.25">
      <c r="B1979" t="str">
        <f>'[1]210 Y RFC'!A1979</f>
        <v>GTL070518294</v>
      </c>
      <c r="C1979" t="str">
        <f>'[1]210 Y RFC'!B1979</f>
        <v>210-1976</v>
      </c>
      <c r="D1979" t="str">
        <f>'[1]210 Y RFC'!C1979</f>
        <v>GRUPO TLMK SA DE CV</v>
      </c>
      <c r="E1979" s="28">
        <f>SUMIFS(Tabla16[TASA 16],Tabla16[NUM],Tabla1[[#This Row],[CODIGO]])</f>
        <v>0</v>
      </c>
      <c r="F1979" s="28">
        <f>SUMIFS(Tabla16[TASA 0%],Tabla16[NUM],Tabla1[[#This Row],[CODIGO]])</f>
        <v>0</v>
      </c>
      <c r="G1979" s="28">
        <f>SUMIFS(Tabla16[[EXENTO ]],Tabla16[NUM],Tabla1[[#This Row],[CODIGO]])</f>
        <v>0</v>
      </c>
      <c r="H1979" s="28">
        <f>SUMIFS(Tabla16[IVA],Tabla16[NUM],Tabla1[[#This Row],[CODIGO]])</f>
        <v>0</v>
      </c>
      <c r="I1979" s="28">
        <f>SUMIFS(Tabla16[ISR RET.],Tabla16[NUM],Tabla1[[#This Row],[CODIGO]])</f>
        <v>0</v>
      </c>
      <c r="J1979" s="28">
        <f>SUMIFS(Tabla16[IVA RET.],Tabla16[NUM],Tabla1[[#This Row],[CODIGO]])</f>
        <v>0</v>
      </c>
      <c r="K1979" t="str">
        <f>FIXED(Tabla1[[#This Row],[TASA 16%]],0)</f>
        <v>0</v>
      </c>
      <c r="L1979" t="str">
        <f>FIXED(Tabla1[[#This Row],[TASA 0%]],0)</f>
        <v>0</v>
      </c>
      <c r="M1979" t="str">
        <f>FIXED(Tabla1[[#This Row],[TASA EXE.]],0)</f>
        <v>0</v>
      </c>
      <c r="N1979" t="str">
        <f>FIXED(Tabla1[[#This Row],[IVA]],0)</f>
        <v>0</v>
      </c>
      <c r="O1979" t="str">
        <f>FIXED(Tabla1[[#This Row],[ISR RET]],0)</f>
        <v>0</v>
      </c>
      <c r="P1979" t="str">
        <f>FIXED(Tabla1[[#This Row],[IVA RET]],0)</f>
        <v>0</v>
      </c>
      <c r="R1979" s="35">
        <f>Tabla1[[#This Row],[TASA 16]]*16%</f>
        <v>0</v>
      </c>
    </row>
    <row r="1980" spans="2:20" x14ac:dyDescent="0.25">
      <c r="B1980" t="str">
        <f>'[1]210 Y RFC'!A1980</f>
        <v>ASM930908BM0</v>
      </c>
      <c r="C1980" t="str">
        <f>'[1]210 Y RFC'!B1980</f>
        <v>210-1977</v>
      </c>
      <c r="D1980" t="str">
        <f>'[1]210 Y RFC'!C1980</f>
        <v>ARMSTRONG SAFE DE MEXICO SA DE CV</v>
      </c>
      <c r="E1980" s="28">
        <f>SUMIFS(Tabla16[TASA 16],Tabla16[NUM],Tabla1[[#This Row],[CODIGO]])</f>
        <v>0</v>
      </c>
      <c r="F1980" s="28">
        <f>SUMIFS(Tabla16[TASA 0%],Tabla16[NUM],Tabla1[[#This Row],[CODIGO]])</f>
        <v>0</v>
      </c>
      <c r="G1980" s="28">
        <f>SUMIFS(Tabla16[[EXENTO ]],Tabla16[NUM],Tabla1[[#This Row],[CODIGO]])</f>
        <v>0</v>
      </c>
      <c r="H1980" s="28">
        <f>SUMIFS(Tabla16[IVA],Tabla16[NUM],Tabla1[[#This Row],[CODIGO]])</f>
        <v>0</v>
      </c>
      <c r="I1980" s="28">
        <f>SUMIFS(Tabla16[ISR RET.],Tabla16[NUM],Tabla1[[#This Row],[CODIGO]])</f>
        <v>0</v>
      </c>
      <c r="J1980" s="28">
        <f>SUMIFS(Tabla16[IVA RET.],Tabla16[NUM],Tabla1[[#This Row],[CODIGO]])</f>
        <v>0</v>
      </c>
      <c r="K1980" t="str">
        <f>FIXED(Tabla1[[#This Row],[TASA 16%]],0)</f>
        <v>0</v>
      </c>
      <c r="L1980" t="str">
        <f>FIXED(Tabla1[[#This Row],[TASA 0%]],0)</f>
        <v>0</v>
      </c>
      <c r="M1980" t="str">
        <f>FIXED(Tabla1[[#This Row],[TASA EXE.]],0)</f>
        <v>0</v>
      </c>
      <c r="N1980" t="str">
        <f>FIXED(Tabla1[[#This Row],[IVA]],0)</f>
        <v>0</v>
      </c>
      <c r="O1980" t="str">
        <f>FIXED(Tabla1[[#This Row],[ISR RET]],0)</f>
        <v>0</v>
      </c>
      <c r="P1980" t="str">
        <f>FIXED(Tabla1[[#This Row],[IVA RET]],0)</f>
        <v>0</v>
      </c>
      <c r="R1980" s="35">
        <f>Tabla1[[#This Row],[TASA 16]]*16%</f>
        <v>0</v>
      </c>
    </row>
    <row r="1981" spans="2:20" x14ac:dyDescent="0.25">
      <c r="B1981" t="str">
        <f>'[1]210 Y RFC'!A1981</f>
        <v>HEHL701217591</v>
      </c>
      <c r="C1981" t="str">
        <f>'[1]210 Y RFC'!B1981</f>
        <v>210-1978</v>
      </c>
      <c r="D1981" t="str">
        <f>'[1]210 Y RFC'!C1981</f>
        <v>HERNANDEZ HUERTA LAZARO ROMUALDO</v>
      </c>
      <c r="E1981" s="28">
        <f>SUMIFS(Tabla16[TASA 16],Tabla16[NUM],Tabla1[[#This Row],[CODIGO]])</f>
        <v>0</v>
      </c>
      <c r="F1981" s="28">
        <f>SUMIFS(Tabla16[TASA 0%],Tabla16[NUM],Tabla1[[#This Row],[CODIGO]])</f>
        <v>0</v>
      </c>
      <c r="G1981" s="28">
        <f>SUMIFS(Tabla16[[EXENTO ]],Tabla16[NUM],Tabla1[[#This Row],[CODIGO]])</f>
        <v>0</v>
      </c>
      <c r="H1981" s="28">
        <f>SUMIFS(Tabla16[IVA],Tabla16[NUM],Tabla1[[#This Row],[CODIGO]])</f>
        <v>0</v>
      </c>
      <c r="I1981" s="28">
        <f>SUMIFS(Tabla16[ISR RET.],Tabla16[NUM],Tabla1[[#This Row],[CODIGO]])</f>
        <v>0</v>
      </c>
      <c r="J1981" s="28">
        <f>SUMIFS(Tabla16[IVA RET.],Tabla16[NUM],Tabla1[[#This Row],[CODIGO]])</f>
        <v>0</v>
      </c>
      <c r="K1981" t="str">
        <f>FIXED(Tabla1[[#This Row],[TASA 16%]],0)</f>
        <v>0</v>
      </c>
      <c r="L1981" t="str">
        <f>FIXED(Tabla1[[#This Row],[TASA 0%]],0)</f>
        <v>0</v>
      </c>
      <c r="M1981" t="str">
        <f>FIXED(Tabla1[[#This Row],[TASA EXE.]],0)</f>
        <v>0</v>
      </c>
      <c r="N1981" t="str">
        <f>FIXED(Tabla1[[#This Row],[IVA]],0)</f>
        <v>0</v>
      </c>
      <c r="O1981" t="str">
        <f>FIXED(Tabla1[[#This Row],[ISR RET]],0)</f>
        <v>0</v>
      </c>
      <c r="P1981" t="str">
        <f>FIXED(Tabla1[[#This Row],[IVA RET]],0)</f>
        <v>0</v>
      </c>
      <c r="R1981" s="35">
        <f>Tabla1[[#This Row],[TASA 16]]*16%</f>
        <v>0</v>
      </c>
    </row>
    <row r="1982" spans="2:20" x14ac:dyDescent="0.25">
      <c r="B1982" t="str">
        <f>'[1]210 Y RFC'!A1982</f>
        <v>CURF4502088F6</v>
      </c>
      <c r="C1982" t="str">
        <f>'[1]210 Y RFC'!B1982</f>
        <v>210-1979</v>
      </c>
      <c r="D1982" t="str">
        <f>'[1]210 Y RFC'!C1982</f>
        <v>CRUZ RUIZ FRANCISCA</v>
      </c>
      <c r="E1982" s="28">
        <f>SUMIFS(Tabla16[TASA 16],Tabla16[NUM],Tabla1[[#This Row],[CODIGO]])</f>
        <v>0</v>
      </c>
      <c r="F1982" s="28">
        <f>SUMIFS(Tabla16[TASA 0%],Tabla16[NUM],Tabla1[[#This Row],[CODIGO]])</f>
        <v>0</v>
      </c>
      <c r="G1982" s="28">
        <f>SUMIFS(Tabla16[[EXENTO ]],Tabla16[NUM],Tabla1[[#This Row],[CODIGO]])</f>
        <v>0</v>
      </c>
      <c r="H1982" s="28">
        <f>SUMIFS(Tabla16[IVA],Tabla16[NUM],Tabla1[[#This Row],[CODIGO]])</f>
        <v>0</v>
      </c>
      <c r="I1982" s="28">
        <f>SUMIFS(Tabla16[ISR RET.],Tabla16[NUM],Tabla1[[#This Row],[CODIGO]])</f>
        <v>0</v>
      </c>
      <c r="J1982" s="28">
        <f>SUMIFS(Tabla16[IVA RET.],Tabla16[NUM],Tabla1[[#This Row],[CODIGO]])</f>
        <v>0</v>
      </c>
      <c r="K1982" t="str">
        <f>FIXED(Tabla1[[#This Row],[TASA 16%]],0)</f>
        <v>0</v>
      </c>
      <c r="L1982" t="str">
        <f>FIXED(Tabla1[[#This Row],[TASA 0%]],0)</f>
        <v>0</v>
      </c>
      <c r="M1982" t="str">
        <f>FIXED(Tabla1[[#This Row],[TASA EXE.]],0)</f>
        <v>0</v>
      </c>
      <c r="N1982" t="str">
        <f>FIXED(Tabla1[[#This Row],[IVA]],0)</f>
        <v>0</v>
      </c>
      <c r="O1982" t="str">
        <f>FIXED(Tabla1[[#This Row],[ISR RET]],0)</f>
        <v>0</v>
      </c>
      <c r="P1982" t="str">
        <f>FIXED(Tabla1[[#This Row],[IVA RET]],0)</f>
        <v>0</v>
      </c>
      <c r="R1982" s="35">
        <f>Tabla1[[#This Row],[TASA 16]]*16%</f>
        <v>0</v>
      </c>
    </row>
    <row r="1983" spans="2:20" x14ac:dyDescent="0.25">
      <c r="B1983" t="str">
        <f>'[1]210 Y RFC'!A1983</f>
        <v>EPO020828E5A</v>
      </c>
      <c r="C1983" t="str">
        <f>'[1]210 Y RFC'!B1983</f>
        <v>210-1980</v>
      </c>
      <c r="D1983" t="str">
        <f>'[1]210 Y RFC'!C1983</f>
        <v>ELECTROILUMINACION Y PROYECTOS DE OCCIDENTE SA DE CV</v>
      </c>
      <c r="E1983" s="28">
        <f>SUMIFS(Tabla16[TASA 16],Tabla16[NUM],Tabla1[[#This Row],[CODIGO]])</f>
        <v>0</v>
      </c>
      <c r="F1983" s="28">
        <f>SUMIFS(Tabla16[TASA 0%],Tabla16[NUM],Tabla1[[#This Row],[CODIGO]])</f>
        <v>0</v>
      </c>
      <c r="G1983" s="28">
        <f>SUMIFS(Tabla16[[EXENTO ]],Tabla16[NUM],Tabla1[[#This Row],[CODIGO]])</f>
        <v>0</v>
      </c>
      <c r="H1983" s="28">
        <f>SUMIFS(Tabla16[IVA],Tabla16[NUM],Tabla1[[#This Row],[CODIGO]])</f>
        <v>0</v>
      </c>
      <c r="I1983" s="28">
        <f>SUMIFS(Tabla16[ISR RET.],Tabla16[NUM],Tabla1[[#This Row],[CODIGO]])</f>
        <v>0</v>
      </c>
      <c r="J1983" s="28">
        <f>SUMIFS(Tabla16[IVA RET.],Tabla16[NUM],Tabla1[[#This Row],[CODIGO]])</f>
        <v>0</v>
      </c>
      <c r="K1983" t="str">
        <f>FIXED(Tabla1[[#This Row],[TASA 16%]],0)</f>
        <v>0</v>
      </c>
      <c r="L1983" t="str">
        <f>FIXED(Tabla1[[#This Row],[TASA 0%]],0)</f>
        <v>0</v>
      </c>
      <c r="M1983" t="str">
        <f>FIXED(Tabla1[[#This Row],[TASA EXE.]],0)</f>
        <v>0</v>
      </c>
      <c r="N1983" t="str">
        <f>FIXED(Tabla1[[#This Row],[IVA]],0)</f>
        <v>0</v>
      </c>
      <c r="O1983" t="str">
        <f>FIXED(Tabla1[[#This Row],[ISR RET]],0)</f>
        <v>0</v>
      </c>
      <c r="P1983" t="str">
        <f>FIXED(Tabla1[[#This Row],[IVA RET]],0)</f>
        <v>0</v>
      </c>
      <c r="R1983" s="35">
        <f>Tabla1[[#This Row],[TASA 16]]*16%</f>
        <v>0</v>
      </c>
    </row>
    <row r="1984" spans="2:20" x14ac:dyDescent="0.25">
      <c r="B1984" t="str">
        <f>'[1]210 Y RFC'!A1984</f>
        <v>CCA070202HL8</v>
      </c>
      <c r="C1984" t="str">
        <f>'[1]210 Y RFC'!B1984</f>
        <v>210-1981</v>
      </c>
      <c r="D1984" t="str">
        <f>'[1]210 Y RFC'!C1984</f>
        <v>CHILES Y CONDIMENTOS AZTECA SA DE CV</v>
      </c>
      <c r="E1984" s="28">
        <f>SUMIFS(Tabla16[TASA 16],Tabla16[NUM],Tabla1[[#This Row],[CODIGO]])</f>
        <v>0</v>
      </c>
      <c r="F1984" s="28">
        <f>SUMIFS(Tabla16[TASA 0%],Tabla16[NUM],Tabla1[[#This Row],[CODIGO]])</f>
        <v>0</v>
      </c>
      <c r="G1984" s="28">
        <f>SUMIFS(Tabla16[[EXENTO ]],Tabla16[NUM],Tabla1[[#This Row],[CODIGO]])</f>
        <v>0</v>
      </c>
      <c r="H1984" s="28">
        <f>SUMIFS(Tabla16[IVA],Tabla16[NUM],Tabla1[[#This Row],[CODIGO]])</f>
        <v>0</v>
      </c>
      <c r="I1984" s="28">
        <f>SUMIFS(Tabla16[ISR RET.],Tabla16[NUM],Tabla1[[#This Row],[CODIGO]])</f>
        <v>0</v>
      </c>
      <c r="J1984" s="28">
        <f>SUMIFS(Tabla16[IVA RET.],Tabla16[NUM],Tabla1[[#This Row],[CODIGO]])</f>
        <v>0</v>
      </c>
      <c r="K1984" t="str">
        <f>FIXED(Tabla1[[#This Row],[TASA 16%]],0)</f>
        <v>0</v>
      </c>
      <c r="L1984" t="str">
        <f>FIXED(Tabla1[[#This Row],[TASA 0%]],0)</f>
        <v>0</v>
      </c>
      <c r="M1984" t="str">
        <f>FIXED(Tabla1[[#This Row],[TASA EXE.]],0)</f>
        <v>0</v>
      </c>
      <c r="N1984" t="str">
        <f>FIXED(Tabla1[[#This Row],[IVA]],0)</f>
        <v>0</v>
      </c>
      <c r="O1984" t="str">
        <f>FIXED(Tabla1[[#This Row],[ISR RET]],0)</f>
        <v>0</v>
      </c>
      <c r="P1984" t="str">
        <f>FIXED(Tabla1[[#This Row],[IVA RET]],0)</f>
        <v>0</v>
      </c>
      <c r="R1984" s="35">
        <f>Tabla1[[#This Row],[TASA 16]]*16%</f>
        <v>0</v>
      </c>
    </row>
    <row r="1985" spans="2:20" x14ac:dyDescent="0.25">
      <c r="B1985" t="str">
        <f>'[1]210 Y RFC'!A1985</f>
        <v>SCA050307FH6</v>
      </c>
      <c r="C1985" t="str">
        <f>'[1]210 Y RFC'!B1985</f>
        <v>210-1982</v>
      </c>
      <c r="D1985" t="str">
        <f>'[1]210 Y RFC'!C1985</f>
        <v>SERVICIO CARNICERITO S DE RL DE CV</v>
      </c>
      <c r="E1985" s="28">
        <f>SUMIFS(Tabla16[TASA 16],Tabla16[NUM],Tabla1[[#This Row],[CODIGO]])</f>
        <v>0</v>
      </c>
      <c r="F1985" s="28">
        <f>SUMIFS(Tabla16[TASA 0%],Tabla16[NUM],Tabla1[[#This Row],[CODIGO]])</f>
        <v>0</v>
      </c>
      <c r="G1985" s="28">
        <f>SUMIFS(Tabla16[[EXENTO ]],Tabla16[NUM],Tabla1[[#This Row],[CODIGO]])</f>
        <v>0</v>
      </c>
      <c r="H1985" s="28">
        <f>SUMIFS(Tabla16[IVA],Tabla16[NUM],Tabla1[[#This Row],[CODIGO]])</f>
        <v>0</v>
      </c>
      <c r="I1985" s="28">
        <f>SUMIFS(Tabla16[ISR RET.],Tabla16[NUM],Tabla1[[#This Row],[CODIGO]])</f>
        <v>0</v>
      </c>
      <c r="J1985" s="28">
        <f>SUMIFS(Tabla16[IVA RET.],Tabla16[NUM],Tabla1[[#This Row],[CODIGO]])</f>
        <v>0</v>
      </c>
      <c r="K1985" t="str">
        <f>FIXED(Tabla1[[#This Row],[TASA 16%]],0)</f>
        <v>0</v>
      </c>
      <c r="L1985" t="str">
        <f>FIXED(Tabla1[[#This Row],[TASA 0%]],0)</f>
        <v>0</v>
      </c>
      <c r="M1985" t="str">
        <f>FIXED(Tabla1[[#This Row],[TASA EXE.]],0)</f>
        <v>0</v>
      </c>
      <c r="N1985" t="str">
        <f>FIXED(Tabla1[[#This Row],[IVA]],0)</f>
        <v>0</v>
      </c>
      <c r="O1985" t="str">
        <f>FIXED(Tabla1[[#This Row],[ISR RET]],0)</f>
        <v>0</v>
      </c>
      <c r="P1985" t="str">
        <f>FIXED(Tabla1[[#This Row],[IVA RET]],0)</f>
        <v>0</v>
      </c>
      <c r="R1985" s="35">
        <f>Tabla1[[#This Row],[TASA 16]]*16%</f>
        <v>0</v>
      </c>
    </row>
    <row r="1986" spans="2:20" x14ac:dyDescent="0.25">
      <c r="B1986" t="str">
        <f>'[1]210 Y RFC'!A1986</f>
        <v>AMT000508UC9</v>
      </c>
      <c r="C1986" t="str">
        <f>'[1]210 Y RFC'!B1986</f>
        <v>210-1983</v>
      </c>
      <c r="D1986" t="str">
        <f>'[1]210 Y RFC'!C1986</f>
        <v>ARAB MEXICAN TRADING COMPANY SA DE CV</v>
      </c>
      <c r="E1986" s="28">
        <f>SUMIFS(Tabla16[TASA 16],Tabla16[NUM],Tabla1[[#This Row],[CODIGO]])</f>
        <v>0</v>
      </c>
      <c r="F1986" s="28">
        <f>SUMIFS(Tabla16[TASA 0%],Tabla16[NUM],Tabla1[[#This Row],[CODIGO]])</f>
        <v>0</v>
      </c>
      <c r="G1986" s="28">
        <f>SUMIFS(Tabla16[[EXENTO ]],Tabla16[NUM],Tabla1[[#This Row],[CODIGO]])</f>
        <v>0</v>
      </c>
      <c r="H1986" s="28">
        <f>SUMIFS(Tabla16[IVA],Tabla16[NUM],Tabla1[[#This Row],[CODIGO]])</f>
        <v>0</v>
      </c>
      <c r="I1986" s="28">
        <f>SUMIFS(Tabla16[ISR RET.],Tabla16[NUM],Tabla1[[#This Row],[CODIGO]])</f>
        <v>0</v>
      </c>
      <c r="J1986" s="28">
        <f>SUMIFS(Tabla16[IVA RET.],Tabla16[NUM],Tabla1[[#This Row],[CODIGO]])</f>
        <v>0</v>
      </c>
      <c r="K1986" t="str">
        <f>FIXED(Tabla1[[#This Row],[TASA 16%]],0)</f>
        <v>0</v>
      </c>
      <c r="L1986" t="str">
        <f>FIXED(Tabla1[[#This Row],[TASA 0%]],0)</f>
        <v>0</v>
      </c>
      <c r="M1986" t="str">
        <f>FIXED(Tabla1[[#This Row],[TASA EXE.]],0)</f>
        <v>0</v>
      </c>
      <c r="N1986" t="str">
        <f>FIXED(Tabla1[[#This Row],[IVA]],0)</f>
        <v>0</v>
      </c>
      <c r="O1986" t="str">
        <f>FIXED(Tabla1[[#This Row],[ISR RET]],0)</f>
        <v>0</v>
      </c>
      <c r="P1986" t="str">
        <f>FIXED(Tabla1[[#This Row],[IVA RET]],0)</f>
        <v>0</v>
      </c>
      <c r="R1986" s="35">
        <f>Tabla1[[#This Row],[TASA 16]]*16%</f>
        <v>0</v>
      </c>
    </row>
    <row r="1987" spans="2:20" x14ac:dyDescent="0.25">
      <c r="B1987" t="str">
        <f>'[1]210 Y RFC'!A1987</f>
        <v>DAI081002T44</v>
      </c>
      <c r="C1987" t="str">
        <f>'[1]210 Y RFC'!B1987</f>
        <v>210-1984</v>
      </c>
      <c r="D1987" t="str">
        <f>'[1]210 Y RFC'!C1987</f>
        <v>DAILYDERM SA DE CV</v>
      </c>
      <c r="E1987" s="28">
        <f>SUMIFS(Tabla16[TASA 16],Tabla16[NUM],Tabla1[[#This Row],[CODIGO]])</f>
        <v>0</v>
      </c>
      <c r="F1987" s="28">
        <f>SUMIFS(Tabla16[TASA 0%],Tabla16[NUM],Tabla1[[#This Row],[CODIGO]])</f>
        <v>0</v>
      </c>
      <c r="G1987" s="28">
        <f>SUMIFS(Tabla16[[EXENTO ]],Tabla16[NUM],Tabla1[[#This Row],[CODIGO]])</f>
        <v>0</v>
      </c>
      <c r="H1987" s="28">
        <f>SUMIFS(Tabla16[IVA],Tabla16[NUM],Tabla1[[#This Row],[CODIGO]])</f>
        <v>0</v>
      </c>
      <c r="I1987" s="28">
        <f>SUMIFS(Tabla16[ISR RET.],Tabla16[NUM],Tabla1[[#This Row],[CODIGO]])</f>
        <v>0</v>
      </c>
      <c r="J1987" s="28">
        <f>SUMIFS(Tabla16[IVA RET.],Tabla16[NUM],Tabla1[[#This Row],[CODIGO]])</f>
        <v>0</v>
      </c>
      <c r="K1987" t="str">
        <f>FIXED(Tabla1[[#This Row],[TASA 16%]],0)</f>
        <v>0</v>
      </c>
      <c r="L1987" t="str">
        <f>FIXED(Tabla1[[#This Row],[TASA 0%]],0)</f>
        <v>0</v>
      </c>
      <c r="M1987" t="str">
        <f>FIXED(Tabla1[[#This Row],[TASA EXE.]],0)</f>
        <v>0</v>
      </c>
      <c r="N1987" t="str">
        <f>FIXED(Tabla1[[#This Row],[IVA]],0)</f>
        <v>0</v>
      </c>
      <c r="O1987" t="str">
        <f>FIXED(Tabla1[[#This Row],[ISR RET]],0)</f>
        <v>0</v>
      </c>
      <c r="P1987" t="str">
        <f>FIXED(Tabla1[[#This Row],[IVA RET]],0)</f>
        <v>0</v>
      </c>
      <c r="R1987" s="35">
        <f>Tabla1[[#This Row],[TASA 16]]*16%</f>
        <v>0</v>
      </c>
    </row>
    <row r="1988" spans="2:20" x14ac:dyDescent="0.25">
      <c r="B1988" t="str">
        <f>'[1]210 Y RFC'!A1988</f>
        <v>SCA0305068C1</v>
      </c>
      <c r="C1988" t="str">
        <f>'[1]210 Y RFC'!B1988</f>
        <v>210-1985</v>
      </c>
      <c r="D1988" t="str">
        <f>'[1]210 Y RFC'!C1988</f>
        <v>SALSAS CASTILLO SAPI DE CV</v>
      </c>
      <c r="E1988" s="28">
        <f>SUMIFS(Tabla16[TASA 16],Tabla16[NUM],Tabla1[[#This Row],[CODIGO]])</f>
        <v>0</v>
      </c>
      <c r="F1988" s="28">
        <f>SUMIFS(Tabla16[TASA 0%],Tabla16[NUM],Tabla1[[#This Row],[CODIGO]])</f>
        <v>0</v>
      </c>
      <c r="G1988" s="28">
        <f>SUMIFS(Tabla16[[EXENTO ]],Tabla16[NUM],Tabla1[[#This Row],[CODIGO]])</f>
        <v>0</v>
      </c>
      <c r="H1988" s="28">
        <f>SUMIFS(Tabla16[IVA],Tabla16[NUM],Tabla1[[#This Row],[CODIGO]])</f>
        <v>0</v>
      </c>
      <c r="I1988" s="28">
        <f>SUMIFS(Tabla16[ISR RET.],Tabla16[NUM],Tabla1[[#This Row],[CODIGO]])</f>
        <v>0</v>
      </c>
      <c r="J1988" s="28">
        <f>SUMIFS(Tabla16[IVA RET.],Tabla16[NUM],Tabla1[[#This Row],[CODIGO]])</f>
        <v>0</v>
      </c>
      <c r="K1988" t="str">
        <f>FIXED(Tabla1[[#This Row],[TASA 16%]],0)</f>
        <v>0</v>
      </c>
      <c r="L1988" t="str">
        <f>FIXED(Tabla1[[#This Row],[TASA 0%]],0)</f>
        <v>0</v>
      </c>
      <c r="M1988" t="str">
        <f>FIXED(Tabla1[[#This Row],[TASA EXE.]],0)</f>
        <v>0</v>
      </c>
      <c r="N1988" t="str">
        <f>FIXED(Tabla1[[#This Row],[IVA]],0)</f>
        <v>0</v>
      </c>
      <c r="O1988" t="str">
        <f>FIXED(Tabla1[[#This Row],[ISR RET]],0)</f>
        <v>0</v>
      </c>
      <c r="P1988" t="str">
        <f>FIXED(Tabla1[[#This Row],[IVA RET]],0)</f>
        <v>0</v>
      </c>
      <c r="R1988" s="35">
        <f>Tabla1[[#This Row],[TASA 16]]*16%</f>
        <v>0</v>
      </c>
    </row>
    <row r="1989" spans="2:20" x14ac:dyDescent="0.25">
      <c r="B1989" t="str">
        <f>'[1]210 Y RFC'!A1989</f>
        <v>AAOR711116UG2</v>
      </c>
      <c r="C1989" t="str">
        <f>'[1]210 Y RFC'!B1989</f>
        <v>210-1986</v>
      </c>
      <c r="D1989" t="str">
        <f>'[1]210 Y RFC'!C1989</f>
        <v>ALATORRE OROZCO ROSA MARIA</v>
      </c>
      <c r="E1989" s="28">
        <f>SUMIFS(Tabla16[TASA 16],Tabla16[NUM],Tabla1[[#This Row],[CODIGO]])</f>
        <v>0</v>
      </c>
      <c r="F1989" s="28">
        <f>SUMIFS(Tabla16[TASA 0%],Tabla16[NUM],Tabla1[[#This Row],[CODIGO]])</f>
        <v>0</v>
      </c>
      <c r="G1989" s="28">
        <f>SUMIFS(Tabla16[[EXENTO ]],Tabla16[NUM],Tabla1[[#This Row],[CODIGO]])</f>
        <v>0</v>
      </c>
      <c r="H1989" s="28">
        <f>SUMIFS(Tabla16[IVA],Tabla16[NUM],Tabla1[[#This Row],[CODIGO]])</f>
        <v>0</v>
      </c>
      <c r="I1989" s="28">
        <f>SUMIFS(Tabla16[ISR RET.],Tabla16[NUM],Tabla1[[#This Row],[CODIGO]])</f>
        <v>0</v>
      </c>
      <c r="J1989" s="28">
        <f>SUMIFS(Tabla16[IVA RET.],Tabla16[NUM],Tabla1[[#This Row],[CODIGO]])</f>
        <v>0</v>
      </c>
      <c r="K1989" t="str">
        <f>FIXED(Tabla1[[#This Row],[TASA 16%]],0)</f>
        <v>0</v>
      </c>
      <c r="L1989" t="str">
        <f>FIXED(Tabla1[[#This Row],[TASA 0%]],0)</f>
        <v>0</v>
      </c>
      <c r="M1989" t="str">
        <f>FIXED(Tabla1[[#This Row],[TASA EXE.]],0)</f>
        <v>0</v>
      </c>
      <c r="N1989" t="str">
        <f>FIXED(Tabla1[[#This Row],[IVA]],0)</f>
        <v>0</v>
      </c>
      <c r="O1989" t="str">
        <f>FIXED(Tabla1[[#This Row],[ISR RET]],0)</f>
        <v>0</v>
      </c>
      <c r="P1989" t="str">
        <f>FIXED(Tabla1[[#This Row],[IVA RET]],0)</f>
        <v>0</v>
      </c>
      <c r="R1989" s="35">
        <f>Tabla1[[#This Row],[TASA 16]]*16%</f>
        <v>0</v>
      </c>
    </row>
    <row r="1990" spans="2:20" x14ac:dyDescent="0.25">
      <c r="B1990" t="str">
        <f>'[1]210 Y RFC'!A1990</f>
        <v>GSO060522J61</v>
      </c>
      <c r="C1990" t="str">
        <f>'[1]210 Y RFC'!B1990</f>
        <v>210-1987</v>
      </c>
      <c r="D1990" t="str">
        <f>'[1]210 Y RFC'!C1990</f>
        <v>GAS SOLUTION SA DE CV</v>
      </c>
      <c r="E1990" s="28">
        <f>SUMIFS(Tabla16[TASA 16],Tabla16[NUM],Tabla1[[#This Row],[CODIGO]])</f>
        <v>0</v>
      </c>
      <c r="F1990" s="28">
        <f>SUMIFS(Tabla16[TASA 0%],Tabla16[NUM],Tabla1[[#This Row],[CODIGO]])</f>
        <v>0</v>
      </c>
      <c r="G1990" s="28">
        <f>SUMIFS(Tabla16[[EXENTO ]],Tabla16[NUM],Tabla1[[#This Row],[CODIGO]])</f>
        <v>0</v>
      </c>
      <c r="H1990" s="28">
        <f>SUMIFS(Tabla16[IVA],Tabla16[NUM],Tabla1[[#This Row],[CODIGO]])</f>
        <v>0</v>
      </c>
      <c r="I1990" s="28">
        <f>SUMIFS(Tabla16[ISR RET.],Tabla16[NUM],Tabla1[[#This Row],[CODIGO]])</f>
        <v>0</v>
      </c>
      <c r="J1990" s="28">
        <f>SUMIFS(Tabla16[IVA RET.],Tabla16[NUM],Tabla1[[#This Row],[CODIGO]])</f>
        <v>0</v>
      </c>
      <c r="K1990" t="str">
        <f>FIXED(Tabla1[[#This Row],[TASA 16%]],0)</f>
        <v>0</v>
      </c>
      <c r="L1990" t="str">
        <f>FIXED(Tabla1[[#This Row],[TASA 0%]],0)</f>
        <v>0</v>
      </c>
      <c r="M1990" t="str">
        <f>FIXED(Tabla1[[#This Row],[TASA EXE.]],0)</f>
        <v>0</v>
      </c>
      <c r="N1990" t="str">
        <f>FIXED(Tabla1[[#This Row],[IVA]],0)</f>
        <v>0</v>
      </c>
      <c r="O1990" t="str">
        <f>FIXED(Tabla1[[#This Row],[ISR RET]],0)</f>
        <v>0</v>
      </c>
      <c r="P1990" t="str">
        <f>FIXED(Tabla1[[#This Row],[IVA RET]],0)</f>
        <v>0</v>
      </c>
      <c r="R1990" s="35">
        <f>Tabla1[[#This Row],[TASA 16]]*16%</f>
        <v>0</v>
      </c>
    </row>
    <row r="1991" spans="2:20" x14ac:dyDescent="0.25">
      <c r="B1991" t="str">
        <f>'[1]210 Y RFC'!A1991</f>
        <v>AACR560217KR8</v>
      </c>
      <c r="C1991" t="str">
        <f>'[1]210 Y RFC'!B1991</f>
        <v>210-1988</v>
      </c>
      <c r="D1991" t="str">
        <f>'[1]210 Y RFC'!C1991</f>
        <v>ANDRADE CARDENAS ROBERTO</v>
      </c>
      <c r="E1991" s="28">
        <f>SUMIFS(Tabla16[TASA 16],Tabla16[NUM],Tabla1[[#This Row],[CODIGO]])</f>
        <v>0</v>
      </c>
      <c r="F1991" s="28">
        <f>SUMIFS(Tabla16[TASA 0%],Tabla16[NUM],Tabla1[[#This Row],[CODIGO]])</f>
        <v>0</v>
      </c>
      <c r="G1991" s="28">
        <f>SUMIFS(Tabla16[[EXENTO ]],Tabla16[NUM],Tabla1[[#This Row],[CODIGO]])</f>
        <v>0</v>
      </c>
      <c r="H1991" s="28">
        <f>SUMIFS(Tabla16[IVA],Tabla16[NUM],Tabla1[[#This Row],[CODIGO]])</f>
        <v>0</v>
      </c>
      <c r="I1991" s="28">
        <f>SUMIFS(Tabla16[ISR RET.],Tabla16[NUM],Tabla1[[#This Row],[CODIGO]])</f>
        <v>0</v>
      </c>
      <c r="J1991" s="28">
        <f>SUMIFS(Tabla16[IVA RET.],Tabla16[NUM],Tabla1[[#This Row],[CODIGO]])</f>
        <v>0</v>
      </c>
      <c r="K1991" t="str">
        <f>FIXED(Tabla1[[#This Row],[TASA 16%]],0)</f>
        <v>0</v>
      </c>
      <c r="L1991" t="str">
        <f>FIXED(Tabla1[[#This Row],[TASA 0%]],0)</f>
        <v>0</v>
      </c>
      <c r="M1991" t="str">
        <f>FIXED(Tabla1[[#This Row],[TASA EXE.]],0)</f>
        <v>0</v>
      </c>
      <c r="N1991" t="str">
        <f>FIXED(Tabla1[[#This Row],[IVA]],0)</f>
        <v>0</v>
      </c>
      <c r="O1991" t="str">
        <f>FIXED(Tabla1[[#This Row],[ISR RET]],0)</f>
        <v>0</v>
      </c>
      <c r="P1991" t="str">
        <f>FIXED(Tabla1[[#This Row],[IVA RET]],0)</f>
        <v>0</v>
      </c>
      <c r="R1991" s="35">
        <f>Tabla1[[#This Row],[TASA 16]]*16%</f>
        <v>0</v>
      </c>
    </row>
    <row r="1992" spans="2:20" x14ac:dyDescent="0.25">
      <c r="B1992" t="str">
        <f>'[1]210 Y RFC'!A1992</f>
        <v>BAGM700615NG7</v>
      </c>
      <c r="C1992" t="str">
        <f>'[1]210 Y RFC'!B1992</f>
        <v>210-1989</v>
      </c>
      <c r="D1992" t="str">
        <f>'[1]210 Y RFC'!C1992</f>
        <v>BARAJAS GARCIA MARIA DE LA LUZ</v>
      </c>
      <c r="E1992" s="28">
        <f>SUMIFS(Tabla16[TASA 16],Tabla16[NUM],Tabla1[[#This Row],[CODIGO]])</f>
        <v>0</v>
      </c>
      <c r="F1992" s="28">
        <f>SUMIFS(Tabla16[TASA 0%],Tabla16[NUM],Tabla1[[#This Row],[CODIGO]])</f>
        <v>0</v>
      </c>
      <c r="G1992" s="28">
        <f>SUMIFS(Tabla16[[EXENTO ]],Tabla16[NUM],Tabla1[[#This Row],[CODIGO]])</f>
        <v>0</v>
      </c>
      <c r="H1992" s="28">
        <f>SUMIFS(Tabla16[IVA],Tabla16[NUM],Tabla1[[#This Row],[CODIGO]])</f>
        <v>0</v>
      </c>
      <c r="I1992" s="28">
        <f>SUMIFS(Tabla16[ISR RET.],Tabla16[NUM],Tabla1[[#This Row],[CODIGO]])</f>
        <v>0</v>
      </c>
      <c r="J1992" s="28">
        <f>SUMIFS(Tabla16[IVA RET.],Tabla16[NUM],Tabla1[[#This Row],[CODIGO]])</f>
        <v>0</v>
      </c>
      <c r="K1992" t="str">
        <f>FIXED(Tabla1[[#This Row],[TASA 16%]],0)</f>
        <v>0</v>
      </c>
      <c r="L1992" t="str">
        <f>FIXED(Tabla1[[#This Row],[TASA 0%]],0)</f>
        <v>0</v>
      </c>
      <c r="M1992" t="str">
        <f>FIXED(Tabla1[[#This Row],[TASA EXE.]],0)</f>
        <v>0</v>
      </c>
      <c r="N1992" t="str">
        <f>FIXED(Tabla1[[#This Row],[IVA]],0)</f>
        <v>0</v>
      </c>
      <c r="O1992" t="str">
        <f>FIXED(Tabla1[[#This Row],[ISR RET]],0)</f>
        <v>0</v>
      </c>
      <c r="P1992" t="str">
        <f>FIXED(Tabla1[[#This Row],[IVA RET]],0)</f>
        <v>0</v>
      </c>
      <c r="R1992" s="35">
        <f>Tabla1[[#This Row],[TASA 16]]*16%</f>
        <v>0</v>
      </c>
    </row>
    <row r="1993" spans="2:20" x14ac:dyDescent="0.25">
      <c r="B1993" t="str">
        <f>'[1]210 Y RFC'!A1993</f>
        <v>EMU080821SP8</v>
      </c>
      <c r="C1993" t="str">
        <f>'[1]210 Y RFC'!B1993</f>
        <v>210-1990</v>
      </c>
      <c r="D1993" t="str">
        <f>'[1]210 Y RFC'!C1993</f>
        <v>EMUVA SA DE CV</v>
      </c>
      <c r="E1993" s="28">
        <f>SUMIFS(Tabla16[TASA 16],Tabla16[NUM],Tabla1[[#This Row],[CODIGO]])</f>
        <v>0</v>
      </c>
      <c r="F1993" s="28">
        <f>SUMIFS(Tabla16[TASA 0%],Tabla16[NUM],Tabla1[[#This Row],[CODIGO]])</f>
        <v>0</v>
      </c>
      <c r="G1993" s="28">
        <f>SUMIFS(Tabla16[[EXENTO ]],Tabla16[NUM],Tabla1[[#This Row],[CODIGO]])</f>
        <v>0</v>
      </c>
      <c r="H1993" s="28">
        <f>SUMIFS(Tabla16[IVA],Tabla16[NUM],Tabla1[[#This Row],[CODIGO]])</f>
        <v>0</v>
      </c>
      <c r="I1993" s="28">
        <f>SUMIFS(Tabla16[ISR RET.],Tabla16[NUM],Tabla1[[#This Row],[CODIGO]])</f>
        <v>0</v>
      </c>
      <c r="J1993" s="28">
        <f>SUMIFS(Tabla16[IVA RET.],Tabla16[NUM],Tabla1[[#This Row],[CODIGO]])</f>
        <v>0</v>
      </c>
      <c r="K1993" t="str">
        <f>FIXED(Tabla1[[#This Row],[TASA 16%]],0)</f>
        <v>0</v>
      </c>
      <c r="L1993" t="str">
        <f>FIXED(Tabla1[[#This Row],[TASA 0%]],0)</f>
        <v>0</v>
      </c>
      <c r="M1993" t="str">
        <f>FIXED(Tabla1[[#This Row],[TASA EXE.]],0)</f>
        <v>0</v>
      </c>
      <c r="N1993" t="str">
        <f>FIXED(Tabla1[[#This Row],[IVA]],0)</f>
        <v>0</v>
      </c>
      <c r="O1993" t="str">
        <f>FIXED(Tabla1[[#This Row],[ISR RET]],0)</f>
        <v>0</v>
      </c>
      <c r="P1993" t="str">
        <f>FIXED(Tabla1[[#This Row],[IVA RET]],0)</f>
        <v>0</v>
      </c>
      <c r="R1993" s="35">
        <f>Tabla1[[#This Row],[TASA 16]]*16%</f>
        <v>0</v>
      </c>
      <c r="T1993" s="67"/>
    </row>
    <row r="1994" spans="2:20" x14ac:dyDescent="0.25">
      <c r="B1994" t="str">
        <f>'[1]210 Y RFC'!A1994</f>
        <v>UWI0905136J2</v>
      </c>
      <c r="C1994" t="str">
        <f>'[1]210 Y RFC'!B1994</f>
        <v>210-1991</v>
      </c>
      <c r="D1994" t="str">
        <f>'[1]210 Y RFC'!C1994</f>
        <v>UNIVERSAL WIPES SA DE CV</v>
      </c>
      <c r="E1994" s="28">
        <f>SUMIFS(Tabla16[TASA 16],Tabla16[NUM],Tabla1[[#This Row],[CODIGO]])</f>
        <v>445252.1875</v>
      </c>
      <c r="F1994" s="28">
        <f>SUMIFS(Tabla16[TASA 0%],Tabla16[NUM],Tabla1[[#This Row],[CODIGO]])</f>
        <v>-7.7500000006693881E-2</v>
      </c>
      <c r="G1994" s="28">
        <f>SUMIFS(Tabla16[[EXENTO ]],Tabla16[NUM],Tabla1[[#This Row],[CODIGO]])</f>
        <v>0</v>
      </c>
      <c r="H1994" s="28">
        <f>SUMIFS(Tabla16[IVA],Tabla16[NUM],Tabla1[[#This Row],[CODIGO]])</f>
        <v>71240.350000000006</v>
      </c>
      <c r="I1994" s="28">
        <f>SUMIFS(Tabla16[ISR RET.],Tabla16[NUM],Tabla1[[#This Row],[CODIGO]])</f>
        <v>0</v>
      </c>
      <c r="J1994" s="28">
        <f>SUMIFS(Tabla16[IVA RET.],Tabla16[NUM],Tabla1[[#This Row],[CODIGO]])</f>
        <v>0</v>
      </c>
      <c r="K1994" t="str">
        <f>FIXED(Tabla1[[#This Row],[TASA 16%]],0)</f>
        <v>445,252</v>
      </c>
      <c r="L1994" t="str">
        <f>FIXED(Tabla1[[#This Row],[TASA 0%]],0)</f>
        <v>0</v>
      </c>
      <c r="M1994" t="str">
        <f>FIXED(Tabla1[[#This Row],[TASA EXE.]],0)</f>
        <v>0</v>
      </c>
      <c r="N1994" t="str">
        <f>FIXED(Tabla1[[#This Row],[IVA]],0)</f>
        <v>71,240</v>
      </c>
      <c r="O1994" t="str">
        <f>FIXED(Tabla1[[#This Row],[ISR RET]],0)</f>
        <v>0</v>
      </c>
      <c r="P1994" t="str">
        <f>FIXED(Tabla1[[#This Row],[IVA RET]],0)</f>
        <v>0</v>
      </c>
      <c r="R1994" s="35">
        <f>Tabla1[[#This Row],[TASA 16]]*16%</f>
        <v>71240.320000000007</v>
      </c>
    </row>
    <row r="1995" spans="2:20" x14ac:dyDescent="0.25">
      <c r="B1995" t="str">
        <f>'[1]210 Y RFC'!A1995</f>
        <v>SAD021217AS7</v>
      </c>
      <c r="C1995" t="str">
        <f>'[1]210 Y RFC'!B1995</f>
        <v>210-1992</v>
      </c>
      <c r="D1995" t="str">
        <f>'[1]210 Y RFC'!C1995</f>
        <v>SANDMX SA</v>
      </c>
      <c r="E1995" s="28">
        <f>SUMIFS(Tabla16[TASA 16],Tabla16[NUM],Tabla1[[#This Row],[CODIGO]])</f>
        <v>0</v>
      </c>
      <c r="F1995" s="28">
        <f>SUMIFS(Tabla16[TASA 0%],Tabla16[NUM],Tabla1[[#This Row],[CODIGO]])</f>
        <v>0</v>
      </c>
      <c r="G1995" s="28">
        <f>SUMIFS(Tabla16[[EXENTO ]],Tabla16[NUM],Tabla1[[#This Row],[CODIGO]])</f>
        <v>0</v>
      </c>
      <c r="H1995" s="28">
        <f>SUMIFS(Tabla16[IVA],Tabla16[NUM],Tabla1[[#This Row],[CODIGO]])</f>
        <v>0</v>
      </c>
      <c r="I1995" s="28">
        <f>SUMIFS(Tabla16[ISR RET.],Tabla16[NUM],Tabla1[[#This Row],[CODIGO]])</f>
        <v>0</v>
      </c>
      <c r="J1995" s="28">
        <f>SUMIFS(Tabla16[IVA RET.],Tabla16[NUM],Tabla1[[#This Row],[CODIGO]])</f>
        <v>0</v>
      </c>
      <c r="K1995" t="str">
        <f>FIXED(Tabla1[[#This Row],[TASA 16%]],0)</f>
        <v>0</v>
      </c>
      <c r="L1995" t="str">
        <f>FIXED(Tabla1[[#This Row],[TASA 0%]],0)</f>
        <v>0</v>
      </c>
      <c r="M1995" t="str">
        <f>FIXED(Tabla1[[#This Row],[TASA EXE.]],0)</f>
        <v>0</v>
      </c>
      <c r="N1995" t="str">
        <f>FIXED(Tabla1[[#This Row],[IVA]],0)</f>
        <v>0</v>
      </c>
      <c r="O1995" t="str">
        <f>FIXED(Tabla1[[#This Row],[ISR RET]],0)</f>
        <v>0</v>
      </c>
      <c r="P1995" t="str">
        <f>FIXED(Tabla1[[#This Row],[IVA RET]],0)</f>
        <v>0</v>
      </c>
      <c r="R1995" s="35">
        <f>Tabla1[[#This Row],[TASA 16]]*16%</f>
        <v>0</v>
      </c>
    </row>
    <row r="1996" spans="2:20" x14ac:dyDescent="0.25">
      <c r="B1996" t="str">
        <f>'[1]210 Y RFC'!A1996</f>
        <v>PCJ181230EP2</v>
      </c>
      <c r="C1996" t="str">
        <f>'[1]210 Y RFC'!B1996</f>
        <v>210-1993</v>
      </c>
      <c r="D1996" t="str">
        <f>'[1]210 Y RFC'!C1996</f>
        <v>PROCTER CLEAN JLG SA DE CV</v>
      </c>
      <c r="E1996" s="28">
        <f>SUMIFS(Tabla16[TASA 16],Tabla16[NUM],Tabla1[[#This Row],[CODIGO]])</f>
        <v>0</v>
      </c>
      <c r="F1996" s="28">
        <f>SUMIFS(Tabla16[TASA 0%],Tabla16[NUM],Tabla1[[#This Row],[CODIGO]])</f>
        <v>0</v>
      </c>
      <c r="G1996" s="28">
        <f>SUMIFS(Tabla16[[EXENTO ]],Tabla16[NUM],Tabla1[[#This Row],[CODIGO]])</f>
        <v>0</v>
      </c>
      <c r="H1996" s="28">
        <f>SUMIFS(Tabla16[IVA],Tabla16[NUM],Tabla1[[#This Row],[CODIGO]])</f>
        <v>0</v>
      </c>
      <c r="I1996" s="28">
        <f>SUMIFS(Tabla16[ISR RET.],Tabla16[NUM],Tabla1[[#This Row],[CODIGO]])</f>
        <v>0</v>
      </c>
      <c r="J1996" s="28">
        <f>SUMIFS(Tabla16[IVA RET.],Tabla16[NUM],Tabla1[[#This Row],[CODIGO]])</f>
        <v>0</v>
      </c>
      <c r="K1996" t="str">
        <f>FIXED(Tabla1[[#This Row],[TASA 16%]],0)</f>
        <v>0</v>
      </c>
      <c r="L1996" t="str">
        <f>FIXED(Tabla1[[#This Row],[TASA 0%]],0)</f>
        <v>0</v>
      </c>
      <c r="M1996" t="str">
        <f>FIXED(Tabla1[[#This Row],[TASA EXE.]],0)</f>
        <v>0</v>
      </c>
      <c r="N1996" t="str">
        <f>FIXED(Tabla1[[#This Row],[IVA]],0)</f>
        <v>0</v>
      </c>
      <c r="O1996" t="str">
        <f>FIXED(Tabla1[[#This Row],[ISR RET]],0)</f>
        <v>0</v>
      </c>
      <c r="P1996" t="str">
        <f>FIXED(Tabla1[[#This Row],[IVA RET]],0)</f>
        <v>0</v>
      </c>
      <c r="R1996" s="35">
        <f>Tabla1[[#This Row],[TASA 16]]*16%</f>
        <v>0</v>
      </c>
    </row>
    <row r="1997" spans="2:20" x14ac:dyDescent="0.25">
      <c r="B1997" t="str">
        <f>'[1]210 Y RFC'!A1997</f>
        <v>ANB941208KD7</v>
      </c>
      <c r="C1997" t="str">
        <f>'[1]210 Y RFC'!B1997</f>
        <v>210-1994</v>
      </c>
      <c r="D1997" t="str">
        <f>'[1]210 Y RFC'!C1997</f>
        <v>ALIMENTOS NATURALES DEL BAJIO SA DE CV</v>
      </c>
      <c r="E1997" s="28">
        <f>SUMIFS(Tabla16[TASA 16],Tabla16[NUM],Tabla1[[#This Row],[CODIGO]])</f>
        <v>0</v>
      </c>
      <c r="F1997" s="28">
        <f>SUMIFS(Tabla16[TASA 0%],Tabla16[NUM],Tabla1[[#This Row],[CODIGO]])</f>
        <v>0</v>
      </c>
      <c r="G1997" s="28">
        <f>SUMIFS(Tabla16[[EXENTO ]],Tabla16[NUM],Tabla1[[#This Row],[CODIGO]])</f>
        <v>0</v>
      </c>
      <c r="H1997" s="28">
        <f>SUMIFS(Tabla16[IVA],Tabla16[NUM],Tabla1[[#This Row],[CODIGO]])</f>
        <v>0</v>
      </c>
      <c r="I1997" s="28">
        <f>SUMIFS(Tabla16[ISR RET.],Tabla16[NUM],Tabla1[[#This Row],[CODIGO]])</f>
        <v>0</v>
      </c>
      <c r="J1997" s="28">
        <f>SUMIFS(Tabla16[IVA RET.],Tabla16[NUM],Tabla1[[#This Row],[CODIGO]])</f>
        <v>0</v>
      </c>
      <c r="K1997" t="str">
        <f>FIXED(Tabla1[[#This Row],[TASA 16%]],0)</f>
        <v>0</v>
      </c>
      <c r="L1997" t="str">
        <f>FIXED(Tabla1[[#This Row],[TASA 0%]],0)</f>
        <v>0</v>
      </c>
      <c r="M1997" t="str">
        <f>FIXED(Tabla1[[#This Row],[TASA EXE.]],0)</f>
        <v>0</v>
      </c>
      <c r="N1997" t="str">
        <f>FIXED(Tabla1[[#This Row],[IVA]],0)</f>
        <v>0</v>
      </c>
      <c r="O1997" t="str">
        <f>FIXED(Tabla1[[#This Row],[ISR RET]],0)</f>
        <v>0</v>
      </c>
      <c r="P1997" t="str">
        <f>FIXED(Tabla1[[#This Row],[IVA RET]],0)</f>
        <v>0</v>
      </c>
      <c r="R1997" s="35">
        <f>Tabla1[[#This Row],[TASA 16]]*16%</f>
        <v>0</v>
      </c>
    </row>
    <row r="1998" spans="2:20" x14ac:dyDescent="0.25">
      <c r="B1998" t="str">
        <f>'[1]210 Y RFC'!A1998</f>
        <v>DDI081119FX8</v>
      </c>
      <c r="C1998" t="str">
        <f>'[1]210 Y RFC'!B1998</f>
        <v>210-1995</v>
      </c>
      <c r="D1998" t="str">
        <f>'[1]210 Y RFC'!C1998</f>
        <v>DARO DISTRIBUIDORA SA DE CV</v>
      </c>
      <c r="E1998" s="28">
        <f>SUMIFS(Tabla16[TASA 16],Tabla16[NUM],Tabla1[[#This Row],[CODIGO]])</f>
        <v>0</v>
      </c>
      <c r="F1998" s="28">
        <f>SUMIFS(Tabla16[TASA 0%],Tabla16[NUM],Tabla1[[#This Row],[CODIGO]])</f>
        <v>0</v>
      </c>
      <c r="G1998" s="28">
        <f>SUMIFS(Tabla16[[EXENTO ]],Tabla16[NUM],Tabla1[[#This Row],[CODIGO]])</f>
        <v>0</v>
      </c>
      <c r="H1998" s="28">
        <f>SUMIFS(Tabla16[IVA],Tabla16[NUM],Tabla1[[#This Row],[CODIGO]])</f>
        <v>0</v>
      </c>
      <c r="I1998" s="28">
        <f>SUMIFS(Tabla16[ISR RET.],Tabla16[NUM],Tabla1[[#This Row],[CODIGO]])</f>
        <v>0</v>
      </c>
      <c r="J1998" s="28">
        <f>SUMIFS(Tabla16[IVA RET.],Tabla16[NUM],Tabla1[[#This Row],[CODIGO]])</f>
        <v>0</v>
      </c>
      <c r="K1998" t="str">
        <f>FIXED(Tabla1[[#This Row],[TASA 16%]],0)</f>
        <v>0</v>
      </c>
      <c r="L1998" t="str">
        <f>FIXED(Tabla1[[#This Row],[TASA 0%]],0)</f>
        <v>0</v>
      </c>
      <c r="M1998" t="str">
        <f>FIXED(Tabla1[[#This Row],[TASA EXE.]],0)</f>
        <v>0</v>
      </c>
      <c r="N1998" t="str">
        <f>FIXED(Tabla1[[#This Row],[IVA]],0)</f>
        <v>0</v>
      </c>
      <c r="O1998" t="str">
        <f>FIXED(Tabla1[[#This Row],[ISR RET]],0)</f>
        <v>0</v>
      </c>
      <c r="P1998" t="str">
        <f>FIXED(Tabla1[[#This Row],[IVA RET]],0)</f>
        <v>0</v>
      </c>
      <c r="R1998" s="35">
        <f>Tabla1[[#This Row],[TASA 16]]*16%</f>
        <v>0</v>
      </c>
    </row>
    <row r="1999" spans="2:20" x14ac:dyDescent="0.25">
      <c r="B1999" t="str">
        <f>'[1]210 Y RFC'!A1999</f>
        <v>MFU060112AF6</v>
      </c>
      <c r="C1999" t="str">
        <f>'[1]210 Y RFC'!B1999</f>
        <v>210-1996</v>
      </c>
      <c r="D1999" t="str">
        <f>'[1]210 Y RFC'!C1999</f>
        <v>MOBILIARIO FUNCIONAL SA DE CV</v>
      </c>
      <c r="E1999" s="28">
        <f>SUMIFS(Tabla16[TASA 16],Tabla16[NUM],Tabla1[[#This Row],[CODIGO]])</f>
        <v>0</v>
      </c>
      <c r="F1999" s="28">
        <f>SUMIFS(Tabla16[TASA 0%],Tabla16[NUM],Tabla1[[#This Row],[CODIGO]])</f>
        <v>0</v>
      </c>
      <c r="G1999" s="28">
        <f>SUMIFS(Tabla16[[EXENTO ]],Tabla16[NUM],Tabla1[[#This Row],[CODIGO]])</f>
        <v>0</v>
      </c>
      <c r="H1999" s="28">
        <f>SUMIFS(Tabla16[IVA],Tabla16[NUM],Tabla1[[#This Row],[CODIGO]])</f>
        <v>0</v>
      </c>
      <c r="I1999" s="28">
        <f>SUMIFS(Tabla16[ISR RET.],Tabla16[NUM],Tabla1[[#This Row],[CODIGO]])</f>
        <v>0</v>
      </c>
      <c r="J1999" s="28">
        <f>SUMIFS(Tabla16[IVA RET.],Tabla16[NUM],Tabla1[[#This Row],[CODIGO]])</f>
        <v>0</v>
      </c>
      <c r="K1999" t="str">
        <f>FIXED(Tabla1[[#This Row],[TASA 16%]],0)</f>
        <v>0</v>
      </c>
      <c r="L1999" t="str">
        <f>FIXED(Tabla1[[#This Row],[TASA 0%]],0)</f>
        <v>0</v>
      </c>
      <c r="M1999" t="str">
        <f>FIXED(Tabla1[[#This Row],[TASA EXE.]],0)</f>
        <v>0</v>
      </c>
      <c r="N1999" t="str">
        <f>FIXED(Tabla1[[#This Row],[IVA]],0)</f>
        <v>0</v>
      </c>
      <c r="O1999" t="str">
        <f>FIXED(Tabla1[[#This Row],[ISR RET]],0)</f>
        <v>0</v>
      </c>
      <c r="P1999" t="str">
        <f>FIXED(Tabla1[[#This Row],[IVA RET]],0)</f>
        <v>0</v>
      </c>
      <c r="R1999" s="35">
        <f>Tabla1[[#This Row],[TASA 16]]*16%</f>
        <v>0</v>
      </c>
    </row>
    <row r="2000" spans="2:20" x14ac:dyDescent="0.25">
      <c r="B2000" t="str">
        <f>'[1]210 Y RFC'!A2000</f>
        <v>HENM740923915</v>
      </c>
      <c r="C2000" t="str">
        <f>'[1]210 Y RFC'!B2000</f>
        <v>210-1997</v>
      </c>
      <c r="D2000" t="str">
        <f>'[1]210 Y RFC'!C2000</f>
        <v>HERNANDEZ NAVARRO MIGUEL ANGEL</v>
      </c>
      <c r="E2000" s="28">
        <f>SUMIFS(Tabla16[TASA 16],Tabla16[NUM],Tabla1[[#This Row],[CODIGO]])</f>
        <v>0</v>
      </c>
      <c r="F2000" s="28">
        <f>SUMIFS(Tabla16[TASA 0%],Tabla16[NUM],Tabla1[[#This Row],[CODIGO]])</f>
        <v>0</v>
      </c>
      <c r="G2000" s="28">
        <f>SUMIFS(Tabla16[[EXENTO ]],Tabla16[NUM],Tabla1[[#This Row],[CODIGO]])</f>
        <v>0</v>
      </c>
      <c r="H2000" s="28">
        <f>SUMIFS(Tabla16[IVA],Tabla16[NUM],Tabla1[[#This Row],[CODIGO]])</f>
        <v>0</v>
      </c>
      <c r="I2000" s="28">
        <f>SUMIFS(Tabla16[ISR RET.],Tabla16[NUM],Tabla1[[#This Row],[CODIGO]])</f>
        <v>0</v>
      </c>
      <c r="J2000" s="28">
        <f>SUMIFS(Tabla16[IVA RET.],Tabla16[NUM],Tabla1[[#This Row],[CODIGO]])</f>
        <v>0</v>
      </c>
      <c r="K2000" t="str">
        <f>FIXED(Tabla1[[#This Row],[TASA 16%]],0)</f>
        <v>0</v>
      </c>
      <c r="L2000" t="str">
        <f>FIXED(Tabla1[[#This Row],[TASA 0%]],0)</f>
        <v>0</v>
      </c>
      <c r="M2000" t="str">
        <f>FIXED(Tabla1[[#This Row],[TASA EXE.]],0)</f>
        <v>0</v>
      </c>
      <c r="N2000" t="str">
        <f>FIXED(Tabla1[[#This Row],[IVA]],0)</f>
        <v>0</v>
      </c>
      <c r="O2000" t="str">
        <f>FIXED(Tabla1[[#This Row],[ISR RET]],0)</f>
        <v>0</v>
      </c>
      <c r="P2000" t="str">
        <f>FIXED(Tabla1[[#This Row],[IVA RET]],0)</f>
        <v>0</v>
      </c>
      <c r="R2000" s="35">
        <f>Tabla1[[#This Row],[TASA 16]]*16%</f>
        <v>0</v>
      </c>
    </row>
    <row r="2001" spans="2:18" x14ac:dyDescent="0.25">
      <c r="B2001" t="str">
        <f>'[1]210 Y RFC'!A2001</f>
        <v>APS020621G66</v>
      </c>
      <c r="C2001" t="str">
        <f>'[1]210 Y RFC'!B2001</f>
        <v>210-1998</v>
      </c>
      <c r="D2001" t="str">
        <f>'[1]210 Y RFC'!C2001</f>
        <v>ARMSTRONG PRIVATE SECURITY DE MEXICO SA DE CV</v>
      </c>
      <c r="E2001" s="28">
        <f>SUMIFS(Tabla16[TASA 16],Tabla16[NUM],Tabla1[[#This Row],[CODIGO]])</f>
        <v>0</v>
      </c>
      <c r="F2001" s="28">
        <f>SUMIFS(Tabla16[TASA 0%],Tabla16[NUM],Tabla1[[#This Row],[CODIGO]])</f>
        <v>0</v>
      </c>
      <c r="G2001" s="28">
        <f>SUMIFS(Tabla16[[EXENTO ]],Tabla16[NUM],Tabla1[[#This Row],[CODIGO]])</f>
        <v>0</v>
      </c>
      <c r="H2001" s="28">
        <f>SUMIFS(Tabla16[IVA],Tabla16[NUM],Tabla1[[#This Row],[CODIGO]])</f>
        <v>0</v>
      </c>
      <c r="I2001" s="28">
        <f>SUMIFS(Tabla16[ISR RET.],Tabla16[NUM],Tabla1[[#This Row],[CODIGO]])</f>
        <v>0</v>
      </c>
      <c r="J2001" s="28">
        <f>SUMIFS(Tabla16[IVA RET.],Tabla16[NUM],Tabla1[[#This Row],[CODIGO]])</f>
        <v>0</v>
      </c>
      <c r="K2001" t="str">
        <f>FIXED(Tabla1[[#This Row],[TASA 16%]],0)</f>
        <v>0</v>
      </c>
      <c r="L2001" t="str">
        <f>FIXED(Tabla1[[#This Row],[TASA 0%]],0)</f>
        <v>0</v>
      </c>
      <c r="M2001" t="str">
        <f>FIXED(Tabla1[[#This Row],[TASA EXE.]],0)</f>
        <v>0</v>
      </c>
      <c r="N2001" t="str">
        <f>FIXED(Tabla1[[#This Row],[IVA]],0)</f>
        <v>0</v>
      </c>
      <c r="O2001" t="str">
        <f>FIXED(Tabla1[[#This Row],[ISR RET]],0)</f>
        <v>0</v>
      </c>
      <c r="P2001" t="str">
        <f>FIXED(Tabla1[[#This Row],[IVA RET]],0)</f>
        <v>0</v>
      </c>
      <c r="R2001" s="35">
        <f>Tabla1[[#This Row],[TASA 16]]*16%</f>
        <v>0</v>
      </c>
    </row>
    <row r="2002" spans="2:18" x14ac:dyDescent="0.25">
      <c r="B2002" t="str">
        <f>'[1]210 Y RFC'!A2002</f>
        <v>GUVJ500518MV0</v>
      </c>
      <c r="C2002" t="str">
        <f>'[1]210 Y RFC'!B2002</f>
        <v>210-1999</v>
      </c>
      <c r="D2002" t="str">
        <f>'[1]210 Y RFC'!C2002</f>
        <v>GUERRERO VAZQUEZ J ASCENCION</v>
      </c>
      <c r="E2002" s="28">
        <f>SUMIFS(Tabla16[TASA 16],Tabla16[NUM],Tabla1[[#This Row],[CODIGO]])</f>
        <v>0</v>
      </c>
      <c r="F2002" s="28">
        <f>SUMIFS(Tabla16[TASA 0%],Tabla16[NUM],Tabla1[[#This Row],[CODIGO]])</f>
        <v>0</v>
      </c>
      <c r="G2002" s="28">
        <f>SUMIFS(Tabla16[[EXENTO ]],Tabla16[NUM],Tabla1[[#This Row],[CODIGO]])</f>
        <v>0</v>
      </c>
      <c r="H2002" s="28">
        <f>SUMIFS(Tabla16[IVA],Tabla16[NUM],Tabla1[[#This Row],[CODIGO]])</f>
        <v>0</v>
      </c>
      <c r="I2002" s="28">
        <f>SUMIFS(Tabla16[ISR RET.],Tabla16[NUM],Tabla1[[#This Row],[CODIGO]])</f>
        <v>0</v>
      </c>
      <c r="J2002" s="28">
        <f>SUMIFS(Tabla16[IVA RET.],Tabla16[NUM],Tabla1[[#This Row],[CODIGO]])</f>
        <v>0</v>
      </c>
      <c r="K2002" t="str">
        <f>FIXED(Tabla1[[#This Row],[TASA 16%]],0)</f>
        <v>0</v>
      </c>
      <c r="L2002" t="str">
        <f>FIXED(Tabla1[[#This Row],[TASA 0%]],0)</f>
        <v>0</v>
      </c>
      <c r="M2002" t="str">
        <f>FIXED(Tabla1[[#This Row],[TASA EXE.]],0)</f>
        <v>0</v>
      </c>
      <c r="N2002" t="str">
        <f>FIXED(Tabla1[[#This Row],[IVA]],0)</f>
        <v>0</v>
      </c>
      <c r="O2002" t="str">
        <f>FIXED(Tabla1[[#This Row],[ISR RET]],0)</f>
        <v>0</v>
      </c>
      <c r="P2002" t="str">
        <f>FIXED(Tabla1[[#This Row],[IVA RET]],0)</f>
        <v>0</v>
      </c>
      <c r="R2002" s="35">
        <f>Tabla1[[#This Row],[TASA 16]]*16%</f>
        <v>0</v>
      </c>
    </row>
    <row r="2003" spans="2:18" x14ac:dyDescent="0.25">
      <c r="B2003" t="str">
        <f>'[1]210 Y RFC'!A2003</f>
        <v>COLS7808267DA</v>
      </c>
      <c r="C2003" t="str">
        <f>'[1]210 Y RFC'!B2003</f>
        <v>210-2000</v>
      </c>
      <c r="D2003" t="str">
        <f>'[1]210 Y RFC'!C2003</f>
        <v>CORTES DE LOA SERGIO</v>
      </c>
      <c r="E2003" s="28">
        <f>SUMIFS(Tabla16[TASA 16],Tabla16[NUM],Tabla1[[#This Row],[CODIGO]])</f>
        <v>0</v>
      </c>
      <c r="F2003" s="28">
        <f>SUMIFS(Tabla16[TASA 0%],Tabla16[NUM],Tabla1[[#This Row],[CODIGO]])</f>
        <v>0</v>
      </c>
      <c r="G2003" s="28">
        <f>SUMIFS(Tabla16[[EXENTO ]],Tabla16[NUM],Tabla1[[#This Row],[CODIGO]])</f>
        <v>0</v>
      </c>
      <c r="H2003" s="28">
        <f>SUMIFS(Tabla16[IVA],Tabla16[NUM],Tabla1[[#This Row],[CODIGO]])</f>
        <v>0</v>
      </c>
      <c r="I2003" s="28">
        <f>SUMIFS(Tabla16[ISR RET.],Tabla16[NUM],Tabla1[[#This Row],[CODIGO]])</f>
        <v>0</v>
      </c>
      <c r="J2003" s="28">
        <f>SUMIFS(Tabla16[IVA RET.],Tabla16[NUM],Tabla1[[#This Row],[CODIGO]])</f>
        <v>0</v>
      </c>
      <c r="K2003" t="str">
        <f>FIXED(Tabla1[[#This Row],[TASA 16%]],0)</f>
        <v>0</v>
      </c>
      <c r="L2003" t="str">
        <f>FIXED(Tabla1[[#This Row],[TASA 0%]],0)</f>
        <v>0</v>
      </c>
      <c r="M2003" t="str">
        <f>FIXED(Tabla1[[#This Row],[TASA EXE.]],0)</f>
        <v>0</v>
      </c>
      <c r="N2003" t="str">
        <f>FIXED(Tabla1[[#This Row],[IVA]],0)</f>
        <v>0</v>
      </c>
      <c r="O2003" t="str">
        <f>FIXED(Tabla1[[#This Row],[ISR RET]],0)</f>
        <v>0</v>
      </c>
      <c r="P2003" t="str">
        <f>FIXED(Tabla1[[#This Row],[IVA RET]],0)</f>
        <v>0</v>
      </c>
      <c r="R2003" s="35">
        <f>Tabla1[[#This Row],[TASA 16]]*16%</f>
        <v>0</v>
      </c>
    </row>
    <row r="2004" spans="2:18" x14ac:dyDescent="0.25">
      <c r="B2004" t="str">
        <f>'[1]210 Y RFC'!A2004</f>
        <v>VIAJ690210TR6</v>
      </c>
      <c r="C2004" t="str">
        <f>'[1]210 Y RFC'!B2004</f>
        <v>210-2001</v>
      </c>
      <c r="D2004" t="str">
        <f>'[1]210 Y RFC'!C2004</f>
        <v>VILLASEÑOR ACEVES JUAN MANUEL</v>
      </c>
      <c r="E2004" s="28">
        <f>SUMIFS(Tabla16[TASA 16],Tabla16[NUM],Tabla1[[#This Row],[CODIGO]])</f>
        <v>0</v>
      </c>
      <c r="F2004" s="28">
        <f>SUMIFS(Tabla16[TASA 0%],Tabla16[NUM],Tabla1[[#This Row],[CODIGO]])</f>
        <v>0</v>
      </c>
      <c r="G2004" s="28">
        <f>SUMIFS(Tabla16[[EXENTO ]],Tabla16[NUM],Tabla1[[#This Row],[CODIGO]])</f>
        <v>0</v>
      </c>
      <c r="H2004" s="28">
        <f>SUMIFS(Tabla16[IVA],Tabla16[NUM],Tabla1[[#This Row],[CODIGO]])</f>
        <v>0</v>
      </c>
      <c r="I2004" s="28">
        <f>SUMIFS(Tabla16[ISR RET.],Tabla16[NUM],Tabla1[[#This Row],[CODIGO]])</f>
        <v>0</v>
      </c>
      <c r="J2004" s="28">
        <f>SUMIFS(Tabla16[IVA RET.],Tabla16[NUM],Tabla1[[#This Row],[CODIGO]])</f>
        <v>0</v>
      </c>
      <c r="K2004" t="str">
        <f>FIXED(Tabla1[[#This Row],[TASA 16%]],0)</f>
        <v>0</v>
      </c>
      <c r="L2004" t="str">
        <f>FIXED(Tabla1[[#This Row],[TASA 0%]],0)</f>
        <v>0</v>
      </c>
      <c r="M2004" t="str">
        <f>FIXED(Tabla1[[#This Row],[TASA EXE.]],0)</f>
        <v>0</v>
      </c>
      <c r="N2004" t="str">
        <f>FIXED(Tabla1[[#This Row],[IVA]],0)</f>
        <v>0</v>
      </c>
      <c r="O2004" t="str">
        <f>FIXED(Tabla1[[#This Row],[ISR RET]],0)</f>
        <v>0</v>
      </c>
      <c r="P2004" t="str">
        <f>FIXED(Tabla1[[#This Row],[IVA RET]],0)</f>
        <v>0</v>
      </c>
      <c r="R2004" s="35">
        <f>Tabla1[[#This Row],[TASA 16]]*16%</f>
        <v>0</v>
      </c>
    </row>
    <row r="2005" spans="2:18" x14ac:dyDescent="0.25">
      <c r="B2005" t="str">
        <f>'[1]210 Y RFC'!A2005</f>
        <v>FIGR700211A5A</v>
      </c>
      <c r="C2005" t="str">
        <f>'[1]210 Y RFC'!B2005</f>
        <v>210-2002</v>
      </c>
      <c r="D2005" t="str">
        <f>'[1]210 Y RFC'!C2005</f>
        <v>FRIAS GONZALEZ RICARDO</v>
      </c>
      <c r="E2005" s="28">
        <f>SUMIFS(Tabla16[TASA 16],Tabla16[NUM],Tabla1[[#This Row],[CODIGO]])</f>
        <v>0</v>
      </c>
      <c r="F2005" s="28">
        <f>SUMIFS(Tabla16[TASA 0%],Tabla16[NUM],Tabla1[[#This Row],[CODIGO]])</f>
        <v>0</v>
      </c>
      <c r="G2005" s="28">
        <f>SUMIFS(Tabla16[[EXENTO ]],Tabla16[NUM],Tabla1[[#This Row],[CODIGO]])</f>
        <v>0</v>
      </c>
      <c r="H2005" s="28">
        <f>SUMIFS(Tabla16[IVA],Tabla16[NUM],Tabla1[[#This Row],[CODIGO]])</f>
        <v>0</v>
      </c>
      <c r="I2005" s="28">
        <f>SUMIFS(Tabla16[ISR RET.],Tabla16[NUM],Tabla1[[#This Row],[CODIGO]])</f>
        <v>0</v>
      </c>
      <c r="J2005" s="28">
        <f>SUMIFS(Tabla16[IVA RET.],Tabla16[NUM],Tabla1[[#This Row],[CODIGO]])</f>
        <v>0</v>
      </c>
      <c r="K2005" t="str">
        <f>FIXED(Tabla1[[#This Row],[TASA 16%]],0)</f>
        <v>0</v>
      </c>
      <c r="L2005" t="str">
        <f>FIXED(Tabla1[[#This Row],[TASA 0%]],0)</f>
        <v>0</v>
      </c>
      <c r="M2005" t="str">
        <f>FIXED(Tabla1[[#This Row],[TASA EXE.]],0)</f>
        <v>0</v>
      </c>
      <c r="N2005" t="str">
        <f>FIXED(Tabla1[[#This Row],[IVA]],0)</f>
        <v>0</v>
      </c>
      <c r="O2005" t="str">
        <f>FIXED(Tabla1[[#This Row],[ISR RET]],0)</f>
        <v>0</v>
      </c>
      <c r="P2005" t="str">
        <f>FIXED(Tabla1[[#This Row],[IVA RET]],0)</f>
        <v>0</v>
      </c>
      <c r="R2005" s="35">
        <f>Tabla1[[#This Row],[TASA 16]]*16%</f>
        <v>0</v>
      </c>
    </row>
    <row r="2006" spans="2:18" x14ac:dyDescent="0.25">
      <c r="B2006" t="str">
        <f>'[1]210 Y RFC'!A2006</f>
        <v>PHN000428787</v>
      </c>
      <c r="C2006" t="str">
        <f>'[1]210 Y RFC'!B2006</f>
        <v>210-2003</v>
      </c>
      <c r="D2006" t="str">
        <f>'[1]210 Y RFC'!C2006</f>
        <v>PANAMERICAN HEALTH NETWORK DE MEXICO SA DE CV</v>
      </c>
      <c r="E2006" s="28">
        <f>SUMIFS(Tabla16[TASA 16],Tabla16[NUM],Tabla1[[#This Row],[CODIGO]])</f>
        <v>0</v>
      </c>
      <c r="F2006" s="28">
        <f>SUMIFS(Tabla16[TASA 0%],Tabla16[NUM],Tabla1[[#This Row],[CODIGO]])</f>
        <v>0</v>
      </c>
      <c r="G2006" s="28">
        <f>SUMIFS(Tabla16[[EXENTO ]],Tabla16[NUM],Tabla1[[#This Row],[CODIGO]])</f>
        <v>0</v>
      </c>
      <c r="H2006" s="28">
        <f>SUMIFS(Tabla16[IVA],Tabla16[NUM],Tabla1[[#This Row],[CODIGO]])</f>
        <v>0</v>
      </c>
      <c r="I2006" s="28">
        <f>SUMIFS(Tabla16[ISR RET.],Tabla16[NUM],Tabla1[[#This Row],[CODIGO]])</f>
        <v>0</v>
      </c>
      <c r="J2006" s="28">
        <f>SUMIFS(Tabla16[IVA RET.],Tabla16[NUM],Tabla1[[#This Row],[CODIGO]])</f>
        <v>0</v>
      </c>
      <c r="K2006" t="str">
        <f>FIXED(Tabla1[[#This Row],[TASA 16%]],0)</f>
        <v>0</v>
      </c>
      <c r="L2006" t="str">
        <f>FIXED(Tabla1[[#This Row],[TASA 0%]],0)</f>
        <v>0</v>
      </c>
      <c r="M2006" t="str">
        <f>FIXED(Tabla1[[#This Row],[TASA EXE.]],0)</f>
        <v>0</v>
      </c>
      <c r="N2006" t="str">
        <f>FIXED(Tabla1[[#This Row],[IVA]],0)</f>
        <v>0</v>
      </c>
      <c r="O2006" t="str">
        <f>FIXED(Tabla1[[#This Row],[ISR RET]],0)</f>
        <v>0</v>
      </c>
      <c r="P2006" t="str">
        <f>FIXED(Tabla1[[#This Row],[IVA RET]],0)</f>
        <v>0</v>
      </c>
      <c r="R2006" s="35">
        <f>Tabla1[[#This Row],[TASA 16]]*16%</f>
        <v>0</v>
      </c>
    </row>
    <row r="2007" spans="2:18" x14ac:dyDescent="0.25">
      <c r="B2007" t="str">
        <f>'[1]210 Y RFC'!A2007</f>
        <v>ASQ950912Q71</v>
      </c>
      <c r="C2007" t="str">
        <f>'[1]210 Y RFC'!B2007</f>
        <v>210-2004</v>
      </c>
      <c r="D2007" t="str">
        <f>'[1]210 Y RFC'!C2007</f>
        <v>ALIMENTOS SELECTOS DE QUERETARO SA DE CV</v>
      </c>
      <c r="E2007" s="28">
        <f>SUMIFS(Tabla16[TASA 16],Tabla16[NUM],Tabla1[[#This Row],[CODIGO]])</f>
        <v>0</v>
      </c>
      <c r="F2007" s="28">
        <f>SUMIFS(Tabla16[TASA 0%],Tabla16[NUM],Tabla1[[#This Row],[CODIGO]])</f>
        <v>0</v>
      </c>
      <c r="G2007" s="28">
        <f>SUMIFS(Tabla16[[EXENTO ]],Tabla16[NUM],Tabla1[[#This Row],[CODIGO]])</f>
        <v>0</v>
      </c>
      <c r="H2007" s="28">
        <f>SUMIFS(Tabla16[IVA],Tabla16[NUM],Tabla1[[#This Row],[CODIGO]])</f>
        <v>0</v>
      </c>
      <c r="I2007" s="28">
        <f>SUMIFS(Tabla16[ISR RET.],Tabla16[NUM],Tabla1[[#This Row],[CODIGO]])</f>
        <v>0</v>
      </c>
      <c r="J2007" s="28">
        <f>SUMIFS(Tabla16[IVA RET.],Tabla16[NUM],Tabla1[[#This Row],[CODIGO]])</f>
        <v>0</v>
      </c>
      <c r="K2007" t="str">
        <f>FIXED(Tabla1[[#This Row],[TASA 16%]],0)</f>
        <v>0</v>
      </c>
      <c r="L2007" t="str">
        <f>FIXED(Tabla1[[#This Row],[TASA 0%]],0)</f>
        <v>0</v>
      </c>
      <c r="M2007" t="str">
        <f>FIXED(Tabla1[[#This Row],[TASA EXE.]],0)</f>
        <v>0</v>
      </c>
      <c r="N2007" t="str">
        <f>FIXED(Tabla1[[#This Row],[IVA]],0)</f>
        <v>0</v>
      </c>
      <c r="O2007" t="str">
        <f>FIXED(Tabla1[[#This Row],[ISR RET]],0)</f>
        <v>0</v>
      </c>
      <c r="P2007" t="str">
        <f>FIXED(Tabla1[[#This Row],[IVA RET]],0)</f>
        <v>0</v>
      </c>
      <c r="R2007" s="35">
        <f>Tabla1[[#This Row],[TASA 16]]*16%</f>
        <v>0</v>
      </c>
    </row>
    <row r="2008" spans="2:18" x14ac:dyDescent="0.25">
      <c r="B2008" t="str">
        <f>'[1]210 Y RFC'!A2008</f>
        <v>GAC090218NG8</v>
      </c>
      <c r="C2008" t="str">
        <f>'[1]210 Y RFC'!B2008</f>
        <v>210-2005</v>
      </c>
      <c r="D2008" t="str">
        <f>'[1]210 Y RFC'!C2008</f>
        <v>GEL AND CREAM EUGYN SA DE CV</v>
      </c>
      <c r="E2008" s="28">
        <f>SUMIFS(Tabla16[TASA 16],Tabla16[NUM],Tabla1[[#This Row],[CODIGO]])</f>
        <v>0</v>
      </c>
      <c r="F2008" s="28">
        <f>SUMIFS(Tabla16[TASA 0%],Tabla16[NUM],Tabla1[[#This Row],[CODIGO]])</f>
        <v>0</v>
      </c>
      <c r="G2008" s="28">
        <f>SUMIFS(Tabla16[[EXENTO ]],Tabla16[NUM],Tabla1[[#This Row],[CODIGO]])</f>
        <v>0</v>
      </c>
      <c r="H2008" s="28">
        <f>SUMIFS(Tabla16[IVA],Tabla16[NUM],Tabla1[[#This Row],[CODIGO]])</f>
        <v>0</v>
      </c>
      <c r="I2008" s="28">
        <f>SUMIFS(Tabla16[ISR RET.],Tabla16[NUM],Tabla1[[#This Row],[CODIGO]])</f>
        <v>0</v>
      </c>
      <c r="J2008" s="28">
        <f>SUMIFS(Tabla16[IVA RET.],Tabla16[NUM],Tabla1[[#This Row],[CODIGO]])</f>
        <v>0</v>
      </c>
      <c r="K2008" t="str">
        <f>FIXED(Tabla1[[#This Row],[TASA 16%]],0)</f>
        <v>0</v>
      </c>
      <c r="L2008" t="str">
        <f>FIXED(Tabla1[[#This Row],[TASA 0%]],0)</f>
        <v>0</v>
      </c>
      <c r="M2008" t="str">
        <f>FIXED(Tabla1[[#This Row],[TASA EXE.]],0)</f>
        <v>0</v>
      </c>
      <c r="N2008" t="str">
        <f>FIXED(Tabla1[[#This Row],[IVA]],0)</f>
        <v>0</v>
      </c>
      <c r="O2008" t="str">
        <f>FIXED(Tabla1[[#This Row],[ISR RET]],0)</f>
        <v>0</v>
      </c>
      <c r="P2008" t="str">
        <f>FIXED(Tabla1[[#This Row],[IVA RET]],0)</f>
        <v>0</v>
      </c>
      <c r="R2008" s="35">
        <f>Tabla1[[#This Row],[TASA 16]]*16%</f>
        <v>0</v>
      </c>
    </row>
    <row r="2009" spans="2:18" x14ac:dyDescent="0.25">
      <c r="B2009" t="str">
        <f>'[1]210 Y RFC'!A2009</f>
        <v>EPR051006LF7</v>
      </c>
      <c r="C2009" t="str">
        <f>'[1]210 Y RFC'!B2009</f>
        <v>210-2006</v>
      </c>
      <c r="D2009" t="str">
        <f>'[1]210 Y RFC'!C2009</f>
        <v>ESBELTICA PROYECTA SA DE CV</v>
      </c>
      <c r="E2009" s="28">
        <f>SUMIFS(Tabla16[TASA 16],Tabla16[NUM],Tabla1[[#This Row],[CODIGO]])</f>
        <v>0</v>
      </c>
      <c r="F2009" s="28">
        <f>SUMIFS(Tabla16[TASA 0%],Tabla16[NUM],Tabla1[[#This Row],[CODIGO]])</f>
        <v>0</v>
      </c>
      <c r="G2009" s="28">
        <f>SUMIFS(Tabla16[[EXENTO ]],Tabla16[NUM],Tabla1[[#This Row],[CODIGO]])</f>
        <v>0</v>
      </c>
      <c r="H2009" s="28">
        <f>SUMIFS(Tabla16[IVA],Tabla16[NUM],Tabla1[[#This Row],[CODIGO]])</f>
        <v>0</v>
      </c>
      <c r="I2009" s="28">
        <f>SUMIFS(Tabla16[ISR RET.],Tabla16[NUM],Tabla1[[#This Row],[CODIGO]])</f>
        <v>0</v>
      </c>
      <c r="J2009" s="28">
        <f>SUMIFS(Tabla16[IVA RET.],Tabla16[NUM],Tabla1[[#This Row],[CODIGO]])</f>
        <v>0</v>
      </c>
      <c r="K2009" t="str">
        <f>FIXED(Tabla1[[#This Row],[TASA 16%]],0)</f>
        <v>0</v>
      </c>
      <c r="L2009" t="str">
        <f>FIXED(Tabla1[[#This Row],[TASA 0%]],0)</f>
        <v>0</v>
      </c>
      <c r="M2009" t="str">
        <f>FIXED(Tabla1[[#This Row],[TASA EXE.]],0)</f>
        <v>0</v>
      </c>
      <c r="N2009" t="str">
        <f>FIXED(Tabla1[[#This Row],[IVA]],0)</f>
        <v>0</v>
      </c>
      <c r="O2009" t="str">
        <f>FIXED(Tabla1[[#This Row],[ISR RET]],0)</f>
        <v>0</v>
      </c>
      <c r="P2009" t="str">
        <f>FIXED(Tabla1[[#This Row],[IVA RET]],0)</f>
        <v>0</v>
      </c>
      <c r="R2009" s="35">
        <f>Tabla1[[#This Row],[TASA 16]]*16%</f>
        <v>0</v>
      </c>
    </row>
    <row r="2010" spans="2:18" x14ac:dyDescent="0.25">
      <c r="B2010" t="str">
        <f>'[1]210 Y RFC'!A2010</f>
        <v>MDI991122FH0</v>
      </c>
      <c r="C2010" t="str">
        <f>'[1]210 Y RFC'!B2010</f>
        <v>210-2007</v>
      </c>
      <c r="D2010" t="str">
        <f>'[1]210 Y RFC'!C2010</f>
        <v>MANNY DISTRIBUCIONESSA DE CV</v>
      </c>
      <c r="E2010" s="28">
        <f>SUMIFS(Tabla16[TASA 16],Tabla16[NUM],Tabla1[[#This Row],[CODIGO]])</f>
        <v>0</v>
      </c>
      <c r="F2010" s="28">
        <f>SUMIFS(Tabla16[TASA 0%],Tabla16[NUM],Tabla1[[#This Row],[CODIGO]])</f>
        <v>0</v>
      </c>
      <c r="G2010" s="28">
        <f>SUMIFS(Tabla16[[EXENTO ]],Tabla16[NUM],Tabla1[[#This Row],[CODIGO]])</f>
        <v>0</v>
      </c>
      <c r="H2010" s="28">
        <f>SUMIFS(Tabla16[IVA],Tabla16[NUM],Tabla1[[#This Row],[CODIGO]])</f>
        <v>0</v>
      </c>
      <c r="I2010" s="28">
        <f>SUMIFS(Tabla16[ISR RET.],Tabla16[NUM],Tabla1[[#This Row],[CODIGO]])</f>
        <v>0</v>
      </c>
      <c r="J2010" s="28">
        <f>SUMIFS(Tabla16[IVA RET.],Tabla16[NUM],Tabla1[[#This Row],[CODIGO]])</f>
        <v>0</v>
      </c>
      <c r="K2010" t="str">
        <f>FIXED(Tabla1[[#This Row],[TASA 16%]],0)</f>
        <v>0</v>
      </c>
      <c r="L2010" t="str">
        <f>FIXED(Tabla1[[#This Row],[TASA 0%]],0)</f>
        <v>0</v>
      </c>
      <c r="M2010" t="str">
        <f>FIXED(Tabla1[[#This Row],[TASA EXE.]],0)</f>
        <v>0</v>
      </c>
      <c r="N2010" t="str">
        <f>FIXED(Tabla1[[#This Row],[IVA]],0)</f>
        <v>0</v>
      </c>
      <c r="O2010" t="str">
        <f>FIXED(Tabla1[[#This Row],[ISR RET]],0)</f>
        <v>0</v>
      </c>
      <c r="P2010" t="str">
        <f>FIXED(Tabla1[[#This Row],[IVA RET]],0)</f>
        <v>0</v>
      </c>
      <c r="R2010" s="35">
        <f>Tabla1[[#This Row],[TASA 16]]*16%</f>
        <v>0</v>
      </c>
    </row>
    <row r="2011" spans="2:18" x14ac:dyDescent="0.25">
      <c r="B2011" t="str">
        <f>'[1]210 Y RFC'!A2011</f>
        <v>SAPE6312078X4</v>
      </c>
      <c r="C2011" t="str">
        <f>'[1]210 Y RFC'!B2011</f>
        <v>210-2008</v>
      </c>
      <c r="D2011" t="str">
        <f>'[1]210 Y RFC'!C2011</f>
        <v>SANTOSCOY PARTIDA EDUARDO</v>
      </c>
      <c r="E2011" s="28">
        <f>SUMIFS(Tabla16[TASA 16],Tabla16[NUM],Tabla1[[#This Row],[CODIGO]])</f>
        <v>0</v>
      </c>
      <c r="F2011" s="28">
        <f>SUMIFS(Tabla16[TASA 0%],Tabla16[NUM],Tabla1[[#This Row],[CODIGO]])</f>
        <v>0</v>
      </c>
      <c r="G2011" s="28">
        <f>SUMIFS(Tabla16[[EXENTO ]],Tabla16[NUM],Tabla1[[#This Row],[CODIGO]])</f>
        <v>0</v>
      </c>
      <c r="H2011" s="28">
        <f>SUMIFS(Tabla16[IVA],Tabla16[NUM],Tabla1[[#This Row],[CODIGO]])</f>
        <v>0</v>
      </c>
      <c r="I2011" s="28">
        <f>SUMIFS(Tabla16[ISR RET.],Tabla16[NUM],Tabla1[[#This Row],[CODIGO]])</f>
        <v>0</v>
      </c>
      <c r="J2011" s="28">
        <f>SUMIFS(Tabla16[IVA RET.],Tabla16[NUM],Tabla1[[#This Row],[CODIGO]])</f>
        <v>0</v>
      </c>
      <c r="K2011" t="str">
        <f>FIXED(Tabla1[[#This Row],[TASA 16%]],0)</f>
        <v>0</v>
      </c>
      <c r="L2011" t="str">
        <f>FIXED(Tabla1[[#This Row],[TASA 0%]],0)</f>
        <v>0</v>
      </c>
      <c r="M2011" t="str">
        <f>FIXED(Tabla1[[#This Row],[TASA EXE.]],0)</f>
        <v>0</v>
      </c>
      <c r="N2011" t="str">
        <f>FIXED(Tabla1[[#This Row],[IVA]],0)</f>
        <v>0</v>
      </c>
      <c r="O2011" t="str">
        <f>FIXED(Tabla1[[#This Row],[ISR RET]],0)</f>
        <v>0</v>
      </c>
      <c r="P2011" t="str">
        <f>FIXED(Tabla1[[#This Row],[IVA RET]],0)</f>
        <v>0</v>
      </c>
      <c r="R2011" s="35">
        <f>Tabla1[[#This Row],[TASA 16]]*16%</f>
        <v>0</v>
      </c>
    </row>
    <row r="2012" spans="2:18" x14ac:dyDescent="0.25">
      <c r="B2012" t="str">
        <f>'[1]210 Y RFC'!A2012</f>
        <v>LOME550409T92</v>
      </c>
      <c r="C2012" t="str">
        <f>'[1]210 Y RFC'!B2012</f>
        <v>210-2009</v>
      </c>
      <c r="D2012" t="str">
        <f>'[1]210 Y RFC'!C2012</f>
        <v>LOPEZ MAYORGA EDUARDO</v>
      </c>
      <c r="E2012" s="28">
        <f>SUMIFS(Tabla16[TASA 16],Tabla16[NUM],Tabla1[[#This Row],[CODIGO]])</f>
        <v>0</v>
      </c>
      <c r="F2012" s="28">
        <f>SUMIFS(Tabla16[TASA 0%],Tabla16[NUM],Tabla1[[#This Row],[CODIGO]])</f>
        <v>0</v>
      </c>
      <c r="G2012" s="28">
        <f>SUMIFS(Tabla16[[EXENTO ]],Tabla16[NUM],Tabla1[[#This Row],[CODIGO]])</f>
        <v>0</v>
      </c>
      <c r="H2012" s="28">
        <f>SUMIFS(Tabla16[IVA],Tabla16[NUM],Tabla1[[#This Row],[CODIGO]])</f>
        <v>0</v>
      </c>
      <c r="I2012" s="28">
        <f>SUMIFS(Tabla16[ISR RET.],Tabla16[NUM],Tabla1[[#This Row],[CODIGO]])</f>
        <v>0</v>
      </c>
      <c r="J2012" s="28">
        <f>SUMIFS(Tabla16[IVA RET.],Tabla16[NUM],Tabla1[[#This Row],[CODIGO]])</f>
        <v>0</v>
      </c>
      <c r="K2012" t="str">
        <f>FIXED(Tabla1[[#This Row],[TASA 16%]],0)</f>
        <v>0</v>
      </c>
      <c r="L2012" t="str">
        <f>FIXED(Tabla1[[#This Row],[TASA 0%]],0)</f>
        <v>0</v>
      </c>
      <c r="M2012" t="str">
        <f>FIXED(Tabla1[[#This Row],[TASA EXE.]],0)</f>
        <v>0</v>
      </c>
      <c r="N2012" t="str">
        <f>FIXED(Tabla1[[#This Row],[IVA]],0)</f>
        <v>0</v>
      </c>
      <c r="O2012" t="str">
        <f>FIXED(Tabla1[[#This Row],[ISR RET]],0)</f>
        <v>0</v>
      </c>
      <c r="P2012" t="str">
        <f>FIXED(Tabla1[[#This Row],[IVA RET]],0)</f>
        <v>0</v>
      </c>
      <c r="R2012" s="35">
        <f>Tabla1[[#This Row],[TASA 16]]*16%</f>
        <v>0</v>
      </c>
    </row>
    <row r="2013" spans="2:18" x14ac:dyDescent="0.25">
      <c r="B2013" t="str">
        <f>'[1]210 Y RFC'!A2013</f>
        <v>SEFJ610509PS2</v>
      </c>
      <c r="C2013" t="str">
        <f>'[1]210 Y RFC'!B2013</f>
        <v>210-2010</v>
      </c>
      <c r="D2013" t="str">
        <f>'[1]210 Y RFC'!C2013</f>
        <v>SERMEÑO FRANCO JOSE DE JESUS</v>
      </c>
      <c r="E2013" s="28">
        <f>SUMIFS(Tabla16[TASA 16],Tabla16[NUM],Tabla1[[#This Row],[CODIGO]])</f>
        <v>0</v>
      </c>
      <c r="F2013" s="28">
        <f>SUMIFS(Tabla16[TASA 0%],Tabla16[NUM],Tabla1[[#This Row],[CODIGO]])</f>
        <v>0</v>
      </c>
      <c r="G2013" s="28">
        <f>SUMIFS(Tabla16[[EXENTO ]],Tabla16[NUM],Tabla1[[#This Row],[CODIGO]])</f>
        <v>0</v>
      </c>
      <c r="H2013" s="28">
        <f>SUMIFS(Tabla16[IVA],Tabla16[NUM],Tabla1[[#This Row],[CODIGO]])</f>
        <v>0</v>
      </c>
      <c r="I2013" s="28">
        <f>SUMIFS(Tabla16[ISR RET.],Tabla16[NUM],Tabla1[[#This Row],[CODIGO]])</f>
        <v>0</v>
      </c>
      <c r="J2013" s="28">
        <f>SUMIFS(Tabla16[IVA RET.],Tabla16[NUM],Tabla1[[#This Row],[CODIGO]])</f>
        <v>0</v>
      </c>
      <c r="K2013" t="str">
        <f>FIXED(Tabla1[[#This Row],[TASA 16%]],0)</f>
        <v>0</v>
      </c>
      <c r="L2013" t="str">
        <f>FIXED(Tabla1[[#This Row],[TASA 0%]],0)</f>
        <v>0</v>
      </c>
      <c r="M2013" t="str">
        <f>FIXED(Tabla1[[#This Row],[TASA EXE.]],0)</f>
        <v>0</v>
      </c>
      <c r="N2013" t="str">
        <f>FIXED(Tabla1[[#This Row],[IVA]],0)</f>
        <v>0</v>
      </c>
      <c r="O2013" t="str">
        <f>FIXED(Tabla1[[#This Row],[ISR RET]],0)</f>
        <v>0</v>
      </c>
      <c r="P2013" t="str">
        <f>FIXED(Tabla1[[#This Row],[IVA RET]],0)</f>
        <v>0</v>
      </c>
      <c r="R2013" s="35">
        <f>Tabla1[[#This Row],[TASA 16]]*16%</f>
        <v>0</v>
      </c>
    </row>
    <row r="2014" spans="2:18" x14ac:dyDescent="0.25">
      <c r="B2014" t="str">
        <f>'[1]210 Y RFC'!A2014</f>
        <v>PLA9108309S3</v>
      </c>
      <c r="C2014" t="str">
        <f>'[1]210 Y RFC'!B2014</f>
        <v>210-2011</v>
      </c>
      <c r="D2014" t="str">
        <f>'[1]210 Y RFC'!C2014</f>
        <v>PRODUCTORES DE LECHE DE ACATIC SCL</v>
      </c>
      <c r="E2014" s="28">
        <f>SUMIFS(Tabla16[TASA 16],Tabla16[NUM],Tabla1[[#This Row],[CODIGO]])</f>
        <v>0</v>
      </c>
      <c r="F2014" s="28">
        <f>SUMIFS(Tabla16[TASA 0%],Tabla16[NUM],Tabla1[[#This Row],[CODIGO]])</f>
        <v>400503.48</v>
      </c>
      <c r="G2014" s="28">
        <f>SUMIFS(Tabla16[[EXENTO ]],Tabla16[NUM],Tabla1[[#This Row],[CODIGO]])</f>
        <v>1520.52</v>
      </c>
      <c r="H2014" s="28">
        <f>SUMIFS(Tabla16[IVA],Tabla16[NUM],Tabla1[[#This Row],[CODIGO]])</f>
        <v>0</v>
      </c>
      <c r="I2014" s="28">
        <f>SUMIFS(Tabla16[ISR RET.],Tabla16[NUM],Tabla1[[#This Row],[CODIGO]])</f>
        <v>0</v>
      </c>
      <c r="J2014" s="28">
        <f>SUMIFS(Tabla16[IVA RET.],Tabla16[NUM],Tabla1[[#This Row],[CODIGO]])</f>
        <v>0</v>
      </c>
      <c r="K2014" t="str">
        <f>FIXED(Tabla1[[#This Row],[TASA 16%]],0)</f>
        <v>0</v>
      </c>
      <c r="L2014" t="str">
        <f>FIXED(Tabla1[[#This Row],[TASA 0%]],0)</f>
        <v>400,503</v>
      </c>
      <c r="M2014" t="str">
        <f>FIXED(Tabla1[[#This Row],[TASA EXE.]],0)</f>
        <v>1,521</v>
      </c>
      <c r="N2014" t="str">
        <f>FIXED(Tabla1[[#This Row],[IVA]],0)</f>
        <v>0</v>
      </c>
      <c r="O2014" t="str">
        <f>FIXED(Tabla1[[#This Row],[ISR RET]],0)</f>
        <v>0</v>
      </c>
      <c r="P2014" t="str">
        <f>FIXED(Tabla1[[#This Row],[IVA RET]],0)</f>
        <v>0</v>
      </c>
      <c r="R2014" s="35">
        <f>Tabla1[[#This Row],[TASA 16]]*16%</f>
        <v>0</v>
      </c>
    </row>
    <row r="2015" spans="2:18" x14ac:dyDescent="0.25">
      <c r="B2015" t="str">
        <f>'[1]210 Y RFC'!A2015</f>
        <v>GAPC7809086U7</v>
      </c>
      <c r="C2015" t="str">
        <f>'[1]210 Y RFC'!B2015</f>
        <v>210-2012</v>
      </c>
      <c r="D2015" t="str">
        <f>'[1]210 Y RFC'!C2015</f>
        <v>GALLO PADILLA CRISTOBAL</v>
      </c>
      <c r="E2015" s="28">
        <f>SUMIFS(Tabla16[TASA 16],Tabla16[NUM],Tabla1[[#This Row],[CODIGO]])</f>
        <v>0</v>
      </c>
      <c r="F2015" s="28">
        <f>SUMIFS(Tabla16[TASA 0%],Tabla16[NUM],Tabla1[[#This Row],[CODIGO]])</f>
        <v>0</v>
      </c>
      <c r="G2015" s="28">
        <f>SUMIFS(Tabla16[[EXENTO ]],Tabla16[NUM],Tabla1[[#This Row],[CODIGO]])</f>
        <v>0</v>
      </c>
      <c r="H2015" s="28">
        <f>SUMIFS(Tabla16[IVA],Tabla16[NUM],Tabla1[[#This Row],[CODIGO]])</f>
        <v>0</v>
      </c>
      <c r="I2015" s="28">
        <f>SUMIFS(Tabla16[ISR RET.],Tabla16[NUM],Tabla1[[#This Row],[CODIGO]])</f>
        <v>0</v>
      </c>
      <c r="J2015" s="28">
        <f>SUMIFS(Tabla16[IVA RET.],Tabla16[NUM],Tabla1[[#This Row],[CODIGO]])</f>
        <v>0</v>
      </c>
      <c r="K2015" t="str">
        <f>FIXED(Tabla1[[#This Row],[TASA 16%]],0)</f>
        <v>0</v>
      </c>
      <c r="L2015" t="str">
        <f>FIXED(Tabla1[[#This Row],[TASA 0%]],0)</f>
        <v>0</v>
      </c>
      <c r="M2015" t="str">
        <f>FIXED(Tabla1[[#This Row],[TASA EXE.]],0)</f>
        <v>0</v>
      </c>
      <c r="N2015" t="str">
        <f>FIXED(Tabla1[[#This Row],[IVA]],0)</f>
        <v>0</v>
      </c>
      <c r="O2015" t="str">
        <f>FIXED(Tabla1[[#This Row],[ISR RET]],0)</f>
        <v>0</v>
      </c>
      <c r="P2015" t="str">
        <f>FIXED(Tabla1[[#This Row],[IVA RET]],0)</f>
        <v>0</v>
      </c>
      <c r="R2015" s="35">
        <f>Tabla1[[#This Row],[TASA 16]]*16%</f>
        <v>0</v>
      </c>
    </row>
    <row r="2016" spans="2:18" x14ac:dyDescent="0.25">
      <c r="B2016" t="str">
        <f>'[1]210 Y RFC'!A2016</f>
        <v>LOMC510822B45</v>
      </c>
      <c r="C2016" t="str">
        <f>'[1]210 Y RFC'!B2016</f>
        <v>210-2013</v>
      </c>
      <c r="D2016" t="str">
        <f>'[1]210 Y RFC'!C2016</f>
        <v>LOPEZ MARTINEZ CARLOS ROMAN</v>
      </c>
      <c r="E2016" s="28">
        <f>SUMIFS(Tabla16[TASA 16],Tabla16[NUM],Tabla1[[#This Row],[CODIGO]])</f>
        <v>0</v>
      </c>
      <c r="F2016" s="28">
        <f>SUMIFS(Tabla16[TASA 0%],Tabla16[NUM],Tabla1[[#This Row],[CODIGO]])</f>
        <v>0</v>
      </c>
      <c r="G2016" s="28">
        <f>SUMIFS(Tabla16[[EXENTO ]],Tabla16[NUM],Tabla1[[#This Row],[CODIGO]])</f>
        <v>0</v>
      </c>
      <c r="H2016" s="28">
        <f>SUMIFS(Tabla16[IVA],Tabla16[NUM],Tabla1[[#This Row],[CODIGO]])</f>
        <v>0</v>
      </c>
      <c r="I2016" s="28">
        <f>SUMIFS(Tabla16[ISR RET.],Tabla16[NUM],Tabla1[[#This Row],[CODIGO]])</f>
        <v>0</v>
      </c>
      <c r="J2016" s="28">
        <f>SUMIFS(Tabla16[IVA RET.],Tabla16[NUM],Tabla1[[#This Row],[CODIGO]])</f>
        <v>0</v>
      </c>
      <c r="K2016" t="str">
        <f>FIXED(Tabla1[[#This Row],[TASA 16%]],0)</f>
        <v>0</v>
      </c>
      <c r="L2016" t="str">
        <f>FIXED(Tabla1[[#This Row],[TASA 0%]],0)</f>
        <v>0</v>
      </c>
      <c r="M2016" t="str">
        <f>FIXED(Tabla1[[#This Row],[TASA EXE.]],0)</f>
        <v>0</v>
      </c>
      <c r="N2016" t="str">
        <f>FIXED(Tabla1[[#This Row],[IVA]],0)</f>
        <v>0</v>
      </c>
      <c r="O2016" t="str">
        <f>FIXED(Tabla1[[#This Row],[ISR RET]],0)</f>
        <v>0</v>
      </c>
      <c r="P2016" t="str">
        <f>FIXED(Tabla1[[#This Row],[IVA RET]],0)</f>
        <v>0</v>
      </c>
      <c r="R2016" s="35">
        <f>Tabla1[[#This Row],[TASA 16]]*16%</f>
        <v>0</v>
      </c>
    </row>
    <row r="2017" spans="2:18" x14ac:dyDescent="0.25">
      <c r="B2017" t="str">
        <f>'[1]210 Y RFC'!A2017</f>
        <v>ESLM450428LP6</v>
      </c>
      <c r="C2017" t="str">
        <f>'[1]210 Y RFC'!B2017</f>
        <v>210-2014</v>
      </c>
      <c r="D2017" t="str">
        <f>'[1]210 Y RFC'!C2017</f>
        <v>ESPARZA LOPEZ MARGARITA</v>
      </c>
      <c r="E2017" s="28">
        <f>SUMIFS(Tabla16[TASA 16],Tabla16[NUM],Tabla1[[#This Row],[CODIGO]])</f>
        <v>0</v>
      </c>
      <c r="F2017" s="28">
        <f>SUMIFS(Tabla16[TASA 0%],Tabla16[NUM],Tabla1[[#This Row],[CODIGO]])</f>
        <v>0</v>
      </c>
      <c r="G2017" s="28">
        <f>SUMIFS(Tabla16[[EXENTO ]],Tabla16[NUM],Tabla1[[#This Row],[CODIGO]])</f>
        <v>0</v>
      </c>
      <c r="H2017" s="28">
        <f>SUMIFS(Tabla16[IVA],Tabla16[NUM],Tabla1[[#This Row],[CODIGO]])</f>
        <v>0</v>
      </c>
      <c r="I2017" s="28">
        <f>SUMIFS(Tabla16[ISR RET.],Tabla16[NUM],Tabla1[[#This Row],[CODIGO]])</f>
        <v>0</v>
      </c>
      <c r="J2017" s="28">
        <f>SUMIFS(Tabla16[IVA RET.],Tabla16[NUM],Tabla1[[#This Row],[CODIGO]])</f>
        <v>0</v>
      </c>
      <c r="K2017" t="str">
        <f>FIXED(Tabla1[[#This Row],[TASA 16%]],0)</f>
        <v>0</v>
      </c>
      <c r="L2017" t="str">
        <f>FIXED(Tabla1[[#This Row],[TASA 0%]],0)</f>
        <v>0</v>
      </c>
      <c r="M2017" t="str">
        <f>FIXED(Tabla1[[#This Row],[TASA EXE.]],0)</f>
        <v>0</v>
      </c>
      <c r="N2017" t="str">
        <f>FIXED(Tabla1[[#This Row],[IVA]],0)</f>
        <v>0</v>
      </c>
      <c r="O2017" t="str">
        <f>FIXED(Tabla1[[#This Row],[ISR RET]],0)</f>
        <v>0</v>
      </c>
      <c r="P2017" t="str">
        <f>FIXED(Tabla1[[#This Row],[IVA RET]],0)</f>
        <v>0</v>
      </c>
      <c r="R2017" s="35">
        <f>Tabla1[[#This Row],[TASA 16]]*16%</f>
        <v>0</v>
      </c>
    </row>
    <row r="2018" spans="2:18" x14ac:dyDescent="0.25">
      <c r="B2018" t="str">
        <f>'[1]210 Y RFC'!A2018</f>
        <v>NABM900406UR7</v>
      </c>
      <c r="C2018" t="str">
        <f>'[1]210 Y RFC'!B2018</f>
        <v>210-2015</v>
      </c>
      <c r="D2018" t="str">
        <f>'[1]210 Y RFC'!C2018</f>
        <v>NAVARRO BARBA MAGDALENA</v>
      </c>
      <c r="E2018" s="28">
        <f>SUMIFS(Tabla16[TASA 16],Tabla16[NUM],Tabla1[[#This Row],[CODIGO]])</f>
        <v>0</v>
      </c>
      <c r="F2018" s="28">
        <f>SUMIFS(Tabla16[TASA 0%],Tabla16[NUM],Tabla1[[#This Row],[CODIGO]])</f>
        <v>0</v>
      </c>
      <c r="G2018" s="28">
        <f>SUMIFS(Tabla16[[EXENTO ]],Tabla16[NUM],Tabla1[[#This Row],[CODIGO]])</f>
        <v>0</v>
      </c>
      <c r="H2018" s="28">
        <f>SUMIFS(Tabla16[IVA],Tabla16[NUM],Tabla1[[#This Row],[CODIGO]])</f>
        <v>0</v>
      </c>
      <c r="I2018" s="28">
        <f>SUMIFS(Tabla16[ISR RET.],Tabla16[NUM],Tabla1[[#This Row],[CODIGO]])</f>
        <v>0</v>
      </c>
      <c r="J2018" s="28">
        <f>SUMIFS(Tabla16[IVA RET.],Tabla16[NUM],Tabla1[[#This Row],[CODIGO]])</f>
        <v>0</v>
      </c>
      <c r="K2018" t="str">
        <f>FIXED(Tabla1[[#This Row],[TASA 16%]],0)</f>
        <v>0</v>
      </c>
      <c r="L2018" t="str">
        <f>FIXED(Tabla1[[#This Row],[TASA 0%]],0)</f>
        <v>0</v>
      </c>
      <c r="M2018" t="str">
        <f>FIXED(Tabla1[[#This Row],[TASA EXE.]],0)</f>
        <v>0</v>
      </c>
      <c r="N2018" t="str">
        <f>FIXED(Tabla1[[#This Row],[IVA]],0)</f>
        <v>0</v>
      </c>
      <c r="O2018" t="str">
        <f>FIXED(Tabla1[[#This Row],[ISR RET]],0)</f>
        <v>0</v>
      </c>
      <c r="P2018" t="str">
        <f>FIXED(Tabla1[[#This Row],[IVA RET]],0)</f>
        <v>0</v>
      </c>
      <c r="R2018" s="35">
        <f>Tabla1[[#This Row],[TASA 16]]*16%</f>
        <v>0</v>
      </c>
    </row>
    <row r="2019" spans="2:18" x14ac:dyDescent="0.25">
      <c r="B2019" t="str">
        <f>'[1]210 Y RFC'!A2019</f>
        <v>BASJ300805S89</v>
      </c>
      <c r="C2019" t="str">
        <f>'[1]210 Y RFC'!B2019</f>
        <v>210-2016</v>
      </c>
      <c r="D2019" t="str">
        <f>'[1]210 Y RFC'!C2019</f>
        <v>BARBOZA SERRANO J JESUS</v>
      </c>
      <c r="E2019" s="28">
        <f>SUMIFS(Tabla16[TASA 16],Tabla16[NUM],Tabla1[[#This Row],[CODIGO]])</f>
        <v>0</v>
      </c>
      <c r="F2019" s="28">
        <f>SUMIFS(Tabla16[TASA 0%],Tabla16[NUM],Tabla1[[#This Row],[CODIGO]])</f>
        <v>0</v>
      </c>
      <c r="G2019" s="28">
        <f>SUMIFS(Tabla16[[EXENTO ]],Tabla16[NUM],Tabla1[[#This Row],[CODIGO]])</f>
        <v>0</v>
      </c>
      <c r="H2019" s="28">
        <f>SUMIFS(Tabla16[IVA],Tabla16[NUM],Tabla1[[#This Row],[CODIGO]])</f>
        <v>0</v>
      </c>
      <c r="I2019" s="28">
        <f>SUMIFS(Tabla16[ISR RET.],Tabla16[NUM],Tabla1[[#This Row],[CODIGO]])</f>
        <v>0</v>
      </c>
      <c r="J2019" s="28">
        <f>SUMIFS(Tabla16[IVA RET.],Tabla16[NUM],Tabla1[[#This Row],[CODIGO]])</f>
        <v>0</v>
      </c>
      <c r="K2019" t="str">
        <f>FIXED(Tabla1[[#This Row],[TASA 16%]],0)</f>
        <v>0</v>
      </c>
      <c r="L2019" t="str">
        <f>FIXED(Tabla1[[#This Row],[TASA 0%]],0)</f>
        <v>0</v>
      </c>
      <c r="M2019" t="str">
        <f>FIXED(Tabla1[[#This Row],[TASA EXE.]],0)</f>
        <v>0</v>
      </c>
      <c r="N2019" t="str">
        <f>FIXED(Tabla1[[#This Row],[IVA]],0)</f>
        <v>0</v>
      </c>
      <c r="O2019" t="str">
        <f>FIXED(Tabla1[[#This Row],[ISR RET]],0)</f>
        <v>0</v>
      </c>
      <c r="P2019" t="str">
        <f>FIXED(Tabla1[[#This Row],[IVA RET]],0)</f>
        <v>0</v>
      </c>
      <c r="R2019" s="35">
        <f>Tabla1[[#This Row],[TASA 16]]*16%</f>
        <v>0</v>
      </c>
    </row>
    <row r="2020" spans="2:18" x14ac:dyDescent="0.25">
      <c r="B2020" t="str">
        <f>'[1]210 Y RFC'!A2020</f>
        <v>ZEBJ73090323A</v>
      </c>
      <c r="C2020" t="str">
        <f>'[1]210 Y RFC'!B2020</f>
        <v>210-2017</v>
      </c>
      <c r="D2020" t="str">
        <f>'[1]210 Y RFC'!C2020</f>
        <v>ZERMEÑO BARBA JUAN FRANCISCO</v>
      </c>
      <c r="E2020" s="28">
        <f>SUMIFS(Tabla16[TASA 16],Tabla16[NUM],Tabla1[[#This Row],[CODIGO]])</f>
        <v>0</v>
      </c>
      <c r="F2020" s="28">
        <f>SUMIFS(Tabla16[TASA 0%],Tabla16[NUM],Tabla1[[#This Row],[CODIGO]])</f>
        <v>0</v>
      </c>
      <c r="G2020" s="28">
        <f>SUMIFS(Tabla16[[EXENTO ]],Tabla16[NUM],Tabla1[[#This Row],[CODIGO]])</f>
        <v>0</v>
      </c>
      <c r="H2020" s="28">
        <f>SUMIFS(Tabla16[IVA],Tabla16[NUM],Tabla1[[#This Row],[CODIGO]])</f>
        <v>0</v>
      </c>
      <c r="I2020" s="28">
        <f>SUMIFS(Tabla16[ISR RET.],Tabla16[NUM],Tabla1[[#This Row],[CODIGO]])</f>
        <v>0</v>
      </c>
      <c r="J2020" s="28">
        <f>SUMIFS(Tabla16[IVA RET.],Tabla16[NUM],Tabla1[[#This Row],[CODIGO]])</f>
        <v>0</v>
      </c>
      <c r="K2020" t="str">
        <f>FIXED(Tabla1[[#This Row],[TASA 16%]],0)</f>
        <v>0</v>
      </c>
      <c r="L2020" t="str">
        <f>FIXED(Tabla1[[#This Row],[TASA 0%]],0)</f>
        <v>0</v>
      </c>
      <c r="M2020" t="str">
        <f>FIXED(Tabla1[[#This Row],[TASA EXE.]],0)</f>
        <v>0</v>
      </c>
      <c r="N2020" t="str">
        <f>FIXED(Tabla1[[#This Row],[IVA]],0)</f>
        <v>0</v>
      </c>
      <c r="O2020" t="str">
        <f>FIXED(Tabla1[[#This Row],[ISR RET]],0)</f>
        <v>0</v>
      </c>
      <c r="P2020" t="str">
        <f>FIXED(Tabla1[[#This Row],[IVA RET]],0)</f>
        <v>0</v>
      </c>
      <c r="R2020" s="35">
        <f>Tabla1[[#This Row],[TASA 16]]*16%</f>
        <v>0</v>
      </c>
    </row>
    <row r="2021" spans="2:18" x14ac:dyDescent="0.25">
      <c r="B2021" t="str">
        <f>'[1]210 Y RFC'!A2021</f>
        <v>ROCV720915SA5</v>
      </c>
      <c r="C2021" t="str">
        <f>'[1]210 Y RFC'!B2021</f>
        <v>210-2018</v>
      </c>
      <c r="D2021" t="str">
        <f>'[1]210 Y RFC'!C2021</f>
        <v>RODRIGUEZ CANALES VERONICA</v>
      </c>
      <c r="E2021" s="28">
        <f>SUMIFS(Tabla16[TASA 16],Tabla16[NUM],Tabla1[[#This Row],[CODIGO]])</f>
        <v>0</v>
      </c>
      <c r="F2021" s="28">
        <f>SUMIFS(Tabla16[TASA 0%],Tabla16[NUM],Tabla1[[#This Row],[CODIGO]])</f>
        <v>0</v>
      </c>
      <c r="G2021" s="28">
        <f>SUMIFS(Tabla16[[EXENTO ]],Tabla16[NUM],Tabla1[[#This Row],[CODIGO]])</f>
        <v>0</v>
      </c>
      <c r="H2021" s="28">
        <f>SUMIFS(Tabla16[IVA],Tabla16[NUM],Tabla1[[#This Row],[CODIGO]])</f>
        <v>0</v>
      </c>
      <c r="I2021" s="28">
        <f>SUMIFS(Tabla16[ISR RET.],Tabla16[NUM],Tabla1[[#This Row],[CODIGO]])</f>
        <v>0</v>
      </c>
      <c r="J2021" s="28">
        <f>SUMIFS(Tabla16[IVA RET.],Tabla16[NUM],Tabla1[[#This Row],[CODIGO]])</f>
        <v>0</v>
      </c>
      <c r="K2021" t="str">
        <f>FIXED(Tabla1[[#This Row],[TASA 16%]],0)</f>
        <v>0</v>
      </c>
      <c r="L2021" t="str">
        <f>FIXED(Tabla1[[#This Row],[TASA 0%]],0)</f>
        <v>0</v>
      </c>
      <c r="M2021" t="str">
        <f>FIXED(Tabla1[[#This Row],[TASA EXE.]],0)</f>
        <v>0</v>
      </c>
      <c r="N2021" t="str">
        <f>FIXED(Tabla1[[#This Row],[IVA]],0)</f>
        <v>0</v>
      </c>
      <c r="O2021" t="str">
        <f>FIXED(Tabla1[[#This Row],[ISR RET]],0)</f>
        <v>0</v>
      </c>
      <c r="P2021" t="str">
        <f>FIXED(Tabla1[[#This Row],[IVA RET]],0)</f>
        <v>0</v>
      </c>
      <c r="R2021" s="35">
        <f>Tabla1[[#This Row],[TASA 16]]*16%</f>
        <v>0</v>
      </c>
    </row>
    <row r="2022" spans="2:18" x14ac:dyDescent="0.25">
      <c r="B2022" t="str">
        <f>'[1]210 Y RFC'!A2022</f>
        <v>CEB010402LW9</v>
      </c>
      <c r="C2022" t="str">
        <f>'[1]210 Y RFC'!B2022</f>
        <v>210-2019</v>
      </c>
      <c r="D2022" t="str">
        <f>'[1]210 Y RFC'!C2022</f>
        <v>CONEXIONES EQUIPOS Y BOMBAS SA DE CV</v>
      </c>
      <c r="E2022" s="28">
        <f>SUMIFS(Tabla16[TASA 16],Tabla16[NUM],Tabla1[[#This Row],[CODIGO]])</f>
        <v>0</v>
      </c>
      <c r="F2022" s="28">
        <f>SUMIFS(Tabla16[TASA 0%],Tabla16[NUM],Tabla1[[#This Row],[CODIGO]])</f>
        <v>0</v>
      </c>
      <c r="G2022" s="28">
        <f>SUMIFS(Tabla16[[EXENTO ]],Tabla16[NUM],Tabla1[[#This Row],[CODIGO]])</f>
        <v>0</v>
      </c>
      <c r="H2022" s="28">
        <f>SUMIFS(Tabla16[IVA],Tabla16[NUM],Tabla1[[#This Row],[CODIGO]])</f>
        <v>0</v>
      </c>
      <c r="I2022" s="28">
        <f>SUMIFS(Tabla16[ISR RET.],Tabla16[NUM],Tabla1[[#This Row],[CODIGO]])</f>
        <v>0</v>
      </c>
      <c r="J2022" s="28">
        <f>SUMIFS(Tabla16[IVA RET.],Tabla16[NUM],Tabla1[[#This Row],[CODIGO]])</f>
        <v>0</v>
      </c>
      <c r="K2022" t="str">
        <f>FIXED(Tabla1[[#This Row],[TASA 16%]],0)</f>
        <v>0</v>
      </c>
      <c r="L2022" t="str">
        <f>FIXED(Tabla1[[#This Row],[TASA 0%]],0)</f>
        <v>0</v>
      </c>
      <c r="M2022" t="str">
        <f>FIXED(Tabla1[[#This Row],[TASA EXE.]],0)</f>
        <v>0</v>
      </c>
      <c r="N2022" t="str">
        <f>FIXED(Tabla1[[#This Row],[IVA]],0)</f>
        <v>0</v>
      </c>
      <c r="O2022" t="str">
        <f>FIXED(Tabla1[[#This Row],[ISR RET]],0)</f>
        <v>0</v>
      </c>
      <c r="P2022" t="str">
        <f>FIXED(Tabla1[[#This Row],[IVA RET]],0)</f>
        <v>0</v>
      </c>
      <c r="R2022" s="35">
        <f>Tabla1[[#This Row],[TASA 16]]*16%</f>
        <v>0</v>
      </c>
    </row>
    <row r="2023" spans="2:18" x14ac:dyDescent="0.25">
      <c r="B2023" t="str">
        <f>'[1]210 Y RFC'!A2023</f>
        <v>GOPJ830918P80</v>
      </c>
      <c r="C2023" t="str">
        <f>'[1]210 Y RFC'!B2023</f>
        <v>210-2020</v>
      </c>
      <c r="D2023" t="str">
        <f>'[1]210 Y RFC'!C2023</f>
        <v>GONZALEZ PEREZ JOEL DE JESUS</v>
      </c>
      <c r="E2023" s="28">
        <f>SUMIFS(Tabla16[TASA 16],Tabla16[NUM],Tabla1[[#This Row],[CODIGO]])</f>
        <v>0</v>
      </c>
      <c r="F2023" s="28">
        <f>SUMIFS(Tabla16[TASA 0%],Tabla16[NUM],Tabla1[[#This Row],[CODIGO]])</f>
        <v>0</v>
      </c>
      <c r="G2023" s="28">
        <f>SUMIFS(Tabla16[[EXENTO ]],Tabla16[NUM],Tabla1[[#This Row],[CODIGO]])</f>
        <v>0</v>
      </c>
      <c r="H2023" s="28">
        <f>SUMIFS(Tabla16[IVA],Tabla16[NUM],Tabla1[[#This Row],[CODIGO]])</f>
        <v>0</v>
      </c>
      <c r="I2023" s="28">
        <f>SUMIFS(Tabla16[ISR RET.],Tabla16[NUM],Tabla1[[#This Row],[CODIGO]])</f>
        <v>0</v>
      </c>
      <c r="J2023" s="28">
        <f>SUMIFS(Tabla16[IVA RET.],Tabla16[NUM],Tabla1[[#This Row],[CODIGO]])</f>
        <v>0</v>
      </c>
      <c r="K2023" t="str">
        <f>FIXED(Tabla1[[#This Row],[TASA 16%]],0)</f>
        <v>0</v>
      </c>
      <c r="L2023" t="str">
        <f>FIXED(Tabla1[[#This Row],[TASA 0%]],0)</f>
        <v>0</v>
      </c>
      <c r="M2023" t="str">
        <f>FIXED(Tabla1[[#This Row],[TASA EXE.]],0)</f>
        <v>0</v>
      </c>
      <c r="N2023" t="str">
        <f>FIXED(Tabla1[[#This Row],[IVA]],0)</f>
        <v>0</v>
      </c>
      <c r="O2023" t="str">
        <f>FIXED(Tabla1[[#This Row],[ISR RET]],0)</f>
        <v>0</v>
      </c>
      <c r="P2023" t="str">
        <f>FIXED(Tabla1[[#This Row],[IVA RET]],0)</f>
        <v>0</v>
      </c>
      <c r="R2023" s="35">
        <f>Tabla1[[#This Row],[TASA 16]]*16%</f>
        <v>0</v>
      </c>
    </row>
    <row r="2024" spans="2:18" x14ac:dyDescent="0.25">
      <c r="B2024" t="str">
        <f>'[1]210 Y RFC'!A2024</f>
        <v>PPR050615J79</v>
      </c>
      <c r="C2024" t="str">
        <f>'[1]210 Y RFC'!B2024</f>
        <v>210-2021</v>
      </c>
      <c r="D2024" t="str">
        <f>'[1]210 Y RFC'!C2024</f>
        <v>PROMOTORA PROIDEM SA DE CV</v>
      </c>
      <c r="E2024" s="28">
        <f>SUMIFS(Tabla16[TASA 16],Tabla16[NUM],Tabla1[[#This Row],[CODIGO]])</f>
        <v>0</v>
      </c>
      <c r="F2024" s="28">
        <f>SUMIFS(Tabla16[TASA 0%],Tabla16[NUM],Tabla1[[#This Row],[CODIGO]])</f>
        <v>0</v>
      </c>
      <c r="G2024" s="28">
        <f>SUMIFS(Tabla16[[EXENTO ]],Tabla16[NUM],Tabla1[[#This Row],[CODIGO]])</f>
        <v>0</v>
      </c>
      <c r="H2024" s="28">
        <f>SUMIFS(Tabla16[IVA],Tabla16[NUM],Tabla1[[#This Row],[CODIGO]])</f>
        <v>0</v>
      </c>
      <c r="I2024" s="28">
        <f>SUMIFS(Tabla16[ISR RET.],Tabla16[NUM],Tabla1[[#This Row],[CODIGO]])</f>
        <v>0</v>
      </c>
      <c r="J2024" s="28">
        <f>SUMIFS(Tabla16[IVA RET.],Tabla16[NUM],Tabla1[[#This Row],[CODIGO]])</f>
        <v>0</v>
      </c>
      <c r="K2024" t="str">
        <f>FIXED(Tabla1[[#This Row],[TASA 16%]],0)</f>
        <v>0</v>
      </c>
      <c r="L2024" t="str">
        <f>FIXED(Tabla1[[#This Row],[TASA 0%]],0)</f>
        <v>0</v>
      </c>
      <c r="M2024" t="str">
        <f>FIXED(Tabla1[[#This Row],[TASA EXE.]],0)</f>
        <v>0</v>
      </c>
      <c r="N2024" t="str">
        <f>FIXED(Tabla1[[#This Row],[IVA]],0)</f>
        <v>0</v>
      </c>
      <c r="O2024" t="str">
        <f>FIXED(Tabla1[[#This Row],[ISR RET]],0)</f>
        <v>0</v>
      </c>
      <c r="P2024" t="str">
        <f>FIXED(Tabla1[[#This Row],[IVA RET]],0)</f>
        <v>0</v>
      </c>
      <c r="R2024" s="35">
        <f>Tabla1[[#This Row],[TASA 16]]*16%</f>
        <v>0</v>
      </c>
    </row>
    <row r="2025" spans="2:18" x14ac:dyDescent="0.25">
      <c r="B2025" t="str">
        <f>'[1]210 Y RFC'!A2025</f>
        <v>ISS6001015A3</v>
      </c>
      <c r="C2025" t="str">
        <f>'[1]210 Y RFC'!B2025</f>
        <v>210-2022</v>
      </c>
      <c r="D2025" t="str">
        <f>'[1]210 Y RFC'!C2025</f>
        <v>ISSSTE</v>
      </c>
      <c r="E2025" s="28">
        <f>SUMIFS(Tabla16[TASA 16],Tabla16[NUM],Tabla1[[#This Row],[CODIGO]])</f>
        <v>0</v>
      </c>
      <c r="F2025" s="28">
        <f>SUMIFS(Tabla16[TASA 0%],Tabla16[NUM],Tabla1[[#This Row],[CODIGO]])</f>
        <v>0</v>
      </c>
      <c r="G2025" s="28">
        <f>SUMIFS(Tabla16[[EXENTO ]],Tabla16[NUM],Tabla1[[#This Row],[CODIGO]])</f>
        <v>0</v>
      </c>
      <c r="H2025" s="28">
        <f>SUMIFS(Tabla16[IVA],Tabla16[NUM],Tabla1[[#This Row],[CODIGO]])</f>
        <v>0</v>
      </c>
      <c r="I2025" s="28">
        <f>SUMIFS(Tabla16[ISR RET.],Tabla16[NUM],Tabla1[[#This Row],[CODIGO]])</f>
        <v>0</v>
      </c>
      <c r="J2025" s="28">
        <f>SUMIFS(Tabla16[IVA RET.],Tabla16[NUM],Tabla1[[#This Row],[CODIGO]])</f>
        <v>0</v>
      </c>
      <c r="K2025" t="str">
        <f>FIXED(Tabla1[[#This Row],[TASA 16%]],0)</f>
        <v>0</v>
      </c>
      <c r="L2025" t="str">
        <f>FIXED(Tabla1[[#This Row],[TASA 0%]],0)</f>
        <v>0</v>
      </c>
      <c r="M2025" t="str">
        <f>FIXED(Tabla1[[#This Row],[TASA EXE.]],0)</f>
        <v>0</v>
      </c>
      <c r="N2025" t="str">
        <f>FIXED(Tabla1[[#This Row],[IVA]],0)</f>
        <v>0</v>
      </c>
      <c r="O2025" t="str">
        <f>FIXED(Tabla1[[#This Row],[ISR RET]],0)</f>
        <v>0</v>
      </c>
      <c r="P2025" t="str">
        <f>FIXED(Tabla1[[#This Row],[IVA RET]],0)</f>
        <v>0</v>
      </c>
      <c r="R2025" s="35">
        <f>Tabla1[[#This Row],[TASA 16]]*16%</f>
        <v>0</v>
      </c>
    </row>
    <row r="2026" spans="2:18" x14ac:dyDescent="0.25">
      <c r="B2026" t="str">
        <f>'[1]210 Y RFC'!A2026</f>
        <v>BALL681007AR3</v>
      </c>
      <c r="C2026" t="str">
        <f>'[1]210 Y RFC'!B2026</f>
        <v>210-2023</v>
      </c>
      <c r="D2026" t="str">
        <f>'[1]210 Y RFC'!C2026</f>
        <v>BARBOSA LECONA LUZ MARIA</v>
      </c>
      <c r="E2026" s="28">
        <f>SUMIFS(Tabla16[TASA 16],Tabla16[NUM],Tabla1[[#This Row],[CODIGO]])</f>
        <v>0</v>
      </c>
      <c r="F2026" s="28">
        <f>SUMIFS(Tabla16[TASA 0%],Tabla16[NUM],Tabla1[[#This Row],[CODIGO]])</f>
        <v>0</v>
      </c>
      <c r="G2026" s="28">
        <f>SUMIFS(Tabla16[[EXENTO ]],Tabla16[NUM],Tabla1[[#This Row],[CODIGO]])</f>
        <v>0</v>
      </c>
      <c r="H2026" s="28">
        <f>SUMIFS(Tabla16[IVA],Tabla16[NUM],Tabla1[[#This Row],[CODIGO]])</f>
        <v>0</v>
      </c>
      <c r="I2026" s="28">
        <f>SUMIFS(Tabla16[ISR RET.],Tabla16[NUM],Tabla1[[#This Row],[CODIGO]])</f>
        <v>0</v>
      </c>
      <c r="J2026" s="28">
        <f>SUMIFS(Tabla16[IVA RET.],Tabla16[NUM],Tabla1[[#This Row],[CODIGO]])</f>
        <v>0</v>
      </c>
      <c r="K2026" t="str">
        <f>FIXED(Tabla1[[#This Row],[TASA 16%]],0)</f>
        <v>0</v>
      </c>
      <c r="L2026" t="str">
        <f>FIXED(Tabla1[[#This Row],[TASA 0%]],0)</f>
        <v>0</v>
      </c>
      <c r="M2026" t="str">
        <f>FIXED(Tabla1[[#This Row],[TASA EXE.]],0)</f>
        <v>0</v>
      </c>
      <c r="N2026" t="str">
        <f>FIXED(Tabla1[[#This Row],[IVA]],0)</f>
        <v>0</v>
      </c>
      <c r="O2026" t="str">
        <f>FIXED(Tabla1[[#This Row],[ISR RET]],0)</f>
        <v>0</v>
      </c>
      <c r="P2026" t="str">
        <f>FIXED(Tabla1[[#This Row],[IVA RET]],0)</f>
        <v>0</v>
      </c>
      <c r="R2026" s="35">
        <f>Tabla1[[#This Row],[TASA 16]]*16%</f>
        <v>0</v>
      </c>
    </row>
    <row r="2027" spans="2:18" x14ac:dyDescent="0.25">
      <c r="B2027" t="str">
        <f>'[1]210 Y RFC'!A2027</f>
        <v>LUB910114955</v>
      </c>
      <c r="C2027" t="str">
        <f>'[1]210 Y RFC'!B2027</f>
        <v>210-2024</v>
      </c>
      <c r="D2027" t="str">
        <f>'[1]210 Y RFC'!C2027</f>
        <v>LUBADI SA DE CV</v>
      </c>
      <c r="E2027" s="28">
        <f>SUMIFS(Tabla16[TASA 16],Tabla16[NUM],Tabla1[[#This Row],[CODIGO]])</f>
        <v>0</v>
      </c>
      <c r="F2027" s="28">
        <f>SUMIFS(Tabla16[TASA 0%],Tabla16[NUM],Tabla1[[#This Row],[CODIGO]])</f>
        <v>0</v>
      </c>
      <c r="G2027" s="28">
        <f>SUMIFS(Tabla16[[EXENTO ]],Tabla16[NUM],Tabla1[[#This Row],[CODIGO]])</f>
        <v>0</v>
      </c>
      <c r="H2027" s="28">
        <f>SUMIFS(Tabla16[IVA],Tabla16[NUM],Tabla1[[#This Row],[CODIGO]])</f>
        <v>0</v>
      </c>
      <c r="I2027" s="28">
        <f>SUMIFS(Tabla16[ISR RET.],Tabla16[NUM],Tabla1[[#This Row],[CODIGO]])</f>
        <v>0</v>
      </c>
      <c r="J2027" s="28">
        <f>SUMIFS(Tabla16[IVA RET.],Tabla16[NUM],Tabla1[[#This Row],[CODIGO]])</f>
        <v>0</v>
      </c>
      <c r="K2027" t="str">
        <f>FIXED(Tabla1[[#This Row],[TASA 16%]],0)</f>
        <v>0</v>
      </c>
      <c r="L2027" t="str">
        <f>FIXED(Tabla1[[#This Row],[TASA 0%]],0)</f>
        <v>0</v>
      </c>
      <c r="M2027" t="str">
        <f>FIXED(Tabla1[[#This Row],[TASA EXE.]],0)</f>
        <v>0</v>
      </c>
      <c r="N2027" t="str">
        <f>FIXED(Tabla1[[#This Row],[IVA]],0)</f>
        <v>0</v>
      </c>
      <c r="O2027" t="str">
        <f>FIXED(Tabla1[[#This Row],[ISR RET]],0)</f>
        <v>0</v>
      </c>
      <c r="P2027" t="str">
        <f>FIXED(Tabla1[[#This Row],[IVA RET]],0)</f>
        <v>0</v>
      </c>
      <c r="R2027" s="35">
        <f>Tabla1[[#This Row],[TASA 16]]*16%</f>
        <v>0</v>
      </c>
    </row>
    <row r="2028" spans="2:18" x14ac:dyDescent="0.25">
      <c r="B2028" t="str">
        <f>'[1]210 Y RFC'!A2028</f>
        <v>AUHP680815489</v>
      </c>
      <c r="C2028" t="str">
        <f>'[1]210 Y RFC'!B2028</f>
        <v>210-2025</v>
      </c>
      <c r="D2028" t="str">
        <f>'[1]210 Y RFC'!C2028</f>
        <v>ANGULO HERNANDEZ PEDRO</v>
      </c>
      <c r="E2028" s="28">
        <f>SUMIFS(Tabla16[TASA 16],Tabla16[NUM],Tabla1[[#This Row],[CODIGO]])</f>
        <v>0</v>
      </c>
      <c r="F2028" s="28">
        <f>SUMIFS(Tabla16[TASA 0%],Tabla16[NUM],Tabla1[[#This Row],[CODIGO]])</f>
        <v>0</v>
      </c>
      <c r="G2028" s="28">
        <f>SUMIFS(Tabla16[[EXENTO ]],Tabla16[NUM],Tabla1[[#This Row],[CODIGO]])</f>
        <v>0</v>
      </c>
      <c r="H2028" s="28">
        <f>SUMIFS(Tabla16[IVA],Tabla16[NUM],Tabla1[[#This Row],[CODIGO]])</f>
        <v>0</v>
      </c>
      <c r="I2028" s="28">
        <f>SUMIFS(Tabla16[ISR RET.],Tabla16[NUM],Tabla1[[#This Row],[CODIGO]])</f>
        <v>0</v>
      </c>
      <c r="J2028" s="28">
        <f>SUMIFS(Tabla16[IVA RET.],Tabla16[NUM],Tabla1[[#This Row],[CODIGO]])</f>
        <v>0</v>
      </c>
      <c r="K2028" t="str">
        <f>FIXED(Tabla1[[#This Row],[TASA 16%]],0)</f>
        <v>0</v>
      </c>
      <c r="L2028" t="str">
        <f>FIXED(Tabla1[[#This Row],[TASA 0%]],0)</f>
        <v>0</v>
      </c>
      <c r="M2028" t="str">
        <f>FIXED(Tabla1[[#This Row],[TASA EXE.]],0)</f>
        <v>0</v>
      </c>
      <c r="N2028" t="str">
        <f>FIXED(Tabla1[[#This Row],[IVA]],0)</f>
        <v>0</v>
      </c>
      <c r="O2028" t="str">
        <f>FIXED(Tabla1[[#This Row],[ISR RET]],0)</f>
        <v>0</v>
      </c>
      <c r="P2028" t="str">
        <f>FIXED(Tabla1[[#This Row],[IVA RET]],0)</f>
        <v>0</v>
      </c>
      <c r="R2028" s="35">
        <f>Tabla1[[#This Row],[TASA 16]]*16%</f>
        <v>0</v>
      </c>
    </row>
    <row r="2029" spans="2:18" x14ac:dyDescent="0.25">
      <c r="B2029" t="str">
        <f>'[1]210 Y RFC'!A2029</f>
        <v>TOHG5809015Q3</v>
      </c>
      <c r="C2029" t="str">
        <f>'[1]210 Y RFC'!B2029</f>
        <v>210-2026</v>
      </c>
      <c r="D2029" t="str">
        <f>'[1]210 Y RFC'!C2029</f>
        <v>TOSTADO HERNANDEZ GABRIEL</v>
      </c>
      <c r="E2029" s="28">
        <f>SUMIFS(Tabla16[TASA 16],Tabla16[NUM],Tabla1[[#This Row],[CODIGO]])</f>
        <v>0</v>
      </c>
      <c r="F2029" s="28">
        <f>SUMIFS(Tabla16[TASA 0%],Tabla16[NUM],Tabla1[[#This Row],[CODIGO]])</f>
        <v>0</v>
      </c>
      <c r="G2029" s="28">
        <f>SUMIFS(Tabla16[[EXENTO ]],Tabla16[NUM],Tabla1[[#This Row],[CODIGO]])</f>
        <v>0</v>
      </c>
      <c r="H2029" s="28">
        <f>SUMIFS(Tabla16[IVA],Tabla16[NUM],Tabla1[[#This Row],[CODIGO]])</f>
        <v>0</v>
      </c>
      <c r="I2029" s="28">
        <f>SUMIFS(Tabla16[ISR RET.],Tabla16[NUM],Tabla1[[#This Row],[CODIGO]])</f>
        <v>0</v>
      </c>
      <c r="J2029" s="28">
        <f>SUMIFS(Tabla16[IVA RET.],Tabla16[NUM],Tabla1[[#This Row],[CODIGO]])</f>
        <v>0</v>
      </c>
      <c r="K2029" t="str">
        <f>FIXED(Tabla1[[#This Row],[TASA 16%]],0)</f>
        <v>0</v>
      </c>
      <c r="L2029" t="str">
        <f>FIXED(Tabla1[[#This Row],[TASA 0%]],0)</f>
        <v>0</v>
      </c>
      <c r="M2029" t="str">
        <f>FIXED(Tabla1[[#This Row],[TASA EXE.]],0)</f>
        <v>0</v>
      </c>
      <c r="N2029" t="str">
        <f>FIXED(Tabla1[[#This Row],[IVA]],0)</f>
        <v>0</v>
      </c>
      <c r="O2029" t="str">
        <f>FIXED(Tabla1[[#This Row],[ISR RET]],0)</f>
        <v>0</v>
      </c>
      <c r="P2029" t="str">
        <f>FIXED(Tabla1[[#This Row],[IVA RET]],0)</f>
        <v>0</v>
      </c>
      <c r="R2029" s="35">
        <f>Tabla1[[#This Row],[TASA 16]]*16%</f>
        <v>0</v>
      </c>
    </row>
    <row r="2030" spans="2:18" x14ac:dyDescent="0.25">
      <c r="B2030" t="str">
        <f>'[1]210 Y RFC'!A2030</f>
        <v>MES940222IX9</v>
      </c>
      <c r="C2030" t="str">
        <f>'[1]210 Y RFC'!B2030</f>
        <v>210-2027</v>
      </c>
      <c r="D2030" t="str">
        <f>'[1]210 Y RFC'!C2030</f>
        <v>EL MIRADOR ESPAÑITA SA DE CV</v>
      </c>
      <c r="E2030" s="28">
        <f>SUMIFS(Tabla16[TASA 16],Tabla16[NUM],Tabla1[[#This Row],[CODIGO]])</f>
        <v>0</v>
      </c>
      <c r="F2030" s="28">
        <f>SUMIFS(Tabla16[TASA 0%],Tabla16[NUM],Tabla1[[#This Row],[CODIGO]])</f>
        <v>0</v>
      </c>
      <c r="G2030" s="28">
        <f>SUMIFS(Tabla16[[EXENTO ]],Tabla16[NUM],Tabla1[[#This Row],[CODIGO]])</f>
        <v>0</v>
      </c>
      <c r="H2030" s="28">
        <f>SUMIFS(Tabla16[IVA],Tabla16[NUM],Tabla1[[#This Row],[CODIGO]])</f>
        <v>0</v>
      </c>
      <c r="I2030" s="28">
        <f>SUMIFS(Tabla16[ISR RET.],Tabla16[NUM],Tabla1[[#This Row],[CODIGO]])</f>
        <v>0</v>
      </c>
      <c r="J2030" s="28">
        <f>SUMIFS(Tabla16[IVA RET.],Tabla16[NUM],Tabla1[[#This Row],[CODIGO]])</f>
        <v>0</v>
      </c>
      <c r="K2030" t="str">
        <f>FIXED(Tabla1[[#This Row],[TASA 16%]],0)</f>
        <v>0</v>
      </c>
      <c r="L2030" t="str">
        <f>FIXED(Tabla1[[#This Row],[TASA 0%]],0)</f>
        <v>0</v>
      </c>
      <c r="M2030" t="str">
        <f>FIXED(Tabla1[[#This Row],[TASA EXE.]],0)</f>
        <v>0</v>
      </c>
      <c r="N2030" t="str">
        <f>FIXED(Tabla1[[#This Row],[IVA]],0)</f>
        <v>0</v>
      </c>
      <c r="O2030" t="str">
        <f>FIXED(Tabla1[[#This Row],[ISR RET]],0)</f>
        <v>0</v>
      </c>
      <c r="P2030" t="str">
        <f>FIXED(Tabla1[[#This Row],[IVA RET]],0)</f>
        <v>0</v>
      </c>
      <c r="R2030" s="35">
        <f>Tabla1[[#This Row],[TASA 16]]*16%</f>
        <v>0</v>
      </c>
    </row>
    <row r="2031" spans="2:18" x14ac:dyDescent="0.25">
      <c r="B2031" t="str">
        <f>'[1]210 Y RFC'!A2031</f>
        <v>GUMA591213AT1</v>
      </c>
      <c r="C2031" t="str">
        <f>'[1]210 Y RFC'!B2031</f>
        <v>210-2028</v>
      </c>
      <c r="D2031" t="str">
        <f>'[1]210 Y RFC'!C2031</f>
        <v>GUTIERREZ MARTIN ANTONIO</v>
      </c>
      <c r="E2031" s="28">
        <f>SUMIFS(Tabla16[TASA 16],Tabla16[NUM],Tabla1[[#This Row],[CODIGO]])</f>
        <v>0</v>
      </c>
      <c r="F2031" s="28">
        <f>SUMIFS(Tabla16[TASA 0%],Tabla16[NUM],Tabla1[[#This Row],[CODIGO]])</f>
        <v>0</v>
      </c>
      <c r="G2031" s="28">
        <f>SUMIFS(Tabla16[[EXENTO ]],Tabla16[NUM],Tabla1[[#This Row],[CODIGO]])</f>
        <v>0</v>
      </c>
      <c r="H2031" s="28">
        <f>SUMIFS(Tabla16[IVA],Tabla16[NUM],Tabla1[[#This Row],[CODIGO]])</f>
        <v>0</v>
      </c>
      <c r="I2031" s="28">
        <f>SUMIFS(Tabla16[ISR RET.],Tabla16[NUM],Tabla1[[#This Row],[CODIGO]])</f>
        <v>0</v>
      </c>
      <c r="J2031" s="28">
        <f>SUMIFS(Tabla16[IVA RET.],Tabla16[NUM],Tabla1[[#This Row],[CODIGO]])</f>
        <v>0</v>
      </c>
      <c r="K2031" t="str">
        <f>FIXED(Tabla1[[#This Row],[TASA 16%]],0)</f>
        <v>0</v>
      </c>
      <c r="L2031" t="str">
        <f>FIXED(Tabla1[[#This Row],[TASA 0%]],0)</f>
        <v>0</v>
      </c>
      <c r="M2031" t="str">
        <f>FIXED(Tabla1[[#This Row],[TASA EXE.]],0)</f>
        <v>0</v>
      </c>
      <c r="N2031" t="str">
        <f>FIXED(Tabla1[[#This Row],[IVA]],0)</f>
        <v>0</v>
      </c>
      <c r="O2031" t="str">
        <f>FIXED(Tabla1[[#This Row],[ISR RET]],0)</f>
        <v>0</v>
      </c>
      <c r="P2031" t="str">
        <f>FIXED(Tabla1[[#This Row],[IVA RET]],0)</f>
        <v>0</v>
      </c>
      <c r="R2031" s="35">
        <f>Tabla1[[#This Row],[TASA 16]]*16%</f>
        <v>0</v>
      </c>
    </row>
    <row r="2032" spans="2:18" x14ac:dyDescent="0.25">
      <c r="B2032" t="str">
        <f>'[1]210 Y RFC'!A2032</f>
        <v>IRE930412QW7</v>
      </c>
      <c r="C2032" t="str">
        <f>'[1]210 Y RFC'!B2032</f>
        <v>210-2029</v>
      </c>
      <c r="D2032" t="str">
        <f>'[1]210 Y RFC'!C2032</f>
        <v>INDUSTRIAS RESSER SA DE CV</v>
      </c>
      <c r="E2032" s="28">
        <f>SUMIFS(Tabla16[TASA 16],Tabla16[NUM],Tabla1[[#This Row],[CODIGO]])</f>
        <v>0</v>
      </c>
      <c r="F2032" s="28">
        <f>SUMIFS(Tabla16[TASA 0%],Tabla16[NUM],Tabla1[[#This Row],[CODIGO]])</f>
        <v>0</v>
      </c>
      <c r="G2032" s="28">
        <f>SUMIFS(Tabla16[[EXENTO ]],Tabla16[NUM],Tabla1[[#This Row],[CODIGO]])</f>
        <v>0</v>
      </c>
      <c r="H2032" s="28">
        <f>SUMIFS(Tabla16[IVA],Tabla16[NUM],Tabla1[[#This Row],[CODIGO]])</f>
        <v>0</v>
      </c>
      <c r="I2032" s="28">
        <f>SUMIFS(Tabla16[ISR RET.],Tabla16[NUM],Tabla1[[#This Row],[CODIGO]])</f>
        <v>0</v>
      </c>
      <c r="J2032" s="28">
        <f>SUMIFS(Tabla16[IVA RET.],Tabla16[NUM],Tabla1[[#This Row],[CODIGO]])</f>
        <v>0</v>
      </c>
      <c r="K2032" t="str">
        <f>FIXED(Tabla1[[#This Row],[TASA 16%]],0)</f>
        <v>0</v>
      </c>
      <c r="L2032" t="str">
        <f>FIXED(Tabla1[[#This Row],[TASA 0%]],0)</f>
        <v>0</v>
      </c>
      <c r="M2032" t="str">
        <f>FIXED(Tabla1[[#This Row],[TASA EXE.]],0)</f>
        <v>0</v>
      </c>
      <c r="N2032" t="str">
        <f>FIXED(Tabla1[[#This Row],[IVA]],0)</f>
        <v>0</v>
      </c>
      <c r="O2032" t="str">
        <f>FIXED(Tabla1[[#This Row],[ISR RET]],0)</f>
        <v>0</v>
      </c>
      <c r="P2032" t="str">
        <f>FIXED(Tabla1[[#This Row],[IVA RET]],0)</f>
        <v>0</v>
      </c>
      <c r="R2032" s="35">
        <f>Tabla1[[#This Row],[TASA 16]]*16%</f>
        <v>0</v>
      </c>
    </row>
    <row r="2033" spans="2:18" x14ac:dyDescent="0.25">
      <c r="B2033" t="str">
        <f>'[1]210 Y RFC'!A2033</f>
        <v>CPC031027KA8</v>
      </c>
      <c r="C2033" t="str">
        <f>'[1]210 Y RFC'!B2033</f>
        <v>210-2030</v>
      </c>
      <c r="D2033" t="str">
        <f>'[1]210 Y RFC'!C2033</f>
        <v>COMERCIALIZADORA PHARMACEUTICA COMPHARMA SA DE CV</v>
      </c>
      <c r="E2033" s="28">
        <f>SUMIFS(Tabla16[TASA 16],Tabla16[NUM],Tabla1[[#This Row],[CODIGO]])</f>
        <v>0</v>
      </c>
      <c r="F2033" s="28">
        <f>SUMIFS(Tabla16[TASA 0%],Tabla16[NUM],Tabla1[[#This Row],[CODIGO]])</f>
        <v>0</v>
      </c>
      <c r="G2033" s="28">
        <f>SUMIFS(Tabla16[[EXENTO ]],Tabla16[NUM],Tabla1[[#This Row],[CODIGO]])</f>
        <v>0</v>
      </c>
      <c r="H2033" s="28">
        <f>SUMIFS(Tabla16[IVA],Tabla16[NUM],Tabla1[[#This Row],[CODIGO]])</f>
        <v>0</v>
      </c>
      <c r="I2033" s="28">
        <f>SUMIFS(Tabla16[ISR RET.],Tabla16[NUM],Tabla1[[#This Row],[CODIGO]])</f>
        <v>0</v>
      </c>
      <c r="J2033" s="28">
        <f>SUMIFS(Tabla16[IVA RET.],Tabla16[NUM],Tabla1[[#This Row],[CODIGO]])</f>
        <v>0</v>
      </c>
      <c r="K2033" t="str">
        <f>FIXED(Tabla1[[#This Row],[TASA 16%]],0)</f>
        <v>0</v>
      </c>
      <c r="L2033" t="str">
        <f>FIXED(Tabla1[[#This Row],[TASA 0%]],0)</f>
        <v>0</v>
      </c>
      <c r="M2033" t="str">
        <f>FIXED(Tabla1[[#This Row],[TASA EXE.]],0)</f>
        <v>0</v>
      </c>
      <c r="N2033" t="str">
        <f>FIXED(Tabla1[[#This Row],[IVA]],0)</f>
        <v>0</v>
      </c>
      <c r="O2033" t="str">
        <f>FIXED(Tabla1[[#This Row],[ISR RET]],0)</f>
        <v>0</v>
      </c>
      <c r="P2033" t="str">
        <f>FIXED(Tabla1[[#This Row],[IVA RET]],0)</f>
        <v>0</v>
      </c>
      <c r="R2033" s="35">
        <f>Tabla1[[#This Row],[TASA 16]]*16%</f>
        <v>0</v>
      </c>
    </row>
    <row r="2034" spans="2:18" x14ac:dyDescent="0.25">
      <c r="B2034" t="str">
        <f>'[1]210 Y RFC'!A2034</f>
        <v>NOYM690506CY6</v>
      </c>
      <c r="C2034" t="str">
        <f>'[1]210 Y RFC'!B2034</f>
        <v>210-2031</v>
      </c>
      <c r="D2034" t="str">
        <f>'[1]210 Y RFC'!C2034</f>
        <v>NOVOA YANEZ MARCIA GRACIELA</v>
      </c>
      <c r="E2034" s="28">
        <f>SUMIFS(Tabla16[TASA 16],Tabla16[NUM],Tabla1[[#This Row],[CODIGO]])</f>
        <v>0</v>
      </c>
      <c r="F2034" s="28">
        <f>SUMIFS(Tabla16[TASA 0%],Tabla16[NUM],Tabla1[[#This Row],[CODIGO]])</f>
        <v>0</v>
      </c>
      <c r="G2034" s="28">
        <f>SUMIFS(Tabla16[[EXENTO ]],Tabla16[NUM],Tabla1[[#This Row],[CODIGO]])</f>
        <v>0</v>
      </c>
      <c r="H2034" s="28">
        <f>SUMIFS(Tabla16[IVA],Tabla16[NUM],Tabla1[[#This Row],[CODIGO]])</f>
        <v>0</v>
      </c>
      <c r="I2034" s="28">
        <f>SUMIFS(Tabla16[ISR RET.],Tabla16[NUM],Tabla1[[#This Row],[CODIGO]])</f>
        <v>0</v>
      </c>
      <c r="J2034" s="28">
        <f>SUMIFS(Tabla16[IVA RET.],Tabla16[NUM],Tabla1[[#This Row],[CODIGO]])</f>
        <v>0</v>
      </c>
      <c r="K2034" t="str">
        <f>FIXED(Tabla1[[#This Row],[TASA 16%]],0)</f>
        <v>0</v>
      </c>
      <c r="L2034" t="str">
        <f>FIXED(Tabla1[[#This Row],[TASA 0%]],0)</f>
        <v>0</v>
      </c>
      <c r="M2034" t="str">
        <f>FIXED(Tabla1[[#This Row],[TASA EXE.]],0)</f>
        <v>0</v>
      </c>
      <c r="N2034" t="str">
        <f>FIXED(Tabla1[[#This Row],[IVA]],0)</f>
        <v>0</v>
      </c>
      <c r="O2034" t="str">
        <f>FIXED(Tabla1[[#This Row],[ISR RET]],0)</f>
        <v>0</v>
      </c>
      <c r="P2034" t="str">
        <f>FIXED(Tabla1[[#This Row],[IVA RET]],0)</f>
        <v>0</v>
      </c>
      <c r="R2034" s="35">
        <f>Tabla1[[#This Row],[TASA 16]]*16%</f>
        <v>0</v>
      </c>
    </row>
    <row r="2035" spans="2:18" x14ac:dyDescent="0.25">
      <c r="B2035" t="str">
        <f>'[1]210 Y RFC'!A2035</f>
        <v>ICE9204062W2</v>
      </c>
      <c r="C2035" t="str">
        <f>'[1]210 Y RFC'!B2035</f>
        <v>210-2032</v>
      </c>
      <c r="D2035" t="str">
        <f>'[1]210 Y RFC'!C2035</f>
        <v>IC CONSTRUCCIONES Y EQUIPOS SA DE CV</v>
      </c>
      <c r="E2035" s="28">
        <f>SUMIFS(Tabla16[TASA 16],Tabla16[NUM],Tabla1[[#This Row],[CODIGO]])</f>
        <v>0</v>
      </c>
      <c r="F2035" s="28">
        <f>SUMIFS(Tabla16[TASA 0%],Tabla16[NUM],Tabla1[[#This Row],[CODIGO]])</f>
        <v>0</v>
      </c>
      <c r="G2035" s="28">
        <f>SUMIFS(Tabla16[[EXENTO ]],Tabla16[NUM],Tabla1[[#This Row],[CODIGO]])</f>
        <v>0</v>
      </c>
      <c r="H2035" s="28">
        <f>SUMIFS(Tabla16[IVA],Tabla16[NUM],Tabla1[[#This Row],[CODIGO]])</f>
        <v>0</v>
      </c>
      <c r="I2035" s="28">
        <f>SUMIFS(Tabla16[ISR RET.],Tabla16[NUM],Tabla1[[#This Row],[CODIGO]])</f>
        <v>0</v>
      </c>
      <c r="J2035" s="28">
        <f>SUMIFS(Tabla16[IVA RET.],Tabla16[NUM],Tabla1[[#This Row],[CODIGO]])</f>
        <v>0</v>
      </c>
      <c r="K2035" t="str">
        <f>FIXED(Tabla1[[#This Row],[TASA 16%]],0)</f>
        <v>0</v>
      </c>
      <c r="L2035" t="str">
        <f>FIXED(Tabla1[[#This Row],[TASA 0%]],0)</f>
        <v>0</v>
      </c>
      <c r="M2035" t="str">
        <f>FIXED(Tabla1[[#This Row],[TASA EXE.]],0)</f>
        <v>0</v>
      </c>
      <c r="N2035" t="str">
        <f>FIXED(Tabla1[[#This Row],[IVA]],0)</f>
        <v>0</v>
      </c>
      <c r="O2035" t="str">
        <f>FIXED(Tabla1[[#This Row],[ISR RET]],0)</f>
        <v>0</v>
      </c>
      <c r="P2035" t="str">
        <f>FIXED(Tabla1[[#This Row],[IVA RET]],0)</f>
        <v>0</v>
      </c>
      <c r="R2035" s="35">
        <f>Tabla1[[#This Row],[TASA 16]]*16%</f>
        <v>0</v>
      </c>
    </row>
    <row r="2036" spans="2:18" x14ac:dyDescent="0.25">
      <c r="B2036" t="str">
        <f>'[1]210 Y RFC'!A2036</f>
        <v>IND3212193G8</v>
      </c>
      <c r="C2036" t="str">
        <f>'[1]210 Y RFC'!B2036</f>
        <v>210-2033</v>
      </c>
      <c r="D2036" t="str">
        <f>'[1]210 Y RFC'!C2036</f>
        <v>FABRICA DE CERILLOS Y FOSFOROS LA INDEPENDIENTE SA DE CV</v>
      </c>
      <c r="E2036" s="28">
        <f>SUMIFS(Tabla16[TASA 16],Tabla16[NUM],Tabla1[[#This Row],[CODIGO]])</f>
        <v>0</v>
      </c>
      <c r="F2036" s="28">
        <f>SUMIFS(Tabla16[TASA 0%],Tabla16[NUM],Tabla1[[#This Row],[CODIGO]])</f>
        <v>0</v>
      </c>
      <c r="G2036" s="28">
        <f>SUMIFS(Tabla16[[EXENTO ]],Tabla16[NUM],Tabla1[[#This Row],[CODIGO]])</f>
        <v>0</v>
      </c>
      <c r="H2036" s="28">
        <f>SUMIFS(Tabla16[IVA],Tabla16[NUM],Tabla1[[#This Row],[CODIGO]])</f>
        <v>0</v>
      </c>
      <c r="I2036" s="28">
        <f>SUMIFS(Tabla16[ISR RET.],Tabla16[NUM],Tabla1[[#This Row],[CODIGO]])</f>
        <v>0</v>
      </c>
      <c r="J2036" s="28">
        <f>SUMIFS(Tabla16[IVA RET.],Tabla16[NUM],Tabla1[[#This Row],[CODIGO]])</f>
        <v>0</v>
      </c>
      <c r="K2036" t="str">
        <f>FIXED(Tabla1[[#This Row],[TASA 16%]],0)</f>
        <v>0</v>
      </c>
      <c r="L2036" t="str">
        <f>FIXED(Tabla1[[#This Row],[TASA 0%]],0)</f>
        <v>0</v>
      </c>
      <c r="M2036" t="str">
        <f>FIXED(Tabla1[[#This Row],[TASA EXE.]],0)</f>
        <v>0</v>
      </c>
      <c r="N2036" t="str">
        <f>FIXED(Tabla1[[#This Row],[IVA]],0)</f>
        <v>0</v>
      </c>
      <c r="O2036" t="str">
        <f>FIXED(Tabla1[[#This Row],[ISR RET]],0)</f>
        <v>0</v>
      </c>
      <c r="P2036" t="str">
        <f>FIXED(Tabla1[[#This Row],[IVA RET]],0)</f>
        <v>0</v>
      </c>
      <c r="R2036" s="35">
        <f>Tabla1[[#This Row],[TASA 16]]*16%</f>
        <v>0</v>
      </c>
    </row>
    <row r="2037" spans="2:18" x14ac:dyDescent="0.25">
      <c r="B2037" t="str">
        <f>'[1]210 Y RFC'!A2037</f>
        <v>FRI980529AR7</v>
      </c>
      <c r="C2037" t="str">
        <f>'[1]210 Y RFC'!B2037</f>
        <v>210-2034</v>
      </c>
      <c r="D2037" t="str">
        <f>'[1]210 Y RFC'!C2037</f>
        <v>FRIMART SA DE CV</v>
      </c>
      <c r="E2037" s="28">
        <f>SUMIFS(Tabla16[TASA 16],Tabla16[NUM],Tabla1[[#This Row],[CODIGO]])</f>
        <v>0</v>
      </c>
      <c r="F2037" s="28">
        <f>SUMIFS(Tabla16[TASA 0%],Tabla16[NUM],Tabla1[[#This Row],[CODIGO]])</f>
        <v>0</v>
      </c>
      <c r="G2037" s="28">
        <f>SUMIFS(Tabla16[[EXENTO ]],Tabla16[NUM],Tabla1[[#This Row],[CODIGO]])</f>
        <v>0</v>
      </c>
      <c r="H2037" s="28">
        <f>SUMIFS(Tabla16[IVA],Tabla16[NUM],Tabla1[[#This Row],[CODIGO]])</f>
        <v>0</v>
      </c>
      <c r="I2037" s="28">
        <f>SUMIFS(Tabla16[ISR RET.],Tabla16[NUM],Tabla1[[#This Row],[CODIGO]])</f>
        <v>0</v>
      </c>
      <c r="J2037" s="28">
        <f>SUMIFS(Tabla16[IVA RET.],Tabla16[NUM],Tabla1[[#This Row],[CODIGO]])</f>
        <v>0</v>
      </c>
      <c r="K2037" t="str">
        <f>FIXED(Tabla1[[#This Row],[TASA 16%]],0)</f>
        <v>0</v>
      </c>
      <c r="L2037" t="str">
        <f>FIXED(Tabla1[[#This Row],[TASA 0%]],0)</f>
        <v>0</v>
      </c>
      <c r="M2037" t="str">
        <f>FIXED(Tabla1[[#This Row],[TASA EXE.]],0)</f>
        <v>0</v>
      </c>
      <c r="N2037" t="str">
        <f>FIXED(Tabla1[[#This Row],[IVA]],0)</f>
        <v>0</v>
      </c>
      <c r="O2037" t="str">
        <f>FIXED(Tabla1[[#This Row],[ISR RET]],0)</f>
        <v>0</v>
      </c>
      <c r="P2037" t="str">
        <f>FIXED(Tabla1[[#This Row],[IVA RET]],0)</f>
        <v>0</v>
      </c>
      <c r="R2037" s="35">
        <f>Tabla1[[#This Row],[TASA 16]]*16%</f>
        <v>0</v>
      </c>
    </row>
    <row r="2038" spans="2:18" x14ac:dyDescent="0.25">
      <c r="B2038" t="str">
        <f>'[1]210 Y RFC'!A2038</f>
        <v>DPE0806059C9</v>
      </c>
      <c r="C2038" t="str">
        <f>'[1]210 Y RFC'!B2038</f>
        <v>210-2035</v>
      </c>
      <c r="D2038" t="str">
        <f>'[1]210 Y RFC'!C2038</f>
        <v>DISTRIBUIDORA PEBE SA DE CV</v>
      </c>
      <c r="E2038" s="28">
        <f>SUMIFS(Tabla16[TASA 16],Tabla16[NUM],Tabla1[[#This Row],[CODIGO]])</f>
        <v>0</v>
      </c>
      <c r="F2038" s="28">
        <f>SUMIFS(Tabla16[TASA 0%],Tabla16[NUM],Tabla1[[#This Row],[CODIGO]])</f>
        <v>0</v>
      </c>
      <c r="G2038" s="28">
        <f>SUMIFS(Tabla16[[EXENTO ]],Tabla16[NUM],Tabla1[[#This Row],[CODIGO]])</f>
        <v>0</v>
      </c>
      <c r="H2038" s="28">
        <f>SUMIFS(Tabla16[IVA],Tabla16[NUM],Tabla1[[#This Row],[CODIGO]])</f>
        <v>0</v>
      </c>
      <c r="I2038" s="28">
        <f>SUMIFS(Tabla16[ISR RET.],Tabla16[NUM],Tabla1[[#This Row],[CODIGO]])</f>
        <v>0</v>
      </c>
      <c r="J2038" s="28">
        <f>SUMIFS(Tabla16[IVA RET.],Tabla16[NUM],Tabla1[[#This Row],[CODIGO]])</f>
        <v>0</v>
      </c>
      <c r="K2038" t="str">
        <f>FIXED(Tabla1[[#This Row],[TASA 16%]],0)</f>
        <v>0</v>
      </c>
      <c r="L2038" t="str">
        <f>FIXED(Tabla1[[#This Row],[TASA 0%]],0)</f>
        <v>0</v>
      </c>
      <c r="M2038" t="str">
        <f>FIXED(Tabla1[[#This Row],[TASA EXE.]],0)</f>
        <v>0</v>
      </c>
      <c r="N2038" t="str">
        <f>FIXED(Tabla1[[#This Row],[IVA]],0)</f>
        <v>0</v>
      </c>
      <c r="O2038" t="str">
        <f>FIXED(Tabla1[[#This Row],[ISR RET]],0)</f>
        <v>0</v>
      </c>
      <c r="P2038" t="str">
        <f>FIXED(Tabla1[[#This Row],[IVA RET]],0)</f>
        <v>0</v>
      </c>
      <c r="R2038" s="35">
        <f>Tabla1[[#This Row],[TASA 16]]*16%</f>
        <v>0</v>
      </c>
    </row>
    <row r="2039" spans="2:18" x14ac:dyDescent="0.25">
      <c r="B2039" t="str">
        <f>'[1]210 Y RFC'!A2039</f>
        <v>PAMB710526QW8</v>
      </c>
      <c r="C2039" t="str">
        <f>'[1]210 Y RFC'!B2039</f>
        <v>210-2036</v>
      </c>
      <c r="D2039" t="str">
        <f>'[1]210 Y RFC'!C2039</f>
        <v>PADILLA MARTIN BEATRIZ</v>
      </c>
      <c r="E2039" s="28">
        <f>SUMIFS(Tabla16[TASA 16],Tabla16[NUM],Tabla1[[#This Row],[CODIGO]])</f>
        <v>0</v>
      </c>
      <c r="F2039" s="28">
        <f>SUMIFS(Tabla16[TASA 0%],Tabla16[NUM],Tabla1[[#This Row],[CODIGO]])</f>
        <v>0</v>
      </c>
      <c r="G2039" s="28">
        <f>SUMIFS(Tabla16[[EXENTO ]],Tabla16[NUM],Tabla1[[#This Row],[CODIGO]])</f>
        <v>0</v>
      </c>
      <c r="H2039" s="28">
        <f>SUMIFS(Tabla16[IVA],Tabla16[NUM],Tabla1[[#This Row],[CODIGO]])</f>
        <v>0</v>
      </c>
      <c r="I2039" s="28">
        <f>SUMIFS(Tabla16[ISR RET.],Tabla16[NUM],Tabla1[[#This Row],[CODIGO]])</f>
        <v>0</v>
      </c>
      <c r="J2039" s="28">
        <f>SUMIFS(Tabla16[IVA RET.],Tabla16[NUM],Tabla1[[#This Row],[CODIGO]])</f>
        <v>0</v>
      </c>
      <c r="K2039" t="str">
        <f>FIXED(Tabla1[[#This Row],[TASA 16%]],0)</f>
        <v>0</v>
      </c>
      <c r="L2039" t="str">
        <f>FIXED(Tabla1[[#This Row],[TASA 0%]],0)</f>
        <v>0</v>
      </c>
      <c r="M2039" t="str">
        <f>FIXED(Tabla1[[#This Row],[TASA EXE.]],0)</f>
        <v>0</v>
      </c>
      <c r="N2039" t="str">
        <f>FIXED(Tabla1[[#This Row],[IVA]],0)</f>
        <v>0</v>
      </c>
      <c r="O2039" t="str">
        <f>FIXED(Tabla1[[#This Row],[ISR RET]],0)</f>
        <v>0</v>
      </c>
      <c r="P2039" t="str">
        <f>FIXED(Tabla1[[#This Row],[IVA RET]],0)</f>
        <v>0</v>
      </c>
      <c r="R2039" s="35">
        <f>Tabla1[[#This Row],[TASA 16]]*16%</f>
        <v>0</v>
      </c>
    </row>
    <row r="2040" spans="2:18" x14ac:dyDescent="0.25">
      <c r="B2040" t="str">
        <f>'[1]210 Y RFC'!A2040</f>
        <v>HEES620901TD1</v>
      </c>
      <c r="C2040" t="str">
        <f>'[1]210 Y RFC'!B2040</f>
        <v>210-2037</v>
      </c>
      <c r="D2040" t="str">
        <f>'[1]210 Y RFC'!C2040</f>
        <v>HERNANDEZ ESCOBEDO SILVIA ESTELA</v>
      </c>
      <c r="E2040" s="28">
        <f>SUMIFS(Tabla16[TASA 16],Tabla16[NUM],Tabla1[[#This Row],[CODIGO]])</f>
        <v>0</v>
      </c>
      <c r="F2040" s="28">
        <f>SUMIFS(Tabla16[TASA 0%],Tabla16[NUM],Tabla1[[#This Row],[CODIGO]])</f>
        <v>0</v>
      </c>
      <c r="G2040" s="28">
        <f>SUMIFS(Tabla16[[EXENTO ]],Tabla16[NUM],Tabla1[[#This Row],[CODIGO]])</f>
        <v>0</v>
      </c>
      <c r="H2040" s="28">
        <f>SUMIFS(Tabla16[IVA],Tabla16[NUM],Tabla1[[#This Row],[CODIGO]])</f>
        <v>0</v>
      </c>
      <c r="I2040" s="28">
        <f>SUMIFS(Tabla16[ISR RET.],Tabla16[NUM],Tabla1[[#This Row],[CODIGO]])</f>
        <v>0</v>
      </c>
      <c r="J2040" s="28">
        <f>SUMIFS(Tabla16[IVA RET.],Tabla16[NUM],Tabla1[[#This Row],[CODIGO]])</f>
        <v>0</v>
      </c>
      <c r="K2040" t="str">
        <f>FIXED(Tabla1[[#This Row],[TASA 16%]],0)</f>
        <v>0</v>
      </c>
      <c r="L2040" t="str">
        <f>FIXED(Tabla1[[#This Row],[TASA 0%]],0)</f>
        <v>0</v>
      </c>
      <c r="M2040" t="str">
        <f>FIXED(Tabla1[[#This Row],[TASA EXE.]],0)</f>
        <v>0</v>
      </c>
      <c r="N2040" t="str">
        <f>FIXED(Tabla1[[#This Row],[IVA]],0)</f>
        <v>0</v>
      </c>
      <c r="O2040" t="str">
        <f>FIXED(Tabla1[[#This Row],[ISR RET]],0)</f>
        <v>0</v>
      </c>
      <c r="P2040" t="str">
        <f>FIXED(Tabla1[[#This Row],[IVA RET]],0)</f>
        <v>0</v>
      </c>
      <c r="R2040" s="35">
        <f>Tabla1[[#This Row],[TASA 16]]*16%</f>
        <v>0</v>
      </c>
    </row>
    <row r="2041" spans="2:18" x14ac:dyDescent="0.25">
      <c r="B2041" t="str">
        <f>'[1]210 Y RFC'!A2041</f>
        <v>HVI0412082G4</v>
      </c>
      <c r="C2041" t="str">
        <f>'[1]210 Y RFC'!B2041</f>
        <v>210-2038</v>
      </c>
      <c r="D2041" t="str">
        <f>'[1]210 Y RFC'!C2041</f>
        <v>HOSPITAL VICENTITA SA DE CV</v>
      </c>
      <c r="E2041" s="28">
        <f>SUMIFS(Tabla16[TASA 16],Tabla16[NUM],Tabla1[[#This Row],[CODIGO]])</f>
        <v>0</v>
      </c>
      <c r="F2041" s="28">
        <f>SUMIFS(Tabla16[TASA 0%],Tabla16[NUM],Tabla1[[#This Row],[CODIGO]])</f>
        <v>0</v>
      </c>
      <c r="G2041" s="28">
        <f>SUMIFS(Tabla16[[EXENTO ]],Tabla16[NUM],Tabla1[[#This Row],[CODIGO]])</f>
        <v>0</v>
      </c>
      <c r="H2041" s="28">
        <f>SUMIFS(Tabla16[IVA],Tabla16[NUM],Tabla1[[#This Row],[CODIGO]])</f>
        <v>0</v>
      </c>
      <c r="I2041" s="28">
        <f>SUMIFS(Tabla16[ISR RET.],Tabla16[NUM],Tabla1[[#This Row],[CODIGO]])</f>
        <v>0</v>
      </c>
      <c r="J2041" s="28">
        <f>SUMIFS(Tabla16[IVA RET.],Tabla16[NUM],Tabla1[[#This Row],[CODIGO]])</f>
        <v>0</v>
      </c>
      <c r="K2041" t="str">
        <f>FIXED(Tabla1[[#This Row],[TASA 16%]],0)</f>
        <v>0</v>
      </c>
      <c r="L2041" t="str">
        <f>FIXED(Tabla1[[#This Row],[TASA 0%]],0)</f>
        <v>0</v>
      </c>
      <c r="M2041" t="str">
        <f>FIXED(Tabla1[[#This Row],[TASA EXE.]],0)</f>
        <v>0</v>
      </c>
      <c r="N2041" t="str">
        <f>FIXED(Tabla1[[#This Row],[IVA]],0)</f>
        <v>0</v>
      </c>
      <c r="O2041" t="str">
        <f>FIXED(Tabla1[[#This Row],[ISR RET]],0)</f>
        <v>0</v>
      </c>
      <c r="P2041" t="str">
        <f>FIXED(Tabla1[[#This Row],[IVA RET]],0)</f>
        <v>0</v>
      </c>
      <c r="R2041" s="35">
        <f>Tabla1[[#This Row],[TASA 16]]*16%</f>
        <v>0</v>
      </c>
    </row>
    <row r="2042" spans="2:18" x14ac:dyDescent="0.25">
      <c r="B2042" t="str">
        <f>'[1]210 Y RFC'!A2042</f>
        <v>APU0811045I1</v>
      </c>
      <c r="C2042" t="str">
        <f>'[1]210 Y RFC'!B2042</f>
        <v>210-2039</v>
      </c>
      <c r="D2042" t="str">
        <f>'[1]210 Y RFC'!C2042</f>
        <v>ALL PURPOSE SA DE CV</v>
      </c>
      <c r="E2042" s="28">
        <f>SUMIFS(Tabla16[TASA 16],Tabla16[NUM],Tabla1[[#This Row],[CODIGO]])</f>
        <v>0</v>
      </c>
      <c r="F2042" s="28">
        <f>SUMIFS(Tabla16[TASA 0%],Tabla16[NUM],Tabla1[[#This Row],[CODIGO]])</f>
        <v>0</v>
      </c>
      <c r="G2042" s="28">
        <f>SUMIFS(Tabla16[[EXENTO ]],Tabla16[NUM],Tabla1[[#This Row],[CODIGO]])</f>
        <v>0</v>
      </c>
      <c r="H2042" s="28">
        <f>SUMIFS(Tabla16[IVA],Tabla16[NUM],Tabla1[[#This Row],[CODIGO]])</f>
        <v>0</v>
      </c>
      <c r="I2042" s="28">
        <f>SUMIFS(Tabla16[ISR RET.],Tabla16[NUM],Tabla1[[#This Row],[CODIGO]])</f>
        <v>0</v>
      </c>
      <c r="J2042" s="28">
        <f>SUMIFS(Tabla16[IVA RET.],Tabla16[NUM],Tabla1[[#This Row],[CODIGO]])</f>
        <v>0</v>
      </c>
      <c r="K2042" t="str">
        <f>FIXED(Tabla1[[#This Row],[TASA 16%]],0)</f>
        <v>0</v>
      </c>
      <c r="L2042" t="str">
        <f>FIXED(Tabla1[[#This Row],[TASA 0%]],0)</f>
        <v>0</v>
      </c>
      <c r="M2042" t="str">
        <f>FIXED(Tabla1[[#This Row],[TASA EXE.]],0)</f>
        <v>0</v>
      </c>
      <c r="N2042" t="str">
        <f>FIXED(Tabla1[[#This Row],[IVA]],0)</f>
        <v>0</v>
      </c>
      <c r="O2042" t="str">
        <f>FIXED(Tabla1[[#This Row],[ISR RET]],0)</f>
        <v>0</v>
      </c>
      <c r="P2042" t="str">
        <f>FIXED(Tabla1[[#This Row],[IVA RET]],0)</f>
        <v>0</v>
      </c>
      <c r="R2042" s="35">
        <f>Tabla1[[#This Row],[TASA 16]]*16%</f>
        <v>0</v>
      </c>
    </row>
    <row r="2043" spans="2:18" x14ac:dyDescent="0.25">
      <c r="B2043" t="str">
        <f>'[1]210 Y RFC'!A2043</f>
        <v>GTO031023B46</v>
      </c>
      <c r="C2043" t="str">
        <f>'[1]210 Y RFC'!B2043</f>
        <v>210-2040</v>
      </c>
      <c r="D2043" t="str">
        <f>'[1]210 Y RFC'!C2043</f>
        <v>GDL TOALLITAS SA DE CV</v>
      </c>
      <c r="E2043" s="28">
        <f>SUMIFS(Tabla16[TASA 16],Tabla16[NUM],Tabla1[[#This Row],[CODIGO]])</f>
        <v>0</v>
      </c>
      <c r="F2043" s="28">
        <f>SUMIFS(Tabla16[TASA 0%],Tabla16[NUM],Tabla1[[#This Row],[CODIGO]])</f>
        <v>0</v>
      </c>
      <c r="G2043" s="28">
        <f>SUMIFS(Tabla16[[EXENTO ]],Tabla16[NUM],Tabla1[[#This Row],[CODIGO]])</f>
        <v>0</v>
      </c>
      <c r="H2043" s="28">
        <f>SUMIFS(Tabla16[IVA],Tabla16[NUM],Tabla1[[#This Row],[CODIGO]])</f>
        <v>0</v>
      </c>
      <c r="I2043" s="28">
        <f>SUMIFS(Tabla16[ISR RET.],Tabla16[NUM],Tabla1[[#This Row],[CODIGO]])</f>
        <v>0</v>
      </c>
      <c r="J2043" s="28">
        <f>SUMIFS(Tabla16[IVA RET.],Tabla16[NUM],Tabla1[[#This Row],[CODIGO]])</f>
        <v>0</v>
      </c>
      <c r="K2043" t="str">
        <f>FIXED(Tabla1[[#This Row],[TASA 16%]],0)</f>
        <v>0</v>
      </c>
      <c r="L2043" t="str">
        <f>FIXED(Tabla1[[#This Row],[TASA 0%]],0)</f>
        <v>0</v>
      </c>
      <c r="M2043" t="str">
        <f>FIXED(Tabla1[[#This Row],[TASA EXE.]],0)</f>
        <v>0</v>
      </c>
      <c r="N2043" t="str">
        <f>FIXED(Tabla1[[#This Row],[IVA]],0)</f>
        <v>0</v>
      </c>
      <c r="O2043" t="str">
        <f>FIXED(Tabla1[[#This Row],[ISR RET]],0)</f>
        <v>0</v>
      </c>
      <c r="P2043" t="str">
        <f>FIXED(Tabla1[[#This Row],[IVA RET]],0)</f>
        <v>0</v>
      </c>
      <c r="R2043" s="35">
        <f>Tabla1[[#This Row],[TASA 16]]*16%</f>
        <v>0</v>
      </c>
    </row>
    <row r="2044" spans="2:18" x14ac:dyDescent="0.25">
      <c r="B2044" t="str">
        <f>'[1]210 Y RFC'!A2044</f>
        <v>MOOS830209GU3</v>
      </c>
      <c r="C2044" t="str">
        <f>'[1]210 Y RFC'!B2044</f>
        <v>210-2041</v>
      </c>
      <c r="D2044" t="str">
        <f>'[1]210 Y RFC'!C2044</f>
        <v>MONTEMAYOR OLVERA SALVADOR RODRIGO</v>
      </c>
      <c r="E2044" s="28">
        <f>SUMIFS(Tabla16[TASA 16],Tabla16[NUM],Tabla1[[#This Row],[CODIGO]])</f>
        <v>0</v>
      </c>
      <c r="F2044" s="28">
        <f>SUMIFS(Tabla16[TASA 0%],Tabla16[NUM],Tabla1[[#This Row],[CODIGO]])</f>
        <v>0</v>
      </c>
      <c r="G2044" s="28">
        <f>SUMIFS(Tabla16[[EXENTO ]],Tabla16[NUM],Tabla1[[#This Row],[CODIGO]])</f>
        <v>0</v>
      </c>
      <c r="H2044" s="28">
        <f>SUMIFS(Tabla16[IVA],Tabla16[NUM],Tabla1[[#This Row],[CODIGO]])</f>
        <v>0</v>
      </c>
      <c r="I2044" s="28">
        <f>SUMIFS(Tabla16[ISR RET.],Tabla16[NUM],Tabla1[[#This Row],[CODIGO]])</f>
        <v>0</v>
      </c>
      <c r="J2044" s="28">
        <f>SUMIFS(Tabla16[IVA RET.],Tabla16[NUM],Tabla1[[#This Row],[CODIGO]])</f>
        <v>0</v>
      </c>
      <c r="K2044" t="str">
        <f>FIXED(Tabla1[[#This Row],[TASA 16%]],0)</f>
        <v>0</v>
      </c>
      <c r="L2044" t="str">
        <f>FIXED(Tabla1[[#This Row],[TASA 0%]],0)</f>
        <v>0</v>
      </c>
      <c r="M2044" t="str">
        <f>FIXED(Tabla1[[#This Row],[TASA EXE.]],0)</f>
        <v>0</v>
      </c>
      <c r="N2044" t="str">
        <f>FIXED(Tabla1[[#This Row],[IVA]],0)</f>
        <v>0</v>
      </c>
      <c r="O2044" t="str">
        <f>FIXED(Tabla1[[#This Row],[ISR RET]],0)</f>
        <v>0</v>
      </c>
      <c r="P2044" t="str">
        <f>FIXED(Tabla1[[#This Row],[IVA RET]],0)</f>
        <v>0</v>
      </c>
      <c r="R2044" s="35">
        <f>Tabla1[[#This Row],[TASA 16]]*16%</f>
        <v>0</v>
      </c>
    </row>
    <row r="2045" spans="2:18" x14ac:dyDescent="0.25">
      <c r="B2045" t="str">
        <f>'[1]210 Y RFC'!A2045</f>
        <v>MIEJ5106241Y0</v>
      </c>
      <c r="C2045" t="str">
        <f>'[1]210 Y RFC'!B2045</f>
        <v>210-2042</v>
      </c>
      <c r="D2045" t="str">
        <f>'[1]210 Y RFC'!C2045</f>
        <v>MIJARES ESTRADA JUAN GERARDO</v>
      </c>
      <c r="E2045" s="28">
        <f>SUMIFS(Tabla16[TASA 16],Tabla16[NUM],Tabla1[[#This Row],[CODIGO]])</f>
        <v>0</v>
      </c>
      <c r="F2045" s="28">
        <f>SUMIFS(Tabla16[TASA 0%],Tabla16[NUM],Tabla1[[#This Row],[CODIGO]])</f>
        <v>0</v>
      </c>
      <c r="G2045" s="28">
        <f>SUMIFS(Tabla16[[EXENTO ]],Tabla16[NUM],Tabla1[[#This Row],[CODIGO]])</f>
        <v>0</v>
      </c>
      <c r="H2045" s="28">
        <f>SUMIFS(Tabla16[IVA],Tabla16[NUM],Tabla1[[#This Row],[CODIGO]])</f>
        <v>0</v>
      </c>
      <c r="I2045" s="28">
        <f>SUMIFS(Tabla16[ISR RET.],Tabla16[NUM],Tabla1[[#This Row],[CODIGO]])</f>
        <v>0</v>
      </c>
      <c r="J2045" s="28">
        <f>SUMIFS(Tabla16[IVA RET.],Tabla16[NUM],Tabla1[[#This Row],[CODIGO]])</f>
        <v>0</v>
      </c>
      <c r="K2045" t="str">
        <f>FIXED(Tabla1[[#This Row],[TASA 16%]],0)</f>
        <v>0</v>
      </c>
      <c r="L2045" t="str">
        <f>FIXED(Tabla1[[#This Row],[TASA 0%]],0)</f>
        <v>0</v>
      </c>
      <c r="M2045" t="str">
        <f>FIXED(Tabla1[[#This Row],[TASA EXE.]],0)</f>
        <v>0</v>
      </c>
      <c r="N2045" t="str">
        <f>FIXED(Tabla1[[#This Row],[IVA]],0)</f>
        <v>0</v>
      </c>
      <c r="O2045" t="str">
        <f>FIXED(Tabla1[[#This Row],[ISR RET]],0)</f>
        <v>0</v>
      </c>
      <c r="P2045" t="str">
        <f>FIXED(Tabla1[[#This Row],[IVA RET]],0)</f>
        <v>0</v>
      </c>
      <c r="R2045" s="35">
        <f>Tabla1[[#This Row],[TASA 16]]*16%</f>
        <v>0</v>
      </c>
    </row>
    <row r="2046" spans="2:18" x14ac:dyDescent="0.25">
      <c r="B2046" t="str">
        <f>'[1]210 Y RFC'!A2046</f>
        <v>PAFE660103TG7</v>
      </c>
      <c r="C2046" t="str">
        <f>'[1]210 Y RFC'!B2046</f>
        <v>210-2043</v>
      </c>
      <c r="D2046" t="str">
        <f>'[1]210 Y RFC'!C2046</f>
        <v>PLASCENCIA FERNANDEZ EDUARDO NAZARIO</v>
      </c>
      <c r="E2046" s="28">
        <f>SUMIFS(Tabla16[TASA 16],Tabla16[NUM],Tabla1[[#This Row],[CODIGO]])</f>
        <v>1476.625</v>
      </c>
      <c r="F2046" s="28">
        <f>SUMIFS(Tabla16[TASA 0%],Tabla16[NUM],Tabla1[[#This Row],[CODIGO]])</f>
        <v>2.5000000000090949E-2</v>
      </c>
      <c r="G2046" s="28">
        <f>SUMIFS(Tabla16[[EXENTO ]],Tabla16[NUM],Tabla1[[#This Row],[CODIGO]])</f>
        <v>0</v>
      </c>
      <c r="H2046" s="28">
        <f>SUMIFS(Tabla16[IVA],Tabla16[NUM],Tabla1[[#This Row],[CODIGO]])</f>
        <v>236.26</v>
      </c>
      <c r="I2046" s="28">
        <f>SUMIFS(Tabla16[ISR RET.],Tabla16[NUM],Tabla1[[#This Row],[CODIGO]])</f>
        <v>0</v>
      </c>
      <c r="J2046" s="28">
        <f>SUMIFS(Tabla16[IVA RET.],Tabla16[NUM],Tabla1[[#This Row],[CODIGO]])</f>
        <v>0</v>
      </c>
      <c r="K2046" t="str">
        <f>FIXED(Tabla1[[#This Row],[TASA 16%]],0)</f>
        <v>1,477</v>
      </c>
      <c r="L2046" t="str">
        <f>FIXED(Tabla1[[#This Row],[TASA 0%]],0)</f>
        <v>0</v>
      </c>
      <c r="M2046" t="str">
        <f>FIXED(Tabla1[[#This Row],[TASA EXE.]],0)</f>
        <v>0</v>
      </c>
      <c r="N2046" t="str">
        <f>FIXED(Tabla1[[#This Row],[IVA]],0)</f>
        <v>236</v>
      </c>
      <c r="O2046" t="str">
        <f>FIXED(Tabla1[[#This Row],[ISR RET]],0)</f>
        <v>0</v>
      </c>
      <c r="P2046" t="str">
        <f>FIXED(Tabla1[[#This Row],[IVA RET]],0)</f>
        <v>0</v>
      </c>
      <c r="R2046" s="35">
        <f>Tabla1[[#This Row],[TASA 16]]*16%</f>
        <v>236.32</v>
      </c>
    </row>
    <row r="2047" spans="2:18" x14ac:dyDescent="0.25">
      <c r="B2047" t="str">
        <f>'[1]210 Y RFC'!A2047</f>
        <v>GOPG560709FPA</v>
      </c>
      <c r="C2047" t="str">
        <f>'[1]210 Y RFC'!B2047</f>
        <v>210-2044</v>
      </c>
      <c r="D2047" t="str">
        <f>'[1]210 Y RFC'!C2047</f>
        <v>GONZALEZ PARTIDA GUADALUPE ROSARIO</v>
      </c>
      <c r="E2047" s="28">
        <f>SUMIFS(Tabla16[TASA 16],Tabla16[NUM],Tabla1[[#This Row],[CODIGO]])</f>
        <v>0</v>
      </c>
      <c r="F2047" s="28">
        <f>SUMIFS(Tabla16[TASA 0%],Tabla16[NUM],Tabla1[[#This Row],[CODIGO]])</f>
        <v>0</v>
      </c>
      <c r="G2047" s="28">
        <f>SUMIFS(Tabla16[[EXENTO ]],Tabla16[NUM],Tabla1[[#This Row],[CODIGO]])</f>
        <v>0</v>
      </c>
      <c r="H2047" s="28">
        <f>SUMIFS(Tabla16[IVA],Tabla16[NUM],Tabla1[[#This Row],[CODIGO]])</f>
        <v>0</v>
      </c>
      <c r="I2047" s="28">
        <f>SUMIFS(Tabla16[ISR RET.],Tabla16[NUM],Tabla1[[#This Row],[CODIGO]])</f>
        <v>0</v>
      </c>
      <c r="J2047" s="28">
        <f>SUMIFS(Tabla16[IVA RET.],Tabla16[NUM],Tabla1[[#This Row],[CODIGO]])</f>
        <v>0</v>
      </c>
      <c r="K2047" t="str">
        <f>FIXED(Tabla1[[#This Row],[TASA 16%]],0)</f>
        <v>0</v>
      </c>
      <c r="L2047" t="str">
        <f>FIXED(Tabla1[[#This Row],[TASA 0%]],0)</f>
        <v>0</v>
      </c>
      <c r="M2047" t="str">
        <f>FIXED(Tabla1[[#This Row],[TASA EXE.]],0)</f>
        <v>0</v>
      </c>
      <c r="N2047" t="str">
        <f>FIXED(Tabla1[[#This Row],[IVA]],0)</f>
        <v>0</v>
      </c>
      <c r="O2047" t="str">
        <f>FIXED(Tabla1[[#This Row],[ISR RET]],0)</f>
        <v>0</v>
      </c>
      <c r="P2047" t="str">
        <f>FIXED(Tabla1[[#This Row],[IVA RET]],0)</f>
        <v>0</v>
      </c>
      <c r="R2047" s="35">
        <f>Tabla1[[#This Row],[TASA 16]]*16%</f>
        <v>0</v>
      </c>
    </row>
    <row r="2048" spans="2:18" x14ac:dyDescent="0.25">
      <c r="B2048" t="str">
        <f>'[1]210 Y RFC'!A2048</f>
        <v>EDI090303NF4</v>
      </c>
      <c r="C2048" t="str">
        <f>'[1]210 Y RFC'!B2048</f>
        <v>210-2045</v>
      </c>
      <c r="D2048" t="str">
        <f>'[1]210 Y RFC'!C2048</f>
        <v>EDIMISION S DE RL DE CV</v>
      </c>
      <c r="E2048" s="28">
        <f>SUMIFS(Tabla16[TASA 16],Tabla16[NUM],Tabla1[[#This Row],[CODIGO]])</f>
        <v>0</v>
      </c>
      <c r="F2048" s="28">
        <f>SUMIFS(Tabla16[TASA 0%],Tabla16[NUM],Tabla1[[#This Row],[CODIGO]])</f>
        <v>0</v>
      </c>
      <c r="G2048" s="28">
        <f>SUMIFS(Tabla16[[EXENTO ]],Tabla16[NUM],Tabla1[[#This Row],[CODIGO]])</f>
        <v>0</v>
      </c>
      <c r="H2048" s="28">
        <f>SUMIFS(Tabla16[IVA],Tabla16[NUM],Tabla1[[#This Row],[CODIGO]])</f>
        <v>0</v>
      </c>
      <c r="I2048" s="28">
        <f>SUMIFS(Tabla16[ISR RET.],Tabla16[NUM],Tabla1[[#This Row],[CODIGO]])</f>
        <v>0</v>
      </c>
      <c r="J2048" s="28">
        <f>SUMIFS(Tabla16[IVA RET.],Tabla16[NUM],Tabla1[[#This Row],[CODIGO]])</f>
        <v>0</v>
      </c>
      <c r="K2048" t="str">
        <f>FIXED(Tabla1[[#This Row],[TASA 16%]],0)</f>
        <v>0</v>
      </c>
      <c r="L2048" t="str">
        <f>FIXED(Tabla1[[#This Row],[TASA 0%]],0)</f>
        <v>0</v>
      </c>
      <c r="M2048" t="str">
        <f>FIXED(Tabla1[[#This Row],[TASA EXE.]],0)</f>
        <v>0</v>
      </c>
      <c r="N2048" t="str">
        <f>FIXED(Tabla1[[#This Row],[IVA]],0)</f>
        <v>0</v>
      </c>
      <c r="O2048" t="str">
        <f>FIXED(Tabla1[[#This Row],[ISR RET]],0)</f>
        <v>0</v>
      </c>
      <c r="P2048" t="str">
        <f>FIXED(Tabla1[[#This Row],[IVA RET]],0)</f>
        <v>0</v>
      </c>
      <c r="R2048" s="35">
        <f>Tabla1[[#This Row],[TASA 16]]*16%</f>
        <v>0</v>
      </c>
    </row>
    <row r="2049" spans="2:20" x14ac:dyDescent="0.25">
      <c r="B2049" t="str">
        <f>'[1]210 Y RFC'!A2049</f>
        <v>MOMH740818AG3</v>
      </c>
      <c r="C2049" t="str">
        <f>'[1]210 Y RFC'!B2049</f>
        <v>210-2046</v>
      </c>
      <c r="D2049" t="str">
        <f>'[1]210 Y RFC'!C2049</f>
        <v>MORALES MIRANDA HERMELINDA</v>
      </c>
      <c r="E2049" s="28">
        <f>SUMIFS(Tabla16[TASA 16],Tabla16[NUM],Tabla1[[#This Row],[CODIGO]])</f>
        <v>0</v>
      </c>
      <c r="F2049" s="28">
        <f>SUMIFS(Tabla16[TASA 0%],Tabla16[NUM],Tabla1[[#This Row],[CODIGO]])</f>
        <v>0</v>
      </c>
      <c r="G2049" s="28">
        <f>SUMIFS(Tabla16[[EXENTO ]],Tabla16[NUM],Tabla1[[#This Row],[CODIGO]])</f>
        <v>0</v>
      </c>
      <c r="H2049" s="28">
        <f>SUMIFS(Tabla16[IVA],Tabla16[NUM],Tabla1[[#This Row],[CODIGO]])</f>
        <v>0</v>
      </c>
      <c r="I2049" s="28">
        <f>SUMIFS(Tabla16[ISR RET.],Tabla16[NUM],Tabla1[[#This Row],[CODIGO]])</f>
        <v>0</v>
      </c>
      <c r="J2049" s="28">
        <f>SUMIFS(Tabla16[IVA RET.],Tabla16[NUM],Tabla1[[#This Row],[CODIGO]])</f>
        <v>0</v>
      </c>
      <c r="K2049" t="str">
        <f>FIXED(Tabla1[[#This Row],[TASA 16%]],0)</f>
        <v>0</v>
      </c>
      <c r="L2049" t="str">
        <f>FIXED(Tabla1[[#This Row],[TASA 0%]],0)</f>
        <v>0</v>
      </c>
      <c r="M2049" t="str">
        <f>FIXED(Tabla1[[#This Row],[TASA EXE.]],0)</f>
        <v>0</v>
      </c>
      <c r="N2049" t="str">
        <f>FIXED(Tabla1[[#This Row],[IVA]],0)</f>
        <v>0</v>
      </c>
      <c r="O2049" t="str">
        <f>FIXED(Tabla1[[#This Row],[ISR RET]],0)</f>
        <v>0</v>
      </c>
      <c r="P2049" t="str">
        <f>FIXED(Tabla1[[#This Row],[IVA RET]],0)</f>
        <v>0</v>
      </c>
      <c r="R2049" s="35">
        <f>Tabla1[[#This Row],[TASA 16]]*16%</f>
        <v>0</v>
      </c>
    </row>
    <row r="2050" spans="2:20" x14ac:dyDescent="0.25">
      <c r="B2050" t="str">
        <f>'[1]210 Y RFC'!A2050</f>
        <v>TSA170118DB1</v>
      </c>
      <c r="C2050" t="str">
        <f>'[1]210 Y RFC'!B2050</f>
        <v>210-2047</v>
      </c>
      <c r="D2050" t="str">
        <f>'[1]210 Y RFC'!C2050</f>
        <v>TSAURUM S DE RL DE CV</v>
      </c>
      <c r="E2050" s="28">
        <f>SUMIFS(Tabla16[TASA 16],Tabla16[NUM],Tabla1[[#This Row],[CODIGO]])</f>
        <v>0</v>
      </c>
      <c r="F2050" s="28">
        <f>SUMIFS(Tabla16[TASA 0%],Tabla16[NUM],Tabla1[[#This Row],[CODIGO]])</f>
        <v>0</v>
      </c>
      <c r="G2050" s="28">
        <f>SUMIFS(Tabla16[[EXENTO ]],Tabla16[NUM],Tabla1[[#This Row],[CODIGO]])</f>
        <v>0</v>
      </c>
      <c r="H2050" s="28">
        <f>SUMIFS(Tabla16[IVA],Tabla16[NUM],Tabla1[[#This Row],[CODIGO]])</f>
        <v>0</v>
      </c>
      <c r="I2050" s="28">
        <f>SUMIFS(Tabla16[ISR RET.],Tabla16[NUM],Tabla1[[#This Row],[CODIGO]])</f>
        <v>0</v>
      </c>
      <c r="J2050" s="28">
        <f>SUMIFS(Tabla16[IVA RET.],Tabla16[NUM],Tabla1[[#This Row],[CODIGO]])</f>
        <v>0</v>
      </c>
      <c r="K2050" t="str">
        <f>FIXED(Tabla1[[#This Row],[TASA 16%]],0)</f>
        <v>0</v>
      </c>
      <c r="L2050" t="str">
        <f>FIXED(Tabla1[[#This Row],[TASA 0%]],0)</f>
        <v>0</v>
      </c>
      <c r="M2050" t="str">
        <f>FIXED(Tabla1[[#This Row],[TASA EXE.]],0)</f>
        <v>0</v>
      </c>
      <c r="N2050" t="str">
        <f>FIXED(Tabla1[[#This Row],[IVA]],0)</f>
        <v>0</v>
      </c>
      <c r="O2050" t="str">
        <f>FIXED(Tabla1[[#This Row],[ISR RET]],0)</f>
        <v>0</v>
      </c>
      <c r="P2050" t="str">
        <f>FIXED(Tabla1[[#This Row],[IVA RET]],0)</f>
        <v>0</v>
      </c>
      <c r="R2050" s="35">
        <f>Tabla1[[#This Row],[TASA 16]]*16%</f>
        <v>0</v>
      </c>
    </row>
    <row r="2051" spans="2:20" x14ac:dyDescent="0.25">
      <c r="B2051" t="str">
        <f>'[1]210 Y RFC'!A2051</f>
        <v>CVZ070807SS3</v>
      </c>
      <c r="C2051" t="str">
        <f>'[1]210 Y RFC'!B2051</f>
        <v>210-2048</v>
      </c>
      <c r="D2051" t="str">
        <f>'[1]210 Y RFC'!C2051</f>
        <v>COMERCIALIZADORA VZ SA DE CV</v>
      </c>
      <c r="E2051" s="28">
        <f>SUMIFS(Tabla16[TASA 16],Tabla16[NUM],Tabla1[[#This Row],[CODIGO]])</f>
        <v>0</v>
      </c>
      <c r="F2051" s="28">
        <f>SUMIFS(Tabla16[TASA 0%],Tabla16[NUM],Tabla1[[#This Row],[CODIGO]])</f>
        <v>0</v>
      </c>
      <c r="G2051" s="28">
        <f>SUMIFS(Tabla16[[EXENTO ]],Tabla16[NUM],Tabla1[[#This Row],[CODIGO]])</f>
        <v>0</v>
      </c>
      <c r="H2051" s="28">
        <f>SUMIFS(Tabla16[IVA],Tabla16[NUM],Tabla1[[#This Row],[CODIGO]])</f>
        <v>0</v>
      </c>
      <c r="I2051" s="28">
        <f>SUMIFS(Tabla16[ISR RET.],Tabla16[NUM],Tabla1[[#This Row],[CODIGO]])</f>
        <v>0</v>
      </c>
      <c r="J2051" s="28">
        <f>SUMIFS(Tabla16[IVA RET.],Tabla16[NUM],Tabla1[[#This Row],[CODIGO]])</f>
        <v>0</v>
      </c>
      <c r="K2051" t="str">
        <f>FIXED(Tabla1[[#This Row],[TASA 16%]],0)</f>
        <v>0</v>
      </c>
      <c r="L2051" t="str">
        <f>FIXED(Tabla1[[#This Row],[TASA 0%]],0)</f>
        <v>0</v>
      </c>
      <c r="M2051" t="str">
        <f>FIXED(Tabla1[[#This Row],[TASA EXE.]],0)</f>
        <v>0</v>
      </c>
      <c r="N2051" t="str">
        <f>FIXED(Tabla1[[#This Row],[IVA]],0)</f>
        <v>0</v>
      </c>
      <c r="O2051" t="str">
        <f>FIXED(Tabla1[[#This Row],[ISR RET]],0)</f>
        <v>0</v>
      </c>
      <c r="P2051" t="str">
        <f>FIXED(Tabla1[[#This Row],[IVA RET]],0)</f>
        <v>0</v>
      </c>
      <c r="R2051" s="35">
        <f>Tabla1[[#This Row],[TASA 16]]*16%</f>
        <v>0</v>
      </c>
    </row>
    <row r="2052" spans="2:20" x14ac:dyDescent="0.25">
      <c r="B2052" t="str">
        <f>'[1]210 Y RFC'!A2052</f>
        <v>CAPY781115KL9</v>
      </c>
      <c r="C2052" t="str">
        <f>'[1]210 Y RFC'!B2052</f>
        <v>210-2049</v>
      </c>
      <c r="D2052" t="str">
        <f>'[1]210 Y RFC'!C2052</f>
        <v>CARMONA PADILLA YURI ISRAEL</v>
      </c>
      <c r="E2052" s="28">
        <f>SUMIFS(Tabla16[TASA 16],Tabla16[NUM],Tabla1[[#This Row],[CODIGO]])</f>
        <v>0</v>
      </c>
      <c r="F2052" s="28">
        <f>SUMIFS(Tabla16[TASA 0%],Tabla16[NUM],Tabla1[[#This Row],[CODIGO]])</f>
        <v>0</v>
      </c>
      <c r="G2052" s="28">
        <f>SUMIFS(Tabla16[[EXENTO ]],Tabla16[NUM],Tabla1[[#This Row],[CODIGO]])</f>
        <v>0</v>
      </c>
      <c r="H2052" s="28">
        <f>SUMIFS(Tabla16[IVA],Tabla16[NUM],Tabla1[[#This Row],[CODIGO]])</f>
        <v>0</v>
      </c>
      <c r="I2052" s="28">
        <f>SUMIFS(Tabla16[ISR RET.],Tabla16[NUM],Tabla1[[#This Row],[CODIGO]])</f>
        <v>0</v>
      </c>
      <c r="J2052" s="28">
        <f>SUMIFS(Tabla16[IVA RET.],Tabla16[NUM],Tabla1[[#This Row],[CODIGO]])</f>
        <v>0</v>
      </c>
      <c r="K2052" t="str">
        <f>FIXED(Tabla1[[#This Row],[TASA 16%]],0)</f>
        <v>0</v>
      </c>
      <c r="L2052" t="str">
        <f>FIXED(Tabla1[[#This Row],[TASA 0%]],0)</f>
        <v>0</v>
      </c>
      <c r="M2052" t="str">
        <f>FIXED(Tabla1[[#This Row],[TASA EXE.]],0)</f>
        <v>0</v>
      </c>
      <c r="N2052" t="str">
        <f>FIXED(Tabla1[[#This Row],[IVA]],0)</f>
        <v>0</v>
      </c>
      <c r="O2052" t="str">
        <f>FIXED(Tabla1[[#This Row],[ISR RET]],0)</f>
        <v>0</v>
      </c>
      <c r="P2052" t="str">
        <f>FIXED(Tabla1[[#This Row],[IVA RET]],0)</f>
        <v>0</v>
      </c>
      <c r="R2052" s="35">
        <f>Tabla1[[#This Row],[TASA 16]]*16%</f>
        <v>0</v>
      </c>
    </row>
    <row r="2053" spans="2:20" x14ac:dyDescent="0.25">
      <c r="B2053" t="str">
        <f>'[1]210 Y RFC'!A2053</f>
        <v>CAJ0305164YA</v>
      </c>
      <c r="C2053" t="str">
        <f>'[1]210 Y RFC'!B2053</f>
        <v>210-2050</v>
      </c>
      <c r="D2053" t="str">
        <f>'[1]210 Y RFC'!C2053</f>
        <v>COMERCIAL ABARROTERA JUAN PABLO SA DE CV</v>
      </c>
      <c r="E2053" s="28">
        <f>SUMIFS(Tabla16[TASA 16],Tabla16[NUM],Tabla1[[#This Row],[CODIGO]])</f>
        <v>0</v>
      </c>
      <c r="F2053" s="28">
        <f>SUMIFS(Tabla16[TASA 0%],Tabla16[NUM],Tabla1[[#This Row],[CODIGO]])</f>
        <v>0</v>
      </c>
      <c r="G2053" s="28">
        <f>SUMIFS(Tabla16[[EXENTO ]],Tabla16[NUM],Tabla1[[#This Row],[CODIGO]])</f>
        <v>0</v>
      </c>
      <c r="H2053" s="28">
        <f>SUMIFS(Tabla16[IVA],Tabla16[NUM],Tabla1[[#This Row],[CODIGO]])</f>
        <v>0</v>
      </c>
      <c r="I2053" s="28">
        <f>SUMIFS(Tabla16[ISR RET.],Tabla16[NUM],Tabla1[[#This Row],[CODIGO]])</f>
        <v>0</v>
      </c>
      <c r="J2053" s="28">
        <f>SUMIFS(Tabla16[IVA RET.],Tabla16[NUM],Tabla1[[#This Row],[CODIGO]])</f>
        <v>0</v>
      </c>
      <c r="K2053" t="str">
        <f>FIXED(Tabla1[[#This Row],[TASA 16%]],0)</f>
        <v>0</v>
      </c>
      <c r="L2053" t="str">
        <f>FIXED(Tabla1[[#This Row],[TASA 0%]],0)</f>
        <v>0</v>
      </c>
      <c r="M2053" t="str">
        <f>FIXED(Tabla1[[#This Row],[TASA EXE.]],0)</f>
        <v>0</v>
      </c>
      <c r="N2053" t="str">
        <f>FIXED(Tabla1[[#This Row],[IVA]],0)</f>
        <v>0</v>
      </c>
      <c r="O2053" t="str">
        <f>FIXED(Tabla1[[#This Row],[ISR RET]],0)</f>
        <v>0</v>
      </c>
      <c r="P2053" t="str">
        <f>FIXED(Tabla1[[#This Row],[IVA RET]],0)</f>
        <v>0</v>
      </c>
      <c r="R2053" s="35">
        <f>Tabla1[[#This Row],[TASA 16]]*16%</f>
        <v>0</v>
      </c>
      <c r="T2053" s="67"/>
    </row>
    <row r="2054" spans="2:20" x14ac:dyDescent="0.25">
      <c r="B2054" t="str">
        <f>'[1]210 Y RFC'!A2054</f>
        <v>CPB020110938</v>
      </c>
      <c r="C2054" t="str">
        <f>'[1]210 Y RFC'!B2054</f>
        <v>210-2051</v>
      </c>
      <c r="D2054" t="str">
        <f>'[1]210 Y RFC'!C2054</f>
        <v>COMERCIALIZADORA DE PRODUCTOS BASICOS GON FER SA DE CV</v>
      </c>
      <c r="E2054" s="28">
        <f>SUMIFS(Tabla16[TASA 16],Tabla16[NUM],Tabla1[[#This Row],[CODIGO]])</f>
        <v>0</v>
      </c>
      <c r="F2054" s="28">
        <f>SUMIFS(Tabla16[TASA 0%],Tabla16[NUM],Tabla1[[#This Row],[CODIGO]])</f>
        <v>0</v>
      </c>
      <c r="G2054" s="28">
        <f>SUMIFS(Tabla16[[EXENTO ]],Tabla16[NUM],Tabla1[[#This Row],[CODIGO]])</f>
        <v>0</v>
      </c>
      <c r="H2054" s="28">
        <f>SUMIFS(Tabla16[IVA],Tabla16[NUM],Tabla1[[#This Row],[CODIGO]])</f>
        <v>0</v>
      </c>
      <c r="I2054" s="28">
        <f>SUMIFS(Tabla16[ISR RET.],Tabla16[NUM],Tabla1[[#This Row],[CODIGO]])</f>
        <v>0</v>
      </c>
      <c r="J2054" s="28">
        <f>SUMIFS(Tabla16[IVA RET.],Tabla16[NUM],Tabla1[[#This Row],[CODIGO]])</f>
        <v>0</v>
      </c>
      <c r="K2054" t="str">
        <f>FIXED(Tabla1[[#This Row],[TASA 16%]],0)</f>
        <v>0</v>
      </c>
      <c r="L2054" t="str">
        <f>FIXED(Tabla1[[#This Row],[TASA 0%]],0)</f>
        <v>0</v>
      </c>
      <c r="M2054" t="str">
        <f>FIXED(Tabla1[[#This Row],[TASA EXE.]],0)</f>
        <v>0</v>
      </c>
      <c r="N2054" t="str">
        <f>FIXED(Tabla1[[#This Row],[IVA]],0)</f>
        <v>0</v>
      </c>
      <c r="O2054" t="str">
        <f>FIXED(Tabla1[[#This Row],[ISR RET]],0)</f>
        <v>0</v>
      </c>
      <c r="P2054" t="str">
        <f>FIXED(Tabla1[[#This Row],[IVA RET]],0)</f>
        <v>0</v>
      </c>
      <c r="R2054" s="35">
        <f>Tabla1[[#This Row],[TASA 16]]*16%</f>
        <v>0</v>
      </c>
    </row>
    <row r="2055" spans="2:20" x14ac:dyDescent="0.25">
      <c r="B2055" t="str">
        <f>'[1]210 Y RFC'!A2055</f>
        <v>DECA800519666</v>
      </c>
      <c r="C2055" t="str">
        <f>'[1]210 Y RFC'!B2055</f>
        <v>210-2052</v>
      </c>
      <c r="D2055" t="str">
        <f>'[1]210 Y RFC'!C2055</f>
        <v>DELGADILLO CAMPOS JOSE ALFREDO</v>
      </c>
      <c r="E2055" s="28">
        <f>SUMIFS(Tabla16[TASA 16],Tabla16[NUM],Tabla1[[#This Row],[CODIGO]])</f>
        <v>70366.5</v>
      </c>
      <c r="F2055" s="28">
        <f>SUMIFS(Tabla16[TASA 0%],Tabla16[NUM],Tabla1[[#This Row],[CODIGO]])</f>
        <v>-2.0000000000436557E-2</v>
      </c>
      <c r="G2055" s="28">
        <f>SUMIFS(Tabla16[[EXENTO ]],Tabla16[NUM],Tabla1[[#This Row],[CODIGO]])</f>
        <v>0</v>
      </c>
      <c r="H2055" s="28">
        <f>SUMIFS(Tabla16[IVA],Tabla16[NUM],Tabla1[[#This Row],[CODIGO]])</f>
        <v>11258.64</v>
      </c>
      <c r="I2055" s="28">
        <f>SUMIFS(Tabla16[ISR RET.],Tabla16[NUM],Tabla1[[#This Row],[CODIGO]])</f>
        <v>0</v>
      </c>
      <c r="J2055" s="28">
        <f>SUMIFS(Tabla16[IVA RET.],Tabla16[NUM],Tabla1[[#This Row],[CODIGO]])</f>
        <v>0</v>
      </c>
      <c r="K2055" t="str">
        <f>FIXED(Tabla1[[#This Row],[TASA 16%]],0)</f>
        <v>70,367</v>
      </c>
      <c r="L2055" t="str">
        <f>FIXED(Tabla1[[#This Row],[TASA 0%]],0)</f>
        <v>0</v>
      </c>
      <c r="M2055" t="str">
        <f>FIXED(Tabla1[[#This Row],[TASA EXE.]],0)</f>
        <v>0</v>
      </c>
      <c r="N2055" t="str">
        <f>FIXED(Tabla1[[#This Row],[IVA]],0)</f>
        <v>11,259</v>
      </c>
      <c r="O2055" t="str">
        <f>FIXED(Tabla1[[#This Row],[ISR RET]],0)</f>
        <v>0</v>
      </c>
      <c r="P2055" t="str">
        <f>FIXED(Tabla1[[#This Row],[IVA RET]],0)</f>
        <v>0</v>
      </c>
      <c r="R2055" s="35">
        <f>Tabla1[[#This Row],[TASA 16]]*16%</f>
        <v>11258.72</v>
      </c>
    </row>
    <row r="2056" spans="2:20" x14ac:dyDescent="0.25">
      <c r="B2056" t="str">
        <f>'[1]210 Y RFC'!A2056</f>
        <v>POOE770814MV4</v>
      </c>
      <c r="C2056" t="str">
        <f>'[1]210 Y RFC'!B2056</f>
        <v>210-2053</v>
      </c>
      <c r="D2056" t="str">
        <f>'[1]210 Y RFC'!C2056</f>
        <v>PONCE DE LEON OZUNA ESTANISLAO</v>
      </c>
      <c r="E2056" s="28">
        <f>SUMIFS(Tabla16[TASA 16],Tabla16[NUM],Tabla1[[#This Row],[CODIGO]])</f>
        <v>0</v>
      </c>
      <c r="F2056" s="28">
        <f>SUMIFS(Tabla16[TASA 0%],Tabla16[NUM],Tabla1[[#This Row],[CODIGO]])</f>
        <v>0</v>
      </c>
      <c r="G2056" s="28">
        <f>SUMIFS(Tabla16[[EXENTO ]],Tabla16[NUM],Tabla1[[#This Row],[CODIGO]])</f>
        <v>0</v>
      </c>
      <c r="H2056" s="28">
        <f>SUMIFS(Tabla16[IVA],Tabla16[NUM],Tabla1[[#This Row],[CODIGO]])</f>
        <v>0</v>
      </c>
      <c r="I2056" s="28">
        <f>SUMIFS(Tabla16[ISR RET.],Tabla16[NUM],Tabla1[[#This Row],[CODIGO]])</f>
        <v>0</v>
      </c>
      <c r="J2056" s="28">
        <f>SUMIFS(Tabla16[IVA RET.],Tabla16[NUM],Tabla1[[#This Row],[CODIGO]])</f>
        <v>0</v>
      </c>
      <c r="K2056" t="str">
        <f>FIXED(Tabla1[[#This Row],[TASA 16%]],0)</f>
        <v>0</v>
      </c>
      <c r="L2056" t="str">
        <f>FIXED(Tabla1[[#This Row],[TASA 0%]],0)</f>
        <v>0</v>
      </c>
      <c r="M2056" t="str">
        <f>FIXED(Tabla1[[#This Row],[TASA EXE.]],0)</f>
        <v>0</v>
      </c>
      <c r="N2056" t="str">
        <f>FIXED(Tabla1[[#This Row],[IVA]],0)</f>
        <v>0</v>
      </c>
      <c r="O2056" t="str">
        <f>FIXED(Tabla1[[#This Row],[ISR RET]],0)</f>
        <v>0</v>
      </c>
      <c r="P2056" t="str">
        <f>FIXED(Tabla1[[#This Row],[IVA RET]],0)</f>
        <v>0</v>
      </c>
      <c r="R2056" s="35">
        <f>Tabla1[[#This Row],[TASA 16]]*16%</f>
        <v>0</v>
      </c>
    </row>
    <row r="2057" spans="2:20" x14ac:dyDescent="0.25">
      <c r="B2057" t="str">
        <f>'[1]210 Y RFC'!A2057</f>
        <v>GNP9211244P0</v>
      </c>
      <c r="C2057" t="str">
        <f>'[1]210 Y RFC'!B2057</f>
        <v>210-2054</v>
      </c>
      <c r="D2057" t="str">
        <f>'[1]210 Y RFC'!C2057</f>
        <v>GRUPO NACIONAL PROVINCIAL SAP</v>
      </c>
      <c r="E2057" s="28">
        <f>SUMIFS(Tabla16[TASA 16],Tabla16[NUM],Tabla1[[#This Row],[CODIGO]])</f>
        <v>0</v>
      </c>
      <c r="F2057" s="28">
        <f>SUMIFS(Tabla16[TASA 0%],Tabla16[NUM],Tabla1[[#This Row],[CODIGO]])</f>
        <v>0</v>
      </c>
      <c r="G2057" s="28">
        <f>SUMIFS(Tabla16[[EXENTO ]],Tabla16[NUM],Tabla1[[#This Row],[CODIGO]])</f>
        <v>0</v>
      </c>
      <c r="H2057" s="28">
        <f>SUMIFS(Tabla16[IVA],Tabla16[NUM],Tabla1[[#This Row],[CODIGO]])</f>
        <v>0</v>
      </c>
      <c r="I2057" s="28">
        <f>SUMIFS(Tabla16[ISR RET.],Tabla16[NUM],Tabla1[[#This Row],[CODIGO]])</f>
        <v>0</v>
      </c>
      <c r="J2057" s="28">
        <f>SUMIFS(Tabla16[IVA RET.],Tabla16[NUM],Tabla1[[#This Row],[CODIGO]])</f>
        <v>0</v>
      </c>
      <c r="K2057" t="str">
        <f>FIXED(Tabla1[[#This Row],[TASA 16%]],0)</f>
        <v>0</v>
      </c>
      <c r="L2057" t="str">
        <f>FIXED(Tabla1[[#This Row],[TASA 0%]],0)</f>
        <v>0</v>
      </c>
      <c r="M2057" t="str">
        <f>FIXED(Tabla1[[#This Row],[TASA EXE.]],0)</f>
        <v>0</v>
      </c>
      <c r="N2057" t="str">
        <f>FIXED(Tabla1[[#This Row],[IVA]],0)</f>
        <v>0</v>
      </c>
      <c r="O2057" t="str">
        <f>FIXED(Tabla1[[#This Row],[ISR RET]],0)</f>
        <v>0</v>
      </c>
      <c r="P2057" t="str">
        <f>FIXED(Tabla1[[#This Row],[IVA RET]],0)</f>
        <v>0</v>
      </c>
      <c r="R2057" s="35">
        <f>Tabla1[[#This Row],[TASA 16]]*16%</f>
        <v>0</v>
      </c>
    </row>
    <row r="2058" spans="2:20" x14ac:dyDescent="0.25">
      <c r="B2058" t="str">
        <f>'[1]210 Y RFC'!A2058</f>
        <v>NALF650918NH1</v>
      </c>
      <c r="C2058" t="str">
        <f>'[1]210 Y RFC'!B2058</f>
        <v>210-2055</v>
      </c>
      <c r="D2058" t="str">
        <f>'[1]210 Y RFC'!C2058</f>
        <v>NAVARRO LUNA FRANCISCO</v>
      </c>
      <c r="E2058" s="28">
        <f>SUMIFS(Tabla16[TASA 16],Tabla16[NUM],Tabla1[[#This Row],[CODIGO]])</f>
        <v>0</v>
      </c>
      <c r="F2058" s="28">
        <f>SUMIFS(Tabla16[TASA 0%],Tabla16[NUM],Tabla1[[#This Row],[CODIGO]])</f>
        <v>0</v>
      </c>
      <c r="G2058" s="28">
        <f>SUMIFS(Tabla16[[EXENTO ]],Tabla16[NUM],Tabla1[[#This Row],[CODIGO]])</f>
        <v>0</v>
      </c>
      <c r="H2058" s="28">
        <f>SUMIFS(Tabla16[IVA],Tabla16[NUM],Tabla1[[#This Row],[CODIGO]])</f>
        <v>0</v>
      </c>
      <c r="I2058" s="28">
        <f>SUMIFS(Tabla16[ISR RET.],Tabla16[NUM],Tabla1[[#This Row],[CODIGO]])</f>
        <v>0</v>
      </c>
      <c r="J2058" s="28">
        <f>SUMIFS(Tabla16[IVA RET.],Tabla16[NUM],Tabla1[[#This Row],[CODIGO]])</f>
        <v>0</v>
      </c>
      <c r="K2058" t="str">
        <f>FIXED(Tabla1[[#This Row],[TASA 16%]],0)</f>
        <v>0</v>
      </c>
      <c r="L2058" t="str">
        <f>FIXED(Tabla1[[#This Row],[TASA 0%]],0)</f>
        <v>0</v>
      </c>
      <c r="M2058" t="str">
        <f>FIXED(Tabla1[[#This Row],[TASA EXE.]],0)</f>
        <v>0</v>
      </c>
      <c r="N2058" t="str">
        <f>FIXED(Tabla1[[#This Row],[IVA]],0)</f>
        <v>0</v>
      </c>
      <c r="O2058" t="str">
        <f>FIXED(Tabla1[[#This Row],[ISR RET]],0)</f>
        <v>0</v>
      </c>
      <c r="P2058" t="str">
        <f>FIXED(Tabla1[[#This Row],[IVA RET]],0)</f>
        <v>0</v>
      </c>
      <c r="R2058" s="35">
        <f>Tabla1[[#This Row],[TASA 16]]*16%</f>
        <v>0</v>
      </c>
    </row>
    <row r="2059" spans="2:20" x14ac:dyDescent="0.25">
      <c r="B2059" t="str">
        <f>'[1]210 Y RFC'!A2059</f>
        <v>FPM0811145J2</v>
      </c>
      <c r="C2059" t="str">
        <f>'[1]210 Y RFC'!B2059</f>
        <v>210-2056</v>
      </c>
      <c r="D2059" t="str">
        <f>'[1]210 Y RFC'!C2059</f>
        <v>FLORIDA POWER DE MEXICO SA DE CV</v>
      </c>
      <c r="E2059" s="28">
        <f>SUMIFS(Tabla16[TASA 16],Tabla16[NUM],Tabla1[[#This Row],[CODIGO]])</f>
        <v>0</v>
      </c>
      <c r="F2059" s="28">
        <f>SUMIFS(Tabla16[TASA 0%],Tabla16[NUM],Tabla1[[#This Row],[CODIGO]])</f>
        <v>0</v>
      </c>
      <c r="G2059" s="28">
        <f>SUMIFS(Tabla16[[EXENTO ]],Tabla16[NUM],Tabla1[[#This Row],[CODIGO]])</f>
        <v>0</v>
      </c>
      <c r="H2059" s="28">
        <f>SUMIFS(Tabla16[IVA],Tabla16[NUM],Tabla1[[#This Row],[CODIGO]])</f>
        <v>0</v>
      </c>
      <c r="I2059" s="28">
        <f>SUMIFS(Tabla16[ISR RET.],Tabla16[NUM],Tabla1[[#This Row],[CODIGO]])</f>
        <v>0</v>
      </c>
      <c r="J2059" s="28">
        <f>SUMIFS(Tabla16[IVA RET.],Tabla16[NUM],Tabla1[[#This Row],[CODIGO]])</f>
        <v>0</v>
      </c>
      <c r="K2059" t="str">
        <f>FIXED(Tabla1[[#This Row],[TASA 16%]],0)</f>
        <v>0</v>
      </c>
      <c r="L2059" t="str">
        <f>FIXED(Tabla1[[#This Row],[TASA 0%]],0)</f>
        <v>0</v>
      </c>
      <c r="M2059" t="str">
        <f>FIXED(Tabla1[[#This Row],[TASA EXE.]],0)</f>
        <v>0</v>
      </c>
      <c r="N2059" t="str">
        <f>FIXED(Tabla1[[#This Row],[IVA]],0)</f>
        <v>0</v>
      </c>
      <c r="O2059" t="str">
        <f>FIXED(Tabla1[[#This Row],[ISR RET]],0)</f>
        <v>0</v>
      </c>
      <c r="P2059" t="str">
        <f>FIXED(Tabla1[[#This Row],[IVA RET]],0)</f>
        <v>0</v>
      </c>
      <c r="R2059" s="35">
        <f>Tabla1[[#This Row],[TASA 16]]*16%</f>
        <v>0</v>
      </c>
    </row>
    <row r="2060" spans="2:20" x14ac:dyDescent="0.25">
      <c r="B2060" t="str">
        <f>'[1]210 Y RFC'!A2060</f>
        <v>TVA051215FK1</v>
      </c>
      <c r="C2060" t="str">
        <f>'[1]210 Y RFC'!B2060</f>
        <v>210-2057</v>
      </c>
      <c r="D2060" t="str">
        <f>'[1]210 Y RFC'!C2060</f>
        <v>TRAFICO VIALIDAD Y ARQUITECTURA SC</v>
      </c>
      <c r="E2060" s="28">
        <f>SUMIFS(Tabla16[TASA 16],Tabla16[NUM],Tabla1[[#This Row],[CODIGO]])</f>
        <v>0</v>
      </c>
      <c r="F2060" s="28">
        <f>SUMIFS(Tabla16[TASA 0%],Tabla16[NUM],Tabla1[[#This Row],[CODIGO]])</f>
        <v>0</v>
      </c>
      <c r="G2060" s="28">
        <f>SUMIFS(Tabla16[[EXENTO ]],Tabla16[NUM],Tabla1[[#This Row],[CODIGO]])</f>
        <v>0</v>
      </c>
      <c r="H2060" s="28">
        <f>SUMIFS(Tabla16[IVA],Tabla16[NUM],Tabla1[[#This Row],[CODIGO]])</f>
        <v>0</v>
      </c>
      <c r="I2060" s="28">
        <f>SUMIFS(Tabla16[ISR RET.],Tabla16[NUM],Tabla1[[#This Row],[CODIGO]])</f>
        <v>0</v>
      </c>
      <c r="J2060" s="28">
        <f>SUMIFS(Tabla16[IVA RET.],Tabla16[NUM],Tabla1[[#This Row],[CODIGO]])</f>
        <v>0</v>
      </c>
      <c r="K2060" t="str">
        <f>FIXED(Tabla1[[#This Row],[TASA 16%]],0)</f>
        <v>0</v>
      </c>
      <c r="L2060" t="str">
        <f>FIXED(Tabla1[[#This Row],[TASA 0%]],0)</f>
        <v>0</v>
      </c>
      <c r="M2060" t="str">
        <f>FIXED(Tabla1[[#This Row],[TASA EXE.]],0)</f>
        <v>0</v>
      </c>
      <c r="N2060" t="str">
        <f>FIXED(Tabla1[[#This Row],[IVA]],0)</f>
        <v>0</v>
      </c>
      <c r="O2060" t="str">
        <f>FIXED(Tabla1[[#This Row],[ISR RET]],0)</f>
        <v>0</v>
      </c>
      <c r="P2060" t="str">
        <f>FIXED(Tabla1[[#This Row],[IVA RET]],0)</f>
        <v>0</v>
      </c>
      <c r="R2060" s="35">
        <f>Tabla1[[#This Row],[TASA 16]]*16%</f>
        <v>0</v>
      </c>
    </row>
    <row r="2061" spans="2:20" x14ac:dyDescent="0.25">
      <c r="B2061" t="str">
        <f>'[1]210 Y RFC'!A2061</f>
        <v>MAM0707095P0</v>
      </c>
      <c r="C2061" t="str">
        <f>'[1]210 Y RFC'!B2061</f>
        <v>210-2058</v>
      </c>
      <c r="D2061" t="str">
        <f>'[1]210 Y RFC'!C2061</f>
        <v>METAL APOTHEKA MEXICO SA DE CV</v>
      </c>
      <c r="E2061" s="28">
        <f>SUMIFS(Tabla16[TASA 16],Tabla16[NUM],Tabla1[[#This Row],[CODIGO]])</f>
        <v>0</v>
      </c>
      <c r="F2061" s="28">
        <f>SUMIFS(Tabla16[TASA 0%],Tabla16[NUM],Tabla1[[#This Row],[CODIGO]])</f>
        <v>0</v>
      </c>
      <c r="G2061" s="28">
        <f>SUMIFS(Tabla16[[EXENTO ]],Tabla16[NUM],Tabla1[[#This Row],[CODIGO]])</f>
        <v>0</v>
      </c>
      <c r="H2061" s="28">
        <f>SUMIFS(Tabla16[IVA],Tabla16[NUM],Tabla1[[#This Row],[CODIGO]])</f>
        <v>0</v>
      </c>
      <c r="I2061" s="28">
        <f>SUMIFS(Tabla16[ISR RET.],Tabla16[NUM],Tabla1[[#This Row],[CODIGO]])</f>
        <v>0</v>
      </c>
      <c r="J2061" s="28">
        <f>SUMIFS(Tabla16[IVA RET.],Tabla16[NUM],Tabla1[[#This Row],[CODIGO]])</f>
        <v>0</v>
      </c>
      <c r="K2061" t="str">
        <f>FIXED(Tabla1[[#This Row],[TASA 16%]],0)</f>
        <v>0</v>
      </c>
      <c r="L2061" t="str">
        <f>FIXED(Tabla1[[#This Row],[TASA 0%]],0)</f>
        <v>0</v>
      </c>
      <c r="M2061" t="str">
        <f>FIXED(Tabla1[[#This Row],[TASA EXE.]],0)</f>
        <v>0</v>
      </c>
      <c r="N2061" t="str">
        <f>FIXED(Tabla1[[#This Row],[IVA]],0)</f>
        <v>0</v>
      </c>
      <c r="O2061" t="str">
        <f>FIXED(Tabla1[[#This Row],[ISR RET]],0)</f>
        <v>0</v>
      </c>
      <c r="P2061" t="str">
        <f>FIXED(Tabla1[[#This Row],[IVA RET]],0)</f>
        <v>0</v>
      </c>
      <c r="R2061" s="35">
        <f>Tabla1[[#This Row],[TASA 16]]*16%</f>
        <v>0</v>
      </c>
    </row>
    <row r="2062" spans="2:20" x14ac:dyDescent="0.25">
      <c r="B2062" t="str">
        <f>'[1]210 Y RFC'!A2062</f>
        <v>CDO990118EV0</v>
      </c>
      <c r="C2062" t="str">
        <f>'[1]210 Y RFC'!B2062</f>
        <v>210-2059</v>
      </c>
      <c r="D2062" t="str">
        <f>'[1]210 Y RFC'!C2062</f>
        <v>COSMETICOS Y DISTRIBUCIONES OCHOA SA DE CV</v>
      </c>
      <c r="E2062" s="28">
        <f>SUMIFS(Tabla16[TASA 16],Tabla16[NUM],Tabla1[[#This Row],[CODIGO]])</f>
        <v>0</v>
      </c>
      <c r="F2062" s="28">
        <f>SUMIFS(Tabla16[TASA 0%],Tabla16[NUM],Tabla1[[#This Row],[CODIGO]])</f>
        <v>0</v>
      </c>
      <c r="G2062" s="28">
        <f>SUMIFS(Tabla16[[EXENTO ]],Tabla16[NUM],Tabla1[[#This Row],[CODIGO]])</f>
        <v>0</v>
      </c>
      <c r="H2062" s="28">
        <f>SUMIFS(Tabla16[IVA],Tabla16[NUM],Tabla1[[#This Row],[CODIGO]])</f>
        <v>0</v>
      </c>
      <c r="I2062" s="28">
        <f>SUMIFS(Tabla16[ISR RET.],Tabla16[NUM],Tabla1[[#This Row],[CODIGO]])</f>
        <v>0</v>
      </c>
      <c r="J2062" s="28">
        <f>SUMIFS(Tabla16[IVA RET.],Tabla16[NUM],Tabla1[[#This Row],[CODIGO]])</f>
        <v>0</v>
      </c>
      <c r="K2062" t="str">
        <f>FIXED(Tabla1[[#This Row],[TASA 16%]],0)</f>
        <v>0</v>
      </c>
      <c r="L2062" t="str">
        <f>FIXED(Tabla1[[#This Row],[TASA 0%]],0)</f>
        <v>0</v>
      </c>
      <c r="M2062" t="str">
        <f>FIXED(Tabla1[[#This Row],[TASA EXE.]],0)</f>
        <v>0</v>
      </c>
      <c r="N2062" t="str">
        <f>FIXED(Tabla1[[#This Row],[IVA]],0)</f>
        <v>0</v>
      </c>
      <c r="O2062" t="str">
        <f>FIXED(Tabla1[[#This Row],[ISR RET]],0)</f>
        <v>0</v>
      </c>
      <c r="P2062" t="str">
        <f>FIXED(Tabla1[[#This Row],[IVA RET]],0)</f>
        <v>0</v>
      </c>
      <c r="R2062" s="35">
        <f>Tabla1[[#This Row],[TASA 16]]*16%</f>
        <v>0</v>
      </c>
    </row>
    <row r="2063" spans="2:20" x14ac:dyDescent="0.25">
      <c r="B2063" t="str">
        <f>'[1]210 Y RFC'!A2063</f>
        <v>GIA050412TE0</v>
      </c>
      <c r="C2063" t="str">
        <f>'[1]210 Y RFC'!B2063</f>
        <v>210-2060</v>
      </c>
      <c r="D2063" t="str">
        <f>'[1]210 Y RFC'!C2063</f>
        <v>GIALIVE SA DE CV</v>
      </c>
      <c r="E2063" s="28">
        <f>SUMIFS(Tabla16[TASA 16],Tabla16[NUM],Tabla1[[#This Row],[CODIGO]])</f>
        <v>0</v>
      </c>
      <c r="F2063" s="28">
        <f>SUMIFS(Tabla16[TASA 0%],Tabla16[NUM],Tabla1[[#This Row],[CODIGO]])</f>
        <v>0</v>
      </c>
      <c r="G2063" s="28">
        <f>SUMIFS(Tabla16[[EXENTO ]],Tabla16[NUM],Tabla1[[#This Row],[CODIGO]])</f>
        <v>0</v>
      </c>
      <c r="H2063" s="28">
        <f>SUMIFS(Tabla16[IVA],Tabla16[NUM],Tabla1[[#This Row],[CODIGO]])</f>
        <v>0</v>
      </c>
      <c r="I2063" s="28">
        <f>SUMIFS(Tabla16[ISR RET.],Tabla16[NUM],Tabla1[[#This Row],[CODIGO]])</f>
        <v>0</v>
      </c>
      <c r="J2063" s="28">
        <f>SUMIFS(Tabla16[IVA RET.],Tabla16[NUM],Tabla1[[#This Row],[CODIGO]])</f>
        <v>0</v>
      </c>
      <c r="K2063" t="str">
        <f>FIXED(Tabla1[[#This Row],[TASA 16%]],0)</f>
        <v>0</v>
      </c>
      <c r="L2063" t="str">
        <f>FIXED(Tabla1[[#This Row],[TASA 0%]],0)</f>
        <v>0</v>
      </c>
      <c r="M2063" t="str">
        <f>FIXED(Tabla1[[#This Row],[TASA EXE.]],0)</f>
        <v>0</v>
      </c>
      <c r="N2063" t="str">
        <f>FIXED(Tabla1[[#This Row],[IVA]],0)</f>
        <v>0</v>
      </c>
      <c r="O2063" t="str">
        <f>FIXED(Tabla1[[#This Row],[ISR RET]],0)</f>
        <v>0</v>
      </c>
      <c r="P2063" t="str">
        <f>FIXED(Tabla1[[#This Row],[IVA RET]],0)</f>
        <v>0</v>
      </c>
      <c r="R2063" s="35">
        <f>Tabla1[[#This Row],[TASA 16]]*16%</f>
        <v>0</v>
      </c>
    </row>
    <row r="2064" spans="2:20" x14ac:dyDescent="0.25">
      <c r="B2064" t="str">
        <f>'[1]210 Y RFC'!A2064</f>
        <v>TOMI740406RC1</v>
      </c>
      <c r="C2064" t="str">
        <f>'[1]210 Y RFC'!B2064</f>
        <v>210-2061</v>
      </c>
      <c r="D2064" t="str">
        <f>'[1]210 Y RFC'!C2064</f>
        <v>TOVAR MARQUEZ ISMAEL</v>
      </c>
      <c r="E2064" s="28">
        <f>SUMIFS(Tabla16[TASA 16],Tabla16[NUM],Tabla1[[#This Row],[CODIGO]])</f>
        <v>0</v>
      </c>
      <c r="F2064" s="28">
        <f>SUMIFS(Tabla16[TASA 0%],Tabla16[NUM],Tabla1[[#This Row],[CODIGO]])</f>
        <v>0</v>
      </c>
      <c r="G2064" s="28">
        <f>SUMIFS(Tabla16[[EXENTO ]],Tabla16[NUM],Tabla1[[#This Row],[CODIGO]])</f>
        <v>0</v>
      </c>
      <c r="H2064" s="28">
        <f>SUMIFS(Tabla16[IVA],Tabla16[NUM],Tabla1[[#This Row],[CODIGO]])</f>
        <v>0</v>
      </c>
      <c r="I2064" s="28">
        <f>SUMIFS(Tabla16[ISR RET.],Tabla16[NUM],Tabla1[[#This Row],[CODIGO]])</f>
        <v>0</v>
      </c>
      <c r="J2064" s="28">
        <f>SUMIFS(Tabla16[IVA RET.],Tabla16[NUM],Tabla1[[#This Row],[CODIGO]])</f>
        <v>0</v>
      </c>
      <c r="K2064" t="str">
        <f>FIXED(Tabla1[[#This Row],[TASA 16%]],0)</f>
        <v>0</v>
      </c>
      <c r="L2064" t="str">
        <f>FIXED(Tabla1[[#This Row],[TASA 0%]],0)</f>
        <v>0</v>
      </c>
      <c r="M2064" t="str">
        <f>FIXED(Tabla1[[#This Row],[TASA EXE.]],0)</f>
        <v>0</v>
      </c>
      <c r="N2064" t="str">
        <f>FIXED(Tabla1[[#This Row],[IVA]],0)</f>
        <v>0</v>
      </c>
      <c r="O2064" t="str">
        <f>FIXED(Tabla1[[#This Row],[ISR RET]],0)</f>
        <v>0</v>
      </c>
      <c r="P2064" t="str">
        <f>FIXED(Tabla1[[#This Row],[IVA RET]],0)</f>
        <v>0</v>
      </c>
      <c r="R2064" s="35">
        <f>Tabla1[[#This Row],[TASA 16]]*16%</f>
        <v>0</v>
      </c>
    </row>
    <row r="2065" spans="2:20" x14ac:dyDescent="0.25">
      <c r="B2065" t="str">
        <f>'[1]210 Y RFC'!A2065</f>
        <v>AVA930112UV8</v>
      </c>
      <c r="C2065" t="str">
        <f>'[1]210 Y RFC'!B2065</f>
        <v>210-2062</v>
      </c>
      <c r="D2065" t="str">
        <f>'[1]210 Y RFC'!C2065</f>
        <v>ALMACENES VACA SA DE CV</v>
      </c>
      <c r="E2065" s="28">
        <f>SUMIFS(Tabla16[TASA 16],Tabla16[NUM],Tabla1[[#This Row],[CODIGO]])</f>
        <v>0</v>
      </c>
      <c r="F2065" s="28">
        <f>SUMIFS(Tabla16[TASA 0%],Tabla16[NUM],Tabla1[[#This Row],[CODIGO]])</f>
        <v>0</v>
      </c>
      <c r="G2065" s="28">
        <f>SUMIFS(Tabla16[[EXENTO ]],Tabla16[NUM],Tabla1[[#This Row],[CODIGO]])</f>
        <v>0</v>
      </c>
      <c r="H2065" s="28">
        <f>SUMIFS(Tabla16[IVA],Tabla16[NUM],Tabla1[[#This Row],[CODIGO]])</f>
        <v>0</v>
      </c>
      <c r="I2065" s="28">
        <f>SUMIFS(Tabla16[ISR RET.],Tabla16[NUM],Tabla1[[#This Row],[CODIGO]])</f>
        <v>0</v>
      </c>
      <c r="J2065" s="28">
        <f>SUMIFS(Tabla16[IVA RET.],Tabla16[NUM],Tabla1[[#This Row],[CODIGO]])</f>
        <v>0</v>
      </c>
      <c r="K2065" t="str">
        <f>FIXED(Tabla1[[#This Row],[TASA 16%]],0)</f>
        <v>0</v>
      </c>
      <c r="L2065" t="str">
        <f>FIXED(Tabla1[[#This Row],[TASA 0%]],0)</f>
        <v>0</v>
      </c>
      <c r="M2065" t="str">
        <f>FIXED(Tabla1[[#This Row],[TASA EXE.]],0)</f>
        <v>0</v>
      </c>
      <c r="N2065" t="str">
        <f>FIXED(Tabla1[[#This Row],[IVA]],0)</f>
        <v>0</v>
      </c>
      <c r="O2065" t="str">
        <f>FIXED(Tabla1[[#This Row],[ISR RET]],0)</f>
        <v>0</v>
      </c>
      <c r="P2065" t="str">
        <f>FIXED(Tabla1[[#This Row],[IVA RET]],0)</f>
        <v>0</v>
      </c>
      <c r="R2065" s="35">
        <f>Tabla1[[#This Row],[TASA 16]]*16%</f>
        <v>0</v>
      </c>
    </row>
    <row r="2066" spans="2:20" x14ac:dyDescent="0.25">
      <c r="B2066" t="str">
        <f>'[1]210 Y RFC'!A2066</f>
        <v>PMC800317LP4</v>
      </c>
      <c r="C2066" t="str">
        <f>'[1]210 Y RFC'!B2066</f>
        <v>210-2063</v>
      </c>
      <c r="D2066" t="str">
        <f>'[1]210 Y RFC'!C2066</f>
        <v>PROVEEDOR MEDICO CIENTIFICO DE OCCIDENTE SA DE CV</v>
      </c>
      <c r="E2066" s="28">
        <f>SUMIFS(Tabla16[TASA 16],Tabla16[NUM],Tabla1[[#This Row],[CODIGO]])</f>
        <v>0</v>
      </c>
      <c r="F2066" s="28">
        <f>SUMIFS(Tabla16[TASA 0%],Tabla16[NUM],Tabla1[[#This Row],[CODIGO]])</f>
        <v>0</v>
      </c>
      <c r="G2066" s="28">
        <f>SUMIFS(Tabla16[[EXENTO ]],Tabla16[NUM],Tabla1[[#This Row],[CODIGO]])</f>
        <v>0</v>
      </c>
      <c r="H2066" s="28">
        <f>SUMIFS(Tabla16[IVA],Tabla16[NUM],Tabla1[[#This Row],[CODIGO]])</f>
        <v>0</v>
      </c>
      <c r="I2066" s="28">
        <f>SUMIFS(Tabla16[ISR RET.],Tabla16[NUM],Tabla1[[#This Row],[CODIGO]])</f>
        <v>0</v>
      </c>
      <c r="J2066" s="28">
        <f>SUMIFS(Tabla16[IVA RET.],Tabla16[NUM],Tabla1[[#This Row],[CODIGO]])</f>
        <v>0</v>
      </c>
      <c r="K2066" t="str">
        <f>FIXED(Tabla1[[#This Row],[TASA 16%]],0)</f>
        <v>0</v>
      </c>
      <c r="L2066" t="str">
        <f>FIXED(Tabla1[[#This Row],[TASA 0%]],0)</f>
        <v>0</v>
      </c>
      <c r="M2066" t="str">
        <f>FIXED(Tabla1[[#This Row],[TASA EXE.]],0)</f>
        <v>0</v>
      </c>
      <c r="N2066" t="str">
        <f>FIXED(Tabla1[[#This Row],[IVA]],0)</f>
        <v>0</v>
      </c>
      <c r="O2066" t="str">
        <f>FIXED(Tabla1[[#This Row],[ISR RET]],0)</f>
        <v>0</v>
      </c>
      <c r="P2066" t="str">
        <f>FIXED(Tabla1[[#This Row],[IVA RET]],0)</f>
        <v>0</v>
      </c>
      <c r="R2066" s="35">
        <f>Tabla1[[#This Row],[TASA 16]]*16%</f>
        <v>0</v>
      </c>
    </row>
    <row r="2067" spans="2:20" x14ac:dyDescent="0.25">
      <c r="B2067" t="str">
        <f>'[1]210 Y RFC'!A2067</f>
        <v>TOGR7001075A9</v>
      </c>
      <c r="C2067" t="str">
        <f>'[1]210 Y RFC'!B2067</f>
        <v>210-2064</v>
      </c>
      <c r="D2067" t="str">
        <f>'[1]210 Y RFC'!C2067</f>
        <v>TOLENTINO GOMEZ RAUL ALEJANDRO</v>
      </c>
      <c r="E2067" s="28">
        <f>SUMIFS(Tabla16[TASA 16],Tabla16[NUM],Tabla1[[#This Row],[CODIGO]])</f>
        <v>0</v>
      </c>
      <c r="F2067" s="28">
        <f>SUMIFS(Tabla16[TASA 0%],Tabla16[NUM],Tabla1[[#This Row],[CODIGO]])</f>
        <v>0</v>
      </c>
      <c r="G2067" s="28">
        <f>SUMIFS(Tabla16[[EXENTO ]],Tabla16[NUM],Tabla1[[#This Row],[CODIGO]])</f>
        <v>0</v>
      </c>
      <c r="H2067" s="28">
        <f>SUMIFS(Tabla16[IVA],Tabla16[NUM],Tabla1[[#This Row],[CODIGO]])</f>
        <v>0</v>
      </c>
      <c r="I2067" s="28">
        <f>SUMIFS(Tabla16[ISR RET.],Tabla16[NUM],Tabla1[[#This Row],[CODIGO]])</f>
        <v>0</v>
      </c>
      <c r="J2067" s="28">
        <f>SUMIFS(Tabla16[IVA RET.],Tabla16[NUM],Tabla1[[#This Row],[CODIGO]])</f>
        <v>0</v>
      </c>
      <c r="K2067" t="str">
        <f>FIXED(Tabla1[[#This Row],[TASA 16%]],0)</f>
        <v>0</v>
      </c>
      <c r="L2067" t="str">
        <f>FIXED(Tabla1[[#This Row],[TASA 0%]],0)</f>
        <v>0</v>
      </c>
      <c r="M2067" t="str">
        <f>FIXED(Tabla1[[#This Row],[TASA EXE.]],0)</f>
        <v>0</v>
      </c>
      <c r="N2067" t="str">
        <f>FIXED(Tabla1[[#This Row],[IVA]],0)</f>
        <v>0</v>
      </c>
      <c r="O2067" t="str">
        <f>FIXED(Tabla1[[#This Row],[ISR RET]],0)</f>
        <v>0</v>
      </c>
      <c r="P2067" t="str">
        <f>FIXED(Tabla1[[#This Row],[IVA RET]],0)</f>
        <v>0</v>
      </c>
      <c r="R2067" s="35">
        <f>Tabla1[[#This Row],[TASA 16]]*16%</f>
        <v>0</v>
      </c>
    </row>
    <row r="2068" spans="2:20" x14ac:dyDescent="0.25">
      <c r="B2068" t="str">
        <f>'[1]210 Y RFC'!A2068</f>
        <v>AIC970505RK2</v>
      </c>
      <c r="C2068" t="str">
        <f>'[1]210 Y RFC'!B2068</f>
        <v>210-2065</v>
      </c>
      <c r="D2068" t="str">
        <f>'[1]210 Y RFC'!C2068</f>
        <v>ASOCIACION INTERNACIONAL DE CAPACITACION CONTRA DESASTRES AC</v>
      </c>
      <c r="E2068" s="28">
        <f>SUMIFS(Tabla16[TASA 16],Tabla16[NUM],Tabla1[[#This Row],[CODIGO]])</f>
        <v>0</v>
      </c>
      <c r="F2068" s="28">
        <f>SUMIFS(Tabla16[TASA 0%],Tabla16[NUM],Tabla1[[#This Row],[CODIGO]])</f>
        <v>0</v>
      </c>
      <c r="G2068" s="28">
        <f>SUMIFS(Tabla16[[EXENTO ]],Tabla16[NUM],Tabla1[[#This Row],[CODIGO]])</f>
        <v>0</v>
      </c>
      <c r="H2068" s="28">
        <f>SUMIFS(Tabla16[IVA],Tabla16[NUM],Tabla1[[#This Row],[CODIGO]])</f>
        <v>0</v>
      </c>
      <c r="I2068" s="28">
        <f>SUMIFS(Tabla16[ISR RET.],Tabla16[NUM],Tabla1[[#This Row],[CODIGO]])</f>
        <v>0</v>
      </c>
      <c r="J2068" s="28">
        <f>SUMIFS(Tabla16[IVA RET.],Tabla16[NUM],Tabla1[[#This Row],[CODIGO]])</f>
        <v>0</v>
      </c>
      <c r="K2068" t="str">
        <f>FIXED(Tabla1[[#This Row],[TASA 16%]],0)</f>
        <v>0</v>
      </c>
      <c r="L2068" t="str">
        <f>FIXED(Tabla1[[#This Row],[TASA 0%]],0)</f>
        <v>0</v>
      </c>
      <c r="M2068" t="str">
        <f>FIXED(Tabla1[[#This Row],[TASA EXE.]],0)</f>
        <v>0</v>
      </c>
      <c r="N2068" t="str">
        <f>FIXED(Tabla1[[#This Row],[IVA]],0)</f>
        <v>0</v>
      </c>
      <c r="O2068" t="str">
        <f>FIXED(Tabla1[[#This Row],[ISR RET]],0)</f>
        <v>0</v>
      </c>
      <c r="P2068" t="str">
        <f>FIXED(Tabla1[[#This Row],[IVA RET]],0)</f>
        <v>0</v>
      </c>
      <c r="R2068" s="35">
        <f>Tabla1[[#This Row],[TASA 16]]*16%</f>
        <v>0</v>
      </c>
    </row>
    <row r="2069" spans="2:20" x14ac:dyDescent="0.25">
      <c r="B2069" t="str">
        <f>'[1]210 Y RFC'!A2069</f>
        <v>CNE830909CZ8</v>
      </c>
      <c r="C2069" t="str">
        <f>'[1]210 Y RFC'!B2069</f>
        <v>210-2066</v>
      </c>
      <c r="D2069" t="str">
        <f>'[1]210 Y RFC'!C2069</f>
        <v>CORREO NEUMATICO SA DE CV</v>
      </c>
      <c r="E2069" s="28">
        <f>SUMIFS(Tabla16[TASA 16],Tabla16[NUM],Tabla1[[#This Row],[CODIGO]])</f>
        <v>0</v>
      </c>
      <c r="F2069" s="28">
        <f>SUMIFS(Tabla16[TASA 0%],Tabla16[NUM],Tabla1[[#This Row],[CODIGO]])</f>
        <v>0</v>
      </c>
      <c r="G2069" s="28">
        <f>SUMIFS(Tabla16[[EXENTO ]],Tabla16[NUM],Tabla1[[#This Row],[CODIGO]])</f>
        <v>0</v>
      </c>
      <c r="H2069" s="28">
        <f>SUMIFS(Tabla16[IVA],Tabla16[NUM],Tabla1[[#This Row],[CODIGO]])</f>
        <v>0</v>
      </c>
      <c r="I2069" s="28">
        <f>SUMIFS(Tabla16[ISR RET.],Tabla16[NUM],Tabla1[[#This Row],[CODIGO]])</f>
        <v>0</v>
      </c>
      <c r="J2069" s="28">
        <f>SUMIFS(Tabla16[IVA RET.],Tabla16[NUM],Tabla1[[#This Row],[CODIGO]])</f>
        <v>0</v>
      </c>
      <c r="K2069" t="str">
        <f>FIXED(Tabla1[[#This Row],[TASA 16%]],0)</f>
        <v>0</v>
      </c>
      <c r="L2069" t="str">
        <f>FIXED(Tabla1[[#This Row],[TASA 0%]],0)</f>
        <v>0</v>
      </c>
      <c r="M2069" t="str">
        <f>FIXED(Tabla1[[#This Row],[TASA EXE.]],0)</f>
        <v>0</v>
      </c>
      <c r="N2069" t="str">
        <f>FIXED(Tabla1[[#This Row],[IVA]],0)</f>
        <v>0</v>
      </c>
      <c r="O2069" t="str">
        <f>FIXED(Tabla1[[#This Row],[ISR RET]],0)</f>
        <v>0</v>
      </c>
      <c r="P2069" t="str">
        <f>FIXED(Tabla1[[#This Row],[IVA RET]],0)</f>
        <v>0</v>
      </c>
      <c r="R2069" s="35">
        <f>Tabla1[[#This Row],[TASA 16]]*16%</f>
        <v>0</v>
      </c>
    </row>
    <row r="2070" spans="2:20" x14ac:dyDescent="0.25">
      <c r="B2070" t="str">
        <f>'[1]210 Y RFC'!A2070</f>
        <v>DULS460128FW4</v>
      </c>
      <c r="C2070" t="str">
        <f>'[1]210 Y RFC'!B2070</f>
        <v>210-2067</v>
      </c>
      <c r="D2070" t="str">
        <f>'[1]210 Y RFC'!C2070</f>
        <v>DURAN LOPEZ SERGIO</v>
      </c>
      <c r="E2070" s="28">
        <f>SUMIFS(Tabla16[TASA 16],Tabla16[NUM],Tabla1[[#This Row],[CODIGO]])</f>
        <v>0</v>
      </c>
      <c r="F2070" s="28">
        <f>SUMIFS(Tabla16[TASA 0%],Tabla16[NUM],Tabla1[[#This Row],[CODIGO]])</f>
        <v>0</v>
      </c>
      <c r="G2070" s="28">
        <f>SUMIFS(Tabla16[[EXENTO ]],Tabla16[NUM],Tabla1[[#This Row],[CODIGO]])</f>
        <v>0</v>
      </c>
      <c r="H2070" s="28">
        <f>SUMIFS(Tabla16[IVA],Tabla16[NUM],Tabla1[[#This Row],[CODIGO]])</f>
        <v>0</v>
      </c>
      <c r="I2070" s="28">
        <f>SUMIFS(Tabla16[ISR RET.],Tabla16[NUM],Tabla1[[#This Row],[CODIGO]])</f>
        <v>0</v>
      </c>
      <c r="J2070" s="28">
        <f>SUMIFS(Tabla16[IVA RET.],Tabla16[NUM],Tabla1[[#This Row],[CODIGO]])</f>
        <v>0</v>
      </c>
      <c r="K2070" t="str">
        <f>FIXED(Tabla1[[#This Row],[TASA 16%]],0)</f>
        <v>0</v>
      </c>
      <c r="L2070" t="str">
        <f>FIXED(Tabla1[[#This Row],[TASA 0%]],0)</f>
        <v>0</v>
      </c>
      <c r="M2070" t="str">
        <f>FIXED(Tabla1[[#This Row],[TASA EXE.]],0)</f>
        <v>0</v>
      </c>
      <c r="N2070" t="str">
        <f>FIXED(Tabla1[[#This Row],[IVA]],0)</f>
        <v>0</v>
      </c>
      <c r="O2070" t="str">
        <f>FIXED(Tabla1[[#This Row],[ISR RET]],0)</f>
        <v>0</v>
      </c>
      <c r="P2070" t="str">
        <f>FIXED(Tabla1[[#This Row],[IVA RET]],0)</f>
        <v>0</v>
      </c>
      <c r="R2070" s="35">
        <f>Tabla1[[#This Row],[TASA 16]]*16%</f>
        <v>0</v>
      </c>
    </row>
    <row r="2071" spans="2:20" x14ac:dyDescent="0.25">
      <c r="B2071" t="str">
        <f>'[1]210 Y RFC'!A2071</f>
        <v>MED061214PX2</v>
      </c>
      <c r="C2071" t="str">
        <f>'[1]210 Y RFC'!B2071</f>
        <v>210-2068</v>
      </c>
      <c r="D2071" t="str">
        <f>'[1]210 Y RFC'!C2071</f>
        <v>MEDIPREV S DE RL DE CV</v>
      </c>
      <c r="E2071" s="28">
        <f>SUMIFS(Tabla16[TASA 16],Tabla16[NUM],Tabla1[[#This Row],[CODIGO]])</f>
        <v>0</v>
      </c>
      <c r="F2071" s="28">
        <f>SUMIFS(Tabla16[TASA 0%],Tabla16[NUM],Tabla1[[#This Row],[CODIGO]])</f>
        <v>0</v>
      </c>
      <c r="G2071" s="28">
        <f>SUMIFS(Tabla16[[EXENTO ]],Tabla16[NUM],Tabla1[[#This Row],[CODIGO]])</f>
        <v>0</v>
      </c>
      <c r="H2071" s="28">
        <f>SUMIFS(Tabla16[IVA],Tabla16[NUM],Tabla1[[#This Row],[CODIGO]])</f>
        <v>0</v>
      </c>
      <c r="I2071" s="28">
        <f>SUMIFS(Tabla16[ISR RET.],Tabla16[NUM],Tabla1[[#This Row],[CODIGO]])</f>
        <v>0</v>
      </c>
      <c r="J2071" s="28">
        <f>SUMIFS(Tabla16[IVA RET.],Tabla16[NUM],Tabla1[[#This Row],[CODIGO]])</f>
        <v>0</v>
      </c>
      <c r="K2071" t="str">
        <f>FIXED(Tabla1[[#This Row],[TASA 16%]],0)</f>
        <v>0</v>
      </c>
      <c r="L2071" t="str">
        <f>FIXED(Tabla1[[#This Row],[TASA 0%]],0)</f>
        <v>0</v>
      </c>
      <c r="M2071" t="str">
        <f>FIXED(Tabla1[[#This Row],[TASA EXE.]],0)</f>
        <v>0</v>
      </c>
      <c r="N2071" t="str">
        <f>FIXED(Tabla1[[#This Row],[IVA]],0)</f>
        <v>0</v>
      </c>
      <c r="O2071" t="str">
        <f>FIXED(Tabla1[[#This Row],[ISR RET]],0)</f>
        <v>0</v>
      </c>
      <c r="P2071" t="str">
        <f>FIXED(Tabla1[[#This Row],[IVA RET]],0)</f>
        <v>0</v>
      </c>
      <c r="R2071" s="35">
        <f>Tabla1[[#This Row],[TASA 16]]*16%</f>
        <v>0</v>
      </c>
    </row>
    <row r="2072" spans="2:20" x14ac:dyDescent="0.25">
      <c r="B2072" t="str">
        <f>'[1]210 Y RFC'!A2072</f>
        <v>GMU011008SW5</v>
      </c>
      <c r="C2072" t="str">
        <f>'[1]210 Y RFC'!B2072</f>
        <v>210-2069</v>
      </c>
      <c r="D2072" t="str">
        <f>'[1]210 Y RFC'!C2072</f>
        <v>GRUPO MULTIHOME SA DE CV</v>
      </c>
      <c r="E2072" s="28">
        <f>SUMIFS(Tabla16[TASA 16],Tabla16[NUM],Tabla1[[#This Row],[CODIGO]])</f>
        <v>801.75</v>
      </c>
      <c r="F2072" s="28">
        <f>SUMIFS(Tabla16[TASA 0%],Tabla16[NUM],Tabla1[[#This Row],[CODIGO]])</f>
        <v>-3.0000000000001137E-2</v>
      </c>
      <c r="G2072" s="28">
        <f>SUMIFS(Tabla16[[EXENTO ]],Tabla16[NUM],Tabla1[[#This Row],[CODIGO]])</f>
        <v>0</v>
      </c>
      <c r="H2072" s="28">
        <f>SUMIFS(Tabla16[IVA],Tabla16[NUM],Tabla1[[#This Row],[CODIGO]])</f>
        <v>128.28</v>
      </c>
      <c r="I2072" s="28">
        <f>SUMIFS(Tabla16[ISR RET.],Tabla16[NUM],Tabla1[[#This Row],[CODIGO]])</f>
        <v>0</v>
      </c>
      <c r="J2072" s="28">
        <f>SUMIFS(Tabla16[IVA RET.],Tabla16[NUM],Tabla1[[#This Row],[CODIGO]])</f>
        <v>0</v>
      </c>
      <c r="K2072" t="str">
        <f>FIXED(Tabla1[[#This Row],[TASA 16%]],0)</f>
        <v>802</v>
      </c>
      <c r="L2072" t="str">
        <f>FIXED(Tabla1[[#This Row],[TASA 0%]],0)</f>
        <v>0</v>
      </c>
      <c r="M2072" t="str">
        <f>FIXED(Tabla1[[#This Row],[TASA EXE.]],0)</f>
        <v>0</v>
      </c>
      <c r="N2072" t="str">
        <f>FIXED(Tabla1[[#This Row],[IVA]],0)</f>
        <v>128</v>
      </c>
      <c r="O2072" t="str">
        <f>FIXED(Tabla1[[#This Row],[ISR RET]],0)</f>
        <v>0</v>
      </c>
      <c r="P2072" t="str">
        <f>FIXED(Tabla1[[#This Row],[IVA RET]],0)</f>
        <v>0</v>
      </c>
      <c r="R2072" s="35">
        <f>Tabla1[[#This Row],[TASA 16]]*16%</f>
        <v>128.32</v>
      </c>
    </row>
    <row r="2073" spans="2:20" x14ac:dyDescent="0.25">
      <c r="B2073" t="str">
        <f>'[1]210 Y RFC'!A2073</f>
        <v>PCM091030AA9</v>
      </c>
      <c r="C2073" t="str">
        <f>'[1]210 Y RFC'!B2073</f>
        <v>210-2070</v>
      </c>
      <c r="D2073" t="str">
        <f>'[1]210 Y RFC'!C2073</f>
        <v>PRODUCTOS PARA CALZADO MEXPIEL S DE RL MI DE CV</v>
      </c>
      <c r="E2073" s="28">
        <f>SUMIFS(Tabla16[TASA 16],Tabla16[NUM],Tabla1[[#This Row],[CODIGO]])</f>
        <v>0</v>
      </c>
      <c r="F2073" s="28">
        <f>SUMIFS(Tabla16[TASA 0%],Tabla16[NUM],Tabla1[[#This Row],[CODIGO]])</f>
        <v>0</v>
      </c>
      <c r="G2073" s="28">
        <f>SUMIFS(Tabla16[[EXENTO ]],Tabla16[NUM],Tabla1[[#This Row],[CODIGO]])</f>
        <v>0</v>
      </c>
      <c r="H2073" s="28">
        <f>SUMIFS(Tabla16[IVA],Tabla16[NUM],Tabla1[[#This Row],[CODIGO]])</f>
        <v>0</v>
      </c>
      <c r="I2073" s="28">
        <f>SUMIFS(Tabla16[ISR RET.],Tabla16[NUM],Tabla1[[#This Row],[CODIGO]])</f>
        <v>0</v>
      </c>
      <c r="J2073" s="28">
        <f>SUMIFS(Tabla16[IVA RET.],Tabla16[NUM],Tabla1[[#This Row],[CODIGO]])</f>
        <v>0</v>
      </c>
      <c r="K2073" t="str">
        <f>FIXED(Tabla1[[#This Row],[TASA 16%]],0)</f>
        <v>0</v>
      </c>
      <c r="L2073" t="str">
        <f>FIXED(Tabla1[[#This Row],[TASA 0%]],0)</f>
        <v>0</v>
      </c>
      <c r="M2073" t="str">
        <f>FIXED(Tabla1[[#This Row],[TASA EXE.]],0)</f>
        <v>0</v>
      </c>
      <c r="N2073" t="str">
        <f>FIXED(Tabla1[[#This Row],[IVA]],0)</f>
        <v>0</v>
      </c>
      <c r="O2073" t="str">
        <f>FIXED(Tabla1[[#This Row],[ISR RET]],0)</f>
        <v>0</v>
      </c>
      <c r="P2073" t="str">
        <f>FIXED(Tabla1[[#This Row],[IVA RET]],0)</f>
        <v>0</v>
      </c>
      <c r="R2073" s="35">
        <f>Tabla1[[#This Row],[TASA 16]]*16%</f>
        <v>0</v>
      </c>
    </row>
    <row r="2074" spans="2:20" x14ac:dyDescent="0.25">
      <c r="B2074" t="str">
        <f>'[1]210 Y RFC'!A2074</f>
        <v>MOGA780720PYA</v>
      </c>
      <c r="C2074" t="str">
        <f>'[1]210 Y RFC'!B2074</f>
        <v>210-2071</v>
      </c>
      <c r="D2074" t="str">
        <f>'[1]210 Y RFC'!C2074</f>
        <v>MODAD GONZALEZ AMIN JALIL</v>
      </c>
      <c r="E2074" s="28">
        <f>SUMIFS(Tabla16[TASA 16],Tabla16[NUM],Tabla1[[#This Row],[CODIGO]])</f>
        <v>0</v>
      </c>
      <c r="F2074" s="28">
        <f>SUMIFS(Tabla16[TASA 0%],Tabla16[NUM],Tabla1[[#This Row],[CODIGO]])</f>
        <v>0</v>
      </c>
      <c r="G2074" s="28">
        <f>SUMIFS(Tabla16[[EXENTO ]],Tabla16[NUM],Tabla1[[#This Row],[CODIGO]])</f>
        <v>0</v>
      </c>
      <c r="H2074" s="28">
        <f>SUMIFS(Tabla16[IVA],Tabla16[NUM],Tabla1[[#This Row],[CODIGO]])</f>
        <v>0</v>
      </c>
      <c r="I2074" s="28">
        <f>SUMIFS(Tabla16[ISR RET.],Tabla16[NUM],Tabla1[[#This Row],[CODIGO]])</f>
        <v>0</v>
      </c>
      <c r="J2074" s="28">
        <f>SUMIFS(Tabla16[IVA RET.],Tabla16[NUM],Tabla1[[#This Row],[CODIGO]])</f>
        <v>0</v>
      </c>
      <c r="K2074" t="str">
        <f>FIXED(Tabla1[[#This Row],[TASA 16%]],0)</f>
        <v>0</v>
      </c>
      <c r="L2074" t="str">
        <f>FIXED(Tabla1[[#This Row],[TASA 0%]],0)</f>
        <v>0</v>
      </c>
      <c r="M2074" t="str">
        <f>FIXED(Tabla1[[#This Row],[TASA EXE.]],0)</f>
        <v>0</v>
      </c>
      <c r="N2074" t="str">
        <f>FIXED(Tabla1[[#This Row],[IVA]],0)</f>
        <v>0</v>
      </c>
      <c r="O2074" t="str">
        <f>FIXED(Tabla1[[#This Row],[ISR RET]],0)</f>
        <v>0</v>
      </c>
      <c r="P2074" t="str">
        <f>FIXED(Tabla1[[#This Row],[IVA RET]],0)</f>
        <v>0</v>
      </c>
      <c r="R2074" s="35">
        <f>Tabla1[[#This Row],[TASA 16]]*16%</f>
        <v>0</v>
      </c>
    </row>
    <row r="2075" spans="2:20" x14ac:dyDescent="0.25">
      <c r="B2075" t="str">
        <f>'[1]210 Y RFC'!A2075</f>
        <v>MRM0011242W2</v>
      </c>
      <c r="C2075" t="str">
        <f>'[1]210 Y RFC'!B2075</f>
        <v>210-2072</v>
      </c>
      <c r="D2075" t="str">
        <f>'[1]210 Y RFC'!C2075</f>
        <v>MAYOREO DE REFRIGERACION Y MAQUINAS SA DE CV</v>
      </c>
      <c r="E2075" s="28">
        <f>SUMIFS(Tabla16[TASA 16],Tabla16[NUM],Tabla1[[#This Row],[CODIGO]])</f>
        <v>0</v>
      </c>
      <c r="F2075" s="28">
        <f>SUMIFS(Tabla16[TASA 0%],Tabla16[NUM],Tabla1[[#This Row],[CODIGO]])</f>
        <v>0</v>
      </c>
      <c r="G2075" s="28">
        <f>SUMIFS(Tabla16[[EXENTO ]],Tabla16[NUM],Tabla1[[#This Row],[CODIGO]])</f>
        <v>0</v>
      </c>
      <c r="H2075" s="28">
        <f>SUMIFS(Tabla16[IVA],Tabla16[NUM],Tabla1[[#This Row],[CODIGO]])</f>
        <v>0</v>
      </c>
      <c r="I2075" s="28">
        <f>SUMIFS(Tabla16[ISR RET.],Tabla16[NUM],Tabla1[[#This Row],[CODIGO]])</f>
        <v>0</v>
      </c>
      <c r="J2075" s="28">
        <f>SUMIFS(Tabla16[IVA RET.],Tabla16[NUM],Tabla1[[#This Row],[CODIGO]])</f>
        <v>0</v>
      </c>
      <c r="K2075" t="str">
        <f>FIXED(Tabla1[[#This Row],[TASA 16%]],0)</f>
        <v>0</v>
      </c>
      <c r="L2075" t="str">
        <f>FIXED(Tabla1[[#This Row],[TASA 0%]],0)</f>
        <v>0</v>
      </c>
      <c r="M2075" t="str">
        <f>FIXED(Tabla1[[#This Row],[TASA EXE.]],0)</f>
        <v>0</v>
      </c>
      <c r="N2075" t="str">
        <f>FIXED(Tabla1[[#This Row],[IVA]],0)</f>
        <v>0</v>
      </c>
      <c r="O2075" t="str">
        <f>FIXED(Tabla1[[#This Row],[ISR RET]],0)</f>
        <v>0</v>
      </c>
      <c r="P2075" t="str">
        <f>FIXED(Tabla1[[#This Row],[IVA RET]],0)</f>
        <v>0</v>
      </c>
      <c r="R2075" s="35">
        <f>Tabla1[[#This Row],[TASA 16]]*16%</f>
        <v>0</v>
      </c>
      <c r="T2075" s="67"/>
    </row>
    <row r="2076" spans="2:20" x14ac:dyDescent="0.25">
      <c r="B2076" t="str">
        <f>'[1]210 Y RFC'!A2076</f>
        <v>MEN990426991</v>
      </c>
      <c r="C2076" t="str">
        <f>'[1]210 Y RFC'!B2076</f>
        <v>210-2073</v>
      </c>
      <c r="D2076" t="str">
        <f>'[1]210 Y RFC'!C2076</f>
        <v>MIL ENVASES SA DE CV</v>
      </c>
      <c r="E2076" s="28">
        <f>SUMIFS(Tabla16[TASA 16],Tabla16[NUM],Tabla1[[#This Row],[CODIGO]])</f>
        <v>45726.75</v>
      </c>
      <c r="F2076" s="28">
        <f>SUMIFS(Tabla16[TASA 0%],Tabla16[NUM],Tabla1[[#This Row],[CODIGO]])</f>
        <v>2.9999999997471605E-2</v>
      </c>
      <c r="G2076" s="28">
        <f>SUMIFS(Tabla16[[EXENTO ]],Tabla16[NUM],Tabla1[[#This Row],[CODIGO]])</f>
        <v>0</v>
      </c>
      <c r="H2076" s="28">
        <f>SUMIFS(Tabla16[IVA],Tabla16[NUM],Tabla1[[#This Row],[CODIGO]])</f>
        <v>7316.2800000000007</v>
      </c>
      <c r="I2076" s="28">
        <f>SUMIFS(Tabla16[ISR RET.],Tabla16[NUM],Tabla1[[#This Row],[CODIGO]])</f>
        <v>0</v>
      </c>
      <c r="J2076" s="28">
        <f>SUMIFS(Tabla16[IVA RET.],Tabla16[NUM],Tabla1[[#This Row],[CODIGO]])</f>
        <v>0</v>
      </c>
      <c r="K2076" t="str">
        <f>FIXED(Tabla1[[#This Row],[TASA 16%]],0)</f>
        <v>45,727</v>
      </c>
      <c r="L2076" t="str">
        <f>FIXED(Tabla1[[#This Row],[TASA 0%]],0)</f>
        <v>0</v>
      </c>
      <c r="M2076" t="str">
        <f>FIXED(Tabla1[[#This Row],[TASA EXE.]],0)</f>
        <v>0</v>
      </c>
      <c r="N2076" t="str">
        <f>FIXED(Tabla1[[#This Row],[IVA]],0)</f>
        <v>7,316</v>
      </c>
      <c r="O2076" t="str">
        <f>FIXED(Tabla1[[#This Row],[ISR RET]],0)</f>
        <v>0</v>
      </c>
      <c r="P2076" t="str">
        <f>FIXED(Tabla1[[#This Row],[IVA RET]],0)</f>
        <v>0</v>
      </c>
      <c r="R2076" s="35">
        <f>Tabla1[[#This Row],[TASA 16]]*16%</f>
        <v>7316.32</v>
      </c>
    </row>
    <row r="2077" spans="2:20" x14ac:dyDescent="0.25">
      <c r="B2077" t="str">
        <f>'[1]210 Y RFC'!A2077</f>
        <v>ITR0410194U2</v>
      </c>
      <c r="C2077" t="str">
        <f>'[1]210 Y RFC'!B2077</f>
        <v>210-2074</v>
      </c>
      <c r="D2077" t="str">
        <f>'[1]210 Y RFC'!C2077</f>
        <v>INTEGRACION Y TRANSFORMACION SA DE CV</v>
      </c>
      <c r="E2077" s="28">
        <f>SUMIFS(Tabla16[TASA 16],Tabla16[NUM],Tabla1[[#This Row],[CODIGO]])</f>
        <v>0</v>
      </c>
      <c r="F2077" s="28">
        <f>SUMIFS(Tabla16[TASA 0%],Tabla16[NUM],Tabla1[[#This Row],[CODIGO]])</f>
        <v>0</v>
      </c>
      <c r="G2077" s="28">
        <f>SUMIFS(Tabla16[[EXENTO ]],Tabla16[NUM],Tabla1[[#This Row],[CODIGO]])</f>
        <v>0</v>
      </c>
      <c r="H2077" s="28">
        <f>SUMIFS(Tabla16[IVA],Tabla16[NUM],Tabla1[[#This Row],[CODIGO]])</f>
        <v>0</v>
      </c>
      <c r="I2077" s="28">
        <f>SUMIFS(Tabla16[ISR RET.],Tabla16[NUM],Tabla1[[#This Row],[CODIGO]])</f>
        <v>0</v>
      </c>
      <c r="J2077" s="28">
        <f>SUMIFS(Tabla16[IVA RET.],Tabla16[NUM],Tabla1[[#This Row],[CODIGO]])</f>
        <v>0</v>
      </c>
      <c r="K2077" t="str">
        <f>FIXED(Tabla1[[#This Row],[TASA 16%]],0)</f>
        <v>0</v>
      </c>
      <c r="L2077" t="str">
        <f>FIXED(Tabla1[[#This Row],[TASA 0%]],0)</f>
        <v>0</v>
      </c>
      <c r="M2077" t="str">
        <f>FIXED(Tabla1[[#This Row],[TASA EXE.]],0)</f>
        <v>0</v>
      </c>
      <c r="N2077" t="str">
        <f>FIXED(Tabla1[[#This Row],[IVA]],0)</f>
        <v>0</v>
      </c>
      <c r="O2077" t="str">
        <f>FIXED(Tabla1[[#This Row],[ISR RET]],0)</f>
        <v>0</v>
      </c>
      <c r="P2077" t="str">
        <f>FIXED(Tabla1[[#This Row],[IVA RET]],0)</f>
        <v>0</v>
      </c>
      <c r="R2077" s="35">
        <f>Tabla1[[#This Row],[TASA 16]]*16%</f>
        <v>0</v>
      </c>
    </row>
    <row r="2078" spans="2:20" x14ac:dyDescent="0.25">
      <c r="B2078" t="str">
        <f>'[1]210 Y RFC'!A2078</f>
        <v>PRO860701656</v>
      </c>
      <c r="C2078" t="str">
        <f>'[1]210 Y RFC'!B2078</f>
        <v>210-2075</v>
      </c>
      <c r="D2078" t="str">
        <f>'[1]210 Y RFC'!C2078</f>
        <v>PROBELCO SA DE CV</v>
      </c>
      <c r="E2078" s="28">
        <f>SUMIFS(Tabla16[TASA 16],Tabla16[NUM],Tabla1[[#This Row],[CODIGO]])</f>
        <v>0</v>
      </c>
      <c r="F2078" s="28">
        <f>SUMIFS(Tabla16[TASA 0%],Tabla16[NUM],Tabla1[[#This Row],[CODIGO]])</f>
        <v>0</v>
      </c>
      <c r="G2078" s="28">
        <f>SUMIFS(Tabla16[[EXENTO ]],Tabla16[NUM],Tabla1[[#This Row],[CODIGO]])</f>
        <v>0</v>
      </c>
      <c r="H2078" s="28">
        <f>SUMIFS(Tabla16[IVA],Tabla16[NUM],Tabla1[[#This Row],[CODIGO]])</f>
        <v>0</v>
      </c>
      <c r="I2078" s="28">
        <f>SUMIFS(Tabla16[ISR RET.],Tabla16[NUM],Tabla1[[#This Row],[CODIGO]])</f>
        <v>0</v>
      </c>
      <c r="J2078" s="28">
        <f>SUMIFS(Tabla16[IVA RET.],Tabla16[NUM],Tabla1[[#This Row],[CODIGO]])</f>
        <v>0</v>
      </c>
      <c r="K2078" t="str">
        <f>FIXED(Tabla1[[#This Row],[TASA 16%]],0)</f>
        <v>0</v>
      </c>
      <c r="L2078" t="str">
        <f>FIXED(Tabla1[[#This Row],[TASA 0%]],0)</f>
        <v>0</v>
      </c>
      <c r="M2078" t="str">
        <f>FIXED(Tabla1[[#This Row],[TASA EXE.]],0)</f>
        <v>0</v>
      </c>
      <c r="N2078" t="str">
        <f>FIXED(Tabla1[[#This Row],[IVA]],0)</f>
        <v>0</v>
      </c>
      <c r="O2078" t="str">
        <f>FIXED(Tabla1[[#This Row],[ISR RET]],0)</f>
        <v>0</v>
      </c>
      <c r="P2078" t="str">
        <f>FIXED(Tabla1[[#This Row],[IVA RET]],0)</f>
        <v>0</v>
      </c>
      <c r="R2078" s="35">
        <f>Tabla1[[#This Row],[TASA 16]]*16%</f>
        <v>0</v>
      </c>
    </row>
    <row r="2079" spans="2:20" x14ac:dyDescent="0.25">
      <c r="B2079" t="str">
        <f>'[1]210 Y RFC'!A2079</f>
        <v>MALF820116LA8</v>
      </c>
      <c r="C2079" t="str">
        <f>'[1]210 Y RFC'!B2079</f>
        <v>210-2076</v>
      </c>
      <c r="D2079" t="str">
        <f>'[1]210 Y RFC'!C2079</f>
        <v>MARTINEZ LOPEZ FERNANDO</v>
      </c>
      <c r="E2079" s="28">
        <f>SUMIFS(Tabla16[TASA 16],Tabla16[NUM],Tabla1[[#This Row],[CODIGO]])</f>
        <v>0</v>
      </c>
      <c r="F2079" s="28">
        <f>SUMIFS(Tabla16[TASA 0%],Tabla16[NUM],Tabla1[[#This Row],[CODIGO]])</f>
        <v>0</v>
      </c>
      <c r="G2079" s="28">
        <f>SUMIFS(Tabla16[[EXENTO ]],Tabla16[NUM],Tabla1[[#This Row],[CODIGO]])</f>
        <v>0</v>
      </c>
      <c r="H2079" s="28">
        <f>SUMIFS(Tabla16[IVA],Tabla16[NUM],Tabla1[[#This Row],[CODIGO]])</f>
        <v>0</v>
      </c>
      <c r="I2079" s="28">
        <f>SUMIFS(Tabla16[ISR RET.],Tabla16[NUM],Tabla1[[#This Row],[CODIGO]])</f>
        <v>0</v>
      </c>
      <c r="J2079" s="28">
        <f>SUMIFS(Tabla16[IVA RET.],Tabla16[NUM],Tabla1[[#This Row],[CODIGO]])</f>
        <v>0</v>
      </c>
      <c r="K2079" t="str">
        <f>FIXED(Tabla1[[#This Row],[TASA 16%]],0)</f>
        <v>0</v>
      </c>
      <c r="L2079" t="str">
        <f>FIXED(Tabla1[[#This Row],[TASA 0%]],0)</f>
        <v>0</v>
      </c>
      <c r="M2079" t="str">
        <f>FIXED(Tabla1[[#This Row],[TASA EXE.]],0)</f>
        <v>0</v>
      </c>
      <c r="N2079" t="str">
        <f>FIXED(Tabla1[[#This Row],[IVA]],0)</f>
        <v>0</v>
      </c>
      <c r="O2079" t="str">
        <f>FIXED(Tabla1[[#This Row],[ISR RET]],0)</f>
        <v>0</v>
      </c>
      <c r="P2079" t="str">
        <f>FIXED(Tabla1[[#This Row],[IVA RET]],0)</f>
        <v>0</v>
      </c>
      <c r="R2079" s="35">
        <f>Tabla1[[#This Row],[TASA 16]]*16%</f>
        <v>0</v>
      </c>
      <c r="T2079" s="67"/>
    </row>
    <row r="2080" spans="2:20" x14ac:dyDescent="0.25">
      <c r="B2080" t="str">
        <f>'[1]210 Y RFC'!A2080</f>
        <v>ESM080825362</v>
      </c>
      <c r="C2080" t="str">
        <f>'[1]210 Y RFC'!B2080</f>
        <v>210-2077</v>
      </c>
      <c r="D2080" t="str">
        <f>'[1]210 Y RFC'!C2080</f>
        <v>ESTACION DE SERVICIO LA MANGA SA DE CV</v>
      </c>
      <c r="E2080" s="28">
        <f>SUMIFS(Tabla16[TASA 16],Tabla16[NUM],Tabla1[[#This Row],[CODIGO]])</f>
        <v>378599.1875</v>
      </c>
      <c r="F2080" s="28">
        <f>SUMIFS(Tabla16[TASA 0%],Tabla16[NUM],Tabla1[[#This Row],[CODIGO]])</f>
        <v>-0.22749999999723514</v>
      </c>
      <c r="G2080" s="28">
        <f>SUMIFS(Tabla16[[EXENTO ]],Tabla16[NUM],Tabla1[[#This Row],[CODIGO]])</f>
        <v>9062.74</v>
      </c>
      <c r="H2080" s="28">
        <f>SUMIFS(Tabla16[IVA],Tabla16[NUM],Tabla1[[#This Row],[CODIGO]])</f>
        <v>60575.869999999995</v>
      </c>
      <c r="I2080" s="28">
        <f>SUMIFS(Tabla16[ISR RET.],Tabla16[NUM],Tabla1[[#This Row],[CODIGO]])</f>
        <v>0</v>
      </c>
      <c r="J2080" s="28">
        <f>SUMIFS(Tabla16[IVA RET.],Tabla16[NUM],Tabla1[[#This Row],[CODIGO]])</f>
        <v>0</v>
      </c>
      <c r="K2080" t="str">
        <f>FIXED(Tabla1[[#This Row],[TASA 16%]],0)</f>
        <v>378,599</v>
      </c>
      <c r="L2080" t="str">
        <f>FIXED(Tabla1[[#This Row],[TASA 0%]],0)</f>
        <v>0</v>
      </c>
      <c r="M2080" t="str">
        <f>FIXED(Tabla1[[#This Row],[TASA EXE.]],0)</f>
        <v>9,063</v>
      </c>
      <c r="N2080" t="str">
        <f>FIXED(Tabla1[[#This Row],[IVA]],0)</f>
        <v>60,576</v>
      </c>
      <c r="O2080" t="str">
        <f>FIXED(Tabla1[[#This Row],[ISR RET]],0)</f>
        <v>0</v>
      </c>
      <c r="P2080" t="str">
        <f>FIXED(Tabla1[[#This Row],[IVA RET]],0)</f>
        <v>0</v>
      </c>
      <c r="R2080" s="35">
        <f>Tabla1[[#This Row],[TASA 16]]*16%</f>
        <v>60575.840000000004</v>
      </c>
    </row>
    <row r="2081" spans="2:18" x14ac:dyDescent="0.25">
      <c r="B2081" t="str">
        <f>'[1]210 Y RFC'!A2081</f>
        <v>RZA000712EA0</v>
      </c>
      <c r="C2081" t="str">
        <f>'[1]210 Y RFC'!B2081</f>
        <v>210-2078</v>
      </c>
      <c r="D2081" t="str">
        <f>'[1]210 Y RFC'!C2081</f>
        <v>REFACCIONARIA ZAPOTLAN SA DE CV</v>
      </c>
      <c r="E2081" s="28">
        <f>SUMIFS(Tabla16[TASA 16],Tabla16[NUM],Tabla1[[#This Row],[CODIGO]])</f>
        <v>0</v>
      </c>
      <c r="F2081" s="28">
        <f>SUMIFS(Tabla16[TASA 0%],Tabla16[NUM],Tabla1[[#This Row],[CODIGO]])</f>
        <v>0</v>
      </c>
      <c r="G2081" s="28">
        <f>SUMIFS(Tabla16[[EXENTO ]],Tabla16[NUM],Tabla1[[#This Row],[CODIGO]])</f>
        <v>0</v>
      </c>
      <c r="H2081" s="28">
        <f>SUMIFS(Tabla16[IVA],Tabla16[NUM],Tabla1[[#This Row],[CODIGO]])</f>
        <v>0</v>
      </c>
      <c r="I2081" s="28">
        <f>SUMIFS(Tabla16[ISR RET.],Tabla16[NUM],Tabla1[[#This Row],[CODIGO]])</f>
        <v>0</v>
      </c>
      <c r="J2081" s="28">
        <f>SUMIFS(Tabla16[IVA RET.],Tabla16[NUM],Tabla1[[#This Row],[CODIGO]])</f>
        <v>0</v>
      </c>
      <c r="K2081" t="str">
        <f>FIXED(Tabla1[[#This Row],[TASA 16%]],0)</f>
        <v>0</v>
      </c>
      <c r="L2081" t="str">
        <f>FIXED(Tabla1[[#This Row],[TASA 0%]],0)</f>
        <v>0</v>
      </c>
      <c r="M2081" t="str">
        <f>FIXED(Tabla1[[#This Row],[TASA EXE.]],0)</f>
        <v>0</v>
      </c>
      <c r="N2081" t="str">
        <f>FIXED(Tabla1[[#This Row],[IVA]],0)</f>
        <v>0</v>
      </c>
      <c r="O2081" t="str">
        <f>FIXED(Tabla1[[#This Row],[ISR RET]],0)</f>
        <v>0</v>
      </c>
      <c r="P2081" t="str">
        <f>FIXED(Tabla1[[#This Row],[IVA RET]],0)</f>
        <v>0</v>
      </c>
      <c r="R2081" s="35">
        <f>Tabla1[[#This Row],[TASA 16]]*16%</f>
        <v>0</v>
      </c>
    </row>
    <row r="2082" spans="2:18" x14ac:dyDescent="0.25">
      <c r="B2082" t="str">
        <f>'[1]210 Y RFC'!A2082</f>
        <v>MOA0703214T7</v>
      </c>
      <c r="C2082" t="str">
        <f>'[1]210 Y RFC'!B2082</f>
        <v>210-2079</v>
      </c>
      <c r="D2082" t="str">
        <f>'[1]210 Y RFC'!C2082</f>
        <v>MAXI OFFICE DE LOS ALTOS SA DE CV</v>
      </c>
      <c r="E2082" s="28">
        <f>SUMIFS(Tabla16[TASA 16],Tabla16[NUM],Tabla1[[#This Row],[CODIGO]])</f>
        <v>0</v>
      </c>
      <c r="F2082" s="28">
        <f>SUMIFS(Tabla16[TASA 0%],Tabla16[NUM],Tabla1[[#This Row],[CODIGO]])</f>
        <v>0</v>
      </c>
      <c r="G2082" s="28">
        <f>SUMIFS(Tabla16[[EXENTO ]],Tabla16[NUM],Tabla1[[#This Row],[CODIGO]])</f>
        <v>0</v>
      </c>
      <c r="H2082" s="28">
        <f>SUMIFS(Tabla16[IVA],Tabla16[NUM],Tabla1[[#This Row],[CODIGO]])</f>
        <v>0</v>
      </c>
      <c r="I2082" s="28">
        <f>SUMIFS(Tabla16[ISR RET.],Tabla16[NUM],Tabla1[[#This Row],[CODIGO]])</f>
        <v>0</v>
      </c>
      <c r="J2082" s="28">
        <f>SUMIFS(Tabla16[IVA RET.],Tabla16[NUM],Tabla1[[#This Row],[CODIGO]])</f>
        <v>0</v>
      </c>
      <c r="K2082" t="str">
        <f>FIXED(Tabla1[[#This Row],[TASA 16%]],0)</f>
        <v>0</v>
      </c>
      <c r="L2082" t="str">
        <f>FIXED(Tabla1[[#This Row],[TASA 0%]],0)</f>
        <v>0</v>
      </c>
      <c r="M2082" t="str">
        <f>FIXED(Tabla1[[#This Row],[TASA EXE.]],0)</f>
        <v>0</v>
      </c>
      <c r="N2082" t="str">
        <f>FIXED(Tabla1[[#This Row],[IVA]],0)</f>
        <v>0</v>
      </c>
      <c r="O2082" t="str">
        <f>FIXED(Tabla1[[#This Row],[ISR RET]],0)</f>
        <v>0</v>
      </c>
      <c r="P2082" t="str">
        <f>FIXED(Tabla1[[#This Row],[IVA RET]],0)</f>
        <v>0</v>
      </c>
      <c r="R2082" s="35">
        <f>Tabla1[[#This Row],[TASA 16]]*16%</f>
        <v>0</v>
      </c>
    </row>
    <row r="2083" spans="2:18" x14ac:dyDescent="0.25">
      <c r="B2083" t="str">
        <f>'[1]210 Y RFC'!A2083</f>
        <v>GSG010404212</v>
      </c>
      <c r="C2083" t="str">
        <f>'[1]210 Y RFC'!B2083</f>
        <v>210-2080</v>
      </c>
      <c r="D2083" t="str">
        <f>'[1]210 Y RFC'!C2083</f>
        <v>GRUPO SANDSTORM GAM SA DE CV</v>
      </c>
      <c r="E2083" s="28">
        <f>SUMIFS(Tabla16[TASA 16],Tabla16[NUM],Tabla1[[#This Row],[CODIGO]])</f>
        <v>0</v>
      </c>
      <c r="F2083" s="28">
        <f>SUMIFS(Tabla16[TASA 0%],Tabla16[NUM],Tabla1[[#This Row],[CODIGO]])</f>
        <v>0</v>
      </c>
      <c r="G2083" s="28">
        <f>SUMIFS(Tabla16[[EXENTO ]],Tabla16[NUM],Tabla1[[#This Row],[CODIGO]])</f>
        <v>0</v>
      </c>
      <c r="H2083" s="28">
        <f>SUMIFS(Tabla16[IVA],Tabla16[NUM],Tabla1[[#This Row],[CODIGO]])</f>
        <v>0</v>
      </c>
      <c r="I2083" s="28">
        <f>SUMIFS(Tabla16[ISR RET.],Tabla16[NUM],Tabla1[[#This Row],[CODIGO]])</f>
        <v>0</v>
      </c>
      <c r="J2083" s="28">
        <f>SUMIFS(Tabla16[IVA RET.],Tabla16[NUM],Tabla1[[#This Row],[CODIGO]])</f>
        <v>0</v>
      </c>
      <c r="K2083" t="str">
        <f>FIXED(Tabla1[[#This Row],[TASA 16%]],0)</f>
        <v>0</v>
      </c>
      <c r="L2083" t="str">
        <f>FIXED(Tabla1[[#This Row],[TASA 0%]],0)</f>
        <v>0</v>
      </c>
      <c r="M2083" t="str">
        <f>FIXED(Tabla1[[#This Row],[TASA EXE.]],0)</f>
        <v>0</v>
      </c>
      <c r="N2083" t="str">
        <f>FIXED(Tabla1[[#This Row],[IVA]],0)</f>
        <v>0</v>
      </c>
      <c r="O2083" t="str">
        <f>FIXED(Tabla1[[#This Row],[ISR RET]],0)</f>
        <v>0</v>
      </c>
      <c r="P2083" t="str">
        <f>FIXED(Tabla1[[#This Row],[IVA RET]],0)</f>
        <v>0</v>
      </c>
      <c r="R2083" s="35">
        <f>Tabla1[[#This Row],[TASA 16]]*16%</f>
        <v>0</v>
      </c>
    </row>
    <row r="2084" spans="2:18" x14ac:dyDescent="0.25">
      <c r="B2084" t="str">
        <f>'[1]210 Y RFC'!A2084</f>
        <v>CONG780625714</v>
      </c>
      <c r="C2084" t="str">
        <f>'[1]210 Y RFC'!B2084</f>
        <v>210-2081</v>
      </c>
      <c r="D2084" t="str">
        <f>'[1]210 Y RFC'!C2084</f>
        <v>CORONADO NAVARRO GUILLERMO</v>
      </c>
      <c r="E2084" s="28">
        <f>SUMIFS(Tabla16[TASA 16],Tabla16[NUM],Tabla1[[#This Row],[CODIGO]])</f>
        <v>0</v>
      </c>
      <c r="F2084" s="28">
        <f>SUMIFS(Tabla16[TASA 0%],Tabla16[NUM],Tabla1[[#This Row],[CODIGO]])</f>
        <v>0</v>
      </c>
      <c r="G2084" s="28">
        <f>SUMIFS(Tabla16[[EXENTO ]],Tabla16[NUM],Tabla1[[#This Row],[CODIGO]])</f>
        <v>0</v>
      </c>
      <c r="H2084" s="28">
        <f>SUMIFS(Tabla16[IVA],Tabla16[NUM],Tabla1[[#This Row],[CODIGO]])</f>
        <v>0</v>
      </c>
      <c r="I2084" s="28">
        <f>SUMIFS(Tabla16[ISR RET.],Tabla16[NUM],Tabla1[[#This Row],[CODIGO]])</f>
        <v>0</v>
      </c>
      <c r="J2084" s="28">
        <f>SUMIFS(Tabla16[IVA RET.],Tabla16[NUM],Tabla1[[#This Row],[CODIGO]])</f>
        <v>0</v>
      </c>
      <c r="K2084" t="str">
        <f>FIXED(Tabla1[[#This Row],[TASA 16%]],0)</f>
        <v>0</v>
      </c>
      <c r="L2084" t="str">
        <f>FIXED(Tabla1[[#This Row],[TASA 0%]],0)</f>
        <v>0</v>
      </c>
      <c r="M2084" t="str">
        <f>FIXED(Tabla1[[#This Row],[TASA EXE.]],0)</f>
        <v>0</v>
      </c>
      <c r="N2084" t="str">
        <f>FIXED(Tabla1[[#This Row],[IVA]],0)</f>
        <v>0</v>
      </c>
      <c r="O2084" t="str">
        <f>FIXED(Tabla1[[#This Row],[ISR RET]],0)</f>
        <v>0</v>
      </c>
      <c r="P2084" t="str">
        <f>FIXED(Tabla1[[#This Row],[IVA RET]],0)</f>
        <v>0</v>
      </c>
      <c r="R2084" s="35">
        <f>Tabla1[[#This Row],[TASA 16]]*16%</f>
        <v>0</v>
      </c>
    </row>
    <row r="2085" spans="2:18" x14ac:dyDescent="0.25">
      <c r="B2085" t="str">
        <f>'[1]210 Y RFC'!A2085</f>
        <v>DME1011037D0</v>
      </c>
      <c r="C2085" t="str">
        <f>'[1]210 Y RFC'!B2085</f>
        <v>210-2082</v>
      </c>
      <c r="D2085" t="str">
        <f>'[1]210 Y RFC'!C2085</f>
        <v>DISTRIBUIDORA MENARIES SA DE CV</v>
      </c>
      <c r="E2085" s="28">
        <f>SUMIFS(Tabla16[TASA 16],Tabla16[NUM],Tabla1[[#This Row],[CODIGO]])</f>
        <v>0</v>
      </c>
      <c r="F2085" s="28">
        <f>SUMIFS(Tabla16[TASA 0%],Tabla16[NUM],Tabla1[[#This Row],[CODIGO]])</f>
        <v>0</v>
      </c>
      <c r="G2085" s="28">
        <f>SUMIFS(Tabla16[[EXENTO ]],Tabla16[NUM],Tabla1[[#This Row],[CODIGO]])</f>
        <v>0</v>
      </c>
      <c r="H2085" s="28">
        <f>SUMIFS(Tabla16[IVA],Tabla16[NUM],Tabla1[[#This Row],[CODIGO]])</f>
        <v>0</v>
      </c>
      <c r="I2085" s="28">
        <f>SUMIFS(Tabla16[ISR RET.],Tabla16[NUM],Tabla1[[#This Row],[CODIGO]])</f>
        <v>0</v>
      </c>
      <c r="J2085" s="28">
        <f>SUMIFS(Tabla16[IVA RET.],Tabla16[NUM],Tabla1[[#This Row],[CODIGO]])</f>
        <v>0</v>
      </c>
      <c r="K2085" t="str">
        <f>FIXED(Tabla1[[#This Row],[TASA 16%]],0)</f>
        <v>0</v>
      </c>
      <c r="L2085" t="str">
        <f>FIXED(Tabla1[[#This Row],[TASA 0%]],0)</f>
        <v>0</v>
      </c>
      <c r="M2085" t="str">
        <f>FIXED(Tabla1[[#This Row],[TASA EXE.]],0)</f>
        <v>0</v>
      </c>
      <c r="N2085" t="str">
        <f>FIXED(Tabla1[[#This Row],[IVA]],0)</f>
        <v>0</v>
      </c>
      <c r="O2085" t="str">
        <f>FIXED(Tabla1[[#This Row],[ISR RET]],0)</f>
        <v>0</v>
      </c>
      <c r="P2085" t="str">
        <f>FIXED(Tabla1[[#This Row],[IVA RET]],0)</f>
        <v>0</v>
      </c>
      <c r="R2085" s="35">
        <f>Tabla1[[#This Row],[TASA 16]]*16%</f>
        <v>0</v>
      </c>
    </row>
    <row r="2086" spans="2:18" x14ac:dyDescent="0.25">
      <c r="B2086" t="str">
        <f>'[1]210 Y RFC'!A2086</f>
        <v>CAMJ4608303W5</v>
      </c>
      <c r="C2086" t="str">
        <f>'[1]210 Y RFC'!B2086</f>
        <v>210-2083</v>
      </c>
      <c r="D2086" t="str">
        <f>'[1]210 Y RFC'!C2086</f>
        <v>CHAVEZ MAGAÑA JOSE</v>
      </c>
      <c r="E2086" s="28">
        <f>SUMIFS(Tabla16[TASA 16],Tabla16[NUM],Tabla1[[#This Row],[CODIGO]])</f>
        <v>0</v>
      </c>
      <c r="F2086" s="28">
        <f>SUMIFS(Tabla16[TASA 0%],Tabla16[NUM],Tabla1[[#This Row],[CODIGO]])</f>
        <v>0</v>
      </c>
      <c r="G2086" s="28">
        <f>SUMIFS(Tabla16[[EXENTO ]],Tabla16[NUM],Tabla1[[#This Row],[CODIGO]])</f>
        <v>0</v>
      </c>
      <c r="H2086" s="28">
        <f>SUMIFS(Tabla16[IVA],Tabla16[NUM],Tabla1[[#This Row],[CODIGO]])</f>
        <v>0</v>
      </c>
      <c r="I2086" s="28">
        <f>SUMIFS(Tabla16[ISR RET.],Tabla16[NUM],Tabla1[[#This Row],[CODIGO]])</f>
        <v>0</v>
      </c>
      <c r="J2086" s="28">
        <f>SUMIFS(Tabla16[IVA RET.],Tabla16[NUM],Tabla1[[#This Row],[CODIGO]])</f>
        <v>0</v>
      </c>
      <c r="K2086" t="str">
        <f>FIXED(Tabla1[[#This Row],[TASA 16%]],0)</f>
        <v>0</v>
      </c>
      <c r="L2086" t="str">
        <f>FIXED(Tabla1[[#This Row],[TASA 0%]],0)</f>
        <v>0</v>
      </c>
      <c r="M2086" t="str">
        <f>FIXED(Tabla1[[#This Row],[TASA EXE.]],0)</f>
        <v>0</v>
      </c>
      <c r="N2086" t="str">
        <f>FIXED(Tabla1[[#This Row],[IVA]],0)</f>
        <v>0</v>
      </c>
      <c r="O2086" t="str">
        <f>FIXED(Tabla1[[#This Row],[ISR RET]],0)</f>
        <v>0</v>
      </c>
      <c r="P2086" t="str">
        <f>FIXED(Tabla1[[#This Row],[IVA RET]],0)</f>
        <v>0</v>
      </c>
      <c r="R2086" s="35">
        <f>Tabla1[[#This Row],[TASA 16]]*16%</f>
        <v>0</v>
      </c>
    </row>
    <row r="2087" spans="2:18" x14ac:dyDescent="0.25">
      <c r="B2087" t="str">
        <f>'[1]210 Y RFC'!A2087</f>
        <v>HERH9108282D0</v>
      </c>
      <c r="C2087" t="str">
        <f>'[1]210 Y RFC'!B2087</f>
        <v>210-2084</v>
      </c>
      <c r="D2087" t="str">
        <f>'[1]210 Y RFC'!C2087</f>
        <v>HERNANDEZ RAMIREZ HUGO XAVIER</v>
      </c>
      <c r="E2087" s="28">
        <f>SUMIFS(Tabla16[TASA 16],Tabla16[NUM],Tabla1[[#This Row],[CODIGO]])</f>
        <v>0</v>
      </c>
      <c r="F2087" s="28">
        <f>SUMIFS(Tabla16[TASA 0%],Tabla16[NUM],Tabla1[[#This Row],[CODIGO]])</f>
        <v>0</v>
      </c>
      <c r="G2087" s="28">
        <f>SUMIFS(Tabla16[[EXENTO ]],Tabla16[NUM],Tabla1[[#This Row],[CODIGO]])</f>
        <v>0</v>
      </c>
      <c r="H2087" s="28">
        <f>SUMIFS(Tabla16[IVA],Tabla16[NUM],Tabla1[[#This Row],[CODIGO]])</f>
        <v>0</v>
      </c>
      <c r="I2087" s="28">
        <f>SUMIFS(Tabla16[ISR RET.],Tabla16[NUM],Tabla1[[#This Row],[CODIGO]])</f>
        <v>0</v>
      </c>
      <c r="J2087" s="28">
        <f>SUMIFS(Tabla16[IVA RET.],Tabla16[NUM],Tabla1[[#This Row],[CODIGO]])</f>
        <v>0</v>
      </c>
      <c r="K2087" t="str">
        <f>FIXED(Tabla1[[#This Row],[TASA 16%]],0)</f>
        <v>0</v>
      </c>
      <c r="L2087" t="str">
        <f>FIXED(Tabla1[[#This Row],[TASA 0%]],0)</f>
        <v>0</v>
      </c>
      <c r="M2087" t="str">
        <f>FIXED(Tabla1[[#This Row],[TASA EXE.]],0)</f>
        <v>0</v>
      </c>
      <c r="N2087" t="str">
        <f>FIXED(Tabla1[[#This Row],[IVA]],0)</f>
        <v>0</v>
      </c>
      <c r="O2087" t="str">
        <f>FIXED(Tabla1[[#This Row],[ISR RET]],0)</f>
        <v>0</v>
      </c>
      <c r="P2087" t="str">
        <f>FIXED(Tabla1[[#This Row],[IVA RET]],0)</f>
        <v>0</v>
      </c>
      <c r="R2087" s="35">
        <f>Tabla1[[#This Row],[TASA 16]]*16%</f>
        <v>0</v>
      </c>
    </row>
    <row r="2088" spans="2:18" x14ac:dyDescent="0.25">
      <c r="B2088" t="str">
        <f>'[1]210 Y RFC'!A2088</f>
        <v>HAED8011205P5</v>
      </c>
      <c r="C2088" t="str">
        <f>'[1]210 Y RFC'!B2088</f>
        <v>210-2085</v>
      </c>
      <c r="D2088" t="str">
        <f>'[1]210 Y RFC'!C2088</f>
        <v>HARO EDUARDO ARMANDO</v>
      </c>
      <c r="E2088" s="28">
        <f>SUMIFS(Tabla16[TASA 16],Tabla16[NUM],Tabla1[[#This Row],[CODIGO]])</f>
        <v>0</v>
      </c>
      <c r="F2088" s="28">
        <f>SUMIFS(Tabla16[TASA 0%],Tabla16[NUM],Tabla1[[#This Row],[CODIGO]])</f>
        <v>0</v>
      </c>
      <c r="G2088" s="28">
        <f>SUMIFS(Tabla16[[EXENTO ]],Tabla16[NUM],Tabla1[[#This Row],[CODIGO]])</f>
        <v>0</v>
      </c>
      <c r="H2088" s="28">
        <f>SUMIFS(Tabla16[IVA],Tabla16[NUM],Tabla1[[#This Row],[CODIGO]])</f>
        <v>0</v>
      </c>
      <c r="I2088" s="28">
        <f>SUMIFS(Tabla16[ISR RET.],Tabla16[NUM],Tabla1[[#This Row],[CODIGO]])</f>
        <v>0</v>
      </c>
      <c r="J2088" s="28">
        <f>SUMIFS(Tabla16[IVA RET.],Tabla16[NUM],Tabla1[[#This Row],[CODIGO]])</f>
        <v>0</v>
      </c>
      <c r="K2088" t="str">
        <f>FIXED(Tabla1[[#This Row],[TASA 16%]],0)</f>
        <v>0</v>
      </c>
      <c r="L2088" t="str">
        <f>FIXED(Tabla1[[#This Row],[TASA 0%]],0)</f>
        <v>0</v>
      </c>
      <c r="M2088" t="str">
        <f>FIXED(Tabla1[[#This Row],[TASA EXE.]],0)</f>
        <v>0</v>
      </c>
      <c r="N2088" t="str">
        <f>FIXED(Tabla1[[#This Row],[IVA]],0)</f>
        <v>0</v>
      </c>
      <c r="O2088" t="str">
        <f>FIXED(Tabla1[[#This Row],[ISR RET]],0)</f>
        <v>0</v>
      </c>
      <c r="P2088" t="str">
        <f>FIXED(Tabla1[[#This Row],[IVA RET]],0)</f>
        <v>0</v>
      </c>
      <c r="R2088" s="35">
        <f>Tabla1[[#This Row],[TASA 16]]*16%</f>
        <v>0</v>
      </c>
    </row>
    <row r="2089" spans="2:18" x14ac:dyDescent="0.25">
      <c r="B2089" t="str">
        <f>'[1]210 Y RFC'!A2089</f>
        <v>CAM1001014TA</v>
      </c>
      <c r="C2089" t="str">
        <f>'[1]210 Y RFC'!B2089</f>
        <v>210-2086</v>
      </c>
      <c r="D2089" t="str">
        <f>'[1]210 Y RFC'!C2089</f>
        <v>COALIMEXA ALIMENTOS MEXICANOS SA DE CV</v>
      </c>
      <c r="E2089" s="28">
        <f>SUMIFS(Tabla16[TASA 16],Tabla16[NUM],Tabla1[[#This Row],[CODIGO]])</f>
        <v>0</v>
      </c>
      <c r="F2089" s="28">
        <f>SUMIFS(Tabla16[TASA 0%],Tabla16[NUM],Tabla1[[#This Row],[CODIGO]])</f>
        <v>0</v>
      </c>
      <c r="G2089" s="28">
        <f>SUMIFS(Tabla16[[EXENTO ]],Tabla16[NUM],Tabla1[[#This Row],[CODIGO]])</f>
        <v>0</v>
      </c>
      <c r="H2089" s="28">
        <f>SUMIFS(Tabla16[IVA],Tabla16[NUM],Tabla1[[#This Row],[CODIGO]])</f>
        <v>0</v>
      </c>
      <c r="I2089" s="28">
        <f>SUMIFS(Tabla16[ISR RET.],Tabla16[NUM],Tabla1[[#This Row],[CODIGO]])</f>
        <v>0</v>
      </c>
      <c r="J2089" s="28">
        <f>SUMIFS(Tabla16[IVA RET.],Tabla16[NUM],Tabla1[[#This Row],[CODIGO]])</f>
        <v>0</v>
      </c>
      <c r="K2089" t="str">
        <f>FIXED(Tabla1[[#This Row],[TASA 16%]],0)</f>
        <v>0</v>
      </c>
      <c r="L2089" t="str">
        <f>FIXED(Tabla1[[#This Row],[TASA 0%]],0)</f>
        <v>0</v>
      </c>
      <c r="M2089" t="str">
        <f>FIXED(Tabla1[[#This Row],[TASA EXE.]],0)</f>
        <v>0</v>
      </c>
      <c r="N2089" t="str">
        <f>FIXED(Tabla1[[#This Row],[IVA]],0)</f>
        <v>0</v>
      </c>
      <c r="O2089" t="str">
        <f>FIXED(Tabla1[[#This Row],[ISR RET]],0)</f>
        <v>0</v>
      </c>
      <c r="P2089" t="str">
        <f>FIXED(Tabla1[[#This Row],[IVA RET]],0)</f>
        <v>0</v>
      </c>
      <c r="R2089" s="35">
        <f>Tabla1[[#This Row],[TASA 16]]*16%</f>
        <v>0</v>
      </c>
    </row>
    <row r="2090" spans="2:18" x14ac:dyDescent="0.25">
      <c r="B2090" t="str">
        <f>'[1]210 Y RFC'!A2090</f>
        <v>IOL940721IZ8</v>
      </c>
      <c r="C2090" t="str">
        <f>'[1]210 Y RFC'!B2090</f>
        <v>210-2087</v>
      </c>
      <c r="D2090" t="str">
        <f>'[1]210 Y RFC'!C2090</f>
        <v>INDUSTRIAL DE OLEAGINOSAS SA DE CV</v>
      </c>
      <c r="E2090" s="28">
        <f>SUMIFS(Tabla16[TASA 16],Tabla16[NUM],Tabla1[[#This Row],[CODIGO]])</f>
        <v>0</v>
      </c>
      <c r="F2090" s="28">
        <f>SUMIFS(Tabla16[TASA 0%],Tabla16[NUM],Tabla1[[#This Row],[CODIGO]])</f>
        <v>0</v>
      </c>
      <c r="G2090" s="28">
        <f>SUMIFS(Tabla16[[EXENTO ]],Tabla16[NUM],Tabla1[[#This Row],[CODIGO]])</f>
        <v>0</v>
      </c>
      <c r="H2090" s="28">
        <f>SUMIFS(Tabla16[IVA],Tabla16[NUM],Tabla1[[#This Row],[CODIGO]])</f>
        <v>0</v>
      </c>
      <c r="I2090" s="28">
        <f>SUMIFS(Tabla16[ISR RET.],Tabla16[NUM],Tabla1[[#This Row],[CODIGO]])</f>
        <v>0</v>
      </c>
      <c r="J2090" s="28">
        <f>SUMIFS(Tabla16[IVA RET.],Tabla16[NUM],Tabla1[[#This Row],[CODIGO]])</f>
        <v>0</v>
      </c>
      <c r="K2090" t="str">
        <f>FIXED(Tabla1[[#This Row],[TASA 16%]],0)</f>
        <v>0</v>
      </c>
      <c r="L2090" t="str">
        <f>FIXED(Tabla1[[#This Row],[TASA 0%]],0)</f>
        <v>0</v>
      </c>
      <c r="M2090" t="str">
        <f>FIXED(Tabla1[[#This Row],[TASA EXE.]],0)</f>
        <v>0</v>
      </c>
      <c r="N2090" t="str">
        <f>FIXED(Tabla1[[#This Row],[IVA]],0)</f>
        <v>0</v>
      </c>
      <c r="O2090" t="str">
        <f>FIXED(Tabla1[[#This Row],[ISR RET]],0)</f>
        <v>0</v>
      </c>
      <c r="P2090" t="str">
        <f>FIXED(Tabla1[[#This Row],[IVA RET]],0)</f>
        <v>0</v>
      </c>
      <c r="R2090" s="35">
        <f>Tabla1[[#This Row],[TASA 16]]*16%</f>
        <v>0</v>
      </c>
    </row>
    <row r="2091" spans="2:18" x14ac:dyDescent="0.25">
      <c r="B2091" t="str">
        <f>'[1]210 Y RFC'!A2091</f>
        <v>TFA9607014K9</v>
      </c>
      <c r="C2091" t="str">
        <f>'[1]210 Y RFC'!B2091</f>
        <v>210-2088</v>
      </c>
      <c r="D2091" t="str">
        <f>'[1]210 Y RFC'!C2091</f>
        <v>TECNOLOGIA FARMACEUTICA SA DE CV</v>
      </c>
      <c r="E2091" s="28">
        <f>SUMIFS(Tabla16[TASA 16],Tabla16[NUM],Tabla1[[#This Row],[CODIGO]])</f>
        <v>2574</v>
      </c>
      <c r="F2091" s="28">
        <f>SUMIFS(Tabla16[TASA 0%],Tabla16[NUM],Tabla1[[#This Row],[CODIGO]])</f>
        <v>0</v>
      </c>
      <c r="G2091" s="28">
        <f>SUMIFS(Tabla16[[EXENTO ]],Tabla16[NUM],Tabla1[[#This Row],[CODIGO]])</f>
        <v>0</v>
      </c>
      <c r="H2091" s="28">
        <f>SUMIFS(Tabla16[IVA],Tabla16[NUM],Tabla1[[#This Row],[CODIGO]])</f>
        <v>411.84</v>
      </c>
      <c r="I2091" s="28">
        <f>SUMIFS(Tabla16[ISR RET.],Tabla16[NUM],Tabla1[[#This Row],[CODIGO]])</f>
        <v>0</v>
      </c>
      <c r="J2091" s="28">
        <f>SUMIFS(Tabla16[IVA RET.],Tabla16[NUM],Tabla1[[#This Row],[CODIGO]])</f>
        <v>0</v>
      </c>
      <c r="K2091" t="str">
        <f>FIXED(Tabla1[[#This Row],[TASA 16%]],0)</f>
        <v>2,574</v>
      </c>
      <c r="L2091" t="str">
        <f>FIXED(Tabla1[[#This Row],[TASA 0%]],0)</f>
        <v>0</v>
      </c>
      <c r="M2091" t="str">
        <f>FIXED(Tabla1[[#This Row],[TASA EXE.]],0)</f>
        <v>0</v>
      </c>
      <c r="N2091" t="str">
        <f>FIXED(Tabla1[[#This Row],[IVA]],0)</f>
        <v>412</v>
      </c>
      <c r="O2091" t="str">
        <f>FIXED(Tabla1[[#This Row],[ISR RET]],0)</f>
        <v>0</v>
      </c>
      <c r="P2091" t="str">
        <f>FIXED(Tabla1[[#This Row],[IVA RET]],0)</f>
        <v>0</v>
      </c>
      <c r="R2091" s="35">
        <f>Tabla1[[#This Row],[TASA 16]]*16%</f>
        <v>411.84000000000003</v>
      </c>
    </row>
    <row r="2092" spans="2:18" x14ac:dyDescent="0.25">
      <c r="B2092" t="str">
        <f>'[1]210 Y RFC'!A2092</f>
        <v>UME651115N48</v>
      </c>
      <c r="C2092" t="str">
        <f>'[1]210 Y RFC'!B2092</f>
        <v>210-2089</v>
      </c>
      <c r="D2092" t="str">
        <f>'[1]210 Y RFC'!C2092</f>
        <v>UNILEVER DE MEXICO S DE RL DE CV</v>
      </c>
      <c r="E2092" s="28">
        <f>SUMIFS(Tabla16[TASA 16],Tabla16[NUM],Tabla1[[#This Row],[CODIGO]])</f>
        <v>0</v>
      </c>
      <c r="F2092" s="28">
        <f>SUMIFS(Tabla16[TASA 0%],Tabla16[NUM],Tabla1[[#This Row],[CODIGO]])</f>
        <v>0</v>
      </c>
      <c r="G2092" s="28">
        <f>SUMIFS(Tabla16[[EXENTO ]],Tabla16[NUM],Tabla1[[#This Row],[CODIGO]])</f>
        <v>0</v>
      </c>
      <c r="H2092" s="28">
        <f>SUMIFS(Tabla16[IVA],Tabla16[NUM],Tabla1[[#This Row],[CODIGO]])</f>
        <v>0</v>
      </c>
      <c r="I2092" s="28">
        <f>SUMIFS(Tabla16[ISR RET.],Tabla16[NUM],Tabla1[[#This Row],[CODIGO]])</f>
        <v>0</v>
      </c>
      <c r="J2092" s="28">
        <f>SUMIFS(Tabla16[IVA RET.],Tabla16[NUM],Tabla1[[#This Row],[CODIGO]])</f>
        <v>0</v>
      </c>
      <c r="K2092" t="str">
        <f>FIXED(Tabla1[[#This Row],[TASA 16%]],0)</f>
        <v>0</v>
      </c>
      <c r="L2092" t="str">
        <f>FIXED(Tabla1[[#This Row],[TASA 0%]],0)</f>
        <v>0</v>
      </c>
      <c r="M2092" t="str">
        <f>FIXED(Tabla1[[#This Row],[TASA EXE.]],0)</f>
        <v>0</v>
      </c>
      <c r="N2092" t="str">
        <f>FIXED(Tabla1[[#This Row],[IVA]],0)</f>
        <v>0</v>
      </c>
      <c r="O2092" t="str">
        <f>FIXED(Tabla1[[#This Row],[ISR RET]],0)</f>
        <v>0</v>
      </c>
      <c r="P2092" t="str">
        <f>FIXED(Tabla1[[#This Row],[IVA RET]],0)</f>
        <v>0</v>
      </c>
      <c r="R2092" s="35">
        <f>Tabla1[[#This Row],[TASA 16]]*16%</f>
        <v>0</v>
      </c>
    </row>
    <row r="2093" spans="2:18" x14ac:dyDescent="0.25">
      <c r="B2093" t="str">
        <f>'[1]210 Y RFC'!A2093</f>
        <v>NARR820815HB2</v>
      </c>
      <c r="C2093" t="str">
        <f>'[1]210 Y RFC'!B2093</f>
        <v>210-2090</v>
      </c>
      <c r="D2093" t="str">
        <f>'[1]210 Y RFC'!C2093</f>
        <v>NAVARRO ROMERO RICARDO</v>
      </c>
      <c r="E2093" s="28">
        <f>SUMIFS(Tabla16[TASA 16],Tabla16[NUM],Tabla1[[#This Row],[CODIGO]])</f>
        <v>0</v>
      </c>
      <c r="F2093" s="28">
        <f>SUMIFS(Tabla16[TASA 0%],Tabla16[NUM],Tabla1[[#This Row],[CODIGO]])</f>
        <v>0</v>
      </c>
      <c r="G2093" s="28">
        <f>SUMIFS(Tabla16[[EXENTO ]],Tabla16[NUM],Tabla1[[#This Row],[CODIGO]])</f>
        <v>0</v>
      </c>
      <c r="H2093" s="28">
        <f>SUMIFS(Tabla16[IVA],Tabla16[NUM],Tabla1[[#This Row],[CODIGO]])</f>
        <v>0</v>
      </c>
      <c r="I2093" s="28">
        <f>SUMIFS(Tabla16[ISR RET.],Tabla16[NUM],Tabla1[[#This Row],[CODIGO]])</f>
        <v>0</v>
      </c>
      <c r="J2093" s="28">
        <f>SUMIFS(Tabla16[IVA RET.],Tabla16[NUM],Tabla1[[#This Row],[CODIGO]])</f>
        <v>0</v>
      </c>
      <c r="K2093" t="str">
        <f>FIXED(Tabla1[[#This Row],[TASA 16%]],0)</f>
        <v>0</v>
      </c>
      <c r="L2093" t="str">
        <f>FIXED(Tabla1[[#This Row],[TASA 0%]],0)</f>
        <v>0</v>
      </c>
      <c r="M2093" t="str">
        <f>FIXED(Tabla1[[#This Row],[TASA EXE.]],0)</f>
        <v>0</v>
      </c>
      <c r="N2093" t="str">
        <f>FIXED(Tabla1[[#This Row],[IVA]],0)</f>
        <v>0</v>
      </c>
      <c r="O2093" t="str">
        <f>FIXED(Tabla1[[#This Row],[ISR RET]],0)</f>
        <v>0</v>
      </c>
      <c r="P2093" t="str">
        <f>FIXED(Tabla1[[#This Row],[IVA RET]],0)</f>
        <v>0</v>
      </c>
      <c r="R2093" s="35">
        <f>Tabla1[[#This Row],[TASA 16]]*16%</f>
        <v>0</v>
      </c>
    </row>
    <row r="2094" spans="2:18" x14ac:dyDescent="0.25">
      <c r="B2094" t="str">
        <f>'[1]210 Y RFC'!A2094</f>
        <v>GOAR7304227AA</v>
      </c>
      <c r="C2094" t="str">
        <f>'[1]210 Y RFC'!B2094</f>
        <v>210-2091</v>
      </c>
      <c r="D2094" t="str">
        <f>'[1]210 Y RFC'!C2094</f>
        <v>GONZALEZ ARAMBURO ROBERTO</v>
      </c>
      <c r="E2094" s="28">
        <f>SUMIFS(Tabla16[TASA 16],Tabla16[NUM],Tabla1[[#This Row],[CODIGO]])</f>
        <v>0</v>
      </c>
      <c r="F2094" s="28">
        <f>SUMIFS(Tabla16[TASA 0%],Tabla16[NUM],Tabla1[[#This Row],[CODIGO]])</f>
        <v>0</v>
      </c>
      <c r="G2094" s="28">
        <f>SUMIFS(Tabla16[[EXENTO ]],Tabla16[NUM],Tabla1[[#This Row],[CODIGO]])</f>
        <v>0</v>
      </c>
      <c r="H2094" s="28">
        <f>SUMIFS(Tabla16[IVA],Tabla16[NUM],Tabla1[[#This Row],[CODIGO]])</f>
        <v>0</v>
      </c>
      <c r="I2094" s="28">
        <f>SUMIFS(Tabla16[ISR RET.],Tabla16[NUM],Tabla1[[#This Row],[CODIGO]])</f>
        <v>0</v>
      </c>
      <c r="J2094" s="28">
        <f>SUMIFS(Tabla16[IVA RET.],Tabla16[NUM],Tabla1[[#This Row],[CODIGO]])</f>
        <v>0</v>
      </c>
      <c r="K2094" t="str">
        <f>FIXED(Tabla1[[#This Row],[TASA 16%]],0)</f>
        <v>0</v>
      </c>
      <c r="L2094" t="str">
        <f>FIXED(Tabla1[[#This Row],[TASA 0%]],0)</f>
        <v>0</v>
      </c>
      <c r="M2094" t="str">
        <f>FIXED(Tabla1[[#This Row],[TASA EXE.]],0)</f>
        <v>0</v>
      </c>
      <c r="N2094" t="str">
        <f>FIXED(Tabla1[[#This Row],[IVA]],0)</f>
        <v>0</v>
      </c>
      <c r="O2094" t="str">
        <f>FIXED(Tabla1[[#This Row],[ISR RET]],0)</f>
        <v>0</v>
      </c>
      <c r="P2094" t="str">
        <f>FIXED(Tabla1[[#This Row],[IVA RET]],0)</f>
        <v>0</v>
      </c>
      <c r="R2094" s="35">
        <f>Tabla1[[#This Row],[TASA 16]]*16%</f>
        <v>0</v>
      </c>
    </row>
    <row r="2095" spans="2:18" x14ac:dyDescent="0.25">
      <c r="B2095" t="str">
        <f>'[1]210 Y RFC'!A2095</f>
        <v>VACF5406134B8</v>
      </c>
      <c r="C2095" t="str">
        <f>'[1]210 Y RFC'!B2095</f>
        <v>210-2092</v>
      </c>
      <c r="D2095" t="str">
        <f>'[1]210 Y RFC'!C2095</f>
        <v>VALDES CERECEDO FELIPE</v>
      </c>
      <c r="E2095" s="28">
        <f>SUMIFS(Tabla16[TASA 16],Tabla16[NUM],Tabla1[[#This Row],[CODIGO]])</f>
        <v>0</v>
      </c>
      <c r="F2095" s="28">
        <f>SUMIFS(Tabla16[TASA 0%],Tabla16[NUM],Tabla1[[#This Row],[CODIGO]])</f>
        <v>0</v>
      </c>
      <c r="G2095" s="28">
        <f>SUMIFS(Tabla16[[EXENTO ]],Tabla16[NUM],Tabla1[[#This Row],[CODIGO]])</f>
        <v>0</v>
      </c>
      <c r="H2095" s="28">
        <f>SUMIFS(Tabla16[IVA],Tabla16[NUM],Tabla1[[#This Row],[CODIGO]])</f>
        <v>0</v>
      </c>
      <c r="I2095" s="28">
        <f>SUMIFS(Tabla16[ISR RET.],Tabla16[NUM],Tabla1[[#This Row],[CODIGO]])</f>
        <v>0</v>
      </c>
      <c r="J2095" s="28">
        <f>SUMIFS(Tabla16[IVA RET.],Tabla16[NUM],Tabla1[[#This Row],[CODIGO]])</f>
        <v>0</v>
      </c>
      <c r="K2095" t="str">
        <f>FIXED(Tabla1[[#This Row],[TASA 16%]],0)</f>
        <v>0</v>
      </c>
      <c r="L2095" t="str">
        <f>FIXED(Tabla1[[#This Row],[TASA 0%]],0)</f>
        <v>0</v>
      </c>
      <c r="M2095" t="str">
        <f>FIXED(Tabla1[[#This Row],[TASA EXE.]],0)</f>
        <v>0</v>
      </c>
      <c r="N2095" t="str">
        <f>FIXED(Tabla1[[#This Row],[IVA]],0)</f>
        <v>0</v>
      </c>
      <c r="O2095" t="str">
        <f>FIXED(Tabla1[[#This Row],[ISR RET]],0)</f>
        <v>0</v>
      </c>
      <c r="P2095" t="str">
        <f>FIXED(Tabla1[[#This Row],[IVA RET]],0)</f>
        <v>0</v>
      </c>
      <c r="R2095" s="35">
        <f>Tabla1[[#This Row],[TASA 16]]*16%</f>
        <v>0</v>
      </c>
    </row>
    <row r="2096" spans="2:18" x14ac:dyDescent="0.25">
      <c r="B2096" t="str">
        <f>'[1]210 Y RFC'!A2096</f>
        <v>MCO051108L44</v>
      </c>
      <c r="C2096" t="str">
        <f>'[1]210 Y RFC'!B2096</f>
        <v>210-2093</v>
      </c>
      <c r="D2096" t="str">
        <f>'[1]210 Y RFC'!C2096</f>
        <v>MIKASO COMERCIALIZADORA SA DE CV</v>
      </c>
      <c r="E2096" s="28">
        <f>SUMIFS(Tabla16[TASA 16],Tabla16[NUM],Tabla1[[#This Row],[CODIGO]])</f>
        <v>0</v>
      </c>
      <c r="F2096" s="28">
        <f>SUMIFS(Tabla16[TASA 0%],Tabla16[NUM],Tabla1[[#This Row],[CODIGO]])</f>
        <v>0</v>
      </c>
      <c r="G2096" s="28">
        <f>SUMIFS(Tabla16[[EXENTO ]],Tabla16[NUM],Tabla1[[#This Row],[CODIGO]])</f>
        <v>0</v>
      </c>
      <c r="H2096" s="28">
        <f>SUMIFS(Tabla16[IVA],Tabla16[NUM],Tabla1[[#This Row],[CODIGO]])</f>
        <v>0</v>
      </c>
      <c r="I2096" s="28">
        <f>SUMIFS(Tabla16[ISR RET.],Tabla16[NUM],Tabla1[[#This Row],[CODIGO]])</f>
        <v>0</v>
      </c>
      <c r="J2096" s="28">
        <f>SUMIFS(Tabla16[IVA RET.],Tabla16[NUM],Tabla1[[#This Row],[CODIGO]])</f>
        <v>0</v>
      </c>
      <c r="K2096" t="str">
        <f>FIXED(Tabla1[[#This Row],[TASA 16%]],0)</f>
        <v>0</v>
      </c>
      <c r="L2096" t="str">
        <f>FIXED(Tabla1[[#This Row],[TASA 0%]],0)</f>
        <v>0</v>
      </c>
      <c r="M2096" t="str">
        <f>FIXED(Tabla1[[#This Row],[TASA EXE.]],0)</f>
        <v>0</v>
      </c>
      <c r="N2096" t="str">
        <f>FIXED(Tabla1[[#This Row],[IVA]],0)</f>
        <v>0</v>
      </c>
      <c r="O2096" t="str">
        <f>FIXED(Tabla1[[#This Row],[ISR RET]],0)</f>
        <v>0</v>
      </c>
      <c r="P2096" t="str">
        <f>FIXED(Tabla1[[#This Row],[IVA RET]],0)</f>
        <v>0</v>
      </c>
      <c r="R2096" s="35">
        <f>Tabla1[[#This Row],[TASA 16]]*16%</f>
        <v>0</v>
      </c>
    </row>
    <row r="2097" spans="2:20" x14ac:dyDescent="0.25">
      <c r="B2097" t="str">
        <f>'[1]210 Y RFC'!A2097</f>
        <v>IPE070420P4A</v>
      </c>
      <c r="C2097" t="str">
        <f>'[1]210 Y RFC'!B2097</f>
        <v>210-2094</v>
      </c>
      <c r="D2097" t="str">
        <f>'[1]210 Y RFC'!C2097</f>
        <v>INDUSTRIAS PEMO SA DE CV</v>
      </c>
      <c r="E2097" s="28">
        <f>SUMIFS(Tabla16[TASA 16],Tabla16[NUM],Tabla1[[#This Row],[CODIGO]])</f>
        <v>0</v>
      </c>
      <c r="F2097" s="28">
        <f>SUMIFS(Tabla16[TASA 0%],Tabla16[NUM],Tabla1[[#This Row],[CODIGO]])</f>
        <v>0</v>
      </c>
      <c r="G2097" s="28">
        <f>SUMIFS(Tabla16[[EXENTO ]],Tabla16[NUM],Tabla1[[#This Row],[CODIGO]])</f>
        <v>0</v>
      </c>
      <c r="H2097" s="28">
        <f>SUMIFS(Tabla16[IVA],Tabla16[NUM],Tabla1[[#This Row],[CODIGO]])</f>
        <v>0</v>
      </c>
      <c r="I2097" s="28">
        <f>SUMIFS(Tabla16[ISR RET.],Tabla16[NUM],Tabla1[[#This Row],[CODIGO]])</f>
        <v>0</v>
      </c>
      <c r="J2097" s="28">
        <f>SUMIFS(Tabla16[IVA RET.],Tabla16[NUM],Tabla1[[#This Row],[CODIGO]])</f>
        <v>0</v>
      </c>
      <c r="K2097" t="str">
        <f>FIXED(Tabla1[[#This Row],[TASA 16%]],0)</f>
        <v>0</v>
      </c>
      <c r="L2097" t="str">
        <f>FIXED(Tabla1[[#This Row],[TASA 0%]],0)</f>
        <v>0</v>
      </c>
      <c r="M2097" t="str">
        <f>FIXED(Tabla1[[#This Row],[TASA EXE.]],0)</f>
        <v>0</v>
      </c>
      <c r="N2097" t="str">
        <f>FIXED(Tabla1[[#This Row],[IVA]],0)</f>
        <v>0</v>
      </c>
      <c r="O2097" t="str">
        <f>FIXED(Tabla1[[#This Row],[ISR RET]],0)</f>
        <v>0</v>
      </c>
      <c r="P2097" t="str">
        <f>FIXED(Tabla1[[#This Row],[IVA RET]],0)</f>
        <v>0</v>
      </c>
      <c r="R2097" s="35">
        <f>Tabla1[[#This Row],[TASA 16]]*16%</f>
        <v>0</v>
      </c>
    </row>
    <row r="2098" spans="2:20" x14ac:dyDescent="0.25">
      <c r="B2098" t="str">
        <f>'[1]210 Y RFC'!A2098</f>
        <v>PME0603305I2</v>
      </c>
      <c r="C2098" t="str">
        <f>'[1]210 Y RFC'!B2098</f>
        <v>210-2095</v>
      </c>
      <c r="D2098" t="str">
        <f>'[1]210 Y RFC'!C2098</f>
        <v>PRONATURAL DE MEXICO SA DE CV</v>
      </c>
      <c r="E2098" s="28">
        <f>SUMIFS(Tabla16[TASA 16],Tabla16[NUM],Tabla1[[#This Row],[CODIGO]])</f>
        <v>0</v>
      </c>
      <c r="F2098" s="28">
        <f>SUMIFS(Tabla16[TASA 0%],Tabla16[NUM],Tabla1[[#This Row],[CODIGO]])</f>
        <v>0</v>
      </c>
      <c r="G2098" s="28">
        <f>SUMIFS(Tabla16[[EXENTO ]],Tabla16[NUM],Tabla1[[#This Row],[CODIGO]])</f>
        <v>0</v>
      </c>
      <c r="H2098" s="28">
        <f>SUMIFS(Tabla16[IVA],Tabla16[NUM],Tabla1[[#This Row],[CODIGO]])</f>
        <v>0</v>
      </c>
      <c r="I2098" s="28">
        <f>SUMIFS(Tabla16[ISR RET.],Tabla16[NUM],Tabla1[[#This Row],[CODIGO]])</f>
        <v>0</v>
      </c>
      <c r="J2098" s="28">
        <f>SUMIFS(Tabla16[IVA RET.],Tabla16[NUM],Tabla1[[#This Row],[CODIGO]])</f>
        <v>0</v>
      </c>
      <c r="K2098" t="str">
        <f>FIXED(Tabla1[[#This Row],[TASA 16%]],0)</f>
        <v>0</v>
      </c>
      <c r="L2098" t="str">
        <f>FIXED(Tabla1[[#This Row],[TASA 0%]],0)</f>
        <v>0</v>
      </c>
      <c r="M2098" t="str">
        <f>FIXED(Tabla1[[#This Row],[TASA EXE.]],0)</f>
        <v>0</v>
      </c>
      <c r="N2098" t="str">
        <f>FIXED(Tabla1[[#This Row],[IVA]],0)</f>
        <v>0</v>
      </c>
      <c r="O2098" t="str">
        <f>FIXED(Tabla1[[#This Row],[ISR RET]],0)</f>
        <v>0</v>
      </c>
      <c r="P2098" t="str">
        <f>FIXED(Tabla1[[#This Row],[IVA RET]],0)</f>
        <v>0</v>
      </c>
      <c r="R2098" s="35">
        <f>Tabla1[[#This Row],[TASA 16]]*16%</f>
        <v>0</v>
      </c>
    </row>
    <row r="2099" spans="2:20" x14ac:dyDescent="0.25">
      <c r="B2099" t="str">
        <f>'[1]210 Y RFC'!A2099</f>
        <v>HAVY830205KCA</v>
      </c>
      <c r="C2099" t="str">
        <f>'[1]210 Y RFC'!B2099</f>
        <v>210-2096</v>
      </c>
      <c r="D2099" t="str">
        <f>'[1]210 Y RFC'!C2099</f>
        <v>HAMED VELAZQUEZ YUSSEIN YAHIM</v>
      </c>
      <c r="E2099" s="28">
        <f>SUMIFS(Tabla16[TASA 16],Tabla16[NUM],Tabla1[[#This Row],[CODIGO]])</f>
        <v>1728</v>
      </c>
      <c r="F2099" s="28">
        <f>SUMIFS(Tabla16[TASA 0%],Tabla16[NUM],Tabla1[[#This Row],[CODIGO]])</f>
        <v>86608</v>
      </c>
      <c r="G2099" s="28">
        <f>SUMIFS(Tabla16[[EXENTO ]],Tabla16[NUM],Tabla1[[#This Row],[CODIGO]])</f>
        <v>264.95999999999998</v>
      </c>
      <c r="H2099" s="28">
        <f>SUMIFS(Tabla16[IVA],Tabla16[NUM],Tabla1[[#This Row],[CODIGO]])</f>
        <v>276.48</v>
      </c>
      <c r="I2099" s="28">
        <f>SUMIFS(Tabla16[ISR RET.],Tabla16[NUM],Tabla1[[#This Row],[CODIGO]])</f>
        <v>0</v>
      </c>
      <c r="J2099" s="28">
        <f>SUMIFS(Tabla16[IVA RET.],Tabla16[NUM],Tabla1[[#This Row],[CODIGO]])</f>
        <v>0</v>
      </c>
      <c r="K2099" t="str">
        <f>FIXED(Tabla1[[#This Row],[TASA 16%]],0)</f>
        <v>1,728</v>
      </c>
      <c r="L2099" t="str">
        <f>FIXED(Tabla1[[#This Row],[TASA 0%]],0)</f>
        <v>86,608</v>
      </c>
      <c r="M2099" t="str">
        <f>FIXED(Tabla1[[#This Row],[TASA EXE.]],0)</f>
        <v>265</v>
      </c>
      <c r="N2099" t="str">
        <f>FIXED(Tabla1[[#This Row],[IVA]],0)</f>
        <v>276</v>
      </c>
      <c r="O2099" t="str">
        <f>FIXED(Tabla1[[#This Row],[ISR RET]],0)</f>
        <v>0</v>
      </c>
      <c r="P2099" t="str">
        <f>FIXED(Tabla1[[#This Row],[IVA RET]],0)</f>
        <v>0</v>
      </c>
      <c r="R2099" s="35">
        <f>Tabla1[[#This Row],[TASA 16]]*16%</f>
        <v>276.48</v>
      </c>
    </row>
    <row r="2100" spans="2:20" x14ac:dyDescent="0.25">
      <c r="B2100" t="str">
        <f>'[1]210 Y RFC'!A2100</f>
        <v>ESU8510301P7</v>
      </c>
      <c r="C2100" t="str">
        <f>'[1]210 Y RFC'!B2100</f>
        <v>210-2097</v>
      </c>
      <c r="D2100" t="str">
        <f>'[1]210 Y RFC'!C2100</f>
        <v>EMBUTIDOS SUPREMOS SA DE CV</v>
      </c>
      <c r="E2100" s="28">
        <f>SUMIFS(Tabla16[TASA 16],Tabla16[NUM],Tabla1[[#This Row],[CODIGO]])</f>
        <v>0</v>
      </c>
      <c r="F2100" s="28">
        <f>SUMIFS(Tabla16[TASA 0%],Tabla16[NUM],Tabla1[[#This Row],[CODIGO]])</f>
        <v>1722</v>
      </c>
      <c r="G2100" s="28">
        <f>SUMIFS(Tabla16[[EXENTO ]],Tabla16[NUM],Tabla1[[#This Row],[CODIGO]])</f>
        <v>0</v>
      </c>
      <c r="H2100" s="28">
        <f>SUMIFS(Tabla16[IVA],Tabla16[NUM],Tabla1[[#This Row],[CODIGO]])</f>
        <v>0</v>
      </c>
      <c r="I2100" s="28">
        <f>SUMIFS(Tabla16[ISR RET.],Tabla16[NUM],Tabla1[[#This Row],[CODIGO]])</f>
        <v>0</v>
      </c>
      <c r="J2100" s="28">
        <f>SUMIFS(Tabla16[IVA RET.],Tabla16[NUM],Tabla1[[#This Row],[CODIGO]])</f>
        <v>0</v>
      </c>
      <c r="K2100" t="str">
        <f>FIXED(Tabla1[[#This Row],[TASA 16%]],0)</f>
        <v>0</v>
      </c>
      <c r="L2100" t="str">
        <f>FIXED(Tabla1[[#This Row],[TASA 0%]],0)</f>
        <v>1,722</v>
      </c>
      <c r="M2100" t="str">
        <f>FIXED(Tabla1[[#This Row],[TASA EXE.]],0)</f>
        <v>0</v>
      </c>
      <c r="N2100" t="str">
        <f>FIXED(Tabla1[[#This Row],[IVA]],0)</f>
        <v>0</v>
      </c>
      <c r="O2100" t="str">
        <f>FIXED(Tabla1[[#This Row],[ISR RET]],0)</f>
        <v>0</v>
      </c>
      <c r="P2100" t="str">
        <f>FIXED(Tabla1[[#This Row],[IVA RET]],0)</f>
        <v>0</v>
      </c>
      <c r="R2100" s="35">
        <f>Tabla1[[#This Row],[TASA 16]]*16%</f>
        <v>0</v>
      </c>
      <c r="T2100" s="67"/>
    </row>
    <row r="2101" spans="2:20" x14ac:dyDescent="0.25">
      <c r="B2101" t="str">
        <f>'[1]210 Y RFC'!A2101</f>
        <v>BAT030325CE9</v>
      </c>
      <c r="C2101" t="str">
        <f>'[1]210 Y RFC'!B2101</f>
        <v>210-2098</v>
      </c>
      <c r="D2101" t="str">
        <f>'[1]210 Y RFC'!C2101</f>
        <v>BRITISH AMERICAN TOBACCO MEXICO COMERCIAL SA DE CV</v>
      </c>
      <c r="E2101" s="28">
        <f>SUMIFS(Tabla16[TASA 16],Tabla16[NUM],Tabla1[[#This Row],[CODIGO]])</f>
        <v>138281.6875</v>
      </c>
      <c r="F2101" s="28">
        <f>SUMIFS(Tabla16[TASA 0%],Tabla16[NUM],Tabla1[[#This Row],[CODIGO]])</f>
        <v>3.2500000008440111E-2</v>
      </c>
      <c r="G2101" s="28">
        <f>SUMIFS(Tabla16[[EXENTO ]],Tabla16[NUM],Tabla1[[#This Row],[CODIGO]])</f>
        <v>0</v>
      </c>
      <c r="H2101" s="28">
        <f>SUMIFS(Tabla16[IVA],Tabla16[NUM],Tabla1[[#This Row],[CODIGO]])</f>
        <v>22125.07</v>
      </c>
      <c r="I2101" s="28">
        <f>SUMIFS(Tabla16[ISR RET.],Tabla16[NUM],Tabla1[[#This Row],[CODIGO]])</f>
        <v>0</v>
      </c>
      <c r="J2101" s="28">
        <f>SUMIFS(Tabla16[IVA RET.],Tabla16[NUM],Tabla1[[#This Row],[CODIGO]])</f>
        <v>0</v>
      </c>
      <c r="K2101" t="str">
        <f>FIXED(Tabla1[[#This Row],[TASA 16%]],0)</f>
        <v>138,282</v>
      </c>
      <c r="L2101" t="str">
        <f>FIXED(Tabla1[[#This Row],[TASA 0%]],0)</f>
        <v>0</v>
      </c>
      <c r="M2101" t="str">
        <f>FIXED(Tabla1[[#This Row],[TASA EXE.]],0)</f>
        <v>0</v>
      </c>
      <c r="N2101" t="str">
        <f>FIXED(Tabla1[[#This Row],[IVA]],0)</f>
        <v>22,125</v>
      </c>
      <c r="O2101" t="str">
        <f>FIXED(Tabla1[[#This Row],[ISR RET]],0)</f>
        <v>0</v>
      </c>
      <c r="P2101" t="str">
        <f>FIXED(Tabla1[[#This Row],[IVA RET]],0)</f>
        <v>0</v>
      </c>
      <c r="R2101" s="35">
        <f>Tabla1[[#This Row],[TASA 16]]*16%</f>
        <v>22125.119999999999</v>
      </c>
    </row>
    <row r="2102" spans="2:20" x14ac:dyDescent="0.25">
      <c r="B2102" t="str">
        <f>'[1]210 Y RFC'!A2102</f>
        <v>TGA0306186A2</v>
      </c>
      <c r="C2102" t="str">
        <f>'[1]210 Y RFC'!B2102</f>
        <v>210-2099</v>
      </c>
      <c r="D2102" t="str">
        <f>'[1]210 Y RFC'!C2102</f>
        <v>TEQUILA GALINDO SA DE CV</v>
      </c>
      <c r="E2102" s="28">
        <f>SUMIFS(Tabla16[TASA 16],Tabla16[NUM],Tabla1[[#This Row],[CODIGO]])</f>
        <v>0</v>
      </c>
      <c r="F2102" s="28">
        <f>SUMIFS(Tabla16[TASA 0%],Tabla16[NUM],Tabla1[[#This Row],[CODIGO]])</f>
        <v>0</v>
      </c>
      <c r="G2102" s="28">
        <f>SUMIFS(Tabla16[[EXENTO ]],Tabla16[NUM],Tabla1[[#This Row],[CODIGO]])</f>
        <v>0</v>
      </c>
      <c r="H2102" s="28">
        <f>SUMIFS(Tabla16[IVA],Tabla16[NUM],Tabla1[[#This Row],[CODIGO]])</f>
        <v>0</v>
      </c>
      <c r="I2102" s="28">
        <f>SUMIFS(Tabla16[ISR RET.],Tabla16[NUM],Tabla1[[#This Row],[CODIGO]])</f>
        <v>0</v>
      </c>
      <c r="J2102" s="28">
        <f>SUMIFS(Tabla16[IVA RET.],Tabla16[NUM],Tabla1[[#This Row],[CODIGO]])</f>
        <v>0</v>
      </c>
      <c r="K2102" t="str">
        <f>FIXED(Tabla1[[#This Row],[TASA 16%]],0)</f>
        <v>0</v>
      </c>
      <c r="L2102" t="str">
        <f>FIXED(Tabla1[[#This Row],[TASA 0%]],0)</f>
        <v>0</v>
      </c>
      <c r="M2102" t="str">
        <f>FIXED(Tabla1[[#This Row],[TASA EXE.]],0)</f>
        <v>0</v>
      </c>
      <c r="N2102" t="str">
        <f>FIXED(Tabla1[[#This Row],[IVA]],0)</f>
        <v>0</v>
      </c>
      <c r="O2102" t="str">
        <f>FIXED(Tabla1[[#This Row],[ISR RET]],0)</f>
        <v>0</v>
      </c>
      <c r="P2102" t="str">
        <f>FIXED(Tabla1[[#This Row],[IVA RET]],0)</f>
        <v>0</v>
      </c>
      <c r="R2102" s="35">
        <f>Tabla1[[#This Row],[TASA 16]]*16%</f>
        <v>0</v>
      </c>
    </row>
    <row r="2103" spans="2:20" x14ac:dyDescent="0.25">
      <c r="B2103" t="str">
        <f>'[1]210 Y RFC'!A2103</f>
        <v>LFC8012166K3</v>
      </c>
      <c r="C2103" t="str">
        <f>'[1]210 Y RFC'!B2103</f>
        <v>210-2100</v>
      </c>
      <c r="D2103" t="str">
        <f>'[1]210 Y RFC'!C2103</f>
        <v>LIBROS Y FORMAS CONTABLES SA DE CV</v>
      </c>
      <c r="E2103" s="28">
        <f>SUMIFS(Tabla16[TASA 16],Tabla16[NUM],Tabla1[[#This Row],[CODIGO]])</f>
        <v>0</v>
      </c>
      <c r="F2103" s="28">
        <f>SUMIFS(Tabla16[TASA 0%],Tabla16[NUM],Tabla1[[#This Row],[CODIGO]])</f>
        <v>0</v>
      </c>
      <c r="G2103" s="28">
        <f>SUMIFS(Tabla16[[EXENTO ]],Tabla16[NUM],Tabla1[[#This Row],[CODIGO]])</f>
        <v>0</v>
      </c>
      <c r="H2103" s="28">
        <f>SUMIFS(Tabla16[IVA],Tabla16[NUM],Tabla1[[#This Row],[CODIGO]])</f>
        <v>0</v>
      </c>
      <c r="I2103" s="28">
        <f>SUMIFS(Tabla16[ISR RET.],Tabla16[NUM],Tabla1[[#This Row],[CODIGO]])</f>
        <v>0</v>
      </c>
      <c r="J2103" s="28">
        <f>SUMIFS(Tabla16[IVA RET.],Tabla16[NUM],Tabla1[[#This Row],[CODIGO]])</f>
        <v>0</v>
      </c>
      <c r="K2103" t="str">
        <f>FIXED(Tabla1[[#This Row],[TASA 16%]],0)</f>
        <v>0</v>
      </c>
      <c r="L2103" t="str">
        <f>FIXED(Tabla1[[#This Row],[TASA 0%]],0)</f>
        <v>0</v>
      </c>
      <c r="M2103" t="str">
        <f>FIXED(Tabla1[[#This Row],[TASA EXE.]],0)</f>
        <v>0</v>
      </c>
      <c r="N2103" t="str">
        <f>FIXED(Tabla1[[#This Row],[IVA]],0)</f>
        <v>0</v>
      </c>
      <c r="O2103" t="str">
        <f>FIXED(Tabla1[[#This Row],[ISR RET]],0)</f>
        <v>0</v>
      </c>
      <c r="P2103" t="str">
        <f>FIXED(Tabla1[[#This Row],[IVA RET]],0)</f>
        <v>0</v>
      </c>
      <c r="R2103" s="35">
        <f>Tabla1[[#This Row],[TASA 16]]*16%</f>
        <v>0</v>
      </c>
    </row>
    <row r="2104" spans="2:20" x14ac:dyDescent="0.25">
      <c r="B2104" t="str">
        <f>'[1]210 Y RFC'!A2104</f>
        <v>EALB750215DN1</v>
      </c>
      <c r="C2104" t="str">
        <f>'[1]210 Y RFC'!B2104</f>
        <v>210-2101</v>
      </c>
      <c r="D2104" t="str">
        <f>'[1]210 Y RFC'!C2104</f>
        <v>ESPARZA LOPEZ BEATRIZ ADRIANA</v>
      </c>
      <c r="E2104" s="28">
        <f>SUMIFS(Tabla16[TASA 16],Tabla16[NUM],Tabla1[[#This Row],[CODIGO]])</f>
        <v>0</v>
      </c>
      <c r="F2104" s="28">
        <f>SUMIFS(Tabla16[TASA 0%],Tabla16[NUM],Tabla1[[#This Row],[CODIGO]])</f>
        <v>0</v>
      </c>
      <c r="G2104" s="28">
        <f>SUMIFS(Tabla16[[EXENTO ]],Tabla16[NUM],Tabla1[[#This Row],[CODIGO]])</f>
        <v>0</v>
      </c>
      <c r="H2104" s="28">
        <f>SUMIFS(Tabla16[IVA],Tabla16[NUM],Tabla1[[#This Row],[CODIGO]])</f>
        <v>0</v>
      </c>
      <c r="I2104" s="28">
        <f>SUMIFS(Tabla16[ISR RET.],Tabla16[NUM],Tabla1[[#This Row],[CODIGO]])</f>
        <v>0</v>
      </c>
      <c r="J2104" s="28">
        <f>SUMIFS(Tabla16[IVA RET.],Tabla16[NUM],Tabla1[[#This Row],[CODIGO]])</f>
        <v>0</v>
      </c>
      <c r="K2104" t="str">
        <f>FIXED(Tabla1[[#This Row],[TASA 16%]],0)</f>
        <v>0</v>
      </c>
      <c r="L2104" t="str">
        <f>FIXED(Tabla1[[#This Row],[TASA 0%]],0)</f>
        <v>0</v>
      </c>
      <c r="M2104" t="str">
        <f>FIXED(Tabla1[[#This Row],[TASA EXE.]],0)</f>
        <v>0</v>
      </c>
      <c r="N2104" t="str">
        <f>FIXED(Tabla1[[#This Row],[IVA]],0)</f>
        <v>0</v>
      </c>
      <c r="O2104" t="str">
        <f>FIXED(Tabla1[[#This Row],[ISR RET]],0)</f>
        <v>0</v>
      </c>
      <c r="P2104" t="str">
        <f>FIXED(Tabla1[[#This Row],[IVA RET]],0)</f>
        <v>0</v>
      </c>
      <c r="R2104" s="35">
        <f>Tabla1[[#This Row],[TASA 16]]*16%</f>
        <v>0</v>
      </c>
    </row>
    <row r="2105" spans="2:20" x14ac:dyDescent="0.25">
      <c r="B2105" t="str">
        <f>'[1]210 Y RFC'!A2105</f>
        <v>TOMD890510NI7</v>
      </c>
      <c r="C2105" t="str">
        <f>'[1]210 Y RFC'!B2105</f>
        <v>210-2102</v>
      </c>
      <c r="D2105" t="str">
        <f>'[1]210 Y RFC'!C2105</f>
        <v>TORRES MONREAL DENISSE ELIZABETH</v>
      </c>
      <c r="E2105" s="28">
        <f>SUMIFS(Tabla16[TASA 16],Tabla16[NUM],Tabla1[[#This Row],[CODIGO]])</f>
        <v>0</v>
      </c>
      <c r="F2105" s="28">
        <f>SUMIFS(Tabla16[TASA 0%],Tabla16[NUM],Tabla1[[#This Row],[CODIGO]])</f>
        <v>0</v>
      </c>
      <c r="G2105" s="28">
        <f>SUMIFS(Tabla16[[EXENTO ]],Tabla16[NUM],Tabla1[[#This Row],[CODIGO]])</f>
        <v>0</v>
      </c>
      <c r="H2105" s="28">
        <f>SUMIFS(Tabla16[IVA],Tabla16[NUM],Tabla1[[#This Row],[CODIGO]])</f>
        <v>0</v>
      </c>
      <c r="I2105" s="28">
        <f>SUMIFS(Tabla16[ISR RET.],Tabla16[NUM],Tabla1[[#This Row],[CODIGO]])</f>
        <v>0</v>
      </c>
      <c r="J2105" s="28">
        <f>SUMIFS(Tabla16[IVA RET.],Tabla16[NUM],Tabla1[[#This Row],[CODIGO]])</f>
        <v>0</v>
      </c>
      <c r="K2105" t="str">
        <f>FIXED(Tabla1[[#This Row],[TASA 16%]],0)</f>
        <v>0</v>
      </c>
      <c r="L2105" t="str">
        <f>FIXED(Tabla1[[#This Row],[TASA 0%]],0)</f>
        <v>0</v>
      </c>
      <c r="M2105" t="str">
        <f>FIXED(Tabla1[[#This Row],[TASA EXE.]],0)</f>
        <v>0</v>
      </c>
      <c r="N2105" t="str">
        <f>FIXED(Tabla1[[#This Row],[IVA]],0)</f>
        <v>0</v>
      </c>
      <c r="O2105" t="str">
        <f>FIXED(Tabla1[[#This Row],[ISR RET]],0)</f>
        <v>0</v>
      </c>
      <c r="P2105" t="str">
        <f>FIXED(Tabla1[[#This Row],[IVA RET]],0)</f>
        <v>0</v>
      </c>
      <c r="R2105" s="35">
        <f>Tabla1[[#This Row],[TASA 16]]*16%</f>
        <v>0</v>
      </c>
    </row>
    <row r="2106" spans="2:20" x14ac:dyDescent="0.25">
      <c r="B2106" t="str">
        <f>'[1]210 Y RFC'!A2106</f>
        <v>EIB510713CS3</v>
      </c>
      <c r="C2106" t="str">
        <f>'[1]210 Y RFC'!B2106</f>
        <v>210-2103</v>
      </c>
      <c r="D2106" t="str">
        <f>'[1]210 Y RFC'!C2106</f>
        <v>ERNESTO IBARRA Y CIA SA DE CV</v>
      </c>
      <c r="E2106" s="28">
        <f>SUMIFS(Tabla16[TASA 16],Tabla16[NUM],Tabla1[[#This Row],[CODIGO]])</f>
        <v>0</v>
      </c>
      <c r="F2106" s="28">
        <f>SUMIFS(Tabla16[TASA 0%],Tabla16[NUM],Tabla1[[#This Row],[CODIGO]])</f>
        <v>0</v>
      </c>
      <c r="G2106" s="28">
        <f>SUMIFS(Tabla16[[EXENTO ]],Tabla16[NUM],Tabla1[[#This Row],[CODIGO]])</f>
        <v>0</v>
      </c>
      <c r="H2106" s="28">
        <f>SUMIFS(Tabla16[IVA],Tabla16[NUM],Tabla1[[#This Row],[CODIGO]])</f>
        <v>0</v>
      </c>
      <c r="I2106" s="28">
        <f>SUMIFS(Tabla16[ISR RET.],Tabla16[NUM],Tabla1[[#This Row],[CODIGO]])</f>
        <v>0</v>
      </c>
      <c r="J2106" s="28">
        <f>SUMIFS(Tabla16[IVA RET.],Tabla16[NUM],Tabla1[[#This Row],[CODIGO]])</f>
        <v>0</v>
      </c>
      <c r="K2106" t="str">
        <f>FIXED(Tabla1[[#This Row],[TASA 16%]],0)</f>
        <v>0</v>
      </c>
      <c r="L2106" t="str">
        <f>FIXED(Tabla1[[#This Row],[TASA 0%]],0)</f>
        <v>0</v>
      </c>
      <c r="M2106" t="str">
        <f>FIXED(Tabla1[[#This Row],[TASA EXE.]],0)</f>
        <v>0</v>
      </c>
      <c r="N2106" t="str">
        <f>FIXED(Tabla1[[#This Row],[IVA]],0)</f>
        <v>0</v>
      </c>
      <c r="O2106" t="str">
        <f>FIXED(Tabla1[[#This Row],[ISR RET]],0)</f>
        <v>0</v>
      </c>
      <c r="P2106" t="str">
        <f>FIXED(Tabla1[[#This Row],[IVA RET]],0)</f>
        <v>0</v>
      </c>
      <c r="R2106" s="35">
        <f>Tabla1[[#This Row],[TASA 16]]*16%</f>
        <v>0</v>
      </c>
    </row>
    <row r="2107" spans="2:20" x14ac:dyDescent="0.25">
      <c r="B2107" t="str">
        <f>'[1]210 Y RFC'!A2107</f>
        <v>COC100115V34</v>
      </c>
      <c r="C2107" t="str">
        <f>'[1]210 Y RFC'!B2107</f>
        <v>210-2104</v>
      </c>
      <c r="D2107" t="str">
        <f>'[1]210 Y RFC'!C2107</f>
        <v>CAMSA DE OCCIDENTE SA DE CV</v>
      </c>
      <c r="E2107" s="28">
        <f>SUMIFS(Tabla16[TASA 16],Tabla16[NUM],Tabla1[[#This Row],[CODIGO]])</f>
        <v>0</v>
      </c>
      <c r="F2107" s="28">
        <f>SUMIFS(Tabla16[TASA 0%],Tabla16[NUM],Tabla1[[#This Row],[CODIGO]])</f>
        <v>0</v>
      </c>
      <c r="G2107" s="28">
        <f>SUMIFS(Tabla16[[EXENTO ]],Tabla16[NUM],Tabla1[[#This Row],[CODIGO]])</f>
        <v>0</v>
      </c>
      <c r="H2107" s="28">
        <f>SUMIFS(Tabla16[IVA],Tabla16[NUM],Tabla1[[#This Row],[CODIGO]])</f>
        <v>0</v>
      </c>
      <c r="I2107" s="28">
        <f>SUMIFS(Tabla16[ISR RET.],Tabla16[NUM],Tabla1[[#This Row],[CODIGO]])</f>
        <v>0</v>
      </c>
      <c r="J2107" s="28">
        <f>SUMIFS(Tabla16[IVA RET.],Tabla16[NUM],Tabla1[[#This Row],[CODIGO]])</f>
        <v>0</v>
      </c>
      <c r="K2107" t="str">
        <f>FIXED(Tabla1[[#This Row],[TASA 16%]],0)</f>
        <v>0</v>
      </c>
      <c r="L2107" t="str">
        <f>FIXED(Tabla1[[#This Row],[TASA 0%]],0)</f>
        <v>0</v>
      </c>
      <c r="M2107" t="str">
        <f>FIXED(Tabla1[[#This Row],[TASA EXE.]],0)</f>
        <v>0</v>
      </c>
      <c r="N2107" t="str">
        <f>FIXED(Tabla1[[#This Row],[IVA]],0)</f>
        <v>0</v>
      </c>
      <c r="O2107" t="str">
        <f>FIXED(Tabla1[[#This Row],[ISR RET]],0)</f>
        <v>0</v>
      </c>
      <c r="P2107" t="str">
        <f>FIXED(Tabla1[[#This Row],[IVA RET]],0)</f>
        <v>0</v>
      </c>
      <c r="R2107" s="35">
        <f>Tabla1[[#This Row],[TASA 16]]*16%</f>
        <v>0</v>
      </c>
    </row>
    <row r="2108" spans="2:20" x14ac:dyDescent="0.25">
      <c r="B2108" t="str">
        <f>'[1]210 Y RFC'!A2108</f>
        <v>HUVR7510249K2</v>
      </c>
      <c r="C2108" t="str">
        <f>'[1]210 Y RFC'!B2108</f>
        <v>210-2105</v>
      </c>
      <c r="D2108" t="str">
        <f>'[1]210 Y RFC'!C2108</f>
        <v>HUERTA VAZQUEZ RAFAEL</v>
      </c>
      <c r="E2108" s="28">
        <f>SUMIFS(Tabla16[TASA 16],Tabla16[NUM],Tabla1[[#This Row],[CODIGO]])</f>
        <v>0</v>
      </c>
      <c r="F2108" s="28">
        <f>SUMIFS(Tabla16[TASA 0%],Tabla16[NUM],Tabla1[[#This Row],[CODIGO]])</f>
        <v>0</v>
      </c>
      <c r="G2108" s="28">
        <f>SUMIFS(Tabla16[[EXENTO ]],Tabla16[NUM],Tabla1[[#This Row],[CODIGO]])</f>
        <v>0</v>
      </c>
      <c r="H2108" s="28">
        <f>SUMIFS(Tabla16[IVA],Tabla16[NUM],Tabla1[[#This Row],[CODIGO]])</f>
        <v>0</v>
      </c>
      <c r="I2108" s="28">
        <f>SUMIFS(Tabla16[ISR RET.],Tabla16[NUM],Tabla1[[#This Row],[CODIGO]])</f>
        <v>0</v>
      </c>
      <c r="J2108" s="28">
        <f>SUMIFS(Tabla16[IVA RET.],Tabla16[NUM],Tabla1[[#This Row],[CODIGO]])</f>
        <v>0</v>
      </c>
      <c r="K2108" t="str">
        <f>FIXED(Tabla1[[#This Row],[TASA 16%]],0)</f>
        <v>0</v>
      </c>
      <c r="L2108" t="str">
        <f>FIXED(Tabla1[[#This Row],[TASA 0%]],0)</f>
        <v>0</v>
      </c>
      <c r="M2108" t="str">
        <f>FIXED(Tabla1[[#This Row],[TASA EXE.]],0)</f>
        <v>0</v>
      </c>
      <c r="N2108" t="str">
        <f>FIXED(Tabla1[[#This Row],[IVA]],0)</f>
        <v>0</v>
      </c>
      <c r="O2108" t="str">
        <f>FIXED(Tabla1[[#This Row],[ISR RET]],0)</f>
        <v>0</v>
      </c>
      <c r="P2108" t="str">
        <f>FIXED(Tabla1[[#This Row],[IVA RET]],0)</f>
        <v>0</v>
      </c>
      <c r="R2108" s="35">
        <f>Tabla1[[#This Row],[TASA 16]]*16%</f>
        <v>0</v>
      </c>
    </row>
    <row r="2109" spans="2:20" x14ac:dyDescent="0.25">
      <c r="B2109" t="str">
        <f>'[1]210 Y RFC'!A2109</f>
        <v>YSG200605SN8</v>
      </c>
      <c r="C2109" t="str">
        <f>'[1]210 Y RFC'!B2109</f>
        <v>210-2106</v>
      </c>
      <c r="D2109" t="str">
        <f>'[1]210 Y RFC'!C2109</f>
        <v>YO SOY EL GRAN MERCANTE COMERCIALIZADORA SAS DE CV</v>
      </c>
      <c r="E2109" s="28">
        <f>SUMIFS(Tabla16[TASA 16],Tabla16[NUM],Tabla1[[#This Row],[CODIGO]])</f>
        <v>0</v>
      </c>
      <c r="F2109" s="28">
        <f>SUMIFS(Tabla16[TASA 0%],Tabla16[NUM],Tabla1[[#This Row],[CODIGO]])</f>
        <v>0</v>
      </c>
      <c r="G2109" s="28">
        <f>SUMIFS(Tabla16[[EXENTO ]],Tabla16[NUM],Tabla1[[#This Row],[CODIGO]])</f>
        <v>0</v>
      </c>
      <c r="H2109" s="28">
        <f>SUMIFS(Tabla16[IVA],Tabla16[NUM],Tabla1[[#This Row],[CODIGO]])</f>
        <v>0</v>
      </c>
      <c r="I2109" s="28">
        <f>SUMIFS(Tabla16[ISR RET.],Tabla16[NUM],Tabla1[[#This Row],[CODIGO]])</f>
        <v>0</v>
      </c>
      <c r="J2109" s="28">
        <f>SUMIFS(Tabla16[IVA RET.],Tabla16[NUM],Tabla1[[#This Row],[CODIGO]])</f>
        <v>0</v>
      </c>
      <c r="K2109" t="str">
        <f>FIXED(Tabla1[[#This Row],[TASA 16%]],0)</f>
        <v>0</v>
      </c>
      <c r="L2109" t="str">
        <f>FIXED(Tabla1[[#This Row],[TASA 0%]],0)</f>
        <v>0</v>
      </c>
      <c r="M2109" t="str">
        <f>FIXED(Tabla1[[#This Row],[TASA EXE.]],0)</f>
        <v>0</v>
      </c>
      <c r="N2109" t="str">
        <f>FIXED(Tabla1[[#This Row],[IVA]],0)</f>
        <v>0</v>
      </c>
      <c r="O2109" t="str">
        <f>FIXED(Tabla1[[#This Row],[ISR RET]],0)</f>
        <v>0</v>
      </c>
      <c r="P2109" t="str">
        <f>FIXED(Tabla1[[#This Row],[IVA RET]],0)</f>
        <v>0</v>
      </c>
      <c r="R2109" s="35">
        <f>Tabla1[[#This Row],[TASA 16]]*16%</f>
        <v>0</v>
      </c>
    </row>
    <row r="2110" spans="2:20" x14ac:dyDescent="0.25">
      <c r="B2110" t="str">
        <f>'[1]210 Y RFC'!A2110</f>
        <v>GUBB8510298S9</v>
      </c>
      <c r="C2110" t="str">
        <f>'[1]210 Y RFC'!B2110</f>
        <v>210-2107</v>
      </c>
      <c r="D2110" t="str">
        <f>'[1]210 Y RFC'!C2110</f>
        <v>GUZMAN BARBA BERENICE</v>
      </c>
      <c r="E2110" s="28">
        <f>SUMIFS(Tabla16[TASA 16],Tabla16[NUM],Tabla1[[#This Row],[CODIGO]])</f>
        <v>0</v>
      </c>
      <c r="F2110" s="28">
        <f>SUMIFS(Tabla16[TASA 0%],Tabla16[NUM],Tabla1[[#This Row],[CODIGO]])</f>
        <v>0</v>
      </c>
      <c r="G2110" s="28">
        <f>SUMIFS(Tabla16[[EXENTO ]],Tabla16[NUM],Tabla1[[#This Row],[CODIGO]])</f>
        <v>0</v>
      </c>
      <c r="H2110" s="28">
        <f>SUMIFS(Tabla16[IVA],Tabla16[NUM],Tabla1[[#This Row],[CODIGO]])</f>
        <v>0</v>
      </c>
      <c r="I2110" s="28">
        <f>SUMIFS(Tabla16[ISR RET.],Tabla16[NUM],Tabla1[[#This Row],[CODIGO]])</f>
        <v>0</v>
      </c>
      <c r="J2110" s="28">
        <f>SUMIFS(Tabla16[IVA RET.],Tabla16[NUM],Tabla1[[#This Row],[CODIGO]])</f>
        <v>0</v>
      </c>
      <c r="K2110" t="str">
        <f>FIXED(Tabla1[[#This Row],[TASA 16%]],0)</f>
        <v>0</v>
      </c>
      <c r="L2110" t="str">
        <f>FIXED(Tabla1[[#This Row],[TASA 0%]],0)</f>
        <v>0</v>
      </c>
      <c r="M2110" t="str">
        <f>FIXED(Tabla1[[#This Row],[TASA EXE.]],0)</f>
        <v>0</v>
      </c>
      <c r="N2110" t="str">
        <f>FIXED(Tabla1[[#This Row],[IVA]],0)</f>
        <v>0</v>
      </c>
      <c r="O2110" t="str">
        <f>FIXED(Tabla1[[#This Row],[ISR RET]],0)</f>
        <v>0</v>
      </c>
      <c r="P2110" t="str">
        <f>FIXED(Tabla1[[#This Row],[IVA RET]],0)</f>
        <v>0</v>
      </c>
      <c r="R2110" s="35">
        <f>Tabla1[[#This Row],[TASA 16]]*16%</f>
        <v>0</v>
      </c>
    </row>
    <row r="2111" spans="2:20" x14ac:dyDescent="0.25">
      <c r="B2111" t="str">
        <f>'[1]210 Y RFC'!A2111</f>
        <v>RUTC500406JA8</v>
      </c>
      <c r="C2111" t="str">
        <f>'[1]210 Y RFC'!B2111</f>
        <v>210-2108</v>
      </c>
      <c r="D2111" t="str">
        <f>'[1]210 Y RFC'!C2111</f>
        <v>RUIZ VELASCO TOSTADO CARLOS</v>
      </c>
      <c r="E2111" s="28">
        <f>SUMIFS(Tabla16[TASA 16],Tabla16[NUM],Tabla1[[#This Row],[CODIGO]])</f>
        <v>0</v>
      </c>
      <c r="F2111" s="28">
        <f>SUMIFS(Tabla16[TASA 0%],Tabla16[NUM],Tabla1[[#This Row],[CODIGO]])</f>
        <v>0</v>
      </c>
      <c r="G2111" s="28">
        <f>SUMIFS(Tabla16[[EXENTO ]],Tabla16[NUM],Tabla1[[#This Row],[CODIGO]])</f>
        <v>0</v>
      </c>
      <c r="H2111" s="28">
        <f>SUMIFS(Tabla16[IVA],Tabla16[NUM],Tabla1[[#This Row],[CODIGO]])</f>
        <v>0</v>
      </c>
      <c r="I2111" s="28">
        <f>SUMIFS(Tabla16[ISR RET.],Tabla16[NUM],Tabla1[[#This Row],[CODIGO]])</f>
        <v>0</v>
      </c>
      <c r="J2111" s="28">
        <f>SUMIFS(Tabla16[IVA RET.],Tabla16[NUM],Tabla1[[#This Row],[CODIGO]])</f>
        <v>0</v>
      </c>
      <c r="K2111" t="str">
        <f>FIXED(Tabla1[[#This Row],[TASA 16%]],0)</f>
        <v>0</v>
      </c>
      <c r="L2111" t="str">
        <f>FIXED(Tabla1[[#This Row],[TASA 0%]],0)</f>
        <v>0</v>
      </c>
      <c r="M2111" t="str">
        <f>FIXED(Tabla1[[#This Row],[TASA EXE.]],0)</f>
        <v>0</v>
      </c>
      <c r="N2111" t="str">
        <f>FIXED(Tabla1[[#This Row],[IVA]],0)</f>
        <v>0</v>
      </c>
      <c r="O2111" t="str">
        <f>FIXED(Tabla1[[#This Row],[ISR RET]],0)</f>
        <v>0</v>
      </c>
      <c r="P2111" t="str">
        <f>FIXED(Tabla1[[#This Row],[IVA RET]],0)</f>
        <v>0</v>
      </c>
      <c r="R2111" s="35">
        <f>Tabla1[[#This Row],[TASA 16]]*16%</f>
        <v>0</v>
      </c>
    </row>
    <row r="2112" spans="2:20" x14ac:dyDescent="0.25">
      <c r="B2112" t="str">
        <f>'[1]210 Y RFC'!A2112</f>
        <v>MCO100506SU3</v>
      </c>
      <c r="C2112" t="str">
        <f>'[1]210 Y RFC'!B2112</f>
        <v>210-2109</v>
      </c>
      <c r="D2112" t="str">
        <f>'[1]210 Y RFC'!C2112</f>
        <v>MICROJACK COM SA DE CV</v>
      </c>
      <c r="E2112" s="28">
        <f>SUMIFS(Tabla16[TASA 16],Tabla16[NUM],Tabla1[[#This Row],[CODIGO]])</f>
        <v>0</v>
      </c>
      <c r="F2112" s="28">
        <f>SUMIFS(Tabla16[TASA 0%],Tabla16[NUM],Tabla1[[#This Row],[CODIGO]])</f>
        <v>0</v>
      </c>
      <c r="G2112" s="28">
        <f>SUMIFS(Tabla16[[EXENTO ]],Tabla16[NUM],Tabla1[[#This Row],[CODIGO]])</f>
        <v>0</v>
      </c>
      <c r="H2112" s="28">
        <f>SUMIFS(Tabla16[IVA],Tabla16[NUM],Tabla1[[#This Row],[CODIGO]])</f>
        <v>0</v>
      </c>
      <c r="I2112" s="28">
        <f>SUMIFS(Tabla16[ISR RET.],Tabla16[NUM],Tabla1[[#This Row],[CODIGO]])</f>
        <v>0</v>
      </c>
      <c r="J2112" s="28">
        <f>SUMIFS(Tabla16[IVA RET.],Tabla16[NUM],Tabla1[[#This Row],[CODIGO]])</f>
        <v>0</v>
      </c>
      <c r="K2112" t="str">
        <f>FIXED(Tabla1[[#This Row],[TASA 16%]],0)</f>
        <v>0</v>
      </c>
      <c r="L2112" t="str">
        <f>FIXED(Tabla1[[#This Row],[TASA 0%]],0)</f>
        <v>0</v>
      </c>
      <c r="M2112" t="str">
        <f>FIXED(Tabla1[[#This Row],[TASA EXE.]],0)</f>
        <v>0</v>
      </c>
      <c r="N2112" t="str">
        <f>FIXED(Tabla1[[#This Row],[IVA]],0)</f>
        <v>0</v>
      </c>
      <c r="O2112" t="str">
        <f>FIXED(Tabla1[[#This Row],[ISR RET]],0)</f>
        <v>0</v>
      </c>
      <c r="P2112" t="str">
        <f>FIXED(Tabla1[[#This Row],[IVA RET]],0)</f>
        <v>0</v>
      </c>
      <c r="R2112" s="35">
        <f>Tabla1[[#This Row],[TASA 16]]*16%</f>
        <v>0</v>
      </c>
    </row>
    <row r="2113" spans="2:18" x14ac:dyDescent="0.25">
      <c r="B2113" t="str">
        <f>'[1]210 Y RFC'!A2113</f>
        <v>IQO890220G64</v>
      </c>
      <c r="C2113" t="str">
        <f>'[1]210 Y RFC'!B2113</f>
        <v>210-2110</v>
      </c>
      <c r="D2113" t="str">
        <f>'[1]210 Y RFC'!C2113</f>
        <v>INSTRUMENTAL QUIRURGICO DE OCCIDENTE SA DE CV</v>
      </c>
      <c r="E2113" s="28">
        <f>SUMIFS(Tabla16[TASA 16],Tabla16[NUM],Tabla1[[#This Row],[CODIGO]])</f>
        <v>0</v>
      </c>
      <c r="F2113" s="28">
        <f>SUMIFS(Tabla16[TASA 0%],Tabla16[NUM],Tabla1[[#This Row],[CODIGO]])</f>
        <v>0</v>
      </c>
      <c r="G2113" s="28">
        <f>SUMIFS(Tabla16[[EXENTO ]],Tabla16[NUM],Tabla1[[#This Row],[CODIGO]])</f>
        <v>0</v>
      </c>
      <c r="H2113" s="28">
        <f>SUMIFS(Tabla16[IVA],Tabla16[NUM],Tabla1[[#This Row],[CODIGO]])</f>
        <v>0</v>
      </c>
      <c r="I2113" s="28">
        <f>SUMIFS(Tabla16[ISR RET.],Tabla16[NUM],Tabla1[[#This Row],[CODIGO]])</f>
        <v>0</v>
      </c>
      <c r="J2113" s="28">
        <f>SUMIFS(Tabla16[IVA RET.],Tabla16[NUM],Tabla1[[#This Row],[CODIGO]])</f>
        <v>0</v>
      </c>
      <c r="K2113" t="str">
        <f>FIXED(Tabla1[[#This Row],[TASA 16%]],0)</f>
        <v>0</v>
      </c>
      <c r="L2113" t="str">
        <f>FIXED(Tabla1[[#This Row],[TASA 0%]],0)</f>
        <v>0</v>
      </c>
      <c r="M2113" t="str">
        <f>FIXED(Tabla1[[#This Row],[TASA EXE.]],0)</f>
        <v>0</v>
      </c>
      <c r="N2113" t="str">
        <f>FIXED(Tabla1[[#This Row],[IVA]],0)</f>
        <v>0</v>
      </c>
      <c r="O2113" t="str">
        <f>FIXED(Tabla1[[#This Row],[ISR RET]],0)</f>
        <v>0</v>
      </c>
      <c r="P2113" t="str">
        <f>FIXED(Tabla1[[#This Row],[IVA RET]],0)</f>
        <v>0</v>
      </c>
      <c r="R2113" s="35">
        <f>Tabla1[[#This Row],[TASA 16]]*16%</f>
        <v>0</v>
      </c>
    </row>
    <row r="2114" spans="2:18" x14ac:dyDescent="0.25">
      <c r="B2114" t="str">
        <f>'[1]210 Y RFC'!A2114</f>
        <v>GPL860521FW8</v>
      </c>
      <c r="C2114" t="str">
        <f>'[1]210 Y RFC'!B2114</f>
        <v>210-2111</v>
      </c>
      <c r="D2114" t="str">
        <f>'[1]210 Y RFC'!C2114</f>
        <v>GANADEROS PRODUCTORES DE LECHE PURA SA DE CV</v>
      </c>
      <c r="E2114" s="28">
        <f>SUMIFS(Tabla16[TASA 16],Tabla16[NUM],Tabla1[[#This Row],[CODIGO]])</f>
        <v>0</v>
      </c>
      <c r="F2114" s="28">
        <f>SUMIFS(Tabla16[TASA 0%],Tabla16[NUM],Tabla1[[#This Row],[CODIGO]])</f>
        <v>0</v>
      </c>
      <c r="G2114" s="28">
        <f>SUMIFS(Tabla16[[EXENTO ]],Tabla16[NUM],Tabla1[[#This Row],[CODIGO]])</f>
        <v>0</v>
      </c>
      <c r="H2114" s="28">
        <f>SUMIFS(Tabla16[IVA],Tabla16[NUM],Tabla1[[#This Row],[CODIGO]])</f>
        <v>0</v>
      </c>
      <c r="I2114" s="28">
        <f>SUMIFS(Tabla16[ISR RET.],Tabla16[NUM],Tabla1[[#This Row],[CODIGO]])</f>
        <v>0</v>
      </c>
      <c r="J2114" s="28">
        <f>SUMIFS(Tabla16[IVA RET.],Tabla16[NUM],Tabla1[[#This Row],[CODIGO]])</f>
        <v>0</v>
      </c>
      <c r="K2114" t="str">
        <f>FIXED(Tabla1[[#This Row],[TASA 16%]],0)</f>
        <v>0</v>
      </c>
      <c r="L2114" t="str">
        <f>FIXED(Tabla1[[#This Row],[TASA 0%]],0)</f>
        <v>0</v>
      </c>
      <c r="M2114" t="str">
        <f>FIXED(Tabla1[[#This Row],[TASA EXE.]],0)</f>
        <v>0</v>
      </c>
      <c r="N2114" t="str">
        <f>FIXED(Tabla1[[#This Row],[IVA]],0)</f>
        <v>0</v>
      </c>
      <c r="O2114" t="str">
        <f>FIXED(Tabla1[[#This Row],[ISR RET]],0)</f>
        <v>0</v>
      </c>
      <c r="P2114" t="str">
        <f>FIXED(Tabla1[[#This Row],[IVA RET]],0)</f>
        <v>0</v>
      </c>
      <c r="R2114" s="35">
        <f>Tabla1[[#This Row],[TASA 16]]*16%</f>
        <v>0</v>
      </c>
    </row>
    <row r="2115" spans="2:18" x14ac:dyDescent="0.25">
      <c r="B2115" t="str">
        <f>'[1]210 Y RFC'!A2115</f>
        <v>BARA700424N99</v>
      </c>
      <c r="C2115" t="str">
        <f>'[1]210 Y RFC'!B2115</f>
        <v>210-2112</v>
      </c>
      <c r="D2115" t="str">
        <f>'[1]210 Y RFC'!C2115</f>
        <v>BARRIENTOS RODRIGUEZ ALEJANDRA</v>
      </c>
      <c r="E2115" s="28">
        <f>SUMIFS(Tabla16[TASA 16],Tabla16[NUM],Tabla1[[#This Row],[CODIGO]])</f>
        <v>0</v>
      </c>
      <c r="F2115" s="28">
        <f>SUMIFS(Tabla16[TASA 0%],Tabla16[NUM],Tabla1[[#This Row],[CODIGO]])</f>
        <v>0</v>
      </c>
      <c r="G2115" s="28">
        <f>SUMIFS(Tabla16[[EXENTO ]],Tabla16[NUM],Tabla1[[#This Row],[CODIGO]])</f>
        <v>0</v>
      </c>
      <c r="H2115" s="28">
        <f>SUMIFS(Tabla16[IVA],Tabla16[NUM],Tabla1[[#This Row],[CODIGO]])</f>
        <v>0</v>
      </c>
      <c r="I2115" s="28">
        <f>SUMIFS(Tabla16[ISR RET.],Tabla16[NUM],Tabla1[[#This Row],[CODIGO]])</f>
        <v>0</v>
      </c>
      <c r="J2115" s="28">
        <f>SUMIFS(Tabla16[IVA RET.],Tabla16[NUM],Tabla1[[#This Row],[CODIGO]])</f>
        <v>0</v>
      </c>
      <c r="K2115" t="str">
        <f>FIXED(Tabla1[[#This Row],[TASA 16%]],0)</f>
        <v>0</v>
      </c>
      <c r="L2115" t="str">
        <f>FIXED(Tabla1[[#This Row],[TASA 0%]],0)</f>
        <v>0</v>
      </c>
      <c r="M2115" t="str">
        <f>FIXED(Tabla1[[#This Row],[TASA EXE.]],0)</f>
        <v>0</v>
      </c>
      <c r="N2115" t="str">
        <f>FIXED(Tabla1[[#This Row],[IVA]],0)</f>
        <v>0</v>
      </c>
      <c r="O2115" t="str">
        <f>FIXED(Tabla1[[#This Row],[ISR RET]],0)</f>
        <v>0</v>
      </c>
      <c r="P2115" t="str">
        <f>FIXED(Tabla1[[#This Row],[IVA RET]],0)</f>
        <v>0</v>
      </c>
      <c r="R2115" s="35">
        <f>Tabla1[[#This Row],[TASA 16]]*16%</f>
        <v>0</v>
      </c>
    </row>
    <row r="2116" spans="2:18" x14ac:dyDescent="0.25">
      <c r="B2116" t="str">
        <f>'[1]210 Y RFC'!A2116</f>
        <v>IRE970930J94</v>
      </c>
      <c r="C2116" t="str">
        <f>'[1]210 Y RFC'!B2116</f>
        <v>210-2113</v>
      </c>
      <c r="D2116" t="str">
        <f>'[1]210 Y RFC'!C2116</f>
        <v>INTERNACIONAL DE RELOJES SA DE CV</v>
      </c>
      <c r="E2116" s="28">
        <f>SUMIFS(Tabla16[TASA 16],Tabla16[NUM],Tabla1[[#This Row],[CODIGO]])</f>
        <v>0</v>
      </c>
      <c r="F2116" s="28">
        <f>SUMIFS(Tabla16[TASA 0%],Tabla16[NUM],Tabla1[[#This Row],[CODIGO]])</f>
        <v>0</v>
      </c>
      <c r="G2116" s="28">
        <f>SUMIFS(Tabla16[[EXENTO ]],Tabla16[NUM],Tabla1[[#This Row],[CODIGO]])</f>
        <v>0</v>
      </c>
      <c r="H2116" s="28">
        <f>SUMIFS(Tabla16[IVA],Tabla16[NUM],Tabla1[[#This Row],[CODIGO]])</f>
        <v>0</v>
      </c>
      <c r="I2116" s="28">
        <f>SUMIFS(Tabla16[ISR RET.],Tabla16[NUM],Tabla1[[#This Row],[CODIGO]])</f>
        <v>0</v>
      </c>
      <c r="J2116" s="28">
        <f>SUMIFS(Tabla16[IVA RET.],Tabla16[NUM],Tabla1[[#This Row],[CODIGO]])</f>
        <v>0</v>
      </c>
      <c r="K2116" t="str">
        <f>FIXED(Tabla1[[#This Row],[TASA 16%]],0)</f>
        <v>0</v>
      </c>
      <c r="L2116" t="str">
        <f>FIXED(Tabla1[[#This Row],[TASA 0%]],0)</f>
        <v>0</v>
      </c>
      <c r="M2116" t="str">
        <f>FIXED(Tabla1[[#This Row],[TASA EXE.]],0)</f>
        <v>0</v>
      </c>
      <c r="N2116" t="str">
        <f>FIXED(Tabla1[[#This Row],[IVA]],0)</f>
        <v>0</v>
      </c>
      <c r="O2116" t="str">
        <f>FIXED(Tabla1[[#This Row],[ISR RET]],0)</f>
        <v>0</v>
      </c>
      <c r="P2116" t="str">
        <f>FIXED(Tabla1[[#This Row],[IVA RET]],0)</f>
        <v>0</v>
      </c>
      <c r="R2116" s="35">
        <f>Tabla1[[#This Row],[TASA 16]]*16%</f>
        <v>0</v>
      </c>
    </row>
    <row r="2117" spans="2:18" x14ac:dyDescent="0.25">
      <c r="B2117" t="str">
        <f>'[1]210 Y RFC'!A2117</f>
        <v>EICC5006088B5</v>
      </c>
      <c r="C2117" t="str">
        <f>'[1]210 Y RFC'!B2117</f>
        <v>210-2114</v>
      </c>
      <c r="D2117" t="str">
        <f>'[1]210 Y RFC'!C2117</f>
        <v>ESPINOSA CASTRO CLARA</v>
      </c>
      <c r="E2117" s="28">
        <f>SUMIFS(Tabla16[TASA 16],Tabla16[NUM],Tabla1[[#This Row],[CODIGO]])</f>
        <v>0</v>
      </c>
      <c r="F2117" s="28">
        <f>SUMIFS(Tabla16[TASA 0%],Tabla16[NUM],Tabla1[[#This Row],[CODIGO]])</f>
        <v>0</v>
      </c>
      <c r="G2117" s="28">
        <f>SUMIFS(Tabla16[[EXENTO ]],Tabla16[NUM],Tabla1[[#This Row],[CODIGO]])</f>
        <v>0</v>
      </c>
      <c r="H2117" s="28">
        <f>SUMIFS(Tabla16[IVA],Tabla16[NUM],Tabla1[[#This Row],[CODIGO]])</f>
        <v>0</v>
      </c>
      <c r="I2117" s="28">
        <f>SUMIFS(Tabla16[ISR RET.],Tabla16[NUM],Tabla1[[#This Row],[CODIGO]])</f>
        <v>0</v>
      </c>
      <c r="J2117" s="28">
        <f>SUMIFS(Tabla16[IVA RET.],Tabla16[NUM],Tabla1[[#This Row],[CODIGO]])</f>
        <v>0</v>
      </c>
      <c r="K2117" t="str">
        <f>FIXED(Tabla1[[#This Row],[TASA 16%]],0)</f>
        <v>0</v>
      </c>
      <c r="L2117" t="str">
        <f>FIXED(Tabla1[[#This Row],[TASA 0%]],0)</f>
        <v>0</v>
      </c>
      <c r="M2117" t="str">
        <f>FIXED(Tabla1[[#This Row],[TASA EXE.]],0)</f>
        <v>0</v>
      </c>
      <c r="N2117" t="str">
        <f>FIXED(Tabla1[[#This Row],[IVA]],0)</f>
        <v>0</v>
      </c>
      <c r="O2117" t="str">
        <f>FIXED(Tabla1[[#This Row],[ISR RET]],0)</f>
        <v>0</v>
      </c>
      <c r="P2117" t="str">
        <f>FIXED(Tabla1[[#This Row],[IVA RET]],0)</f>
        <v>0</v>
      </c>
      <c r="R2117" s="35">
        <f>Tabla1[[#This Row],[TASA 16]]*16%</f>
        <v>0</v>
      </c>
    </row>
    <row r="2118" spans="2:18" x14ac:dyDescent="0.25">
      <c r="B2118" t="str">
        <f>'[1]210 Y RFC'!A2118</f>
        <v>QUGE771212MX7</v>
      </c>
      <c r="C2118" t="str">
        <f>'[1]210 Y RFC'!B2118</f>
        <v>210-2115</v>
      </c>
      <c r="D2118" t="str">
        <f>'[1]210 Y RFC'!C2118</f>
        <v>QUIÑONES GRACIAN ERICK</v>
      </c>
      <c r="E2118" s="28">
        <f>SUMIFS(Tabla16[TASA 16],Tabla16[NUM],Tabla1[[#This Row],[CODIGO]])</f>
        <v>0</v>
      </c>
      <c r="F2118" s="28">
        <f>SUMIFS(Tabla16[TASA 0%],Tabla16[NUM],Tabla1[[#This Row],[CODIGO]])</f>
        <v>0</v>
      </c>
      <c r="G2118" s="28">
        <f>SUMIFS(Tabla16[[EXENTO ]],Tabla16[NUM],Tabla1[[#This Row],[CODIGO]])</f>
        <v>0</v>
      </c>
      <c r="H2118" s="28">
        <f>SUMIFS(Tabla16[IVA],Tabla16[NUM],Tabla1[[#This Row],[CODIGO]])</f>
        <v>0</v>
      </c>
      <c r="I2118" s="28">
        <f>SUMIFS(Tabla16[ISR RET.],Tabla16[NUM],Tabla1[[#This Row],[CODIGO]])</f>
        <v>0</v>
      </c>
      <c r="J2118" s="28">
        <f>SUMIFS(Tabla16[IVA RET.],Tabla16[NUM],Tabla1[[#This Row],[CODIGO]])</f>
        <v>0</v>
      </c>
      <c r="K2118" t="str">
        <f>FIXED(Tabla1[[#This Row],[TASA 16%]],0)</f>
        <v>0</v>
      </c>
      <c r="L2118" t="str">
        <f>FIXED(Tabla1[[#This Row],[TASA 0%]],0)</f>
        <v>0</v>
      </c>
      <c r="M2118" t="str">
        <f>FIXED(Tabla1[[#This Row],[TASA EXE.]],0)</f>
        <v>0</v>
      </c>
      <c r="N2118" t="str">
        <f>FIXED(Tabla1[[#This Row],[IVA]],0)</f>
        <v>0</v>
      </c>
      <c r="O2118" t="str">
        <f>FIXED(Tabla1[[#This Row],[ISR RET]],0)</f>
        <v>0</v>
      </c>
      <c r="P2118" t="str">
        <f>FIXED(Tabla1[[#This Row],[IVA RET]],0)</f>
        <v>0</v>
      </c>
      <c r="R2118" s="35">
        <f>Tabla1[[#This Row],[TASA 16]]*16%</f>
        <v>0</v>
      </c>
    </row>
    <row r="2119" spans="2:18" x14ac:dyDescent="0.25">
      <c r="B2119" t="str">
        <f>'[1]210 Y RFC'!A2119</f>
        <v>OIRJ7601098H4</v>
      </c>
      <c r="C2119" t="str">
        <f>'[1]210 Y RFC'!B2119</f>
        <v>210-2116</v>
      </c>
      <c r="D2119" t="str">
        <f>'[1]210 Y RFC'!C2119</f>
        <v>OLID RAMIREZ JESUS</v>
      </c>
      <c r="E2119" s="28">
        <f>SUMIFS(Tabla16[TASA 16],Tabla16[NUM],Tabla1[[#This Row],[CODIGO]])</f>
        <v>0</v>
      </c>
      <c r="F2119" s="28">
        <f>SUMIFS(Tabla16[TASA 0%],Tabla16[NUM],Tabla1[[#This Row],[CODIGO]])</f>
        <v>0</v>
      </c>
      <c r="G2119" s="28">
        <f>SUMIFS(Tabla16[[EXENTO ]],Tabla16[NUM],Tabla1[[#This Row],[CODIGO]])</f>
        <v>0</v>
      </c>
      <c r="H2119" s="28">
        <f>SUMIFS(Tabla16[IVA],Tabla16[NUM],Tabla1[[#This Row],[CODIGO]])</f>
        <v>0</v>
      </c>
      <c r="I2119" s="28">
        <f>SUMIFS(Tabla16[ISR RET.],Tabla16[NUM],Tabla1[[#This Row],[CODIGO]])</f>
        <v>0</v>
      </c>
      <c r="J2119" s="28">
        <f>SUMIFS(Tabla16[IVA RET.],Tabla16[NUM],Tabla1[[#This Row],[CODIGO]])</f>
        <v>0</v>
      </c>
      <c r="K2119" t="str">
        <f>FIXED(Tabla1[[#This Row],[TASA 16%]],0)</f>
        <v>0</v>
      </c>
      <c r="L2119" t="str">
        <f>FIXED(Tabla1[[#This Row],[TASA 0%]],0)</f>
        <v>0</v>
      </c>
      <c r="M2119" t="str">
        <f>FIXED(Tabla1[[#This Row],[TASA EXE.]],0)</f>
        <v>0</v>
      </c>
      <c r="N2119" t="str">
        <f>FIXED(Tabla1[[#This Row],[IVA]],0)</f>
        <v>0</v>
      </c>
      <c r="O2119" t="str">
        <f>FIXED(Tabla1[[#This Row],[ISR RET]],0)</f>
        <v>0</v>
      </c>
      <c r="P2119" t="str">
        <f>FIXED(Tabla1[[#This Row],[IVA RET]],0)</f>
        <v>0</v>
      </c>
      <c r="R2119" s="35">
        <f>Tabla1[[#This Row],[TASA 16]]*16%</f>
        <v>0</v>
      </c>
    </row>
    <row r="2120" spans="2:18" x14ac:dyDescent="0.25">
      <c r="B2120" t="str">
        <f>'[1]210 Y RFC'!A2120</f>
        <v>DLF051103HMA</v>
      </c>
      <c r="C2120" t="str">
        <f>'[1]210 Y RFC'!B2120</f>
        <v>210-2117</v>
      </c>
      <c r="D2120" t="str">
        <f>'[1]210 Y RFC'!C2120</f>
        <v>DISTRIBUIDORA LF SA DE CV</v>
      </c>
      <c r="E2120" s="28">
        <f>SUMIFS(Tabla16[TASA 16],Tabla16[NUM],Tabla1[[#This Row],[CODIGO]])</f>
        <v>0</v>
      </c>
      <c r="F2120" s="28">
        <f>SUMIFS(Tabla16[TASA 0%],Tabla16[NUM],Tabla1[[#This Row],[CODIGO]])</f>
        <v>0</v>
      </c>
      <c r="G2120" s="28">
        <f>SUMIFS(Tabla16[[EXENTO ]],Tabla16[NUM],Tabla1[[#This Row],[CODIGO]])</f>
        <v>0</v>
      </c>
      <c r="H2120" s="28">
        <f>SUMIFS(Tabla16[IVA],Tabla16[NUM],Tabla1[[#This Row],[CODIGO]])</f>
        <v>0</v>
      </c>
      <c r="I2120" s="28">
        <f>SUMIFS(Tabla16[ISR RET.],Tabla16[NUM],Tabla1[[#This Row],[CODIGO]])</f>
        <v>0</v>
      </c>
      <c r="J2120" s="28">
        <f>SUMIFS(Tabla16[IVA RET.],Tabla16[NUM],Tabla1[[#This Row],[CODIGO]])</f>
        <v>0</v>
      </c>
      <c r="K2120" t="str">
        <f>FIXED(Tabla1[[#This Row],[TASA 16%]],0)</f>
        <v>0</v>
      </c>
      <c r="L2120" t="str">
        <f>FIXED(Tabla1[[#This Row],[TASA 0%]],0)</f>
        <v>0</v>
      </c>
      <c r="M2120" t="str">
        <f>FIXED(Tabla1[[#This Row],[TASA EXE.]],0)</f>
        <v>0</v>
      </c>
      <c r="N2120" t="str">
        <f>FIXED(Tabla1[[#This Row],[IVA]],0)</f>
        <v>0</v>
      </c>
      <c r="O2120" t="str">
        <f>FIXED(Tabla1[[#This Row],[ISR RET]],0)</f>
        <v>0</v>
      </c>
      <c r="P2120" t="str">
        <f>FIXED(Tabla1[[#This Row],[IVA RET]],0)</f>
        <v>0</v>
      </c>
      <c r="R2120" s="35">
        <f>Tabla1[[#This Row],[TASA 16]]*16%</f>
        <v>0</v>
      </c>
    </row>
    <row r="2121" spans="2:18" x14ac:dyDescent="0.25">
      <c r="B2121" t="str">
        <f>'[1]210 Y RFC'!A2121</f>
        <v>DIP0805072L0</v>
      </c>
      <c r="C2121" t="str">
        <f>'[1]210 Y RFC'!B2121</f>
        <v>210-2118</v>
      </c>
      <c r="D2121" t="str">
        <f>'[1]210 Y RFC'!C2121</f>
        <v>DIPROHIG SA DE CV</v>
      </c>
      <c r="E2121" s="28">
        <f>SUMIFS(Tabla16[TASA 16],Tabla16[NUM],Tabla1[[#This Row],[CODIGO]])</f>
        <v>0</v>
      </c>
      <c r="F2121" s="28">
        <f>SUMIFS(Tabla16[TASA 0%],Tabla16[NUM],Tabla1[[#This Row],[CODIGO]])</f>
        <v>0</v>
      </c>
      <c r="G2121" s="28">
        <f>SUMIFS(Tabla16[[EXENTO ]],Tabla16[NUM],Tabla1[[#This Row],[CODIGO]])</f>
        <v>0</v>
      </c>
      <c r="H2121" s="28">
        <f>SUMIFS(Tabla16[IVA],Tabla16[NUM],Tabla1[[#This Row],[CODIGO]])</f>
        <v>0</v>
      </c>
      <c r="I2121" s="28">
        <f>SUMIFS(Tabla16[ISR RET.],Tabla16[NUM],Tabla1[[#This Row],[CODIGO]])</f>
        <v>0</v>
      </c>
      <c r="J2121" s="28">
        <f>SUMIFS(Tabla16[IVA RET.],Tabla16[NUM],Tabla1[[#This Row],[CODIGO]])</f>
        <v>0</v>
      </c>
      <c r="K2121" t="str">
        <f>FIXED(Tabla1[[#This Row],[TASA 16%]],0)</f>
        <v>0</v>
      </c>
      <c r="L2121" t="str">
        <f>FIXED(Tabla1[[#This Row],[TASA 0%]],0)</f>
        <v>0</v>
      </c>
      <c r="M2121" t="str">
        <f>FIXED(Tabla1[[#This Row],[TASA EXE.]],0)</f>
        <v>0</v>
      </c>
      <c r="N2121" t="str">
        <f>FIXED(Tabla1[[#This Row],[IVA]],0)</f>
        <v>0</v>
      </c>
      <c r="O2121" t="str">
        <f>FIXED(Tabla1[[#This Row],[ISR RET]],0)</f>
        <v>0</v>
      </c>
      <c r="P2121" t="str">
        <f>FIXED(Tabla1[[#This Row],[IVA RET]],0)</f>
        <v>0</v>
      </c>
      <c r="R2121" s="35">
        <f>Tabla1[[#This Row],[TASA 16]]*16%</f>
        <v>0</v>
      </c>
    </row>
    <row r="2122" spans="2:18" x14ac:dyDescent="0.25">
      <c r="B2122" t="str">
        <f>'[1]210 Y RFC'!A2122</f>
        <v>GIC721214DX4</v>
      </c>
      <c r="C2122" t="str">
        <f>'[1]210 Y RFC'!B2122</f>
        <v>210-2119</v>
      </c>
      <c r="D2122" t="str">
        <f>'[1]210 Y RFC'!C2122</f>
        <v>GRUPO INDUSTRIAL Y COMERCIAL NAVARRO SA DE CV</v>
      </c>
      <c r="E2122" s="28">
        <f>SUMIFS(Tabla16[TASA 16],Tabla16[NUM],Tabla1[[#This Row],[CODIGO]])</f>
        <v>0</v>
      </c>
      <c r="F2122" s="28">
        <f>SUMIFS(Tabla16[TASA 0%],Tabla16[NUM],Tabla1[[#This Row],[CODIGO]])</f>
        <v>266222.5</v>
      </c>
      <c r="G2122" s="28">
        <f>SUMIFS(Tabla16[[EXENTO ]],Tabla16[NUM],Tabla1[[#This Row],[CODIGO]])</f>
        <v>0</v>
      </c>
      <c r="H2122" s="28">
        <f>SUMIFS(Tabla16[IVA],Tabla16[NUM],Tabla1[[#This Row],[CODIGO]])</f>
        <v>0</v>
      </c>
      <c r="I2122" s="28">
        <f>SUMIFS(Tabla16[ISR RET.],Tabla16[NUM],Tabla1[[#This Row],[CODIGO]])</f>
        <v>0</v>
      </c>
      <c r="J2122" s="28">
        <f>SUMIFS(Tabla16[IVA RET.],Tabla16[NUM],Tabla1[[#This Row],[CODIGO]])</f>
        <v>0</v>
      </c>
      <c r="K2122" t="str">
        <f>FIXED(Tabla1[[#This Row],[TASA 16%]],0)</f>
        <v>0</v>
      </c>
      <c r="L2122" t="str">
        <f>FIXED(Tabla1[[#This Row],[TASA 0%]],0)</f>
        <v>266,223</v>
      </c>
      <c r="M2122" t="str">
        <f>FIXED(Tabla1[[#This Row],[TASA EXE.]],0)</f>
        <v>0</v>
      </c>
      <c r="N2122" t="str">
        <f>FIXED(Tabla1[[#This Row],[IVA]],0)</f>
        <v>0</v>
      </c>
      <c r="O2122" t="str">
        <f>FIXED(Tabla1[[#This Row],[ISR RET]],0)</f>
        <v>0</v>
      </c>
      <c r="P2122" t="str">
        <f>FIXED(Tabla1[[#This Row],[IVA RET]],0)</f>
        <v>0</v>
      </c>
      <c r="R2122" s="35">
        <f>Tabla1[[#This Row],[TASA 16]]*16%</f>
        <v>0</v>
      </c>
    </row>
    <row r="2123" spans="2:18" x14ac:dyDescent="0.25">
      <c r="B2123" t="str">
        <f>'[1]210 Y RFC'!A2123</f>
        <v>TEC7105046M4</v>
      </c>
      <c r="C2123" t="str">
        <f>'[1]210 Y RFC'!B2123</f>
        <v>210-2120</v>
      </c>
      <c r="D2123" t="str">
        <f>'[1]210 Y RFC'!C2123</f>
        <v>TECNOFARMA SA DE CV</v>
      </c>
      <c r="E2123" s="28">
        <f>SUMIFS(Tabla16[TASA 16],Tabla16[NUM],Tabla1[[#This Row],[CODIGO]])</f>
        <v>0</v>
      </c>
      <c r="F2123" s="28">
        <f>SUMIFS(Tabla16[TASA 0%],Tabla16[NUM],Tabla1[[#This Row],[CODIGO]])</f>
        <v>0</v>
      </c>
      <c r="G2123" s="28">
        <f>SUMIFS(Tabla16[[EXENTO ]],Tabla16[NUM],Tabla1[[#This Row],[CODIGO]])</f>
        <v>0</v>
      </c>
      <c r="H2123" s="28">
        <f>SUMIFS(Tabla16[IVA],Tabla16[NUM],Tabla1[[#This Row],[CODIGO]])</f>
        <v>0</v>
      </c>
      <c r="I2123" s="28">
        <f>SUMIFS(Tabla16[ISR RET.],Tabla16[NUM],Tabla1[[#This Row],[CODIGO]])</f>
        <v>0</v>
      </c>
      <c r="J2123" s="28">
        <f>SUMIFS(Tabla16[IVA RET.],Tabla16[NUM],Tabla1[[#This Row],[CODIGO]])</f>
        <v>0</v>
      </c>
      <c r="K2123" t="str">
        <f>FIXED(Tabla1[[#This Row],[TASA 16%]],0)</f>
        <v>0</v>
      </c>
      <c r="L2123" t="str">
        <f>FIXED(Tabla1[[#This Row],[TASA 0%]],0)</f>
        <v>0</v>
      </c>
      <c r="M2123" t="str">
        <f>FIXED(Tabla1[[#This Row],[TASA EXE.]],0)</f>
        <v>0</v>
      </c>
      <c r="N2123" t="str">
        <f>FIXED(Tabla1[[#This Row],[IVA]],0)</f>
        <v>0</v>
      </c>
      <c r="O2123" t="str">
        <f>FIXED(Tabla1[[#This Row],[ISR RET]],0)</f>
        <v>0</v>
      </c>
      <c r="P2123" t="str">
        <f>FIXED(Tabla1[[#This Row],[IVA RET]],0)</f>
        <v>0</v>
      </c>
      <c r="R2123" s="35">
        <f>Tabla1[[#This Row],[TASA 16]]*16%</f>
        <v>0</v>
      </c>
    </row>
    <row r="2124" spans="2:18" x14ac:dyDescent="0.25">
      <c r="B2124" t="str">
        <f>'[1]210 Y RFC'!A2124</f>
        <v>DDA091102UP4</v>
      </c>
      <c r="C2124" t="str">
        <f>'[1]210 Y RFC'!B2124</f>
        <v>210-2121</v>
      </c>
      <c r="D2124" t="str">
        <f>'[1]210 Y RFC'!C2124</f>
        <v>DISTRIBUIDORA DAL SA DE CV</v>
      </c>
      <c r="E2124" s="28">
        <f>SUMIFS(Tabla16[TASA 16],Tabla16[NUM],Tabla1[[#This Row],[CODIGO]])</f>
        <v>0</v>
      </c>
      <c r="F2124" s="28">
        <f>SUMIFS(Tabla16[TASA 0%],Tabla16[NUM],Tabla1[[#This Row],[CODIGO]])</f>
        <v>0</v>
      </c>
      <c r="G2124" s="28">
        <f>SUMIFS(Tabla16[[EXENTO ]],Tabla16[NUM],Tabla1[[#This Row],[CODIGO]])</f>
        <v>0</v>
      </c>
      <c r="H2124" s="28">
        <f>SUMIFS(Tabla16[IVA],Tabla16[NUM],Tabla1[[#This Row],[CODIGO]])</f>
        <v>0</v>
      </c>
      <c r="I2124" s="28">
        <f>SUMIFS(Tabla16[ISR RET.],Tabla16[NUM],Tabla1[[#This Row],[CODIGO]])</f>
        <v>0</v>
      </c>
      <c r="J2124" s="28">
        <f>SUMIFS(Tabla16[IVA RET.],Tabla16[NUM],Tabla1[[#This Row],[CODIGO]])</f>
        <v>0</v>
      </c>
      <c r="K2124" t="str">
        <f>FIXED(Tabla1[[#This Row],[TASA 16%]],0)</f>
        <v>0</v>
      </c>
      <c r="L2124" t="str">
        <f>FIXED(Tabla1[[#This Row],[TASA 0%]],0)</f>
        <v>0</v>
      </c>
      <c r="M2124" t="str">
        <f>FIXED(Tabla1[[#This Row],[TASA EXE.]],0)</f>
        <v>0</v>
      </c>
      <c r="N2124" t="str">
        <f>FIXED(Tabla1[[#This Row],[IVA]],0)</f>
        <v>0</v>
      </c>
      <c r="O2124" t="str">
        <f>FIXED(Tabla1[[#This Row],[ISR RET]],0)</f>
        <v>0</v>
      </c>
      <c r="P2124" t="str">
        <f>FIXED(Tabla1[[#This Row],[IVA RET]],0)</f>
        <v>0</v>
      </c>
      <c r="R2124" s="35">
        <f>Tabla1[[#This Row],[TASA 16]]*16%</f>
        <v>0</v>
      </c>
    </row>
    <row r="2125" spans="2:18" x14ac:dyDescent="0.25">
      <c r="B2125" t="str">
        <f>'[1]210 Y RFC'!A2125</f>
        <v>AME830511BD0</v>
      </c>
      <c r="C2125" t="str">
        <f>'[1]210 Y RFC'!B2125</f>
        <v>210-2122</v>
      </c>
      <c r="D2125" t="str">
        <f>'[1]210 Y RFC'!C2125</f>
        <v>ANTIBIOTICOS DE MEXICO SA DE CV</v>
      </c>
      <c r="E2125" s="28">
        <f>SUMIFS(Tabla16[TASA 16],Tabla16[NUM],Tabla1[[#This Row],[CODIGO]])</f>
        <v>0</v>
      </c>
      <c r="F2125" s="28">
        <f>SUMIFS(Tabla16[TASA 0%],Tabla16[NUM],Tabla1[[#This Row],[CODIGO]])</f>
        <v>0</v>
      </c>
      <c r="G2125" s="28">
        <f>SUMIFS(Tabla16[[EXENTO ]],Tabla16[NUM],Tabla1[[#This Row],[CODIGO]])</f>
        <v>0</v>
      </c>
      <c r="H2125" s="28">
        <f>SUMIFS(Tabla16[IVA],Tabla16[NUM],Tabla1[[#This Row],[CODIGO]])</f>
        <v>0</v>
      </c>
      <c r="I2125" s="28">
        <f>SUMIFS(Tabla16[ISR RET.],Tabla16[NUM],Tabla1[[#This Row],[CODIGO]])</f>
        <v>0</v>
      </c>
      <c r="J2125" s="28">
        <f>SUMIFS(Tabla16[IVA RET.],Tabla16[NUM],Tabla1[[#This Row],[CODIGO]])</f>
        <v>0</v>
      </c>
      <c r="K2125" t="str">
        <f>FIXED(Tabla1[[#This Row],[TASA 16%]],0)</f>
        <v>0</v>
      </c>
      <c r="L2125" t="str">
        <f>FIXED(Tabla1[[#This Row],[TASA 0%]],0)</f>
        <v>0</v>
      </c>
      <c r="M2125" t="str">
        <f>FIXED(Tabla1[[#This Row],[TASA EXE.]],0)</f>
        <v>0</v>
      </c>
      <c r="N2125" t="str">
        <f>FIXED(Tabla1[[#This Row],[IVA]],0)</f>
        <v>0</v>
      </c>
      <c r="O2125" t="str">
        <f>FIXED(Tabla1[[#This Row],[ISR RET]],0)</f>
        <v>0</v>
      </c>
      <c r="P2125" t="str">
        <f>FIXED(Tabla1[[#This Row],[IVA RET]],0)</f>
        <v>0</v>
      </c>
      <c r="R2125" s="35">
        <f>Tabla1[[#This Row],[TASA 16]]*16%</f>
        <v>0</v>
      </c>
    </row>
    <row r="2126" spans="2:18" x14ac:dyDescent="0.25">
      <c r="B2126" t="str">
        <f>'[1]210 Y RFC'!A2126</f>
        <v>AFM0708132QA</v>
      </c>
      <c r="C2126" t="str">
        <f>'[1]210 Y RFC'!B2126</f>
        <v>210-2123</v>
      </c>
      <c r="D2126" t="str">
        <f>'[1]210 Y RFC'!C2126</f>
        <v>ALIMENTOS FUNCIONALES DE MEXICO SA DE CV</v>
      </c>
      <c r="E2126" s="28">
        <f>SUMIFS(Tabla16[TASA 16],Tabla16[NUM],Tabla1[[#This Row],[CODIGO]])</f>
        <v>0</v>
      </c>
      <c r="F2126" s="28">
        <f>SUMIFS(Tabla16[TASA 0%],Tabla16[NUM],Tabla1[[#This Row],[CODIGO]])</f>
        <v>0</v>
      </c>
      <c r="G2126" s="28">
        <f>SUMIFS(Tabla16[[EXENTO ]],Tabla16[NUM],Tabla1[[#This Row],[CODIGO]])</f>
        <v>0</v>
      </c>
      <c r="H2126" s="28">
        <f>SUMIFS(Tabla16[IVA],Tabla16[NUM],Tabla1[[#This Row],[CODIGO]])</f>
        <v>0</v>
      </c>
      <c r="I2126" s="28">
        <f>SUMIFS(Tabla16[ISR RET.],Tabla16[NUM],Tabla1[[#This Row],[CODIGO]])</f>
        <v>0</v>
      </c>
      <c r="J2126" s="28">
        <f>SUMIFS(Tabla16[IVA RET.],Tabla16[NUM],Tabla1[[#This Row],[CODIGO]])</f>
        <v>0</v>
      </c>
      <c r="K2126" t="str">
        <f>FIXED(Tabla1[[#This Row],[TASA 16%]],0)</f>
        <v>0</v>
      </c>
      <c r="L2126" t="str">
        <f>FIXED(Tabla1[[#This Row],[TASA 0%]],0)</f>
        <v>0</v>
      </c>
      <c r="M2126" t="str">
        <f>FIXED(Tabla1[[#This Row],[TASA EXE.]],0)</f>
        <v>0</v>
      </c>
      <c r="N2126" t="str">
        <f>FIXED(Tabla1[[#This Row],[IVA]],0)</f>
        <v>0</v>
      </c>
      <c r="O2126" t="str">
        <f>FIXED(Tabla1[[#This Row],[ISR RET]],0)</f>
        <v>0</v>
      </c>
      <c r="P2126" t="str">
        <f>FIXED(Tabla1[[#This Row],[IVA RET]],0)</f>
        <v>0</v>
      </c>
      <c r="R2126" s="35">
        <f>Tabla1[[#This Row],[TASA 16]]*16%</f>
        <v>0</v>
      </c>
    </row>
    <row r="2127" spans="2:18" x14ac:dyDescent="0.25">
      <c r="B2127" t="str">
        <f>'[1]210 Y RFC'!A2127</f>
        <v>DEHV900428U21</v>
      </c>
      <c r="C2127" t="str">
        <f>'[1]210 Y RFC'!B2127</f>
        <v>210-2124</v>
      </c>
      <c r="D2127" t="str">
        <f>'[1]210 Y RFC'!C2127</f>
        <v>DELGADILLO HINOJOSA VICTORIANA</v>
      </c>
      <c r="E2127" s="28">
        <f>SUMIFS(Tabla16[TASA 16],Tabla16[NUM],Tabla1[[#This Row],[CODIGO]])</f>
        <v>0</v>
      </c>
      <c r="F2127" s="28">
        <f>SUMIFS(Tabla16[TASA 0%],Tabla16[NUM],Tabla1[[#This Row],[CODIGO]])</f>
        <v>0</v>
      </c>
      <c r="G2127" s="28">
        <f>SUMIFS(Tabla16[[EXENTO ]],Tabla16[NUM],Tabla1[[#This Row],[CODIGO]])</f>
        <v>0</v>
      </c>
      <c r="H2127" s="28">
        <f>SUMIFS(Tabla16[IVA],Tabla16[NUM],Tabla1[[#This Row],[CODIGO]])</f>
        <v>0</v>
      </c>
      <c r="I2127" s="28">
        <f>SUMIFS(Tabla16[ISR RET.],Tabla16[NUM],Tabla1[[#This Row],[CODIGO]])</f>
        <v>0</v>
      </c>
      <c r="J2127" s="28">
        <f>SUMIFS(Tabla16[IVA RET.],Tabla16[NUM],Tabla1[[#This Row],[CODIGO]])</f>
        <v>0</v>
      </c>
      <c r="K2127" t="str">
        <f>FIXED(Tabla1[[#This Row],[TASA 16%]],0)</f>
        <v>0</v>
      </c>
      <c r="L2127" t="str">
        <f>FIXED(Tabla1[[#This Row],[TASA 0%]],0)</f>
        <v>0</v>
      </c>
      <c r="M2127" t="str">
        <f>FIXED(Tabla1[[#This Row],[TASA EXE.]],0)</f>
        <v>0</v>
      </c>
      <c r="N2127" t="str">
        <f>FIXED(Tabla1[[#This Row],[IVA]],0)</f>
        <v>0</v>
      </c>
      <c r="O2127" t="str">
        <f>FIXED(Tabla1[[#This Row],[ISR RET]],0)</f>
        <v>0</v>
      </c>
      <c r="P2127" t="str">
        <f>FIXED(Tabla1[[#This Row],[IVA RET]],0)</f>
        <v>0</v>
      </c>
      <c r="R2127" s="35">
        <f>Tabla1[[#This Row],[TASA 16]]*16%</f>
        <v>0</v>
      </c>
    </row>
    <row r="2128" spans="2:18" x14ac:dyDescent="0.25">
      <c r="B2128" t="str">
        <f>'[1]210 Y RFC'!A2128</f>
        <v>CLE050305BL6</v>
      </c>
      <c r="C2128" t="str">
        <f>'[1]210 Y RFC'!B2128</f>
        <v>210-2125</v>
      </c>
      <c r="D2128" t="str">
        <f>'[1]210 Y RFC'!C2128</f>
        <v>CAMPOLEAL S DE RL DE CV</v>
      </c>
      <c r="E2128" s="28">
        <f>SUMIFS(Tabla16[TASA 16],Tabla16[NUM],Tabla1[[#This Row],[CODIGO]])</f>
        <v>0</v>
      </c>
      <c r="F2128" s="28">
        <f>SUMIFS(Tabla16[TASA 0%],Tabla16[NUM],Tabla1[[#This Row],[CODIGO]])</f>
        <v>0</v>
      </c>
      <c r="G2128" s="28">
        <f>SUMIFS(Tabla16[[EXENTO ]],Tabla16[NUM],Tabla1[[#This Row],[CODIGO]])</f>
        <v>0</v>
      </c>
      <c r="H2128" s="28">
        <f>SUMIFS(Tabla16[IVA],Tabla16[NUM],Tabla1[[#This Row],[CODIGO]])</f>
        <v>0</v>
      </c>
      <c r="I2128" s="28">
        <f>SUMIFS(Tabla16[ISR RET.],Tabla16[NUM],Tabla1[[#This Row],[CODIGO]])</f>
        <v>0</v>
      </c>
      <c r="J2128" s="28">
        <f>SUMIFS(Tabla16[IVA RET.],Tabla16[NUM],Tabla1[[#This Row],[CODIGO]])</f>
        <v>0</v>
      </c>
      <c r="K2128" t="str">
        <f>FIXED(Tabla1[[#This Row],[TASA 16%]],0)</f>
        <v>0</v>
      </c>
      <c r="L2128" t="str">
        <f>FIXED(Tabla1[[#This Row],[TASA 0%]],0)</f>
        <v>0</v>
      </c>
      <c r="M2128" t="str">
        <f>FIXED(Tabla1[[#This Row],[TASA EXE.]],0)</f>
        <v>0</v>
      </c>
      <c r="N2128" t="str">
        <f>FIXED(Tabla1[[#This Row],[IVA]],0)</f>
        <v>0</v>
      </c>
      <c r="O2128" t="str">
        <f>FIXED(Tabla1[[#This Row],[ISR RET]],0)</f>
        <v>0</v>
      </c>
      <c r="P2128" t="str">
        <f>FIXED(Tabla1[[#This Row],[IVA RET]],0)</f>
        <v>0</v>
      </c>
      <c r="R2128" s="35">
        <f>Tabla1[[#This Row],[TASA 16]]*16%</f>
        <v>0</v>
      </c>
    </row>
    <row r="2129" spans="2:18" x14ac:dyDescent="0.25">
      <c r="B2129" t="str">
        <f>'[1]210 Y RFC'!A2129</f>
        <v>PIVG680924NL0</v>
      </c>
      <c r="C2129" t="str">
        <f>'[1]210 Y RFC'!B2129</f>
        <v>210-2126</v>
      </c>
      <c r="D2129" t="str">
        <f>'[1]210 Y RFC'!C2129</f>
        <v>PINEDA VELAZQUEZ GERARDO</v>
      </c>
      <c r="E2129" s="28">
        <f>SUMIFS(Tabla16[TASA 16],Tabla16[NUM],Tabla1[[#This Row],[CODIGO]])</f>
        <v>0</v>
      </c>
      <c r="F2129" s="28">
        <f>SUMIFS(Tabla16[TASA 0%],Tabla16[NUM],Tabla1[[#This Row],[CODIGO]])</f>
        <v>0</v>
      </c>
      <c r="G2129" s="28">
        <f>SUMIFS(Tabla16[[EXENTO ]],Tabla16[NUM],Tabla1[[#This Row],[CODIGO]])</f>
        <v>0</v>
      </c>
      <c r="H2129" s="28">
        <f>SUMIFS(Tabla16[IVA],Tabla16[NUM],Tabla1[[#This Row],[CODIGO]])</f>
        <v>0</v>
      </c>
      <c r="I2129" s="28">
        <f>SUMIFS(Tabla16[ISR RET.],Tabla16[NUM],Tabla1[[#This Row],[CODIGO]])</f>
        <v>0</v>
      </c>
      <c r="J2129" s="28">
        <f>SUMIFS(Tabla16[IVA RET.],Tabla16[NUM],Tabla1[[#This Row],[CODIGO]])</f>
        <v>0</v>
      </c>
      <c r="K2129" t="str">
        <f>FIXED(Tabla1[[#This Row],[TASA 16%]],0)</f>
        <v>0</v>
      </c>
      <c r="L2129" t="str">
        <f>FIXED(Tabla1[[#This Row],[TASA 0%]],0)</f>
        <v>0</v>
      </c>
      <c r="M2129" t="str">
        <f>FIXED(Tabla1[[#This Row],[TASA EXE.]],0)</f>
        <v>0</v>
      </c>
      <c r="N2129" t="str">
        <f>FIXED(Tabla1[[#This Row],[IVA]],0)</f>
        <v>0</v>
      </c>
      <c r="O2129" t="str">
        <f>FIXED(Tabla1[[#This Row],[ISR RET]],0)</f>
        <v>0</v>
      </c>
      <c r="P2129" t="str">
        <f>FIXED(Tabla1[[#This Row],[IVA RET]],0)</f>
        <v>0</v>
      </c>
      <c r="R2129" s="35">
        <f>Tabla1[[#This Row],[TASA 16]]*16%</f>
        <v>0</v>
      </c>
    </row>
    <row r="2130" spans="2:18" x14ac:dyDescent="0.25">
      <c r="B2130" t="str">
        <f>'[1]210 Y RFC'!A2130</f>
        <v>PLH081017450</v>
      </c>
      <c r="C2130" t="str">
        <f>'[1]210 Y RFC'!B2130</f>
        <v>210-2127</v>
      </c>
      <c r="D2130" t="str">
        <f>'[1]210 Y RFC'!C2130</f>
        <v>PRODUCTOS LACTEOS HACIENDA AGUA BLANCA SC DE RL DE CV</v>
      </c>
      <c r="E2130" s="28">
        <f>SUMIFS(Tabla16[TASA 16],Tabla16[NUM],Tabla1[[#This Row],[CODIGO]])</f>
        <v>0</v>
      </c>
      <c r="F2130" s="28">
        <f>SUMIFS(Tabla16[TASA 0%],Tabla16[NUM],Tabla1[[#This Row],[CODIGO]])</f>
        <v>0</v>
      </c>
      <c r="G2130" s="28">
        <f>SUMIFS(Tabla16[[EXENTO ]],Tabla16[NUM],Tabla1[[#This Row],[CODIGO]])</f>
        <v>0</v>
      </c>
      <c r="H2130" s="28">
        <f>SUMIFS(Tabla16[IVA],Tabla16[NUM],Tabla1[[#This Row],[CODIGO]])</f>
        <v>0</v>
      </c>
      <c r="I2130" s="28">
        <f>SUMIFS(Tabla16[ISR RET.],Tabla16[NUM],Tabla1[[#This Row],[CODIGO]])</f>
        <v>0</v>
      </c>
      <c r="J2130" s="28">
        <f>SUMIFS(Tabla16[IVA RET.],Tabla16[NUM],Tabla1[[#This Row],[CODIGO]])</f>
        <v>0</v>
      </c>
      <c r="K2130" t="str">
        <f>FIXED(Tabla1[[#This Row],[TASA 16%]],0)</f>
        <v>0</v>
      </c>
      <c r="L2130" t="str">
        <f>FIXED(Tabla1[[#This Row],[TASA 0%]],0)</f>
        <v>0</v>
      </c>
      <c r="M2130" t="str">
        <f>FIXED(Tabla1[[#This Row],[TASA EXE.]],0)</f>
        <v>0</v>
      </c>
      <c r="N2130" t="str">
        <f>FIXED(Tabla1[[#This Row],[IVA]],0)</f>
        <v>0</v>
      </c>
      <c r="O2130" t="str">
        <f>FIXED(Tabla1[[#This Row],[ISR RET]],0)</f>
        <v>0</v>
      </c>
      <c r="P2130" t="str">
        <f>FIXED(Tabla1[[#This Row],[IVA RET]],0)</f>
        <v>0</v>
      </c>
      <c r="R2130" s="35">
        <f>Tabla1[[#This Row],[TASA 16]]*16%</f>
        <v>0</v>
      </c>
    </row>
    <row r="2131" spans="2:18" x14ac:dyDescent="0.25">
      <c r="B2131" t="str">
        <f>'[1]210 Y RFC'!A2131</f>
        <v>LOGL8103127C7</v>
      </c>
      <c r="C2131" t="str">
        <f>'[1]210 Y RFC'!B2131</f>
        <v>210-2128</v>
      </c>
      <c r="D2131" t="str">
        <f>'[1]210 Y RFC'!C2131</f>
        <v>LOZA GUZMAN MARIA LILIANA</v>
      </c>
      <c r="E2131" s="28">
        <f>SUMIFS(Tabla16[TASA 16],Tabla16[NUM],Tabla1[[#This Row],[CODIGO]])</f>
        <v>0</v>
      </c>
      <c r="F2131" s="28">
        <f>SUMIFS(Tabla16[TASA 0%],Tabla16[NUM],Tabla1[[#This Row],[CODIGO]])</f>
        <v>0</v>
      </c>
      <c r="G2131" s="28">
        <f>SUMIFS(Tabla16[[EXENTO ]],Tabla16[NUM],Tabla1[[#This Row],[CODIGO]])</f>
        <v>0</v>
      </c>
      <c r="H2131" s="28">
        <f>SUMIFS(Tabla16[IVA],Tabla16[NUM],Tabla1[[#This Row],[CODIGO]])</f>
        <v>0</v>
      </c>
      <c r="I2131" s="28">
        <f>SUMIFS(Tabla16[ISR RET.],Tabla16[NUM],Tabla1[[#This Row],[CODIGO]])</f>
        <v>0</v>
      </c>
      <c r="J2131" s="28">
        <f>SUMIFS(Tabla16[IVA RET.],Tabla16[NUM],Tabla1[[#This Row],[CODIGO]])</f>
        <v>0</v>
      </c>
      <c r="K2131" t="str">
        <f>FIXED(Tabla1[[#This Row],[TASA 16%]],0)</f>
        <v>0</v>
      </c>
      <c r="L2131" t="str">
        <f>FIXED(Tabla1[[#This Row],[TASA 0%]],0)</f>
        <v>0</v>
      </c>
      <c r="M2131" t="str">
        <f>FIXED(Tabla1[[#This Row],[TASA EXE.]],0)</f>
        <v>0</v>
      </c>
      <c r="N2131" t="str">
        <f>FIXED(Tabla1[[#This Row],[IVA]],0)</f>
        <v>0</v>
      </c>
      <c r="O2131" t="str">
        <f>FIXED(Tabla1[[#This Row],[ISR RET]],0)</f>
        <v>0</v>
      </c>
      <c r="P2131" t="str">
        <f>FIXED(Tabla1[[#This Row],[IVA RET]],0)</f>
        <v>0</v>
      </c>
      <c r="R2131" s="35">
        <f>Tabla1[[#This Row],[TASA 16]]*16%</f>
        <v>0</v>
      </c>
    </row>
    <row r="2132" spans="2:18" x14ac:dyDescent="0.25">
      <c r="B2132" t="str">
        <f>'[1]210 Y RFC'!A2132</f>
        <v>CAGM750127758</v>
      </c>
      <c r="C2132" t="str">
        <f>'[1]210 Y RFC'!B2132</f>
        <v>210-2129</v>
      </c>
      <c r="D2132" t="str">
        <f>'[1]210 Y RFC'!C2132</f>
        <v>CAMPOS GONZALEZ MANUEL IGNACIO</v>
      </c>
      <c r="E2132" s="28">
        <f>SUMIFS(Tabla16[TASA 16],Tabla16[NUM],Tabla1[[#This Row],[CODIGO]])</f>
        <v>0</v>
      </c>
      <c r="F2132" s="28">
        <f>SUMIFS(Tabla16[TASA 0%],Tabla16[NUM],Tabla1[[#This Row],[CODIGO]])</f>
        <v>0</v>
      </c>
      <c r="G2132" s="28">
        <f>SUMIFS(Tabla16[[EXENTO ]],Tabla16[NUM],Tabla1[[#This Row],[CODIGO]])</f>
        <v>0</v>
      </c>
      <c r="H2132" s="28">
        <f>SUMIFS(Tabla16[IVA],Tabla16[NUM],Tabla1[[#This Row],[CODIGO]])</f>
        <v>0</v>
      </c>
      <c r="I2132" s="28">
        <f>SUMIFS(Tabla16[ISR RET.],Tabla16[NUM],Tabla1[[#This Row],[CODIGO]])</f>
        <v>0</v>
      </c>
      <c r="J2132" s="28">
        <f>SUMIFS(Tabla16[IVA RET.],Tabla16[NUM],Tabla1[[#This Row],[CODIGO]])</f>
        <v>0</v>
      </c>
      <c r="K2132" t="str">
        <f>FIXED(Tabla1[[#This Row],[TASA 16%]],0)</f>
        <v>0</v>
      </c>
      <c r="L2132" t="str">
        <f>FIXED(Tabla1[[#This Row],[TASA 0%]],0)</f>
        <v>0</v>
      </c>
      <c r="M2132" t="str">
        <f>FIXED(Tabla1[[#This Row],[TASA EXE.]],0)</f>
        <v>0</v>
      </c>
      <c r="N2132" t="str">
        <f>FIXED(Tabla1[[#This Row],[IVA]],0)</f>
        <v>0</v>
      </c>
      <c r="O2132" t="str">
        <f>FIXED(Tabla1[[#This Row],[ISR RET]],0)</f>
        <v>0</v>
      </c>
      <c r="P2132" t="str">
        <f>FIXED(Tabla1[[#This Row],[IVA RET]],0)</f>
        <v>0</v>
      </c>
      <c r="R2132" s="35">
        <f>Tabla1[[#This Row],[TASA 16]]*16%</f>
        <v>0</v>
      </c>
    </row>
    <row r="2133" spans="2:18" x14ac:dyDescent="0.25">
      <c r="B2133" t="str">
        <f>'[1]210 Y RFC'!A2133</f>
        <v>TRA990803UA9</v>
      </c>
      <c r="C2133" t="str">
        <f>'[1]210 Y RFC'!B2133</f>
        <v>210-2130</v>
      </c>
      <c r="D2133" t="str">
        <f>'[1]210 Y RFC'!C2133</f>
        <v>TALLER Y REFACCIONES ALEJANDRO SA DE CV</v>
      </c>
      <c r="E2133" s="28">
        <f>SUMIFS(Tabla16[TASA 16],Tabla16[NUM],Tabla1[[#This Row],[CODIGO]])</f>
        <v>0</v>
      </c>
      <c r="F2133" s="28">
        <f>SUMIFS(Tabla16[TASA 0%],Tabla16[NUM],Tabla1[[#This Row],[CODIGO]])</f>
        <v>0</v>
      </c>
      <c r="G2133" s="28">
        <f>SUMIFS(Tabla16[[EXENTO ]],Tabla16[NUM],Tabla1[[#This Row],[CODIGO]])</f>
        <v>0</v>
      </c>
      <c r="H2133" s="28">
        <f>SUMIFS(Tabla16[IVA],Tabla16[NUM],Tabla1[[#This Row],[CODIGO]])</f>
        <v>0</v>
      </c>
      <c r="I2133" s="28">
        <f>SUMIFS(Tabla16[ISR RET.],Tabla16[NUM],Tabla1[[#This Row],[CODIGO]])</f>
        <v>0</v>
      </c>
      <c r="J2133" s="28">
        <f>SUMIFS(Tabla16[IVA RET.],Tabla16[NUM],Tabla1[[#This Row],[CODIGO]])</f>
        <v>0</v>
      </c>
      <c r="K2133" t="str">
        <f>FIXED(Tabla1[[#This Row],[TASA 16%]],0)</f>
        <v>0</v>
      </c>
      <c r="L2133" t="str">
        <f>FIXED(Tabla1[[#This Row],[TASA 0%]],0)</f>
        <v>0</v>
      </c>
      <c r="M2133" t="str">
        <f>FIXED(Tabla1[[#This Row],[TASA EXE.]],0)</f>
        <v>0</v>
      </c>
      <c r="N2133" t="str">
        <f>FIXED(Tabla1[[#This Row],[IVA]],0)</f>
        <v>0</v>
      </c>
      <c r="O2133" t="str">
        <f>FIXED(Tabla1[[#This Row],[ISR RET]],0)</f>
        <v>0</v>
      </c>
      <c r="P2133" t="str">
        <f>FIXED(Tabla1[[#This Row],[IVA RET]],0)</f>
        <v>0</v>
      </c>
      <c r="R2133" s="35">
        <f>Tabla1[[#This Row],[TASA 16]]*16%</f>
        <v>0</v>
      </c>
    </row>
    <row r="2134" spans="2:18" x14ac:dyDescent="0.25">
      <c r="B2134" t="str">
        <f>'[1]210 Y RFC'!A2134</f>
        <v>RIND8607021H7</v>
      </c>
      <c r="C2134" t="str">
        <f>'[1]210 Y RFC'!B2134</f>
        <v>210-2131</v>
      </c>
      <c r="D2134" t="str">
        <f>'[1]210 Y RFC'!C2134</f>
        <v>RIVERA NAVARRO DIEGO</v>
      </c>
      <c r="E2134" s="28">
        <f>SUMIFS(Tabla16[TASA 16],Tabla16[NUM],Tabla1[[#This Row],[CODIGO]])</f>
        <v>0</v>
      </c>
      <c r="F2134" s="28">
        <f>SUMIFS(Tabla16[TASA 0%],Tabla16[NUM],Tabla1[[#This Row],[CODIGO]])</f>
        <v>0</v>
      </c>
      <c r="G2134" s="28">
        <f>SUMIFS(Tabla16[[EXENTO ]],Tabla16[NUM],Tabla1[[#This Row],[CODIGO]])</f>
        <v>0</v>
      </c>
      <c r="H2134" s="28">
        <f>SUMIFS(Tabla16[IVA],Tabla16[NUM],Tabla1[[#This Row],[CODIGO]])</f>
        <v>0</v>
      </c>
      <c r="I2134" s="28">
        <f>SUMIFS(Tabla16[ISR RET.],Tabla16[NUM],Tabla1[[#This Row],[CODIGO]])</f>
        <v>0</v>
      </c>
      <c r="J2134" s="28">
        <f>SUMIFS(Tabla16[IVA RET.],Tabla16[NUM],Tabla1[[#This Row],[CODIGO]])</f>
        <v>0</v>
      </c>
      <c r="K2134" t="str">
        <f>FIXED(Tabla1[[#This Row],[TASA 16%]],0)</f>
        <v>0</v>
      </c>
      <c r="L2134" t="str">
        <f>FIXED(Tabla1[[#This Row],[TASA 0%]],0)</f>
        <v>0</v>
      </c>
      <c r="M2134" t="str">
        <f>FIXED(Tabla1[[#This Row],[TASA EXE.]],0)</f>
        <v>0</v>
      </c>
      <c r="N2134" t="str">
        <f>FIXED(Tabla1[[#This Row],[IVA]],0)</f>
        <v>0</v>
      </c>
      <c r="O2134" t="str">
        <f>FIXED(Tabla1[[#This Row],[ISR RET]],0)</f>
        <v>0</v>
      </c>
      <c r="P2134" t="str">
        <f>FIXED(Tabla1[[#This Row],[IVA RET]],0)</f>
        <v>0</v>
      </c>
      <c r="R2134" s="35">
        <f>Tabla1[[#This Row],[TASA 16]]*16%</f>
        <v>0</v>
      </c>
    </row>
    <row r="2135" spans="2:18" x14ac:dyDescent="0.25">
      <c r="B2135" t="str">
        <f>'[1]210 Y RFC'!A2135</f>
        <v>NAGA840114CK0</v>
      </c>
      <c r="C2135" t="str">
        <f>'[1]210 Y RFC'!B2135</f>
        <v>210-2132</v>
      </c>
      <c r="D2135" t="str">
        <f>'[1]210 Y RFC'!C2135</f>
        <v>NAVARRO GUTIERREZ ALEJANDRO</v>
      </c>
      <c r="E2135" s="28">
        <f>SUMIFS(Tabla16[TASA 16],Tabla16[NUM],Tabla1[[#This Row],[CODIGO]])</f>
        <v>5600</v>
      </c>
      <c r="F2135" s="28">
        <f>SUMIFS(Tabla16[TASA 0%],Tabla16[NUM],Tabla1[[#This Row],[CODIGO]])</f>
        <v>0</v>
      </c>
      <c r="G2135" s="28">
        <f>SUMIFS(Tabla16[[EXENTO ]],Tabla16[NUM],Tabla1[[#This Row],[CODIGO]])</f>
        <v>0</v>
      </c>
      <c r="H2135" s="28">
        <f>SUMIFS(Tabla16[IVA],Tabla16[NUM],Tabla1[[#This Row],[CODIGO]])</f>
        <v>896</v>
      </c>
      <c r="I2135" s="28">
        <f>SUMIFS(Tabla16[ISR RET.],Tabla16[NUM],Tabla1[[#This Row],[CODIGO]])</f>
        <v>0</v>
      </c>
      <c r="J2135" s="28">
        <f>SUMIFS(Tabla16[IVA RET.],Tabla16[NUM],Tabla1[[#This Row],[CODIGO]])</f>
        <v>0</v>
      </c>
      <c r="K2135" t="str">
        <f>FIXED(Tabla1[[#This Row],[TASA 16%]],0)</f>
        <v>5,600</v>
      </c>
      <c r="L2135" t="str">
        <f>FIXED(Tabla1[[#This Row],[TASA 0%]],0)</f>
        <v>0</v>
      </c>
      <c r="M2135" t="str">
        <f>FIXED(Tabla1[[#This Row],[TASA EXE.]],0)</f>
        <v>0</v>
      </c>
      <c r="N2135" t="str">
        <f>FIXED(Tabla1[[#This Row],[IVA]],0)</f>
        <v>896</v>
      </c>
      <c r="O2135" t="str">
        <f>FIXED(Tabla1[[#This Row],[ISR RET]],0)</f>
        <v>0</v>
      </c>
      <c r="P2135" t="str">
        <f>FIXED(Tabla1[[#This Row],[IVA RET]],0)</f>
        <v>0</v>
      </c>
      <c r="R2135" s="35">
        <f>Tabla1[[#This Row],[TASA 16]]*16%</f>
        <v>896</v>
      </c>
    </row>
    <row r="2136" spans="2:18" x14ac:dyDescent="0.25">
      <c r="B2136" t="str">
        <f>'[1]210 Y RFC'!A2136</f>
        <v>TEL050831TQ7</v>
      </c>
      <c r="C2136" t="str">
        <f>'[1]210 Y RFC'!B2136</f>
        <v>210-2133</v>
      </c>
      <c r="D2136" t="str">
        <f>'[1]210 Y RFC'!C2136</f>
        <v>TELOSAC SA DE CV</v>
      </c>
      <c r="E2136" s="28">
        <f>SUMIFS(Tabla16[TASA 16],Tabla16[NUM],Tabla1[[#This Row],[CODIGO]])</f>
        <v>0</v>
      </c>
      <c r="F2136" s="28">
        <f>SUMIFS(Tabla16[TASA 0%],Tabla16[NUM],Tabla1[[#This Row],[CODIGO]])</f>
        <v>0</v>
      </c>
      <c r="G2136" s="28">
        <f>SUMIFS(Tabla16[[EXENTO ]],Tabla16[NUM],Tabla1[[#This Row],[CODIGO]])</f>
        <v>0</v>
      </c>
      <c r="H2136" s="28">
        <f>SUMIFS(Tabla16[IVA],Tabla16[NUM],Tabla1[[#This Row],[CODIGO]])</f>
        <v>0</v>
      </c>
      <c r="I2136" s="28">
        <f>SUMIFS(Tabla16[ISR RET.],Tabla16[NUM],Tabla1[[#This Row],[CODIGO]])</f>
        <v>0</v>
      </c>
      <c r="J2136" s="28">
        <f>SUMIFS(Tabla16[IVA RET.],Tabla16[NUM],Tabla1[[#This Row],[CODIGO]])</f>
        <v>0</v>
      </c>
      <c r="K2136" t="str">
        <f>FIXED(Tabla1[[#This Row],[TASA 16%]],0)</f>
        <v>0</v>
      </c>
      <c r="L2136" t="str">
        <f>FIXED(Tabla1[[#This Row],[TASA 0%]],0)</f>
        <v>0</v>
      </c>
      <c r="M2136" t="str">
        <f>FIXED(Tabla1[[#This Row],[TASA EXE.]],0)</f>
        <v>0</v>
      </c>
      <c r="N2136" t="str">
        <f>FIXED(Tabla1[[#This Row],[IVA]],0)</f>
        <v>0</v>
      </c>
      <c r="O2136" t="str">
        <f>FIXED(Tabla1[[#This Row],[ISR RET]],0)</f>
        <v>0</v>
      </c>
      <c r="P2136" t="str">
        <f>FIXED(Tabla1[[#This Row],[IVA RET]],0)</f>
        <v>0</v>
      </c>
      <c r="R2136" s="35">
        <f>Tabla1[[#This Row],[TASA 16]]*16%</f>
        <v>0</v>
      </c>
    </row>
    <row r="2137" spans="2:18" x14ac:dyDescent="0.25">
      <c r="B2137" t="str">
        <f>'[1]210 Y RFC'!A2137</f>
        <v>NACL600619NU0</v>
      </c>
      <c r="C2137" t="str">
        <f>'[1]210 Y RFC'!B2137</f>
        <v>210-2134</v>
      </c>
      <c r="D2137" t="str">
        <f>'[1]210 Y RFC'!C2137</f>
        <v>NAVARRO CASILLAS LUIS EUGENIO</v>
      </c>
      <c r="E2137" s="28">
        <f>SUMIFS(Tabla16[TASA 16],Tabla16[NUM],Tabla1[[#This Row],[CODIGO]])</f>
        <v>0</v>
      </c>
      <c r="F2137" s="28">
        <f>SUMIFS(Tabla16[TASA 0%],Tabla16[NUM],Tabla1[[#This Row],[CODIGO]])</f>
        <v>0</v>
      </c>
      <c r="G2137" s="28">
        <f>SUMIFS(Tabla16[[EXENTO ]],Tabla16[NUM],Tabla1[[#This Row],[CODIGO]])</f>
        <v>0</v>
      </c>
      <c r="H2137" s="28">
        <f>SUMIFS(Tabla16[IVA],Tabla16[NUM],Tabla1[[#This Row],[CODIGO]])</f>
        <v>0</v>
      </c>
      <c r="I2137" s="28">
        <f>SUMIFS(Tabla16[ISR RET.],Tabla16[NUM],Tabla1[[#This Row],[CODIGO]])</f>
        <v>0</v>
      </c>
      <c r="J2137" s="28">
        <f>SUMIFS(Tabla16[IVA RET.],Tabla16[NUM],Tabla1[[#This Row],[CODIGO]])</f>
        <v>0</v>
      </c>
      <c r="K2137" t="str">
        <f>FIXED(Tabla1[[#This Row],[TASA 16%]],0)</f>
        <v>0</v>
      </c>
      <c r="L2137" t="str">
        <f>FIXED(Tabla1[[#This Row],[TASA 0%]],0)</f>
        <v>0</v>
      </c>
      <c r="M2137" t="str">
        <f>FIXED(Tabla1[[#This Row],[TASA EXE.]],0)</f>
        <v>0</v>
      </c>
      <c r="N2137" t="str">
        <f>FIXED(Tabla1[[#This Row],[IVA]],0)</f>
        <v>0</v>
      </c>
      <c r="O2137" t="str">
        <f>FIXED(Tabla1[[#This Row],[ISR RET]],0)</f>
        <v>0</v>
      </c>
      <c r="P2137" t="str">
        <f>FIXED(Tabla1[[#This Row],[IVA RET]],0)</f>
        <v>0</v>
      </c>
      <c r="R2137" s="35">
        <f>Tabla1[[#This Row],[TASA 16]]*16%</f>
        <v>0</v>
      </c>
    </row>
    <row r="2138" spans="2:18" x14ac:dyDescent="0.25">
      <c r="B2138" t="str">
        <f>'[1]210 Y RFC'!A2138</f>
        <v>SVI1003104T9</v>
      </c>
      <c r="C2138" t="str">
        <f>'[1]210 Y RFC'!B2138</f>
        <v>210-2135</v>
      </c>
      <c r="D2138" t="str">
        <f>'[1]210 Y RFC'!C2138</f>
        <v>SOCO VIC S DE RL DE CV</v>
      </c>
      <c r="E2138" s="28">
        <f>SUMIFS(Tabla16[TASA 16],Tabla16[NUM],Tabla1[[#This Row],[CODIGO]])</f>
        <v>0</v>
      </c>
      <c r="F2138" s="28">
        <f>SUMIFS(Tabla16[TASA 0%],Tabla16[NUM],Tabla1[[#This Row],[CODIGO]])</f>
        <v>0</v>
      </c>
      <c r="G2138" s="28">
        <f>SUMIFS(Tabla16[[EXENTO ]],Tabla16[NUM],Tabla1[[#This Row],[CODIGO]])</f>
        <v>0</v>
      </c>
      <c r="H2138" s="28">
        <f>SUMIFS(Tabla16[IVA],Tabla16[NUM],Tabla1[[#This Row],[CODIGO]])</f>
        <v>0</v>
      </c>
      <c r="I2138" s="28">
        <f>SUMIFS(Tabla16[ISR RET.],Tabla16[NUM],Tabla1[[#This Row],[CODIGO]])</f>
        <v>0</v>
      </c>
      <c r="J2138" s="28">
        <f>SUMIFS(Tabla16[IVA RET.],Tabla16[NUM],Tabla1[[#This Row],[CODIGO]])</f>
        <v>0</v>
      </c>
      <c r="K2138" t="str">
        <f>FIXED(Tabla1[[#This Row],[TASA 16%]],0)</f>
        <v>0</v>
      </c>
      <c r="L2138" t="str">
        <f>FIXED(Tabla1[[#This Row],[TASA 0%]],0)</f>
        <v>0</v>
      </c>
      <c r="M2138" t="str">
        <f>FIXED(Tabla1[[#This Row],[TASA EXE.]],0)</f>
        <v>0</v>
      </c>
      <c r="N2138" t="str">
        <f>FIXED(Tabla1[[#This Row],[IVA]],0)</f>
        <v>0</v>
      </c>
      <c r="O2138" t="str">
        <f>FIXED(Tabla1[[#This Row],[ISR RET]],0)</f>
        <v>0</v>
      </c>
      <c r="P2138" t="str">
        <f>FIXED(Tabla1[[#This Row],[IVA RET]],0)</f>
        <v>0</v>
      </c>
      <c r="R2138" s="35">
        <f>Tabla1[[#This Row],[TASA 16]]*16%</f>
        <v>0</v>
      </c>
    </row>
    <row r="2139" spans="2:18" x14ac:dyDescent="0.25">
      <c r="B2139" t="str">
        <f>'[1]210 Y RFC'!A2139</f>
        <v>BEVA711128LT0</v>
      </c>
      <c r="C2139" t="str">
        <f>'[1]210 Y RFC'!B2139</f>
        <v>210-2136</v>
      </c>
      <c r="D2139" t="str">
        <f>'[1]210 Y RFC'!C2139</f>
        <v>BECERRA VALDIVIA ANGELICA RAMONA</v>
      </c>
      <c r="E2139" s="28">
        <f>SUMIFS(Tabla16[TASA 16],Tabla16[NUM],Tabla1[[#This Row],[CODIGO]])</f>
        <v>0</v>
      </c>
      <c r="F2139" s="28">
        <f>SUMIFS(Tabla16[TASA 0%],Tabla16[NUM],Tabla1[[#This Row],[CODIGO]])</f>
        <v>0</v>
      </c>
      <c r="G2139" s="28">
        <f>SUMIFS(Tabla16[[EXENTO ]],Tabla16[NUM],Tabla1[[#This Row],[CODIGO]])</f>
        <v>0</v>
      </c>
      <c r="H2139" s="28">
        <f>SUMIFS(Tabla16[IVA],Tabla16[NUM],Tabla1[[#This Row],[CODIGO]])</f>
        <v>0</v>
      </c>
      <c r="I2139" s="28">
        <f>SUMIFS(Tabla16[ISR RET.],Tabla16[NUM],Tabla1[[#This Row],[CODIGO]])</f>
        <v>0</v>
      </c>
      <c r="J2139" s="28">
        <f>SUMIFS(Tabla16[IVA RET.],Tabla16[NUM],Tabla1[[#This Row],[CODIGO]])</f>
        <v>0</v>
      </c>
      <c r="K2139" t="str">
        <f>FIXED(Tabla1[[#This Row],[TASA 16%]],0)</f>
        <v>0</v>
      </c>
      <c r="L2139" t="str">
        <f>FIXED(Tabla1[[#This Row],[TASA 0%]],0)</f>
        <v>0</v>
      </c>
      <c r="M2139" t="str">
        <f>FIXED(Tabla1[[#This Row],[TASA EXE.]],0)</f>
        <v>0</v>
      </c>
      <c r="N2139" t="str">
        <f>FIXED(Tabla1[[#This Row],[IVA]],0)</f>
        <v>0</v>
      </c>
      <c r="O2139" t="str">
        <f>FIXED(Tabla1[[#This Row],[ISR RET]],0)</f>
        <v>0</v>
      </c>
      <c r="P2139" t="str">
        <f>FIXED(Tabla1[[#This Row],[IVA RET]],0)</f>
        <v>0</v>
      </c>
      <c r="R2139" s="35">
        <f>Tabla1[[#This Row],[TASA 16]]*16%</f>
        <v>0</v>
      </c>
    </row>
    <row r="2140" spans="2:18" x14ac:dyDescent="0.25">
      <c r="B2140" t="str">
        <f>'[1]210 Y RFC'!A2140</f>
        <v>CHB0301242KA</v>
      </c>
      <c r="C2140" t="str">
        <f>'[1]210 Y RFC'!B2140</f>
        <v>210-2137</v>
      </c>
      <c r="D2140" t="str">
        <f>'[1]210 Y RFC'!C2140</f>
        <v>CORPORATIVO HOSPITALARIO BERNARDETTE SA DE CV</v>
      </c>
      <c r="E2140" s="28">
        <f>SUMIFS(Tabla16[TASA 16],Tabla16[NUM],Tabla1[[#This Row],[CODIGO]])</f>
        <v>0</v>
      </c>
      <c r="F2140" s="28">
        <f>SUMIFS(Tabla16[TASA 0%],Tabla16[NUM],Tabla1[[#This Row],[CODIGO]])</f>
        <v>0</v>
      </c>
      <c r="G2140" s="28">
        <f>SUMIFS(Tabla16[[EXENTO ]],Tabla16[NUM],Tabla1[[#This Row],[CODIGO]])</f>
        <v>0</v>
      </c>
      <c r="H2140" s="28">
        <f>SUMIFS(Tabla16[IVA],Tabla16[NUM],Tabla1[[#This Row],[CODIGO]])</f>
        <v>0</v>
      </c>
      <c r="I2140" s="28">
        <f>SUMIFS(Tabla16[ISR RET.],Tabla16[NUM],Tabla1[[#This Row],[CODIGO]])</f>
        <v>0</v>
      </c>
      <c r="J2140" s="28">
        <f>SUMIFS(Tabla16[IVA RET.],Tabla16[NUM],Tabla1[[#This Row],[CODIGO]])</f>
        <v>0</v>
      </c>
      <c r="K2140" t="str">
        <f>FIXED(Tabla1[[#This Row],[TASA 16%]],0)</f>
        <v>0</v>
      </c>
      <c r="L2140" t="str">
        <f>FIXED(Tabla1[[#This Row],[TASA 0%]],0)</f>
        <v>0</v>
      </c>
      <c r="M2140" t="str">
        <f>FIXED(Tabla1[[#This Row],[TASA EXE.]],0)</f>
        <v>0</v>
      </c>
      <c r="N2140" t="str">
        <f>FIXED(Tabla1[[#This Row],[IVA]],0)</f>
        <v>0</v>
      </c>
      <c r="O2140" t="str">
        <f>FIXED(Tabla1[[#This Row],[ISR RET]],0)</f>
        <v>0</v>
      </c>
      <c r="P2140" t="str">
        <f>FIXED(Tabla1[[#This Row],[IVA RET]],0)</f>
        <v>0</v>
      </c>
      <c r="R2140" s="35">
        <f>Tabla1[[#This Row],[TASA 16]]*16%</f>
        <v>0</v>
      </c>
    </row>
    <row r="2141" spans="2:18" x14ac:dyDescent="0.25">
      <c r="B2141" t="str">
        <f>'[1]210 Y RFC'!A2141</f>
        <v>MAC031015HN5</v>
      </c>
      <c r="C2141" t="str">
        <f>'[1]210 Y RFC'!B2141</f>
        <v>210-2138</v>
      </c>
      <c r="D2141" t="str">
        <f>'[1]210 Y RFC'!C2141</f>
        <v>MACROPRES SA DE CV</v>
      </c>
      <c r="E2141" s="28">
        <f>SUMIFS(Tabla16[TASA 16],Tabla16[NUM],Tabla1[[#This Row],[CODIGO]])</f>
        <v>29537.062500000004</v>
      </c>
      <c r="F2141" s="28">
        <f>SUMIFS(Tabla16[TASA 0%],Tabla16[NUM],Tabla1[[#This Row],[CODIGO]])</f>
        <v>3.7499999995674216E-2</v>
      </c>
      <c r="G2141" s="28">
        <f>SUMIFS(Tabla16[[EXENTO ]],Tabla16[NUM],Tabla1[[#This Row],[CODIGO]])</f>
        <v>0</v>
      </c>
      <c r="H2141" s="28">
        <f>SUMIFS(Tabla16[IVA],Tabla16[NUM],Tabla1[[#This Row],[CODIGO]])</f>
        <v>4725.93</v>
      </c>
      <c r="I2141" s="28">
        <f>SUMIFS(Tabla16[ISR RET.],Tabla16[NUM],Tabla1[[#This Row],[CODIGO]])</f>
        <v>0</v>
      </c>
      <c r="J2141" s="28">
        <f>SUMIFS(Tabla16[IVA RET.],Tabla16[NUM],Tabla1[[#This Row],[CODIGO]])</f>
        <v>0</v>
      </c>
      <c r="K2141" t="str">
        <f>FIXED(Tabla1[[#This Row],[TASA 16%]],0)</f>
        <v>29,537</v>
      </c>
      <c r="L2141" t="str">
        <f>FIXED(Tabla1[[#This Row],[TASA 0%]],0)</f>
        <v>0</v>
      </c>
      <c r="M2141" t="str">
        <f>FIXED(Tabla1[[#This Row],[TASA EXE.]],0)</f>
        <v>0</v>
      </c>
      <c r="N2141" t="str">
        <f>FIXED(Tabla1[[#This Row],[IVA]],0)</f>
        <v>4,726</v>
      </c>
      <c r="O2141" t="str">
        <f>FIXED(Tabla1[[#This Row],[ISR RET]],0)</f>
        <v>0</v>
      </c>
      <c r="P2141" t="str">
        <f>FIXED(Tabla1[[#This Row],[IVA RET]],0)</f>
        <v>0</v>
      </c>
      <c r="R2141" s="35">
        <f>Tabla1[[#This Row],[TASA 16]]*16%</f>
        <v>4725.92</v>
      </c>
    </row>
    <row r="2142" spans="2:18" x14ac:dyDescent="0.25">
      <c r="B2142" t="str">
        <f>'[1]210 Y RFC'!A2142</f>
        <v>MACJ620303GN2</v>
      </c>
      <c r="C2142" t="str">
        <f>'[1]210 Y RFC'!B2142</f>
        <v>210-2139</v>
      </c>
      <c r="D2142" t="str">
        <f>'[1]210 Y RFC'!C2142</f>
        <v>MARIN CARDONA JOSE DE JESUS</v>
      </c>
      <c r="E2142" s="28">
        <f>SUMIFS(Tabla16[TASA 16],Tabla16[NUM],Tabla1[[#This Row],[CODIGO]])</f>
        <v>0</v>
      </c>
      <c r="F2142" s="28">
        <f>SUMIFS(Tabla16[TASA 0%],Tabla16[NUM],Tabla1[[#This Row],[CODIGO]])</f>
        <v>0</v>
      </c>
      <c r="G2142" s="28">
        <f>SUMIFS(Tabla16[[EXENTO ]],Tabla16[NUM],Tabla1[[#This Row],[CODIGO]])</f>
        <v>0</v>
      </c>
      <c r="H2142" s="28">
        <f>SUMIFS(Tabla16[IVA],Tabla16[NUM],Tabla1[[#This Row],[CODIGO]])</f>
        <v>0</v>
      </c>
      <c r="I2142" s="28">
        <f>SUMIFS(Tabla16[ISR RET.],Tabla16[NUM],Tabla1[[#This Row],[CODIGO]])</f>
        <v>0</v>
      </c>
      <c r="J2142" s="28">
        <f>SUMIFS(Tabla16[IVA RET.],Tabla16[NUM],Tabla1[[#This Row],[CODIGO]])</f>
        <v>0</v>
      </c>
      <c r="K2142" t="str">
        <f>FIXED(Tabla1[[#This Row],[TASA 16%]],0)</f>
        <v>0</v>
      </c>
      <c r="L2142" t="str">
        <f>FIXED(Tabla1[[#This Row],[TASA 0%]],0)</f>
        <v>0</v>
      </c>
      <c r="M2142" t="str">
        <f>FIXED(Tabla1[[#This Row],[TASA EXE.]],0)</f>
        <v>0</v>
      </c>
      <c r="N2142" t="str">
        <f>FIXED(Tabla1[[#This Row],[IVA]],0)</f>
        <v>0</v>
      </c>
      <c r="O2142" t="str">
        <f>FIXED(Tabla1[[#This Row],[ISR RET]],0)</f>
        <v>0</v>
      </c>
      <c r="P2142" t="str">
        <f>FIXED(Tabla1[[#This Row],[IVA RET]],0)</f>
        <v>0</v>
      </c>
      <c r="R2142" s="35">
        <f>Tabla1[[#This Row],[TASA 16]]*16%</f>
        <v>0</v>
      </c>
    </row>
    <row r="2143" spans="2:18" x14ac:dyDescent="0.25">
      <c r="B2143" t="str">
        <f>'[1]210 Y RFC'!A2143</f>
        <v>FCR081023SNA</v>
      </c>
      <c r="C2143" t="str">
        <f>'[1]210 Y RFC'!B2143</f>
        <v>210-2140</v>
      </c>
      <c r="D2143" t="str">
        <f>'[1]210 Y RFC'!C2143</f>
        <v>FUNERALES CRUZ SA DE CV</v>
      </c>
      <c r="E2143" s="28">
        <f>SUMIFS(Tabla16[TASA 16],Tabla16[NUM],Tabla1[[#This Row],[CODIGO]])</f>
        <v>0</v>
      </c>
      <c r="F2143" s="28">
        <f>SUMIFS(Tabla16[TASA 0%],Tabla16[NUM],Tabla1[[#This Row],[CODIGO]])</f>
        <v>0</v>
      </c>
      <c r="G2143" s="28">
        <f>SUMIFS(Tabla16[[EXENTO ]],Tabla16[NUM],Tabla1[[#This Row],[CODIGO]])</f>
        <v>0</v>
      </c>
      <c r="H2143" s="28">
        <f>SUMIFS(Tabla16[IVA],Tabla16[NUM],Tabla1[[#This Row],[CODIGO]])</f>
        <v>0</v>
      </c>
      <c r="I2143" s="28">
        <f>SUMIFS(Tabla16[ISR RET.],Tabla16[NUM],Tabla1[[#This Row],[CODIGO]])</f>
        <v>0</v>
      </c>
      <c r="J2143" s="28">
        <f>SUMIFS(Tabla16[IVA RET.],Tabla16[NUM],Tabla1[[#This Row],[CODIGO]])</f>
        <v>0</v>
      </c>
      <c r="K2143" t="str">
        <f>FIXED(Tabla1[[#This Row],[TASA 16%]],0)</f>
        <v>0</v>
      </c>
      <c r="L2143" t="str">
        <f>FIXED(Tabla1[[#This Row],[TASA 0%]],0)</f>
        <v>0</v>
      </c>
      <c r="M2143" t="str">
        <f>FIXED(Tabla1[[#This Row],[TASA EXE.]],0)</f>
        <v>0</v>
      </c>
      <c r="N2143" t="str">
        <f>FIXED(Tabla1[[#This Row],[IVA]],0)</f>
        <v>0</v>
      </c>
      <c r="O2143" t="str">
        <f>FIXED(Tabla1[[#This Row],[ISR RET]],0)</f>
        <v>0</v>
      </c>
      <c r="P2143" t="str">
        <f>FIXED(Tabla1[[#This Row],[IVA RET]],0)</f>
        <v>0</v>
      </c>
      <c r="R2143" s="35">
        <f>Tabla1[[#This Row],[TASA 16]]*16%</f>
        <v>0</v>
      </c>
    </row>
    <row r="2144" spans="2:18" x14ac:dyDescent="0.25">
      <c r="B2144" t="str">
        <f>'[1]210 Y RFC'!A2144</f>
        <v>GIV970203LS1</v>
      </c>
      <c r="C2144" t="str">
        <f>'[1]210 Y RFC'!B2144</f>
        <v>210-2141</v>
      </c>
      <c r="D2144" t="str">
        <f>'[1]210 Y RFC'!C2144</f>
        <v>GRUPO INDUSTRIAL VIDA SA DE CV</v>
      </c>
      <c r="E2144" s="28">
        <f>SUMIFS(Tabla16[TASA 16],Tabla16[NUM],Tabla1[[#This Row],[CODIGO]])</f>
        <v>0</v>
      </c>
      <c r="F2144" s="28">
        <f>SUMIFS(Tabla16[TASA 0%],Tabla16[NUM],Tabla1[[#This Row],[CODIGO]])</f>
        <v>213250.13999999998</v>
      </c>
      <c r="G2144" s="28">
        <f>SUMIFS(Tabla16[[EXENTO ]],Tabla16[NUM],Tabla1[[#This Row],[CODIGO]])</f>
        <v>3266.64</v>
      </c>
      <c r="H2144" s="28">
        <f>SUMIFS(Tabla16[IVA],Tabla16[NUM],Tabla1[[#This Row],[CODIGO]])</f>
        <v>0</v>
      </c>
      <c r="I2144" s="28">
        <f>SUMIFS(Tabla16[ISR RET.],Tabla16[NUM],Tabla1[[#This Row],[CODIGO]])</f>
        <v>0</v>
      </c>
      <c r="J2144" s="28">
        <f>SUMIFS(Tabla16[IVA RET.],Tabla16[NUM],Tabla1[[#This Row],[CODIGO]])</f>
        <v>0</v>
      </c>
      <c r="K2144" t="str">
        <f>FIXED(Tabla1[[#This Row],[TASA 16%]],0)</f>
        <v>0</v>
      </c>
      <c r="L2144" t="str">
        <f>FIXED(Tabla1[[#This Row],[TASA 0%]],0)</f>
        <v>213,250</v>
      </c>
      <c r="M2144" t="str">
        <f>FIXED(Tabla1[[#This Row],[TASA EXE.]],0)</f>
        <v>3,267</v>
      </c>
      <c r="N2144" t="str">
        <f>FIXED(Tabla1[[#This Row],[IVA]],0)</f>
        <v>0</v>
      </c>
      <c r="O2144" t="str">
        <f>FIXED(Tabla1[[#This Row],[ISR RET]],0)</f>
        <v>0</v>
      </c>
      <c r="P2144" t="str">
        <f>FIXED(Tabla1[[#This Row],[IVA RET]],0)</f>
        <v>0</v>
      </c>
      <c r="R2144" s="35">
        <f>Tabla1[[#This Row],[TASA 16]]*16%</f>
        <v>0</v>
      </c>
    </row>
    <row r="2145" spans="2:20" x14ac:dyDescent="0.25">
      <c r="B2145" t="str">
        <f>'[1]210 Y RFC'!A2145</f>
        <v>AAHJ800605748</v>
      </c>
      <c r="C2145" t="str">
        <f>'[1]210 Y RFC'!B2145</f>
        <v>210-2142</v>
      </c>
      <c r="D2145" t="str">
        <f>'[1]210 Y RFC'!C2145</f>
        <v>AYALA HERNANDEZ MARIA DE JESUS</v>
      </c>
      <c r="E2145" s="28">
        <f>SUMIFS(Tabla16[TASA 16],Tabla16[NUM],Tabla1[[#This Row],[CODIGO]])</f>
        <v>0</v>
      </c>
      <c r="F2145" s="28">
        <f>SUMIFS(Tabla16[TASA 0%],Tabla16[NUM],Tabla1[[#This Row],[CODIGO]])</f>
        <v>0</v>
      </c>
      <c r="G2145" s="28">
        <f>SUMIFS(Tabla16[[EXENTO ]],Tabla16[NUM],Tabla1[[#This Row],[CODIGO]])</f>
        <v>0</v>
      </c>
      <c r="H2145" s="28">
        <f>SUMIFS(Tabla16[IVA],Tabla16[NUM],Tabla1[[#This Row],[CODIGO]])</f>
        <v>0</v>
      </c>
      <c r="I2145" s="28">
        <f>SUMIFS(Tabla16[ISR RET.],Tabla16[NUM],Tabla1[[#This Row],[CODIGO]])</f>
        <v>0</v>
      </c>
      <c r="J2145" s="28">
        <f>SUMIFS(Tabla16[IVA RET.],Tabla16[NUM],Tabla1[[#This Row],[CODIGO]])</f>
        <v>0</v>
      </c>
      <c r="K2145" t="str">
        <f>FIXED(Tabla1[[#This Row],[TASA 16%]],0)</f>
        <v>0</v>
      </c>
      <c r="L2145" t="str">
        <f>FIXED(Tabla1[[#This Row],[TASA 0%]],0)</f>
        <v>0</v>
      </c>
      <c r="M2145" t="str">
        <f>FIXED(Tabla1[[#This Row],[TASA EXE.]],0)</f>
        <v>0</v>
      </c>
      <c r="N2145" t="str">
        <f>FIXED(Tabla1[[#This Row],[IVA]],0)</f>
        <v>0</v>
      </c>
      <c r="O2145" t="str">
        <f>FIXED(Tabla1[[#This Row],[ISR RET]],0)</f>
        <v>0</v>
      </c>
      <c r="P2145" t="str">
        <f>FIXED(Tabla1[[#This Row],[IVA RET]],0)</f>
        <v>0</v>
      </c>
      <c r="R2145" s="35">
        <f>Tabla1[[#This Row],[TASA 16]]*16%</f>
        <v>0</v>
      </c>
    </row>
    <row r="2146" spans="2:20" x14ac:dyDescent="0.25">
      <c r="B2146" t="str">
        <f>'[1]210 Y RFC'!A2146</f>
        <v>CAO850307HY1</v>
      </c>
      <c r="C2146" t="str">
        <f>'[1]210 Y RFC'!B2146</f>
        <v>210-2143</v>
      </c>
      <c r="D2146" t="str">
        <f>'[1]210 Y RFC'!C2146</f>
        <v>CAMARENA AUTOMOTRIZ DE OCCIDENTE SA DE CV</v>
      </c>
      <c r="E2146" s="28">
        <f>SUMIFS(Tabla16[TASA 16],Tabla16[NUM],Tabla1[[#This Row],[CODIGO]])</f>
        <v>16474.125</v>
      </c>
      <c r="F2146" s="28">
        <f>SUMIFS(Tabla16[TASA 0%],Tabla16[NUM],Tabla1[[#This Row],[CODIGO]])</f>
        <v>3.4999999999797637E-2</v>
      </c>
      <c r="G2146" s="28">
        <f>SUMIFS(Tabla16[[EXENTO ]],Tabla16[NUM],Tabla1[[#This Row],[CODIGO]])</f>
        <v>0</v>
      </c>
      <c r="H2146" s="28">
        <f>SUMIFS(Tabla16[IVA],Tabla16[NUM],Tabla1[[#This Row],[CODIGO]])</f>
        <v>2635.8599999999997</v>
      </c>
      <c r="I2146" s="28">
        <f>SUMIFS(Tabla16[ISR RET.],Tabla16[NUM],Tabla1[[#This Row],[CODIGO]])</f>
        <v>0</v>
      </c>
      <c r="J2146" s="28">
        <f>SUMIFS(Tabla16[IVA RET.],Tabla16[NUM],Tabla1[[#This Row],[CODIGO]])</f>
        <v>0</v>
      </c>
      <c r="K2146" t="str">
        <f>FIXED(Tabla1[[#This Row],[TASA 16%]],0)</f>
        <v>16,474</v>
      </c>
      <c r="L2146" t="str">
        <f>FIXED(Tabla1[[#This Row],[TASA 0%]],0)</f>
        <v>0</v>
      </c>
      <c r="M2146" t="str">
        <f>FIXED(Tabla1[[#This Row],[TASA EXE.]],0)</f>
        <v>0</v>
      </c>
      <c r="N2146" t="str">
        <f>FIXED(Tabla1[[#This Row],[IVA]],0)</f>
        <v>2,636</v>
      </c>
      <c r="O2146" t="str">
        <f>FIXED(Tabla1[[#This Row],[ISR RET]],0)</f>
        <v>0</v>
      </c>
      <c r="P2146" t="str">
        <f>FIXED(Tabla1[[#This Row],[IVA RET]],0)</f>
        <v>0</v>
      </c>
      <c r="R2146" s="35">
        <f>Tabla1[[#This Row],[TASA 16]]*16%</f>
        <v>2635.84</v>
      </c>
    </row>
    <row r="2147" spans="2:20" x14ac:dyDescent="0.25">
      <c r="B2147" t="str">
        <f>'[1]210 Y RFC'!A2147</f>
        <v>OME0207015E8</v>
      </c>
      <c r="C2147" t="str">
        <f>'[1]210 Y RFC'!B2147</f>
        <v>210-2144</v>
      </c>
      <c r="D2147" t="str">
        <f>'[1]210 Y RFC'!C2147</f>
        <v>ORPACK DE MEXICO SA DE CV</v>
      </c>
      <c r="E2147" s="28">
        <f>SUMIFS(Tabla16[TASA 16],Tabla16[NUM],Tabla1[[#This Row],[CODIGO]])</f>
        <v>0</v>
      </c>
      <c r="F2147" s="28">
        <f>SUMIFS(Tabla16[TASA 0%],Tabla16[NUM],Tabla1[[#This Row],[CODIGO]])</f>
        <v>0</v>
      </c>
      <c r="G2147" s="28">
        <f>SUMIFS(Tabla16[[EXENTO ]],Tabla16[NUM],Tabla1[[#This Row],[CODIGO]])</f>
        <v>0</v>
      </c>
      <c r="H2147" s="28">
        <f>SUMIFS(Tabla16[IVA],Tabla16[NUM],Tabla1[[#This Row],[CODIGO]])</f>
        <v>0</v>
      </c>
      <c r="I2147" s="28">
        <f>SUMIFS(Tabla16[ISR RET.],Tabla16[NUM],Tabla1[[#This Row],[CODIGO]])</f>
        <v>0</v>
      </c>
      <c r="J2147" s="28">
        <f>SUMIFS(Tabla16[IVA RET.],Tabla16[NUM],Tabla1[[#This Row],[CODIGO]])</f>
        <v>0</v>
      </c>
      <c r="K2147" t="str">
        <f>FIXED(Tabla1[[#This Row],[TASA 16%]],0)</f>
        <v>0</v>
      </c>
      <c r="L2147" t="str">
        <f>FIXED(Tabla1[[#This Row],[TASA 0%]],0)</f>
        <v>0</v>
      </c>
      <c r="M2147" t="str">
        <f>FIXED(Tabla1[[#This Row],[TASA EXE.]],0)</f>
        <v>0</v>
      </c>
      <c r="N2147" t="str">
        <f>FIXED(Tabla1[[#This Row],[IVA]],0)</f>
        <v>0</v>
      </c>
      <c r="O2147" t="str">
        <f>FIXED(Tabla1[[#This Row],[ISR RET]],0)</f>
        <v>0</v>
      </c>
      <c r="P2147" t="str">
        <f>FIXED(Tabla1[[#This Row],[IVA RET]],0)</f>
        <v>0</v>
      </c>
      <c r="R2147" s="35">
        <f>Tabla1[[#This Row],[TASA 16]]*16%</f>
        <v>0</v>
      </c>
    </row>
    <row r="2148" spans="2:20" x14ac:dyDescent="0.25">
      <c r="B2148" t="str">
        <f>'[1]210 Y RFC'!A2148</f>
        <v>SPA810429PU2</v>
      </c>
      <c r="C2148" t="str">
        <f>'[1]210 Y RFC'!B2148</f>
        <v>210-2145</v>
      </c>
      <c r="D2148" t="str">
        <f>'[1]210 Y RFC'!C2148</f>
        <v>SERVICIO PAN AMERICANO DE PROTECCION SA DE CV</v>
      </c>
      <c r="E2148" s="28">
        <f>SUMIFS(Tabla16[TASA 16],Tabla16[NUM],Tabla1[[#This Row],[CODIGO]])</f>
        <v>0</v>
      </c>
      <c r="F2148" s="28">
        <f>SUMIFS(Tabla16[TASA 0%],Tabla16[NUM],Tabla1[[#This Row],[CODIGO]])</f>
        <v>0</v>
      </c>
      <c r="G2148" s="28">
        <f>SUMIFS(Tabla16[[EXENTO ]],Tabla16[NUM],Tabla1[[#This Row],[CODIGO]])</f>
        <v>0</v>
      </c>
      <c r="H2148" s="28">
        <f>SUMIFS(Tabla16[IVA],Tabla16[NUM],Tabla1[[#This Row],[CODIGO]])</f>
        <v>0</v>
      </c>
      <c r="I2148" s="28">
        <f>SUMIFS(Tabla16[ISR RET.],Tabla16[NUM],Tabla1[[#This Row],[CODIGO]])</f>
        <v>0</v>
      </c>
      <c r="J2148" s="28">
        <f>SUMIFS(Tabla16[IVA RET.],Tabla16[NUM],Tabla1[[#This Row],[CODIGO]])</f>
        <v>0</v>
      </c>
      <c r="K2148" t="str">
        <f>FIXED(Tabla1[[#This Row],[TASA 16%]],0)</f>
        <v>0</v>
      </c>
      <c r="L2148" t="str">
        <f>FIXED(Tabla1[[#This Row],[TASA 0%]],0)</f>
        <v>0</v>
      </c>
      <c r="M2148" t="str">
        <f>FIXED(Tabla1[[#This Row],[TASA EXE.]],0)</f>
        <v>0</v>
      </c>
      <c r="N2148" t="str">
        <f>FIXED(Tabla1[[#This Row],[IVA]],0)</f>
        <v>0</v>
      </c>
      <c r="O2148" t="str">
        <f>FIXED(Tabla1[[#This Row],[ISR RET]],0)</f>
        <v>0</v>
      </c>
      <c r="P2148" t="str">
        <f>FIXED(Tabla1[[#This Row],[IVA RET]],0)</f>
        <v>0</v>
      </c>
      <c r="R2148" s="35">
        <f>Tabla1[[#This Row],[TASA 16]]*16%</f>
        <v>0</v>
      </c>
    </row>
    <row r="2149" spans="2:20" x14ac:dyDescent="0.25">
      <c r="B2149" t="str">
        <f>'[1]210 Y RFC'!A2149</f>
        <v>FOAO790529TJ5</v>
      </c>
      <c r="C2149" t="str">
        <f>'[1]210 Y RFC'!B2149</f>
        <v>210-2146</v>
      </c>
      <c r="D2149" t="str">
        <f>'[1]210 Y RFC'!C2149</f>
        <v>FLORES AVELAR OSCAR</v>
      </c>
      <c r="E2149" s="28">
        <f>SUMIFS(Tabla16[TASA 16],Tabla16[NUM],Tabla1[[#This Row],[CODIGO]])</f>
        <v>0</v>
      </c>
      <c r="F2149" s="28">
        <f>SUMIFS(Tabla16[TASA 0%],Tabla16[NUM],Tabla1[[#This Row],[CODIGO]])</f>
        <v>0</v>
      </c>
      <c r="G2149" s="28">
        <f>SUMIFS(Tabla16[[EXENTO ]],Tabla16[NUM],Tabla1[[#This Row],[CODIGO]])</f>
        <v>0</v>
      </c>
      <c r="H2149" s="28">
        <f>SUMIFS(Tabla16[IVA],Tabla16[NUM],Tabla1[[#This Row],[CODIGO]])</f>
        <v>0</v>
      </c>
      <c r="I2149" s="28">
        <f>SUMIFS(Tabla16[ISR RET.],Tabla16[NUM],Tabla1[[#This Row],[CODIGO]])</f>
        <v>0</v>
      </c>
      <c r="J2149" s="28">
        <f>SUMIFS(Tabla16[IVA RET.],Tabla16[NUM],Tabla1[[#This Row],[CODIGO]])</f>
        <v>0</v>
      </c>
      <c r="K2149" t="str">
        <f>FIXED(Tabla1[[#This Row],[TASA 16%]],0)</f>
        <v>0</v>
      </c>
      <c r="L2149" t="str">
        <f>FIXED(Tabla1[[#This Row],[TASA 0%]],0)</f>
        <v>0</v>
      </c>
      <c r="M2149" t="str">
        <f>FIXED(Tabla1[[#This Row],[TASA EXE.]],0)</f>
        <v>0</v>
      </c>
      <c r="N2149" t="str">
        <f>FIXED(Tabla1[[#This Row],[IVA]],0)</f>
        <v>0</v>
      </c>
      <c r="O2149" t="str">
        <f>FIXED(Tabla1[[#This Row],[ISR RET]],0)</f>
        <v>0</v>
      </c>
      <c r="P2149" t="str">
        <f>FIXED(Tabla1[[#This Row],[IVA RET]],0)</f>
        <v>0</v>
      </c>
      <c r="R2149" s="35">
        <f>Tabla1[[#This Row],[TASA 16]]*16%</f>
        <v>0</v>
      </c>
    </row>
    <row r="2150" spans="2:20" x14ac:dyDescent="0.25">
      <c r="B2150" t="str">
        <f>'[1]210 Y RFC'!A2150</f>
        <v>RGC960808MW9</v>
      </c>
      <c r="C2150" t="str">
        <f>'[1]210 Y RFC'!B2150</f>
        <v>210-2147</v>
      </c>
      <c r="D2150" t="str">
        <f>'[1]210 Y RFC'!C2150</f>
        <v>REPRESENTACIONES GC S DE RL DE CV</v>
      </c>
      <c r="E2150" s="28">
        <f>SUMIFS(Tabla16[TASA 16],Tabla16[NUM],Tabla1[[#This Row],[CODIGO]])</f>
        <v>0</v>
      </c>
      <c r="F2150" s="28">
        <f>SUMIFS(Tabla16[TASA 0%],Tabla16[NUM],Tabla1[[#This Row],[CODIGO]])</f>
        <v>0</v>
      </c>
      <c r="G2150" s="28">
        <f>SUMIFS(Tabla16[[EXENTO ]],Tabla16[NUM],Tabla1[[#This Row],[CODIGO]])</f>
        <v>0</v>
      </c>
      <c r="H2150" s="28">
        <f>SUMIFS(Tabla16[IVA],Tabla16[NUM],Tabla1[[#This Row],[CODIGO]])</f>
        <v>0</v>
      </c>
      <c r="I2150" s="28">
        <f>SUMIFS(Tabla16[ISR RET.],Tabla16[NUM],Tabla1[[#This Row],[CODIGO]])</f>
        <v>0</v>
      </c>
      <c r="J2150" s="28">
        <f>SUMIFS(Tabla16[IVA RET.],Tabla16[NUM],Tabla1[[#This Row],[CODIGO]])</f>
        <v>0</v>
      </c>
      <c r="K2150" t="str">
        <f>FIXED(Tabla1[[#This Row],[TASA 16%]],0)</f>
        <v>0</v>
      </c>
      <c r="L2150" t="str">
        <f>FIXED(Tabla1[[#This Row],[TASA 0%]],0)</f>
        <v>0</v>
      </c>
      <c r="M2150" t="str">
        <f>FIXED(Tabla1[[#This Row],[TASA EXE.]],0)</f>
        <v>0</v>
      </c>
      <c r="N2150" t="str">
        <f>FIXED(Tabla1[[#This Row],[IVA]],0)</f>
        <v>0</v>
      </c>
      <c r="O2150" t="str">
        <f>FIXED(Tabla1[[#This Row],[ISR RET]],0)</f>
        <v>0</v>
      </c>
      <c r="P2150" t="str">
        <f>FIXED(Tabla1[[#This Row],[IVA RET]],0)</f>
        <v>0</v>
      </c>
      <c r="R2150" s="35">
        <f>Tabla1[[#This Row],[TASA 16]]*16%</f>
        <v>0</v>
      </c>
    </row>
    <row r="2151" spans="2:20" x14ac:dyDescent="0.25">
      <c r="B2151" t="str">
        <f>'[1]210 Y RFC'!A2151</f>
        <v>GURL780126K14</v>
      </c>
      <c r="C2151" t="str">
        <f>'[1]210 Y RFC'!B2151</f>
        <v>210-2148</v>
      </c>
      <c r="D2151" t="str">
        <f>'[1]210 Y RFC'!C2151</f>
        <v>GUTIERREZ RODRIGUEZ LORENA PATRICIA</v>
      </c>
      <c r="E2151" s="28">
        <f>SUMIFS(Tabla16[TASA 16],Tabla16[NUM],Tabla1[[#This Row],[CODIGO]])</f>
        <v>0</v>
      </c>
      <c r="F2151" s="28">
        <f>SUMIFS(Tabla16[TASA 0%],Tabla16[NUM],Tabla1[[#This Row],[CODIGO]])</f>
        <v>0</v>
      </c>
      <c r="G2151" s="28">
        <f>SUMIFS(Tabla16[[EXENTO ]],Tabla16[NUM],Tabla1[[#This Row],[CODIGO]])</f>
        <v>0</v>
      </c>
      <c r="H2151" s="28">
        <f>SUMIFS(Tabla16[IVA],Tabla16[NUM],Tabla1[[#This Row],[CODIGO]])</f>
        <v>0</v>
      </c>
      <c r="I2151" s="28">
        <f>SUMIFS(Tabla16[ISR RET.],Tabla16[NUM],Tabla1[[#This Row],[CODIGO]])</f>
        <v>0</v>
      </c>
      <c r="J2151" s="28">
        <f>SUMIFS(Tabla16[IVA RET.],Tabla16[NUM],Tabla1[[#This Row],[CODIGO]])</f>
        <v>0</v>
      </c>
      <c r="K2151" t="str">
        <f>FIXED(Tabla1[[#This Row],[TASA 16%]],0)</f>
        <v>0</v>
      </c>
      <c r="L2151" t="str">
        <f>FIXED(Tabla1[[#This Row],[TASA 0%]],0)</f>
        <v>0</v>
      </c>
      <c r="M2151" t="str">
        <f>FIXED(Tabla1[[#This Row],[TASA EXE.]],0)</f>
        <v>0</v>
      </c>
      <c r="N2151" t="str">
        <f>FIXED(Tabla1[[#This Row],[IVA]],0)</f>
        <v>0</v>
      </c>
      <c r="O2151" t="str">
        <f>FIXED(Tabla1[[#This Row],[ISR RET]],0)</f>
        <v>0</v>
      </c>
      <c r="P2151" t="str">
        <f>FIXED(Tabla1[[#This Row],[IVA RET]],0)</f>
        <v>0</v>
      </c>
      <c r="R2151" s="35">
        <f>Tabla1[[#This Row],[TASA 16]]*16%</f>
        <v>0</v>
      </c>
    </row>
    <row r="2152" spans="2:20" x14ac:dyDescent="0.25">
      <c r="B2152" t="str">
        <f>'[1]210 Y RFC'!A2152</f>
        <v>TOJ100527M62</v>
      </c>
      <c r="C2152" t="str">
        <f>'[1]210 Y RFC'!B2152</f>
        <v>210-2149</v>
      </c>
      <c r="D2152" t="str">
        <f>'[1]210 Y RFC'!C2152</f>
        <v>TEQUILERA ORGULLO DE JALISCO S DE RL DE CV</v>
      </c>
      <c r="E2152" s="28">
        <f>SUMIFS(Tabla16[TASA 16],Tabla16[NUM],Tabla1[[#This Row],[CODIGO]])</f>
        <v>0</v>
      </c>
      <c r="F2152" s="28">
        <f>SUMIFS(Tabla16[TASA 0%],Tabla16[NUM],Tabla1[[#This Row],[CODIGO]])</f>
        <v>0</v>
      </c>
      <c r="G2152" s="28">
        <f>SUMIFS(Tabla16[[EXENTO ]],Tabla16[NUM],Tabla1[[#This Row],[CODIGO]])</f>
        <v>0</v>
      </c>
      <c r="H2152" s="28">
        <f>SUMIFS(Tabla16[IVA],Tabla16[NUM],Tabla1[[#This Row],[CODIGO]])</f>
        <v>0</v>
      </c>
      <c r="I2152" s="28">
        <f>SUMIFS(Tabla16[ISR RET.],Tabla16[NUM],Tabla1[[#This Row],[CODIGO]])</f>
        <v>0</v>
      </c>
      <c r="J2152" s="28">
        <f>SUMIFS(Tabla16[IVA RET.],Tabla16[NUM],Tabla1[[#This Row],[CODIGO]])</f>
        <v>0</v>
      </c>
      <c r="K2152" t="str">
        <f>FIXED(Tabla1[[#This Row],[TASA 16%]],0)</f>
        <v>0</v>
      </c>
      <c r="L2152" t="str">
        <f>FIXED(Tabla1[[#This Row],[TASA 0%]],0)</f>
        <v>0</v>
      </c>
      <c r="M2152" t="str">
        <f>FIXED(Tabla1[[#This Row],[TASA EXE.]],0)</f>
        <v>0</v>
      </c>
      <c r="N2152" t="str">
        <f>FIXED(Tabla1[[#This Row],[IVA]],0)</f>
        <v>0</v>
      </c>
      <c r="O2152" t="str">
        <f>FIXED(Tabla1[[#This Row],[ISR RET]],0)</f>
        <v>0</v>
      </c>
      <c r="P2152" t="str">
        <f>FIXED(Tabla1[[#This Row],[IVA RET]],0)</f>
        <v>0</v>
      </c>
      <c r="R2152" s="35">
        <f>Tabla1[[#This Row],[TASA 16]]*16%</f>
        <v>0</v>
      </c>
    </row>
    <row r="2153" spans="2:20" x14ac:dyDescent="0.25">
      <c r="B2153" t="str">
        <f>'[1]210 Y RFC'!A2153</f>
        <v>GOJD7507148N6</v>
      </c>
      <c r="C2153" t="str">
        <f>'[1]210 Y RFC'!B2153</f>
        <v>210-2150</v>
      </c>
      <c r="D2153" t="str">
        <f>'[1]210 Y RFC'!C2153</f>
        <v>GOMEZ JIMENEZ DAVID HUMBERTO</v>
      </c>
      <c r="E2153" s="28">
        <f>SUMIFS(Tabla16[TASA 16],Tabla16[NUM],Tabla1[[#This Row],[CODIGO]])</f>
        <v>0</v>
      </c>
      <c r="F2153" s="28">
        <f>SUMIFS(Tabla16[TASA 0%],Tabla16[NUM],Tabla1[[#This Row],[CODIGO]])</f>
        <v>0</v>
      </c>
      <c r="G2153" s="28">
        <f>SUMIFS(Tabla16[[EXENTO ]],Tabla16[NUM],Tabla1[[#This Row],[CODIGO]])</f>
        <v>0</v>
      </c>
      <c r="H2153" s="28">
        <f>SUMIFS(Tabla16[IVA],Tabla16[NUM],Tabla1[[#This Row],[CODIGO]])</f>
        <v>0</v>
      </c>
      <c r="I2153" s="28">
        <f>SUMIFS(Tabla16[ISR RET.],Tabla16[NUM],Tabla1[[#This Row],[CODIGO]])</f>
        <v>0</v>
      </c>
      <c r="J2153" s="28">
        <f>SUMIFS(Tabla16[IVA RET.],Tabla16[NUM],Tabla1[[#This Row],[CODIGO]])</f>
        <v>0</v>
      </c>
      <c r="K2153" t="str">
        <f>FIXED(Tabla1[[#This Row],[TASA 16%]],0)</f>
        <v>0</v>
      </c>
      <c r="L2153" t="str">
        <f>FIXED(Tabla1[[#This Row],[TASA 0%]],0)</f>
        <v>0</v>
      </c>
      <c r="M2153" t="str">
        <f>FIXED(Tabla1[[#This Row],[TASA EXE.]],0)</f>
        <v>0</v>
      </c>
      <c r="N2153" t="str">
        <f>FIXED(Tabla1[[#This Row],[IVA]],0)</f>
        <v>0</v>
      </c>
      <c r="O2153" t="str">
        <f>FIXED(Tabla1[[#This Row],[ISR RET]],0)</f>
        <v>0</v>
      </c>
      <c r="P2153" t="str">
        <f>FIXED(Tabla1[[#This Row],[IVA RET]],0)</f>
        <v>0</v>
      </c>
      <c r="R2153" s="35">
        <f>Tabla1[[#This Row],[TASA 16]]*16%</f>
        <v>0</v>
      </c>
    </row>
    <row r="2154" spans="2:20" x14ac:dyDescent="0.25">
      <c r="B2154" t="str">
        <f>'[1]210 Y RFC'!A2154</f>
        <v>IJA740123GX9</v>
      </c>
      <c r="C2154" t="str">
        <f>'[1]210 Y RFC'!B2154</f>
        <v>210-2151</v>
      </c>
      <c r="D2154" t="str">
        <f>'[1]210 Y RFC'!C2154</f>
        <v>IMPRE JAL SA DE CV</v>
      </c>
      <c r="E2154" s="28">
        <f>SUMIFS(Tabla16[TASA 16],Tabla16[NUM],Tabla1[[#This Row],[CODIGO]])</f>
        <v>0</v>
      </c>
      <c r="F2154" s="28">
        <f>SUMIFS(Tabla16[TASA 0%],Tabla16[NUM],Tabla1[[#This Row],[CODIGO]])</f>
        <v>0</v>
      </c>
      <c r="G2154" s="28">
        <f>SUMIFS(Tabla16[[EXENTO ]],Tabla16[NUM],Tabla1[[#This Row],[CODIGO]])</f>
        <v>0</v>
      </c>
      <c r="H2154" s="28">
        <f>SUMIFS(Tabla16[IVA],Tabla16[NUM],Tabla1[[#This Row],[CODIGO]])</f>
        <v>0</v>
      </c>
      <c r="I2154" s="28">
        <f>SUMIFS(Tabla16[ISR RET.],Tabla16[NUM],Tabla1[[#This Row],[CODIGO]])</f>
        <v>0</v>
      </c>
      <c r="J2154" s="28">
        <f>SUMIFS(Tabla16[IVA RET.],Tabla16[NUM],Tabla1[[#This Row],[CODIGO]])</f>
        <v>0</v>
      </c>
      <c r="K2154" t="str">
        <f>FIXED(Tabla1[[#This Row],[TASA 16%]],0)</f>
        <v>0</v>
      </c>
      <c r="L2154" t="str">
        <f>FIXED(Tabla1[[#This Row],[TASA 0%]],0)</f>
        <v>0</v>
      </c>
      <c r="M2154" t="str">
        <f>FIXED(Tabla1[[#This Row],[TASA EXE.]],0)</f>
        <v>0</v>
      </c>
      <c r="N2154" t="str">
        <f>FIXED(Tabla1[[#This Row],[IVA]],0)</f>
        <v>0</v>
      </c>
      <c r="O2154" t="str">
        <f>FIXED(Tabla1[[#This Row],[ISR RET]],0)</f>
        <v>0</v>
      </c>
      <c r="P2154" t="str">
        <f>FIXED(Tabla1[[#This Row],[IVA RET]],0)</f>
        <v>0</v>
      </c>
      <c r="R2154" s="35">
        <f>Tabla1[[#This Row],[TASA 16]]*16%</f>
        <v>0</v>
      </c>
    </row>
    <row r="2155" spans="2:20" x14ac:dyDescent="0.25">
      <c r="B2155" t="str">
        <f>'[1]210 Y RFC'!A2155</f>
        <v>DDM100508NW4</v>
      </c>
      <c r="C2155" t="str">
        <f>'[1]210 Y RFC'!B2155</f>
        <v>210-2152</v>
      </c>
      <c r="D2155" t="str">
        <f>'[1]210 Y RFC'!C2155</f>
        <v>DISTRIBUIDORA 2010 SA DE CV</v>
      </c>
      <c r="E2155" s="28">
        <f>SUMIFS(Tabla16[TASA 16],Tabla16[NUM],Tabla1[[#This Row],[CODIGO]])</f>
        <v>0</v>
      </c>
      <c r="F2155" s="28">
        <f>SUMIFS(Tabla16[TASA 0%],Tabla16[NUM],Tabla1[[#This Row],[CODIGO]])</f>
        <v>0</v>
      </c>
      <c r="G2155" s="28">
        <f>SUMIFS(Tabla16[[EXENTO ]],Tabla16[NUM],Tabla1[[#This Row],[CODIGO]])</f>
        <v>0</v>
      </c>
      <c r="H2155" s="28">
        <f>SUMIFS(Tabla16[IVA],Tabla16[NUM],Tabla1[[#This Row],[CODIGO]])</f>
        <v>0</v>
      </c>
      <c r="I2155" s="28">
        <f>SUMIFS(Tabla16[ISR RET.],Tabla16[NUM],Tabla1[[#This Row],[CODIGO]])</f>
        <v>0</v>
      </c>
      <c r="J2155" s="28">
        <f>SUMIFS(Tabla16[IVA RET.],Tabla16[NUM],Tabla1[[#This Row],[CODIGO]])</f>
        <v>0</v>
      </c>
      <c r="K2155" t="str">
        <f>FIXED(Tabla1[[#This Row],[TASA 16%]],0)</f>
        <v>0</v>
      </c>
      <c r="L2155" t="str">
        <f>FIXED(Tabla1[[#This Row],[TASA 0%]],0)</f>
        <v>0</v>
      </c>
      <c r="M2155" t="str">
        <f>FIXED(Tabla1[[#This Row],[TASA EXE.]],0)</f>
        <v>0</v>
      </c>
      <c r="N2155" t="str">
        <f>FIXED(Tabla1[[#This Row],[IVA]],0)</f>
        <v>0</v>
      </c>
      <c r="O2155" t="str">
        <f>FIXED(Tabla1[[#This Row],[ISR RET]],0)</f>
        <v>0</v>
      </c>
      <c r="P2155" t="str">
        <f>FIXED(Tabla1[[#This Row],[IVA RET]],0)</f>
        <v>0</v>
      </c>
      <c r="R2155" s="35">
        <f>Tabla1[[#This Row],[TASA 16]]*16%</f>
        <v>0</v>
      </c>
    </row>
    <row r="2156" spans="2:20" x14ac:dyDescent="0.25">
      <c r="B2156" t="str">
        <f>'[1]210 Y RFC'!A2156</f>
        <v>MDT850917N74</v>
      </c>
      <c r="C2156" t="str">
        <f>'[1]210 Y RFC'!B2156</f>
        <v>210-2153</v>
      </c>
      <c r="D2156" t="str">
        <f>'[1]210 Y RFC'!C2156</f>
        <v>MERCANTIL DISTRIBUIDORA TONALA SA DE CV</v>
      </c>
      <c r="E2156" s="28">
        <f>SUMIFS(Tabla16[TASA 16],Tabla16[NUM],Tabla1[[#This Row],[CODIGO]])</f>
        <v>0</v>
      </c>
      <c r="F2156" s="28">
        <f>SUMIFS(Tabla16[TASA 0%],Tabla16[NUM],Tabla1[[#This Row],[CODIGO]])</f>
        <v>0</v>
      </c>
      <c r="G2156" s="28">
        <f>SUMIFS(Tabla16[[EXENTO ]],Tabla16[NUM],Tabla1[[#This Row],[CODIGO]])</f>
        <v>0</v>
      </c>
      <c r="H2156" s="28">
        <f>SUMIFS(Tabla16[IVA],Tabla16[NUM],Tabla1[[#This Row],[CODIGO]])</f>
        <v>0</v>
      </c>
      <c r="I2156" s="28">
        <f>SUMIFS(Tabla16[ISR RET.],Tabla16[NUM],Tabla1[[#This Row],[CODIGO]])</f>
        <v>0</v>
      </c>
      <c r="J2156" s="28">
        <f>SUMIFS(Tabla16[IVA RET.],Tabla16[NUM],Tabla1[[#This Row],[CODIGO]])</f>
        <v>0</v>
      </c>
      <c r="K2156" t="str">
        <f>FIXED(Tabla1[[#This Row],[TASA 16%]],0)</f>
        <v>0</v>
      </c>
      <c r="L2156" t="str">
        <f>FIXED(Tabla1[[#This Row],[TASA 0%]],0)</f>
        <v>0</v>
      </c>
      <c r="M2156" t="str">
        <f>FIXED(Tabla1[[#This Row],[TASA EXE.]],0)</f>
        <v>0</v>
      </c>
      <c r="N2156" t="str">
        <f>FIXED(Tabla1[[#This Row],[IVA]],0)</f>
        <v>0</v>
      </c>
      <c r="O2156" t="str">
        <f>FIXED(Tabla1[[#This Row],[ISR RET]],0)</f>
        <v>0</v>
      </c>
      <c r="P2156" t="str">
        <f>FIXED(Tabla1[[#This Row],[IVA RET]],0)</f>
        <v>0</v>
      </c>
      <c r="R2156" s="35">
        <f>Tabla1[[#This Row],[TASA 16]]*16%</f>
        <v>0</v>
      </c>
    </row>
    <row r="2157" spans="2:20" x14ac:dyDescent="0.25">
      <c r="B2157" t="str">
        <f>'[1]210 Y RFC'!A2157</f>
        <v>MUSL870211TK8</v>
      </c>
      <c r="C2157" t="str">
        <f>'[1]210 Y RFC'!B2157</f>
        <v>210-2154</v>
      </c>
      <c r="D2157" t="str">
        <f>'[1]210 Y RFC'!C2157</f>
        <v>MUÑOZ SANCHEZ LOURDES BETZABE</v>
      </c>
      <c r="E2157" s="28">
        <f>SUMIFS(Tabla16[TASA 16],Tabla16[NUM],Tabla1[[#This Row],[CODIGO]])</f>
        <v>0</v>
      </c>
      <c r="F2157" s="28">
        <f>SUMIFS(Tabla16[TASA 0%],Tabla16[NUM],Tabla1[[#This Row],[CODIGO]])</f>
        <v>0</v>
      </c>
      <c r="G2157" s="28">
        <f>SUMIFS(Tabla16[[EXENTO ]],Tabla16[NUM],Tabla1[[#This Row],[CODIGO]])</f>
        <v>0</v>
      </c>
      <c r="H2157" s="28">
        <f>SUMIFS(Tabla16[IVA],Tabla16[NUM],Tabla1[[#This Row],[CODIGO]])</f>
        <v>0</v>
      </c>
      <c r="I2157" s="28">
        <f>SUMIFS(Tabla16[ISR RET.],Tabla16[NUM],Tabla1[[#This Row],[CODIGO]])</f>
        <v>0</v>
      </c>
      <c r="J2157" s="28">
        <f>SUMIFS(Tabla16[IVA RET.],Tabla16[NUM],Tabla1[[#This Row],[CODIGO]])</f>
        <v>0</v>
      </c>
      <c r="K2157" t="str">
        <f>FIXED(Tabla1[[#This Row],[TASA 16%]],0)</f>
        <v>0</v>
      </c>
      <c r="L2157" t="str">
        <f>FIXED(Tabla1[[#This Row],[TASA 0%]],0)</f>
        <v>0</v>
      </c>
      <c r="M2157" t="str">
        <f>FIXED(Tabla1[[#This Row],[TASA EXE.]],0)</f>
        <v>0</v>
      </c>
      <c r="N2157" t="str">
        <f>FIXED(Tabla1[[#This Row],[IVA]],0)</f>
        <v>0</v>
      </c>
      <c r="O2157" t="str">
        <f>FIXED(Tabla1[[#This Row],[ISR RET]],0)</f>
        <v>0</v>
      </c>
      <c r="P2157" t="str">
        <f>FIXED(Tabla1[[#This Row],[IVA RET]],0)</f>
        <v>0</v>
      </c>
      <c r="R2157" s="35">
        <f>Tabla1[[#This Row],[TASA 16]]*16%</f>
        <v>0</v>
      </c>
    </row>
    <row r="2158" spans="2:20" x14ac:dyDescent="0.25">
      <c r="B2158" t="str">
        <f>'[1]210 Y RFC'!A2158</f>
        <v>CAPH620913RW0</v>
      </c>
      <c r="C2158" t="str">
        <f>'[1]210 Y RFC'!B2158</f>
        <v>210-2155</v>
      </c>
      <c r="D2158" t="str">
        <f>'[1]210 Y RFC'!C2158</f>
        <v>CASILLAS PADILLA HUGO</v>
      </c>
      <c r="E2158" s="28">
        <f>SUMIFS(Tabla16[TASA 16],Tabla16[NUM],Tabla1[[#This Row],[CODIGO]])</f>
        <v>0</v>
      </c>
      <c r="F2158" s="28">
        <f>SUMIFS(Tabla16[TASA 0%],Tabla16[NUM],Tabla1[[#This Row],[CODIGO]])</f>
        <v>0</v>
      </c>
      <c r="G2158" s="28">
        <f>SUMIFS(Tabla16[[EXENTO ]],Tabla16[NUM],Tabla1[[#This Row],[CODIGO]])</f>
        <v>0</v>
      </c>
      <c r="H2158" s="28">
        <f>SUMIFS(Tabla16[IVA],Tabla16[NUM],Tabla1[[#This Row],[CODIGO]])</f>
        <v>0</v>
      </c>
      <c r="I2158" s="28">
        <f>SUMIFS(Tabla16[ISR RET.],Tabla16[NUM],Tabla1[[#This Row],[CODIGO]])</f>
        <v>0</v>
      </c>
      <c r="J2158" s="28">
        <f>SUMIFS(Tabla16[IVA RET.],Tabla16[NUM],Tabla1[[#This Row],[CODIGO]])</f>
        <v>0</v>
      </c>
      <c r="K2158" t="str">
        <f>FIXED(Tabla1[[#This Row],[TASA 16%]],0)</f>
        <v>0</v>
      </c>
      <c r="L2158" t="str">
        <f>FIXED(Tabla1[[#This Row],[TASA 0%]],0)</f>
        <v>0</v>
      </c>
      <c r="M2158" t="str">
        <f>FIXED(Tabla1[[#This Row],[TASA EXE.]],0)</f>
        <v>0</v>
      </c>
      <c r="N2158" t="str">
        <f>FIXED(Tabla1[[#This Row],[IVA]],0)</f>
        <v>0</v>
      </c>
      <c r="O2158" t="str">
        <f>FIXED(Tabla1[[#This Row],[ISR RET]],0)</f>
        <v>0</v>
      </c>
      <c r="P2158" t="str">
        <f>FIXED(Tabla1[[#This Row],[IVA RET]],0)</f>
        <v>0</v>
      </c>
      <c r="R2158" s="35">
        <f>Tabla1[[#This Row],[TASA 16]]*16%</f>
        <v>0</v>
      </c>
      <c r="T2158" s="67"/>
    </row>
    <row r="2159" spans="2:20" x14ac:dyDescent="0.25">
      <c r="B2159" t="str">
        <f>'[1]210 Y RFC'!A2159</f>
        <v>SACI710814HR0</v>
      </c>
      <c r="C2159" t="str">
        <f>'[1]210 Y RFC'!B2159</f>
        <v>210-2156</v>
      </c>
      <c r="D2159" t="str">
        <f>'[1]210 Y RFC'!C2159</f>
        <v>SALAZAR COMPARAN ISRAEL</v>
      </c>
      <c r="E2159" s="28">
        <f>SUMIFS(Tabla16[TASA 16],Tabla16[NUM],Tabla1[[#This Row],[CODIGO]])</f>
        <v>318156.4375</v>
      </c>
      <c r="F2159" s="28">
        <f>SUMIFS(Tabla16[TASA 0%],Tabla16[NUM],Tabla1[[#This Row],[CODIGO]])</f>
        <v>4031.9024999999965</v>
      </c>
      <c r="G2159" s="28">
        <f>SUMIFS(Tabla16[[EXENTO ]],Tabla16[NUM],Tabla1[[#This Row],[CODIGO]])</f>
        <v>0</v>
      </c>
      <c r="H2159" s="28">
        <f>SUMIFS(Tabla16[IVA],Tabla16[NUM],Tabla1[[#This Row],[CODIGO]])</f>
        <v>50905.03</v>
      </c>
      <c r="I2159" s="28">
        <f>SUMIFS(Tabla16[ISR RET.],Tabla16[NUM],Tabla1[[#This Row],[CODIGO]])</f>
        <v>0</v>
      </c>
      <c r="J2159" s="28">
        <f>SUMIFS(Tabla16[IVA RET.],Tabla16[NUM],Tabla1[[#This Row],[CODIGO]])</f>
        <v>0</v>
      </c>
      <c r="K2159" t="str">
        <f>FIXED(Tabla1[[#This Row],[TASA 16%]],0)</f>
        <v>318,156</v>
      </c>
      <c r="L2159" t="str">
        <f>FIXED(Tabla1[[#This Row],[TASA 0%]],0)</f>
        <v>4,032</v>
      </c>
      <c r="M2159" t="str">
        <f>FIXED(Tabla1[[#This Row],[TASA EXE.]],0)</f>
        <v>0</v>
      </c>
      <c r="N2159" t="str">
        <f>FIXED(Tabla1[[#This Row],[IVA]],0)</f>
        <v>50,905</v>
      </c>
      <c r="O2159" t="str">
        <f>FIXED(Tabla1[[#This Row],[ISR RET]],0)</f>
        <v>0</v>
      </c>
      <c r="P2159" t="str">
        <f>FIXED(Tabla1[[#This Row],[IVA RET]],0)</f>
        <v>0</v>
      </c>
      <c r="R2159" s="35">
        <f>Tabla1[[#This Row],[TASA 16]]*16%</f>
        <v>50904.959999999999</v>
      </c>
    </row>
    <row r="2160" spans="2:20" x14ac:dyDescent="0.25">
      <c r="B2160" t="str">
        <f>'[1]210 Y RFC'!A2160</f>
        <v>DDI070810RV4</v>
      </c>
      <c r="C2160" t="str">
        <f>'[1]210 Y RFC'!B2160</f>
        <v>210-2157</v>
      </c>
      <c r="D2160" t="str">
        <f>'[1]210 Y RFC'!C2160</f>
        <v>DULMAR DISTRIBUCIONES SA DE CV</v>
      </c>
      <c r="E2160" s="28">
        <f>SUMIFS(Tabla16[TASA 16],Tabla16[NUM],Tabla1[[#This Row],[CODIGO]])</f>
        <v>0</v>
      </c>
      <c r="F2160" s="28">
        <f>SUMIFS(Tabla16[TASA 0%],Tabla16[NUM],Tabla1[[#This Row],[CODIGO]])</f>
        <v>14607.96</v>
      </c>
      <c r="G2160" s="28">
        <f>SUMIFS(Tabla16[[EXENTO ]],Tabla16[NUM],Tabla1[[#This Row],[CODIGO]])</f>
        <v>740.1</v>
      </c>
      <c r="H2160" s="28">
        <f>SUMIFS(Tabla16[IVA],Tabla16[NUM],Tabla1[[#This Row],[CODIGO]])</f>
        <v>0</v>
      </c>
      <c r="I2160" s="28">
        <f>SUMIFS(Tabla16[ISR RET.],Tabla16[NUM],Tabla1[[#This Row],[CODIGO]])</f>
        <v>0</v>
      </c>
      <c r="J2160" s="28">
        <f>SUMIFS(Tabla16[IVA RET.],Tabla16[NUM],Tabla1[[#This Row],[CODIGO]])</f>
        <v>0</v>
      </c>
      <c r="K2160" t="str">
        <f>FIXED(Tabla1[[#This Row],[TASA 16%]],0)</f>
        <v>0</v>
      </c>
      <c r="L2160" t="str">
        <f>FIXED(Tabla1[[#This Row],[TASA 0%]],0)</f>
        <v>14,608</v>
      </c>
      <c r="M2160" t="str">
        <f>FIXED(Tabla1[[#This Row],[TASA EXE.]],0)</f>
        <v>740</v>
      </c>
      <c r="N2160" t="str">
        <f>FIXED(Tabla1[[#This Row],[IVA]],0)</f>
        <v>0</v>
      </c>
      <c r="O2160" t="str">
        <f>FIXED(Tabla1[[#This Row],[ISR RET]],0)</f>
        <v>0</v>
      </c>
      <c r="P2160" t="str">
        <f>FIXED(Tabla1[[#This Row],[IVA RET]],0)</f>
        <v>0</v>
      </c>
      <c r="R2160" s="35">
        <f>Tabla1[[#This Row],[TASA 16]]*16%</f>
        <v>0</v>
      </c>
    </row>
    <row r="2161" spans="2:20" x14ac:dyDescent="0.25">
      <c r="B2161" t="str">
        <f>'[1]210 Y RFC'!A2161</f>
        <v>BUB100217K17</v>
      </c>
      <c r="C2161" t="str">
        <f>'[1]210 Y RFC'!B2161</f>
        <v>210-2158</v>
      </c>
      <c r="D2161" t="str">
        <f>'[1]210 Y RFC'!C2161</f>
        <v>BUBOK S DE RL DE CV</v>
      </c>
      <c r="E2161" s="28">
        <f>SUMIFS(Tabla16[TASA 16],Tabla16[NUM],Tabla1[[#This Row],[CODIGO]])</f>
        <v>0</v>
      </c>
      <c r="F2161" s="28">
        <f>SUMIFS(Tabla16[TASA 0%],Tabla16[NUM],Tabla1[[#This Row],[CODIGO]])</f>
        <v>0</v>
      </c>
      <c r="G2161" s="28">
        <f>SUMIFS(Tabla16[[EXENTO ]],Tabla16[NUM],Tabla1[[#This Row],[CODIGO]])</f>
        <v>0</v>
      </c>
      <c r="H2161" s="28">
        <f>SUMIFS(Tabla16[IVA],Tabla16[NUM],Tabla1[[#This Row],[CODIGO]])</f>
        <v>0</v>
      </c>
      <c r="I2161" s="28">
        <f>SUMIFS(Tabla16[ISR RET.],Tabla16[NUM],Tabla1[[#This Row],[CODIGO]])</f>
        <v>0</v>
      </c>
      <c r="J2161" s="28">
        <f>SUMIFS(Tabla16[IVA RET.],Tabla16[NUM],Tabla1[[#This Row],[CODIGO]])</f>
        <v>0</v>
      </c>
      <c r="K2161" t="str">
        <f>FIXED(Tabla1[[#This Row],[TASA 16%]],0)</f>
        <v>0</v>
      </c>
      <c r="L2161" t="str">
        <f>FIXED(Tabla1[[#This Row],[TASA 0%]],0)</f>
        <v>0</v>
      </c>
      <c r="M2161" t="str">
        <f>FIXED(Tabla1[[#This Row],[TASA EXE.]],0)</f>
        <v>0</v>
      </c>
      <c r="N2161" t="str">
        <f>FIXED(Tabla1[[#This Row],[IVA]],0)</f>
        <v>0</v>
      </c>
      <c r="O2161" t="str">
        <f>FIXED(Tabla1[[#This Row],[ISR RET]],0)</f>
        <v>0</v>
      </c>
      <c r="P2161" t="str">
        <f>FIXED(Tabla1[[#This Row],[IVA RET]],0)</f>
        <v>0</v>
      </c>
      <c r="R2161" s="35">
        <f>Tabla1[[#This Row],[TASA 16]]*16%</f>
        <v>0</v>
      </c>
    </row>
    <row r="2162" spans="2:20" x14ac:dyDescent="0.25">
      <c r="B2162" t="str">
        <f>'[1]210 Y RFC'!A2162</f>
        <v>SPR970313T47</v>
      </c>
      <c r="C2162" t="str">
        <f>'[1]210 Y RFC'!B2162</f>
        <v>210-2159</v>
      </c>
      <c r="D2162" t="str">
        <f>'[1]210 Y RFC'!C2162</f>
        <v>STAR PRODUCTS SA DE CV</v>
      </c>
      <c r="E2162" s="28">
        <f>SUMIFS(Tabla16[TASA 16],Tabla16[NUM],Tabla1[[#This Row],[CODIGO]])</f>
        <v>0</v>
      </c>
      <c r="F2162" s="28">
        <f>SUMIFS(Tabla16[TASA 0%],Tabla16[NUM],Tabla1[[#This Row],[CODIGO]])</f>
        <v>0</v>
      </c>
      <c r="G2162" s="28">
        <f>SUMIFS(Tabla16[[EXENTO ]],Tabla16[NUM],Tabla1[[#This Row],[CODIGO]])</f>
        <v>0</v>
      </c>
      <c r="H2162" s="28">
        <f>SUMIFS(Tabla16[IVA],Tabla16[NUM],Tabla1[[#This Row],[CODIGO]])</f>
        <v>0</v>
      </c>
      <c r="I2162" s="28">
        <f>SUMIFS(Tabla16[ISR RET.],Tabla16[NUM],Tabla1[[#This Row],[CODIGO]])</f>
        <v>0</v>
      </c>
      <c r="J2162" s="28">
        <f>SUMIFS(Tabla16[IVA RET.],Tabla16[NUM],Tabla1[[#This Row],[CODIGO]])</f>
        <v>0</v>
      </c>
      <c r="K2162" t="str">
        <f>FIXED(Tabla1[[#This Row],[TASA 16%]],0)</f>
        <v>0</v>
      </c>
      <c r="L2162" t="str">
        <f>FIXED(Tabla1[[#This Row],[TASA 0%]],0)</f>
        <v>0</v>
      </c>
      <c r="M2162" t="str">
        <f>FIXED(Tabla1[[#This Row],[TASA EXE.]],0)</f>
        <v>0</v>
      </c>
      <c r="N2162" t="str">
        <f>FIXED(Tabla1[[#This Row],[IVA]],0)</f>
        <v>0</v>
      </c>
      <c r="O2162" t="str">
        <f>FIXED(Tabla1[[#This Row],[ISR RET]],0)</f>
        <v>0</v>
      </c>
      <c r="P2162" t="str">
        <f>FIXED(Tabla1[[#This Row],[IVA RET]],0)</f>
        <v>0</v>
      </c>
      <c r="R2162" s="35">
        <f>Tabla1[[#This Row],[TASA 16]]*16%</f>
        <v>0</v>
      </c>
    </row>
    <row r="2163" spans="2:20" x14ac:dyDescent="0.25">
      <c r="B2163" t="str">
        <f>'[1]210 Y RFC'!A2163</f>
        <v>CABT910202QX2</v>
      </c>
      <c r="C2163" t="str">
        <f>'[1]210 Y RFC'!B2163</f>
        <v>210-2160</v>
      </c>
      <c r="D2163" t="str">
        <f>'[1]210 Y RFC'!C2163</f>
        <v>CASILLAS BECERRA TANIA KATHLEEN</v>
      </c>
      <c r="E2163" s="28">
        <f>SUMIFS(Tabla16[TASA 16],Tabla16[NUM],Tabla1[[#This Row],[CODIGO]])</f>
        <v>0</v>
      </c>
      <c r="F2163" s="28">
        <f>SUMIFS(Tabla16[TASA 0%],Tabla16[NUM],Tabla1[[#This Row],[CODIGO]])</f>
        <v>0</v>
      </c>
      <c r="G2163" s="28">
        <f>SUMIFS(Tabla16[[EXENTO ]],Tabla16[NUM],Tabla1[[#This Row],[CODIGO]])</f>
        <v>0</v>
      </c>
      <c r="H2163" s="28">
        <f>SUMIFS(Tabla16[IVA],Tabla16[NUM],Tabla1[[#This Row],[CODIGO]])</f>
        <v>0</v>
      </c>
      <c r="I2163" s="28">
        <f>SUMIFS(Tabla16[ISR RET.],Tabla16[NUM],Tabla1[[#This Row],[CODIGO]])</f>
        <v>0</v>
      </c>
      <c r="J2163" s="28">
        <f>SUMIFS(Tabla16[IVA RET.],Tabla16[NUM],Tabla1[[#This Row],[CODIGO]])</f>
        <v>0</v>
      </c>
      <c r="K2163" t="str">
        <f>FIXED(Tabla1[[#This Row],[TASA 16%]],0)</f>
        <v>0</v>
      </c>
      <c r="L2163" t="str">
        <f>FIXED(Tabla1[[#This Row],[TASA 0%]],0)</f>
        <v>0</v>
      </c>
      <c r="M2163" t="str">
        <f>FIXED(Tabla1[[#This Row],[TASA EXE.]],0)</f>
        <v>0</v>
      </c>
      <c r="N2163" t="str">
        <f>FIXED(Tabla1[[#This Row],[IVA]],0)</f>
        <v>0</v>
      </c>
      <c r="O2163" t="str">
        <f>FIXED(Tabla1[[#This Row],[ISR RET]],0)</f>
        <v>0</v>
      </c>
      <c r="P2163" t="str">
        <f>FIXED(Tabla1[[#This Row],[IVA RET]],0)</f>
        <v>0</v>
      </c>
      <c r="R2163" s="35">
        <f>Tabla1[[#This Row],[TASA 16]]*16%</f>
        <v>0</v>
      </c>
    </row>
    <row r="2164" spans="2:20" x14ac:dyDescent="0.25">
      <c r="B2164" t="str">
        <f>'[1]210 Y RFC'!A2164</f>
        <v>QUBA890524EZ7</v>
      </c>
      <c r="C2164" t="str">
        <f>'[1]210 Y RFC'!B2164</f>
        <v>210-2161</v>
      </c>
      <c r="D2164" t="str">
        <f>'[1]210 Y RFC'!C2164</f>
        <v>QUIÑONES BARAJAS ANDREA ALEJANDRA</v>
      </c>
      <c r="E2164" s="28">
        <f>SUMIFS(Tabla16[TASA 16],Tabla16[NUM],Tabla1[[#This Row],[CODIGO]])</f>
        <v>0</v>
      </c>
      <c r="F2164" s="28">
        <f>SUMIFS(Tabla16[TASA 0%],Tabla16[NUM],Tabla1[[#This Row],[CODIGO]])</f>
        <v>0</v>
      </c>
      <c r="G2164" s="28">
        <f>SUMIFS(Tabla16[[EXENTO ]],Tabla16[NUM],Tabla1[[#This Row],[CODIGO]])</f>
        <v>0</v>
      </c>
      <c r="H2164" s="28">
        <f>SUMIFS(Tabla16[IVA],Tabla16[NUM],Tabla1[[#This Row],[CODIGO]])</f>
        <v>0</v>
      </c>
      <c r="I2164" s="28">
        <f>SUMIFS(Tabla16[ISR RET.],Tabla16[NUM],Tabla1[[#This Row],[CODIGO]])</f>
        <v>0</v>
      </c>
      <c r="J2164" s="28">
        <f>SUMIFS(Tabla16[IVA RET.],Tabla16[NUM],Tabla1[[#This Row],[CODIGO]])</f>
        <v>0</v>
      </c>
      <c r="K2164" t="str">
        <f>FIXED(Tabla1[[#This Row],[TASA 16%]],0)</f>
        <v>0</v>
      </c>
      <c r="L2164" t="str">
        <f>FIXED(Tabla1[[#This Row],[TASA 0%]],0)</f>
        <v>0</v>
      </c>
      <c r="M2164" t="str">
        <f>FIXED(Tabla1[[#This Row],[TASA EXE.]],0)</f>
        <v>0</v>
      </c>
      <c r="N2164" t="str">
        <f>FIXED(Tabla1[[#This Row],[IVA]],0)</f>
        <v>0</v>
      </c>
      <c r="O2164" t="str">
        <f>FIXED(Tabla1[[#This Row],[ISR RET]],0)</f>
        <v>0</v>
      </c>
      <c r="P2164" t="str">
        <f>FIXED(Tabla1[[#This Row],[IVA RET]],0)</f>
        <v>0</v>
      </c>
      <c r="R2164" s="35">
        <f>Tabla1[[#This Row],[TASA 16]]*16%</f>
        <v>0</v>
      </c>
    </row>
    <row r="2165" spans="2:20" x14ac:dyDescent="0.25">
      <c r="B2165" t="str">
        <f>'[1]210 Y RFC'!A2165</f>
        <v>HUVC790120AW8</v>
      </c>
      <c r="C2165" t="str">
        <f>'[1]210 Y RFC'!B2165</f>
        <v>210-2162</v>
      </c>
      <c r="D2165" t="str">
        <f>'[1]210 Y RFC'!C2165</f>
        <v>HUERTA VALLARTA CESAR</v>
      </c>
      <c r="E2165" s="28">
        <f>SUMIFS(Tabla16[TASA 16],Tabla16[NUM],Tabla1[[#This Row],[CODIGO]])</f>
        <v>0</v>
      </c>
      <c r="F2165" s="28">
        <f>SUMIFS(Tabla16[TASA 0%],Tabla16[NUM],Tabla1[[#This Row],[CODIGO]])</f>
        <v>0</v>
      </c>
      <c r="G2165" s="28">
        <f>SUMIFS(Tabla16[[EXENTO ]],Tabla16[NUM],Tabla1[[#This Row],[CODIGO]])</f>
        <v>0</v>
      </c>
      <c r="H2165" s="28">
        <f>SUMIFS(Tabla16[IVA],Tabla16[NUM],Tabla1[[#This Row],[CODIGO]])</f>
        <v>0</v>
      </c>
      <c r="I2165" s="28">
        <f>SUMIFS(Tabla16[ISR RET.],Tabla16[NUM],Tabla1[[#This Row],[CODIGO]])</f>
        <v>0</v>
      </c>
      <c r="J2165" s="28">
        <f>SUMIFS(Tabla16[IVA RET.],Tabla16[NUM],Tabla1[[#This Row],[CODIGO]])</f>
        <v>0</v>
      </c>
      <c r="K2165" t="str">
        <f>FIXED(Tabla1[[#This Row],[TASA 16%]],0)</f>
        <v>0</v>
      </c>
      <c r="L2165" t="str">
        <f>FIXED(Tabla1[[#This Row],[TASA 0%]],0)</f>
        <v>0</v>
      </c>
      <c r="M2165" t="str">
        <f>FIXED(Tabla1[[#This Row],[TASA EXE.]],0)</f>
        <v>0</v>
      </c>
      <c r="N2165" t="str">
        <f>FIXED(Tabla1[[#This Row],[IVA]],0)</f>
        <v>0</v>
      </c>
      <c r="O2165" t="str">
        <f>FIXED(Tabla1[[#This Row],[ISR RET]],0)</f>
        <v>0</v>
      </c>
      <c r="P2165" t="str">
        <f>FIXED(Tabla1[[#This Row],[IVA RET]],0)</f>
        <v>0</v>
      </c>
      <c r="R2165" s="35">
        <f>Tabla1[[#This Row],[TASA 16]]*16%</f>
        <v>0</v>
      </c>
    </row>
    <row r="2166" spans="2:20" x14ac:dyDescent="0.25">
      <c r="B2166" t="str">
        <f>'[1]210 Y RFC'!A2166</f>
        <v>CCD000517IF0</v>
      </c>
      <c r="C2166" t="str">
        <f>'[1]210 Y RFC'!B2166</f>
        <v>210-2163</v>
      </c>
      <c r="D2166" t="str">
        <f>'[1]210 Y RFC'!C2166</f>
        <v>COMERCIALIZADORA DE CARTON Y DISEÑO SA DE CV</v>
      </c>
      <c r="E2166" s="28">
        <f>SUMIFS(Tabla16[TASA 16],Tabla16[NUM],Tabla1[[#This Row],[CODIGO]])</f>
        <v>0</v>
      </c>
      <c r="F2166" s="28">
        <f>SUMIFS(Tabla16[TASA 0%],Tabla16[NUM],Tabla1[[#This Row],[CODIGO]])</f>
        <v>0</v>
      </c>
      <c r="G2166" s="28">
        <f>SUMIFS(Tabla16[[EXENTO ]],Tabla16[NUM],Tabla1[[#This Row],[CODIGO]])</f>
        <v>0</v>
      </c>
      <c r="H2166" s="28">
        <f>SUMIFS(Tabla16[IVA],Tabla16[NUM],Tabla1[[#This Row],[CODIGO]])</f>
        <v>0</v>
      </c>
      <c r="I2166" s="28">
        <f>SUMIFS(Tabla16[ISR RET.],Tabla16[NUM],Tabla1[[#This Row],[CODIGO]])</f>
        <v>0</v>
      </c>
      <c r="J2166" s="28">
        <f>SUMIFS(Tabla16[IVA RET.],Tabla16[NUM],Tabla1[[#This Row],[CODIGO]])</f>
        <v>0</v>
      </c>
      <c r="K2166" t="str">
        <f>FIXED(Tabla1[[#This Row],[TASA 16%]],0)</f>
        <v>0</v>
      </c>
      <c r="L2166" t="str">
        <f>FIXED(Tabla1[[#This Row],[TASA 0%]],0)</f>
        <v>0</v>
      </c>
      <c r="M2166" t="str">
        <f>FIXED(Tabla1[[#This Row],[TASA EXE.]],0)</f>
        <v>0</v>
      </c>
      <c r="N2166" t="str">
        <f>FIXED(Tabla1[[#This Row],[IVA]],0)</f>
        <v>0</v>
      </c>
      <c r="O2166" t="str">
        <f>FIXED(Tabla1[[#This Row],[ISR RET]],0)</f>
        <v>0</v>
      </c>
      <c r="P2166" t="str">
        <f>FIXED(Tabla1[[#This Row],[IVA RET]],0)</f>
        <v>0</v>
      </c>
      <c r="R2166" s="35">
        <f>Tabla1[[#This Row],[TASA 16]]*16%</f>
        <v>0</v>
      </c>
    </row>
    <row r="2167" spans="2:20" x14ac:dyDescent="0.25">
      <c r="B2167" t="str">
        <f>'[1]210 Y RFC'!A2167</f>
        <v>IHN050524I99</v>
      </c>
      <c r="C2167" t="str">
        <f>'[1]210 Y RFC'!B2167</f>
        <v>210-2164</v>
      </c>
      <c r="D2167" t="str">
        <f>'[1]210 Y RFC'!C2167</f>
        <v>OLIDEN HNOS SA DE CV</v>
      </c>
      <c r="E2167" s="28">
        <f>SUMIFS(Tabla16[TASA 16],Tabla16[NUM],Tabla1[[#This Row],[CODIGO]])</f>
        <v>0</v>
      </c>
      <c r="F2167" s="28">
        <f>SUMIFS(Tabla16[TASA 0%],Tabla16[NUM],Tabla1[[#This Row],[CODIGO]])</f>
        <v>0</v>
      </c>
      <c r="G2167" s="28">
        <f>SUMIFS(Tabla16[[EXENTO ]],Tabla16[NUM],Tabla1[[#This Row],[CODIGO]])</f>
        <v>0</v>
      </c>
      <c r="H2167" s="28">
        <f>SUMIFS(Tabla16[IVA],Tabla16[NUM],Tabla1[[#This Row],[CODIGO]])</f>
        <v>0</v>
      </c>
      <c r="I2167" s="28">
        <f>SUMIFS(Tabla16[ISR RET.],Tabla16[NUM],Tabla1[[#This Row],[CODIGO]])</f>
        <v>0</v>
      </c>
      <c r="J2167" s="28">
        <f>SUMIFS(Tabla16[IVA RET.],Tabla16[NUM],Tabla1[[#This Row],[CODIGO]])</f>
        <v>0</v>
      </c>
      <c r="K2167" t="str">
        <f>FIXED(Tabla1[[#This Row],[TASA 16%]],0)</f>
        <v>0</v>
      </c>
      <c r="L2167" t="str">
        <f>FIXED(Tabla1[[#This Row],[TASA 0%]],0)</f>
        <v>0</v>
      </c>
      <c r="M2167" t="str">
        <f>FIXED(Tabla1[[#This Row],[TASA EXE.]],0)</f>
        <v>0</v>
      </c>
      <c r="N2167" t="str">
        <f>FIXED(Tabla1[[#This Row],[IVA]],0)</f>
        <v>0</v>
      </c>
      <c r="O2167" t="str">
        <f>FIXED(Tabla1[[#This Row],[ISR RET]],0)</f>
        <v>0</v>
      </c>
      <c r="P2167" t="str">
        <f>FIXED(Tabla1[[#This Row],[IVA RET]],0)</f>
        <v>0</v>
      </c>
      <c r="R2167" s="35">
        <f>Tabla1[[#This Row],[TASA 16]]*16%</f>
        <v>0</v>
      </c>
    </row>
    <row r="2168" spans="2:20" x14ac:dyDescent="0.25">
      <c r="B2168" t="str">
        <f>'[1]210 Y RFC'!A2168</f>
        <v>JIDR570830CM3</v>
      </c>
      <c r="C2168" t="str">
        <f>'[1]210 Y RFC'!B2168</f>
        <v>210-2165</v>
      </c>
      <c r="D2168" t="str">
        <f>'[1]210 Y RFC'!C2168</f>
        <v>JIMENEZ DELGADO MA ROSA</v>
      </c>
      <c r="E2168" s="28">
        <f>SUMIFS(Tabla16[TASA 16],Tabla16[NUM],Tabla1[[#This Row],[CODIGO]])</f>
        <v>0</v>
      </c>
      <c r="F2168" s="28">
        <f>SUMIFS(Tabla16[TASA 0%],Tabla16[NUM],Tabla1[[#This Row],[CODIGO]])</f>
        <v>0</v>
      </c>
      <c r="G2168" s="28">
        <f>SUMIFS(Tabla16[[EXENTO ]],Tabla16[NUM],Tabla1[[#This Row],[CODIGO]])</f>
        <v>0</v>
      </c>
      <c r="H2168" s="28">
        <f>SUMIFS(Tabla16[IVA],Tabla16[NUM],Tabla1[[#This Row],[CODIGO]])</f>
        <v>0</v>
      </c>
      <c r="I2168" s="28">
        <f>SUMIFS(Tabla16[ISR RET.],Tabla16[NUM],Tabla1[[#This Row],[CODIGO]])</f>
        <v>0</v>
      </c>
      <c r="J2168" s="28">
        <f>SUMIFS(Tabla16[IVA RET.],Tabla16[NUM],Tabla1[[#This Row],[CODIGO]])</f>
        <v>0</v>
      </c>
      <c r="K2168" t="str">
        <f>FIXED(Tabla1[[#This Row],[TASA 16%]],0)</f>
        <v>0</v>
      </c>
      <c r="L2168" t="str">
        <f>FIXED(Tabla1[[#This Row],[TASA 0%]],0)</f>
        <v>0</v>
      </c>
      <c r="M2168" t="str">
        <f>FIXED(Tabla1[[#This Row],[TASA EXE.]],0)</f>
        <v>0</v>
      </c>
      <c r="N2168" t="str">
        <f>FIXED(Tabla1[[#This Row],[IVA]],0)</f>
        <v>0</v>
      </c>
      <c r="O2168" t="str">
        <f>FIXED(Tabla1[[#This Row],[ISR RET]],0)</f>
        <v>0</v>
      </c>
      <c r="P2168" t="str">
        <f>FIXED(Tabla1[[#This Row],[IVA RET]],0)</f>
        <v>0</v>
      </c>
      <c r="R2168" s="35">
        <f>Tabla1[[#This Row],[TASA 16]]*16%</f>
        <v>0</v>
      </c>
    </row>
    <row r="2169" spans="2:20" x14ac:dyDescent="0.25">
      <c r="B2169" t="str">
        <f>'[1]210 Y RFC'!A2169</f>
        <v>CNA0512194G0</v>
      </c>
      <c r="C2169" t="str">
        <f>'[1]210 Y RFC'!B2169</f>
        <v>210-2166</v>
      </c>
      <c r="D2169" t="str">
        <f>'[1]210 Y RFC'!C2169</f>
        <v>CHOCOLATERA DE NAYARIT SA DE CV</v>
      </c>
      <c r="E2169" s="28">
        <f>SUMIFS(Tabla16[TASA 16],Tabla16[NUM],Tabla1[[#This Row],[CODIGO]])</f>
        <v>0</v>
      </c>
      <c r="F2169" s="28">
        <f>SUMIFS(Tabla16[TASA 0%],Tabla16[NUM],Tabla1[[#This Row],[CODIGO]])</f>
        <v>7152</v>
      </c>
      <c r="G2169" s="28">
        <f>SUMIFS(Tabla16[[EXENTO ]],Tabla16[NUM],Tabla1[[#This Row],[CODIGO]])</f>
        <v>278.39999999999998</v>
      </c>
      <c r="H2169" s="28">
        <f>SUMIFS(Tabla16[IVA],Tabla16[NUM],Tabla1[[#This Row],[CODIGO]])</f>
        <v>0</v>
      </c>
      <c r="I2169" s="28">
        <f>SUMIFS(Tabla16[ISR RET.],Tabla16[NUM],Tabla1[[#This Row],[CODIGO]])</f>
        <v>0</v>
      </c>
      <c r="J2169" s="28">
        <f>SUMIFS(Tabla16[IVA RET.],Tabla16[NUM],Tabla1[[#This Row],[CODIGO]])</f>
        <v>0</v>
      </c>
      <c r="K2169" t="str">
        <f>FIXED(Tabla1[[#This Row],[TASA 16%]],0)</f>
        <v>0</v>
      </c>
      <c r="L2169" t="str">
        <f>FIXED(Tabla1[[#This Row],[TASA 0%]],0)</f>
        <v>7,152</v>
      </c>
      <c r="M2169" t="str">
        <f>FIXED(Tabla1[[#This Row],[TASA EXE.]],0)</f>
        <v>278</v>
      </c>
      <c r="N2169" t="str">
        <f>FIXED(Tabla1[[#This Row],[IVA]],0)</f>
        <v>0</v>
      </c>
      <c r="O2169" t="str">
        <f>FIXED(Tabla1[[#This Row],[ISR RET]],0)</f>
        <v>0</v>
      </c>
      <c r="P2169" t="str">
        <f>FIXED(Tabla1[[#This Row],[IVA RET]],0)</f>
        <v>0</v>
      </c>
      <c r="R2169" s="35">
        <f>Tabla1[[#This Row],[TASA 16]]*16%</f>
        <v>0</v>
      </c>
    </row>
    <row r="2170" spans="2:20" x14ac:dyDescent="0.25">
      <c r="B2170" t="str">
        <f>'[1]210 Y RFC'!A2170</f>
        <v>EICJ870118515</v>
      </c>
      <c r="C2170" t="str">
        <f>'[1]210 Y RFC'!B2170</f>
        <v>210-2167</v>
      </c>
      <c r="D2170" t="str">
        <f>'[1]210 Y RFC'!C2170</f>
        <v>ENRIQUEZ CLAUSTRO JONATHAN ALEJANDRO</v>
      </c>
      <c r="E2170" s="28">
        <f>SUMIFS(Tabla16[TASA 16],Tabla16[NUM],Tabla1[[#This Row],[CODIGO]])</f>
        <v>0</v>
      </c>
      <c r="F2170" s="28">
        <f>SUMIFS(Tabla16[TASA 0%],Tabla16[NUM],Tabla1[[#This Row],[CODIGO]])</f>
        <v>0</v>
      </c>
      <c r="G2170" s="28">
        <f>SUMIFS(Tabla16[[EXENTO ]],Tabla16[NUM],Tabla1[[#This Row],[CODIGO]])</f>
        <v>0</v>
      </c>
      <c r="H2170" s="28">
        <f>SUMIFS(Tabla16[IVA],Tabla16[NUM],Tabla1[[#This Row],[CODIGO]])</f>
        <v>0</v>
      </c>
      <c r="I2170" s="28">
        <f>SUMIFS(Tabla16[ISR RET.],Tabla16[NUM],Tabla1[[#This Row],[CODIGO]])</f>
        <v>0</v>
      </c>
      <c r="J2170" s="28">
        <f>SUMIFS(Tabla16[IVA RET.],Tabla16[NUM],Tabla1[[#This Row],[CODIGO]])</f>
        <v>0</v>
      </c>
      <c r="K2170" t="str">
        <f>FIXED(Tabla1[[#This Row],[TASA 16%]],0)</f>
        <v>0</v>
      </c>
      <c r="L2170" t="str">
        <f>FIXED(Tabla1[[#This Row],[TASA 0%]],0)</f>
        <v>0</v>
      </c>
      <c r="M2170" t="str">
        <f>FIXED(Tabla1[[#This Row],[TASA EXE.]],0)</f>
        <v>0</v>
      </c>
      <c r="N2170" t="str">
        <f>FIXED(Tabla1[[#This Row],[IVA]],0)</f>
        <v>0</v>
      </c>
      <c r="O2170" t="str">
        <f>FIXED(Tabla1[[#This Row],[ISR RET]],0)</f>
        <v>0</v>
      </c>
      <c r="P2170" t="str">
        <f>FIXED(Tabla1[[#This Row],[IVA RET]],0)</f>
        <v>0</v>
      </c>
      <c r="R2170" s="35">
        <f>Tabla1[[#This Row],[TASA 16]]*16%</f>
        <v>0</v>
      </c>
    </row>
    <row r="2171" spans="2:20" x14ac:dyDescent="0.25">
      <c r="B2171" t="str">
        <f>'[1]210 Y RFC'!A2171</f>
        <v>RUBP530628842</v>
      </c>
      <c r="C2171" t="str">
        <f>'[1]210 Y RFC'!B2171</f>
        <v>210-2168</v>
      </c>
      <c r="D2171" t="str">
        <f>'[1]210 Y RFC'!C2171</f>
        <v>RUVALCABA BARBA PATRICIA</v>
      </c>
      <c r="E2171" s="28">
        <f>SUMIFS(Tabla16[TASA 16],Tabla16[NUM],Tabla1[[#This Row],[CODIGO]])</f>
        <v>0</v>
      </c>
      <c r="F2171" s="28">
        <f>SUMIFS(Tabla16[TASA 0%],Tabla16[NUM],Tabla1[[#This Row],[CODIGO]])</f>
        <v>0</v>
      </c>
      <c r="G2171" s="28">
        <f>SUMIFS(Tabla16[[EXENTO ]],Tabla16[NUM],Tabla1[[#This Row],[CODIGO]])</f>
        <v>0</v>
      </c>
      <c r="H2171" s="28">
        <f>SUMIFS(Tabla16[IVA],Tabla16[NUM],Tabla1[[#This Row],[CODIGO]])</f>
        <v>0</v>
      </c>
      <c r="I2171" s="28">
        <f>SUMIFS(Tabla16[ISR RET.],Tabla16[NUM],Tabla1[[#This Row],[CODIGO]])</f>
        <v>0</v>
      </c>
      <c r="J2171" s="28">
        <f>SUMIFS(Tabla16[IVA RET.],Tabla16[NUM],Tabla1[[#This Row],[CODIGO]])</f>
        <v>0</v>
      </c>
      <c r="K2171" t="str">
        <f>FIXED(Tabla1[[#This Row],[TASA 16%]],0)</f>
        <v>0</v>
      </c>
      <c r="L2171" t="str">
        <f>FIXED(Tabla1[[#This Row],[TASA 0%]],0)</f>
        <v>0</v>
      </c>
      <c r="M2171" t="str">
        <f>FIXED(Tabla1[[#This Row],[TASA EXE.]],0)</f>
        <v>0</v>
      </c>
      <c r="N2171" t="str">
        <f>FIXED(Tabla1[[#This Row],[IVA]],0)</f>
        <v>0</v>
      </c>
      <c r="O2171" t="str">
        <f>FIXED(Tabla1[[#This Row],[ISR RET]],0)</f>
        <v>0</v>
      </c>
      <c r="P2171" t="str">
        <f>FIXED(Tabla1[[#This Row],[IVA RET]],0)</f>
        <v>0</v>
      </c>
      <c r="R2171" s="35">
        <f>Tabla1[[#This Row],[TASA 16]]*16%</f>
        <v>0</v>
      </c>
    </row>
    <row r="2172" spans="2:20" x14ac:dyDescent="0.25">
      <c r="B2172" t="str">
        <f>'[1]210 Y RFC'!A2172</f>
        <v>AVH100206EP3</v>
      </c>
      <c r="C2172" t="str">
        <f>'[1]210 Y RFC'!B2172</f>
        <v>210-2169</v>
      </c>
      <c r="D2172" t="str">
        <f>'[1]210 Y RFC'!C2172</f>
        <v>ANGELES VISION HOSPITAL DE OFTALMOLOGIA SA DE CV</v>
      </c>
      <c r="E2172" s="28">
        <f>SUMIFS(Tabla16[TASA 16],Tabla16[NUM],Tabla1[[#This Row],[CODIGO]])</f>
        <v>0</v>
      </c>
      <c r="F2172" s="28">
        <f>SUMIFS(Tabla16[TASA 0%],Tabla16[NUM],Tabla1[[#This Row],[CODIGO]])</f>
        <v>0</v>
      </c>
      <c r="G2172" s="28">
        <f>SUMIFS(Tabla16[[EXENTO ]],Tabla16[NUM],Tabla1[[#This Row],[CODIGO]])</f>
        <v>0</v>
      </c>
      <c r="H2172" s="28">
        <f>SUMIFS(Tabla16[IVA],Tabla16[NUM],Tabla1[[#This Row],[CODIGO]])</f>
        <v>0</v>
      </c>
      <c r="I2172" s="28">
        <f>SUMIFS(Tabla16[ISR RET.],Tabla16[NUM],Tabla1[[#This Row],[CODIGO]])</f>
        <v>0</v>
      </c>
      <c r="J2172" s="28">
        <f>SUMIFS(Tabla16[IVA RET.],Tabla16[NUM],Tabla1[[#This Row],[CODIGO]])</f>
        <v>0</v>
      </c>
      <c r="K2172" t="str">
        <f>FIXED(Tabla1[[#This Row],[TASA 16%]],0)</f>
        <v>0</v>
      </c>
      <c r="L2172" t="str">
        <f>FIXED(Tabla1[[#This Row],[TASA 0%]],0)</f>
        <v>0</v>
      </c>
      <c r="M2172" t="str">
        <f>FIXED(Tabla1[[#This Row],[TASA EXE.]],0)</f>
        <v>0</v>
      </c>
      <c r="N2172" t="str">
        <f>FIXED(Tabla1[[#This Row],[IVA]],0)</f>
        <v>0</v>
      </c>
      <c r="O2172" t="str">
        <f>FIXED(Tabla1[[#This Row],[ISR RET]],0)</f>
        <v>0</v>
      </c>
      <c r="P2172" t="str">
        <f>FIXED(Tabla1[[#This Row],[IVA RET]],0)</f>
        <v>0</v>
      </c>
      <c r="R2172" s="35">
        <f>Tabla1[[#This Row],[TASA 16]]*16%</f>
        <v>0</v>
      </c>
    </row>
    <row r="2173" spans="2:20" x14ac:dyDescent="0.25">
      <c r="B2173" t="str">
        <f>'[1]210 Y RFC'!A2173</f>
        <v>MALE691125PQ0</v>
      </c>
      <c r="C2173" t="str">
        <f>'[1]210 Y RFC'!B2173</f>
        <v>210-2170</v>
      </c>
      <c r="D2173" t="str">
        <f>'[1]210 Y RFC'!C2173</f>
        <v>MARTINEZ LARA ELENA MARGARITA</v>
      </c>
      <c r="E2173" s="28">
        <f>SUMIFS(Tabla16[TASA 16],Tabla16[NUM],Tabla1[[#This Row],[CODIGO]])</f>
        <v>0</v>
      </c>
      <c r="F2173" s="28">
        <f>SUMIFS(Tabla16[TASA 0%],Tabla16[NUM],Tabla1[[#This Row],[CODIGO]])</f>
        <v>0</v>
      </c>
      <c r="G2173" s="28">
        <f>SUMIFS(Tabla16[[EXENTO ]],Tabla16[NUM],Tabla1[[#This Row],[CODIGO]])</f>
        <v>0</v>
      </c>
      <c r="H2173" s="28">
        <f>SUMIFS(Tabla16[IVA],Tabla16[NUM],Tabla1[[#This Row],[CODIGO]])</f>
        <v>0</v>
      </c>
      <c r="I2173" s="28">
        <f>SUMIFS(Tabla16[ISR RET.],Tabla16[NUM],Tabla1[[#This Row],[CODIGO]])</f>
        <v>0</v>
      </c>
      <c r="J2173" s="28">
        <f>SUMIFS(Tabla16[IVA RET.],Tabla16[NUM],Tabla1[[#This Row],[CODIGO]])</f>
        <v>0</v>
      </c>
      <c r="K2173" t="str">
        <f>FIXED(Tabla1[[#This Row],[TASA 16%]],0)</f>
        <v>0</v>
      </c>
      <c r="L2173" t="str">
        <f>FIXED(Tabla1[[#This Row],[TASA 0%]],0)</f>
        <v>0</v>
      </c>
      <c r="M2173" t="str">
        <f>FIXED(Tabla1[[#This Row],[TASA EXE.]],0)</f>
        <v>0</v>
      </c>
      <c r="N2173" t="str">
        <f>FIXED(Tabla1[[#This Row],[IVA]],0)</f>
        <v>0</v>
      </c>
      <c r="O2173" t="str">
        <f>FIXED(Tabla1[[#This Row],[ISR RET]],0)</f>
        <v>0</v>
      </c>
      <c r="P2173" t="str">
        <f>FIXED(Tabla1[[#This Row],[IVA RET]],0)</f>
        <v>0</v>
      </c>
      <c r="R2173" s="35">
        <f>Tabla1[[#This Row],[TASA 16]]*16%</f>
        <v>0</v>
      </c>
      <c r="T2173" s="67"/>
    </row>
    <row r="2174" spans="2:20" x14ac:dyDescent="0.25">
      <c r="B2174" t="str">
        <f>'[1]210 Y RFC'!A2174</f>
        <v>LOMG860906KD6</v>
      </c>
      <c r="C2174" t="str">
        <f>'[1]210 Y RFC'!B2174</f>
        <v>210-2171</v>
      </c>
      <c r="D2174" t="str">
        <f>'[1]210 Y RFC'!C2174</f>
        <v>LOZANO MARTINEZ GUSTAVO</v>
      </c>
      <c r="E2174" s="28">
        <f>SUMIFS(Tabla16[TASA 16],Tabla16[NUM],Tabla1[[#This Row],[CODIGO]])</f>
        <v>0</v>
      </c>
      <c r="F2174" s="28">
        <f>SUMIFS(Tabla16[TASA 0%],Tabla16[NUM],Tabla1[[#This Row],[CODIGO]])</f>
        <v>0</v>
      </c>
      <c r="G2174" s="28">
        <f>SUMIFS(Tabla16[[EXENTO ]],Tabla16[NUM],Tabla1[[#This Row],[CODIGO]])</f>
        <v>0</v>
      </c>
      <c r="H2174" s="28">
        <f>SUMIFS(Tabla16[IVA],Tabla16[NUM],Tabla1[[#This Row],[CODIGO]])</f>
        <v>0</v>
      </c>
      <c r="I2174" s="28">
        <f>SUMIFS(Tabla16[ISR RET.],Tabla16[NUM],Tabla1[[#This Row],[CODIGO]])</f>
        <v>0</v>
      </c>
      <c r="J2174" s="28">
        <f>SUMIFS(Tabla16[IVA RET.],Tabla16[NUM],Tabla1[[#This Row],[CODIGO]])</f>
        <v>0</v>
      </c>
      <c r="K2174" t="str">
        <f>FIXED(Tabla1[[#This Row],[TASA 16%]],0)</f>
        <v>0</v>
      </c>
      <c r="L2174" t="str">
        <f>FIXED(Tabla1[[#This Row],[TASA 0%]],0)</f>
        <v>0</v>
      </c>
      <c r="M2174" t="str">
        <f>FIXED(Tabla1[[#This Row],[TASA EXE.]],0)</f>
        <v>0</v>
      </c>
      <c r="N2174" t="str">
        <f>FIXED(Tabla1[[#This Row],[IVA]],0)</f>
        <v>0</v>
      </c>
      <c r="O2174" t="str">
        <f>FIXED(Tabla1[[#This Row],[ISR RET]],0)</f>
        <v>0</v>
      </c>
      <c r="P2174" t="str">
        <f>FIXED(Tabla1[[#This Row],[IVA RET]],0)</f>
        <v>0</v>
      </c>
      <c r="R2174" s="35">
        <f>Tabla1[[#This Row],[TASA 16]]*16%</f>
        <v>0</v>
      </c>
    </row>
    <row r="2175" spans="2:20" x14ac:dyDescent="0.25">
      <c r="B2175" t="str">
        <f>'[1]210 Y RFC'!A2175</f>
        <v>S&amp;N921215RG4</v>
      </c>
      <c r="C2175" t="str">
        <f>'[1]210 Y RFC'!B2175</f>
        <v>210-2172</v>
      </c>
      <c r="D2175" t="str">
        <f>'[1]210 Y RFC'!C2175</f>
        <v>SMITH &amp; NEPHEW SA DE CV</v>
      </c>
      <c r="E2175" s="28">
        <f>SUMIFS(Tabla16[TASA 16],Tabla16[NUM],Tabla1[[#This Row],[CODIGO]])</f>
        <v>0</v>
      </c>
      <c r="F2175" s="28">
        <f>SUMIFS(Tabla16[TASA 0%],Tabla16[NUM],Tabla1[[#This Row],[CODIGO]])</f>
        <v>0</v>
      </c>
      <c r="G2175" s="28">
        <f>SUMIFS(Tabla16[[EXENTO ]],Tabla16[NUM],Tabla1[[#This Row],[CODIGO]])</f>
        <v>0</v>
      </c>
      <c r="H2175" s="28">
        <f>SUMIFS(Tabla16[IVA],Tabla16[NUM],Tabla1[[#This Row],[CODIGO]])</f>
        <v>0</v>
      </c>
      <c r="I2175" s="28">
        <f>SUMIFS(Tabla16[ISR RET.],Tabla16[NUM],Tabla1[[#This Row],[CODIGO]])</f>
        <v>0</v>
      </c>
      <c r="J2175" s="28">
        <f>SUMIFS(Tabla16[IVA RET.],Tabla16[NUM],Tabla1[[#This Row],[CODIGO]])</f>
        <v>0</v>
      </c>
      <c r="K2175" t="str">
        <f>FIXED(Tabla1[[#This Row],[TASA 16%]],0)</f>
        <v>0</v>
      </c>
      <c r="L2175" t="str">
        <f>FIXED(Tabla1[[#This Row],[TASA 0%]],0)</f>
        <v>0</v>
      </c>
      <c r="M2175" t="str">
        <f>FIXED(Tabla1[[#This Row],[TASA EXE.]],0)</f>
        <v>0</v>
      </c>
      <c r="N2175" t="str">
        <f>FIXED(Tabla1[[#This Row],[IVA]],0)</f>
        <v>0</v>
      </c>
      <c r="O2175" t="str">
        <f>FIXED(Tabla1[[#This Row],[ISR RET]],0)</f>
        <v>0</v>
      </c>
      <c r="P2175" t="str">
        <f>FIXED(Tabla1[[#This Row],[IVA RET]],0)</f>
        <v>0</v>
      </c>
      <c r="R2175" s="35">
        <f>Tabla1[[#This Row],[TASA 16]]*16%</f>
        <v>0</v>
      </c>
    </row>
    <row r="2176" spans="2:20" x14ac:dyDescent="0.25">
      <c r="B2176" t="str">
        <f>'[1]210 Y RFC'!A2176</f>
        <v>RAAE8210126W9</v>
      </c>
      <c r="C2176" t="str">
        <f>'[1]210 Y RFC'!B2176</f>
        <v>210-2173</v>
      </c>
      <c r="D2176" t="str">
        <f>'[1]210 Y RFC'!C2176</f>
        <v>RAMIREZ ACEVES EDGAR DANIEL</v>
      </c>
      <c r="E2176" s="28">
        <f>SUMIFS(Tabla16[TASA 16],Tabla16[NUM],Tabla1[[#This Row],[CODIGO]])</f>
        <v>0</v>
      </c>
      <c r="F2176" s="28">
        <f>SUMIFS(Tabla16[TASA 0%],Tabla16[NUM],Tabla1[[#This Row],[CODIGO]])</f>
        <v>0</v>
      </c>
      <c r="G2176" s="28">
        <f>SUMIFS(Tabla16[[EXENTO ]],Tabla16[NUM],Tabla1[[#This Row],[CODIGO]])</f>
        <v>0</v>
      </c>
      <c r="H2176" s="28">
        <f>SUMIFS(Tabla16[IVA],Tabla16[NUM],Tabla1[[#This Row],[CODIGO]])</f>
        <v>0</v>
      </c>
      <c r="I2176" s="28">
        <f>SUMIFS(Tabla16[ISR RET.],Tabla16[NUM],Tabla1[[#This Row],[CODIGO]])</f>
        <v>0</v>
      </c>
      <c r="J2176" s="28">
        <f>SUMIFS(Tabla16[IVA RET.],Tabla16[NUM],Tabla1[[#This Row],[CODIGO]])</f>
        <v>0</v>
      </c>
      <c r="K2176" t="str">
        <f>FIXED(Tabla1[[#This Row],[TASA 16%]],0)</f>
        <v>0</v>
      </c>
      <c r="L2176" t="str">
        <f>FIXED(Tabla1[[#This Row],[TASA 0%]],0)</f>
        <v>0</v>
      </c>
      <c r="M2176" t="str">
        <f>FIXED(Tabla1[[#This Row],[TASA EXE.]],0)</f>
        <v>0</v>
      </c>
      <c r="N2176" t="str">
        <f>FIXED(Tabla1[[#This Row],[IVA]],0)</f>
        <v>0</v>
      </c>
      <c r="O2176" t="str">
        <f>FIXED(Tabla1[[#This Row],[ISR RET]],0)</f>
        <v>0</v>
      </c>
      <c r="P2176" t="str">
        <f>FIXED(Tabla1[[#This Row],[IVA RET]],0)</f>
        <v>0</v>
      </c>
      <c r="R2176" s="35">
        <f>Tabla1[[#This Row],[TASA 16]]*16%</f>
        <v>0</v>
      </c>
    </row>
    <row r="2177" spans="2:18" x14ac:dyDescent="0.25">
      <c r="B2177" t="str">
        <f>'[1]210 Y RFC'!A2177</f>
        <v>VPE890308S52</v>
      </c>
      <c r="C2177" t="str">
        <f>'[1]210 Y RFC'!B2177</f>
        <v>210-2174</v>
      </c>
      <c r="D2177" t="str">
        <f>'[1]210 Y RFC'!C2177</f>
        <v>VIADUCTOS DE PEAJE SA DE CV</v>
      </c>
      <c r="E2177" s="28">
        <f>SUMIFS(Tabla16[TASA 16],Tabla16[NUM],Tabla1[[#This Row],[CODIGO]])</f>
        <v>0</v>
      </c>
      <c r="F2177" s="28">
        <f>SUMIFS(Tabla16[TASA 0%],Tabla16[NUM],Tabla1[[#This Row],[CODIGO]])</f>
        <v>0</v>
      </c>
      <c r="G2177" s="28">
        <f>SUMIFS(Tabla16[[EXENTO ]],Tabla16[NUM],Tabla1[[#This Row],[CODIGO]])</f>
        <v>0</v>
      </c>
      <c r="H2177" s="28">
        <f>SUMIFS(Tabla16[IVA],Tabla16[NUM],Tabla1[[#This Row],[CODIGO]])</f>
        <v>0</v>
      </c>
      <c r="I2177" s="28">
        <f>SUMIFS(Tabla16[ISR RET.],Tabla16[NUM],Tabla1[[#This Row],[CODIGO]])</f>
        <v>0</v>
      </c>
      <c r="J2177" s="28">
        <f>SUMIFS(Tabla16[IVA RET.],Tabla16[NUM],Tabla1[[#This Row],[CODIGO]])</f>
        <v>0</v>
      </c>
      <c r="K2177" t="str">
        <f>FIXED(Tabla1[[#This Row],[TASA 16%]],0)</f>
        <v>0</v>
      </c>
      <c r="L2177" t="str">
        <f>FIXED(Tabla1[[#This Row],[TASA 0%]],0)</f>
        <v>0</v>
      </c>
      <c r="M2177" t="str">
        <f>FIXED(Tabla1[[#This Row],[TASA EXE.]],0)</f>
        <v>0</v>
      </c>
      <c r="N2177" t="str">
        <f>FIXED(Tabla1[[#This Row],[IVA]],0)</f>
        <v>0</v>
      </c>
      <c r="O2177" t="str">
        <f>FIXED(Tabla1[[#This Row],[ISR RET]],0)</f>
        <v>0</v>
      </c>
      <c r="P2177" t="str">
        <f>FIXED(Tabla1[[#This Row],[IVA RET]],0)</f>
        <v>0</v>
      </c>
      <c r="R2177" s="35">
        <f>Tabla1[[#This Row],[TASA 16]]*16%</f>
        <v>0</v>
      </c>
    </row>
    <row r="2178" spans="2:18" x14ac:dyDescent="0.25">
      <c r="B2178" t="str">
        <f>'[1]210 Y RFC'!A2178</f>
        <v>FNI970829JR9</v>
      </c>
      <c r="C2178" t="str">
        <f>'[1]210 Y RFC'!B2178</f>
        <v>210-2175</v>
      </c>
      <c r="D2178" t="str">
        <f>'[1]210 Y RFC'!C2178</f>
        <v>FONDO NACIONAL DE INFRAESTRUCTURA</v>
      </c>
      <c r="E2178" s="28">
        <f>SUMIFS(Tabla16[TASA 16],Tabla16[NUM],Tabla1[[#This Row],[CODIGO]])</f>
        <v>0</v>
      </c>
      <c r="F2178" s="28">
        <f>SUMIFS(Tabla16[TASA 0%],Tabla16[NUM],Tabla1[[#This Row],[CODIGO]])</f>
        <v>0</v>
      </c>
      <c r="G2178" s="28">
        <f>SUMIFS(Tabla16[[EXENTO ]],Tabla16[NUM],Tabla1[[#This Row],[CODIGO]])</f>
        <v>0</v>
      </c>
      <c r="H2178" s="28">
        <f>SUMIFS(Tabla16[IVA],Tabla16[NUM],Tabla1[[#This Row],[CODIGO]])</f>
        <v>0</v>
      </c>
      <c r="I2178" s="28">
        <f>SUMIFS(Tabla16[ISR RET.],Tabla16[NUM],Tabla1[[#This Row],[CODIGO]])</f>
        <v>0</v>
      </c>
      <c r="J2178" s="28">
        <f>SUMIFS(Tabla16[IVA RET.],Tabla16[NUM],Tabla1[[#This Row],[CODIGO]])</f>
        <v>0</v>
      </c>
      <c r="K2178" t="str">
        <f>FIXED(Tabla1[[#This Row],[TASA 16%]],0)</f>
        <v>0</v>
      </c>
      <c r="L2178" t="str">
        <f>FIXED(Tabla1[[#This Row],[TASA 0%]],0)</f>
        <v>0</v>
      </c>
      <c r="M2178" t="str">
        <f>FIXED(Tabla1[[#This Row],[TASA EXE.]],0)</f>
        <v>0</v>
      </c>
      <c r="N2178" t="str">
        <f>FIXED(Tabla1[[#This Row],[IVA]],0)</f>
        <v>0</v>
      </c>
      <c r="O2178" t="str">
        <f>FIXED(Tabla1[[#This Row],[ISR RET]],0)</f>
        <v>0</v>
      </c>
      <c r="P2178" t="str">
        <f>FIXED(Tabla1[[#This Row],[IVA RET]],0)</f>
        <v>0</v>
      </c>
      <c r="R2178" s="35">
        <f>Tabla1[[#This Row],[TASA 16]]*16%</f>
        <v>0</v>
      </c>
    </row>
    <row r="2179" spans="2:18" x14ac:dyDescent="0.25">
      <c r="B2179" t="str">
        <f>'[1]210 Y RFC'!A2179</f>
        <v>DCO0302147T9</v>
      </c>
      <c r="C2179" t="str">
        <f>'[1]210 Y RFC'!B2179</f>
        <v>210-2176</v>
      </c>
      <c r="D2179" t="str">
        <f>'[1]210 Y RFC'!C2179</f>
        <v>DESARROLLADORA DE CONCESIONES OMEGA SA DE CV</v>
      </c>
      <c r="E2179" s="28">
        <f>SUMIFS(Tabla16[TASA 16],Tabla16[NUM],Tabla1[[#This Row],[CODIGO]])</f>
        <v>0</v>
      </c>
      <c r="F2179" s="28">
        <f>SUMIFS(Tabla16[TASA 0%],Tabla16[NUM],Tabla1[[#This Row],[CODIGO]])</f>
        <v>0</v>
      </c>
      <c r="G2179" s="28">
        <f>SUMIFS(Tabla16[[EXENTO ]],Tabla16[NUM],Tabla1[[#This Row],[CODIGO]])</f>
        <v>0</v>
      </c>
      <c r="H2179" s="28">
        <f>SUMIFS(Tabla16[IVA],Tabla16[NUM],Tabla1[[#This Row],[CODIGO]])</f>
        <v>0</v>
      </c>
      <c r="I2179" s="28">
        <f>SUMIFS(Tabla16[ISR RET.],Tabla16[NUM],Tabla1[[#This Row],[CODIGO]])</f>
        <v>0</v>
      </c>
      <c r="J2179" s="28">
        <f>SUMIFS(Tabla16[IVA RET.],Tabla16[NUM],Tabla1[[#This Row],[CODIGO]])</f>
        <v>0</v>
      </c>
      <c r="K2179" t="str">
        <f>FIXED(Tabla1[[#This Row],[TASA 16%]],0)</f>
        <v>0</v>
      </c>
      <c r="L2179" t="str">
        <f>FIXED(Tabla1[[#This Row],[TASA 0%]],0)</f>
        <v>0</v>
      </c>
      <c r="M2179" t="str">
        <f>FIXED(Tabla1[[#This Row],[TASA EXE.]],0)</f>
        <v>0</v>
      </c>
      <c r="N2179" t="str">
        <f>FIXED(Tabla1[[#This Row],[IVA]],0)</f>
        <v>0</v>
      </c>
      <c r="O2179" t="str">
        <f>FIXED(Tabla1[[#This Row],[ISR RET]],0)</f>
        <v>0</v>
      </c>
      <c r="P2179" t="str">
        <f>FIXED(Tabla1[[#This Row],[IVA RET]],0)</f>
        <v>0</v>
      </c>
      <c r="R2179" s="35">
        <f>Tabla1[[#This Row],[TASA 16]]*16%</f>
        <v>0</v>
      </c>
    </row>
    <row r="2180" spans="2:18" x14ac:dyDescent="0.25">
      <c r="B2180" t="str">
        <f>'[1]210 Y RFC'!A2180</f>
        <v>FAPA710718DW1</v>
      </c>
      <c r="C2180" t="str">
        <f>'[1]210 Y RFC'!B2180</f>
        <v>210-2177</v>
      </c>
      <c r="D2180" t="str">
        <f>'[1]210 Y RFC'!C2180</f>
        <v>FRANCO PRECIADO ARACELI</v>
      </c>
      <c r="E2180" s="28">
        <f>SUMIFS(Tabla16[TASA 16],Tabla16[NUM],Tabla1[[#This Row],[CODIGO]])</f>
        <v>0</v>
      </c>
      <c r="F2180" s="28">
        <f>SUMIFS(Tabla16[TASA 0%],Tabla16[NUM],Tabla1[[#This Row],[CODIGO]])</f>
        <v>0</v>
      </c>
      <c r="G2180" s="28">
        <f>SUMIFS(Tabla16[[EXENTO ]],Tabla16[NUM],Tabla1[[#This Row],[CODIGO]])</f>
        <v>0</v>
      </c>
      <c r="H2180" s="28">
        <f>SUMIFS(Tabla16[IVA],Tabla16[NUM],Tabla1[[#This Row],[CODIGO]])</f>
        <v>0</v>
      </c>
      <c r="I2180" s="28">
        <f>SUMIFS(Tabla16[ISR RET.],Tabla16[NUM],Tabla1[[#This Row],[CODIGO]])</f>
        <v>0</v>
      </c>
      <c r="J2180" s="28">
        <f>SUMIFS(Tabla16[IVA RET.],Tabla16[NUM],Tabla1[[#This Row],[CODIGO]])</f>
        <v>0</v>
      </c>
      <c r="K2180" t="str">
        <f>FIXED(Tabla1[[#This Row],[TASA 16%]],0)</f>
        <v>0</v>
      </c>
      <c r="L2180" t="str">
        <f>FIXED(Tabla1[[#This Row],[TASA 0%]],0)</f>
        <v>0</v>
      </c>
      <c r="M2180" t="str">
        <f>FIXED(Tabla1[[#This Row],[TASA EXE.]],0)</f>
        <v>0</v>
      </c>
      <c r="N2180" t="str">
        <f>FIXED(Tabla1[[#This Row],[IVA]],0)</f>
        <v>0</v>
      </c>
      <c r="O2180" t="str">
        <f>FIXED(Tabla1[[#This Row],[ISR RET]],0)</f>
        <v>0</v>
      </c>
      <c r="P2180" t="str">
        <f>FIXED(Tabla1[[#This Row],[IVA RET]],0)</f>
        <v>0</v>
      </c>
      <c r="R2180" s="35">
        <f>Tabla1[[#This Row],[TASA 16]]*16%</f>
        <v>0</v>
      </c>
    </row>
    <row r="2181" spans="2:18" x14ac:dyDescent="0.25">
      <c r="B2181" t="str">
        <f>'[1]210 Y RFC'!A2181</f>
        <v>PEGG890811DS4</v>
      </c>
      <c r="C2181" t="str">
        <f>'[1]210 Y RFC'!B2181</f>
        <v>210-2178</v>
      </c>
      <c r="D2181" t="str">
        <f>'[1]210 Y RFC'!C2181</f>
        <v>PEREZ GONZALEZ GUILLERMO</v>
      </c>
      <c r="E2181" s="28">
        <f>SUMIFS(Tabla16[TASA 16],Tabla16[NUM],Tabla1[[#This Row],[CODIGO]])</f>
        <v>0</v>
      </c>
      <c r="F2181" s="28">
        <f>SUMIFS(Tabla16[TASA 0%],Tabla16[NUM],Tabla1[[#This Row],[CODIGO]])</f>
        <v>0</v>
      </c>
      <c r="G2181" s="28">
        <f>SUMIFS(Tabla16[[EXENTO ]],Tabla16[NUM],Tabla1[[#This Row],[CODIGO]])</f>
        <v>0</v>
      </c>
      <c r="H2181" s="28">
        <f>SUMIFS(Tabla16[IVA],Tabla16[NUM],Tabla1[[#This Row],[CODIGO]])</f>
        <v>0</v>
      </c>
      <c r="I2181" s="28">
        <f>SUMIFS(Tabla16[ISR RET.],Tabla16[NUM],Tabla1[[#This Row],[CODIGO]])</f>
        <v>0</v>
      </c>
      <c r="J2181" s="28">
        <f>SUMIFS(Tabla16[IVA RET.],Tabla16[NUM],Tabla1[[#This Row],[CODIGO]])</f>
        <v>0</v>
      </c>
      <c r="K2181" t="str">
        <f>FIXED(Tabla1[[#This Row],[TASA 16%]],0)</f>
        <v>0</v>
      </c>
      <c r="L2181" t="str">
        <f>FIXED(Tabla1[[#This Row],[TASA 0%]],0)</f>
        <v>0</v>
      </c>
      <c r="M2181" t="str">
        <f>FIXED(Tabla1[[#This Row],[TASA EXE.]],0)</f>
        <v>0</v>
      </c>
      <c r="N2181" t="str">
        <f>FIXED(Tabla1[[#This Row],[IVA]],0)</f>
        <v>0</v>
      </c>
      <c r="O2181" t="str">
        <f>FIXED(Tabla1[[#This Row],[ISR RET]],0)</f>
        <v>0</v>
      </c>
      <c r="P2181" t="str">
        <f>FIXED(Tabla1[[#This Row],[IVA RET]],0)</f>
        <v>0</v>
      </c>
      <c r="R2181" s="35">
        <f>Tabla1[[#This Row],[TASA 16]]*16%</f>
        <v>0</v>
      </c>
    </row>
    <row r="2182" spans="2:18" x14ac:dyDescent="0.25">
      <c r="B2182" t="str">
        <f>'[1]210 Y RFC'!A2182</f>
        <v>GOC841221BK0</v>
      </c>
      <c r="C2182" t="str">
        <f>'[1]210 Y RFC'!B2182</f>
        <v>210-2179</v>
      </c>
      <c r="D2182" t="str">
        <f>'[1]210 Y RFC'!C2182</f>
        <v>GEUSA DE OCCIDENTE SA DE CV</v>
      </c>
      <c r="E2182" s="28">
        <f>SUMIFS(Tabla16[TASA 16],Tabla16[NUM],Tabla1[[#This Row],[CODIGO]])</f>
        <v>0</v>
      </c>
      <c r="F2182" s="28">
        <f>SUMIFS(Tabla16[TASA 0%],Tabla16[NUM],Tabla1[[#This Row],[CODIGO]])</f>
        <v>0</v>
      </c>
      <c r="G2182" s="28">
        <f>SUMIFS(Tabla16[[EXENTO ]],Tabla16[NUM],Tabla1[[#This Row],[CODIGO]])</f>
        <v>0</v>
      </c>
      <c r="H2182" s="28">
        <f>SUMIFS(Tabla16[IVA],Tabla16[NUM],Tabla1[[#This Row],[CODIGO]])</f>
        <v>0</v>
      </c>
      <c r="I2182" s="28">
        <f>SUMIFS(Tabla16[ISR RET.],Tabla16[NUM],Tabla1[[#This Row],[CODIGO]])</f>
        <v>0</v>
      </c>
      <c r="J2182" s="28">
        <f>SUMIFS(Tabla16[IVA RET.],Tabla16[NUM],Tabla1[[#This Row],[CODIGO]])</f>
        <v>0</v>
      </c>
      <c r="K2182" t="str">
        <f>FIXED(Tabla1[[#This Row],[TASA 16%]],0)</f>
        <v>0</v>
      </c>
      <c r="L2182" t="str">
        <f>FIXED(Tabla1[[#This Row],[TASA 0%]],0)</f>
        <v>0</v>
      </c>
      <c r="M2182" t="str">
        <f>FIXED(Tabla1[[#This Row],[TASA EXE.]],0)</f>
        <v>0</v>
      </c>
      <c r="N2182" t="str">
        <f>FIXED(Tabla1[[#This Row],[IVA]],0)</f>
        <v>0</v>
      </c>
      <c r="O2182" t="str">
        <f>FIXED(Tabla1[[#This Row],[ISR RET]],0)</f>
        <v>0</v>
      </c>
      <c r="P2182" t="str">
        <f>FIXED(Tabla1[[#This Row],[IVA RET]],0)</f>
        <v>0</v>
      </c>
      <c r="R2182" s="35">
        <f>Tabla1[[#This Row],[TASA 16]]*16%</f>
        <v>0</v>
      </c>
    </row>
    <row r="2183" spans="2:18" x14ac:dyDescent="0.25">
      <c r="B2183" t="str">
        <f>'[1]210 Y RFC'!A2183</f>
        <v>LVA681016453</v>
      </c>
      <c r="C2183" t="str">
        <f>'[1]210 Y RFC'!B2183</f>
        <v>210-2180</v>
      </c>
      <c r="D2183" t="str">
        <f>'[1]210 Y RFC'!C2183</f>
        <v>LOGISTICA VALEANT SA DE CV</v>
      </c>
      <c r="E2183" s="28">
        <f>SUMIFS(Tabla16[TASA 16],Tabla16[NUM],Tabla1[[#This Row],[CODIGO]])</f>
        <v>0</v>
      </c>
      <c r="F2183" s="28">
        <f>SUMIFS(Tabla16[TASA 0%],Tabla16[NUM],Tabla1[[#This Row],[CODIGO]])</f>
        <v>0</v>
      </c>
      <c r="G2183" s="28">
        <f>SUMIFS(Tabla16[[EXENTO ]],Tabla16[NUM],Tabla1[[#This Row],[CODIGO]])</f>
        <v>0</v>
      </c>
      <c r="H2183" s="28">
        <f>SUMIFS(Tabla16[IVA],Tabla16[NUM],Tabla1[[#This Row],[CODIGO]])</f>
        <v>0</v>
      </c>
      <c r="I2183" s="28">
        <f>SUMIFS(Tabla16[ISR RET.],Tabla16[NUM],Tabla1[[#This Row],[CODIGO]])</f>
        <v>0</v>
      </c>
      <c r="J2183" s="28">
        <f>SUMIFS(Tabla16[IVA RET.],Tabla16[NUM],Tabla1[[#This Row],[CODIGO]])</f>
        <v>0</v>
      </c>
      <c r="K2183" t="str">
        <f>FIXED(Tabla1[[#This Row],[TASA 16%]],0)</f>
        <v>0</v>
      </c>
      <c r="L2183" t="str">
        <f>FIXED(Tabla1[[#This Row],[TASA 0%]],0)</f>
        <v>0</v>
      </c>
      <c r="M2183" t="str">
        <f>FIXED(Tabla1[[#This Row],[TASA EXE.]],0)</f>
        <v>0</v>
      </c>
      <c r="N2183" t="str">
        <f>FIXED(Tabla1[[#This Row],[IVA]],0)</f>
        <v>0</v>
      </c>
      <c r="O2183" t="str">
        <f>FIXED(Tabla1[[#This Row],[ISR RET]],0)</f>
        <v>0</v>
      </c>
      <c r="P2183" t="str">
        <f>FIXED(Tabla1[[#This Row],[IVA RET]],0)</f>
        <v>0</v>
      </c>
      <c r="R2183" s="35">
        <f>Tabla1[[#This Row],[TASA 16]]*16%</f>
        <v>0</v>
      </c>
    </row>
    <row r="2184" spans="2:18" x14ac:dyDescent="0.25">
      <c r="B2184" t="str">
        <f>'[1]210 Y RFC'!A2184</f>
        <v>GUHI880717D37</v>
      </c>
      <c r="C2184" t="str">
        <f>'[1]210 Y RFC'!B2184</f>
        <v>210-2181</v>
      </c>
      <c r="D2184" t="str">
        <f>'[1]210 Y RFC'!C2184</f>
        <v>GUTIERREZ HERNANDEZ ISAIAS</v>
      </c>
      <c r="E2184" s="28">
        <f>SUMIFS(Tabla16[TASA 16],Tabla16[NUM],Tabla1[[#This Row],[CODIGO]])</f>
        <v>0</v>
      </c>
      <c r="F2184" s="28">
        <f>SUMIFS(Tabla16[TASA 0%],Tabla16[NUM],Tabla1[[#This Row],[CODIGO]])</f>
        <v>0</v>
      </c>
      <c r="G2184" s="28">
        <f>SUMIFS(Tabla16[[EXENTO ]],Tabla16[NUM],Tabla1[[#This Row],[CODIGO]])</f>
        <v>0</v>
      </c>
      <c r="H2184" s="28">
        <f>SUMIFS(Tabla16[IVA],Tabla16[NUM],Tabla1[[#This Row],[CODIGO]])</f>
        <v>0</v>
      </c>
      <c r="I2184" s="28">
        <f>SUMIFS(Tabla16[ISR RET.],Tabla16[NUM],Tabla1[[#This Row],[CODIGO]])</f>
        <v>0</v>
      </c>
      <c r="J2184" s="28">
        <f>SUMIFS(Tabla16[IVA RET.],Tabla16[NUM],Tabla1[[#This Row],[CODIGO]])</f>
        <v>0</v>
      </c>
      <c r="K2184" t="str">
        <f>FIXED(Tabla1[[#This Row],[TASA 16%]],0)</f>
        <v>0</v>
      </c>
      <c r="L2184" t="str">
        <f>FIXED(Tabla1[[#This Row],[TASA 0%]],0)</f>
        <v>0</v>
      </c>
      <c r="M2184" t="str">
        <f>FIXED(Tabla1[[#This Row],[TASA EXE.]],0)</f>
        <v>0</v>
      </c>
      <c r="N2184" t="str">
        <f>FIXED(Tabla1[[#This Row],[IVA]],0)</f>
        <v>0</v>
      </c>
      <c r="O2184" t="str">
        <f>FIXED(Tabla1[[#This Row],[ISR RET]],0)</f>
        <v>0</v>
      </c>
      <c r="P2184" t="str">
        <f>FIXED(Tabla1[[#This Row],[IVA RET]],0)</f>
        <v>0</v>
      </c>
      <c r="R2184" s="35">
        <f>Tabla1[[#This Row],[TASA 16]]*16%</f>
        <v>0</v>
      </c>
    </row>
    <row r="2185" spans="2:18" x14ac:dyDescent="0.25">
      <c r="B2185" t="str">
        <f>'[1]210 Y RFC'!A2185</f>
        <v>MABR710108113</v>
      </c>
      <c r="C2185" t="str">
        <f>'[1]210 Y RFC'!B2185</f>
        <v>210-2182</v>
      </c>
      <c r="D2185" t="str">
        <f>'[1]210 Y RFC'!C2185</f>
        <v>MANUEL BARRERA RAUL</v>
      </c>
      <c r="E2185" s="28">
        <f>SUMIFS(Tabla16[TASA 16],Tabla16[NUM],Tabla1[[#This Row],[CODIGO]])</f>
        <v>0</v>
      </c>
      <c r="F2185" s="28">
        <f>SUMIFS(Tabla16[TASA 0%],Tabla16[NUM],Tabla1[[#This Row],[CODIGO]])</f>
        <v>0</v>
      </c>
      <c r="G2185" s="28">
        <f>SUMIFS(Tabla16[[EXENTO ]],Tabla16[NUM],Tabla1[[#This Row],[CODIGO]])</f>
        <v>0</v>
      </c>
      <c r="H2185" s="28">
        <f>SUMIFS(Tabla16[IVA],Tabla16[NUM],Tabla1[[#This Row],[CODIGO]])</f>
        <v>0</v>
      </c>
      <c r="I2185" s="28">
        <f>SUMIFS(Tabla16[ISR RET.],Tabla16[NUM],Tabla1[[#This Row],[CODIGO]])</f>
        <v>0</v>
      </c>
      <c r="J2185" s="28">
        <f>SUMIFS(Tabla16[IVA RET.],Tabla16[NUM],Tabla1[[#This Row],[CODIGO]])</f>
        <v>0</v>
      </c>
      <c r="K2185" t="str">
        <f>FIXED(Tabla1[[#This Row],[TASA 16%]],0)</f>
        <v>0</v>
      </c>
      <c r="L2185" t="str">
        <f>FIXED(Tabla1[[#This Row],[TASA 0%]],0)</f>
        <v>0</v>
      </c>
      <c r="M2185" t="str">
        <f>FIXED(Tabla1[[#This Row],[TASA EXE.]],0)</f>
        <v>0</v>
      </c>
      <c r="N2185" t="str">
        <f>FIXED(Tabla1[[#This Row],[IVA]],0)</f>
        <v>0</v>
      </c>
      <c r="O2185" t="str">
        <f>FIXED(Tabla1[[#This Row],[ISR RET]],0)</f>
        <v>0</v>
      </c>
      <c r="P2185" t="str">
        <f>FIXED(Tabla1[[#This Row],[IVA RET]],0)</f>
        <v>0</v>
      </c>
      <c r="R2185" s="35">
        <f>Tabla1[[#This Row],[TASA 16]]*16%</f>
        <v>0</v>
      </c>
    </row>
    <row r="2186" spans="2:18" x14ac:dyDescent="0.25">
      <c r="B2186" t="str">
        <f>'[1]210 Y RFC'!A2186</f>
        <v>TORJ671106V77</v>
      </c>
      <c r="C2186" t="str">
        <f>'[1]210 Y RFC'!B2186</f>
        <v>210-2183</v>
      </c>
      <c r="D2186" t="str">
        <f>'[1]210 Y RFC'!C2186</f>
        <v>TORRES RAMIREZ JAIME</v>
      </c>
      <c r="E2186" s="28">
        <f>SUMIFS(Tabla16[TASA 16],Tabla16[NUM],Tabla1[[#This Row],[CODIGO]])</f>
        <v>0</v>
      </c>
      <c r="F2186" s="28">
        <f>SUMIFS(Tabla16[TASA 0%],Tabla16[NUM],Tabla1[[#This Row],[CODIGO]])</f>
        <v>0</v>
      </c>
      <c r="G2186" s="28">
        <f>SUMIFS(Tabla16[[EXENTO ]],Tabla16[NUM],Tabla1[[#This Row],[CODIGO]])</f>
        <v>0</v>
      </c>
      <c r="H2186" s="28">
        <f>SUMIFS(Tabla16[IVA],Tabla16[NUM],Tabla1[[#This Row],[CODIGO]])</f>
        <v>0</v>
      </c>
      <c r="I2186" s="28">
        <f>SUMIFS(Tabla16[ISR RET.],Tabla16[NUM],Tabla1[[#This Row],[CODIGO]])</f>
        <v>0</v>
      </c>
      <c r="J2186" s="28">
        <f>SUMIFS(Tabla16[IVA RET.],Tabla16[NUM],Tabla1[[#This Row],[CODIGO]])</f>
        <v>0</v>
      </c>
      <c r="K2186" t="str">
        <f>FIXED(Tabla1[[#This Row],[TASA 16%]],0)</f>
        <v>0</v>
      </c>
      <c r="L2186" t="str">
        <f>FIXED(Tabla1[[#This Row],[TASA 0%]],0)</f>
        <v>0</v>
      </c>
      <c r="M2186" t="str">
        <f>FIXED(Tabla1[[#This Row],[TASA EXE.]],0)</f>
        <v>0</v>
      </c>
      <c r="N2186" t="str">
        <f>FIXED(Tabla1[[#This Row],[IVA]],0)</f>
        <v>0</v>
      </c>
      <c r="O2186" t="str">
        <f>FIXED(Tabla1[[#This Row],[ISR RET]],0)</f>
        <v>0</v>
      </c>
      <c r="P2186" t="str">
        <f>FIXED(Tabla1[[#This Row],[IVA RET]],0)</f>
        <v>0</v>
      </c>
      <c r="R2186" s="35">
        <f>Tabla1[[#This Row],[TASA 16]]*16%</f>
        <v>0</v>
      </c>
    </row>
    <row r="2187" spans="2:18" x14ac:dyDescent="0.25">
      <c r="B2187" t="str">
        <f>'[1]210 Y RFC'!A2187</f>
        <v>SOCJ881116760</v>
      </c>
      <c r="C2187" t="str">
        <f>'[1]210 Y RFC'!B2187</f>
        <v>210-2184</v>
      </c>
      <c r="D2187" t="str">
        <f>'[1]210 Y RFC'!C2187</f>
        <v>SOSA CHAVEZ JUAN CARLOS</v>
      </c>
      <c r="E2187" s="28">
        <f>SUMIFS(Tabla16[TASA 16],Tabla16[NUM],Tabla1[[#This Row],[CODIGO]])</f>
        <v>0</v>
      </c>
      <c r="F2187" s="28">
        <f>SUMIFS(Tabla16[TASA 0%],Tabla16[NUM],Tabla1[[#This Row],[CODIGO]])</f>
        <v>0</v>
      </c>
      <c r="G2187" s="28">
        <f>SUMIFS(Tabla16[[EXENTO ]],Tabla16[NUM],Tabla1[[#This Row],[CODIGO]])</f>
        <v>0</v>
      </c>
      <c r="H2187" s="28">
        <f>SUMIFS(Tabla16[IVA],Tabla16[NUM],Tabla1[[#This Row],[CODIGO]])</f>
        <v>0</v>
      </c>
      <c r="I2187" s="28">
        <f>SUMIFS(Tabla16[ISR RET.],Tabla16[NUM],Tabla1[[#This Row],[CODIGO]])</f>
        <v>0</v>
      </c>
      <c r="J2187" s="28">
        <f>SUMIFS(Tabla16[IVA RET.],Tabla16[NUM],Tabla1[[#This Row],[CODIGO]])</f>
        <v>0</v>
      </c>
      <c r="K2187" t="str">
        <f>FIXED(Tabla1[[#This Row],[TASA 16%]],0)</f>
        <v>0</v>
      </c>
      <c r="L2187" t="str">
        <f>FIXED(Tabla1[[#This Row],[TASA 0%]],0)</f>
        <v>0</v>
      </c>
      <c r="M2187" t="str">
        <f>FIXED(Tabla1[[#This Row],[TASA EXE.]],0)</f>
        <v>0</v>
      </c>
      <c r="N2187" t="str">
        <f>FIXED(Tabla1[[#This Row],[IVA]],0)</f>
        <v>0</v>
      </c>
      <c r="O2187" t="str">
        <f>FIXED(Tabla1[[#This Row],[ISR RET]],0)</f>
        <v>0</v>
      </c>
      <c r="P2187" t="str">
        <f>FIXED(Tabla1[[#This Row],[IVA RET]],0)</f>
        <v>0</v>
      </c>
      <c r="R2187" s="35">
        <f>Tabla1[[#This Row],[TASA 16]]*16%</f>
        <v>0</v>
      </c>
    </row>
    <row r="2188" spans="2:18" x14ac:dyDescent="0.25">
      <c r="B2188" t="str">
        <f>'[1]210 Y RFC'!A2188</f>
        <v>CMS080117KG1</v>
      </c>
      <c r="C2188" t="str">
        <f>'[1]210 Y RFC'!B2188</f>
        <v>210-2185</v>
      </c>
      <c r="D2188" t="str">
        <f>'[1]210 Y RFC'!C2188</f>
        <v>CONSTRUCCIONES MUÑOZ SERRANO SA DE CV</v>
      </c>
      <c r="E2188" s="28">
        <f>SUMIFS(Tabla16[TASA 16],Tabla16[NUM],Tabla1[[#This Row],[CODIGO]])</f>
        <v>0</v>
      </c>
      <c r="F2188" s="28">
        <f>SUMIFS(Tabla16[TASA 0%],Tabla16[NUM],Tabla1[[#This Row],[CODIGO]])</f>
        <v>0</v>
      </c>
      <c r="G2188" s="28">
        <f>SUMIFS(Tabla16[[EXENTO ]],Tabla16[NUM],Tabla1[[#This Row],[CODIGO]])</f>
        <v>0</v>
      </c>
      <c r="H2188" s="28">
        <f>SUMIFS(Tabla16[IVA],Tabla16[NUM],Tabla1[[#This Row],[CODIGO]])</f>
        <v>0</v>
      </c>
      <c r="I2188" s="28">
        <f>SUMIFS(Tabla16[ISR RET.],Tabla16[NUM],Tabla1[[#This Row],[CODIGO]])</f>
        <v>0</v>
      </c>
      <c r="J2188" s="28">
        <f>SUMIFS(Tabla16[IVA RET.],Tabla16[NUM],Tabla1[[#This Row],[CODIGO]])</f>
        <v>0</v>
      </c>
      <c r="K2188" t="str">
        <f>FIXED(Tabla1[[#This Row],[TASA 16%]],0)</f>
        <v>0</v>
      </c>
      <c r="L2188" t="str">
        <f>FIXED(Tabla1[[#This Row],[TASA 0%]],0)</f>
        <v>0</v>
      </c>
      <c r="M2188" t="str">
        <f>FIXED(Tabla1[[#This Row],[TASA EXE.]],0)</f>
        <v>0</v>
      </c>
      <c r="N2188" t="str">
        <f>FIXED(Tabla1[[#This Row],[IVA]],0)</f>
        <v>0</v>
      </c>
      <c r="O2188" t="str">
        <f>FIXED(Tabla1[[#This Row],[ISR RET]],0)</f>
        <v>0</v>
      </c>
      <c r="P2188" t="str">
        <f>FIXED(Tabla1[[#This Row],[IVA RET]],0)</f>
        <v>0</v>
      </c>
      <c r="R2188" s="35">
        <f>Tabla1[[#This Row],[TASA 16]]*16%</f>
        <v>0</v>
      </c>
    </row>
    <row r="2189" spans="2:18" x14ac:dyDescent="0.25">
      <c r="B2189" t="str">
        <f>'[1]210 Y RFC'!A2189</f>
        <v>CAL0306197Y7</v>
      </c>
      <c r="C2189" t="str">
        <f>'[1]210 Y RFC'!B2189</f>
        <v>210-2186</v>
      </c>
      <c r="D2189" t="str">
        <f>'[1]210 Y RFC'!C2189</f>
        <v>CORPORATIVO ALTEÑO SA DE CV</v>
      </c>
      <c r="E2189" s="28">
        <f>SUMIFS(Tabla16[TASA 16],Tabla16[NUM],Tabla1[[#This Row],[CODIGO]])</f>
        <v>0</v>
      </c>
      <c r="F2189" s="28">
        <f>SUMIFS(Tabla16[TASA 0%],Tabla16[NUM],Tabla1[[#This Row],[CODIGO]])</f>
        <v>0</v>
      </c>
      <c r="G2189" s="28">
        <f>SUMIFS(Tabla16[[EXENTO ]],Tabla16[NUM],Tabla1[[#This Row],[CODIGO]])</f>
        <v>0</v>
      </c>
      <c r="H2189" s="28">
        <f>SUMIFS(Tabla16[IVA],Tabla16[NUM],Tabla1[[#This Row],[CODIGO]])</f>
        <v>0</v>
      </c>
      <c r="I2189" s="28">
        <f>SUMIFS(Tabla16[ISR RET.],Tabla16[NUM],Tabla1[[#This Row],[CODIGO]])</f>
        <v>0</v>
      </c>
      <c r="J2189" s="28">
        <f>SUMIFS(Tabla16[IVA RET.],Tabla16[NUM],Tabla1[[#This Row],[CODIGO]])</f>
        <v>0</v>
      </c>
      <c r="K2189" t="str">
        <f>FIXED(Tabla1[[#This Row],[TASA 16%]],0)</f>
        <v>0</v>
      </c>
      <c r="L2189" t="str">
        <f>FIXED(Tabla1[[#This Row],[TASA 0%]],0)</f>
        <v>0</v>
      </c>
      <c r="M2189" t="str">
        <f>FIXED(Tabla1[[#This Row],[TASA EXE.]],0)</f>
        <v>0</v>
      </c>
      <c r="N2189" t="str">
        <f>FIXED(Tabla1[[#This Row],[IVA]],0)</f>
        <v>0</v>
      </c>
      <c r="O2189" t="str">
        <f>FIXED(Tabla1[[#This Row],[ISR RET]],0)</f>
        <v>0</v>
      </c>
      <c r="P2189" t="str">
        <f>FIXED(Tabla1[[#This Row],[IVA RET]],0)</f>
        <v>0</v>
      </c>
      <c r="R2189" s="35">
        <f>Tabla1[[#This Row],[TASA 16]]*16%</f>
        <v>0</v>
      </c>
    </row>
    <row r="2190" spans="2:18" x14ac:dyDescent="0.25">
      <c r="B2190" t="str">
        <f>'[1]210 Y RFC'!A2190</f>
        <v>BATM810728SDA</v>
      </c>
      <c r="C2190" t="str">
        <f>'[1]210 Y RFC'!B2190</f>
        <v>210-2187</v>
      </c>
      <c r="D2190" t="str">
        <f>'[1]210 Y RFC'!C2190</f>
        <v>BARBA DE LA TORRE MIRTHA AIDA</v>
      </c>
      <c r="E2190" s="28">
        <f>SUMIFS(Tabla16[TASA 16],Tabla16[NUM],Tabla1[[#This Row],[CODIGO]])</f>
        <v>0</v>
      </c>
      <c r="F2190" s="28">
        <f>SUMIFS(Tabla16[TASA 0%],Tabla16[NUM],Tabla1[[#This Row],[CODIGO]])</f>
        <v>0</v>
      </c>
      <c r="G2190" s="28">
        <f>SUMIFS(Tabla16[[EXENTO ]],Tabla16[NUM],Tabla1[[#This Row],[CODIGO]])</f>
        <v>0</v>
      </c>
      <c r="H2190" s="28">
        <f>SUMIFS(Tabla16[IVA],Tabla16[NUM],Tabla1[[#This Row],[CODIGO]])</f>
        <v>0</v>
      </c>
      <c r="I2190" s="28">
        <f>SUMIFS(Tabla16[ISR RET.],Tabla16[NUM],Tabla1[[#This Row],[CODIGO]])</f>
        <v>0</v>
      </c>
      <c r="J2190" s="28">
        <f>SUMIFS(Tabla16[IVA RET.],Tabla16[NUM],Tabla1[[#This Row],[CODIGO]])</f>
        <v>0</v>
      </c>
      <c r="K2190" t="str">
        <f>FIXED(Tabla1[[#This Row],[TASA 16%]],0)</f>
        <v>0</v>
      </c>
      <c r="L2190" t="str">
        <f>FIXED(Tabla1[[#This Row],[TASA 0%]],0)</f>
        <v>0</v>
      </c>
      <c r="M2190" t="str">
        <f>FIXED(Tabla1[[#This Row],[TASA EXE.]],0)</f>
        <v>0</v>
      </c>
      <c r="N2190" t="str">
        <f>FIXED(Tabla1[[#This Row],[IVA]],0)</f>
        <v>0</v>
      </c>
      <c r="O2190" t="str">
        <f>FIXED(Tabla1[[#This Row],[ISR RET]],0)</f>
        <v>0</v>
      </c>
      <c r="P2190" t="str">
        <f>FIXED(Tabla1[[#This Row],[IVA RET]],0)</f>
        <v>0</v>
      </c>
      <c r="R2190" s="35">
        <f>Tabla1[[#This Row],[TASA 16]]*16%</f>
        <v>0</v>
      </c>
    </row>
    <row r="2191" spans="2:18" x14ac:dyDescent="0.25">
      <c r="B2191" t="str">
        <f>'[1]210 Y RFC'!A2191</f>
        <v>LPO090220IE7</v>
      </c>
      <c r="C2191" t="str">
        <f>'[1]210 Y RFC'!B2191</f>
        <v>210-2188</v>
      </c>
      <c r="D2191" t="str">
        <f>'[1]210 Y RFC'!C2191</f>
        <v>LOGISTICA Y PAQUETERIA DE OCCIDENTE SA DE CV</v>
      </c>
      <c r="E2191" s="28">
        <f>SUMIFS(Tabla16[TASA 16],Tabla16[NUM],Tabla1[[#This Row],[CODIGO]])</f>
        <v>0</v>
      </c>
      <c r="F2191" s="28">
        <f>SUMIFS(Tabla16[TASA 0%],Tabla16[NUM],Tabla1[[#This Row],[CODIGO]])</f>
        <v>0</v>
      </c>
      <c r="G2191" s="28">
        <f>SUMIFS(Tabla16[[EXENTO ]],Tabla16[NUM],Tabla1[[#This Row],[CODIGO]])</f>
        <v>0</v>
      </c>
      <c r="H2191" s="28">
        <f>SUMIFS(Tabla16[IVA],Tabla16[NUM],Tabla1[[#This Row],[CODIGO]])</f>
        <v>0</v>
      </c>
      <c r="I2191" s="28">
        <f>SUMIFS(Tabla16[ISR RET.],Tabla16[NUM],Tabla1[[#This Row],[CODIGO]])</f>
        <v>0</v>
      </c>
      <c r="J2191" s="28">
        <f>SUMIFS(Tabla16[IVA RET.],Tabla16[NUM],Tabla1[[#This Row],[CODIGO]])</f>
        <v>0</v>
      </c>
      <c r="K2191" t="str">
        <f>FIXED(Tabla1[[#This Row],[TASA 16%]],0)</f>
        <v>0</v>
      </c>
      <c r="L2191" t="str">
        <f>FIXED(Tabla1[[#This Row],[TASA 0%]],0)</f>
        <v>0</v>
      </c>
      <c r="M2191" t="str">
        <f>FIXED(Tabla1[[#This Row],[TASA EXE.]],0)</f>
        <v>0</v>
      </c>
      <c r="N2191" t="str">
        <f>FIXED(Tabla1[[#This Row],[IVA]],0)</f>
        <v>0</v>
      </c>
      <c r="O2191" t="str">
        <f>FIXED(Tabla1[[#This Row],[ISR RET]],0)</f>
        <v>0</v>
      </c>
      <c r="P2191" t="str">
        <f>FIXED(Tabla1[[#This Row],[IVA RET]],0)</f>
        <v>0</v>
      </c>
      <c r="R2191" s="35">
        <f>Tabla1[[#This Row],[TASA 16]]*16%</f>
        <v>0</v>
      </c>
    </row>
    <row r="2192" spans="2:18" x14ac:dyDescent="0.25">
      <c r="B2192" t="str">
        <f>'[1]210 Y RFC'!A2192</f>
        <v>HTS971028BL7</v>
      </c>
      <c r="C2192" t="str">
        <f>'[1]210 Y RFC'!B2192</f>
        <v>210-2189</v>
      </c>
      <c r="D2192" t="str">
        <f>'[1]210 Y RFC'!C2192</f>
        <v>HIGH TECH SUNGLASSES SA DE CV</v>
      </c>
      <c r="E2192" s="28">
        <f>SUMIFS(Tabla16[TASA 16],Tabla16[NUM],Tabla1[[#This Row],[CODIGO]])</f>
        <v>0</v>
      </c>
      <c r="F2192" s="28">
        <f>SUMIFS(Tabla16[TASA 0%],Tabla16[NUM],Tabla1[[#This Row],[CODIGO]])</f>
        <v>0</v>
      </c>
      <c r="G2192" s="28">
        <f>SUMIFS(Tabla16[[EXENTO ]],Tabla16[NUM],Tabla1[[#This Row],[CODIGO]])</f>
        <v>0</v>
      </c>
      <c r="H2192" s="28">
        <f>SUMIFS(Tabla16[IVA],Tabla16[NUM],Tabla1[[#This Row],[CODIGO]])</f>
        <v>0</v>
      </c>
      <c r="I2192" s="28">
        <f>SUMIFS(Tabla16[ISR RET.],Tabla16[NUM],Tabla1[[#This Row],[CODIGO]])</f>
        <v>0</v>
      </c>
      <c r="J2192" s="28">
        <f>SUMIFS(Tabla16[IVA RET.],Tabla16[NUM],Tabla1[[#This Row],[CODIGO]])</f>
        <v>0</v>
      </c>
      <c r="K2192" t="str">
        <f>FIXED(Tabla1[[#This Row],[TASA 16%]],0)</f>
        <v>0</v>
      </c>
      <c r="L2192" t="str">
        <f>FIXED(Tabla1[[#This Row],[TASA 0%]],0)</f>
        <v>0</v>
      </c>
      <c r="M2192" t="str">
        <f>FIXED(Tabla1[[#This Row],[TASA EXE.]],0)</f>
        <v>0</v>
      </c>
      <c r="N2192" t="str">
        <f>FIXED(Tabla1[[#This Row],[IVA]],0)</f>
        <v>0</v>
      </c>
      <c r="O2192" t="str">
        <f>FIXED(Tabla1[[#This Row],[ISR RET]],0)</f>
        <v>0</v>
      </c>
      <c r="P2192" t="str">
        <f>FIXED(Tabla1[[#This Row],[IVA RET]],0)</f>
        <v>0</v>
      </c>
      <c r="R2192" s="35">
        <f>Tabla1[[#This Row],[TASA 16]]*16%</f>
        <v>0</v>
      </c>
    </row>
    <row r="2193" spans="2:18" x14ac:dyDescent="0.25">
      <c r="B2193" t="str">
        <f>'[1]210 Y RFC'!A2193</f>
        <v>GIRV730204VB2</v>
      </c>
      <c r="C2193" t="str">
        <f>'[1]210 Y RFC'!B2193</f>
        <v>210-2190</v>
      </c>
      <c r="D2193" t="str">
        <f>'[1]210 Y RFC'!C2193</f>
        <v>GIL RIVAS VICENTE</v>
      </c>
      <c r="E2193" s="28">
        <f>SUMIFS(Tabla16[TASA 16],Tabla16[NUM],Tabla1[[#This Row],[CODIGO]])</f>
        <v>0</v>
      </c>
      <c r="F2193" s="28">
        <f>SUMIFS(Tabla16[TASA 0%],Tabla16[NUM],Tabla1[[#This Row],[CODIGO]])</f>
        <v>0</v>
      </c>
      <c r="G2193" s="28">
        <f>SUMIFS(Tabla16[[EXENTO ]],Tabla16[NUM],Tabla1[[#This Row],[CODIGO]])</f>
        <v>0</v>
      </c>
      <c r="H2193" s="28">
        <f>SUMIFS(Tabla16[IVA],Tabla16[NUM],Tabla1[[#This Row],[CODIGO]])</f>
        <v>0</v>
      </c>
      <c r="I2193" s="28">
        <f>SUMIFS(Tabla16[ISR RET.],Tabla16[NUM],Tabla1[[#This Row],[CODIGO]])</f>
        <v>0</v>
      </c>
      <c r="J2193" s="28">
        <f>SUMIFS(Tabla16[IVA RET.],Tabla16[NUM],Tabla1[[#This Row],[CODIGO]])</f>
        <v>0</v>
      </c>
      <c r="K2193" t="str">
        <f>FIXED(Tabla1[[#This Row],[TASA 16%]],0)</f>
        <v>0</v>
      </c>
      <c r="L2193" t="str">
        <f>FIXED(Tabla1[[#This Row],[TASA 0%]],0)</f>
        <v>0</v>
      </c>
      <c r="M2193" t="str">
        <f>FIXED(Tabla1[[#This Row],[TASA EXE.]],0)</f>
        <v>0</v>
      </c>
      <c r="N2193" t="str">
        <f>FIXED(Tabla1[[#This Row],[IVA]],0)</f>
        <v>0</v>
      </c>
      <c r="O2193" t="str">
        <f>FIXED(Tabla1[[#This Row],[ISR RET]],0)</f>
        <v>0</v>
      </c>
      <c r="P2193" t="str">
        <f>FIXED(Tabla1[[#This Row],[IVA RET]],0)</f>
        <v>0</v>
      </c>
      <c r="R2193" s="35">
        <f>Tabla1[[#This Row],[TASA 16]]*16%</f>
        <v>0</v>
      </c>
    </row>
    <row r="2194" spans="2:18" x14ac:dyDescent="0.25">
      <c r="B2194" t="str">
        <f>'[1]210 Y RFC'!A2194</f>
        <v>LOND450825S61</v>
      </c>
      <c r="C2194" t="str">
        <f>'[1]210 Y RFC'!B2194</f>
        <v>210-2191</v>
      </c>
      <c r="D2194" t="str">
        <f>'[1]210 Y RFC'!C2194</f>
        <v>LOPEZ NUÑEZ MARIA DINA</v>
      </c>
      <c r="E2194" s="28">
        <f>SUMIFS(Tabla16[TASA 16],Tabla16[NUM],Tabla1[[#This Row],[CODIGO]])</f>
        <v>0</v>
      </c>
      <c r="F2194" s="28">
        <f>SUMIFS(Tabla16[TASA 0%],Tabla16[NUM],Tabla1[[#This Row],[CODIGO]])</f>
        <v>0</v>
      </c>
      <c r="G2194" s="28">
        <f>SUMIFS(Tabla16[[EXENTO ]],Tabla16[NUM],Tabla1[[#This Row],[CODIGO]])</f>
        <v>0</v>
      </c>
      <c r="H2194" s="28">
        <f>SUMIFS(Tabla16[IVA],Tabla16[NUM],Tabla1[[#This Row],[CODIGO]])</f>
        <v>0</v>
      </c>
      <c r="I2194" s="28">
        <f>SUMIFS(Tabla16[ISR RET.],Tabla16[NUM],Tabla1[[#This Row],[CODIGO]])</f>
        <v>0</v>
      </c>
      <c r="J2194" s="28">
        <f>SUMIFS(Tabla16[IVA RET.],Tabla16[NUM],Tabla1[[#This Row],[CODIGO]])</f>
        <v>0</v>
      </c>
      <c r="K2194" t="str">
        <f>FIXED(Tabla1[[#This Row],[TASA 16%]],0)</f>
        <v>0</v>
      </c>
      <c r="L2194" t="str">
        <f>FIXED(Tabla1[[#This Row],[TASA 0%]],0)</f>
        <v>0</v>
      </c>
      <c r="M2194" t="str">
        <f>FIXED(Tabla1[[#This Row],[TASA EXE.]],0)</f>
        <v>0</v>
      </c>
      <c r="N2194" t="str">
        <f>FIXED(Tabla1[[#This Row],[IVA]],0)</f>
        <v>0</v>
      </c>
      <c r="O2194" t="str">
        <f>FIXED(Tabla1[[#This Row],[ISR RET]],0)</f>
        <v>0</v>
      </c>
      <c r="P2194" t="str">
        <f>FIXED(Tabla1[[#This Row],[IVA RET]],0)</f>
        <v>0</v>
      </c>
      <c r="R2194" s="35">
        <f>Tabla1[[#This Row],[TASA 16]]*16%</f>
        <v>0</v>
      </c>
    </row>
    <row r="2195" spans="2:18" x14ac:dyDescent="0.25">
      <c r="B2195" t="str">
        <f>'[1]210 Y RFC'!A2195</f>
        <v>VECC730214CZ3</v>
      </c>
      <c r="C2195" t="str">
        <f>'[1]210 Y RFC'!B2195</f>
        <v>210-2192</v>
      </c>
      <c r="D2195" t="str">
        <f>'[1]210 Y RFC'!C2195</f>
        <v>VEGA CHAVEZ CARLOS ARTURO</v>
      </c>
      <c r="E2195" s="28">
        <f>SUMIFS(Tabla16[TASA 16],Tabla16[NUM],Tabla1[[#This Row],[CODIGO]])</f>
        <v>0</v>
      </c>
      <c r="F2195" s="28">
        <f>SUMIFS(Tabla16[TASA 0%],Tabla16[NUM],Tabla1[[#This Row],[CODIGO]])</f>
        <v>0</v>
      </c>
      <c r="G2195" s="28">
        <f>SUMIFS(Tabla16[[EXENTO ]],Tabla16[NUM],Tabla1[[#This Row],[CODIGO]])</f>
        <v>0</v>
      </c>
      <c r="H2195" s="28">
        <f>SUMIFS(Tabla16[IVA],Tabla16[NUM],Tabla1[[#This Row],[CODIGO]])</f>
        <v>0</v>
      </c>
      <c r="I2195" s="28">
        <f>SUMIFS(Tabla16[ISR RET.],Tabla16[NUM],Tabla1[[#This Row],[CODIGO]])</f>
        <v>0</v>
      </c>
      <c r="J2195" s="28">
        <f>SUMIFS(Tabla16[IVA RET.],Tabla16[NUM],Tabla1[[#This Row],[CODIGO]])</f>
        <v>0</v>
      </c>
      <c r="K2195" t="str">
        <f>FIXED(Tabla1[[#This Row],[TASA 16%]],0)</f>
        <v>0</v>
      </c>
      <c r="L2195" t="str">
        <f>FIXED(Tabla1[[#This Row],[TASA 0%]],0)</f>
        <v>0</v>
      </c>
      <c r="M2195" t="str">
        <f>FIXED(Tabla1[[#This Row],[TASA EXE.]],0)</f>
        <v>0</v>
      </c>
      <c r="N2195" t="str">
        <f>FIXED(Tabla1[[#This Row],[IVA]],0)</f>
        <v>0</v>
      </c>
      <c r="O2195" t="str">
        <f>FIXED(Tabla1[[#This Row],[ISR RET]],0)</f>
        <v>0</v>
      </c>
      <c r="P2195" t="str">
        <f>FIXED(Tabla1[[#This Row],[IVA RET]],0)</f>
        <v>0</v>
      </c>
      <c r="R2195" s="35">
        <f>Tabla1[[#This Row],[TASA 16]]*16%</f>
        <v>0</v>
      </c>
    </row>
    <row r="2196" spans="2:18" x14ac:dyDescent="0.25">
      <c r="B2196" t="str">
        <f>'[1]210 Y RFC'!A2196</f>
        <v>PACH8601218M0</v>
      </c>
      <c r="C2196" t="str">
        <f>'[1]210 Y RFC'!B2196</f>
        <v>210-2193</v>
      </c>
      <c r="D2196" t="str">
        <f>'[1]210 Y RFC'!C2196</f>
        <v>PADILLA CARMONA HECTOR MANUEL</v>
      </c>
      <c r="E2196" s="28">
        <f>SUMIFS(Tabla16[TASA 16],Tabla16[NUM],Tabla1[[#This Row],[CODIGO]])</f>
        <v>0</v>
      </c>
      <c r="F2196" s="28">
        <f>SUMIFS(Tabla16[TASA 0%],Tabla16[NUM],Tabla1[[#This Row],[CODIGO]])</f>
        <v>0</v>
      </c>
      <c r="G2196" s="28">
        <f>SUMIFS(Tabla16[[EXENTO ]],Tabla16[NUM],Tabla1[[#This Row],[CODIGO]])</f>
        <v>0</v>
      </c>
      <c r="H2196" s="28">
        <f>SUMIFS(Tabla16[IVA],Tabla16[NUM],Tabla1[[#This Row],[CODIGO]])</f>
        <v>0</v>
      </c>
      <c r="I2196" s="28">
        <f>SUMIFS(Tabla16[ISR RET.],Tabla16[NUM],Tabla1[[#This Row],[CODIGO]])</f>
        <v>0</v>
      </c>
      <c r="J2196" s="28">
        <f>SUMIFS(Tabla16[IVA RET.],Tabla16[NUM],Tabla1[[#This Row],[CODIGO]])</f>
        <v>0</v>
      </c>
      <c r="K2196" t="str">
        <f>FIXED(Tabla1[[#This Row],[TASA 16%]],0)</f>
        <v>0</v>
      </c>
      <c r="L2196" t="str">
        <f>FIXED(Tabla1[[#This Row],[TASA 0%]],0)</f>
        <v>0</v>
      </c>
      <c r="M2196" t="str">
        <f>FIXED(Tabla1[[#This Row],[TASA EXE.]],0)</f>
        <v>0</v>
      </c>
      <c r="N2196" t="str">
        <f>FIXED(Tabla1[[#This Row],[IVA]],0)</f>
        <v>0</v>
      </c>
      <c r="O2196" t="str">
        <f>FIXED(Tabla1[[#This Row],[ISR RET]],0)</f>
        <v>0</v>
      </c>
      <c r="P2196" t="str">
        <f>FIXED(Tabla1[[#This Row],[IVA RET]],0)</f>
        <v>0</v>
      </c>
      <c r="R2196" s="35">
        <f>Tabla1[[#This Row],[TASA 16]]*16%</f>
        <v>0</v>
      </c>
    </row>
    <row r="2197" spans="2:18" x14ac:dyDescent="0.25">
      <c r="B2197" t="str">
        <f>'[1]210 Y RFC'!A2197</f>
        <v>JIN080625629</v>
      </c>
      <c r="C2197" t="str">
        <f>'[1]210 Y RFC'!B2197</f>
        <v>210-2194</v>
      </c>
      <c r="D2197" t="str">
        <f>'[1]210 Y RFC'!C2197</f>
        <v>JRDF INTERNACIONAL S DE RL DE CV</v>
      </c>
      <c r="E2197" s="28">
        <f>SUMIFS(Tabla16[TASA 16],Tabla16[NUM],Tabla1[[#This Row],[CODIGO]])</f>
        <v>0</v>
      </c>
      <c r="F2197" s="28">
        <f>SUMIFS(Tabla16[TASA 0%],Tabla16[NUM],Tabla1[[#This Row],[CODIGO]])</f>
        <v>0</v>
      </c>
      <c r="G2197" s="28">
        <f>SUMIFS(Tabla16[[EXENTO ]],Tabla16[NUM],Tabla1[[#This Row],[CODIGO]])</f>
        <v>0</v>
      </c>
      <c r="H2197" s="28">
        <f>SUMIFS(Tabla16[IVA],Tabla16[NUM],Tabla1[[#This Row],[CODIGO]])</f>
        <v>0</v>
      </c>
      <c r="I2197" s="28">
        <f>SUMIFS(Tabla16[ISR RET.],Tabla16[NUM],Tabla1[[#This Row],[CODIGO]])</f>
        <v>0</v>
      </c>
      <c r="J2197" s="28">
        <f>SUMIFS(Tabla16[IVA RET.],Tabla16[NUM],Tabla1[[#This Row],[CODIGO]])</f>
        <v>0</v>
      </c>
      <c r="K2197" t="str">
        <f>FIXED(Tabla1[[#This Row],[TASA 16%]],0)</f>
        <v>0</v>
      </c>
      <c r="L2197" t="str">
        <f>FIXED(Tabla1[[#This Row],[TASA 0%]],0)</f>
        <v>0</v>
      </c>
      <c r="M2197" t="str">
        <f>FIXED(Tabla1[[#This Row],[TASA EXE.]],0)</f>
        <v>0</v>
      </c>
      <c r="N2197" t="str">
        <f>FIXED(Tabla1[[#This Row],[IVA]],0)</f>
        <v>0</v>
      </c>
      <c r="O2197" t="str">
        <f>FIXED(Tabla1[[#This Row],[ISR RET]],0)</f>
        <v>0</v>
      </c>
      <c r="P2197" t="str">
        <f>FIXED(Tabla1[[#This Row],[IVA RET]],0)</f>
        <v>0</v>
      </c>
      <c r="R2197" s="35">
        <f>Tabla1[[#This Row],[TASA 16]]*16%</f>
        <v>0</v>
      </c>
    </row>
    <row r="2198" spans="2:18" x14ac:dyDescent="0.25">
      <c r="B2198" t="str">
        <f>'[1]210 Y RFC'!A2198</f>
        <v>MAGL810324AZ5</v>
      </c>
      <c r="C2198" t="str">
        <f>'[1]210 Y RFC'!B2198</f>
        <v>210-2195</v>
      </c>
      <c r="D2198" t="str">
        <f>'[1]210 Y RFC'!C2198</f>
        <v>MANCILLA GUTIERREZ LAURA ANGELICA</v>
      </c>
      <c r="E2198" s="28">
        <f>SUMIFS(Tabla16[TASA 16],Tabla16[NUM],Tabla1[[#This Row],[CODIGO]])</f>
        <v>0</v>
      </c>
      <c r="F2198" s="28">
        <f>SUMIFS(Tabla16[TASA 0%],Tabla16[NUM],Tabla1[[#This Row],[CODIGO]])</f>
        <v>0</v>
      </c>
      <c r="G2198" s="28">
        <f>SUMIFS(Tabla16[[EXENTO ]],Tabla16[NUM],Tabla1[[#This Row],[CODIGO]])</f>
        <v>0</v>
      </c>
      <c r="H2198" s="28">
        <f>SUMIFS(Tabla16[IVA],Tabla16[NUM],Tabla1[[#This Row],[CODIGO]])</f>
        <v>0</v>
      </c>
      <c r="I2198" s="28">
        <f>SUMIFS(Tabla16[ISR RET.],Tabla16[NUM],Tabla1[[#This Row],[CODIGO]])</f>
        <v>0</v>
      </c>
      <c r="J2198" s="28">
        <f>SUMIFS(Tabla16[IVA RET.],Tabla16[NUM],Tabla1[[#This Row],[CODIGO]])</f>
        <v>0</v>
      </c>
      <c r="K2198" t="str">
        <f>FIXED(Tabla1[[#This Row],[TASA 16%]],0)</f>
        <v>0</v>
      </c>
      <c r="L2198" t="str">
        <f>FIXED(Tabla1[[#This Row],[TASA 0%]],0)</f>
        <v>0</v>
      </c>
      <c r="M2198" t="str">
        <f>FIXED(Tabla1[[#This Row],[TASA EXE.]],0)</f>
        <v>0</v>
      </c>
      <c r="N2198" t="str">
        <f>FIXED(Tabla1[[#This Row],[IVA]],0)</f>
        <v>0</v>
      </c>
      <c r="O2198" t="str">
        <f>FIXED(Tabla1[[#This Row],[ISR RET]],0)</f>
        <v>0</v>
      </c>
      <c r="P2198" t="str">
        <f>FIXED(Tabla1[[#This Row],[IVA RET]],0)</f>
        <v>0</v>
      </c>
      <c r="R2198" s="35">
        <f>Tabla1[[#This Row],[TASA 16]]*16%</f>
        <v>0</v>
      </c>
    </row>
    <row r="2199" spans="2:18" x14ac:dyDescent="0.25">
      <c r="B2199" t="str">
        <f>'[1]210 Y RFC'!A2199</f>
        <v>MDI080827T28</v>
      </c>
      <c r="C2199" t="str">
        <f>'[1]210 Y RFC'!B2199</f>
        <v>210-2196</v>
      </c>
      <c r="D2199" t="str">
        <f>'[1]210 Y RFC'!C2199</f>
        <v>MARIANA DISTRIBUCIONES SA DE CV</v>
      </c>
      <c r="E2199" s="28">
        <f>SUMIFS(Tabla16[TASA 16],Tabla16[NUM],Tabla1[[#This Row],[CODIGO]])</f>
        <v>0</v>
      </c>
      <c r="F2199" s="28">
        <f>SUMIFS(Tabla16[TASA 0%],Tabla16[NUM],Tabla1[[#This Row],[CODIGO]])</f>
        <v>0</v>
      </c>
      <c r="G2199" s="28">
        <f>SUMIFS(Tabla16[[EXENTO ]],Tabla16[NUM],Tabla1[[#This Row],[CODIGO]])</f>
        <v>0</v>
      </c>
      <c r="H2199" s="28">
        <f>SUMIFS(Tabla16[IVA],Tabla16[NUM],Tabla1[[#This Row],[CODIGO]])</f>
        <v>0</v>
      </c>
      <c r="I2199" s="28">
        <f>SUMIFS(Tabla16[ISR RET.],Tabla16[NUM],Tabla1[[#This Row],[CODIGO]])</f>
        <v>0</v>
      </c>
      <c r="J2199" s="28">
        <f>SUMIFS(Tabla16[IVA RET.],Tabla16[NUM],Tabla1[[#This Row],[CODIGO]])</f>
        <v>0</v>
      </c>
      <c r="K2199" t="str">
        <f>FIXED(Tabla1[[#This Row],[TASA 16%]],0)</f>
        <v>0</v>
      </c>
      <c r="L2199" t="str">
        <f>FIXED(Tabla1[[#This Row],[TASA 0%]],0)</f>
        <v>0</v>
      </c>
      <c r="M2199" t="str">
        <f>FIXED(Tabla1[[#This Row],[TASA EXE.]],0)</f>
        <v>0</v>
      </c>
      <c r="N2199" t="str">
        <f>FIXED(Tabla1[[#This Row],[IVA]],0)</f>
        <v>0</v>
      </c>
      <c r="O2199" t="str">
        <f>FIXED(Tabla1[[#This Row],[ISR RET]],0)</f>
        <v>0</v>
      </c>
      <c r="P2199" t="str">
        <f>FIXED(Tabla1[[#This Row],[IVA RET]],0)</f>
        <v>0</v>
      </c>
      <c r="R2199" s="35">
        <f>Tabla1[[#This Row],[TASA 16]]*16%</f>
        <v>0</v>
      </c>
    </row>
    <row r="2200" spans="2:18" x14ac:dyDescent="0.25">
      <c r="B2200" t="str">
        <f>'[1]210 Y RFC'!A2200</f>
        <v>DRU920601LN6</v>
      </c>
      <c r="C2200" t="str">
        <f>'[1]210 Y RFC'!B2200</f>
        <v>210-2197</v>
      </c>
      <c r="D2200" t="str">
        <f>'[1]210 Y RFC'!C2200</f>
        <v>DULCES RULY SA DE CV</v>
      </c>
      <c r="E2200" s="28">
        <f>SUMIFS(Tabla16[TASA 16],Tabla16[NUM],Tabla1[[#This Row],[CODIGO]])</f>
        <v>0</v>
      </c>
      <c r="F2200" s="28">
        <f>SUMIFS(Tabla16[TASA 0%],Tabla16[NUM],Tabla1[[#This Row],[CODIGO]])</f>
        <v>0</v>
      </c>
      <c r="G2200" s="28">
        <f>SUMIFS(Tabla16[[EXENTO ]],Tabla16[NUM],Tabla1[[#This Row],[CODIGO]])</f>
        <v>0</v>
      </c>
      <c r="H2200" s="28">
        <f>SUMIFS(Tabla16[IVA],Tabla16[NUM],Tabla1[[#This Row],[CODIGO]])</f>
        <v>0</v>
      </c>
      <c r="I2200" s="28">
        <f>SUMIFS(Tabla16[ISR RET.],Tabla16[NUM],Tabla1[[#This Row],[CODIGO]])</f>
        <v>0</v>
      </c>
      <c r="J2200" s="28">
        <f>SUMIFS(Tabla16[IVA RET.],Tabla16[NUM],Tabla1[[#This Row],[CODIGO]])</f>
        <v>0</v>
      </c>
      <c r="K2200" t="str">
        <f>FIXED(Tabla1[[#This Row],[TASA 16%]],0)</f>
        <v>0</v>
      </c>
      <c r="L2200" t="str">
        <f>FIXED(Tabla1[[#This Row],[TASA 0%]],0)</f>
        <v>0</v>
      </c>
      <c r="M2200" t="str">
        <f>FIXED(Tabla1[[#This Row],[TASA EXE.]],0)</f>
        <v>0</v>
      </c>
      <c r="N2200" t="str">
        <f>FIXED(Tabla1[[#This Row],[IVA]],0)</f>
        <v>0</v>
      </c>
      <c r="O2200" t="str">
        <f>FIXED(Tabla1[[#This Row],[ISR RET]],0)</f>
        <v>0</v>
      </c>
      <c r="P2200" t="str">
        <f>FIXED(Tabla1[[#This Row],[IVA RET]],0)</f>
        <v>0</v>
      </c>
      <c r="R2200" s="35">
        <f>Tabla1[[#This Row],[TASA 16]]*16%</f>
        <v>0</v>
      </c>
    </row>
    <row r="2201" spans="2:18" x14ac:dyDescent="0.25">
      <c r="B2201" t="str">
        <f>'[1]210 Y RFC'!A2201</f>
        <v>ALA020712K63</v>
      </c>
      <c r="C2201" t="str">
        <f>'[1]210 Y RFC'!B2201</f>
        <v>210-2198</v>
      </c>
      <c r="D2201" t="str">
        <f>'[1]210 Y RFC'!C2201</f>
        <v>ANTONIA LARIOS Y ASOCIADOS SA DE CV</v>
      </c>
      <c r="E2201" s="28">
        <f>SUMIFS(Tabla16[TASA 16],Tabla16[NUM],Tabla1[[#This Row],[CODIGO]])</f>
        <v>0</v>
      </c>
      <c r="F2201" s="28">
        <f>SUMIFS(Tabla16[TASA 0%],Tabla16[NUM],Tabla1[[#This Row],[CODIGO]])</f>
        <v>0</v>
      </c>
      <c r="G2201" s="28">
        <f>SUMIFS(Tabla16[[EXENTO ]],Tabla16[NUM],Tabla1[[#This Row],[CODIGO]])</f>
        <v>0</v>
      </c>
      <c r="H2201" s="28">
        <f>SUMIFS(Tabla16[IVA],Tabla16[NUM],Tabla1[[#This Row],[CODIGO]])</f>
        <v>0</v>
      </c>
      <c r="I2201" s="28">
        <f>SUMIFS(Tabla16[ISR RET.],Tabla16[NUM],Tabla1[[#This Row],[CODIGO]])</f>
        <v>0</v>
      </c>
      <c r="J2201" s="28">
        <f>SUMIFS(Tabla16[IVA RET.],Tabla16[NUM],Tabla1[[#This Row],[CODIGO]])</f>
        <v>0</v>
      </c>
      <c r="K2201" t="str">
        <f>FIXED(Tabla1[[#This Row],[TASA 16%]],0)</f>
        <v>0</v>
      </c>
      <c r="L2201" t="str">
        <f>FIXED(Tabla1[[#This Row],[TASA 0%]],0)</f>
        <v>0</v>
      </c>
      <c r="M2201" t="str">
        <f>FIXED(Tabla1[[#This Row],[TASA EXE.]],0)</f>
        <v>0</v>
      </c>
      <c r="N2201" t="str">
        <f>FIXED(Tabla1[[#This Row],[IVA]],0)</f>
        <v>0</v>
      </c>
      <c r="O2201" t="str">
        <f>FIXED(Tabla1[[#This Row],[ISR RET]],0)</f>
        <v>0</v>
      </c>
      <c r="P2201" t="str">
        <f>FIXED(Tabla1[[#This Row],[IVA RET]],0)</f>
        <v>0</v>
      </c>
      <c r="R2201" s="35">
        <f>Tabla1[[#This Row],[TASA 16]]*16%</f>
        <v>0</v>
      </c>
    </row>
    <row r="2202" spans="2:18" x14ac:dyDescent="0.25">
      <c r="B2202" t="str">
        <f>'[1]210 Y RFC'!A2202</f>
        <v>TLM050922MA5</v>
      </c>
      <c r="C2202" t="str">
        <f>'[1]210 Y RFC'!B2202</f>
        <v>210-2199</v>
      </c>
      <c r="D2202" t="str">
        <f>'[1]210 Y RFC'!C2202</f>
        <v>TRESMONTES LUCCHETTI MEXICO SA DE CV</v>
      </c>
      <c r="E2202" s="28">
        <f>SUMIFS(Tabla16[TASA 16],Tabla16[NUM],Tabla1[[#This Row],[CODIGO]])</f>
        <v>0</v>
      </c>
      <c r="F2202" s="28">
        <f>SUMIFS(Tabla16[TASA 0%],Tabla16[NUM],Tabla1[[#This Row],[CODIGO]])</f>
        <v>0</v>
      </c>
      <c r="G2202" s="28">
        <f>SUMIFS(Tabla16[[EXENTO ]],Tabla16[NUM],Tabla1[[#This Row],[CODIGO]])</f>
        <v>0</v>
      </c>
      <c r="H2202" s="28">
        <f>SUMIFS(Tabla16[IVA],Tabla16[NUM],Tabla1[[#This Row],[CODIGO]])</f>
        <v>0</v>
      </c>
      <c r="I2202" s="28">
        <f>SUMIFS(Tabla16[ISR RET.],Tabla16[NUM],Tabla1[[#This Row],[CODIGO]])</f>
        <v>0</v>
      </c>
      <c r="J2202" s="28">
        <f>SUMIFS(Tabla16[IVA RET.],Tabla16[NUM],Tabla1[[#This Row],[CODIGO]])</f>
        <v>0</v>
      </c>
      <c r="K2202" t="str">
        <f>FIXED(Tabla1[[#This Row],[TASA 16%]],0)</f>
        <v>0</v>
      </c>
      <c r="L2202" t="str">
        <f>FIXED(Tabla1[[#This Row],[TASA 0%]],0)</f>
        <v>0</v>
      </c>
      <c r="M2202" t="str">
        <f>FIXED(Tabla1[[#This Row],[TASA EXE.]],0)</f>
        <v>0</v>
      </c>
      <c r="N2202" t="str">
        <f>FIXED(Tabla1[[#This Row],[IVA]],0)</f>
        <v>0</v>
      </c>
      <c r="O2202" t="str">
        <f>FIXED(Tabla1[[#This Row],[ISR RET]],0)</f>
        <v>0</v>
      </c>
      <c r="P2202" t="str">
        <f>FIXED(Tabla1[[#This Row],[IVA RET]],0)</f>
        <v>0</v>
      </c>
      <c r="R2202" s="35">
        <f>Tabla1[[#This Row],[TASA 16]]*16%</f>
        <v>0</v>
      </c>
    </row>
    <row r="2203" spans="2:18" x14ac:dyDescent="0.25">
      <c r="B2203" t="str">
        <f>'[1]210 Y RFC'!A2203</f>
        <v>GOGA691118RS9</v>
      </c>
      <c r="C2203" t="str">
        <f>'[1]210 Y RFC'!B2203</f>
        <v>210-2200</v>
      </c>
      <c r="D2203" t="str">
        <f>'[1]210 Y RFC'!C2203</f>
        <v>GOMEZ GONZALEZ JOSE ALVARO</v>
      </c>
      <c r="E2203" s="28">
        <f>SUMIFS(Tabla16[TASA 16],Tabla16[NUM],Tabla1[[#This Row],[CODIGO]])</f>
        <v>0</v>
      </c>
      <c r="F2203" s="28">
        <f>SUMIFS(Tabla16[TASA 0%],Tabla16[NUM],Tabla1[[#This Row],[CODIGO]])</f>
        <v>0</v>
      </c>
      <c r="G2203" s="28">
        <f>SUMIFS(Tabla16[[EXENTO ]],Tabla16[NUM],Tabla1[[#This Row],[CODIGO]])</f>
        <v>0</v>
      </c>
      <c r="H2203" s="28">
        <f>SUMIFS(Tabla16[IVA],Tabla16[NUM],Tabla1[[#This Row],[CODIGO]])</f>
        <v>0</v>
      </c>
      <c r="I2203" s="28">
        <f>SUMIFS(Tabla16[ISR RET.],Tabla16[NUM],Tabla1[[#This Row],[CODIGO]])</f>
        <v>0</v>
      </c>
      <c r="J2203" s="28">
        <f>SUMIFS(Tabla16[IVA RET.],Tabla16[NUM],Tabla1[[#This Row],[CODIGO]])</f>
        <v>0</v>
      </c>
      <c r="K2203" t="str">
        <f>FIXED(Tabla1[[#This Row],[TASA 16%]],0)</f>
        <v>0</v>
      </c>
      <c r="L2203" t="str">
        <f>FIXED(Tabla1[[#This Row],[TASA 0%]],0)</f>
        <v>0</v>
      </c>
      <c r="M2203" t="str">
        <f>FIXED(Tabla1[[#This Row],[TASA EXE.]],0)</f>
        <v>0</v>
      </c>
      <c r="N2203" t="str">
        <f>FIXED(Tabla1[[#This Row],[IVA]],0)</f>
        <v>0</v>
      </c>
      <c r="O2203" t="str">
        <f>FIXED(Tabla1[[#This Row],[ISR RET]],0)</f>
        <v>0</v>
      </c>
      <c r="P2203" t="str">
        <f>FIXED(Tabla1[[#This Row],[IVA RET]],0)</f>
        <v>0</v>
      </c>
      <c r="R2203" s="35">
        <f>Tabla1[[#This Row],[TASA 16]]*16%</f>
        <v>0</v>
      </c>
    </row>
    <row r="2204" spans="2:18" x14ac:dyDescent="0.25">
      <c r="B2204" t="str">
        <f>'[1]210 Y RFC'!A2204</f>
        <v>GUMF721214UL6</v>
      </c>
      <c r="C2204" t="str">
        <f>'[1]210 Y RFC'!B2204</f>
        <v>210-2201</v>
      </c>
      <c r="D2204" t="str">
        <f>'[1]210 Y RFC'!C2204</f>
        <v>GUTIERREZ MARTINEZ FIDENCIO</v>
      </c>
      <c r="E2204" s="28">
        <f>SUMIFS(Tabla16[TASA 16],Tabla16[NUM],Tabla1[[#This Row],[CODIGO]])</f>
        <v>0</v>
      </c>
      <c r="F2204" s="28">
        <f>SUMIFS(Tabla16[TASA 0%],Tabla16[NUM],Tabla1[[#This Row],[CODIGO]])</f>
        <v>0</v>
      </c>
      <c r="G2204" s="28">
        <f>SUMIFS(Tabla16[[EXENTO ]],Tabla16[NUM],Tabla1[[#This Row],[CODIGO]])</f>
        <v>0</v>
      </c>
      <c r="H2204" s="28">
        <f>SUMIFS(Tabla16[IVA],Tabla16[NUM],Tabla1[[#This Row],[CODIGO]])</f>
        <v>0</v>
      </c>
      <c r="I2204" s="28">
        <f>SUMIFS(Tabla16[ISR RET.],Tabla16[NUM],Tabla1[[#This Row],[CODIGO]])</f>
        <v>0</v>
      </c>
      <c r="J2204" s="28">
        <f>SUMIFS(Tabla16[IVA RET.],Tabla16[NUM],Tabla1[[#This Row],[CODIGO]])</f>
        <v>0</v>
      </c>
      <c r="K2204" t="str">
        <f>FIXED(Tabla1[[#This Row],[TASA 16%]],0)</f>
        <v>0</v>
      </c>
      <c r="L2204" t="str">
        <f>FIXED(Tabla1[[#This Row],[TASA 0%]],0)</f>
        <v>0</v>
      </c>
      <c r="M2204" t="str">
        <f>FIXED(Tabla1[[#This Row],[TASA EXE.]],0)</f>
        <v>0</v>
      </c>
      <c r="N2204" t="str">
        <f>FIXED(Tabla1[[#This Row],[IVA]],0)</f>
        <v>0</v>
      </c>
      <c r="O2204" t="str">
        <f>FIXED(Tabla1[[#This Row],[ISR RET]],0)</f>
        <v>0</v>
      </c>
      <c r="P2204" t="str">
        <f>FIXED(Tabla1[[#This Row],[IVA RET]],0)</f>
        <v>0</v>
      </c>
      <c r="R2204" s="35">
        <f>Tabla1[[#This Row],[TASA 16]]*16%</f>
        <v>0</v>
      </c>
    </row>
    <row r="2205" spans="2:18" x14ac:dyDescent="0.25">
      <c r="B2205" t="str">
        <f>'[1]210 Y RFC'!A2205</f>
        <v>CVV951219UM2</v>
      </c>
      <c r="C2205" t="str">
        <f>'[1]210 Y RFC'!B2205</f>
        <v>210-2202</v>
      </c>
      <c r="D2205" t="str">
        <f>'[1]210 Y RFC'!C2205</f>
        <v>COMERCIALIZADORA VAL VITA SA DE CV</v>
      </c>
      <c r="E2205" s="28">
        <f>SUMIFS(Tabla16[TASA 16],Tabla16[NUM],Tabla1[[#This Row],[CODIGO]])</f>
        <v>0</v>
      </c>
      <c r="F2205" s="28">
        <f>SUMIFS(Tabla16[TASA 0%],Tabla16[NUM],Tabla1[[#This Row],[CODIGO]])</f>
        <v>0</v>
      </c>
      <c r="G2205" s="28">
        <f>SUMIFS(Tabla16[[EXENTO ]],Tabla16[NUM],Tabla1[[#This Row],[CODIGO]])</f>
        <v>0</v>
      </c>
      <c r="H2205" s="28">
        <f>SUMIFS(Tabla16[IVA],Tabla16[NUM],Tabla1[[#This Row],[CODIGO]])</f>
        <v>0</v>
      </c>
      <c r="I2205" s="28">
        <f>SUMIFS(Tabla16[ISR RET.],Tabla16[NUM],Tabla1[[#This Row],[CODIGO]])</f>
        <v>0</v>
      </c>
      <c r="J2205" s="28">
        <f>SUMIFS(Tabla16[IVA RET.],Tabla16[NUM],Tabla1[[#This Row],[CODIGO]])</f>
        <v>0</v>
      </c>
      <c r="K2205" t="str">
        <f>FIXED(Tabla1[[#This Row],[TASA 16%]],0)</f>
        <v>0</v>
      </c>
      <c r="L2205" t="str">
        <f>FIXED(Tabla1[[#This Row],[TASA 0%]],0)</f>
        <v>0</v>
      </c>
      <c r="M2205" t="str">
        <f>FIXED(Tabla1[[#This Row],[TASA EXE.]],0)</f>
        <v>0</v>
      </c>
      <c r="N2205" t="str">
        <f>FIXED(Tabla1[[#This Row],[IVA]],0)</f>
        <v>0</v>
      </c>
      <c r="O2205" t="str">
        <f>FIXED(Tabla1[[#This Row],[ISR RET]],0)</f>
        <v>0</v>
      </c>
      <c r="P2205" t="str">
        <f>FIXED(Tabla1[[#This Row],[IVA RET]],0)</f>
        <v>0</v>
      </c>
      <c r="R2205" s="35">
        <f>Tabla1[[#This Row],[TASA 16]]*16%</f>
        <v>0</v>
      </c>
    </row>
    <row r="2206" spans="2:18" x14ac:dyDescent="0.25">
      <c r="B2206" t="str">
        <f>'[1]210 Y RFC'!A2206</f>
        <v>CME000531IT7</v>
      </c>
      <c r="C2206" t="str">
        <f>'[1]210 Y RFC'!B2206</f>
        <v>210-2203</v>
      </c>
      <c r="D2206" t="str">
        <f>'[1]210 Y RFC'!C2206</f>
        <v>CERVECERA MEXICANA SA DE CV</v>
      </c>
      <c r="E2206" s="28">
        <f>SUMIFS(Tabla16[TASA 16],Tabla16[NUM],Tabla1[[#This Row],[CODIGO]])</f>
        <v>0</v>
      </c>
      <c r="F2206" s="28">
        <f>SUMIFS(Tabla16[TASA 0%],Tabla16[NUM],Tabla1[[#This Row],[CODIGO]])</f>
        <v>0</v>
      </c>
      <c r="G2206" s="28">
        <f>SUMIFS(Tabla16[[EXENTO ]],Tabla16[NUM],Tabla1[[#This Row],[CODIGO]])</f>
        <v>0</v>
      </c>
      <c r="H2206" s="28">
        <f>SUMIFS(Tabla16[IVA],Tabla16[NUM],Tabla1[[#This Row],[CODIGO]])</f>
        <v>0</v>
      </c>
      <c r="I2206" s="28">
        <f>SUMIFS(Tabla16[ISR RET.],Tabla16[NUM],Tabla1[[#This Row],[CODIGO]])</f>
        <v>0</v>
      </c>
      <c r="J2206" s="28">
        <f>SUMIFS(Tabla16[IVA RET.],Tabla16[NUM],Tabla1[[#This Row],[CODIGO]])</f>
        <v>0</v>
      </c>
      <c r="K2206" t="str">
        <f>FIXED(Tabla1[[#This Row],[TASA 16%]],0)</f>
        <v>0</v>
      </c>
      <c r="L2206" t="str">
        <f>FIXED(Tabla1[[#This Row],[TASA 0%]],0)</f>
        <v>0</v>
      </c>
      <c r="M2206" t="str">
        <f>FIXED(Tabla1[[#This Row],[TASA EXE.]],0)</f>
        <v>0</v>
      </c>
      <c r="N2206" t="str">
        <f>FIXED(Tabla1[[#This Row],[IVA]],0)</f>
        <v>0</v>
      </c>
      <c r="O2206" t="str">
        <f>FIXED(Tabla1[[#This Row],[ISR RET]],0)</f>
        <v>0</v>
      </c>
      <c r="P2206" t="str">
        <f>FIXED(Tabla1[[#This Row],[IVA RET]],0)</f>
        <v>0</v>
      </c>
      <c r="R2206" s="35">
        <f>Tabla1[[#This Row],[TASA 16]]*16%</f>
        <v>0</v>
      </c>
    </row>
    <row r="2207" spans="2:18" x14ac:dyDescent="0.25">
      <c r="B2207" t="str">
        <f>'[1]210 Y RFC'!A2207</f>
        <v>BSM0509025I4</v>
      </c>
      <c r="C2207" t="str">
        <f>'[1]210 Y RFC'!B2207</f>
        <v>210-2204</v>
      </c>
      <c r="D2207" t="str">
        <f>'[1]210 Y RFC'!C2207</f>
        <v>BLUE SHOT MEXICO SA DE CV</v>
      </c>
      <c r="E2207" s="28">
        <f>SUMIFS(Tabla16[TASA 16],Tabla16[NUM],Tabla1[[#This Row],[CODIGO]])</f>
        <v>0</v>
      </c>
      <c r="F2207" s="28">
        <f>SUMIFS(Tabla16[TASA 0%],Tabla16[NUM],Tabla1[[#This Row],[CODIGO]])</f>
        <v>0</v>
      </c>
      <c r="G2207" s="28">
        <f>SUMIFS(Tabla16[[EXENTO ]],Tabla16[NUM],Tabla1[[#This Row],[CODIGO]])</f>
        <v>0</v>
      </c>
      <c r="H2207" s="28">
        <f>SUMIFS(Tabla16[IVA],Tabla16[NUM],Tabla1[[#This Row],[CODIGO]])</f>
        <v>0</v>
      </c>
      <c r="I2207" s="28">
        <f>SUMIFS(Tabla16[ISR RET.],Tabla16[NUM],Tabla1[[#This Row],[CODIGO]])</f>
        <v>0</v>
      </c>
      <c r="J2207" s="28">
        <f>SUMIFS(Tabla16[IVA RET.],Tabla16[NUM],Tabla1[[#This Row],[CODIGO]])</f>
        <v>0</v>
      </c>
      <c r="K2207" t="str">
        <f>FIXED(Tabla1[[#This Row],[TASA 16%]],0)</f>
        <v>0</v>
      </c>
      <c r="L2207" t="str">
        <f>FIXED(Tabla1[[#This Row],[TASA 0%]],0)</f>
        <v>0</v>
      </c>
      <c r="M2207" t="str">
        <f>FIXED(Tabla1[[#This Row],[TASA EXE.]],0)</f>
        <v>0</v>
      </c>
      <c r="N2207" t="str">
        <f>FIXED(Tabla1[[#This Row],[IVA]],0)</f>
        <v>0</v>
      </c>
      <c r="O2207" t="str">
        <f>FIXED(Tabla1[[#This Row],[ISR RET]],0)</f>
        <v>0</v>
      </c>
      <c r="P2207" t="str">
        <f>FIXED(Tabla1[[#This Row],[IVA RET]],0)</f>
        <v>0</v>
      </c>
      <c r="R2207" s="35">
        <f>Tabla1[[#This Row],[TASA 16]]*16%</f>
        <v>0</v>
      </c>
    </row>
    <row r="2208" spans="2:18" x14ac:dyDescent="0.25">
      <c r="B2208" t="str">
        <f>'[1]210 Y RFC'!A2208</f>
        <v>AUPD8201034S6</v>
      </c>
      <c r="C2208" t="str">
        <f>'[1]210 Y RFC'!B2208</f>
        <v>210-2205</v>
      </c>
      <c r="D2208" t="str">
        <f>'[1]210 Y RFC'!C2208</f>
        <v>AGUIRRE PRIETO DIRCE VANESSA</v>
      </c>
      <c r="E2208" s="28">
        <f>SUMIFS(Tabla16[TASA 16],Tabla16[NUM],Tabla1[[#This Row],[CODIGO]])</f>
        <v>0</v>
      </c>
      <c r="F2208" s="28">
        <f>SUMIFS(Tabla16[TASA 0%],Tabla16[NUM],Tabla1[[#This Row],[CODIGO]])</f>
        <v>0</v>
      </c>
      <c r="G2208" s="28">
        <f>SUMIFS(Tabla16[[EXENTO ]],Tabla16[NUM],Tabla1[[#This Row],[CODIGO]])</f>
        <v>0</v>
      </c>
      <c r="H2208" s="28">
        <f>SUMIFS(Tabla16[IVA],Tabla16[NUM],Tabla1[[#This Row],[CODIGO]])</f>
        <v>0</v>
      </c>
      <c r="I2208" s="28">
        <f>SUMIFS(Tabla16[ISR RET.],Tabla16[NUM],Tabla1[[#This Row],[CODIGO]])</f>
        <v>0</v>
      </c>
      <c r="J2208" s="28">
        <f>SUMIFS(Tabla16[IVA RET.],Tabla16[NUM],Tabla1[[#This Row],[CODIGO]])</f>
        <v>0</v>
      </c>
      <c r="K2208" t="str">
        <f>FIXED(Tabla1[[#This Row],[TASA 16%]],0)</f>
        <v>0</v>
      </c>
      <c r="L2208" t="str">
        <f>FIXED(Tabla1[[#This Row],[TASA 0%]],0)</f>
        <v>0</v>
      </c>
      <c r="M2208" t="str">
        <f>FIXED(Tabla1[[#This Row],[TASA EXE.]],0)</f>
        <v>0</v>
      </c>
      <c r="N2208" t="str">
        <f>FIXED(Tabla1[[#This Row],[IVA]],0)</f>
        <v>0</v>
      </c>
      <c r="O2208" t="str">
        <f>FIXED(Tabla1[[#This Row],[ISR RET]],0)</f>
        <v>0</v>
      </c>
      <c r="P2208" t="str">
        <f>FIXED(Tabla1[[#This Row],[IVA RET]],0)</f>
        <v>0</v>
      </c>
      <c r="R2208" s="35">
        <f>Tabla1[[#This Row],[TASA 16]]*16%</f>
        <v>0</v>
      </c>
    </row>
    <row r="2209" spans="2:20" x14ac:dyDescent="0.25">
      <c r="B2209" t="str">
        <f>'[1]210 Y RFC'!A2209</f>
        <v>TCO9509098G6</v>
      </c>
      <c r="C2209" t="str">
        <f>'[1]210 Y RFC'!B2209</f>
        <v>210-2206</v>
      </c>
      <c r="D2209" t="str">
        <f>'[1]210 Y RFC'!C2209</f>
        <v>TEQUILERA CORRALEJO SA DE CV</v>
      </c>
      <c r="E2209" s="28">
        <f>SUMIFS(Tabla16[TASA 16],Tabla16[NUM],Tabla1[[#This Row],[CODIGO]])</f>
        <v>0</v>
      </c>
      <c r="F2209" s="28">
        <f>SUMIFS(Tabla16[TASA 0%],Tabla16[NUM],Tabla1[[#This Row],[CODIGO]])</f>
        <v>0</v>
      </c>
      <c r="G2209" s="28">
        <f>SUMIFS(Tabla16[[EXENTO ]],Tabla16[NUM],Tabla1[[#This Row],[CODIGO]])</f>
        <v>0</v>
      </c>
      <c r="H2209" s="28">
        <f>SUMIFS(Tabla16[IVA],Tabla16[NUM],Tabla1[[#This Row],[CODIGO]])</f>
        <v>0</v>
      </c>
      <c r="I2209" s="28">
        <f>SUMIFS(Tabla16[ISR RET.],Tabla16[NUM],Tabla1[[#This Row],[CODIGO]])</f>
        <v>0</v>
      </c>
      <c r="J2209" s="28">
        <f>SUMIFS(Tabla16[IVA RET.],Tabla16[NUM],Tabla1[[#This Row],[CODIGO]])</f>
        <v>0</v>
      </c>
      <c r="K2209" t="str">
        <f>FIXED(Tabla1[[#This Row],[TASA 16%]],0)</f>
        <v>0</v>
      </c>
      <c r="L2209" t="str">
        <f>FIXED(Tabla1[[#This Row],[TASA 0%]],0)</f>
        <v>0</v>
      </c>
      <c r="M2209" t="str">
        <f>FIXED(Tabla1[[#This Row],[TASA EXE.]],0)</f>
        <v>0</v>
      </c>
      <c r="N2209" t="str">
        <f>FIXED(Tabla1[[#This Row],[IVA]],0)</f>
        <v>0</v>
      </c>
      <c r="O2209" t="str">
        <f>FIXED(Tabla1[[#This Row],[ISR RET]],0)</f>
        <v>0</v>
      </c>
      <c r="P2209" t="str">
        <f>FIXED(Tabla1[[#This Row],[IVA RET]],0)</f>
        <v>0</v>
      </c>
      <c r="R2209" s="35">
        <f>Tabla1[[#This Row],[TASA 16]]*16%</f>
        <v>0</v>
      </c>
    </row>
    <row r="2210" spans="2:20" x14ac:dyDescent="0.25">
      <c r="B2210" t="str">
        <f>'[1]210 Y RFC'!A2210</f>
        <v>GAR9110176E5</v>
      </c>
      <c r="C2210" t="str">
        <f>'[1]210 Y RFC'!B2210</f>
        <v>210-2207</v>
      </c>
      <c r="D2210" t="str">
        <f>'[1]210 Y RFC'!C2210</f>
        <v>GARCOMEX SA DE CV</v>
      </c>
      <c r="E2210" s="28">
        <f>SUMIFS(Tabla16[TASA 16],Tabla16[NUM],Tabla1[[#This Row],[CODIGO]])</f>
        <v>0</v>
      </c>
      <c r="F2210" s="28">
        <f>SUMIFS(Tabla16[TASA 0%],Tabla16[NUM],Tabla1[[#This Row],[CODIGO]])</f>
        <v>0</v>
      </c>
      <c r="G2210" s="28">
        <f>SUMIFS(Tabla16[[EXENTO ]],Tabla16[NUM],Tabla1[[#This Row],[CODIGO]])</f>
        <v>0</v>
      </c>
      <c r="H2210" s="28">
        <f>SUMIFS(Tabla16[IVA],Tabla16[NUM],Tabla1[[#This Row],[CODIGO]])</f>
        <v>0</v>
      </c>
      <c r="I2210" s="28">
        <f>SUMIFS(Tabla16[ISR RET.],Tabla16[NUM],Tabla1[[#This Row],[CODIGO]])</f>
        <v>0</v>
      </c>
      <c r="J2210" s="28">
        <f>SUMIFS(Tabla16[IVA RET.],Tabla16[NUM],Tabla1[[#This Row],[CODIGO]])</f>
        <v>0</v>
      </c>
      <c r="K2210" t="str">
        <f>FIXED(Tabla1[[#This Row],[TASA 16%]],0)</f>
        <v>0</v>
      </c>
      <c r="L2210" t="str">
        <f>FIXED(Tabla1[[#This Row],[TASA 0%]],0)</f>
        <v>0</v>
      </c>
      <c r="M2210" t="str">
        <f>FIXED(Tabla1[[#This Row],[TASA EXE.]],0)</f>
        <v>0</v>
      </c>
      <c r="N2210" t="str">
        <f>FIXED(Tabla1[[#This Row],[IVA]],0)</f>
        <v>0</v>
      </c>
      <c r="O2210" t="str">
        <f>FIXED(Tabla1[[#This Row],[ISR RET]],0)</f>
        <v>0</v>
      </c>
      <c r="P2210" t="str">
        <f>FIXED(Tabla1[[#This Row],[IVA RET]],0)</f>
        <v>0</v>
      </c>
      <c r="R2210" s="35">
        <f>Tabla1[[#This Row],[TASA 16]]*16%</f>
        <v>0</v>
      </c>
    </row>
    <row r="2211" spans="2:20" x14ac:dyDescent="0.25">
      <c r="B2211" t="str">
        <f>'[1]210 Y RFC'!A2211</f>
        <v>PDV9905266ZA</v>
      </c>
      <c r="C2211" t="str">
        <f>'[1]210 Y RFC'!B2211</f>
        <v>210-2208</v>
      </c>
      <c r="D2211" t="str">
        <f>'[1]210 Y RFC'!C2211</f>
        <v>PLANTA DA VIDA SA DE CV</v>
      </c>
      <c r="E2211" s="28">
        <f>SUMIFS(Tabla16[TASA 16],Tabla16[NUM],Tabla1[[#This Row],[CODIGO]])</f>
        <v>0</v>
      </c>
      <c r="F2211" s="28">
        <f>SUMIFS(Tabla16[TASA 0%],Tabla16[NUM],Tabla1[[#This Row],[CODIGO]])</f>
        <v>0</v>
      </c>
      <c r="G2211" s="28">
        <f>SUMIFS(Tabla16[[EXENTO ]],Tabla16[NUM],Tabla1[[#This Row],[CODIGO]])</f>
        <v>0</v>
      </c>
      <c r="H2211" s="28">
        <f>SUMIFS(Tabla16[IVA],Tabla16[NUM],Tabla1[[#This Row],[CODIGO]])</f>
        <v>0</v>
      </c>
      <c r="I2211" s="28">
        <f>SUMIFS(Tabla16[ISR RET.],Tabla16[NUM],Tabla1[[#This Row],[CODIGO]])</f>
        <v>0</v>
      </c>
      <c r="J2211" s="28">
        <f>SUMIFS(Tabla16[IVA RET.],Tabla16[NUM],Tabla1[[#This Row],[CODIGO]])</f>
        <v>0</v>
      </c>
      <c r="K2211" t="str">
        <f>FIXED(Tabla1[[#This Row],[TASA 16%]],0)</f>
        <v>0</v>
      </c>
      <c r="L2211" t="str">
        <f>FIXED(Tabla1[[#This Row],[TASA 0%]],0)</f>
        <v>0</v>
      </c>
      <c r="M2211" t="str">
        <f>FIXED(Tabla1[[#This Row],[TASA EXE.]],0)</f>
        <v>0</v>
      </c>
      <c r="N2211" t="str">
        <f>FIXED(Tabla1[[#This Row],[IVA]],0)</f>
        <v>0</v>
      </c>
      <c r="O2211" t="str">
        <f>FIXED(Tabla1[[#This Row],[ISR RET]],0)</f>
        <v>0</v>
      </c>
      <c r="P2211" t="str">
        <f>FIXED(Tabla1[[#This Row],[IVA RET]],0)</f>
        <v>0</v>
      </c>
      <c r="R2211" s="35">
        <f>Tabla1[[#This Row],[TASA 16]]*16%</f>
        <v>0</v>
      </c>
    </row>
    <row r="2212" spans="2:20" x14ac:dyDescent="0.25">
      <c r="B2212" t="str">
        <f>'[1]210 Y RFC'!A2212</f>
        <v>PME8411016W6</v>
      </c>
      <c r="C2212" t="str">
        <f>'[1]210 Y RFC'!B2212</f>
        <v>210-2209</v>
      </c>
      <c r="D2212" t="str">
        <f>'[1]210 Y RFC'!C2212</f>
        <v>PRODUCTOS MEXICANOS SA DE CV</v>
      </c>
      <c r="E2212" s="28">
        <f>SUMIFS(Tabla16[TASA 16],Tabla16[NUM],Tabla1[[#This Row],[CODIGO]])</f>
        <v>0</v>
      </c>
      <c r="F2212" s="28">
        <f>SUMIFS(Tabla16[TASA 0%],Tabla16[NUM],Tabla1[[#This Row],[CODIGO]])</f>
        <v>0</v>
      </c>
      <c r="G2212" s="28">
        <f>SUMIFS(Tabla16[[EXENTO ]],Tabla16[NUM],Tabla1[[#This Row],[CODIGO]])</f>
        <v>0</v>
      </c>
      <c r="H2212" s="28">
        <f>SUMIFS(Tabla16[IVA],Tabla16[NUM],Tabla1[[#This Row],[CODIGO]])</f>
        <v>0</v>
      </c>
      <c r="I2212" s="28">
        <f>SUMIFS(Tabla16[ISR RET.],Tabla16[NUM],Tabla1[[#This Row],[CODIGO]])</f>
        <v>0</v>
      </c>
      <c r="J2212" s="28">
        <f>SUMIFS(Tabla16[IVA RET.],Tabla16[NUM],Tabla1[[#This Row],[CODIGO]])</f>
        <v>0</v>
      </c>
      <c r="K2212" t="str">
        <f>FIXED(Tabla1[[#This Row],[TASA 16%]],0)</f>
        <v>0</v>
      </c>
      <c r="L2212" t="str">
        <f>FIXED(Tabla1[[#This Row],[TASA 0%]],0)</f>
        <v>0</v>
      </c>
      <c r="M2212" t="str">
        <f>FIXED(Tabla1[[#This Row],[TASA EXE.]],0)</f>
        <v>0</v>
      </c>
      <c r="N2212" t="str">
        <f>FIXED(Tabla1[[#This Row],[IVA]],0)</f>
        <v>0</v>
      </c>
      <c r="O2212" t="str">
        <f>FIXED(Tabla1[[#This Row],[ISR RET]],0)</f>
        <v>0</v>
      </c>
      <c r="P2212" t="str">
        <f>FIXED(Tabla1[[#This Row],[IVA RET]],0)</f>
        <v>0</v>
      </c>
      <c r="R2212" s="35">
        <f>Tabla1[[#This Row],[TASA 16]]*16%</f>
        <v>0</v>
      </c>
    </row>
    <row r="2213" spans="2:20" x14ac:dyDescent="0.25">
      <c r="B2213" t="str">
        <f>'[1]210 Y RFC'!A2213</f>
        <v>GLA940818997</v>
      </c>
      <c r="C2213" t="str">
        <f>'[1]210 Y RFC'!B2213</f>
        <v>210-2210</v>
      </c>
      <c r="D2213" t="str">
        <f>'[1]210 Y RFC'!C2213</f>
        <v>GENETICA LABORATORIOS SA DE CV</v>
      </c>
      <c r="E2213" s="28">
        <f>SUMIFS(Tabla16[TASA 16],Tabla16[NUM],Tabla1[[#This Row],[CODIGO]])</f>
        <v>0</v>
      </c>
      <c r="F2213" s="28">
        <f>SUMIFS(Tabla16[TASA 0%],Tabla16[NUM],Tabla1[[#This Row],[CODIGO]])</f>
        <v>0</v>
      </c>
      <c r="G2213" s="28">
        <f>SUMIFS(Tabla16[[EXENTO ]],Tabla16[NUM],Tabla1[[#This Row],[CODIGO]])</f>
        <v>0</v>
      </c>
      <c r="H2213" s="28">
        <f>SUMIFS(Tabla16[IVA],Tabla16[NUM],Tabla1[[#This Row],[CODIGO]])</f>
        <v>0</v>
      </c>
      <c r="I2213" s="28">
        <f>SUMIFS(Tabla16[ISR RET.],Tabla16[NUM],Tabla1[[#This Row],[CODIGO]])</f>
        <v>0</v>
      </c>
      <c r="J2213" s="28">
        <f>SUMIFS(Tabla16[IVA RET.],Tabla16[NUM],Tabla1[[#This Row],[CODIGO]])</f>
        <v>0</v>
      </c>
      <c r="K2213" t="str">
        <f>FIXED(Tabla1[[#This Row],[TASA 16%]],0)</f>
        <v>0</v>
      </c>
      <c r="L2213" t="str">
        <f>FIXED(Tabla1[[#This Row],[TASA 0%]],0)</f>
        <v>0</v>
      </c>
      <c r="M2213" t="str">
        <f>FIXED(Tabla1[[#This Row],[TASA EXE.]],0)</f>
        <v>0</v>
      </c>
      <c r="N2213" t="str">
        <f>FIXED(Tabla1[[#This Row],[IVA]],0)</f>
        <v>0</v>
      </c>
      <c r="O2213" t="str">
        <f>FIXED(Tabla1[[#This Row],[ISR RET]],0)</f>
        <v>0</v>
      </c>
      <c r="P2213" t="str">
        <f>FIXED(Tabla1[[#This Row],[IVA RET]],0)</f>
        <v>0</v>
      </c>
      <c r="R2213" s="35">
        <f>Tabla1[[#This Row],[TASA 16]]*16%</f>
        <v>0</v>
      </c>
    </row>
    <row r="2214" spans="2:20" x14ac:dyDescent="0.25">
      <c r="B2214" t="str">
        <f>'[1]210 Y RFC'!A2214</f>
        <v>GARC710617812</v>
      </c>
      <c r="C2214" t="str">
        <f>'[1]210 Y RFC'!B2214</f>
        <v>210-2211</v>
      </c>
      <c r="D2214" t="str">
        <f>'[1]210 Y RFC'!C2214</f>
        <v>GARCIA RANGEL CARLOS ALBERTO</v>
      </c>
      <c r="E2214" s="28">
        <f>SUMIFS(Tabla16[TASA 16],Tabla16[NUM],Tabla1[[#This Row],[CODIGO]])</f>
        <v>0</v>
      </c>
      <c r="F2214" s="28">
        <f>SUMIFS(Tabla16[TASA 0%],Tabla16[NUM],Tabla1[[#This Row],[CODIGO]])</f>
        <v>0</v>
      </c>
      <c r="G2214" s="28">
        <f>SUMIFS(Tabla16[[EXENTO ]],Tabla16[NUM],Tabla1[[#This Row],[CODIGO]])</f>
        <v>0</v>
      </c>
      <c r="H2214" s="28">
        <f>SUMIFS(Tabla16[IVA],Tabla16[NUM],Tabla1[[#This Row],[CODIGO]])</f>
        <v>0</v>
      </c>
      <c r="I2214" s="28">
        <f>SUMIFS(Tabla16[ISR RET.],Tabla16[NUM],Tabla1[[#This Row],[CODIGO]])</f>
        <v>0</v>
      </c>
      <c r="J2214" s="28">
        <f>SUMIFS(Tabla16[IVA RET.],Tabla16[NUM],Tabla1[[#This Row],[CODIGO]])</f>
        <v>0</v>
      </c>
      <c r="K2214" t="str">
        <f>FIXED(Tabla1[[#This Row],[TASA 16%]],0)</f>
        <v>0</v>
      </c>
      <c r="L2214" t="str">
        <f>FIXED(Tabla1[[#This Row],[TASA 0%]],0)</f>
        <v>0</v>
      </c>
      <c r="M2214" t="str">
        <f>FIXED(Tabla1[[#This Row],[TASA EXE.]],0)</f>
        <v>0</v>
      </c>
      <c r="N2214" t="str">
        <f>FIXED(Tabla1[[#This Row],[IVA]],0)</f>
        <v>0</v>
      </c>
      <c r="O2214" t="str">
        <f>FIXED(Tabla1[[#This Row],[ISR RET]],0)</f>
        <v>0</v>
      </c>
      <c r="P2214" t="str">
        <f>FIXED(Tabla1[[#This Row],[IVA RET]],0)</f>
        <v>0</v>
      </c>
      <c r="R2214" s="35">
        <f>Tabla1[[#This Row],[TASA 16]]*16%</f>
        <v>0</v>
      </c>
    </row>
    <row r="2215" spans="2:20" x14ac:dyDescent="0.25">
      <c r="B2215" t="str">
        <f>'[1]210 Y RFC'!A2215</f>
        <v>JFA100202TE1</v>
      </c>
      <c r="C2215" t="str">
        <f>'[1]210 Y RFC'!B2215</f>
        <v>210-2212</v>
      </c>
      <c r="D2215" t="str">
        <f>'[1]210 Y RFC'!C2215</f>
        <v>JD FARMACEUTICA SA DE CV</v>
      </c>
      <c r="E2215" s="28">
        <f>SUMIFS(Tabla16[TASA 16],Tabla16[NUM],Tabla1[[#This Row],[CODIGO]])</f>
        <v>0</v>
      </c>
      <c r="F2215" s="28">
        <f>SUMIFS(Tabla16[TASA 0%],Tabla16[NUM],Tabla1[[#This Row],[CODIGO]])</f>
        <v>0</v>
      </c>
      <c r="G2215" s="28">
        <f>SUMIFS(Tabla16[[EXENTO ]],Tabla16[NUM],Tabla1[[#This Row],[CODIGO]])</f>
        <v>0</v>
      </c>
      <c r="H2215" s="28">
        <f>SUMIFS(Tabla16[IVA],Tabla16[NUM],Tabla1[[#This Row],[CODIGO]])</f>
        <v>0</v>
      </c>
      <c r="I2215" s="28">
        <f>SUMIFS(Tabla16[ISR RET.],Tabla16[NUM],Tabla1[[#This Row],[CODIGO]])</f>
        <v>0</v>
      </c>
      <c r="J2215" s="28">
        <f>SUMIFS(Tabla16[IVA RET.],Tabla16[NUM],Tabla1[[#This Row],[CODIGO]])</f>
        <v>0</v>
      </c>
      <c r="K2215" t="str">
        <f>FIXED(Tabla1[[#This Row],[TASA 16%]],0)</f>
        <v>0</v>
      </c>
      <c r="L2215" t="str">
        <f>FIXED(Tabla1[[#This Row],[TASA 0%]],0)</f>
        <v>0</v>
      </c>
      <c r="M2215" t="str">
        <f>FIXED(Tabla1[[#This Row],[TASA EXE.]],0)</f>
        <v>0</v>
      </c>
      <c r="N2215" t="str">
        <f>FIXED(Tabla1[[#This Row],[IVA]],0)</f>
        <v>0</v>
      </c>
      <c r="O2215" t="str">
        <f>FIXED(Tabla1[[#This Row],[ISR RET]],0)</f>
        <v>0</v>
      </c>
      <c r="P2215" t="str">
        <f>FIXED(Tabla1[[#This Row],[IVA RET]],0)</f>
        <v>0</v>
      </c>
      <c r="R2215" s="35">
        <f>Tabla1[[#This Row],[TASA 16]]*16%</f>
        <v>0</v>
      </c>
    </row>
    <row r="2216" spans="2:20" x14ac:dyDescent="0.25">
      <c r="B2216" t="str">
        <f>'[1]210 Y RFC'!A2216</f>
        <v>GYM0301145M9</v>
      </c>
      <c r="C2216" t="str">
        <f>'[1]210 Y RFC'!B2216</f>
        <v>210-2213</v>
      </c>
      <c r="D2216" t="str">
        <f>'[1]210 Y RFC'!C2216</f>
        <v>GRUPO YPENSA DE MEXICO SA DE CV</v>
      </c>
      <c r="E2216" s="28">
        <f>SUMIFS(Tabla16[TASA 16],Tabla16[NUM],Tabla1[[#This Row],[CODIGO]])</f>
        <v>0</v>
      </c>
      <c r="F2216" s="28">
        <f>SUMIFS(Tabla16[TASA 0%],Tabla16[NUM],Tabla1[[#This Row],[CODIGO]])</f>
        <v>0</v>
      </c>
      <c r="G2216" s="28">
        <f>SUMIFS(Tabla16[[EXENTO ]],Tabla16[NUM],Tabla1[[#This Row],[CODIGO]])</f>
        <v>0</v>
      </c>
      <c r="H2216" s="28">
        <f>SUMIFS(Tabla16[IVA],Tabla16[NUM],Tabla1[[#This Row],[CODIGO]])</f>
        <v>0</v>
      </c>
      <c r="I2216" s="28">
        <f>SUMIFS(Tabla16[ISR RET.],Tabla16[NUM],Tabla1[[#This Row],[CODIGO]])</f>
        <v>0</v>
      </c>
      <c r="J2216" s="28">
        <f>SUMIFS(Tabla16[IVA RET.],Tabla16[NUM],Tabla1[[#This Row],[CODIGO]])</f>
        <v>0</v>
      </c>
      <c r="K2216" t="str">
        <f>FIXED(Tabla1[[#This Row],[TASA 16%]],0)</f>
        <v>0</v>
      </c>
      <c r="L2216" t="str">
        <f>FIXED(Tabla1[[#This Row],[TASA 0%]],0)</f>
        <v>0</v>
      </c>
      <c r="M2216" t="str">
        <f>FIXED(Tabla1[[#This Row],[TASA EXE.]],0)</f>
        <v>0</v>
      </c>
      <c r="N2216" t="str">
        <f>FIXED(Tabla1[[#This Row],[IVA]],0)</f>
        <v>0</v>
      </c>
      <c r="O2216" t="str">
        <f>FIXED(Tabla1[[#This Row],[ISR RET]],0)</f>
        <v>0</v>
      </c>
      <c r="P2216" t="str">
        <f>FIXED(Tabla1[[#This Row],[IVA RET]],0)</f>
        <v>0</v>
      </c>
      <c r="R2216" s="35">
        <f>Tabla1[[#This Row],[TASA 16]]*16%</f>
        <v>0</v>
      </c>
    </row>
    <row r="2217" spans="2:20" x14ac:dyDescent="0.25">
      <c r="B2217" t="str">
        <f>'[1]210 Y RFC'!A2217</f>
        <v>EIMP6611268Q6</v>
      </c>
      <c r="C2217" t="str">
        <f>'[1]210 Y RFC'!B2217</f>
        <v>210-2214</v>
      </c>
      <c r="D2217" t="str">
        <f>'[1]210 Y RFC'!C2217</f>
        <v>ESPINOSA MEZA PEDRO EVERARDO</v>
      </c>
      <c r="E2217" s="28">
        <f>SUMIFS(Tabla16[TASA 16],Tabla16[NUM],Tabla1[[#This Row],[CODIGO]])</f>
        <v>0</v>
      </c>
      <c r="F2217" s="28">
        <f>SUMIFS(Tabla16[TASA 0%],Tabla16[NUM],Tabla1[[#This Row],[CODIGO]])</f>
        <v>0</v>
      </c>
      <c r="G2217" s="28">
        <f>SUMIFS(Tabla16[[EXENTO ]],Tabla16[NUM],Tabla1[[#This Row],[CODIGO]])</f>
        <v>0</v>
      </c>
      <c r="H2217" s="28">
        <f>SUMIFS(Tabla16[IVA],Tabla16[NUM],Tabla1[[#This Row],[CODIGO]])</f>
        <v>0</v>
      </c>
      <c r="I2217" s="28">
        <f>SUMIFS(Tabla16[ISR RET.],Tabla16[NUM],Tabla1[[#This Row],[CODIGO]])</f>
        <v>0</v>
      </c>
      <c r="J2217" s="28">
        <f>SUMIFS(Tabla16[IVA RET.],Tabla16[NUM],Tabla1[[#This Row],[CODIGO]])</f>
        <v>0</v>
      </c>
      <c r="K2217" t="str">
        <f>FIXED(Tabla1[[#This Row],[TASA 16%]],0)</f>
        <v>0</v>
      </c>
      <c r="L2217" t="str">
        <f>FIXED(Tabla1[[#This Row],[TASA 0%]],0)</f>
        <v>0</v>
      </c>
      <c r="M2217" t="str">
        <f>FIXED(Tabla1[[#This Row],[TASA EXE.]],0)</f>
        <v>0</v>
      </c>
      <c r="N2217" t="str">
        <f>FIXED(Tabla1[[#This Row],[IVA]],0)</f>
        <v>0</v>
      </c>
      <c r="O2217" t="str">
        <f>FIXED(Tabla1[[#This Row],[ISR RET]],0)</f>
        <v>0</v>
      </c>
      <c r="P2217" t="str">
        <f>FIXED(Tabla1[[#This Row],[IVA RET]],0)</f>
        <v>0</v>
      </c>
      <c r="R2217" s="35">
        <f>Tabla1[[#This Row],[TASA 16]]*16%</f>
        <v>0</v>
      </c>
      <c r="T2217" s="67"/>
    </row>
    <row r="2218" spans="2:20" x14ac:dyDescent="0.25">
      <c r="B2218" t="str">
        <f>'[1]210 Y RFC'!A2218</f>
        <v>LOGC690622KM2</v>
      </c>
      <c r="C2218" t="str">
        <f>'[1]210 Y RFC'!B2218</f>
        <v>210-2215</v>
      </c>
      <c r="D2218" t="str">
        <f>'[1]210 Y RFC'!C2218</f>
        <v>LOPEZ GOMEZ MARIA DEL CARMEN</v>
      </c>
      <c r="E2218" s="28">
        <f>SUMIFS(Tabla16[TASA 16],Tabla16[NUM],Tabla1[[#This Row],[CODIGO]])</f>
        <v>0</v>
      </c>
      <c r="F2218" s="28">
        <f>SUMIFS(Tabla16[TASA 0%],Tabla16[NUM],Tabla1[[#This Row],[CODIGO]])</f>
        <v>0</v>
      </c>
      <c r="G2218" s="28">
        <f>SUMIFS(Tabla16[[EXENTO ]],Tabla16[NUM],Tabla1[[#This Row],[CODIGO]])</f>
        <v>0</v>
      </c>
      <c r="H2218" s="28">
        <f>SUMIFS(Tabla16[IVA],Tabla16[NUM],Tabla1[[#This Row],[CODIGO]])</f>
        <v>0</v>
      </c>
      <c r="I2218" s="28">
        <f>SUMIFS(Tabla16[ISR RET.],Tabla16[NUM],Tabla1[[#This Row],[CODIGO]])</f>
        <v>0</v>
      </c>
      <c r="J2218" s="28">
        <f>SUMIFS(Tabla16[IVA RET.],Tabla16[NUM],Tabla1[[#This Row],[CODIGO]])</f>
        <v>0</v>
      </c>
      <c r="K2218" t="str">
        <f>FIXED(Tabla1[[#This Row],[TASA 16%]],0)</f>
        <v>0</v>
      </c>
      <c r="L2218" t="str">
        <f>FIXED(Tabla1[[#This Row],[TASA 0%]],0)</f>
        <v>0</v>
      </c>
      <c r="M2218" t="str">
        <f>FIXED(Tabla1[[#This Row],[TASA EXE.]],0)</f>
        <v>0</v>
      </c>
      <c r="N2218" t="str">
        <f>FIXED(Tabla1[[#This Row],[IVA]],0)</f>
        <v>0</v>
      </c>
      <c r="O2218" t="str">
        <f>FIXED(Tabla1[[#This Row],[ISR RET]],0)</f>
        <v>0</v>
      </c>
      <c r="P2218" t="str">
        <f>FIXED(Tabla1[[#This Row],[IVA RET]],0)</f>
        <v>0</v>
      </c>
      <c r="R2218" s="35">
        <f>Tabla1[[#This Row],[TASA 16]]*16%</f>
        <v>0</v>
      </c>
    </row>
    <row r="2219" spans="2:20" x14ac:dyDescent="0.25">
      <c r="B2219" t="str">
        <f>'[1]210 Y RFC'!A2219</f>
        <v>CEP0907216P6</v>
      </c>
      <c r="C2219" t="str">
        <f>'[1]210 Y RFC'!B2219</f>
        <v>210-2216</v>
      </c>
      <c r="D2219" t="str">
        <f>'[1]210 Y RFC'!C2219</f>
        <v>CORPORATIVO EMPRESARIAL PERFUMERO SA DE CV</v>
      </c>
      <c r="E2219" s="28">
        <f>SUMIFS(Tabla16[TASA 16],Tabla16[NUM],Tabla1[[#This Row],[CODIGO]])</f>
        <v>0</v>
      </c>
      <c r="F2219" s="28">
        <f>SUMIFS(Tabla16[TASA 0%],Tabla16[NUM],Tabla1[[#This Row],[CODIGO]])</f>
        <v>0</v>
      </c>
      <c r="G2219" s="28">
        <f>SUMIFS(Tabla16[[EXENTO ]],Tabla16[NUM],Tabla1[[#This Row],[CODIGO]])</f>
        <v>0</v>
      </c>
      <c r="H2219" s="28">
        <f>SUMIFS(Tabla16[IVA],Tabla16[NUM],Tabla1[[#This Row],[CODIGO]])</f>
        <v>0</v>
      </c>
      <c r="I2219" s="28">
        <f>SUMIFS(Tabla16[ISR RET.],Tabla16[NUM],Tabla1[[#This Row],[CODIGO]])</f>
        <v>0</v>
      </c>
      <c r="J2219" s="28">
        <f>SUMIFS(Tabla16[IVA RET.],Tabla16[NUM],Tabla1[[#This Row],[CODIGO]])</f>
        <v>0</v>
      </c>
      <c r="K2219" t="str">
        <f>FIXED(Tabla1[[#This Row],[TASA 16%]],0)</f>
        <v>0</v>
      </c>
      <c r="L2219" t="str">
        <f>FIXED(Tabla1[[#This Row],[TASA 0%]],0)</f>
        <v>0</v>
      </c>
      <c r="M2219" t="str">
        <f>FIXED(Tabla1[[#This Row],[TASA EXE.]],0)</f>
        <v>0</v>
      </c>
      <c r="N2219" t="str">
        <f>FIXED(Tabla1[[#This Row],[IVA]],0)</f>
        <v>0</v>
      </c>
      <c r="O2219" t="str">
        <f>FIXED(Tabla1[[#This Row],[ISR RET]],0)</f>
        <v>0</v>
      </c>
      <c r="P2219" t="str">
        <f>FIXED(Tabla1[[#This Row],[IVA RET]],0)</f>
        <v>0</v>
      </c>
      <c r="R2219" s="35">
        <f>Tabla1[[#This Row],[TASA 16]]*16%</f>
        <v>0</v>
      </c>
    </row>
    <row r="2220" spans="2:20" x14ac:dyDescent="0.25">
      <c r="B2220" t="str">
        <f>'[1]210 Y RFC'!A2220</f>
        <v>QUAS800803NN5</v>
      </c>
      <c r="C2220" t="str">
        <f>'[1]210 Y RFC'!B2220</f>
        <v>210-2217</v>
      </c>
      <c r="D2220" t="str">
        <f>'[1]210 Y RFC'!C2220</f>
        <v>QUEZADA ARAUJO SERGIO ARMANDO</v>
      </c>
      <c r="E2220" s="28">
        <f>SUMIFS(Tabla16[TASA 16],Tabla16[NUM],Tabla1[[#This Row],[CODIGO]])</f>
        <v>0</v>
      </c>
      <c r="F2220" s="28">
        <f>SUMIFS(Tabla16[TASA 0%],Tabla16[NUM],Tabla1[[#This Row],[CODIGO]])</f>
        <v>0</v>
      </c>
      <c r="G2220" s="28">
        <f>SUMIFS(Tabla16[[EXENTO ]],Tabla16[NUM],Tabla1[[#This Row],[CODIGO]])</f>
        <v>0</v>
      </c>
      <c r="H2220" s="28">
        <f>SUMIFS(Tabla16[IVA],Tabla16[NUM],Tabla1[[#This Row],[CODIGO]])</f>
        <v>0</v>
      </c>
      <c r="I2220" s="28">
        <f>SUMIFS(Tabla16[ISR RET.],Tabla16[NUM],Tabla1[[#This Row],[CODIGO]])</f>
        <v>0</v>
      </c>
      <c r="J2220" s="28">
        <f>SUMIFS(Tabla16[IVA RET.],Tabla16[NUM],Tabla1[[#This Row],[CODIGO]])</f>
        <v>0</v>
      </c>
      <c r="K2220" t="str">
        <f>FIXED(Tabla1[[#This Row],[TASA 16%]],0)</f>
        <v>0</v>
      </c>
      <c r="L2220" t="str">
        <f>FIXED(Tabla1[[#This Row],[TASA 0%]],0)</f>
        <v>0</v>
      </c>
      <c r="M2220" t="str">
        <f>FIXED(Tabla1[[#This Row],[TASA EXE.]],0)</f>
        <v>0</v>
      </c>
      <c r="N2220" t="str">
        <f>FIXED(Tabla1[[#This Row],[IVA]],0)</f>
        <v>0</v>
      </c>
      <c r="O2220" t="str">
        <f>FIXED(Tabla1[[#This Row],[ISR RET]],0)</f>
        <v>0</v>
      </c>
      <c r="P2220" t="str">
        <f>FIXED(Tabla1[[#This Row],[IVA RET]],0)</f>
        <v>0</v>
      </c>
      <c r="R2220" s="35">
        <f>Tabla1[[#This Row],[TASA 16]]*16%</f>
        <v>0</v>
      </c>
    </row>
    <row r="2221" spans="2:20" x14ac:dyDescent="0.25">
      <c r="B2221" t="str">
        <f>'[1]210 Y RFC'!A2221</f>
        <v>QUFM560722V82</v>
      </c>
      <c r="C2221" t="str">
        <f>'[1]210 Y RFC'!B2221</f>
        <v>210-2218</v>
      </c>
      <c r="D2221" t="str">
        <f>'[1]210 Y RFC'!C2221</f>
        <v>QUEVEDO FUENTES MARIA MAGDALENA</v>
      </c>
      <c r="E2221" s="28">
        <f>SUMIFS(Tabla16[TASA 16],Tabla16[NUM],Tabla1[[#This Row],[CODIGO]])</f>
        <v>0</v>
      </c>
      <c r="F2221" s="28">
        <f>SUMIFS(Tabla16[TASA 0%],Tabla16[NUM],Tabla1[[#This Row],[CODIGO]])</f>
        <v>0</v>
      </c>
      <c r="G2221" s="28">
        <f>SUMIFS(Tabla16[[EXENTO ]],Tabla16[NUM],Tabla1[[#This Row],[CODIGO]])</f>
        <v>0</v>
      </c>
      <c r="H2221" s="28">
        <f>SUMIFS(Tabla16[IVA],Tabla16[NUM],Tabla1[[#This Row],[CODIGO]])</f>
        <v>0</v>
      </c>
      <c r="I2221" s="28">
        <f>SUMIFS(Tabla16[ISR RET.],Tabla16[NUM],Tabla1[[#This Row],[CODIGO]])</f>
        <v>0</v>
      </c>
      <c r="J2221" s="28">
        <f>SUMIFS(Tabla16[IVA RET.],Tabla16[NUM],Tabla1[[#This Row],[CODIGO]])</f>
        <v>0</v>
      </c>
      <c r="K2221" t="str">
        <f>FIXED(Tabla1[[#This Row],[TASA 16%]],0)</f>
        <v>0</v>
      </c>
      <c r="L2221" t="str">
        <f>FIXED(Tabla1[[#This Row],[TASA 0%]],0)</f>
        <v>0</v>
      </c>
      <c r="M2221" t="str">
        <f>FIXED(Tabla1[[#This Row],[TASA EXE.]],0)</f>
        <v>0</v>
      </c>
      <c r="N2221" t="str">
        <f>FIXED(Tabla1[[#This Row],[IVA]],0)</f>
        <v>0</v>
      </c>
      <c r="O2221" t="str">
        <f>FIXED(Tabla1[[#This Row],[ISR RET]],0)</f>
        <v>0</v>
      </c>
      <c r="P2221" t="str">
        <f>FIXED(Tabla1[[#This Row],[IVA RET]],0)</f>
        <v>0</v>
      </c>
      <c r="R2221" s="35">
        <f>Tabla1[[#This Row],[TASA 16]]*16%</f>
        <v>0</v>
      </c>
    </row>
    <row r="2222" spans="2:20" x14ac:dyDescent="0.25">
      <c r="B2222" t="str">
        <f>'[1]210 Y RFC'!A2222</f>
        <v>FASA851111DV8</v>
      </c>
      <c r="C2222" t="str">
        <f>'[1]210 Y RFC'!B2222</f>
        <v>210-2219</v>
      </c>
      <c r="D2222" t="str">
        <f>'[1]210 Y RFC'!C2222</f>
        <v>FRANCO SANTOS ALEX JOVAN</v>
      </c>
      <c r="E2222" s="28">
        <f>SUMIFS(Tabla16[TASA 16],Tabla16[NUM],Tabla1[[#This Row],[CODIGO]])</f>
        <v>0</v>
      </c>
      <c r="F2222" s="28">
        <f>SUMIFS(Tabla16[TASA 0%],Tabla16[NUM],Tabla1[[#This Row],[CODIGO]])</f>
        <v>0</v>
      </c>
      <c r="G2222" s="28">
        <f>SUMIFS(Tabla16[[EXENTO ]],Tabla16[NUM],Tabla1[[#This Row],[CODIGO]])</f>
        <v>0</v>
      </c>
      <c r="H2222" s="28">
        <f>SUMIFS(Tabla16[IVA],Tabla16[NUM],Tabla1[[#This Row],[CODIGO]])</f>
        <v>0</v>
      </c>
      <c r="I2222" s="28">
        <f>SUMIFS(Tabla16[ISR RET.],Tabla16[NUM],Tabla1[[#This Row],[CODIGO]])</f>
        <v>0</v>
      </c>
      <c r="J2222" s="28">
        <f>SUMIFS(Tabla16[IVA RET.],Tabla16[NUM],Tabla1[[#This Row],[CODIGO]])</f>
        <v>0</v>
      </c>
      <c r="K2222" t="str">
        <f>FIXED(Tabla1[[#This Row],[TASA 16%]],0)</f>
        <v>0</v>
      </c>
      <c r="L2222" t="str">
        <f>FIXED(Tabla1[[#This Row],[TASA 0%]],0)</f>
        <v>0</v>
      </c>
      <c r="M2222" t="str">
        <f>FIXED(Tabla1[[#This Row],[TASA EXE.]],0)</f>
        <v>0</v>
      </c>
      <c r="N2222" t="str">
        <f>FIXED(Tabla1[[#This Row],[IVA]],0)</f>
        <v>0</v>
      </c>
      <c r="O2222" t="str">
        <f>FIXED(Tabla1[[#This Row],[ISR RET]],0)</f>
        <v>0</v>
      </c>
      <c r="P2222" t="str">
        <f>FIXED(Tabla1[[#This Row],[IVA RET]],0)</f>
        <v>0</v>
      </c>
      <c r="R2222" s="35">
        <f>Tabla1[[#This Row],[TASA 16]]*16%</f>
        <v>0</v>
      </c>
    </row>
    <row r="2223" spans="2:20" x14ac:dyDescent="0.25">
      <c r="B2223" t="str">
        <f>'[1]210 Y RFC'!A2223</f>
        <v>TEX0208158V6</v>
      </c>
      <c r="C2223" t="str">
        <f>'[1]210 Y RFC'!B2223</f>
        <v>210-2220</v>
      </c>
      <c r="D2223" t="str">
        <f>'[1]210 Y RFC'!C2223</f>
        <v>TIRE EXPRESS SA DE CV</v>
      </c>
      <c r="E2223" s="28">
        <f>SUMIFS(Tabla16[TASA 16],Tabla16[NUM],Tabla1[[#This Row],[CODIGO]])</f>
        <v>7695.4375</v>
      </c>
      <c r="F2223" s="28">
        <f>SUMIFS(Tabla16[TASA 0%],Tabla16[NUM],Tabla1[[#This Row],[CODIGO]])</f>
        <v>1.2499999999363354E-2</v>
      </c>
      <c r="G2223" s="28">
        <f>SUMIFS(Tabla16[[EXENTO ]],Tabla16[NUM],Tabla1[[#This Row],[CODIGO]])</f>
        <v>0</v>
      </c>
      <c r="H2223" s="28">
        <f>SUMIFS(Tabla16[IVA],Tabla16[NUM],Tabla1[[#This Row],[CODIGO]])</f>
        <v>1231.27</v>
      </c>
      <c r="I2223" s="28">
        <f>SUMIFS(Tabla16[ISR RET.],Tabla16[NUM],Tabla1[[#This Row],[CODIGO]])</f>
        <v>0</v>
      </c>
      <c r="J2223" s="28">
        <f>SUMIFS(Tabla16[IVA RET.],Tabla16[NUM],Tabla1[[#This Row],[CODIGO]])</f>
        <v>0</v>
      </c>
      <c r="K2223" t="str">
        <f>FIXED(Tabla1[[#This Row],[TASA 16%]],0)</f>
        <v>7,695</v>
      </c>
      <c r="L2223" t="str">
        <f>FIXED(Tabla1[[#This Row],[TASA 0%]],0)</f>
        <v>0</v>
      </c>
      <c r="M2223" t="str">
        <f>FIXED(Tabla1[[#This Row],[TASA EXE.]],0)</f>
        <v>0</v>
      </c>
      <c r="N2223" t="str">
        <f>FIXED(Tabla1[[#This Row],[IVA]],0)</f>
        <v>1,231</v>
      </c>
      <c r="O2223" t="str">
        <f>FIXED(Tabla1[[#This Row],[ISR RET]],0)</f>
        <v>0</v>
      </c>
      <c r="P2223" t="str">
        <f>FIXED(Tabla1[[#This Row],[IVA RET]],0)</f>
        <v>0</v>
      </c>
      <c r="R2223" s="35">
        <f>Tabla1[[#This Row],[TASA 16]]*16%</f>
        <v>1231.2</v>
      </c>
      <c r="T2223" s="67"/>
    </row>
    <row r="2224" spans="2:20" x14ac:dyDescent="0.25">
      <c r="B2224" t="str">
        <f>'[1]210 Y RFC'!A2224</f>
        <v>SAC0108172F4</v>
      </c>
      <c r="C2224" t="str">
        <f>'[1]210 Y RFC'!B2224</f>
        <v>210-2221</v>
      </c>
      <c r="D2224" t="str">
        <f>'[1]210 Y RFC'!C2224</f>
        <v>SERVICIO ACATIC SA DE CV</v>
      </c>
      <c r="E2224" s="28">
        <f>SUMIFS(Tabla16[TASA 16],Tabla16[NUM],Tabla1[[#This Row],[CODIGO]])</f>
        <v>9582</v>
      </c>
      <c r="F2224" s="28">
        <f>SUMIFS(Tabla16[TASA 0%],Tabla16[NUM],Tabla1[[#This Row],[CODIGO]])</f>
        <v>0</v>
      </c>
      <c r="G2224" s="28">
        <f>SUMIFS(Tabla16[[EXENTO ]],Tabla16[NUM],Tabla1[[#This Row],[CODIGO]])</f>
        <v>295.10000000000002</v>
      </c>
      <c r="H2224" s="28">
        <f>SUMIFS(Tabla16[IVA],Tabla16[NUM],Tabla1[[#This Row],[CODIGO]])</f>
        <v>1533.12</v>
      </c>
      <c r="I2224" s="28">
        <f>SUMIFS(Tabla16[ISR RET.],Tabla16[NUM],Tabla1[[#This Row],[CODIGO]])</f>
        <v>0</v>
      </c>
      <c r="J2224" s="28">
        <f>SUMIFS(Tabla16[IVA RET.],Tabla16[NUM],Tabla1[[#This Row],[CODIGO]])</f>
        <v>0</v>
      </c>
      <c r="K2224" t="str">
        <f>FIXED(Tabla1[[#This Row],[TASA 16%]],0)</f>
        <v>9,582</v>
      </c>
      <c r="L2224" t="str">
        <f>FIXED(Tabla1[[#This Row],[TASA 0%]],0)</f>
        <v>0</v>
      </c>
      <c r="M2224" t="str">
        <f>FIXED(Tabla1[[#This Row],[TASA EXE.]],0)</f>
        <v>295</v>
      </c>
      <c r="N2224" t="str">
        <f>FIXED(Tabla1[[#This Row],[IVA]],0)</f>
        <v>1,533</v>
      </c>
      <c r="O2224" t="str">
        <f>FIXED(Tabla1[[#This Row],[ISR RET]],0)</f>
        <v>0</v>
      </c>
      <c r="P2224" t="str">
        <f>FIXED(Tabla1[[#This Row],[IVA RET]],0)</f>
        <v>0</v>
      </c>
      <c r="R2224" s="35">
        <f>Tabla1[[#This Row],[TASA 16]]*16%</f>
        <v>1533.1200000000001</v>
      </c>
    </row>
    <row r="2225" spans="2:20" x14ac:dyDescent="0.25">
      <c r="B2225" t="str">
        <f>'[1]210 Y RFC'!A2225</f>
        <v>AIC961218U96</v>
      </c>
      <c r="C2225" t="str">
        <f>'[1]210 Y RFC'!B2225</f>
        <v>210-2222</v>
      </c>
      <c r="D2225" t="str">
        <f>'[1]210 Y RFC'!C2225</f>
        <v>APARATOS E INSTRUMENTOS CIENTIFICOS SA DE CV</v>
      </c>
      <c r="E2225" s="28">
        <f>SUMIFS(Tabla16[TASA 16],Tabla16[NUM],Tabla1[[#This Row],[CODIGO]])</f>
        <v>0</v>
      </c>
      <c r="F2225" s="28">
        <f>SUMIFS(Tabla16[TASA 0%],Tabla16[NUM],Tabla1[[#This Row],[CODIGO]])</f>
        <v>0</v>
      </c>
      <c r="G2225" s="28">
        <f>SUMIFS(Tabla16[[EXENTO ]],Tabla16[NUM],Tabla1[[#This Row],[CODIGO]])</f>
        <v>0</v>
      </c>
      <c r="H2225" s="28">
        <f>SUMIFS(Tabla16[IVA],Tabla16[NUM],Tabla1[[#This Row],[CODIGO]])</f>
        <v>0</v>
      </c>
      <c r="I2225" s="28">
        <f>SUMIFS(Tabla16[ISR RET.],Tabla16[NUM],Tabla1[[#This Row],[CODIGO]])</f>
        <v>0</v>
      </c>
      <c r="J2225" s="28">
        <f>SUMIFS(Tabla16[IVA RET.],Tabla16[NUM],Tabla1[[#This Row],[CODIGO]])</f>
        <v>0</v>
      </c>
      <c r="K2225" t="str">
        <f>FIXED(Tabla1[[#This Row],[TASA 16%]],0)</f>
        <v>0</v>
      </c>
      <c r="L2225" t="str">
        <f>FIXED(Tabla1[[#This Row],[TASA 0%]],0)</f>
        <v>0</v>
      </c>
      <c r="M2225" t="str">
        <f>FIXED(Tabla1[[#This Row],[TASA EXE.]],0)</f>
        <v>0</v>
      </c>
      <c r="N2225" t="str">
        <f>FIXED(Tabla1[[#This Row],[IVA]],0)</f>
        <v>0</v>
      </c>
      <c r="O2225" t="str">
        <f>FIXED(Tabla1[[#This Row],[ISR RET]],0)</f>
        <v>0</v>
      </c>
      <c r="P2225" t="str">
        <f>FIXED(Tabla1[[#This Row],[IVA RET]],0)</f>
        <v>0</v>
      </c>
      <c r="R2225" s="35">
        <f>Tabla1[[#This Row],[TASA 16]]*16%</f>
        <v>0</v>
      </c>
    </row>
    <row r="2226" spans="2:20" x14ac:dyDescent="0.25">
      <c r="B2226" t="str">
        <f>'[1]210 Y RFC'!A2226</f>
        <v>ABM020204KV1</v>
      </c>
      <c r="C2226" t="str">
        <f>'[1]210 Y RFC'!B2226</f>
        <v>210-2223</v>
      </c>
      <c r="D2226" t="str">
        <f>'[1]210 Y RFC'!C2226</f>
        <v>ALIMENTOS Y SALSAS DE MEXICO SA DE CV</v>
      </c>
      <c r="E2226" s="28">
        <f>SUMIFS(Tabla16[TASA 16],Tabla16[NUM],Tabla1[[#This Row],[CODIGO]])</f>
        <v>0</v>
      </c>
      <c r="F2226" s="28">
        <f>SUMIFS(Tabla16[TASA 0%],Tabla16[NUM],Tabla1[[#This Row],[CODIGO]])</f>
        <v>0</v>
      </c>
      <c r="G2226" s="28">
        <f>SUMIFS(Tabla16[[EXENTO ]],Tabla16[NUM],Tabla1[[#This Row],[CODIGO]])</f>
        <v>0</v>
      </c>
      <c r="H2226" s="28">
        <f>SUMIFS(Tabla16[IVA],Tabla16[NUM],Tabla1[[#This Row],[CODIGO]])</f>
        <v>0</v>
      </c>
      <c r="I2226" s="28">
        <f>SUMIFS(Tabla16[ISR RET.],Tabla16[NUM],Tabla1[[#This Row],[CODIGO]])</f>
        <v>0</v>
      </c>
      <c r="J2226" s="28">
        <f>SUMIFS(Tabla16[IVA RET.],Tabla16[NUM],Tabla1[[#This Row],[CODIGO]])</f>
        <v>0</v>
      </c>
      <c r="K2226" t="str">
        <f>FIXED(Tabla1[[#This Row],[TASA 16%]],0)</f>
        <v>0</v>
      </c>
      <c r="L2226" t="str">
        <f>FIXED(Tabla1[[#This Row],[TASA 0%]],0)</f>
        <v>0</v>
      </c>
      <c r="M2226" t="str">
        <f>FIXED(Tabla1[[#This Row],[TASA EXE.]],0)</f>
        <v>0</v>
      </c>
      <c r="N2226" t="str">
        <f>FIXED(Tabla1[[#This Row],[IVA]],0)</f>
        <v>0</v>
      </c>
      <c r="O2226" t="str">
        <f>FIXED(Tabla1[[#This Row],[ISR RET]],0)</f>
        <v>0</v>
      </c>
      <c r="P2226" t="str">
        <f>FIXED(Tabla1[[#This Row],[IVA RET]],0)</f>
        <v>0</v>
      </c>
      <c r="R2226" s="35">
        <f>Tabla1[[#This Row],[TASA 16]]*16%</f>
        <v>0</v>
      </c>
    </row>
    <row r="2227" spans="2:20" x14ac:dyDescent="0.25">
      <c r="B2227" t="str">
        <f>'[1]210 Y RFC'!A2227</f>
        <v>PAOR5012074F8</v>
      </c>
      <c r="C2227" t="str">
        <f>'[1]210 Y RFC'!B2227</f>
        <v>210-2224</v>
      </c>
      <c r="D2227" t="str">
        <f>'[1]210 Y RFC'!C2227</f>
        <v>PADILLA OLIVARES ROSA MARIA DE LA ASUNCION</v>
      </c>
      <c r="E2227" s="28">
        <f>SUMIFS(Tabla16[TASA 16],Tabla16[NUM],Tabla1[[#This Row],[CODIGO]])</f>
        <v>0</v>
      </c>
      <c r="F2227" s="28">
        <f>SUMIFS(Tabla16[TASA 0%],Tabla16[NUM],Tabla1[[#This Row],[CODIGO]])</f>
        <v>0</v>
      </c>
      <c r="G2227" s="28">
        <f>SUMIFS(Tabla16[[EXENTO ]],Tabla16[NUM],Tabla1[[#This Row],[CODIGO]])</f>
        <v>0</v>
      </c>
      <c r="H2227" s="28">
        <f>SUMIFS(Tabla16[IVA],Tabla16[NUM],Tabla1[[#This Row],[CODIGO]])</f>
        <v>0</v>
      </c>
      <c r="I2227" s="28">
        <f>SUMIFS(Tabla16[ISR RET.],Tabla16[NUM],Tabla1[[#This Row],[CODIGO]])</f>
        <v>0</v>
      </c>
      <c r="J2227" s="28">
        <f>SUMIFS(Tabla16[IVA RET.],Tabla16[NUM],Tabla1[[#This Row],[CODIGO]])</f>
        <v>0</v>
      </c>
      <c r="K2227" t="str">
        <f>FIXED(Tabla1[[#This Row],[TASA 16%]],0)</f>
        <v>0</v>
      </c>
      <c r="L2227" t="str">
        <f>FIXED(Tabla1[[#This Row],[TASA 0%]],0)</f>
        <v>0</v>
      </c>
      <c r="M2227" t="str">
        <f>FIXED(Tabla1[[#This Row],[TASA EXE.]],0)</f>
        <v>0</v>
      </c>
      <c r="N2227" t="str">
        <f>FIXED(Tabla1[[#This Row],[IVA]],0)</f>
        <v>0</v>
      </c>
      <c r="O2227" t="str">
        <f>FIXED(Tabla1[[#This Row],[ISR RET]],0)</f>
        <v>0</v>
      </c>
      <c r="P2227" t="str">
        <f>FIXED(Tabla1[[#This Row],[IVA RET]],0)</f>
        <v>0</v>
      </c>
      <c r="R2227" s="35">
        <f>Tabla1[[#This Row],[TASA 16]]*16%</f>
        <v>0</v>
      </c>
    </row>
    <row r="2228" spans="2:20" x14ac:dyDescent="0.25">
      <c r="B2228" t="str">
        <f>'[1]210 Y RFC'!A2228</f>
        <v>ACR051111I47</v>
      </c>
      <c r="C2228" t="str">
        <f>'[1]210 Y RFC'!B2228</f>
        <v>210-2225</v>
      </c>
      <c r="D2228" t="str">
        <f>'[1]210 Y RFC'!C2228</f>
        <v>ANALISIS CLINICOS Y RAYOS X DE OCCIDENTE S DE RL DE CV</v>
      </c>
      <c r="E2228" s="28">
        <f>SUMIFS(Tabla16[TASA 16],Tabla16[NUM],Tabla1[[#This Row],[CODIGO]])</f>
        <v>0</v>
      </c>
      <c r="F2228" s="28">
        <f>SUMIFS(Tabla16[TASA 0%],Tabla16[NUM],Tabla1[[#This Row],[CODIGO]])</f>
        <v>0</v>
      </c>
      <c r="G2228" s="28">
        <f>SUMIFS(Tabla16[[EXENTO ]],Tabla16[NUM],Tabla1[[#This Row],[CODIGO]])</f>
        <v>0</v>
      </c>
      <c r="H2228" s="28">
        <f>SUMIFS(Tabla16[IVA],Tabla16[NUM],Tabla1[[#This Row],[CODIGO]])</f>
        <v>0</v>
      </c>
      <c r="I2228" s="28">
        <f>SUMIFS(Tabla16[ISR RET.],Tabla16[NUM],Tabla1[[#This Row],[CODIGO]])</f>
        <v>0</v>
      </c>
      <c r="J2228" s="28">
        <f>SUMIFS(Tabla16[IVA RET.],Tabla16[NUM],Tabla1[[#This Row],[CODIGO]])</f>
        <v>0</v>
      </c>
      <c r="K2228" t="str">
        <f>FIXED(Tabla1[[#This Row],[TASA 16%]],0)</f>
        <v>0</v>
      </c>
      <c r="L2228" t="str">
        <f>FIXED(Tabla1[[#This Row],[TASA 0%]],0)</f>
        <v>0</v>
      </c>
      <c r="M2228" t="str">
        <f>FIXED(Tabla1[[#This Row],[TASA EXE.]],0)</f>
        <v>0</v>
      </c>
      <c r="N2228" t="str">
        <f>FIXED(Tabla1[[#This Row],[IVA]],0)</f>
        <v>0</v>
      </c>
      <c r="O2228" t="str">
        <f>FIXED(Tabla1[[#This Row],[ISR RET]],0)</f>
        <v>0</v>
      </c>
      <c r="P2228" t="str">
        <f>FIXED(Tabla1[[#This Row],[IVA RET]],0)</f>
        <v>0</v>
      </c>
      <c r="R2228" s="35">
        <f>Tabla1[[#This Row],[TASA 16]]*16%</f>
        <v>0</v>
      </c>
    </row>
    <row r="2229" spans="2:20" x14ac:dyDescent="0.25">
      <c r="B2229" t="str">
        <f>'[1]210 Y RFC'!A2229</f>
        <v>MIM1011108H6</v>
      </c>
      <c r="C2229" t="str">
        <f>'[1]210 Y RFC'!B2229</f>
        <v>210-2226</v>
      </c>
      <c r="D2229" t="str">
        <f>'[1]210 Y RFC'!C2229</f>
        <v>MYGRA IMPORT MEXICO S DE RL DE CV</v>
      </c>
      <c r="E2229" s="28">
        <f>SUMIFS(Tabla16[TASA 16],Tabla16[NUM],Tabla1[[#This Row],[CODIGO]])</f>
        <v>0</v>
      </c>
      <c r="F2229" s="28">
        <f>SUMIFS(Tabla16[TASA 0%],Tabla16[NUM],Tabla1[[#This Row],[CODIGO]])</f>
        <v>0</v>
      </c>
      <c r="G2229" s="28">
        <f>SUMIFS(Tabla16[[EXENTO ]],Tabla16[NUM],Tabla1[[#This Row],[CODIGO]])</f>
        <v>0</v>
      </c>
      <c r="H2229" s="28">
        <f>SUMIFS(Tabla16[IVA],Tabla16[NUM],Tabla1[[#This Row],[CODIGO]])</f>
        <v>0</v>
      </c>
      <c r="I2229" s="28">
        <f>SUMIFS(Tabla16[ISR RET.],Tabla16[NUM],Tabla1[[#This Row],[CODIGO]])</f>
        <v>0</v>
      </c>
      <c r="J2229" s="28">
        <f>SUMIFS(Tabla16[IVA RET.],Tabla16[NUM],Tabla1[[#This Row],[CODIGO]])</f>
        <v>0</v>
      </c>
      <c r="K2229" t="str">
        <f>FIXED(Tabla1[[#This Row],[TASA 16%]],0)</f>
        <v>0</v>
      </c>
      <c r="L2229" t="str">
        <f>FIXED(Tabla1[[#This Row],[TASA 0%]],0)</f>
        <v>0</v>
      </c>
      <c r="M2229" t="str">
        <f>FIXED(Tabla1[[#This Row],[TASA EXE.]],0)</f>
        <v>0</v>
      </c>
      <c r="N2229" t="str">
        <f>FIXED(Tabla1[[#This Row],[IVA]],0)</f>
        <v>0</v>
      </c>
      <c r="O2229" t="str">
        <f>FIXED(Tabla1[[#This Row],[ISR RET]],0)</f>
        <v>0</v>
      </c>
      <c r="P2229" t="str">
        <f>FIXED(Tabla1[[#This Row],[IVA RET]],0)</f>
        <v>0</v>
      </c>
      <c r="R2229" s="35">
        <f>Tabla1[[#This Row],[TASA 16]]*16%</f>
        <v>0</v>
      </c>
    </row>
    <row r="2230" spans="2:20" x14ac:dyDescent="0.25">
      <c r="B2230" t="str">
        <f>'[1]210 Y RFC'!A2230</f>
        <v>TOHA711102D54</v>
      </c>
      <c r="C2230" t="str">
        <f>'[1]210 Y RFC'!B2230</f>
        <v>210-2227</v>
      </c>
      <c r="D2230" t="str">
        <f>'[1]210 Y RFC'!C2230</f>
        <v>TORRES HORTA ARTURO</v>
      </c>
      <c r="E2230" s="28">
        <f>SUMIFS(Tabla16[TASA 16],Tabla16[NUM],Tabla1[[#This Row],[CODIGO]])</f>
        <v>0</v>
      </c>
      <c r="F2230" s="28">
        <f>SUMIFS(Tabla16[TASA 0%],Tabla16[NUM],Tabla1[[#This Row],[CODIGO]])</f>
        <v>0</v>
      </c>
      <c r="G2230" s="28">
        <f>SUMIFS(Tabla16[[EXENTO ]],Tabla16[NUM],Tabla1[[#This Row],[CODIGO]])</f>
        <v>0</v>
      </c>
      <c r="H2230" s="28">
        <f>SUMIFS(Tabla16[IVA],Tabla16[NUM],Tabla1[[#This Row],[CODIGO]])</f>
        <v>0</v>
      </c>
      <c r="I2230" s="28">
        <f>SUMIFS(Tabla16[ISR RET.],Tabla16[NUM],Tabla1[[#This Row],[CODIGO]])</f>
        <v>0</v>
      </c>
      <c r="J2230" s="28">
        <f>SUMIFS(Tabla16[IVA RET.],Tabla16[NUM],Tabla1[[#This Row],[CODIGO]])</f>
        <v>0</v>
      </c>
      <c r="K2230" t="str">
        <f>FIXED(Tabla1[[#This Row],[TASA 16%]],0)</f>
        <v>0</v>
      </c>
      <c r="L2230" t="str">
        <f>FIXED(Tabla1[[#This Row],[TASA 0%]],0)</f>
        <v>0</v>
      </c>
      <c r="M2230" t="str">
        <f>FIXED(Tabla1[[#This Row],[TASA EXE.]],0)</f>
        <v>0</v>
      </c>
      <c r="N2230" t="str">
        <f>FIXED(Tabla1[[#This Row],[IVA]],0)</f>
        <v>0</v>
      </c>
      <c r="O2230" t="str">
        <f>FIXED(Tabla1[[#This Row],[ISR RET]],0)</f>
        <v>0</v>
      </c>
      <c r="P2230" t="str">
        <f>FIXED(Tabla1[[#This Row],[IVA RET]],0)</f>
        <v>0</v>
      </c>
      <c r="R2230" s="35">
        <f>Tabla1[[#This Row],[TASA 16]]*16%</f>
        <v>0</v>
      </c>
    </row>
    <row r="2231" spans="2:20" x14ac:dyDescent="0.25">
      <c r="B2231" t="str">
        <f>'[1]210 Y RFC'!A2231</f>
        <v>EPE0501192T4</v>
      </c>
      <c r="C2231" t="str">
        <f>'[1]210 Y RFC'!B2231</f>
        <v>210-2228</v>
      </c>
      <c r="D2231" t="str">
        <f>'[1]210 Y RFC'!C2231</f>
        <v>EVANS POWER EQUIPMENT SA DE CV</v>
      </c>
      <c r="E2231" s="28">
        <f>SUMIFS(Tabla16[TASA 16],Tabla16[NUM],Tabla1[[#This Row],[CODIGO]])</f>
        <v>0</v>
      </c>
      <c r="F2231" s="28">
        <f>SUMIFS(Tabla16[TASA 0%],Tabla16[NUM],Tabla1[[#This Row],[CODIGO]])</f>
        <v>0</v>
      </c>
      <c r="G2231" s="28">
        <f>SUMIFS(Tabla16[[EXENTO ]],Tabla16[NUM],Tabla1[[#This Row],[CODIGO]])</f>
        <v>0</v>
      </c>
      <c r="H2231" s="28">
        <f>SUMIFS(Tabla16[IVA],Tabla16[NUM],Tabla1[[#This Row],[CODIGO]])</f>
        <v>0</v>
      </c>
      <c r="I2231" s="28">
        <f>SUMIFS(Tabla16[ISR RET.],Tabla16[NUM],Tabla1[[#This Row],[CODIGO]])</f>
        <v>0</v>
      </c>
      <c r="J2231" s="28">
        <f>SUMIFS(Tabla16[IVA RET.],Tabla16[NUM],Tabla1[[#This Row],[CODIGO]])</f>
        <v>0</v>
      </c>
      <c r="K2231" t="str">
        <f>FIXED(Tabla1[[#This Row],[TASA 16%]],0)</f>
        <v>0</v>
      </c>
      <c r="L2231" t="str">
        <f>FIXED(Tabla1[[#This Row],[TASA 0%]],0)</f>
        <v>0</v>
      </c>
      <c r="M2231" t="str">
        <f>FIXED(Tabla1[[#This Row],[TASA EXE.]],0)</f>
        <v>0</v>
      </c>
      <c r="N2231" t="str">
        <f>FIXED(Tabla1[[#This Row],[IVA]],0)</f>
        <v>0</v>
      </c>
      <c r="O2231" t="str">
        <f>FIXED(Tabla1[[#This Row],[ISR RET]],0)</f>
        <v>0</v>
      </c>
      <c r="P2231" t="str">
        <f>FIXED(Tabla1[[#This Row],[IVA RET]],0)</f>
        <v>0</v>
      </c>
      <c r="R2231" s="35">
        <f>Tabla1[[#This Row],[TASA 16]]*16%</f>
        <v>0</v>
      </c>
    </row>
    <row r="2232" spans="2:20" x14ac:dyDescent="0.25">
      <c r="B2232" t="str">
        <f>'[1]210 Y RFC'!A2232</f>
        <v>GPE081027I38</v>
      </c>
      <c r="C2232" t="str">
        <f>'[1]210 Y RFC'!B2232</f>
        <v>210-2229</v>
      </c>
      <c r="D2232" t="str">
        <f>'[1]210 Y RFC'!C2232</f>
        <v>GDL PROMOMARKETING ELEMENTAL SERVICES SA DE CV</v>
      </c>
      <c r="E2232" s="28">
        <f>SUMIFS(Tabla16[TASA 16],Tabla16[NUM],Tabla1[[#This Row],[CODIGO]])</f>
        <v>0</v>
      </c>
      <c r="F2232" s="28">
        <f>SUMIFS(Tabla16[TASA 0%],Tabla16[NUM],Tabla1[[#This Row],[CODIGO]])</f>
        <v>0</v>
      </c>
      <c r="G2232" s="28">
        <f>SUMIFS(Tabla16[[EXENTO ]],Tabla16[NUM],Tabla1[[#This Row],[CODIGO]])</f>
        <v>0</v>
      </c>
      <c r="H2232" s="28">
        <f>SUMIFS(Tabla16[IVA],Tabla16[NUM],Tabla1[[#This Row],[CODIGO]])</f>
        <v>0</v>
      </c>
      <c r="I2232" s="28">
        <f>SUMIFS(Tabla16[ISR RET.],Tabla16[NUM],Tabla1[[#This Row],[CODIGO]])</f>
        <v>0</v>
      </c>
      <c r="J2232" s="28">
        <f>SUMIFS(Tabla16[IVA RET.],Tabla16[NUM],Tabla1[[#This Row],[CODIGO]])</f>
        <v>0</v>
      </c>
      <c r="K2232" t="str">
        <f>FIXED(Tabla1[[#This Row],[TASA 16%]],0)</f>
        <v>0</v>
      </c>
      <c r="L2232" t="str">
        <f>FIXED(Tabla1[[#This Row],[TASA 0%]],0)</f>
        <v>0</v>
      </c>
      <c r="M2232" t="str">
        <f>FIXED(Tabla1[[#This Row],[TASA EXE.]],0)</f>
        <v>0</v>
      </c>
      <c r="N2232" t="str">
        <f>FIXED(Tabla1[[#This Row],[IVA]],0)</f>
        <v>0</v>
      </c>
      <c r="O2232" t="str">
        <f>FIXED(Tabla1[[#This Row],[ISR RET]],0)</f>
        <v>0</v>
      </c>
      <c r="P2232" t="str">
        <f>FIXED(Tabla1[[#This Row],[IVA RET]],0)</f>
        <v>0</v>
      </c>
      <c r="R2232" s="35">
        <f>Tabla1[[#This Row],[TASA 16]]*16%</f>
        <v>0</v>
      </c>
    </row>
    <row r="2233" spans="2:20" x14ac:dyDescent="0.25">
      <c r="B2233" t="str">
        <f>'[1]210 Y RFC'!A2233</f>
        <v>CUSC700221LX1</v>
      </c>
      <c r="C2233" t="str">
        <f>'[1]210 Y RFC'!B2233</f>
        <v>210-2230</v>
      </c>
      <c r="D2233" t="str">
        <f>'[1]210 Y RFC'!C2233</f>
        <v>CURIEL SALAZAR CAROLINA</v>
      </c>
      <c r="E2233" s="28">
        <f>SUMIFS(Tabla16[TASA 16],Tabla16[NUM],Tabla1[[#This Row],[CODIGO]])</f>
        <v>0</v>
      </c>
      <c r="F2233" s="28">
        <f>SUMIFS(Tabla16[TASA 0%],Tabla16[NUM],Tabla1[[#This Row],[CODIGO]])</f>
        <v>0</v>
      </c>
      <c r="G2233" s="28">
        <f>SUMIFS(Tabla16[[EXENTO ]],Tabla16[NUM],Tabla1[[#This Row],[CODIGO]])</f>
        <v>0</v>
      </c>
      <c r="H2233" s="28">
        <f>SUMIFS(Tabla16[IVA],Tabla16[NUM],Tabla1[[#This Row],[CODIGO]])</f>
        <v>0</v>
      </c>
      <c r="I2233" s="28">
        <f>SUMIFS(Tabla16[ISR RET.],Tabla16[NUM],Tabla1[[#This Row],[CODIGO]])</f>
        <v>0</v>
      </c>
      <c r="J2233" s="28">
        <f>SUMIFS(Tabla16[IVA RET.],Tabla16[NUM],Tabla1[[#This Row],[CODIGO]])</f>
        <v>0</v>
      </c>
      <c r="K2233" t="str">
        <f>FIXED(Tabla1[[#This Row],[TASA 16%]],0)</f>
        <v>0</v>
      </c>
      <c r="L2233" t="str">
        <f>FIXED(Tabla1[[#This Row],[TASA 0%]],0)</f>
        <v>0</v>
      </c>
      <c r="M2233" t="str">
        <f>FIXED(Tabla1[[#This Row],[TASA EXE.]],0)</f>
        <v>0</v>
      </c>
      <c r="N2233" t="str">
        <f>FIXED(Tabla1[[#This Row],[IVA]],0)</f>
        <v>0</v>
      </c>
      <c r="O2233" t="str">
        <f>FIXED(Tabla1[[#This Row],[ISR RET]],0)</f>
        <v>0</v>
      </c>
      <c r="P2233" t="str">
        <f>FIXED(Tabla1[[#This Row],[IVA RET]],0)</f>
        <v>0</v>
      </c>
      <c r="R2233" s="35">
        <f>Tabla1[[#This Row],[TASA 16]]*16%</f>
        <v>0</v>
      </c>
      <c r="T2233" s="67"/>
    </row>
    <row r="2234" spans="2:20" x14ac:dyDescent="0.25">
      <c r="B2234" t="str">
        <f>'[1]210 Y RFC'!A2234</f>
        <v>PGC090724C43</v>
      </c>
      <c r="C2234" t="str">
        <f>'[1]210 Y RFC'!B2234</f>
        <v>210-2231</v>
      </c>
      <c r="D2234" t="str">
        <f>'[1]210 Y RFC'!C2234</f>
        <v>PRODUCTOS DE GRAN CONSUMO SA DE CV</v>
      </c>
      <c r="E2234" s="28">
        <f>SUMIFS(Tabla16[TASA 16],Tabla16[NUM],Tabla1[[#This Row],[CODIGO]])</f>
        <v>81548.8125</v>
      </c>
      <c r="F2234" s="28">
        <f>SUMIFS(Tabla16[TASA 0%],Tabla16[NUM],Tabla1[[#This Row],[CODIGO]])</f>
        <v>2.7499999994688551E-2</v>
      </c>
      <c r="G2234" s="28">
        <f>SUMIFS(Tabla16[[EXENTO ]],Tabla16[NUM],Tabla1[[#This Row],[CODIGO]])</f>
        <v>0</v>
      </c>
      <c r="H2234" s="28">
        <f>SUMIFS(Tabla16[IVA],Tabla16[NUM],Tabla1[[#This Row],[CODIGO]])</f>
        <v>13047.81</v>
      </c>
      <c r="I2234" s="28">
        <f>SUMIFS(Tabla16[ISR RET.],Tabla16[NUM],Tabla1[[#This Row],[CODIGO]])</f>
        <v>0</v>
      </c>
      <c r="J2234" s="28">
        <f>SUMIFS(Tabla16[IVA RET.],Tabla16[NUM],Tabla1[[#This Row],[CODIGO]])</f>
        <v>0</v>
      </c>
      <c r="K2234" t="str">
        <f>FIXED(Tabla1[[#This Row],[TASA 16%]],0)</f>
        <v>81,549</v>
      </c>
      <c r="L2234" t="str">
        <f>FIXED(Tabla1[[#This Row],[TASA 0%]],0)</f>
        <v>0</v>
      </c>
      <c r="M2234" t="str">
        <f>FIXED(Tabla1[[#This Row],[TASA EXE.]],0)</f>
        <v>0</v>
      </c>
      <c r="N2234" t="str">
        <f>FIXED(Tabla1[[#This Row],[IVA]],0)</f>
        <v>13,048</v>
      </c>
      <c r="O2234" t="str">
        <f>FIXED(Tabla1[[#This Row],[ISR RET]],0)</f>
        <v>0</v>
      </c>
      <c r="P2234" t="str">
        <f>FIXED(Tabla1[[#This Row],[IVA RET]],0)</f>
        <v>0</v>
      </c>
      <c r="R2234" s="35">
        <f>Tabla1[[#This Row],[TASA 16]]*16%</f>
        <v>13047.84</v>
      </c>
    </row>
    <row r="2235" spans="2:20" x14ac:dyDescent="0.25">
      <c r="B2235" t="str">
        <f>'[1]210 Y RFC'!A2235</f>
        <v>PABD840820K47</v>
      </c>
      <c r="C2235" t="str">
        <f>'[1]210 Y RFC'!B2235</f>
        <v>210-2232</v>
      </c>
      <c r="D2235" t="str">
        <f>'[1]210 Y RFC'!C2235</f>
        <v>PADILLA BARBA DIANA YAZMIN</v>
      </c>
      <c r="E2235" s="28">
        <f>SUMIFS(Tabla16[TASA 16],Tabla16[NUM],Tabla1[[#This Row],[CODIGO]])</f>
        <v>0</v>
      </c>
      <c r="F2235" s="28">
        <f>SUMIFS(Tabla16[TASA 0%],Tabla16[NUM],Tabla1[[#This Row],[CODIGO]])</f>
        <v>0</v>
      </c>
      <c r="G2235" s="28">
        <f>SUMIFS(Tabla16[[EXENTO ]],Tabla16[NUM],Tabla1[[#This Row],[CODIGO]])</f>
        <v>0</v>
      </c>
      <c r="H2235" s="28">
        <f>SUMIFS(Tabla16[IVA],Tabla16[NUM],Tabla1[[#This Row],[CODIGO]])</f>
        <v>0</v>
      </c>
      <c r="I2235" s="28">
        <f>SUMIFS(Tabla16[ISR RET.],Tabla16[NUM],Tabla1[[#This Row],[CODIGO]])</f>
        <v>0</v>
      </c>
      <c r="J2235" s="28">
        <f>SUMIFS(Tabla16[IVA RET.],Tabla16[NUM],Tabla1[[#This Row],[CODIGO]])</f>
        <v>0</v>
      </c>
      <c r="K2235" t="str">
        <f>FIXED(Tabla1[[#This Row],[TASA 16%]],0)</f>
        <v>0</v>
      </c>
      <c r="L2235" t="str">
        <f>FIXED(Tabla1[[#This Row],[TASA 0%]],0)</f>
        <v>0</v>
      </c>
      <c r="M2235" t="str">
        <f>FIXED(Tabla1[[#This Row],[TASA EXE.]],0)</f>
        <v>0</v>
      </c>
      <c r="N2235" t="str">
        <f>FIXED(Tabla1[[#This Row],[IVA]],0)</f>
        <v>0</v>
      </c>
      <c r="O2235" t="str">
        <f>FIXED(Tabla1[[#This Row],[ISR RET]],0)</f>
        <v>0</v>
      </c>
      <c r="P2235" t="str">
        <f>FIXED(Tabla1[[#This Row],[IVA RET]],0)</f>
        <v>0</v>
      </c>
      <c r="R2235" s="35">
        <f>Tabla1[[#This Row],[TASA 16]]*16%</f>
        <v>0</v>
      </c>
    </row>
    <row r="2236" spans="2:20" x14ac:dyDescent="0.25">
      <c r="B2236" t="str">
        <f>'[1]210 Y RFC'!A2236</f>
        <v>JIAJ790904QJ2</v>
      </c>
      <c r="C2236" t="str">
        <f>'[1]210 Y RFC'!B2236</f>
        <v>210-2233</v>
      </c>
      <c r="D2236" t="str">
        <f>'[1]210 Y RFC'!C2236</f>
        <v>JIMENEZ ALCALA JUVENAL</v>
      </c>
      <c r="E2236" s="28">
        <f>SUMIFS(Tabla16[TASA 16],Tabla16[NUM],Tabla1[[#This Row],[CODIGO]])</f>
        <v>0</v>
      </c>
      <c r="F2236" s="28">
        <f>SUMIFS(Tabla16[TASA 0%],Tabla16[NUM],Tabla1[[#This Row],[CODIGO]])</f>
        <v>0</v>
      </c>
      <c r="G2236" s="28">
        <f>SUMIFS(Tabla16[[EXENTO ]],Tabla16[NUM],Tabla1[[#This Row],[CODIGO]])</f>
        <v>0</v>
      </c>
      <c r="H2236" s="28">
        <f>SUMIFS(Tabla16[IVA],Tabla16[NUM],Tabla1[[#This Row],[CODIGO]])</f>
        <v>0</v>
      </c>
      <c r="I2236" s="28">
        <f>SUMIFS(Tabla16[ISR RET.],Tabla16[NUM],Tabla1[[#This Row],[CODIGO]])</f>
        <v>0</v>
      </c>
      <c r="J2236" s="28">
        <f>SUMIFS(Tabla16[IVA RET.],Tabla16[NUM],Tabla1[[#This Row],[CODIGO]])</f>
        <v>0</v>
      </c>
      <c r="K2236" t="str">
        <f>FIXED(Tabla1[[#This Row],[TASA 16%]],0)</f>
        <v>0</v>
      </c>
      <c r="L2236" t="str">
        <f>FIXED(Tabla1[[#This Row],[TASA 0%]],0)</f>
        <v>0</v>
      </c>
      <c r="M2236" t="str">
        <f>FIXED(Tabla1[[#This Row],[TASA EXE.]],0)</f>
        <v>0</v>
      </c>
      <c r="N2236" t="str">
        <f>FIXED(Tabla1[[#This Row],[IVA]],0)</f>
        <v>0</v>
      </c>
      <c r="O2236" t="str">
        <f>FIXED(Tabla1[[#This Row],[ISR RET]],0)</f>
        <v>0</v>
      </c>
      <c r="P2236" t="str">
        <f>FIXED(Tabla1[[#This Row],[IVA RET]],0)</f>
        <v>0</v>
      </c>
      <c r="R2236" s="35">
        <f>Tabla1[[#This Row],[TASA 16]]*16%</f>
        <v>0</v>
      </c>
    </row>
    <row r="2237" spans="2:20" x14ac:dyDescent="0.25">
      <c r="B2237" t="str">
        <f>'[1]210 Y RFC'!A2237</f>
        <v>CQH080901P57</v>
      </c>
      <c r="C2237" t="str">
        <f>'[1]210 Y RFC'!B2237</f>
        <v>210-2234</v>
      </c>
      <c r="D2237" t="str">
        <f>'[1]210 Y RFC'!C2237</f>
        <v>COMERCIALIZADORA QUALITY HEALTH SA DE CV</v>
      </c>
      <c r="E2237" s="28">
        <f>SUMIFS(Tabla16[TASA 16],Tabla16[NUM],Tabla1[[#This Row],[CODIGO]])</f>
        <v>0</v>
      </c>
      <c r="F2237" s="28">
        <f>SUMIFS(Tabla16[TASA 0%],Tabla16[NUM],Tabla1[[#This Row],[CODIGO]])</f>
        <v>0</v>
      </c>
      <c r="G2237" s="28">
        <f>SUMIFS(Tabla16[[EXENTO ]],Tabla16[NUM],Tabla1[[#This Row],[CODIGO]])</f>
        <v>0</v>
      </c>
      <c r="H2237" s="28">
        <f>SUMIFS(Tabla16[IVA],Tabla16[NUM],Tabla1[[#This Row],[CODIGO]])</f>
        <v>0</v>
      </c>
      <c r="I2237" s="28">
        <f>SUMIFS(Tabla16[ISR RET.],Tabla16[NUM],Tabla1[[#This Row],[CODIGO]])</f>
        <v>0</v>
      </c>
      <c r="J2237" s="28">
        <f>SUMIFS(Tabla16[IVA RET.],Tabla16[NUM],Tabla1[[#This Row],[CODIGO]])</f>
        <v>0</v>
      </c>
      <c r="K2237" t="str">
        <f>FIXED(Tabla1[[#This Row],[TASA 16%]],0)</f>
        <v>0</v>
      </c>
      <c r="L2237" t="str">
        <f>FIXED(Tabla1[[#This Row],[TASA 0%]],0)</f>
        <v>0</v>
      </c>
      <c r="M2237" t="str">
        <f>FIXED(Tabla1[[#This Row],[TASA EXE.]],0)</f>
        <v>0</v>
      </c>
      <c r="N2237" t="str">
        <f>FIXED(Tabla1[[#This Row],[IVA]],0)</f>
        <v>0</v>
      </c>
      <c r="O2237" t="str">
        <f>FIXED(Tabla1[[#This Row],[ISR RET]],0)</f>
        <v>0</v>
      </c>
      <c r="P2237" t="str">
        <f>FIXED(Tabla1[[#This Row],[IVA RET]],0)</f>
        <v>0</v>
      </c>
      <c r="R2237" s="35">
        <f>Tabla1[[#This Row],[TASA 16]]*16%</f>
        <v>0</v>
      </c>
    </row>
    <row r="2238" spans="2:20" x14ac:dyDescent="0.25">
      <c r="B2238" t="str">
        <f>'[1]210 Y RFC'!A2238</f>
        <v>REGO781024NU5</v>
      </c>
      <c r="C2238" t="str">
        <f>'[1]210 Y RFC'!B2238</f>
        <v>210-2235</v>
      </c>
      <c r="D2238" t="str">
        <f>'[1]210 Y RFC'!C2238</f>
        <v>REYNOSO GONZALEZ JOSE ORLANDO</v>
      </c>
      <c r="E2238" s="28">
        <f>SUMIFS(Tabla16[TASA 16],Tabla16[NUM],Tabla1[[#This Row],[CODIGO]])</f>
        <v>0</v>
      </c>
      <c r="F2238" s="28">
        <f>SUMIFS(Tabla16[TASA 0%],Tabla16[NUM],Tabla1[[#This Row],[CODIGO]])</f>
        <v>0</v>
      </c>
      <c r="G2238" s="28">
        <f>SUMIFS(Tabla16[[EXENTO ]],Tabla16[NUM],Tabla1[[#This Row],[CODIGO]])</f>
        <v>0</v>
      </c>
      <c r="H2238" s="28">
        <f>SUMIFS(Tabla16[IVA],Tabla16[NUM],Tabla1[[#This Row],[CODIGO]])</f>
        <v>0</v>
      </c>
      <c r="I2238" s="28">
        <f>SUMIFS(Tabla16[ISR RET.],Tabla16[NUM],Tabla1[[#This Row],[CODIGO]])</f>
        <v>0</v>
      </c>
      <c r="J2238" s="28">
        <f>SUMIFS(Tabla16[IVA RET.],Tabla16[NUM],Tabla1[[#This Row],[CODIGO]])</f>
        <v>0</v>
      </c>
      <c r="K2238" t="str">
        <f>FIXED(Tabla1[[#This Row],[TASA 16%]],0)</f>
        <v>0</v>
      </c>
      <c r="L2238" t="str">
        <f>FIXED(Tabla1[[#This Row],[TASA 0%]],0)</f>
        <v>0</v>
      </c>
      <c r="M2238" t="str">
        <f>FIXED(Tabla1[[#This Row],[TASA EXE.]],0)</f>
        <v>0</v>
      </c>
      <c r="N2238" t="str">
        <f>FIXED(Tabla1[[#This Row],[IVA]],0)</f>
        <v>0</v>
      </c>
      <c r="O2238" t="str">
        <f>FIXED(Tabla1[[#This Row],[ISR RET]],0)</f>
        <v>0</v>
      </c>
      <c r="P2238" t="str">
        <f>FIXED(Tabla1[[#This Row],[IVA RET]],0)</f>
        <v>0</v>
      </c>
      <c r="R2238" s="35">
        <f>Tabla1[[#This Row],[TASA 16]]*16%</f>
        <v>0</v>
      </c>
    </row>
    <row r="2239" spans="2:20" x14ac:dyDescent="0.25">
      <c r="B2239" t="str">
        <f>'[1]210 Y RFC'!A2239</f>
        <v>DIM981027CW6</v>
      </c>
      <c r="C2239" t="str">
        <f>'[1]210 Y RFC'!B2239</f>
        <v>210-2236</v>
      </c>
      <c r="D2239" t="str">
        <f>'[1]210 Y RFC'!C2239</f>
        <v>DIMEJA SA DE CV</v>
      </c>
      <c r="E2239" s="28">
        <f>SUMIFS(Tabla16[TASA 16],Tabla16[NUM],Tabla1[[#This Row],[CODIGO]])</f>
        <v>0</v>
      </c>
      <c r="F2239" s="28">
        <f>SUMIFS(Tabla16[TASA 0%],Tabla16[NUM],Tabla1[[#This Row],[CODIGO]])</f>
        <v>0</v>
      </c>
      <c r="G2239" s="28">
        <f>SUMIFS(Tabla16[[EXENTO ]],Tabla16[NUM],Tabla1[[#This Row],[CODIGO]])</f>
        <v>0</v>
      </c>
      <c r="H2239" s="28">
        <f>SUMIFS(Tabla16[IVA],Tabla16[NUM],Tabla1[[#This Row],[CODIGO]])</f>
        <v>0</v>
      </c>
      <c r="I2239" s="28">
        <f>SUMIFS(Tabla16[ISR RET.],Tabla16[NUM],Tabla1[[#This Row],[CODIGO]])</f>
        <v>0</v>
      </c>
      <c r="J2239" s="28">
        <f>SUMIFS(Tabla16[IVA RET.],Tabla16[NUM],Tabla1[[#This Row],[CODIGO]])</f>
        <v>0</v>
      </c>
      <c r="K2239" t="str">
        <f>FIXED(Tabla1[[#This Row],[TASA 16%]],0)</f>
        <v>0</v>
      </c>
      <c r="L2239" t="str">
        <f>FIXED(Tabla1[[#This Row],[TASA 0%]],0)</f>
        <v>0</v>
      </c>
      <c r="M2239" t="str">
        <f>FIXED(Tabla1[[#This Row],[TASA EXE.]],0)</f>
        <v>0</v>
      </c>
      <c r="N2239" t="str">
        <f>FIXED(Tabla1[[#This Row],[IVA]],0)</f>
        <v>0</v>
      </c>
      <c r="O2239" t="str">
        <f>FIXED(Tabla1[[#This Row],[ISR RET]],0)</f>
        <v>0</v>
      </c>
      <c r="P2239" t="str">
        <f>FIXED(Tabla1[[#This Row],[IVA RET]],0)</f>
        <v>0</v>
      </c>
      <c r="R2239" s="35">
        <f>Tabla1[[#This Row],[TASA 16]]*16%</f>
        <v>0</v>
      </c>
    </row>
    <row r="2240" spans="2:20" x14ac:dyDescent="0.25">
      <c r="B2240" t="str">
        <f>'[1]210 Y RFC'!A2240</f>
        <v>GURH840521Q86</v>
      </c>
      <c r="C2240" t="str">
        <f>'[1]210 Y RFC'!B2240</f>
        <v>210-2237</v>
      </c>
      <c r="D2240" t="str">
        <f>'[1]210 Y RFC'!C2240</f>
        <v>GUERRERO RODRIGUEZ HECTOR IVAN</v>
      </c>
      <c r="E2240" s="28">
        <f>SUMIFS(Tabla16[TASA 16],Tabla16[NUM],Tabla1[[#This Row],[CODIGO]])</f>
        <v>0</v>
      </c>
      <c r="F2240" s="28">
        <f>SUMIFS(Tabla16[TASA 0%],Tabla16[NUM],Tabla1[[#This Row],[CODIGO]])</f>
        <v>0</v>
      </c>
      <c r="G2240" s="28">
        <f>SUMIFS(Tabla16[[EXENTO ]],Tabla16[NUM],Tabla1[[#This Row],[CODIGO]])</f>
        <v>0</v>
      </c>
      <c r="H2240" s="28">
        <f>SUMIFS(Tabla16[IVA],Tabla16[NUM],Tabla1[[#This Row],[CODIGO]])</f>
        <v>0</v>
      </c>
      <c r="I2240" s="28">
        <f>SUMIFS(Tabla16[ISR RET.],Tabla16[NUM],Tabla1[[#This Row],[CODIGO]])</f>
        <v>0</v>
      </c>
      <c r="J2240" s="28">
        <f>SUMIFS(Tabla16[IVA RET.],Tabla16[NUM],Tabla1[[#This Row],[CODIGO]])</f>
        <v>0</v>
      </c>
      <c r="K2240" t="str">
        <f>FIXED(Tabla1[[#This Row],[TASA 16%]],0)</f>
        <v>0</v>
      </c>
      <c r="L2240" t="str">
        <f>FIXED(Tabla1[[#This Row],[TASA 0%]],0)</f>
        <v>0</v>
      </c>
      <c r="M2240" t="str">
        <f>FIXED(Tabla1[[#This Row],[TASA EXE.]],0)</f>
        <v>0</v>
      </c>
      <c r="N2240" t="str">
        <f>FIXED(Tabla1[[#This Row],[IVA]],0)</f>
        <v>0</v>
      </c>
      <c r="O2240" t="str">
        <f>FIXED(Tabla1[[#This Row],[ISR RET]],0)</f>
        <v>0</v>
      </c>
      <c r="P2240" t="str">
        <f>FIXED(Tabla1[[#This Row],[IVA RET]],0)</f>
        <v>0</v>
      </c>
      <c r="R2240" s="35">
        <f>Tabla1[[#This Row],[TASA 16]]*16%</f>
        <v>0</v>
      </c>
    </row>
    <row r="2241" spans="2:20" x14ac:dyDescent="0.25">
      <c r="B2241" t="str">
        <f>'[1]210 Y RFC'!A2241</f>
        <v>CGM060220FH7</v>
      </c>
      <c r="C2241" t="str">
        <f>'[1]210 Y RFC'!B2241</f>
        <v>210-2238</v>
      </c>
      <c r="D2241" t="str">
        <f>'[1]210 Y RFC'!C2241</f>
        <v>COMERCIAL GMA SA DE CV</v>
      </c>
      <c r="E2241" s="28">
        <f>SUMIFS(Tabla16[TASA 16],Tabla16[NUM],Tabla1[[#This Row],[CODIGO]])</f>
        <v>0</v>
      </c>
      <c r="F2241" s="28">
        <f>SUMIFS(Tabla16[TASA 0%],Tabla16[NUM],Tabla1[[#This Row],[CODIGO]])</f>
        <v>0</v>
      </c>
      <c r="G2241" s="28">
        <f>SUMIFS(Tabla16[[EXENTO ]],Tabla16[NUM],Tabla1[[#This Row],[CODIGO]])</f>
        <v>0</v>
      </c>
      <c r="H2241" s="28">
        <f>SUMIFS(Tabla16[IVA],Tabla16[NUM],Tabla1[[#This Row],[CODIGO]])</f>
        <v>0</v>
      </c>
      <c r="I2241" s="28">
        <f>SUMIFS(Tabla16[ISR RET.],Tabla16[NUM],Tabla1[[#This Row],[CODIGO]])</f>
        <v>0</v>
      </c>
      <c r="J2241" s="28">
        <f>SUMIFS(Tabla16[IVA RET.],Tabla16[NUM],Tabla1[[#This Row],[CODIGO]])</f>
        <v>0</v>
      </c>
      <c r="K2241" t="str">
        <f>FIXED(Tabla1[[#This Row],[TASA 16%]],0)</f>
        <v>0</v>
      </c>
      <c r="L2241" t="str">
        <f>FIXED(Tabla1[[#This Row],[TASA 0%]],0)</f>
        <v>0</v>
      </c>
      <c r="M2241" t="str">
        <f>FIXED(Tabla1[[#This Row],[TASA EXE.]],0)</f>
        <v>0</v>
      </c>
      <c r="N2241" t="str">
        <f>FIXED(Tabla1[[#This Row],[IVA]],0)</f>
        <v>0</v>
      </c>
      <c r="O2241" t="str">
        <f>FIXED(Tabla1[[#This Row],[ISR RET]],0)</f>
        <v>0</v>
      </c>
      <c r="P2241" t="str">
        <f>FIXED(Tabla1[[#This Row],[IVA RET]],0)</f>
        <v>0</v>
      </c>
      <c r="R2241" s="35">
        <f>Tabla1[[#This Row],[TASA 16]]*16%</f>
        <v>0</v>
      </c>
    </row>
    <row r="2242" spans="2:20" x14ac:dyDescent="0.25">
      <c r="B2242" t="str">
        <f>'[1]210 Y RFC'!A2242</f>
        <v>CPA101130M59</v>
      </c>
      <c r="C2242" t="str">
        <f>'[1]210 Y RFC'!B2242</f>
        <v>210-2239</v>
      </c>
      <c r="D2242" t="str">
        <f>'[1]210 Y RFC'!C2242</f>
        <v>COMERCIALIZADORA EL PANQUE SA DE CV</v>
      </c>
      <c r="E2242" s="28">
        <f>SUMIFS(Tabla16[TASA 16],Tabla16[NUM],Tabla1[[#This Row],[CODIGO]])</f>
        <v>0</v>
      </c>
      <c r="F2242" s="28">
        <f>SUMIFS(Tabla16[TASA 0%],Tabla16[NUM],Tabla1[[#This Row],[CODIGO]])</f>
        <v>0</v>
      </c>
      <c r="G2242" s="28">
        <f>SUMIFS(Tabla16[[EXENTO ]],Tabla16[NUM],Tabla1[[#This Row],[CODIGO]])</f>
        <v>0</v>
      </c>
      <c r="H2242" s="28">
        <f>SUMIFS(Tabla16[IVA],Tabla16[NUM],Tabla1[[#This Row],[CODIGO]])</f>
        <v>0</v>
      </c>
      <c r="I2242" s="28">
        <f>SUMIFS(Tabla16[ISR RET.],Tabla16[NUM],Tabla1[[#This Row],[CODIGO]])</f>
        <v>0</v>
      </c>
      <c r="J2242" s="28">
        <f>SUMIFS(Tabla16[IVA RET.],Tabla16[NUM],Tabla1[[#This Row],[CODIGO]])</f>
        <v>0</v>
      </c>
      <c r="K2242" t="str">
        <f>FIXED(Tabla1[[#This Row],[TASA 16%]],0)</f>
        <v>0</v>
      </c>
      <c r="L2242" t="str">
        <f>FIXED(Tabla1[[#This Row],[TASA 0%]],0)</f>
        <v>0</v>
      </c>
      <c r="M2242" t="str">
        <f>FIXED(Tabla1[[#This Row],[TASA EXE.]],0)</f>
        <v>0</v>
      </c>
      <c r="N2242" t="str">
        <f>FIXED(Tabla1[[#This Row],[IVA]],0)</f>
        <v>0</v>
      </c>
      <c r="O2242" t="str">
        <f>FIXED(Tabla1[[#This Row],[ISR RET]],0)</f>
        <v>0</v>
      </c>
      <c r="P2242" t="str">
        <f>FIXED(Tabla1[[#This Row],[IVA RET]],0)</f>
        <v>0</v>
      </c>
      <c r="R2242" s="35">
        <f>Tabla1[[#This Row],[TASA 16]]*16%</f>
        <v>0</v>
      </c>
    </row>
    <row r="2243" spans="2:20" x14ac:dyDescent="0.25">
      <c r="B2243" t="str">
        <f>'[1]210 Y RFC'!A2243</f>
        <v>AMA011210DY5</v>
      </c>
      <c r="C2243" t="str">
        <f>'[1]210 Y RFC'!B2243</f>
        <v>210-2240</v>
      </c>
      <c r="D2243" t="str">
        <f>'[1]210 Y RFC'!C2243</f>
        <v>AGROPECUARIA MARROQUIN SA DE CV</v>
      </c>
      <c r="E2243" s="28">
        <f>SUMIFS(Tabla16[TASA 16],Tabla16[NUM],Tabla1[[#This Row],[CODIGO]])</f>
        <v>0</v>
      </c>
      <c r="F2243" s="28">
        <f>SUMIFS(Tabla16[TASA 0%],Tabla16[NUM],Tabla1[[#This Row],[CODIGO]])</f>
        <v>0</v>
      </c>
      <c r="G2243" s="28">
        <f>SUMIFS(Tabla16[[EXENTO ]],Tabla16[NUM],Tabla1[[#This Row],[CODIGO]])</f>
        <v>0</v>
      </c>
      <c r="H2243" s="28">
        <f>SUMIFS(Tabla16[IVA],Tabla16[NUM],Tabla1[[#This Row],[CODIGO]])</f>
        <v>0</v>
      </c>
      <c r="I2243" s="28">
        <f>SUMIFS(Tabla16[ISR RET.],Tabla16[NUM],Tabla1[[#This Row],[CODIGO]])</f>
        <v>0</v>
      </c>
      <c r="J2243" s="28">
        <f>SUMIFS(Tabla16[IVA RET.],Tabla16[NUM],Tabla1[[#This Row],[CODIGO]])</f>
        <v>0</v>
      </c>
      <c r="K2243" t="str">
        <f>FIXED(Tabla1[[#This Row],[TASA 16%]],0)</f>
        <v>0</v>
      </c>
      <c r="L2243" t="str">
        <f>FIXED(Tabla1[[#This Row],[TASA 0%]],0)</f>
        <v>0</v>
      </c>
      <c r="M2243" t="str">
        <f>FIXED(Tabla1[[#This Row],[TASA EXE.]],0)</f>
        <v>0</v>
      </c>
      <c r="N2243" t="str">
        <f>FIXED(Tabla1[[#This Row],[IVA]],0)</f>
        <v>0</v>
      </c>
      <c r="O2243" t="str">
        <f>FIXED(Tabla1[[#This Row],[ISR RET]],0)</f>
        <v>0</v>
      </c>
      <c r="P2243" t="str">
        <f>FIXED(Tabla1[[#This Row],[IVA RET]],0)</f>
        <v>0</v>
      </c>
      <c r="R2243" s="35">
        <f>Tabla1[[#This Row],[TASA 16]]*16%</f>
        <v>0</v>
      </c>
    </row>
    <row r="2244" spans="2:20" x14ac:dyDescent="0.25">
      <c r="B2244" t="str">
        <f>'[1]210 Y RFC'!A2244</f>
        <v>CUGL751015U10</v>
      </c>
      <c r="C2244" t="str">
        <f>'[1]210 Y RFC'!B2244</f>
        <v>210-2241</v>
      </c>
      <c r="D2244" t="str">
        <f>'[1]210 Y RFC'!C2244</f>
        <v>CRUZ GONZALEZ LUIS RODRIGO</v>
      </c>
      <c r="E2244" s="28">
        <f>SUMIFS(Tabla16[TASA 16],Tabla16[NUM],Tabla1[[#This Row],[CODIGO]])</f>
        <v>0</v>
      </c>
      <c r="F2244" s="28">
        <f>SUMIFS(Tabla16[TASA 0%],Tabla16[NUM],Tabla1[[#This Row],[CODIGO]])</f>
        <v>0</v>
      </c>
      <c r="G2244" s="28">
        <f>SUMIFS(Tabla16[[EXENTO ]],Tabla16[NUM],Tabla1[[#This Row],[CODIGO]])</f>
        <v>0</v>
      </c>
      <c r="H2244" s="28">
        <f>SUMIFS(Tabla16[IVA],Tabla16[NUM],Tabla1[[#This Row],[CODIGO]])</f>
        <v>0</v>
      </c>
      <c r="I2244" s="28">
        <f>SUMIFS(Tabla16[ISR RET.],Tabla16[NUM],Tabla1[[#This Row],[CODIGO]])</f>
        <v>0</v>
      </c>
      <c r="J2244" s="28">
        <f>SUMIFS(Tabla16[IVA RET.],Tabla16[NUM],Tabla1[[#This Row],[CODIGO]])</f>
        <v>0</v>
      </c>
      <c r="K2244" t="str">
        <f>FIXED(Tabla1[[#This Row],[TASA 16%]],0)</f>
        <v>0</v>
      </c>
      <c r="L2244" t="str">
        <f>FIXED(Tabla1[[#This Row],[TASA 0%]],0)</f>
        <v>0</v>
      </c>
      <c r="M2244" t="str">
        <f>FIXED(Tabla1[[#This Row],[TASA EXE.]],0)</f>
        <v>0</v>
      </c>
      <c r="N2244" t="str">
        <f>FIXED(Tabla1[[#This Row],[IVA]],0)</f>
        <v>0</v>
      </c>
      <c r="O2244" t="str">
        <f>FIXED(Tabla1[[#This Row],[ISR RET]],0)</f>
        <v>0</v>
      </c>
      <c r="P2244" t="str">
        <f>FIXED(Tabla1[[#This Row],[IVA RET]],0)</f>
        <v>0</v>
      </c>
      <c r="R2244" s="35">
        <f>Tabla1[[#This Row],[TASA 16]]*16%</f>
        <v>0</v>
      </c>
    </row>
    <row r="2245" spans="2:20" x14ac:dyDescent="0.25">
      <c r="B2245" t="str">
        <f>'[1]210 Y RFC'!A2245</f>
        <v>GUNO6707141KA</v>
      </c>
      <c r="C2245" t="str">
        <f>'[1]210 Y RFC'!B2245</f>
        <v>210-2242</v>
      </c>
      <c r="D2245" t="str">
        <f>'[1]210 Y RFC'!C2245</f>
        <v>GUTIERREZ NAVARRO OSCAR ARMANDO</v>
      </c>
      <c r="E2245" s="28">
        <f>SUMIFS(Tabla16[TASA 16],Tabla16[NUM],Tabla1[[#This Row],[CODIGO]])</f>
        <v>0</v>
      </c>
      <c r="F2245" s="28">
        <f>SUMIFS(Tabla16[TASA 0%],Tabla16[NUM],Tabla1[[#This Row],[CODIGO]])</f>
        <v>0</v>
      </c>
      <c r="G2245" s="28">
        <f>SUMIFS(Tabla16[[EXENTO ]],Tabla16[NUM],Tabla1[[#This Row],[CODIGO]])</f>
        <v>0</v>
      </c>
      <c r="H2245" s="28">
        <f>SUMIFS(Tabla16[IVA],Tabla16[NUM],Tabla1[[#This Row],[CODIGO]])</f>
        <v>0</v>
      </c>
      <c r="I2245" s="28">
        <f>SUMIFS(Tabla16[ISR RET.],Tabla16[NUM],Tabla1[[#This Row],[CODIGO]])</f>
        <v>0</v>
      </c>
      <c r="J2245" s="28">
        <f>SUMIFS(Tabla16[IVA RET.],Tabla16[NUM],Tabla1[[#This Row],[CODIGO]])</f>
        <v>0</v>
      </c>
      <c r="K2245" t="str">
        <f>FIXED(Tabla1[[#This Row],[TASA 16%]],0)</f>
        <v>0</v>
      </c>
      <c r="L2245" t="str">
        <f>FIXED(Tabla1[[#This Row],[TASA 0%]],0)</f>
        <v>0</v>
      </c>
      <c r="M2245" t="str">
        <f>FIXED(Tabla1[[#This Row],[TASA EXE.]],0)</f>
        <v>0</v>
      </c>
      <c r="N2245" t="str">
        <f>FIXED(Tabla1[[#This Row],[IVA]],0)</f>
        <v>0</v>
      </c>
      <c r="O2245" t="str">
        <f>FIXED(Tabla1[[#This Row],[ISR RET]],0)</f>
        <v>0</v>
      </c>
      <c r="P2245" t="str">
        <f>FIXED(Tabla1[[#This Row],[IVA RET]],0)</f>
        <v>0</v>
      </c>
      <c r="R2245" s="35">
        <f>Tabla1[[#This Row],[TASA 16]]*16%</f>
        <v>0</v>
      </c>
    </row>
    <row r="2246" spans="2:20" x14ac:dyDescent="0.25">
      <c r="B2246" t="str">
        <f>'[1]210 Y RFC'!A2246</f>
        <v>SIAR711126T83</v>
      </c>
      <c r="C2246" t="str">
        <f>'[1]210 Y RFC'!B2246</f>
        <v>210-2243</v>
      </c>
      <c r="D2246" t="str">
        <f>'[1]210 Y RFC'!C2246</f>
        <v>SIERRA AVILA RODRIGO</v>
      </c>
      <c r="E2246" s="28">
        <f>SUMIFS(Tabla16[TASA 16],Tabla16[NUM],Tabla1[[#This Row],[CODIGO]])</f>
        <v>0</v>
      </c>
      <c r="F2246" s="28">
        <f>SUMIFS(Tabla16[TASA 0%],Tabla16[NUM],Tabla1[[#This Row],[CODIGO]])</f>
        <v>0</v>
      </c>
      <c r="G2246" s="28">
        <f>SUMIFS(Tabla16[[EXENTO ]],Tabla16[NUM],Tabla1[[#This Row],[CODIGO]])</f>
        <v>0</v>
      </c>
      <c r="H2246" s="28">
        <f>SUMIFS(Tabla16[IVA],Tabla16[NUM],Tabla1[[#This Row],[CODIGO]])</f>
        <v>0</v>
      </c>
      <c r="I2246" s="28">
        <f>SUMIFS(Tabla16[ISR RET.],Tabla16[NUM],Tabla1[[#This Row],[CODIGO]])</f>
        <v>0</v>
      </c>
      <c r="J2246" s="28">
        <f>SUMIFS(Tabla16[IVA RET.],Tabla16[NUM],Tabla1[[#This Row],[CODIGO]])</f>
        <v>0</v>
      </c>
      <c r="K2246" t="str">
        <f>FIXED(Tabla1[[#This Row],[TASA 16%]],0)</f>
        <v>0</v>
      </c>
      <c r="L2246" t="str">
        <f>FIXED(Tabla1[[#This Row],[TASA 0%]],0)</f>
        <v>0</v>
      </c>
      <c r="M2246" t="str">
        <f>FIXED(Tabla1[[#This Row],[TASA EXE.]],0)</f>
        <v>0</v>
      </c>
      <c r="N2246" t="str">
        <f>FIXED(Tabla1[[#This Row],[IVA]],0)</f>
        <v>0</v>
      </c>
      <c r="O2246" t="str">
        <f>FIXED(Tabla1[[#This Row],[ISR RET]],0)</f>
        <v>0</v>
      </c>
      <c r="P2246" t="str">
        <f>FIXED(Tabla1[[#This Row],[IVA RET]],0)</f>
        <v>0</v>
      </c>
      <c r="R2246" s="35">
        <f>Tabla1[[#This Row],[TASA 16]]*16%</f>
        <v>0</v>
      </c>
      <c r="T2246" s="67"/>
    </row>
    <row r="2247" spans="2:20" x14ac:dyDescent="0.25">
      <c r="B2247" t="str">
        <f>'[1]210 Y RFC'!A2247</f>
        <v>HUVR830118DU9</v>
      </c>
      <c r="C2247" t="str">
        <f>'[1]210 Y RFC'!B2247</f>
        <v>210-2244</v>
      </c>
      <c r="D2247" t="str">
        <f>'[1]210 Y RFC'!C2247</f>
        <v>HUERTA VALLARTA RENE</v>
      </c>
      <c r="E2247" s="28">
        <f>SUMIFS(Tabla16[TASA 16],Tabla16[NUM],Tabla1[[#This Row],[CODIGO]])</f>
        <v>0</v>
      </c>
      <c r="F2247" s="28">
        <f>SUMIFS(Tabla16[TASA 0%],Tabla16[NUM],Tabla1[[#This Row],[CODIGO]])</f>
        <v>70956</v>
      </c>
      <c r="G2247" s="28">
        <f>SUMIFS(Tabla16[[EXENTO ]],Tabla16[NUM],Tabla1[[#This Row],[CODIGO]])</f>
        <v>0</v>
      </c>
      <c r="H2247" s="28">
        <f>SUMIFS(Tabla16[IVA],Tabla16[NUM],Tabla1[[#This Row],[CODIGO]])</f>
        <v>0</v>
      </c>
      <c r="I2247" s="28">
        <f>SUMIFS(Tabla16[ISR RET.],Tabla16[NUM],Tabla1[[#This Row],[CODIGO]])</f>
        <v>0</v>
      </c>
      <c r="J2247" s="28">
        <f>SUMIFS(Tabla16[IVA RET.],Tabla16[NUM],Tabla1[[#This Row],[CODIGO]])</f>
        <v>0</v>
      </c>
      <c r="K2247" t="str">
        <f>FIXED(Tabla1[[#This Row],[TASA 16%]],0)</f>
        <v>0</v>
      </c>
      <c r="L2247" t="str">
        <f>FIXED(Tabla1[[#This Row],[TASA 0%]],0)</f>
        <v>70,956</v>
      </c>
      <c r="M2247" t="str">
        <f>FIXED(Tabla1[[#This Row],[TASA EXE.]],0)</f>
        <v>0</v>
      </c>
      <c r="N2247" t="str">
        <f>FIXED(Tabla1[[#This Row],[IVA]],0)</f>
        <v>0</v>
      </c>
      <c r="O2247" t="str">
        <f>FIXED(Tabla1[[#This Row],[ISR RET]],0)</f>
        <v>0</v>
      </c>
      <c r="P2247" t="str">
        <f>FIXED(Tabla1[[#This Row],[IVA RET]],0)</f>
        <v>0</v>
      </c>
      <c r="R2247" s="35">
        <f>Tabla1[[#This Row],[TASA 16]]*16%</f>
        <v>0</v>
      </c>
    </row>
    <row r="2248" spans="2:20" x14ac:dyDescent="0.25">
      <c r="B2248" t="str">
        <f>'[1]210 Y RFC'!A2248</f>
        <v>JMA010621UJ3</v>
      </c>
      <c r="C2248" t="str">
        <f>'[1]210 Y RFC'!B2248</f>
        <v>210-2245</v>
      </c>
      <c r="D2248" t="str">
        <f>'[1]210 Y RFC'!C2248</f>
        <v>JUGUETIPLASTIC MARQUEZ SA DE CV</v>
      </c>
      <c r="E2248" s="28">
        <f>SUMIFS(Tabla16[TASA 16],Tabla16[NUM],Tabla1[[#This Row],[CODIGO]])</f>
        <v>0</v>
      </c>
      <c r="F2248" s="28">
        <f>SUMIFS(Tabla16[TASA 0%],Tabla16[NUM],Tabla1[[#This Row],[CODIGO]])</f>
        <v>0</v>
      </c>
      <c r="G2248" s="28">
        <f>SUMIFS(Tabla16[[EXENTO ]],Tabla16[NUM],Tabla1[[#This Row],[CODIGO]])</f>
        <v>0</v>
      </c>
      <c r="H2248" s="28">
        <f>SUMIFS(Tabla16[IVA],Tabla16[NUM],Tabla1[[#This Row],[CODIGO]])</f>
        <v>0</v>
      </c>
      <c r="I2248" s="28">
        <f>SUMIFS(Tabla16[ISR RET.],Tabla16[NUM],Tabla1[[#This Row],[CODIGO]])</f>
        <v>0</v>
      </c>
      <c r="J2248" s="28">
        <f>SUMIFS(Tabla16[IVA RET.],Tabla16[NUM],Tabla1[[#This Row],[CODIGO]])</f>
        <v>0</v>
      </c>
      <c r="K2248" t="str">
        <f>FIXED(Tabla1[[#This Row],[TASA 16%]],0)</f>
        <v>0</v>
      </c>
      <c r="L2248" t="str">
        <f>FIXED(Tabla1[[#This Row],[TASA 0%]],0)</f>
        <v>0</v>
      </c>
      <c r="M2248" t="str">
        <f>FIXED(Tabla1[[#This Row],[TASA EXE.]],0)</f>
        <v>0</v>
      </c>
      <c r="N2248" t="str">
        <f>FIXED(Tabla1[[#This Row],[IVA]],0)</f>
        <v>0</v>
      </c>
      <c r="O2248" t="str">
        <f>FIXED(Tabla1[[#This Row],[ISR RET]],0)</f>
        <v>0</v>
      </c>
      <c r="P2248" t="str">
        <f>FIXED(Tabla1[[#This Row],[IVA RET]],0)</f>
        <v>0</v>
      </c>
      <c r="R2248" s="35">
        <f>Tabla1[[#This Row],[TASA 16]]*16%</f>
        <v>0</v>
      </c>
    </row>
    <row r="2249" spans="2:20" x14ac:dyDescent="0.25">
      <c r="B2249" t="str">
        <f>'[1]210 Y RFC'!A2249</f>
        <v>GUMM520802QK7</v>
      </c>
      <c r="C2249" t="str">
        <f>'[1]210 Y RFC'!B2249</f>
        <v>210-2246</v>
      </c>
      <c r="D2249" t="str">
        <f>'[1]210 Y RFC'!C2249</f>
        <v>GUTIERREZ MONTEON MIGUEL ANGEL</v>
      </c>
      <c r="E2249" s="28">
        <f>SUMIFS(Tabla16[TASA 16],Tabla16[NUM],Tabla1[[#This Row],[CODIGO]])</f>
        <v>0</v>
      </c>
      <c r="F2249" s="28">
        <f>SUMIFS(Tabla16[TASA 0%],Tabla16[NUM],Tabla1[[#This Row],[CODIGO]])</f>
        <v>0</v>
      </c>
      <c r="G2249" s="28">
        <f>SUMIFS(Tabla16[[EXENTO ]],Tabla16[NUM],Tabla1[[#This Row],[CODIGO]])</f>
        <v>0</v>
      </c>
      <c r="H2249" s="28">
        <f>SUMIFS(Tabla16[IVA],Tabla16[NUM],Tabla1[[#This Row],[CODIGO]])</f>
        <v>0</v>
      </c>
      <c r="I2249" s="28">
        <f>SUMIFS(Tabla16[ISR RET.],Tabla16[NUM],Tabla1[[#This Row],[CODIGO]])</f>
        <v>0</v>
      </c>
      <c r="J2249" s="28">
        <f>SUMIFS(Tabla16[IVA RET.],Tabla16[NUM],Tabla1[[#This Row],[CODIGO]])</f>
        <v>0</v>
      </c>
      <c r="K2249" t="str">
        <f>FIXED(Tabla1[[#This Row],[TASA 16%]],0)</f>
        <v>0</v>
      </c>
      <c r="L2249" t="str">
        <f>FIXED(Tabla1[[#This Row],[TASA 0%]],0)</f>
        <v>0</v>
      </c>
      <c r="M2249" t="str">
        <f>FIXED(Tabla1[[#This Row],[TASA EXE.]],0)</f>
        <v>0</v>
      </c>
      <c r="N2249" t="str">
        <f>FIXED(Tabla1[[#This Row],[IVA]],0)</f>
        <v>0</v>
      </c>
      <c r="O2249" t="str">
        <f>FIXED(Tabla1[[#This Row],[ISR RET]],0)</f>
        <v>0</v>
      </c>
      <c r="P2249" t="str">
        <f>FIXED(Tabla1[[#This Row],[IVA RET]],0)</f>
        <v>0</v>
      </c>
      <c r="R2249" s="35">
        <f>Tabla1[[#This Row],[TASA 16]]*16%</f>
        <v>0</v>
      </c>
      <c r="T2249" s="67"/>
    </row>
    <row r="2250" spans="2:20" x14ac:dyDescent="0.25">
      <c r="B2250" t="str">
        <f>'[1]210 Y RFC'!A2250</f>
        <v>SULV6111273AA</v>
      </c>
      <c r="C2250" t="str">
        <f>'[1]210 Y RFC'!B2250</f>
        <v>210-2247</v>
      </c>
      <c r="D2250" t="str">
        <f>'[1]210 Y RFC'!C2250</f>
        <v>SUEDAN LOZANO VICTOR DAVID</v>
      </c>
      <c r="E2250" s="28">
        <f>SUMIFS(Tabla16[TASA 16],Tabla16[NUM],Tabla1[[#This Row],[CODIGO]])</f>
        <v>3562.5</v>
      </c>
      <c r="F2250" s="28">
        <f>SUMIFS(Tabla16[TASA 0%],Tabla16[NUM],Tabla1[[#This Row],[CODIGO]])</f>
        <v>0</v>
      </c>
      <c r="G2250" s="28">
        <f>SUMIFS(Tabla16[[EXENTO ]],Tabla16[NUM],Tabla1[[#This Row],[CODIGO]])</f>
        <v>0</v>
      </c>
      <c r="H2250" s="28">
        <f>SUMIFS(Tabla16[IVA],Tabla16[NUM],Tabla1[[#This Row],[CODIGO]])</f>
        <v>570</v>
      </c>
      <c r="I2250" s="28">
        <f>SUMIFS(Tabla16[ISR RET.],Tabla16[NUM],Tabla1[[#This Row],[CODIGO]])</f>
        <v>0</v>
      </c>
      <c r="J2250" s="28">
        <f>SUMIFS(Tabla16[IVA RET.],Tabla16[NUM],Tabla1[[#This Row],[CODIGO]])</f>
        <v>0</v>
      </c>
      <c r="K2250" t="str">
        <f>FIXED(Tabla1[[#This Row],[TASA 16%]],0)</f>
        <v>3,563</v>
      </c>
      <c r="L2250" t="str">
        <f>FIXED(Tabla1[[#This Row],[TASA 0%]],0)</f>
        <v>0</v>
      </c>
      <c r="M2250" t="str">
        <f>FIXED(Tabla1[[#This Row],[TASA EXE.]],0)</f>
        <v>0</v>
      </c>
      <c r="N2250" t="str">
        <f>FIXED(Tabla1[[#This Row],[IVA]],0)</f>
        <v>570</v>
      </c>
      <c r="O2250" t="str">
        <f>FIXED(Tabla1[[#This Row],[ISR RET]],0)</f>
        <v>0</v>
      </c>
      <c r="P2250" t="str">
        <f>FIXED(Tabla1[[#This Row],[IVA RET]],0)</f>
        <v>0</v>
      </c>
      <c r="R2250" s="35">
        <f>Tabla1[[#This Row],[TASA 16]]*16%</f>
        <v>570.08000000000004</v>
      </c>
    </row>
    <row r="2251" spans="2:20" x14ac:dyDescent="0.25">
      <c r="B2251" t="str">
        <f>'[1]210 Y RFC'!A2251</f>
        <v>QULR681006NN9</v>
      </c>
      <c r="C2251" t="str">
        <f>'[1]210 Y RFC'!B2251</f>
        <v>210-2248</v>
      </c>
      <c r="D2251" t="str">
        <f>'[1]210 Y RFC'!C2251</f>
        <v>QUIÑONEZ LOMELI RAFAEL</v>
      </c>
      <c r="E2251" s="28">
        <f>SUMIFS(Tabla16[TASA 16],Tabla16[NUM],Tabla1[[#This Row],[CODIGO]])</f>
        <v>0</v>
      </c>
      <c r="F2251" s="28">
        <f>SUMIFS(Tabla16[TASA 0%],Tabla16[NUM],Tabla1[[#This Row],[CODIGO]])</f>
        <v>0</v>
      </c>
      <c r="G2251" s="28">
        <f>SUMIFS(Tabla16[[EXENTO ]],Tabla16[NUM],Tabla1[[#This Row],[CODIGO]])</f>
        <v>0</v>
      </c>
      <c r="H2251" s="28">
        <f>SUMIFS(Tabla16[IVA],Tabla16[NUM],Tabla1[[#This Row],[CODIGO]])</f>
        <v>0</v>
      </c>
      <c r="I2251" s="28">
        <f>SUMIFS(Tabla16[ISR RET.],Tabla16[NUM],Tabla1[[#This Row],[CODIGO]])</f>
        <v>0</v>
      </c>
      <c r="J2251" s="28">
        <f>SUMIFS(Tabla16[IVA RET.],Tabla16[NUM],Tabla1[[#This Row],[CODIGO]])</f>
        <v>0</v>
      </c>
      <c r="K2251" t="str">
        <f>FIXED(Tabla1[[#This Row],[TASA 16%]],0)</f>
        <v>0</v>
      </c>
      <c r="L2251" t="str">
        <f>FIXED(Tabla1[[#This Row],[TASA 0%]],0)</f>
        <v>0</v>
      </c>
      <c r="M2251" t="str">
        <f>FIXED(Tabla1[[#This Row],[TASA EXE.]],0)</f>
        <v>0</v>
      </c>
      <c r="N2251" t="str">
        <f>FIXED(Tabla1[[#This Row],[IVA]],0)</f>
        <v>0</v>
      </c>
      <c r="O2251" t="str">
        <f>FIXED(Tabla1[[#This Row],[ISR RET]],0)</f>
        <v>0</v>
      </c>
      <c r="P2251" t="str">
        <f>FIXED(Tabla1[[#This Row],[IVA RET]],0)</f>
        <v>0</v>
      </c>
      <c r="R2251" s="35">
        <f>Tabla1[[#This Row],[TASA 16]]*16%</f>
        <v>0</v>
      </c>
    </row>
    <row r="2252" spans="2:20" x14ac:dyDescent="0.25">
      <c r="B2252" t="str">
        <f>'[1]210 Y RFC'!A2252</f>
        <v>MPA1012092C7</v>
      </c>
      <c r="C2252" t="str">
        <f>'[1]210 Y RFC'!B2252</f>
        <v>210-2249</v>
      </c>
      <c r="D2252" t="str">
        <f>'[1]210 Y RFC'!C2252</f>
        <v>MUNDILLANTAS PAREDES SA DE CV</v>
      </c>
      <c r="E2252" s="28">
        <f>SUMIFS(Tabla16[TASA 16],Tabla16[NUM],Tabla1[[#This Row],[CODIGO]])</f>
        <v>12050.125</v>
      </c>
      <c r="F2252" s="28">
        <f>SUMIFS(Tabla16[TASA 0%],Tabla16[NUM],Tabla1[[#This Row],[CODIGO]])</f>
        <v>-2.4999999999181455E-2</v>
      </c>
      <c r="G2252" s="28">
        <f>SUMIFS(Tabla16[[EXENTO ]],Tabla16[NUM],Tabla1[[#This Row],[CODIGO]])</f>
        <v>0</v>
      </c>
      <c r="H2252" s="28">
        <f>SUMIFS(Tabla16[IVA],Tabla16[NUM],Tabla1[[#This Row],[CODIGO]])</f>
        <v>1928.02</v>
      </c>
      <c r="I2252" s="28">
        <f>SUMIFS(Tabla16[ISR RET.],Tabla16[NUM],Tabla1[[#This Row],[CODIGO]])</f>
        <v>0</v>
      </c>
      <c r="J2252" s="28">
        <f>SUMIFS(Tabla16[IVA RET.],Tabla16[NUM],Tabla1[[#This Row],[CODIGO]])</f>
        <v>0</v>
      </c>
      <c r="K2252" t="str">
        <f>FIXED(Tabla1[[#This Row],[TASA 16%]],0)</f>
        <v>12,050</v>
      </c>
      <c r="L2252" t="str">
        <f>FIXED(Tabla1[[#This Row],[TASA 0%]],0)</f>
        <v>0</v>
      </c>
      <c r="M2252" t="str">
        <f>FIXED(Tabla1[[#This Row],[TASA EXE.]],0)</f>
        <v>0</v>
      </c>
      <c r="N2252" t="str">
        <f>FIXED(Tabla1[[#This Row],[IVA]],0)</f>
        <v>1,928</v>
      </c>
      <c r="O2252" t="str">
        <f>FIXED(Tabla1[[#This Row],[ISR RET]],0)</f>
        <v>0</v>
      </c>
      <c r="P2252" t="str">
        <f>FIXED(Tabla1[[#This Row],[IVA RET]],0)</f>
        <v>0</v>
      </c>
      <c r="R2252" s="35">
        <f>Tabla1[[#This Row],[TASA 16]]*16%</f>
        <v>1928</v>
      </c>
      <c r="T2252" s="67"/>
    </row>
    <row r="2253" spans="2:20" x14ac:dyDescent="0.25">
      <c r="B2253" t="str">
        <f>'[1]210 Y RFC'!A2253</f>
        <v>PEFG4309197F8</v>
      </c>
      <c r="C2253" t="str">
        <f>'[1]210 Y RFC'!B2253</f>
        <v>210-2250</v>
      </c>
      <c r="D2253" t="str">
        <f>'[1]210 Y RFC'!C2253</f>
        <v>PRECIADO FREGOSO GENARO</v>
      </c>
      <c r="E2253" s="28">
        <f>SUMIFS(Tabla16[TASA 16],Tabla16[NUM],Tabla1[[#This Row],[CODIGO]])</f>
        <v>23806</v>
      </c>
      <c r="F2253" s="28">
        <f>SUMIFS(Tabla16[TASA 0%],Tabla16[NUM],Tabla1[[#This Row],[CODIGO]])</f>
        <v>1.0000000001127773E-2</v>
      </c>
      <c r="G2253" s="28">
        <f>SUMIFS(Tabla16[[EXENTO ]],Tabla16[NUM],Tabla1[[#This Row],[CODIGO]])</f>
        <v>0</v>
      </c>
      <c r="H2253" s="28">
        <f>SUMIFS(Tabla16[IVA],Tabla16[NUM],Tabla1[[#This Row],[CODIGO]])</f>
        <v>3808.96</v>
      </c>
      <c r="I2253" s="28">
        <f>SUMIFS(Tabla16[ISR RET.],Tabla16[NUM],Tabla1[[#This Row],[CODIGO]])</f>
        <v>0</v>
      </c>
      <c r="J2253" s="28">
        <f>SUMIFS(Tabla16[IVA RET.],Tabla16[NUM],Tabla1[[#This Row],[CODIGO]])</f>
        <v>0</v>
      </c>
      <c r="K2253" t="str">
        <f>FIXED(Tabla1[[#This Row],[TASA 16%]],0)</f>
        <v>23,806</v>
      </c>
      <c r="L2253" t="str">
        <f>FIXED(Tabla1[[#This Row],[TASA 0%]],0)</f>
        <v>0</v>
      </c>
      <c r="M2253" t="str">
        <f>FIXED(Tabla1[[#This Row],[TASA EXE.]],0)</f>
        <v>0</v>
      </c>
      <c r="N2253" t="str">
        <f>FIXED(Tabla1[[#This Row],[IVA]],0)</f>
        <v>3,809</v>
      </c>
      <c r="O2253" t="str">
        <f>FIXED(Tabla1[[#This Row],[ISR RET]],0)</f>
        <v>0</v>
      </c>
      <c r="P2253" t="str">
        <f>FIXED(Tabla1[[#This Row],[IVA RET]],0)</f>
        <v>0</v>
      </c>
      <c r="R2253" s="35">
        <f>Tabla1[[#This Row],[TASA 16]]*16%</f>
        <v>3808.96</v>
      </c>
    </row>
    <row r="2254" spans="2:20" x14ac:dyDescent="0.25">
      <c r="B2254" t="str">
        <f>'[1]210 Y RFC'!A2254</f>
        <v>RAMJ730410ETA</v>
      </c>
      <c r="C2254" t="str">
        <f>'[1]210 Y RFC'!B2254</f>
        <v>210-2251</v>
      </c>
      <c r="D2254" t="str">
        <f>'[1]210 Y RFC'!C2254</f>
        <v>RAMIREZ MALDONADO JOSE DE JESUS</v>
      </c>
      <c r="E2254" s="28">
        <f>SUMIFS(Tabla16[TASA 16],Tabla16[NUM],Tabla1[[#This Row],[CODIGO]])</f>
        <v>0</v>
      </c>
      <c r="F2254" s="28">
        <f>SUMIFS(Tabla16[TASA 0%],Tabla16[NUM],Tabla1[[#This Row],[CODIGO]])</f>
        <v>0</v>
      </c>
      <c r="G2254" s="28">
        <f>SUMIFS(Tabla16[[EXENTO ]],Tabla16[NUM],Tabla1[[#This Row],[CODIGO]])</f>
        <v>0</v>
      </c>
      <c r="H2254" s="28">
        <f>SUMIFS(Tabla16[IVA],Tabla16[NUM],Tabla1[[#This Row],[CODIGO]])</f>
        <v>0</v>
      </c>
      <c r="I2254" s="28">
        <f>SUMIFS(Tabla16[ISR RET.],Tabla16[NUM],Tabla1[[#This Row],[CODIGO]])</f>
        <v>0</v>
      </c>
      <c r="J2254" s="28">
        <f>SUMIFS(Tabla16[IVA RET.],Tabla16[NUM],Tabla1[[#This Row],[CODIGO]])</f>
        <v>0</v>
      </c>
      <c r="K2254" t="str">
        <f>FIXED(Tabla1[[#This Row],[TASA 16%]],0)</f>
        <v>0</v>
      </c>
      <c r="L2254" t="str">
        <f>FIXED(Tabla1[[#This Row],[TASA 0%]],0)</f>
        <v>0</v>
      </c>
      <c r="M2254" t="str">
        <f>FIXED(Tabla1[[#This Row],[TASA EXE.]],0)</f>
        <v>0</v>
      </c>
      <c r="N2254" t="str">
        <f>FIXED(Tabla1[[#This Row],[IVA]],0)</f>
        <v>0</v>
      </c>
      <c r="O2254" t="str">
        <f>FIXED(Tabla1[[#This Row],[ISR RET]],0)</f>
        <v>0</v>
      </c>
      <c r="P2254" t="str">
        <f>FIXED(Tabla1[[#This Row],[IVA RET]],0)</f>
        <v>0</v>
      </c>
      <c r="R2254" s="35">
        <f>Tabla1[[#This Row],[TASA 16]]*16%</f>
        <v>0</v>
      </c>
    </row>
    <row r="2255" spans="2:20" x14ac:dyDescent="0.25">
      <c r="B2255" t="str">
        <f>'[1]210 Y RFC'!A2255</f>
        <v>OOJL810218LM7</v>
      </c>
      <c r="C2255" t="str">
        <f>'[1]210 Y RFC'!B2255</f>
        <v>210-2252</v>
      </c>
      <c r="D2255" t="str">
        <f>'[1]210 Y RFC'!C2255</f>
        <v>OROZCO JIMENEZ LUIS ARTURO</v>
      </c>
      <c r="E2255" s="28">
        <f>SUMIFS(Tabla16[TASA 16],Tabla16[NUM],Tabla1[[#This Row],[CODIGO]])</f>
        <v>0</v>
      </c>
      <c r="F2255" s="28">
        <f>SUMIFS(Tabla16[TASA 0%],Tabla16[NUM],Tabla1[[#This Row],[CODIGO]])</f>
        <v>0</v>
      </c>
      <c r="G2255" s="28">
        <f>SUMIFS(Tabla16[[EXENTO ]],Tabla16[NUM],Tabla1[[#This Row],[CODIGO]])</f>
        <v>0</v>
      </c>
      <c r="H2255" s="28">
        <f>SUMIFS(Tabla16[IVA],Tabla16[NUM],Tabla1[[#This Row],[CODIGO]])</f>
        <v>0</v>
      </c>
      <c r="I2255" s="28">
        <f>SUMIFS(Tabla16[ISR RET.],Tabla16[NUM],Tabla1[[#This Row],[CODIGO]])</f>
        <v>0</v>
      </c>
      <c r="J2255" s="28">
        <f>SUMIFS(Tabla16[IVA RET.],Tabla16[NUM],Tabla1[[#This Row],[CODIGO]])</f>
        <v>0</v>
      </c>
      <c r="K2255" t="str">
        <f>FIXED(Tabla1[[#This Row],[TASA 16%]],0)</f>
        <v>0</v>
      </c>
      <c r="L2255" t="str">
        <f>FIXED(Tabla1[[#This Row],[TASA 0%]],0)</f>
        <v>0</v>
      </c>
      <c r="M2255" t="str">
        <f>FIXED(Tabla1[[#This Row],[TASA EXE.]],0)</f>
        <v>0</v>
      </c>
      <c r="N2255" t="str">
        <f>FIXED(Tabla1[[#This Row],[IVA]],0)</f>
        <v>0</v>
      </c>
      <c r="O2255" t="str">
        <f>FIXED(Tabla1[[#This Row],[ISR RET]],0)</f>
        <v>0</v>
      </c>
      <c r="P2255" t="str">
        <f>FIXED(Tabla1[[#This Row],[IVA RET]],0)</f>
        <v>0</v>
      </c>
      <c r="R2255" s="35">
        <f>Tabla1[[#This Row],[TASA 16]]*16%</f>
        <v>0</v>
      </c>
    </row>
    <row r="2256" spans="2:20" x14ac:dyDescent="0.25">
      <c r="B2256" t="str">
        <f>'[1]210 Y RFC'!A2256</f>
        <v>CMT000530BY5</v>
      </c>
      <c r="C2256" t="str">
        <f>'[1]210 Y RFC'!B2256</f>
        <v>210-2253</v>
      </c>
      <c r="D2256" t="str">
        <f>'[1]210 Y RFC'!C2256</f>
        <v>COMERCIALIZADORA MEXICANA DE TARIMAS SA DE CV</v>
      </c>
      <c r="E2256" s="28">
        <f>SUMIFS(Tabla16[TASA 16],Tabla16[NUM],Tabla1[[#This Row],[CODIGO]])</f>
        <v>0</v>
      </c>
      <c r="F2256" s="28">
        <f>SUMIFS(Tabla16[TASA 0%],Tabla16[NUM],Tabla1[[#This Row],[CODIGO]])</f>
        <v>0</v>
      </c>
      <c r="G2256" s="28">
        <f>SUMIFS(Tabla16[[EXENTO ]],Tabla16[NUM],Tabla1[[#This Row],[CODIGO]])</f>
        <v>0</v>
      </c>
      <c r="H2256" s="28">
        <f>SUMIFS(Tabla16[IVA],Tabla16[NUM],Tabla1[[#This Row],[CODIGO]])</f>
        <v>0</v>
      </c>
      <c r="I2256" s="28">
        <f>SUMIFS(Tabla16[ISR RET.],Tabla16[NUM],Tabla1[[#This Row],[CODIGO]])</f>
        <v>0</v>
      </c>
      <c r="J2256" s="28">
        <f>SUMIFS(Tabla16[IVA RET.],Tabla16[NUM],Tabla1[[#This Row],[CODIGO]])</f>
        <v>0</v>
      </c>
      <c r="K2256" t="str">
        <f>FIXED(Tabla1[[#This Row],[TASA 16%]],0)</f>
        <v>0</v>
      </c>
      <c r="L2256" t="str">
        <f>FIXED(Tabla1[[#This Row],[TASA 0%]],0)</f>
        <v>0</v>
      </c>
      <c r="M2256" t="str">
        <f>FIXED(Tabla1[[#This Row],[TASA EXE.]],0)</f>
        <v>0</v>
      </c>
      <c r="N2256" t="str">
        <f>FIXED(Tabla1[[#This Row],[IVA]],0)</f>
        <v>0</v>
      </c>
      <c r="O2256" t="str">
        <f>FIXED(Tabla1[[#This Row],[ISR RET]],0)</f>
        <v>0</v>
      </c>
      <c r="P2256" t="str">
        <f>FIXED(Tabla1[[#This Row],[IVA RET]],0)</f>
        <v>0</v>
      </c>
      <c r="R2256" s="35">
        <f>Tabla1[[#This Row],[TASA 16]]*16%</f>
        <v>0</v>
      </c>
    </row>
    <row r="2257" spans="2:18" x14ac:dyDescent="0.25">
      <c r="B2257" t="str">
        <f>'[1]210 Y RFC'!A2257</f>
        <v>GOPL870903FQ1</v>
      </c>
      <c r="C2257" t="str">
        <f>'[1]210 Y RFC'!B2257</f>
        <v>210-2254</v>
      </c>
      <c r="D2257" t="str">
        <f>'[1]210 Y RFC'!C2257</f>
        <v>GONZALEZ PADILLA LORENA GUADALUPE</v>
      </c>
      <c r="E2257" s="28">
        <f>SUMIFS(Tabla16[TASA 16],Tabla16[NUM],Tabla1[[#This Row],[CODIGO]])</f>
        <v>0</v>
      </c>
      <c r="F2257" s="28">
        <f>SUMIFS(Tabla16[TASA 0%],Tabla16[NUM],Tabla1[[#This Row],[CODIGO]])</f>
        <v>0</v>
      </c>
      <c r="G2257" s="28">
        <f>SUMIFS(Tabla16[[EXENTO ]],Tabla16[NUM],Tabla1[[#This Row],[CODIGO]])</f>
        <v>0</v>
      </c>
      <c r="H2257" s="28">
        <f>SUMIFS(Tabla16[IVA],Tabla16[NUM],Tabla1[[#This Row],[CODIGO]])</f>
        <v>0</v>
      </c>
      <c r="I2257" s="28">
        <f>SUMIFS(Tabla16[ISR RET.],Tabla16[NUM],Tabla1[[#This Row],[CODIGO]])</f>
        <v>0</v>
      </c>
      <c r="J2257" s="28">
        <f>SUMIFS(Tabla16[IVA RET.],Tabla16[NUM],Tabla1[[#This Row],[CODIGO]])</f>
        <v>0</v>
      </c>
      <c r="K2257" t="str">
        <f>FIXED(Tabla1[[#This Row],[TASA 16%]],0)</f>
        <v>0</v>
      </c>
      <c r="L2257" t="str">
        <f>FIXED(Tabla1[[#This Row],[TASA 0%]],0)</f>
        <v>0</v>
      </c>
      <c r="M2257" t="str">
        <f>FIXED(Tabla1[[#This Row],[TASA EXE.]],0)</f>
        <v>0</v>
      </c>
      <c r="N2257" t="str">
        <f>FIXED(Tabla1[[#This Row],[IVA]],0)</f>
        <v>0</v>
      </c>
      <c r="O2257" t="str">
        <f>FIXED(Tabla1[[#This Row],[ISR RET]],0)</f>
        <v>0</v>
      </c>
      <c r="P2257" t="str">
        <f>FIXED(Tabla1[[#This Row],[IVA RET]],0)</f>
        <v>0</v>
      </c>
      <c r="R2257" s="35">
        <f>Tabla1[[#This Row],[TASA 16]]*16%</f>
        <v>0</v>
      </c>
    </row>
    <row r="2258" spans="2:18" x14ac:dyDescent="0.25">
      <c r="B2258" t="str">
        <f>'[1]210 Y RFC'!A2258</f>
        <v>SAMI520503DB6</v>
      </c>
      <c r="C2258" t="str">
        <f>'[1]210 Y RFC'!B2258</f>
        <v>210-2255</v>
      </c>
      <c r="D2258" t="str">
        <f>'[1]210 Y RFC'!C2258</f>
        <v>SALAZAR MARQUEZ IRENE GUILLERMINA</v>
      </c>
      <c r="E2258" s="28">
        <f>SUMIFS(Tabla16[TASA 16],Tabla16[NUM],Tabla1[[#This Row],[CODIGO]])</f>
        <v>0</v>
      </c>
      <c r="F2258" s="28">
        <f>SUMIFS(Tabla16[TASA 0%],Tabla16[NUM],Tabla1[[#This Row],[CODIGO]])</f>
        <v>0</v>
      </c>
      <c r="G2258" s="28">
        <f>SUMIFS(Tabla16[[EXENTO ]],Tabla16[NUM],Tabla1[[#This Row],[CODIGO]])</f>
        <v>0</v>
      </c>
      <c r="H2258" s="28">
        <f>SUMIFS(Tabla16[IVA],Tabla16[NUM],Tabla1[[#This Row],[CODIGO]])</f>
        <v>0</v>
      </c>
      <c r="I2258" s="28">
        <f>SUMIFS(Tabla16[ISR RET.],Tabla16[NUM],Tabla1[[#This Row],[CODIGO]])</f>
        <v>0</v>
      </c>
      <c r="J2258" s="28">
        <f>SUMIFS(Tabla16[IVA RET.],Tabla16[NUM],Tabla1[[#This Row],[CODIGO]])</f>
        <v>0</v>
      </c>
      <c r="K2258" t="str">
        <f>FIXED(Tabla1[[#This Row],[TASA 16%]],0)</f>
        <v>0</v>
      </c>
      <c r="L2258" t="str">
        <f>FIXED(Tabla1[[#This Row],[TASA 0%]],0)</f>
        <v>0</v>
      </c>
      <c r="M2258" t="str">
        <f>FIXED(Tabla1[[#This Row],[TASA EXE.]],0)</f>
        <v>0</v>
      </c>
      <c r="N2258" t="str">
        <f>FIXED(Tabla1[[#This Row],[IVA]],0)</f>
        <v>0</v>
      </c>
      <c r="O2258" t="str">
        <f>FIXED(Tabla1[[#This Row],[ISR RET]],0)</f>
        <v>0</v>
      </c>
      <c r="P2258" t="str">
        <f>FIXED(Tabla1[[#This Row],[IVA RET]],0)</f>
        <v>0</v>
      </c>
      <c r="R2258" s="35">
        <f>Tabla1[[#This Row],[TASA 16]]*16%</f>
        <v>0</v>
      </c>
    </row>
    <row r="2259" spans="2:18" x14ac:dyDescent="0.25">
      <c r="B2259" t="str">
        <f>'[1]210 Y RFC'!A2259</f>
        <v>GOAH720325RF5</v>
      </c>
      <c r="C2259" t="str">
        <f>'[1]210 Y RFC'!B2259</f>
        <v>210-2256</v>
      </c>
      <c r="D2259" t="str">
        <f>'[1]210 Y RFC'!C2259</f>
        <v>GOMEZ ARIAS HUMBERTO</v>
      </c>
      <c r="E2259" s="28">
        <f>SUMIFS(Tabla16[TASA 16],Tabla16[NUM],Tabla1[[#This Row],[CODIGO]])</f>
        <v>0</v>
      </c>
      <c r="F2259" s="28">
        <f>SUMIFS(Tabla16[TASA 0%],Tabla16[NUM],Tabla1[[#This Row],[CODIGO]])</f>
        <v>0</v>
      </c>
      <c r="G2259" s="28">
        <f>SUMIFS(Tabla16[[EXENTO ]],Tabla16[NUM],Tabla1[[#This Row],[CODIGO]])</f>
        <v>0</v>
      </c>
      <c r="H2259" s="28">
        <f>SUMIFS(Tabla16[IVA],Tabla16[NUM],Tabla1[[#This Row],[CODIGO]])</f>
        <v>0</v>
      </c>
      <c r="I2259" s="28">
        <f>SUMIFS(Tabla16[ISR RET.],Tabla16[NUM],Tabla1[[#This Row],[CODIGO]])</f>
        <v>0</v>
      </c>
      <c r="J2259" s="28">
        <f>SUMIFS(Tabla16[IVA RET.],Tabla16[NUM],Tabla1[[#This Row],[CODIGO]])</f>
        <v>0</v>
      </c>
      <c r="K2259" t="str">
        <f>FIXED(Tabla1[[#This Row],[TASA 16%]],0)</f>
        <v>0</v>
      </c>
      <c r="L2259" t="str">
        <f>FIXED(Tabla1[[#This Row],[TASA 0%]],0)</f>
        <v>0</v>
      </c>
      <c r="M2259" t="str">
        <f>FIXED(Tabla1[[#This Row],[TASA EXE.]],0)</f>
        <v>0</v>
      </c>
      <c r="N2259" t="str">
        <f>FIXED(Tabla1[[#This Row],[IVA]],0)</f>
        <v>0</v>
      </c>
      <c r="O2259" t="str">
        <f>FIXED(Tabla1[[#This Row],[ISR RET]],0)</f>
        <v>0</v>
      </c>
      <c r="P2259" t="str">
        <f>FIXED(Tabla1[[#This Row],[IVA RET]],0)</f>
        <v>0</v>
      </c>
      <c r="R2259" s="35">
        <f>Tabla1[[#This Row],[TASA 16]]*16%</f>
        <v>0</v>
      </c>
    </row>
    <row r="2260" spans="2:18" x14ac:dyDescent="0.25">
      <c r="B2260" t="str">
        <f>'[1]210 Y RFC'!A2260</f>
        <v>LEJ100914FH3</v>
      </c>
      <c r="C2260" t="str">
        <f>'[1]210 Y RFC'!B2260</f>
        <v>210-2257</v>
      </c>
      <c r="D2260" t="str">
        <f>'[1]210 Y RFC'!C2260</f>
        <v>LOGISTICA EXPRESS DE JALISCO SA DE CV</v>
      </c>
      <c r="E2260" s="28">
        <f>SUMIFS(Tabla16[TASA 16],Tabla16[NUM],Tabla1[[#This Row],[CODIGO]])</f>
        <v>0</v>
      </c>
      <c r="F2260" s="28">
        <f>SUMIFS(Tabla16[TASA 0%],Tabla16[NUM],Tabla1[[#This Row],[CODIGO]])</f>
        <v>0</v>
      </c>
      <c r="G2260" s="28">
        <f>SUMIFS(Tabla16[[EXENTO ]],Tabla16[NUM],Tabla1[[#This Row],[CODIGO]])</f>
        <v>0</v>
      </c>
      <c r="H2260" s="28">
        <f>SUMIFS(Tabla16[IVA],Tabla16[NUM],Tabla1[[#This Row],[CODIGO]])</f>
        <v>0</v>
      </c>
      <c r="I2260" s="28">
        <f>SUMIFS(Tabla16[ISR RET.],Tabla16[NUM],Tabla1[[#This Row],[CODIGO]])</f>
        <v>0</v>
      </c>
      <c r="J2260" s="28">
        <f>SUMIFS(Tabla16[IVA RET.],Tabla16[NUM],Tabla1[[#This Row],[CODIGO]])</f>
        <v>0</v>
      </c>
      <c r="K2260" t="str">
        <f>FIXED(Tabla1[[#This Row],[TASA 16%]],0)</f>
        <v>0</v>
      </c>
      <c r="L2260" t="str">
        <f>FIXED(Tabla1[[#This Row],[TASA 0%]],0)</f>
        <v>0</v>
      </c>
      <c r="M2260" t="str">
        <f>FIXED(Tabla1[[#This Row],[TASA EXE.]],0)</f>
        <v>0</v>
      </c>
      <c r="N2260" t="str">
        <f>FIXED(Tabla1[[#This Row],[IVA]],0)</f>
        <v>0</v>
      </c>
      <c r="O2260" t="str">
        <f>FIXED(Tabla1[[#This Row],[ISR RET]],0)</f>
        <v>0</v>
      </c>
      <c r="P2260" t="str">
        <f>FIXED(Tabla1[[#This Row],[IVA RET]],0)</f>
        <v>0</v>
      </c>
      <c r="R2260" s="35">
        <f>Tabla1[[#This Row],[TASA 16]]*16%</f>
        <v>0</v>
      </c>
    </row>
    <row r="2261" spans="2:18" x14ac:dyDescent="0.25">
      <c r="B2261" t="str">
        <f>'[1]210 Y RFC'!A2261</f>
        <v>SIS820115H5A</v>
      </c>
      <c r="C2261" t="str">
        <f>'[1]210 Y RFC'!B2261</f>
        <v>210-2258</v>
      </c>
      <c r="D2261" t="str">
        <f>'[1]210 Y RFC'!C2261</f>
        <v>SISTEFORMAS SA DE CV</v>
      </c>
      <c r="E2261" s="28">
        <f>SUMIFS(Tabla16[TASA 16],Tabla16[NUM],Tabla1[[#This Row],[CODIGO]])</f>
        <v>0</v>
      </c>
      <c r="F2261" s="28">
        <f>SUMIFS(Tabla16[TASA 0%],Tabla16[NUM],Tabla1[[#This Row],[CODIGO]])</f>
        <v>0</v>
      </c>
      <c r="G2261" s="28">
        <f>SUMIFS(Tabla16[[EXENTO ]],Tabla16[NUM],Tabla1[[#This Row],[CODIGO]])</f>
        <v>0</v>
      </c>
      <c r="H2261" s="28">
        <f>SUMIFS(Tabla16[IVA],Tabla16[NUM],Tabla1[[#This Row],[CODIGO]])</f>
        <v>0</v>
      </c>
      <c r="I2261" s="28">
        <f>SUMIFS(Tabla16[ISR RET.],Tabla16[NUM],Tabla1[[#This Row],[CODIGO]])</f>
        <v>0</v>
      </c>
      <c r="J2261" s="28">
        <f>SUMIFS(Tabla16[IVA RET.],Tabla16[NUM],Tabla1[[#This Row],[CODIGO]])</f>
        <v>0</v>
      </c>
      <c r="K2261" t="str">
        <f>FIXED(Tabla1[[#This Row],[TASA 16%]],0)</f>
        <v>0</v>
      </c>
      <c r="L2261" t="str">
        <f>FIXED(Tabla1[[#This Row],[TASA 0%]],0)</f>
        <v>0</v>
      </c>
      <c r="M2261" t="str">
        <f>FIXED(Tabla1[[#This Row],[TASA EXE.]],0)</f>
        <v>0</v>
      </c>
      <c r="N2261" t="str">
        <f>FIXED(Tabla1[[#This Row],[IVA]],0)</f>
        <v>0</v>
      </c>
      <c r="O2261" t="str">
        <f>FIXED(Tabla1[[#This Row],[ISR RET]],0)</f>
        <v>0</v>
      </c>
      <c r="P2261" t="str">
        <f>FIXED(Tabla1[[#This Row],[IVA RET]],0)</f>
        <v>0</v>
      </c>
      <c r="R2261" s="35">
        <f>Tabla1[[#This Row],[TASA 16]]*16%</f>
        <v>0</v>
      </c>
    </row>
    <row r="2262" spans="2:18" x14ac:dyDescent="0.25">
      <c r="B2262" t="str">
        <f>'[1]210 Y RFC'!A2262</f>
        <v>GUCG670514R72</v>
      </c>
      <c r="C2262" t="str">
        <f>'[1]210 Y RFC'!B2262</f>
        <v>210-2259</v>
      </c>
      <c r="D2262" t="str">
        <f>'[1]210 Y RFC'!C2262</f>
        <v>GUTIERREZ CORTES JOSE GUADALUPE</v>
      </c>
      <c r="E2262" s="28">
        <f>SUMIFS(Tabla16[TASA 16],Tabla16[NUM],Tabla1[[#This Row],[CODIGO]])</f>
        <v>0</v>
      </c>
      <c r="F2262" s="28">
        <f>SUMIFS(Tabla16[TASA 0%],Tabla16[NUM],Tabla1[[#This Row],[CODIGO]])</f>
        <v>0</v>
      </c>
      <c r="G2262" s="28">
        <f>SUMIFS(Tabla16[[EXENTO ]],Tabla16[NUM],Tabla1[[#This Row],[CODIGO]])</f>
        <v>0</v>
      </c>
      <c r="H2262" s="28">
        <f>SUMIFS(Tabla16[IVA],Tabla16[NUM],Tabla1[[#This Row],[CODIGO]])</f>
        <v>0</v>
      </c>
      <c r="I2262" s="28">
        <f>SUMIFS(Tabla16[ISR RET.],Tabla16[NUM],Tabla1[[#This Row],[CODIGO]])</f>
        <v>0</v>
      </c>
      <c r="J2262" s="28">
        <f>SUMIFS(Tabla16[IVA RET.],Tabla16[NUM],Tabla1[[#This Row],[CODIGO]])</f>
        <v>0</v>
      </c>
      <c r="K2262" t="str">
        <f>FIXED(Tabla1[[#This Row],[TASA 16%]],0)</f>
        <v>0</v>
      </c>
      <c r="L2262" t="str">
        <f>FIXED(Tabla1[[#This Row],[TASA 0%]],0)</f>
        <v>0</v>
      </c>
      <c r="M2262" t="str">
        <f>FIXED(Tabla1[[#This Row],[TASA EXE.]],0)</f>
        <v>0</v>
      </c>
      <c r="N2262" t="str">
        <f>FIXED(Tabla1[[#This Row],[IVA]],0)</f>
        <v>0</v>
      </c>
      <c r="O2262" t="str">
        <f>FIXED(Tabla1[[#This Row],[ISR RET]],0)</f>
        <v>0</v>
      </c>
      <c r="P2262" t="str">
        <f>FIXED(Tabla1[[#This Row],[IVA RET]],0)</f>
        <v>0</v>
      </c>
      <c r="R2262" s="35">
        <f>Tabla1[[#This Row],[TASA 16]]*16%</f>
        <v>0</v>
      </c>
    </row>
    <row r="2263" spans="2:18" x14ac:dyDescent="0.25">
      <c r="B2263" t="str">
        <f>'[1]210 Y RFC'!A2263</f>
        <v>KJA881108LH1</v>
      </c>
      <c r="C2263" t="str">
        <f>'[1]210 Y RFC'!B2263</f>
        <v>210-2260</v>
      </c>
      <c r="D2263" t="str">
        <f>'[1]210 Y RFC'!C2263</f>
        <v>KENWORTH DE JALISCO SA DE CV</v>
      </c>
      <c r="E2263" s="28">
        <f>SUMIFS(Tabla16[TASA 16],Tabla16[NUM],Tabla1[[#This Row],[CODIGO]])</f>
        <v>0</v>
      </c>
      <c r="F2263" s="28">
        <f>SUMIFS(Tabla16[TASA 0%],Tabla16[NUM],Tabla1[[#This Row],[CODIGO]])</f>
        <v>0</v>
      </c>
      <c r="G2263" s="28">
        <f>SUMIFS(Tabla16[[EXENTO ]],Tabla16[NUM],Tabla1[[#This Row],[CODIGO]])</f>
        <v>0</v>
      </c>
      <c r="H2263" s="28">
        <f>SUMIFS(Tabla16[IVA],Tabla16[NUM],Tabla1[[#This Row],[CODIGO]])</f>
        <v>0</v>
      </c>
      <c r="I2263" s="28">
        <f>SUMIFS(Tabla16[ISR RET.],Tabla16[NUM],Tabla1[[#This Row],[CODIGO]])</f>
        <v>0</v>
      </c>
      <c r="J2263" s="28">
        <f>SUMIFS(Tabla16[IVA RET.],Tabla16[NUM],Tabla1[[#This Row],[CODIGO]])</f>
        <v>0</v>
      </c>
      <c r="K2263" t="str">
        <f>FIXED(Tabla1[[#This Row],[TASA 16%]],0)</f>
        <v>0</v>
      </c>
      <c r="L2263" t="str">
        <f>FIXED(Tabla1[[#This Row],[TASA 0%]],0)</f>
        <v>0</v>
      </c>
      <c r="M2263" t="str">
        <f>FIXED(Tabla1[[#This Row],[TASA EXE.]],0)</f>
        <v>0</v>
      </c>
      <c r="N2263" t="str">
        <f>FIXED(Tabla1[[#This Row],[IVA]],0)</f>
        <v>0</v>
      </c>
      <c r="O2263" t="str">
        <f>FIXED(Tabla1[[#This Row],[ISR RET]],0)</f>
        <v>0</v>
      </c>
      <c r="P2263" t="str">
        <f>FIXED(Tabla1[[#This Row],[IVA RET]],0)</f>
        <v>0</v>
      </c>
      <c r="R2263" s="35">
        <f>Tabla1[[#This Row],[TASA 16]]*16%</f>
        <v>0</v>
      </c>
    </row>
    <row r="2264" spans="2:18" x14ac:dyDescent="0.25">
      <c r="B2264" t="str">
        <f>'[1]210 Y RFC'!A2264</f>
        <v>KAN020417M50</v>
      </c>
      <c r="C2264" t="str">
        <f>'[1]210 Y RFC'!B2264</f>
        <v>210-2261</v>
      </c>
      <c r="D2264" t="str">
        <f>'[1]210 Y RFC'!C2264</f>
        <v>KANIA Y CO SA DE CV</v>
      </c>
      <c r="E2264" s="28">
        <f>SUMIFS(Tabla16[TASA 16],Tabla16[NUM],Tabla1[[#This Row],[CODIGO]])</f>
        <v>0</v>
      </c>
      <c r="F2264" s="28">
        <f>SUMIFS(Tabla16[TASA 0%],Tabla16[NUM],Tabla1[[#This Row],[CODIGO]])</f>
        <v>0</v>
      </c>
      <c r="G2264" s="28">
        <f>SUMIFS(Tabla16[[EXENTO ]],Tabla16[NUM],Tabla1[[#This Row],[CODIGO]])</f>
        <v>0</v>
      </c>
      <c r="H2264" s="28">
        <f>SUMIFS(Tabla16[IVA],Tabla16[NUM],Tabla1[[#This Row],[CODIGO]])</f>
        <v>0</v>
      </c>
      <c r="I2264" s="28">
        <f>SUMIFS(Tabla16[ISR RET.],Tabla16[NUM],Tabla1[[#This Row],[CODIGO]])</f>
        <v>0</v>
      </c>
      <c r="J2264" s="28">
        <f>SUMIFS(Tabla16[IVA RET.],Tabla16[NUM],Tabla1[[#This Row],[CODIGO]])</f>
        <v>0</v>
      </c>
      <c r="K2264" t="str">
        <f>FIXED(Tabla1[[#This Row],[TASA 16%]],0)</f>
        <v>0</v>
      </c>
      <c r="L2264" t="str">
        <f>FIXED(Tabla1[[#This Row],[TASA 0%]],0)</f>
        <v>0</v>
      </c>
      <c r="M2264" t="str">
        <f>FIXED(Tabla1[[#This Row],[TASA EXE.]],0)</f>
        <v>0</v>
      </c>
      <c r="N2264" t="str">
        <f>FIXED(Tabla1[[#This Row],[IVA]],0)</f>
        <v>0</v>
      </c>
      <c r="O2264" t="str">
        <f>FIXED(Tabla1[[#This Row],[ISR RET]],0)</f>
        <v>0</v>
      </c>
      <c r="P2264" t="str">
        <f>FIXED(Tabla1[[#This Row],[IVA RET]],0)</f>
        <v>0</v>
      </c>
      <c r="R2264" s="35">
        <f>Tabla1[[#This Row],[TASA 16]]*16%</f>
        <v>0</v>
      </c>
    </row>
    <row r="2265" spans="2:18" x14ac:dyDescent="0.25">
      <c r="B2265" t="str">
        <f>'[1]210 Y RFC'!A2265</f>
        <v>CC&amp;080820H90</v>
      </c>
      <c r="C2265" t="str">
        <f>'[1]210 Y RFC'!B2265</f>
        <v>210-2262</v>
      </c>
      <c r="D2265" t="str">
        <f>'[1]210 Y RFC'!C2265</f>
        <v>COMERCIALIZADORA C&amp;R SA DE CV</v>
      </c>
      <c r="E2265" s="28">
        <f>SUMIFS(Tabla16[TASA 16],Tabla16[NUM],Tabla1[[#This Row],[CODIGO]])</f>
        <v>0</v>
      </c>
      <c r="F2265" s="28">
        <f>SUMIFS(Tabla16[TASA 0%],Tabla16[NUM],Tabla1[[#This Row],[CODIGO]])</f>
        <v>0</v>
      </c>
      <c r="G2265" s="28">
        <f>SUMIFS(Tabla16[[EXENTO ]],Tabla16[NUM],Tabla1[[#This Row],[CODIGO]])</f>
        <v>0</v>
      </c>
      <c r="H2265" s="28">
        <f>SUMIFS(Tabla16[IVA],Tabla16[NUM],Tabla1[[#This Row],[CODIGO]])</f>
        <v>0</v>
      </c>
      <c r="I2265" s="28">
        <f>SUMIFS(Tabla16[ISR RET.],Tabla16[NUM],Tabla1[[#This Row],[CODIGO]])</f>
        <v>0</v>
      </c>
      <c r="J2265" s="28">
        <f>SUMIFS(Tabla16[IVA RET.],Tabla16[NUM],Tabla1[[#This Row],[CODIGO]])</f>
        <v>0</v>
      </c>
      <c r="K2265" t="str">
        <f>FIXED(Tabla1[[#This Row],[TASA 16%]],0)</f>
        <v>0</v>
      </c>
      <c r="L2265" t="str">
        <f>FIXED(Tabla1[[#This Row],[TASA 0%]],0)</f>
        <v>0</v>
      </c>
      <c r="M2265" t="str">
        <f>FIXED(Tabla1[[#This Row],[TASA EXE.]],0)</f>
        <v>0</v>
      </c>
      <c r="N2265" t="str">
        <f>FIXED(Tabla1[[#This Row],[IVA]],0)</f>
        <v>0</v>
      </c>
      <c r="O2265" t="str">
        <f>FIXED(Tabla1[[#This Row],[ISR RET]],0)</f>
        <v>0</v>
      </c>
      <c r="P2265" t="str">
        <f>FIXED(Tabla1[[#This Row],[IVA RET]],0)</f>
        <v>0</v>
      </c>
      <c r="R2265" s="35">
        <f>Tabla1[[#This Row],[TASA 16]]*16%</f>
        <v>0</v>
      </c>
    </row>
    <row r="2266" spans="2:18" x14ac:dyDescent="0.25">
      <c r="B2266" t="str">
        <f>'[1]210 Y RFC'!A2266</f>
        <v>GNT090220396</v>
      </c>
      <c r="C2266" t="str">
        <f>'[1]210 Y RFC'!B2266</f>
        <v>210-2263</v>
      </c>
      <c r="D2266" t="str">
        <f>'[1]210 Y RFC'!C2266</f>
        <v>GNT-VAL S DE RL DE CV</v>
      </c>
      <c r="E2266" s="28">
        <f>SUMIFS(Tabla16[TASA 16],Tabla16[NUM],Tabla1[[#This Row],[CODIGO]])</f>
        <v>0</v>
      </c>
      <c r="F2266" s="28">
        <f>SUMIFS(Tabla16[TASA 0%],Tabla16[NUM],Tabla1[[#This Row],[CODIGO]])</f>
        <v>0</v>
      </c>
      <c r="G2266" s="28">
        <f>SUMIFS(Tabla16[[EXENTO ]],Tabla16[NUM],Tabla1[[#This Row],[CODIGO]])</f>
        <v>0</v>
      </c>
      <c r="H2266" s="28">
        <f>SUMIFS(Tabla16[IVA],Tabla16[NUM],Tabla1[[#This Row],[CODIGO]])</f>
        <v>0</v>
      </c>
      <c r="I2266" s="28">
        <f>SUMIFS(Tabla16[ISR RET.],Tabla16[NUM],Tabla1[[#This Row],[CODIGO]])</f>
        <v>0</v>
      </c>
      <c r="J2266" s="28">
        <f>SUMIFS(Tabla16[IVA RET.],Tabla16[NUM],Tabla1[[#This Row],[CODIGO]])</f>
        <v>0</v>
      </c>
      <c r="K2266" t="str">
        <f>FIXED(Tabla1[[#This Row],[TASA 16%]],0)</f>
        <v>0</v>
      </c>
      <c r="L2266" t="str">
        <f>FIXED(Tabla1[[#This Row],[TASA 0%]],0)</f>
        <v>0</v>
      </c>
      <c r="M2266" t="str">
        <f>FIXED(Tabla1[[#This Row],[TASA EXE.]],0)</f>
        <v>0</v>
      </c>
      <c r="N2266" t="str">
        <f>FIXED(Tabla1[[#This Row],[IVA]],0)</f>
        <v>0</v>
      </c>
      <c r="O2266" t="str">
        <f>FIXED(Tabla1[[#This Row],[ISR RET]],0)</f>
        <v>0</v>
      </c>
      <c r="P2266" t="str">
        <f>FIXED(Tabla1[[#This Row],[IVA RET]],0)</f>
        <v>0</v>
      </c>
      <c r="R2266" s="35">
        <f>Tabla1[[#This Row],[TASA 16]]*16%</f>
        <v>0</v>
      </c>
    </row>
    <row r="2267" spans="2:18" x14ac:dyDescent="0.25">
      <c r="B2267" t="str">
        <f>'[1]210 Y RFC'!A2267</f>
        <v>CPR101029BD8</v>
      </c>
      <c r="C2267" t="str">
        <f>'[1]210 Y RFC'!B2267</f>
        <v>210-2264</v>
      </c>
      <c r="D2267" t="str">
        <f>'[1]210 Y RFC'!C2267</f>
        <v>COSMETICA PRINAYAR SA DE CV</v>
      </c>
      <c r="E2267" s="28">
        <f>SUMIFS(Tabla16[TASA 16],Tabla16[NUM],Tabla1[[#This Row],[CODIGO]])</f>
        <v>0</v>
      </c>
      <c r="F2267" s="28">
        <f>SUMIFS(Tabla16[TASA 0%],Tabla16[NUM],Tabla1[[#This Row],[CODIGO]])</f>
        <v>0</v>
      </c>
      <c r="G2267" s="28">
        <f>SUMIFS(Tabla16[[EXENTO ]],Tabla16[NUM],Tabla1[[#This Row],[CODIGO]])</f>
        <v>0</v>
      </c>
      <c r="H2267" s="28">
        <f>SUMIFS(Tabla16[IVA],Tabla16[NUM],Tabla1[[#This Row],[CODIGO]])</f>
        <v>0</v>
      </c>
      <c r="I2267" s="28">
        <f>SUMIFS(Tabla16[ISR RET.],Tabla16[NUM],Tabla1[[#This Row],[CODIGO]])</f>
        <v>0</v>
      </c>
      <c r="J2267" s="28">
        <f>SUMIFS(Tabla16[IVA RET.],Tabla16[NUM],Tabla1[[#This Row],[CODIGO]])</f>
        <v>0</v>
      </c>
      <c r="K2267" t="str">
        <f>FIXED(Tabla1[[#This Row],[TASA 16%]],0)</f>
        <v>0</v>
      </c>
      <c r="L2267" t="str">
        <f>FIXED(Tabla1[[#This Row],[TASA 0%]],0)</f>
        <v>0</v>
      </c>
      <c r="M2267" t="str">
        <f>FIXED(Tabla1[[#This Row],[TASA EXE.]],0)</f>
        <v>0</v>
      </c>
      <c r="N2267" t="str">
        <f>FIXED(Tabla1[[#This Row],[IVA]],0)</f>
        <v>0</v>
      </c>
      <c r="O2267" t="str">
        <f>FIXED(Tabla1[[#This Row],[ISR RET]],0)</f>
        <v>0</v>
      </c>
      <c r="P2267" t="str">
        <f>FIXED(Tabla1[[#This Row],[IVA RET]],0)</f>
        <v>0</v>
      </c>
      <c r="R2267" s="35">
        <f>Tabla1[[#This Row],[TASA 16]]*16%</f>
        <v>0</v>
      </c>
    </row>
    <row r="2268" spans="2:18" x14ac:dyDescent="0.25">
      <c r="B2268" t="str">
        <f>'[1]210 Y RFC'!A2268</f>
        <v>TAPN810702F16</v>
      </c>
      <c r="C2268" t="str">
        <f>'[1]210 Y RFC'!B2268</f>
        <v>210-2265</v>
      </c>
      <c r="D2268" t="str">
        <f>'[1]210 Y RFC'!C2268</f>
        <v>TAPIA PADILLA NANCY FABIOLA</v>
      </c>
      <c r="E2268" s="28">
        <f>SUMIFS(Tabla16[TASA 16],Tabla16[NUM],Tabla1[[#This Row],[CODIGO]])</f>
        <v>0</v>
      </c>
      <c r="F2268" s="28">
        <f>SUMIFS(Tabla16[TASA 0%],Tabla16[NUM],Tabla1[[#This Row],[CODIGO]])</f>
        <v>0</v>
      </c>
      <c r="G2268" s="28">
        <f>SUMIFS(Tabla16[[EXENTO ]],Tabla16[NUM],Tabla1[[#This Row],[CODIGO]])</f>
        <v>0</v>
      </c>
      <c r="H2268" s="28">
        <f>SUMIFS(Tabla16[IVA],Tabla16[NUM],Tabla1[[#This Row],[CODIGO]])</f>
        <v>0</v>
      </c>
      <c r="I2268" s="28">
        <f>SUMIFS(Tabla16[ISR RET.],Tabla16[NUM],Tabla1[[#This Row],[CODIGO]])</f>
        <v>0</v>
      </c>
      <c r="J2268" s="28">
        <f>SUMIFS(Tabla16[IVA RET.],Tabla16[NUM],Tabla1[[#This Row],[CODIGO]])</f>
        <v>0</v>
      </c>
      <c r="K2268" t="str">
        <f>FIXED(Tabla1[[#This Row],[TASA 16%]],0)</f>
        <v>0</v>
      </c>
      <c r="L2268" t="str">
        <f>FIXED(Tabla1[[#This Row],[TASA 0%]],0)</f>
        <v>0</v>
      </c>
      <c r="M2268" t="str">
        <f>FIXED(Tabla1[[#This Row],[TASA EXE.]],0)</f>
        <v>0</v>
      </c>
      <c r="N2268" t="str">
        <f>FIXED(Tabla1[[#This Row],[IVA]],0)</f>
        <v>0</v>
      </c>
      <c r="O2268" t="str">
        <f>FIXED(Tabla1[[#This Row],[ISR RET]],0)</f>
        <v>0</v>
      </c>
      <c r="P2268" t="str">
        <f>FIXED(Tabla1[[#This Row],[IVA RET]],0)</f>
        <v>0</v>
      </c>
      <c r="R2268" s="35">
        <f>Tabla1[[#This Row],[TASA 16]]*16%</f>
        <v>0</v>
      </c>
    </row>
    <row r="2269" spans="2:18" x14ac:dyDescent="0.25">
      <c r="B2269" t="str">
        <f>'[1]210 Y RFC'!A2269</f>
        <v>AALS600317381</v>
      </c>
      <c r="C2269" t="str">
        <f>'[1]210 Y RFC'!B2269</f>
        <v>210-2266</v>
      </c>
      <c r="D2269" t="str">
        <f>'[1]210 Y RFC'!C2269</f>
        <v>ANAYA LARA MA SOCORRO</v>
      </c>
      <c r="E2269" s="28">
        <f>SUMIFS(Tabla16[TASA 16],Tabla16[NUM],Tabla1[[#This Row],[CODIGO]])</f>
        <v>0</v>
      </c>
      <c r="F2269" s="28">
        <f>SUMIFS(Tabla16[TASA 0%],Tabla16[NUM],Tabla1[[#This Row],[CODIGO]])</f>
        <v>0</v>
      </c>
      <c r="G2269" s="28">
        <f>SUMIFS(Tabla16[[EXENTO ]],Tabla16[NUM],Tabla1[[#This Row],[CODIGO]])</f>
        <v>0</v>
      </c>
      <c r="H2269" s="28">
        <f>SUMIFS(Tabla16[IVA],Tabla16[NUM],Tabla1[[#This Row],[CODIGO]])</f>
        <v>0</v>
      </c>
      <c r="I2269" s="28">
        <f>SUMIFS(Tabla16[ISR RET.],Tabla16[NUM],Tabla1[[#This Row],[CODIGO]])</f>
        <v>0</v>
      </c>
      <c r="J2269" s="28">
        <f>SUMIFS(Tabla16[IVA RET.],Tabla16[NUM],Tabla1[[#This Row],[CODIGO]])</f>
        <v>0</v>
      </c>
      <c r="K2269" t="str">
        <f>FIXED(Tabla1[[#This Row],[TASA 16%]],0)</f>
        <v>0</v>
      </c>
      <c r="L2269" t="str">
        <f>FIXED(Tabla1[[#This Row],[TASA 0%]],0)</f>
        <v>0</v>
      </c>
      <c r="M2269" t="str">
        <f>FIXED(Tabla1[[#This Row],[TASA EXE.]],0)</f>
        <v>0</v>
      </c>
      <c r="N2269" t="str">
        <f>FIXED(Tabla1[[#This Row],[IVA]],0)</f>
        <v>0</v>
      </c>
      <c r="O2269" t="str">
        <f>FIXED(Tabla1[[#This Row],[ISR RET]],0)</f>
        <v>0</v>
      </c>
      <c r="P2269" t="str">
        <f>FIXED(Tabla1[[#This Row],[IVA RET]],0)</f>
        <v>0</v>
      </c>
      <c r="R2269" s="35">
        <f>Tabla1[[#This Row],[TASA 16]]*16%</f>
        <v>0</v>
      </c>
    </row>
    <row r="2270" spans="2:18" x14ac:dyDescent="0.25">
      <c r="B2270" t="str">
        <f>'[1]210 Y RFC'!A2270</f>
        <v>ITM0908245A2</v>
      </c>
      <c r="C2270" t="str">
        <f>'[1]210 Y RFC'!B2270</f>
        <v>210-2267</v>
      </c>
      <c r="D2270" t="str">
        <f>'[1]210 Y RFC'!C2270</f>
        <v>INYECCIONES TERMICAS DE MEXICO SA DE CV</v>
      </c>
      <c r="E2270" s="28">
        <f>SUMIFS(Tabla16[TASA 16],Tabla16[NUM],Tabla1[[#This Row],[CODIGO]])</f>
        <v>0</v>
      </c>
      <c r="F2270" s="28">
        <f>SUMIFS(Tabla16[TASA 0%],Tabla16[NUM],Tabla1[[#This Row],[CODIGO]])</f>
        <v>0</v>
      </c>
      <c r="G2270" s="28">
        <f>SUMIFS(Tabla16[[EXENTO ]],Tabla16[NUM],Tabla1[[#This Row],[CODIGO]])</f>
        <v>0</v>
      </c>
      <c r="H2270" s="28">
        <f>SUMIFS(Tabla16[IVA],Tabla16[NUM],Tabla1[[#This Row],[CODIGO]])</f>
        <v>0</v>
      </c>
      <c r="I2270" s="28">
        <f>SUMIFS(Tabla16[ISR RET.],Tabla16[NUM],Tabla1[[#This Row],[CODIGO]])</f>
        <v>0</v>
      </c>
      <c r="J2270" s="28">
        <f>SUMIFS(Tabla16[IVA RET.],Tabla16[NUM],Tabla1[[#This Row],[CODIGO]])</f>
        <v>0</v>
      </c>
      <c r="K2270" t="str">
        <f>FIXED(Tabla1[[#This Row],[TASA 16%]],0)</f>
        <v>0</v>
      </c>
      <c r="L2270" t="str">
        <f>FIXED(Tabla1[[#This Row],[TASA 0%]],0)</f>
        <v>0</v>
      </c>
      <c r="M2270" t="str">
        <f>FIXED(Tabla1[[#This Row],[TASA EXE.]],0)</f>
        <v>0</v>
      </c>
      <c r="N2270" t="str">
        <f>FIXED(Tabla1[[#This Row],[IVA]],0)</f>
        <v>0</v>
      </c>
      <c r="O2270" t="str">
        <f>FIXED(Tabla1[[#This Row],[ISR RET]],0)</f>
        <v>0</v>
      </c>
      <c r="P2270" t="str">
        <f>FIXED(Tabla1[[#This Row],[IVA RET]],0)</f>
        <v>0</v>
      </c>
      <c r="R2270" s="35">
        <f>Tabla1[[#This Row],[TASA 16]]*16%</f>
        <v>0</v>
      </c>
    </row>
    <row r="2271" spans="2:18" x14ac:dyDescent="0.25">
      <c r="B2271" t="str">
        <f>'[1]210 Y RFC'!A2271</f>
        <v>SPI070504UD2</v>
      </c>
      <c r="C2271" t="str">
        <f>'[1]210 Y RFC'!B2271</f>
        <v>210-2268</v>
      </c>
      <c r="D2271" t="str">
        <f>'[1]210 Y RFC'!C2271</f>
        <v>SEDA PURE INTERNACIONAL SA DE CV</v>
      </c>
      <c r="E2271" s="28">
        <f>SUMIFS(Tabla16[TASA 16],Tabla16[NUM],Tabla1[[#This Row],[CODIGO]])</f>
        <v>0</v>
      </c>
      <c r="F2271" s="28">
        <f>SUMIFS(Tabla16[TASA 0%],Tabla16[NUM],Tabla1[[#This Row],[CODIGO]])</f>
        <v>0</v>
      </c>
      <c r="G2271" s="28">
        <f>SUMIFS(Tabla16[[EXENTO ]],Tabla16[NUM],Tabla1[[#This Row],[CODIGO]])</f>
        <v>0</v>
      </c>
      <c r="H2271" s="28">
        <f>SUMIFS(Tabla16[IVA],Tabla16[NUM],Tabla1[[#This Row],[CODIGO]])</f>
        <v>0</v>
      </c>
      <c r="I2271" s="28">
        <f>SUMIFS(Tabla16[ISR RET.],Tabla16[NUM],Tabla1[[#This Row],[CODIGO]])</f>
        <v>0</v>
      </c>
      <c r="J2271" s="28">
        <f>SUMIFS(Tabla16[IVA RET.],Tabla16[NUM],Tabla1[[#This Row],[CODIGO]])</f>
        <v>0</v>
      </c>
      <c r="K2271" t="str">
        <f>FIXED(Tabla1[[#This Row],[TASA 16%]],0)</f>
        <v>0</v>
      </c>
      <c r="L2271" t="str">
        <f>FIXED(Tabla1[[#This Row],[TASA 0%]],0)</f>
        <v>0</v>
      </c>
      <c r="M2271" t="str">
        <f>FIXED(Tabla1[[#This Row],[TASA EXE.]],0)</f>
        <v>0</v>
      </c>
      <c r="N2271" t="str">
        <f>FIXED(Tabla1[[#This Row],[IVA]],0)</f>
        <v>0</v>
      </c>
      <c r="O2271" t="str">
        <f>FIXED(Tabla1[[#This Row],[ISR RET]],0)</f>
        <v>0</v>
      </c>
      <c r="P2271" t="str">
        <f>FIXED(Tabla1[[#This Row],[IVA RET]],0)</f>
        <v>0</v>
      </c>
      <c r="R2271" s="35">
        <f>Tabla1[[#This Row],[TASA 16]]*16%</f>
        <v>0</v>
      </c>
    </row>
    <row r="2272" spans="2:18" x14ac:dyDescent="0.25">
      <c r="B2272" t="str">
        <f>'[1]210 Y RFC'!A2272</f>
        <v>MEGC710330EY2</v>
      </c>
      <c r="C2272" t="str">
        <f>'[1]210 Y RFC'!B2272</f>
        <v>210-2269</v>
      </c>
      <c r="D2272" t="str">
        <f>'[1]210 Y RFC'!C2272</f>
        <v>MEDINA GARCIA JOSE CARLOS</v>
      </c>
      <c r="E2272" s="28">
        <f>SUMIFS(Tabla16[TASA 16],Tabla16[NUM],Tabla1[[#This Row],[CODIGO]])</f>
        <v>0</v>
      </c>
      <c r="F2272" s="28">
        <f>SUMIFS(Tabla16[TASA 0%],Tabla16[NUM],Tabla1[[#This Row],[CODIGO]])</f>
        <v>0</v>
      </c>
      <c r="G2272" s="28">
        <f>SUMIFS(Tabla16[[EXENTO ]],Tabla16[NUM],Tabla1[[#This Row],[CODIGO]])</f>
        <v>0</v>
      </c>
      <c r="H2272" s="28">
        <f>SUMIFS(Tabla16[IVA],Tabla16[NUM],Tabla1[[#This Row],[CODIGO]])</f>
        <v>0</v>
      </c>
      <c r="I2272" s="28">
        <f>SUMIFS(Tabla16[ISR RET.],Tabla16[NUM],Tabla1[[#This Row],[CODIGO]])</f>
        <v>0</v>
      </c>
      <c r="J2272" s="28">
        <f>SUMIFS(Tabla16[IVA RET.],Tabla16[NUM],Tabla1[[#This Row],[CODIGO]])</f>
        <v>0</v>
      </c>
      <c r="K2272" t="str">
        <f>FIXED(Tabla1[[#This Row],[TASA 16%]],0)</f>
        <v>0</v>
      </c>
      <c r="L2272" t="str">
        <f>FIXED(Tabla1[[#This Row],[TASA 0%]],0)</f>
        <v>0</v>
      </c>
      <c r="M2272" t="str">
        <f>FIXED(Tabla1[[#This Row],[TASA EXE.]],0)</f>
        <v>0</v>
      </c>
      <c r="N2272" t="str">
        <f>FIXED(Tabla1[[#This Row],[IVA]],0)</f>
        <v>0</v>
      </c>
      <c r="O2272" t="str">
        <f>FIXED(Tabla1[[#This Row],[ISR RET]],0)</f>
        <v>0</v>
      </c>
      <c r="P2272" t="str">
        <f>FIXED(Tabla1[[#This Row],[IVA RET]],0)</f>
        <v>0</v>
      </c>
      <c r="R2272" s="35">
        <f>Tabla1[[#This Row],[TASA 16]]*16%</f>
        <v>0</v>
      </c>
    </row>
    <row r="2273" spans="2:20" x14ac:dyDescent="0.25">
      <c r="B2273" t="str">
        <f>'[1]210 Y RFC'!A2273</f>
        <v>NST101025KS0</v>
      </c>
      <c r="C2273" t="str">
        <f>'[1]210 Y RFC'!B2273</f>
        <v>210-2270</v>
      </c>
      <c r="D2273" t="str">
        <f>'[1]210 Y RFC'!C2273</f>
        <v>NATURAL STAR SA DE CV</v>
      </c>
      <c r="E2273" s="28">
        <f>SUMIFS(Tabla16[TASA 16],Tabla16[NUM],Tabla1[[#This Row],[CODIGO]])</f>
        <v>0</v>
      </c>
      <c r="F2273" s="28">
        <f>SUMIFS(Tabla16[TASA 0%],Tabla16[NUM],Tabla1[[#This Row],[CODIGO]])</f>
        <v>0</v>
      </c>
      <c r="G2273" s="28">
        <f>SUMIFS(Tabla16[[EXENTO ]],Tabla16[NUM],Tabla1[[#This Row],[CODIGO]])</f>
        <v>0</v>
      </c>
      <c r="H2273" s="28">
        <f>SUMIFS(Tabla16[IVA],Tabla16[NUM],Tabla1[[#This Row],[CODIGO]])</f>
        <v>0</v>
      </c>
      <c r="I2273" s="28">
        <f>SUMIFS(Tabla16[ISR RET.],Tabla16[NUM],Tabla1[[#This Row],[CODIGO]])</f>
        <v>0</v>
      </c>
      <c r="J2273" s="28">
        <f>SUMIFS(Tabla16[IVA RET.],Tabla16[NUM],Tabla1[[#This Row],[CODIGO]])</f>
        <v>0</v>
      </c>
      <c r="K2273" t="str">
        <f>FIXED(Tabla1[[#This Row],[TASA 16%]],0)</f>
        <v>0</v>
      </c>
      <c r="L2273" t="str">
        <f>FIXED(Tabla1[[#This Row],[TASA 0%]],0)</f>
        <v>0</v>
      </c>
      <c r="M2273" t="str">
        <f>FIXED(Tabla1[[#This Row],[TASA EXE.]],0)</f>
        <v>0</v>
      </c>
      <c r="N2273" t="str">
        <f>FIXED(Tabla1[[#This Row],[IVA]],0)</f>
        <v>0</v>
      </c>
      <c r="O2273" t="str">
        <f>FIXED(Tabla1[[#This Row],[ISR RET]],0)</f>
        <v>0</v>
      </c>
      <c r="P2273" t="str">
        <f>FIXED(Tabla1[[#This Row],[IVA RET]],0)</f>
        <v>0</v>
      </c>
      <c r="R2273" s="35">
        <f>Tabla1[[#This Row],[TASA 16]]*16%</f>
        <v>0</v>
      </c>
    </row>
    <row r="2274" spans="2:20" x14ac:dyDescent="0.25">
      <c r="B2274" t="str">
        <f>'[1]210 Y RFC'!A2274</f>
        <v>BAL020930EL9</v>
      </c>
      <c r="C2274" t="str">
        <f>'[1]210 Y RFC'!B2274</f>
        <v>210-2271</v>
      </c>
      <c r="D2274" t="str">
        <f>'[1]210 Y RFC'!C2274</f>
        <v>BOLSAS DE LOS ALTOS S DE RL DE CV</v>
      </c>
      <c r="E2274" s="28">
        <f>SUMIFS(Tabla16[TASA 16],Tabla16[NUM],Tabla1[[#This Row],[CODIGO]])</f>
        <v>0</v>
      </c>
      <c r="F2274" s="28">
        <f>SUMIFS(Tabla16[TASA 0%],Tabla16[NUM],Tabla1[[#This Row],[CODIGO]])</f>
        <v>0</v>
      </c>
      <c r="G2274" s="28">
        <f>SUMIFS(Tabla16[[EXENTO ]],Tabla16[NUM],Tabla1[[#This Row],[CODIGO]])</f>
        <v>0</v>
      </c>
      <c r="H2274" s="28">
        <f>SUMIFS(Tabla16[IVA],Tabla16[NUM],Tabla1[[#This Row],[CODIGO]])</f>
        <v>0</v>
      </c>
      <c r="I2274" s="28">
        <f>SUMIFS(Tabla16[ISR RET.],Tabla16[NUM],Tabla1[[#This Row],[CODIGO]])</f>
        <v>0</v>
      </c>
      <c r="J2274" s="28">
        <f>SUMIFS(Tabla16[IVA RET.],Tabla16[NUM],Tabla1[[#This Row],[CODIGO]])</f>
        <v>0</v>
      </c>
      <c r="K2274" t="str">
        <f>FIXED(Tabla1[[#This Row],[TASA 16%]],0)</f>
        <v>0</v>
      </c>
      <c r="L2274" t="str">
        <f>FIXED(Tabla1[[#This Row],[TASA 0%]],0)</f>
        <v>0</v>
      </c>
      <c r="M2274" t="str">
        <f>FIXED(Tabla1[[#This Row],[TASA EXE.]],0)</f>
        <v>0</v>
      </c>
      <c r="N2274" t="str">
        <f>FIXED(Tabla1[[#This Row],[IVA]],0)</f>
        <v>0</v>
      </c>
      <c r="O2274" t="str">
        <f>FIXED(Tabla1[[#This Row],[ISR RET]],0)</f>
        <v>0</v>
      </c>
      <c r="P2274" t="str">
        <f>FIXED(Tabla1[[#This Row],[IVA RET]],0)</f>
        <v>0</v>
      </c>
      <c r="R2274" s="35">
        <f>Tabla1[[#This Row],[TASA 16]]*16%</f>
        <v>0</v>
      </c>
      <c r="T2274" s="67"/>
    </row>
    <row r="2275" spans="2:20" x14ac:dyDescent="0.25">
      <c r="B2275" t="str">
        <f>'[1]210 Y RFC'!A2275</f>
        <v>EUPF671004360</v>
      </c>
      <c r="C2275" t="str">
        <f>'[1]210 Y RFC'!B2275</f>
        <v>210-2272</v>
      </c>
      <c r="D2275" t="str">
        <f>'[1]210 Y RFC'!C2275</f>
        <v>ESQUIVIAS PEREZ FRANCISCO</v>
      </c>
      <c r="E2275" s="28">
        <f>SUMIFS(Tabla16[TASA 16],Tabla16[NUM],Tabla1[[#This Row],[CODIGO]])</f>
        <v>21379.0625</v>
      </c>
      <c r="F2275" s="28">
        <f>SUMIFS(Tabla16[TASA 0%],Tabla16[NUM],Tabla1[[#This Row],[CODIGO]])</f>
        <v>-5.2500000000236469E-2</v>
      </c>
      <c r="G2275" s="28">
        <f>SUMIFS(Tabla16[[EXENTO ]],Tabla16[NUM],Tabla1[[#This Row],[CODIGO]])</f>
        <v>0</v>
      </c>
      <c r="H2275" s="28">
        <f>SUMIFS(Tabla16[IVA],Tabla16[NUM],Tabla1[[#This Row],[CODIGO]])</f>
        <v>3420.65</v>
      </c>
      <c r="I2275" s="28">
        <f>SUMIFS(Tabla16[ISR RET.],Tabla16[NUM],Tabla1[[#This Row],[CODIGO]])</f>
        <v>0</v>
      </c>
      <c r="J2275" s="28">
        <f>SUMIFS(Tabla16[IVA RET.],Tabla16[NUM],Tabla1[[#This Row],[CODIGO]])</f>
        <v>0</v>
      </c>
      <c r="K2275" t="str">
        <f>FIXED(Tabla1[[#This Row],[TASA 16%]],0)</f>
        <v>21,379</v>
      </c>
      <c r="L2275" t="str">
        <f>FIXED(Tabla1[[#This Row],[TASA 0%]],0)</f>
        <v>0</v>
      </c>
      <c r="M2275" t="str">
        <f>FIXED(Tabla1[[#This Row],[TASA EXE.]],0)</f>
        <v>0</v>
      </c>
      <c r="N2275" t="str">
        <f>FIXED(Tabla1[[#This Row],[IVA]],0)</f>
        <v>3,421</v>
      </c>
      <c r="O2275" t="str">
        <f>FIXED(Tabla1[[#This Row],[ISR RET]],0)</f>
        <v>0</v>
      </c>
      <c r="P2275" t="str">
        <f>FIXED(Tabla1[[#This Row],[IVA RET]],0)</f>
        <v>0</v>
      </c>
      <c r="R2275" s="35">
        <f>Tabla1[[#This Row],[TASA 16]]*16%</f>
        <v>3420.64</v>
      </c>
    </row>
    <row r="2276" spans="2:20" x14ac:dyDescent="0.25">
      <c r="B2276" t="str">
        <f>'[1]210 Y RFC'!A2276</f>
        <v>GASA771212497</v>
      </c>
      <c r="C2276" t="str">
        <f>'[1]210 Y RFC'!B2276</f>
        <v>210-2273</v>
      </c>
      <c r="D2276" t="str">
        <f>'[1]210 Y RFC'!C2276</f>
        <v>GARCIA SANCHEZ JOSE ANTONIO</v>
      </c>
      <c r="E2276" s="28">
        <f>SUMIFS(Tabla16[TASA 16],Tabla16[NUM],Tabla1[[#This Row],[CODIGO]])</f>
        <v>0</v>
      </c>
      <c r="F2276" s="28">
        <f>SUMIFS(Tabla16[TASA 0%],Tabla16[NUM],Tabla1[[#This Row],[CODIGO]])</f>
        <v>0</v>
      </c>
      <c r="G2276" s="28">
        <f>SUMIFS(Tabla16[[EXENTO ]],Tabla16[NUM],Tabla1[[#This Row],[CODIGO]])</f>
        <v>0</v>
      </c>
      <c r="H2276" s="28">
        <f>SUMIFS(Tabla16[IVA],Tabla16[NUM],Tabla1[[#This Row],[CODIGO]])</f>
        <v>0</v>
      </c>
      <c r="I2276" s="28">
        <f>SUMIFS(Tabla16[ISR RET.],Tabla16[NUM],Tabla1[[#This Row],[CODIGO]])</f>
        <v>0</v>
      </c>
      <c r="J2276" s="28">
        <f>SUMIFS(Tabla16[IVA RET.],Tabla16[NUM],Tabla1[[#This Row],[CODIGO]])</f>
        <v>0</v>
      </c>
      <c r="K2276" t="str">
        <f>FIXED(Tabla1[[#This Row],[TASA 16%]],0)</f>
        <v>0</v>
      </c>
      <c r="L2276" t="str">
        <f>FIXED(Tabla1[[#This Row],[TASA 0%]],0)</f>
        <v>0</v>
      </c>
      <c r="M2276" t="str">
        <f>FIXED(Tabla1[[#This Row],[TASA EXE.]],0)</f>
        <v>0</v>
      </c>
      <c r="N2276" t="str">
        <f>FIXED(Tabla1[[#This Row],[IVA]],0)</f>
        <v>0</v>
      </c>
      <c r="O2276" t="str">
        <f>FIXED(Tabla1[[#This Row],[ISR RET]],0)</f>
        <v>0</v>
      </c>
      <c r="P2276" t="str">
        <f>FIXED(Tabla1[[#This Row],[IVA RET]],0)</f>
        <v>0</v>
      </c>
      <c r="R2276" s="35">
        <f>Tabla1[[#This Row],[TASA 16]]*16%</f>
        <v>0</v>
      </c>
    </row>
    <row r="2277" spans="2:20" x14ac:dyDescent="0.25">
      <c r="B2277" t="str">
        <f>'[1]210 Y RFC'!A2277</f>
        <v>SIS110615398</v>
      </c>
      <c r="C2277" t="str">
        <f>'[1]210 Y RFC'!B2277</f>
        <v>210-2274</v>
      </c>
      <c r="D2277" t="str">
        <f>'[1]210 Y RFC'!C2277</f>
        <v>SISNEL SA DE CV</v>
      </c>
      <c r="E2277" s="28">
        <f>SUMIFS(Tabla16[TASA 16],Tabla16[NUM],Tabla1[[#This Row],[CODIGO]])</f>
        <v>0</v>
      </c>
      <c r="F2277" s="28">
        <f>SUMIFS(Tabla16[TASA 0%],Tabla16[NUM],Tabla1[[#This Row],[CODIGO]])</f>
        <v>0</v>
      </c>
      <c r="G2277" s="28">
        <f>SUMIFS(Tabla16[[EXENTO ]],Tabla16[NUM],Tabla1[[#This Row],[CODIGO]])</f>
        <v>0</v>
      </c>
      <c r="H2277" s="28">
        <f>SUMIFS(Tabla16[IVA],Tabla16[NUM],Tabla1[[#This Row],[CODIGO]])</f>
        <v>0</v>
      </c>
      <c r="I2277" s="28">
        <f>SUMIFS(Tabla16[ISR RET.],Tabla16[NUM],Tabla1[[#This Row],[CODIGO]])</f>
        <v>0</v>
      </c>
      <c r="J2277" s="28">
        <f>SUMIFS(Tabla16[IVA RET.],Tabla16[NUM],Tabla1[[#This Row],[CODIGO]])</f>
        <v>0</v>
      </c>
      <c r="K2277" t="str">
        <f>FIXED(Tabla1[[#This Row],[TASA 16%]],0)</f>
        <v>0</v>
      </c>
      <c r="L2277" t="str">
        <f>FIXED(Tabla1[[#This Row],[TASA 0%]],0)</f>
        <v>0</v>
      </c>
      <c r="M2277" t="str">
        <f>FIXED(Tabla1[[#This Row],[TASA EXE.]],0)</f>
        <v>0</v>
      </c>
      <c r="N2277" t="str">
        <f>FIXED(Tabla1[[#This Row],[IVA]],0)</f>
        <v>0</v>
      </c>
      <c r="O2277" t="str">
        <f>FIXED(Tabla1[[#This Row],[ISR RET]],0)</f>
        <v>0</v>
      </c>
      <c r="P2277" t="str">
        <f>FIXED(Tabla1[[#This Row],[IVA RET]],0)</f>
        <v>0</v>
      </c>
      <c r="R2277" s="35">
        <f>Tabla1[[#This Row],[TASA 16]]*16%</f>
        <v>0</v>
      </c>
    </row>
    <row r="2278" spans="2:20" x14ac:dyDescent="0.25">
      <c r="B2278" t="str">
        <f>'[1]210 Y RFC'!A2278</f>
        <v>AOC890914S23</v>
      </c>
      <c r="C2278" t="str">
        <f>'[1]210 Y RFC'!B2278</f>
        <v>210-2275</v>
      </c>
      <c r="D2278" t="str">
        <f>'[1]210 Y RFC'!C2278</f>
        <v>AVICAR OCCIDENTE SA DE CV</v>
      </c>
      <c r="E2278" s="28">
        <f>SUMIFS(Tabla16[TASA 16],Tabla16[NUM],Tabla1[[#This Row],[CODIGO]])</f>
        <v>0</v>
      </c>
      <c r="F2278" s="28">
        <f>SUMIFS(Tabla16[TASA 0%],Tabla16[NUM],Tabla1[[#This Row],[CODIGO]])</f>
        <v>0</v>
      </c>
      <c r="G2278" s="28">
        <f>SUMIFS(Tabla16[[EXENTO ]],Tabla16[NUM],Tabla1[[#This Row],[CODIGO]])</f>
        <v>0</v>
      </c>
      <c r="H2278" s="28">
        <f>SUMIFS(Tabla16[IVA],Tabla16[NUM],Tabla1[[#This Row],[CODIGO]])</f>
        <v>0</v>
      </c>
      <c r="I2278" s="28">
        <f>SUMIFS(Tabla16[ISR RET.],Tabla16[NUM],Tabla1[[#This Row],[CODIGO]])</f>
        <v>0</v>
      </c>
      <c r="J2278" s="28">
        <f>SUMIFS(Tabla16[IVA RET.],Tabla16[NUM],Tabla1[[#This Row],[CODIGO]])</f>
        <v>0</v>
      </c>
      <c r="K2278" t="str">
        <f>FIXED(Tabla1[[#This Row],[TASA 16%]],0)</f>
        <v>0</v>
      </c>
      <c r="L2278" t="str">
        <f>FIXED(Tabla1[[#This Row],[TASA 0%]],0)</f>
        <v>0</v>
      </c>
      <c r="M2278" t="str">
        <f>FIXED(Tabla1[[#This Row],[TASA EXE.]],0)</f>
        <v>0</v>
      </c>
      <c r="N2278" t="str">
        <f>FIXED(Tabla1[[#This Row],[IVA]],0)</f>
        <v>0</v>
      </c>
      <c r="O2278" t="str">
        <f>FIXED(Tabla1[[#This Row],[ISR RET]],0)</f>
        <v>0</v>
      </c>
      <c r="P2278" t="str">
        <f>FIXED(Tabla1[[#This Row],[IVA RET]],0)</f>
        <v>0</v>
      </c>
      <c r="R2278" s="35">
        <f>Tabla1[[#This Row],[TASA 16]]*16%</f>
        <v>0</v>
      </c>
    </row>
    <row r="2279" spans="2:20" x14ac:dyDescent="0.25">
      <c r="B2279" t="str">
        <f>'[1]210 Y RFC'!A2279</f>
        <v>LOMR790113EV5</v>
      </c>
      <c r="C2279" t="str">
        <f>'[1]210 Y RFC'!B2279</f>
        <v>210-2276</v>
      </c>
      <c r="D2279" t="str">
        <f>'[1]210 Y RFC'!C2279</f>
        <v>LOPEZ MARTINEZ ROCIO</v>
      </c>
      <c r="E2279" s="28">
        <f>SUMIFS(Tabla16[TASA 16],Tabla16[NUM],Tabla1[[#This Row],[CODIGO]])</f>
        <v>0</v>
      </c>
      <c r="F2279" s="28">
        <f>SUMIFS(Tabla16[TASA 0%],Tabla16[NUM],Tabla1[[#This Row],[CODIGO]])</f>
        <v>0</v>
      </c>
      <c r="G2279" s="28">
        <f>SUMIFS(Tabla16[[EXENTO ]],Tabla16[NUM],Tabla1[[#This Row],[CODIGO]])</f>
        <v>0</v>
      </c>
      <c r="H2279" s="28">
        <f>SUMIFS(Tabla16[IVA],Tabla16[NUM],Tabla1[[#This Row],[CODIGO]])</f>
        <v>0</v>
      </c>
      <c r="I2279" s="28">
        <f>SUMIFS(Tabla16[ISR RET.],Tabla16[NUM],Tabla1[[#This Row],[CODIGO]])</f>
        <v>0</v>
      </c>
      <c r="J2279" s="28">
        <f>SUMIFS(Tabla16[IVA RET.],Tabla16[NUM],Tabla1[[#This Row],[CODIGO]])</f>
        <v>0</v>
      </c>
      <c r="K2279" t="str">
        <f>FIXED(Tabla1[[#This Row],[TASA 16%]],0)</f>
        <v>0</v>
      </c>
      <c r="L2279" t="str">
        <f>FIXED(Tabla1[[#This Row],[TASA 0%]],0)</f>
        <v>0</v>
      </c>
      <c r="M2279" t="str">
        <f>FIXED(Tabla1[[#This Row],[TASA EXE.]],0)</f>
        <v>0</v>
      </c>
      <c r="N2279" t="str">
        <f>FIXED(Tabla1[[#This Row],[IVA]],0)</f>
        <v>0</v>
      </c>
      <c r="O2279" t="str">
        <f>FIXED(Tabla1[[#This Row],[ISR RET]],0)</f>
        <v>0</v>
      </c>
      <c r="P2279" t="str">
        <f>FIXED(Tabla1[[#This Row],[IVA RET]],0)</f>
        <v>0</v>
      </c>
      <c r="R2279" s="35">
        <f>Tabla1[[#This Row],[TASA 16]]*16%</f>
        <v>0</v>
      </c>
    </row>
    <row r="2280" spans="2:20" x14ac:dyDescent="0.25">
      <c r="B2280" t="str">
        <f>'[1]210 Y RFC'!A2280</f>
        <v>CAMS630719B18</v>
      </c>
      <c r="C2280" t="str">
        <f>'[1]210 Y RFC'!B2280</f>
        <v>210-2277</v>
      </c>
      <c r="D2280" t="str">
        <f>'[1]210 Y RFC'!C2280</f>
        <v>CASILLAS MUÑOZ SERGIO</v>
      </c>
      <c r="E2280" s="28">
        <f>SUMIFS(Tabla16[TASA 16],Tabla16[NUM],Tabla1[[#This Row],[CODIGO]])</f>
        <v>0</v>
      </c>
      <c r="F2280" s="28">
        <f>SUMIFS(Tabla16[TASA 0%],Tabla16[NUM],Tabla1[[#This Row],[CODIGO]])</f>
        <v>0</v>
      </c>
      <c r="G2280" s="28">
        <f>SUMIFS(Tabla16[[EXENTO ]],Tabla16[NUM],Tabla1[[#This Row],[CODIGO]])</f>
        <v>0</v>
      </c>
      <c r="H2280" s="28">
        <f>SUMIFS(Tabla16[IVA],Tabla16[NUM],Tabla1[[#This Row],[CODIGO]])</f>
        <v>0</v>
      </c>
      <c r="I2280" s="28">
        <f>SUMIFS(Tabla16[ISR RET.],Tabla16[NUM],Tabla1[[#This Row],[CODIGO]])</f>
        <v>0</v>
      </c>
      <c r="J2280" s="28">
        <f>SUMIFS(Tabla16[IVA RET.],Tabla16[NUM],Tabla1[[#This Row],[CODIGO]])</f>
        <v>0</v>
      </c>
      <c r="K2280" t="str">
        <f>FIXED(Tabla1[[#This Row],[TASA 16%]],0)</f>
        <v>0</v>
      </c>
      <c r="L2280" t="str">
        <f>FIXED(Tabla1[[#This Row],[TASA 0%]],0)</f>
        <v>0</v>
      </c>
      <c r="M2280" t="str">
        <f>FIXED(Tabla1[[#This Row],[TASA EXE.]],0)</f>
        <v>0</v>
      </c>
      <c r="N2280" t="str">
        <f>FIXED(Tabla1[[#This Row],[IVA]],0)</f>
        <v>0</v>
      </c>
      <c r="O2280" t="str">
        <f>FIXED(Tabla1[[#This Row],[ISR RET]],0)</f>
        <v>0</v>
      </c>
      <c r="P2280" t="str">
        <f>FIXED(Tabla1[[#This Row],[IVA RET]],0)</f>
        <v>0</v>
      </c>
      <c r="R2280" s="35">
        <f>Tabla1[[#This Row],[TASA 16]]*16%</f>
        <v>0</v>
      </c>
    </row>
    <row r="2281" spans="2:20" x14ac:dyDescent="0.25">
      <c r="B2281" t="str">
        <f>'[1]210 Y RFC'!A2281</f>
        <v>CAM020111624</v>
      </c>
      <c r="C2281" t="str">
        <f>'[1]210 Y RFC'!B2281</f>
        <v>210-2278</v>
      </c>
      <c r="D2281" t="str">
        <f>'[1]210 Y RFC'!C2281</f>
        <v>POR CAMPECHE S DE RL DE CV</v>
      </c>
      <c r="E2281" s="28">
        <f>SUMIFS(Tabla16[TASA 16],Tabla16[NUM],Tabla1[[#This Row],[CODIGO]])</f>
        <v>0</v>
      </c>
      <c r="F2281" s="28">
        <f>SUMIFS(Tabla16[TASA 0%],Tabla16[NUM],Tabla1[[#This Row],[CODIGO]])</f>
        <v>0</v>
      </c>
      <c r="G2281" s="28">
        <f>SUMIFS(Tabla16[[EXENTO ]],Tabla16[NUM],Tabla1[[#This Row],[CODIGO]])</f>
        <v>0</v>
      </c>
      <c r="H2281" s="28">
        <f>SUMIFS(Tabla16[IVA],Tabla16[NUM],Tabla1[[#This Row],[CODIGO]])</f>
        <v>0</v>
      </c>
      <c r="I2281" s="28">
        <f>SUMIFS(Tabla16[ISR RET.],Tabla16[NUM],Tabla1[[#This Row],[CODIGO]])</f>
        <v>0</v>
      </c>
      <c r="J2281" s="28">
        <f>SUMIFS(Tabla16[IVA RET.],Tabla16[NUM],Tabla1[[#This Row],[CODIGO]])</f>
        <v>0</v>
      </c>
      <c r="K2281" t="str">
        <f>FIXED(Tabla1[[#This Row],[TASA 16%]],0)</f>
        <v>0</v>
      </c>
      <c r="L2281" t="str">
        <f>FIXED(Tabla1[[#This Row],[TASA 0%]],0)</f>
        <v>0</v>
      </c>
      <c r="M2281" t="str">
        <f>FIXED(Tabla1[[#This Row],[TASA EXE.]],0)</f>
        <v>0</v>
      </c>
      <c r="N2281" t="str">
        <f>FIXED(Tabla1[[#This Row],[IVA]],0)</f>
        <v>0</v>
      </c>
      <c r="O2281" t="str">
        <f>FIXED(Tabla1[[#This Row],[ISR RET]],0)</f>
        <v>0</v>
      </c>
      <c r="P2281" t="str">
        <f>FIXED(Tabla1[[#This Row],[IVA RET]],0)</f>
        <v>0</v>
      </c>
      <c r="R2281" s="35">
        <f>Tabla1[[#This Row],[TASA 16]]*16%</f>
        <v>0</v>
      </c>
    </row>
    <row r="2282" spans="2:20" x14ac:dyDescent="0.25">
      <c r="B2282" t="str">
        <f>'[1]210 Y RFC'!A2282</f>
        <v>CAM8011111M4</v>
      </c>
      <c r="C2282" t="str">
        <f>'[1]210 Y RFC'!B2282</f>
        <v>210-2279</v>
      </c>
      <c r="D2282" t="str">
        <f>'[1]210 Y RFC'!C2282</f>
        <v>COMERCIAL AUTOMOTRIZ MEZA SA DE CV</v>
      </c>
      <c r="E2282" s="28">
        <f>SUMIFS(Tabla16[TASA 16],Tabla16[NUM],Tabla1[[#This Row],[CODIGO]])</f>
        <v>0</v>
      </c>
      <c r="F2282" s="28">
        <f>SUMIFS(Tabla16[TASA 0%],Tabla16[NUM],Tabla1[[#This Row],[CODIGO]])</f>
        <v>0</v>
      </c>
      <c r="G2282" s="28">
        <f>SUMIFS(Tabla16[[EXENTO ]],Tabla16[NUM],Tabla1[[#This Row],[CODIGO]])</f>
        <v>0</v>
      </c>
      <c r="H2282" s="28">
        <f>SUMIFS(Tabla16[IVA],Tabla16[NUM],Tabla1[[#This Row],[CODIGO]])</f>
        <v>0</v>
      </c>
      <c r="I2282" s="28">
        <f>SUMIFS(Tabla16[ISR RET.],Tabla16[NUM],Tabla1[[#This Row],[CODIGO]])</f>
        <v>0</v>
      </c>
      <c r="J2282" s="28">
        <f>SUMIFS(Tabla16[IVA RET.],Tabla16[NUM],Tabla1[[#This Row],[CODIGO]])</f>
        <v>0</v>
      </c>
      <c r="K2282" t="str">
        <f>FIXED(Tabla1[[#This Row],[TASA 16%]],0)</f>
        <v>0</v>
      </c>
      <c r="L2282" t="str">
        <f>FIXED(Tabla1[[#This Row],[TASA 0%]],0)</f>
        <v>0</v>
      </c>
      <c r="M2282" t="str">
        <f>FIXED(Tabla1[[#This Row],[TASA EXE.]],0)</f>
        <v>0</v>
      </c>
      <c r="N2282" t="str">
        <f>FIXED(Tabla1[[#This Row],[IVA]],0)</f>
        <v>0</v>
      </c>
      <c r="O2282" t="str">
        <f>FIXED(Tabla1[[#This Row],[ISR RET]],0)</f>
        <v>0</v>
      </c>
      <c r="P2282" t="str">
        <f>FIXED(Tabla1[[#This Row],[IVA RET]],0)</f>
        <v>0</v>
      </c>
      <c r="R2282" s="35">
        <f>Tabla1[[#This Row],[TASA 16]]*16%</f>
        <v>0</v>
      </c>
    </row>
    <row r="2283" spans="2:20" x14ac:dyDescent="0.25">
      <c r="B2283" t="str">
        <f>'[1]210 Y RFC'!A2283</f>
        <v>MAFF750125FLA</v>
      </c>
      <c r="C2283" t="str">
        <f>'[1]210 Y RFC'!B2283</f>
        <v>210-2280</v>
      </c>
      <c r="D2283" t="str">
        <f>'[1]210 Y RFC'!C2283</f>
        <v>MARTIN FRANCO FELIPE</v>
      </c>
      <c r="E2283" s="28">
        <f>SUMIFS(Tabla16[TASA 16],Tabla16[NUM],Tabla1[[#This Row],[CODIGO]])</f>
        <v>0</v>
      </c>
      <c r="F2283" s="28">
        <f>SUMIFS(Tabla16[TASA 0%],Tabla16[NUM],Tabla1[[#This Row],[CODIGO]])</f>
        <v>0</v>
      </c>
      <c r="G2283" s="28">
        <f>SUMIFS(Tabla16[[EXENTO ]],Tabla16[NUM],Tabla1[[#This Row],[CODIGO]])</f>
        <v>0</v>
      </c>
      <c r="H2283" s="28">
        <f>SUMIFS(Tabla16[IVA],Tabla16[NUM],Tabla1[[#This Row],[CODIGO]])</f>
        <v>0</v>
      </c>
      <c r="I2283" s="28">
        <f>SUMIFS(Tabla16[ISR RET.],Tabla16[NUM],Tabla1[[#This Row],[CODIGO]])</f>
        <v>0</v>
      </c>
      <c r="J2283" s="28">
        <f>SUMIFS(Tabla16[IVA RET.],Tabla16[NUM],Tabla1[[#This Row],[CODIGO]])</f>
        <v>0</v>
      </c>
      <c r="K2283" t="str">
        <f>FIXED(Tabla1[[#This Row],[TASA 16%]],0)</f>
        <v>0</v>
      </c>
      <c r="L2283" t="str">
        <f>FIXED(Tabla1[[#This Row],[TASA 0%]],0)</f>
        <v>0</v>
      </c>
      <c r="M2283" t="str">
        <f>FIXED(Tabla1[[#This Row],[TASA EXE.]],0)</f>
        <v>0</v>
      </c>
      <c r="N2283" t="str">
        <f>FIXED(Tabla1[[#This Row],[IVA]],0)</f>
        <v>0</v>
      </c>
      <c r="O2283" t="str">
        <f>FIXED(Tabla1[[#This Row],[ISR RET]],0)</f>
        <v>0</v>
      </c>
      <c r="P2283" t="str">
        <f>FIXED(Tabla1[[#This Row],[IVA RET]],0)</f>
        <v>0</v>
      </c>
      <c r="R2283" s="35">
        <f>Tabla1[[#This Row],[TASA 16]]*16%</f>
        <v>0</v>
      </c>
    </row>
    <row r="2284" spans="2:20" x14ac:dyDescent="0.25">
      <c r="B2284" t="str">
        <f>'[1]210 Y RFC'!A2284</f>
        <v>GANM810615FJ9</v>
      </c>
      <c r="C2284" t="str">
        <f>'[1]210 Y RFC'!B2284</f>
        <v>210-2281</v>
      </c>
      <c r="D2284" t="str">
        <f>'[1]210 Y RFC'!C2284</f>
        <v>GARCIA NAVARRO MARIO ALONSO</v>
      </c>
      <c r="E2284" s="28">
        <f>SUMIFS(Tabla16[TASA 16],Tabla16[NUM],Tabla1[[#This Row],[CODIGO]])</f>
        <v>0</v>
      </c>
      <c r="F2284" s="28">
        <f>SUMIFS(Tabla16[TASA 0%],Tabla16[NUM],Tabla1[[#This Row],[CODIGO]])</f>
        <v>0</v>
      </c>
      <c r="G2284" s="28">
        <f>SUMIFS(Tabla16[[EXENTO ]],Tabla16[NUM],Tabla1[[#This Row],[CODIGO]])</f>
        <v>0</v>
      </c>
      <c r="H2284" s="28">
        <f>SUMIFS(Tabla16[IVA],Tabla16[NUM],Tabla1[[#This Row],[CODIGO]])</f>
        <v>0</v>
      </c>
      <c r="I2284" s="28">
        <f>SUMIFS(Tabla16[ISR RET.],Tabla16[NUM],Tabla1[[#This Row],[CODIGO]])</f>
        <v>0</v>
      </c>
      <c r="J2284" s="28">
        <f>SUMIFS(Tabla16[IVA RET.],Tabla16[NUM],Tabla1[[#This Row],[CODIGO]])</f>
        <v>0</v>
      </c>
      <c r="K2284" t="str">
        <f>FIXED(Tabla1[[#This Row],[TASA 16%]],0)</f>
        <v>0</v>
      </c>
      <c r="L2284" t="str">
        <f>FIXED(Tabla1[[#This Row],[TASA 0%]],0)</f>
        <v>0</v>
      </c>
      <c r="M2284" t="str">
        <f>FIXED(Tabla1[[#This Row],[TASA EXE.]],0)</f>
        <v>0</v>
      </c>
      <c r="N2284" t="str">
        <f>FIXED(Tabla1[[#This Row],[IVA]],0)</f>
        <v>0</v>
      </c>
      <c r="O2284" t="str">
        <f>FIXED(Tabla1[[#This Row],[ISR RET]],0)</f>
        <v>0</v>
      </c>
      <c r="P2284" t="str">
        <f>FIXED(Tabla1[[#This Row],[IVA RET]],0)</f>
        <v>0</v>
      </c>
      <c r="R2284" s="35">
        <f>Tabla1[[#This Row],[TASA 16]]*16%</f>
        <v>0</v>
      </c>
    </row>
    <row r="2285" spans="2:20" x14ac:dyDescent="0.25">
      <c r="B2285" t="str">
        <f>'[1]210 Y RFC'!A2285</f>
        <v>TPE090728G89</v>
      </c>
      <c r="C2285" t="str">
        <f>'[1]210 Y RFC'!B2285</f>
        <v>210-2282</v>
      </c>
      <c r="D2285" t="str">
        <f>'[1]210 Y RFC'!C2285</f>
        <v>TECNICOS PROFESIONALES EN LA EVALUACION DE LA CONFORMIDAD SA DE CV</v>
      </c>
      <c r="E2285" s="28">
        <f>SUMIFS(Tabla16[TASA 16],Tabla16[NUM],Tabla1[[#This Row],[CODIGO]])</f>
        <v>0</v>
      </c>
      <c r="F2285" s="28">
        <f>SUMIFS(Tabla16[TASA 0%],Tabla16[NUM],Tabla1[[#This Row],[CODIGO]])</f>
        <v>0</v>
      </c>
      <c r="G2285" s="28">
        <f>SUMIFS(Tabla16[[EXENTO ]],Tabla16[NUM],Tabla1[[#This Row],[CODIGO]])</f>
        <v>0</v>
      </c>
      <c r="H2285" s="28">
        <f>SUMIFS(Tabla16[IVA],Tabla16[NUM],Tabla1[[#This Row],[CODIGO]])</f>
        <v>0</v>
      </c>
      <c r="I2285" s="28">
        <f>SUMIFS(Tabla16[ISR RET.],Tabla16[NUM],Tabla1[[#This Row],[CODIGO]])</f>
        <v>0</v>
      </c>
      <c r="J2285" s="28">
        <f>SUMIFS(Tabla16[IVA RET.],Tabla16[NUM],Tabla1[[#This Row],[CODIGO]])</f>
        <v>0</v>
      </c>
      <c r="K2285" t="str">
        <f>FIXED(Tabla1[[#This Row],[TASA 16%]],0)</f>
        <v>0</v>
      </c>
      <c r="L2285" t="str">
        <f>FIXED(Tabla1[[#This Row],[TASA 0%]],0)</f>
        <v>0</v>
      </c>
      <c r="M2285" t="str">
        <f>FIXED(Tabla1[[#This Row],[TASA EXE.]],0)</f>
        <v>0</v>
      </c>
      <c r="N2285" t="str">
        <f>FIXED(Tabla1[[#This Row],[IVA]],0)</f>
        <v>0</v>
      </c>
      <c r="O2285" t="str">
        <f>FIXED(Tabla1[[#This Row],[ISR RET]],0)</f>
        <v>0</v>
      </c>
      <c r="P2285" t="str">
        <f>FIXED(Tabla1[[#This Row],[IVA RET]],0)</f>
        <v>0</v>
      </c>
      <c r="R2285" s="35">
        <f>Tabla1[[#This Row],[TASA 16]]*16%</f>
        <v>0</v>
      </c>
    </row>
    <row r="2286" spans="2:20" x14ac:dyDescent="0.25">
      <c r="B2286" t="str">
        <f>'[1]210 Y RFC'!A2286</f>
        <v>PVV740917JW1</v>
      </c>
      <c r="C2286" t="str">
        <f>'[1]210 Y RFC'!B2286</f>
        <v>210-2283</v>
      </c>
      <c r="D2286" t="str">
        <f>'[1]210 Y RFC'!C2286</f>
        <v>PRODUCTOS VERDE VALLE SA DE CV</v>
      </c>
      <c r="E2286" s="28">
        <f>SUMIFS(Tabla16[TASA 16],Tabla16[NUM],Tabla1[[#This Row],[CODIGO]])</f>
        <v>0</v>
      </c>
      <c r="F2286" s="28">
        <f>SUMIFS(Tabla16[TASA 0%],Tabla16[NUM],Tabla1[[#This Row],[CODIGO]])</f>
        <v>0</v>
      </c>
      <c r="G2286" s="28">
        <f>SUMIFS(Tabla16[[EXENTO ]],Tabla16[NUM],Tabla1[[#This Row],[CODIGO]])</f>
        <v>0</v>
      </c>
      <c r="H2286" s="28">
        <f>SUMIFS(Tabla16[IVA],Tabla16[NUM],Tabla1[[#This Row],[CODIGO]])</f>
        <v>0</v>
      </c>
      <c r="I2286" s="28">
        <f>SUMIFS(Tabla16[ISR RET.],Tabla16[NUM],Tabla1[[#This Row],[CODIGO]])</f>
        <v>0</v>
      </c>
      <c r="J2286" s="28">
        <f>SUMIFS(Tabla16[IVA RET.],Tabla16[NUM],Tabla1[[#This Row],[CODIGO]])</f>
        <v>0</v>
      </c>
      <c r="K2286" t="str">
        <f>FIXED(Tabla1[[#This Row],[TASA 16%]],0)</f>
        <v>0</v>
      </c>
      <c r="L2286" t="str">
        <f>FIXED(Tabla1[[#This Row],[TASA 0%]],0)</f>
        <v>0</v>
      </c>
      <c r="M2286" t="str">
        <f>FIXED(Tabla1[[#This Row],[TASA EXE.]],0)</f>
        <v>0</v>
      </c>
      <c r="N2286" t="str">
        <f>FIXED(Tabla1[[#This Row],[IVA]],0)</f>
        <v>0</v>
      </c>
      <c r="O2286" t="str">
        <f>FIXED(Tabla1[[#This Row],[ISR RET]],0)</f>
        <v>0</v>
      </c>
      <c r="P2286" t="str">
        <f>FIXED(Tabla1[[#This Row],[IVA RET]],0)</f>
        <v>0</v>
      </c>
      <c r="R2286" s="35">
        <f>Tabla1[[#This Row],[TASA 16]]*16%</f>
        <v>0</v>
      </c>
    </row>
    <row r="2287" spans="2:20" x14ac:dyDescent="0.25">
      <c r="B2287" t="str">
        <f>'[1]210 Y RFC'!A2287</f>
        <v>ILA06011363A</v>
      </c>
      <c r="C2287" t="str">
        <f>'[1]210 Y RFC'!B2287</f>
        <v>210-2284</v>
      </c>
      <c r="D2287" t="str">
        <f>'[1]210 Y RFC'!C2287</f>
        <v>INTERNACIONAL DEL LLANO SA DE CV</v>
      </c>
      <c r="E2287" s="28">
        <f>SUMIFS(Tabla16[TASA 16],Tabla16[NUM],Tabla1[[#This Row],[CODIGO]])</f>
        <v>0</v>
      </c>
      <c r="F2287" s="28">
        <f>SUMIFS(Tabla16[TASA 0%],Tabla16[NUM],Tabla1[[#This Row],[CODIGO]])</f>
        <v>0</v>
      </c>
      <c r="G2287" s="28">
        <f>SUMIFS(Tabla16[[EXENTO ]],Tabla16[NUM],Tabla1[[#This Row],[CODIGO]])</f>
        <v>0</v>
      </c>
      <c r="H2287" s="28">
        <f>SUMIFS(Tabla16[IVA],Tabla16[NUM],Tabla1[[#This Row],[CODIGO]])</f>
        <v>0</v>
      </c>
      <c r="I2287" s="28">
        <f>SUMIFS(Tabla16[ISR RET.],Tabla16[NUM],Tabla1[[#This Row],[CODIGO]])</f>
        <v>0</v>
      </c>
      <c r="J2287" s="28">
        <f>SUMIFS(Tabla16[IVA RET.],Tabla16[NUM],Tabla1[[#This Row],[CODIGO]])</f>
        <v>0</v>
      </c>
      <c r="K2287" t="str">
        <f>FIXED(Tabla1[[#This Row],[TASA 16%]],0)</f>
        <v>0</v>
      </c>
      <c r="L2287" t="str">
        <f>FIXED(Tabla1[[#This Row],[TASA 0%]],0)</f>
        <v>0</v>
      </c>
      <c r="M2287" t="str">
        <f>FIXED(Tabla1[[#This Row],[TASA EXE.]],0)</f>
        <v>0</v>
      </c>
      <c r="N2287" t="str">
        <f>FIXED(Tabla1[[#This Row],[IVA]],0)</f>
        <v>0</v>
      </c>
      <c r="O2287" t="str">
        <f>FIXED(Tabla1[[#This Row],[ISR RET]],0)</f>
        <v>0</v>
      </c>
      <c r="P2287" t="str">
        <f>FIXED(Tabla1[[#This Row],[IVA RET]],0)</f>
        <v>0</v>
      </c>
      <c r="R2287" s="35">
        <f>Tabla1[[#This Row],[TASA 16]]*16%</f>
        <v>0</v>
      </c>
    </row>
    <row r="2288" spans="2:20" x14ac:dyDescent="0.25">
      <c r="B2288" t="str">
        <f>'[1]210 Y RFC'!A2288</f>
        <v>CPM110719SG3</v>
      </c>
      <c r="C2288" t="str">
        <f>'[1]210 Y RFC'!B2288</f>
        <v>210-2285</v>
      </c>
      <c r="D2288" t="str">
        <f>'[1]210 Y RFC'!C2288</f>
        <v>COMERCIALIZADORA PEPSICO MEXICO S DE RL DE CV</v>
      </c>
      <c r="E2288" s="28">
        <f>SUMIFS(Tabla16[TASA 16],Tabla16[NUM],Tabla1[[#This Row],[CODIGO]])</f>
        <v>6241.3125</v>
      </c>
      <c r="F2288" s="28">
        <f>SUMIFS(Tabla16[TASA 0%],Tabla16[NUM],Tabla1[[#This Row],[CODIGO]])</f>
        <v>821361.92749999999</v>
      </c>
      <c r="G2288" s="28">
        <f>SUMIFS(Tabla16[[EXENTO ]],Tabla16[NUM],Tabla1[[#This Row],[CODIGO]])</f>
        <v>64526.729999999996</v>
      </c>
      <c r="H2288" s="28">
        <f>SUMIFS(Tabla16[IVA],Tabla16[NUM],Tabla1[[#This Row],[CODIGO]])</f>
        <v>998.61</v>
      </c>
      <c r="I2288" s="28">
        <f>SUMIFS(Tabla16[ISR RET.],Tabla16[NUM],Tabla1[[#This Row],[CODIGO]])</f>
        <v>0</v>
      </c>
      <c r="J2288" s="28">
        <f>SUMIFS(Tabla16[IVA RET.],Tabla16[NUM],Tabla1[[#This Row],[CODIGO]])</f>
        <v>0</v>
      </c>
      <c r="K2288" t="str">
        <f>FIXED(Tabla1[[#This Row],[TASA 16%]],0)</f>
        <v>6,241</v>
      </c>
      <c r="L2288" t="str">
        <f>FIXED(Tabla1[[#This Row],[TASA 0%]],0)</f>
        <v>821,362</v>
      </c>
      <c r="M2288" t="str">
        <f>FIXED(Tabla1[[#This Row],[TASA EXE.]],0)</f>
        <v>64,527</v>
      </c>
      <c r="N2288" t="str">
        <f>FIXED(Tabla1[[#This Row],[IVA]],0)</f>
        <v>999</v>
      </c>
      <c r="O2288" t="str">
        <f>FIXED(Tabla1[[#This Row],[ISR RET]],0)</f>
        <v>0</v>
      </c>
      <c r="P2288" t="str">
        <f>FIXED(Tabla1[[#This Row],[IVA RET]],0)</f>
        <v>0</v>
      </c>
      <c r="R2288" s="35">
        <f>Tabla1[[#This Row],[TASA 16]]*16%</f>
        <v>998.56000000000006</v>
      </c>
    </row>
    <row r="2289" spans="2:18" x14ac:dyDescent="0.25">
      <c r="B2289" t="str">
        <f>'[1]210 Y RFC'!A2289</f>
        <v>ROCH6603244U2</v>
      </c>
      <c r="C2289" t="str">
        <f>'[1]210 Y RFC'!B2289</f>
        <v>210-2286</v>
      </c>
      <c r="D2289" t="str">
        <f>'[1]210 Y RFC'!C2289</f>
        <v>RODRIGUEZ CORTES HECTOR GUILLERMO DE JESUS</v>
      </c>
      <c r="E2289" s="28">
        <f>SUMIFS(Tabla16[TASA 16],Tabla16[NUM],Tabla1[[#This Row],[CODIGO]])</f>
        <v>0</v>
      </c>
      <c r="F2289" s="28">
        <f>SUMIFS(Tabla16[TASA 0%],Tabla16[NUM],Tabla1[[#This Row],[CODIGO]])</f>
        <v>0</v>
      </c>
      <c r="G2289" s="28">
        <f>SUMIFS(Tabla16[[EXENTO ]],Tabla16[NUM],Tabla1[[#This Row],[CODIGO]])</f>
        <v>0</v>
      </c>
      <c r="H2289" s="28">
        <f>SUMIFS(Tabla16[IVA],Tabla16[NUM],Tabla1[[#This Row],[CODIGO]])</f>
        <v>0</v>
      </c>
      <c r="I2289" s="28">
        <f>SUMIFS(Tabla16[ISR RET.],Tabla16[NUM],Tabla1[[#This Row],[CODIGO]])</f>
        <v>0</v>
      </c>
      <c r="J2289" s="28">
        <f>SUMIFS(Tabla16[IVA RET.],Tabla16[NUM],Tabla1[[#This Row],[CODIGO]])</f>
        <v>0</v>
      </c>
      <c r="K2289" t="str">
        <f>FIXED(Tabla1[[#This Row],[TASA 16%]],0)</f>
        <v>0</v>
      </c>
      <c r="L2289" t="str">
        <f>FIXED(Tabla1[[#This Row],[TASA 0%]],0)</f>
        <v>0</v>
      </c>
      <c r="M2289" t="str">
        <f>FIXED(Tabla1[[#This Row],[TASA EXE.]],0)</f>
        <v>0</v>
      </c>
      <c r="N2289" t="str">
        <f>FIXED(Tabla1[[#This Row],[IVA]],0)</f>
        <v>0</v>
      </c>
      <c r="O2289" t="str">
        <f>FIXED(Tabla1[[#This Row],[ISR RET]],0)</f>
        <v>0</v>
      </c>
      <c r="P2289" t="str">
        <f>FIXED(Tabla1[[#This Row],[IVA RET]],0)</f>
        <v>0</v>
      </c>
      <c r="R2289" s="35">
        <f>Tabla1[[#This Row],[TASA 16]]*16%</f>
        <v>0</v>
      </c>
    </row>
    <row r="2290" spans="2:18" x14ac:dyDescent="0.25">
      <c r="B2290" t="str">
        <f>'[1]210 Y RFC'!A2290</f>
        <v>SICV800608372</v>
      </c>
      <c r="C2290" t="str">
        <f>'[1]210 Y RFC'!B2290</f>
        <v>210-2287</v>
      </c>
      <c r="D2290" t="str">
        <f>'[1]210 Y RFC'!C2290</f>
        <v>SILVA CAMARENA VICTOR MANUEL</v>
      </c>
      <c r="E2290" s="28">
        <f>SUMIFS(Tabla16[TASA 16],Tabla16[NUM],Tabla1[[#This Row],[CODIGO]])</f>
        <v>0</v>
      </c>
      <c r="F2290" s="28">
        <f>SUMIFS(Tabla16[TASA 0%],Tabla16[NUM],Tabla1[[#This Row],[CODIGO]])</f>
        <v>0</v>
      </c>
      <c r="G2290" s="28">
        <f>SUMIFS(Tabla16[[EXENTO ]],Tabla16[NUM],Tabla1[[#This Row],[CODIGO]])</f>
        <v>0</v>
      </c>
      <c r="H2290" s="28">
        <f>SUMIFS(Tabla16[IVA],Tabla16[NUM],Tabla1[[#This Row],[CODIGO]])</f>
        <v>0</v>
      </c>
      <c r="I2290" s="28">
        <f>SUMIFS(Tabla16[ISR RET.],Tabla16[NUM],Tabla1[[#This Row],[CODIGO]])</f>
        <v>0</v>
      </c>
      <c r="J2290" s="28">
        <f>SUMIFS(Tabla16[IVA RET.],Tabla16[NUM],Tabla1[[#This Row],[CODIGO]])</f>
        <v>0</v>
      </c>
      <c r="K2290" t="str">
        <f>FIXED(Tabla1[[#This Row],[TASA 16%]],0)</f>
        <v>0</v>
      </c>
      <c r="L2290" t="str">
        <f>FIXED(Tabla1[[#This Row],[TASA 0%]],0)</f>
        <v>0</v>
      </c>
      <c r="M2290" t="str">
        <f>FIXED(Tabla1[[#This Row],[TASA EXE.]],0)</f>
        <v>0</v>
      </c>
      <c r="N2290" t="str">
        <f>FIXED(Tabla1[[#This Row],[IVA]],0)</f>
        <v>0</v>
      </c>
      <c r="O2290" t="str">
        <f>FIXED(Tabla1[[#This Row],[ISR RET]],0)</f>
        <v>0</v>
      </c>
      <c r="P2290" t="str">
        <f>FIXED(Tabla1[[#This Row],[IVA RET]],0)</f>
        <v>0</v>
      </c>
      <c r="R2290" s="35">
        <f>Tabla1[[#This Row],[TASA 16]]*16%</f>
        <v>0</v>
      </c>
    </row>
    <row r="2291" spans="2:18" x14ac:dyDescent="0.25">
      <c r="B2291" t="str">
        <f>'[1]210 Y RFC'!A2291</f>
        <v>JOC080829976</v>
      </c>
      <c r="C2291" t="str">
        <f>'[1]210 Y RFC'!B2291</f>
        <v>210-2288</v>
      </c>
      <c r="D2291" t="str">
        <f>'[1]210 Y RFC'!C2291</f>
        <v>JUMAR DE OCCIDENTE SA DE CV</v>
      </c>
      <c r="E2291" s="28">
        <f>SUMIFS(Tabla16[TASA 16],Tabla16[NUM],Tabla1[[#This Row],[CODIGO]])</f>
        <v>0</v>
      </c>
      <c r="F2291" s="28">
        <f>SUMIFS(Tabla16[TASA 0%],Tabla16[NUM],Tabla1[[#This Row],[CODIGO]])</f>
        <v>0</v>
      </c>
      <c r="G2291" s="28">
        <f>SUMIFS(Tabla16[[EXENTO ]],Tabla16[NUM],Tabla1[[#This Row],[CODIGO]])</f>
        <v>0</v>
      </c>
      <c r="H2291" s="28">
        <f>SUMIFS(Tabla16[IVA],Tabla16[NUM],Tabla1[[#This Row],[CODIGO]])</f>
        <v>0</v>
      </c>
      <c r="I2291" s="28">
        <f>SUMIFS(Tabla16[ISR RET.],Tabla16[NUM],Tabla1[[#This Row],[CODIGO]])</f>
        <v>0</v>
      </c>
      <c r="J2291" s="28">
        <f>SUMIFS(Tabla16[IVA RET.],Tabla16[NUM],Tabla1[[#This Row],[CODIGO]])</f>
        <v>0</v>
      </c>
      <c r="K2291" t="str">
        <f>FIXED(Tabla1[[#This Row],[TASA 16%]],0)</f>
        <v>0</v>
      </c>
      <c r="L2291" t="str">
        <f>FIXED(Tabla1[[#This Row],[TASA 0%]],0)</f>
        <v>0</v>
      </c>
      <c r="M2291" t="str">
        <f>FIXED(Tabla1[[#This Row],[TASA EXE.]],0)</f>
        <v>0</v>
      </c>
      <c r="N2291" t="str">
        <f>FIXED(Tabla1[[#This Row],[IVA]],0)</f>
        <v>0</v>
      </c>
      <c r="O2291" t="str">
        <f>FIXED(Tabla1[[#This Row],[ISR RET]],0)</f>
        <v>0</v>
      </c>
      <c r="P2291" t="str">
        <f>FIXED(Tabla1[[#This Row],[IVA RET]],0)</f>
        <v>0</v>
      </c>
      <c r="R2291" s="35">
        <f>Tabla1[[#This Row],[TASA 16]]*16%</f>
        <v>0</v>
      </c>
    </row>
    <row r="2292" spans="2:18" x14ac:dyDescent="0.25">
      <c r="B2292" t="str">
        <f>'[1]210 Y RFC'!A2292</f>
        <v>BES090525PY5</v>
      </c>
      <c r="C2292" t="str">
        <f>'[1]210 Y RFC'!B2292</f>
        <v>210-2289</v>
      </c>
      <c r="D2292" t="str">
        <f>'[1]210 Y RFC'!C2292</f>
        <v>BETTER EMPLOYES SUPPLY AND TECHNOLOGY SA DE CV</v>
      </c>
      <c r="E2292" s="28">
        <f>SUMIFS(Tabla16[TASA 16],Tabla16[NUM],Tabla1[[#This Row],[CODIGO]])</f>
        <v>0</v>
      </c>
      <c r="F2292" s="28">
        <f>SUMIFS(Tabla16[TASA 0%],Tabla16[NUM],Tabla1[[#This Row],[CODIGO]])</f>
        <v>0</v>
      </c>
      <c r="G2292" s="28">
        <f>SUMIFS(Tabla16[[EXENTO ]],Tabla16[NUM],Tabla1[[#This Row],[CODIGO]])</f>
        <v>0</v>
      </c>
      <c r="H2292" s="28">
        <f>SUMIFS(Tabla16[IVA],Tabla16[NUM],Tabla1[[#This Row],[CODIGO]])</f>
        <v>0</v>
      </c>
      <c r="I2292" s="28">
        <f>SUMIFS(Tabla16[ISR RET.],Tabla16[NUM],Tabla1[[#This Row],[CODIGO]])</f>
        <v>0</v>
      </c>
      <c r="J2292" s="28">
        <f>SUMIFS(Tabla16[IVA RET.],Tabla16[NUM],Tabla1[[#This Row],[CODIGO]])</f>
        <v>0</v>
      </c>
      <c r="K2292" t="str">
        <f>FIXED(Tabla1[[#This Row],[TASA 16%]],0)</f>
        <v>0</v>
      </c>
      <c r="L2292" t="str">
        <f>FIXED(Tabla1[[#This Row],[TASA 0%]],0)</f>
        <v>0</v>
      </c>
      <c r="M2292" t="str">
        <f>FIXED(Tabla1[[#This Row],[TASA EXE.]],0)</f>
        <v>0</v>
      </c>
      <c r="N2292" t="str">
        <f>FIXED(Tabla1[[#This Row],[IVA]],0)</f>
        <v>0</v>
      </c>
      <c r="O2292" t="str">
        <f>FIXED(Tabla1[[#This Row],[ISR RET]],0)</f>
        <v>0</v>
      </c>
      <c r="P2292" t="str">
        <f>FIXED(Tabla1[[#This Row],[IVA RET]],0)</f>
        <v>0</v>
      </c>
      <c r="R2292" s="35">
        <f>Tabla1[[#This Row],[TASA 16]]*16%</f>
        <v>0</v>
      </c>
    </row>
    <row r="2293" spans="2:18" x14ac:dyDescent="0.25">
      <c r="B2293" t="str">
        <f>'[1]210 Y RFC'!A2293</f>
        <v>AAAT381014UB8</v>
      </c>
      <c r="C2293" t="str">
        <f>'[1]210 Y RFC'!B2293</f>
        <v>210-2290</v>
      </c>
      <c r="D2293" t="str">
        <f>'[1]210 Y RFC'!C2293</f>
        <v>ARANA ALCALA TERESA</v>
      </c>
      <c r="E2293" s="28">
        <f>SUMIFS(Tabla16[TASA 16],Tabla16[NUM],Tabla1[[#This Row],[CODIGO]])</f>
        <v>0</v>
      </c>
      <c r="F2293" s="28">
        <f>SUMIFS(Tabla16[TASA 0%],Tabla16[NUM],Tabla1[[#This Row],[CODIGO]])</f>
        <v>0</v>
      </c>
      <c r="G2293" s="28">
        <f>SUMIFS(Tabla16[[EXENTO ]],Tabla16[NUM],Tabla1[[#This Row],[CODIGO]])</f>
        <v>0</v>
      </c>
      <c r="H2293" s="28">
        <f>SUMIFS(Tabla16[IVA],Tabla16[NUM],Tabla1[[#This Row],[CODIGO]])</f>
        <v>0</v>
      </c>
      <c r="I2293" s="28">
        <f>SUMIFS(Tabla16[ISR RET.],Tabla16[NUM],Tabla1[[#This Row],[CODIGO]])</f>
        <v>0</v>
      </c>
      <c r="J2293" s="28">
        <f>SUMIFS(Tabla16[IVA RET.],Tabla16[NUM],Tabla1[[#This Row],[CODIGO]])</f>
        <v>0</v>
      </c>
      <c r="K2293" t="str">
        <f>FIXED(Tabla1[[#This Row],[TASA 16%]],0)</f>
        <v>0</v>
      </c>
      <c r="L2293" t="str">
        <f>FIXED(Tabla1[[#This Row],[TASA 0%]],0)</f>
        <v>0</v>
      </c>
      <c r="M2293" t="str">
        <f>FIXED(Tabla1[[#This Row],[TASA EXE.]],0)</f>
        <v>0</v>
      </c>
      <c r="N2293" t="str">
        <f>FIXED(Tabla1[[#This Row],[IVA]],0)</f>
        <v>0</v>
      </c>
      <c r="O2293" t="str">
        <f>FIXED(Tabla1[[#This Row],[ISR RET]],0)</f>
        <v>0</v>
      </c>
      <c r="P2293" t="str">
        <f>FIXED(Tabla1[[#This Row],[IVA RET]],0)</f>
        <v>0</v>
      </c>
      <c r="R2293" s="35">
        <f>Tabla1[[#This Row],[TASA 16]]*16%</f>
        <v>0</v>
      </c>
    </row>
    <row r="2294" spans="2:18" x14ac:dyDescent="0.25">
      <c r="B2294" t="str">
        <f>'[1]210 Y RFC'!A2294</f>
        <v>BID070612BU3</v>
      </c>
      <c r="C2294" t="str">
        <f>'[1]210 Y RFC'!B2294</f>
        <v>210-2291</v>
      </c>
      <c r="D2294" t="str">
        <f>'[1]210 Y RFC'!C2294</f>
        <v>BEBIDAS INTERNACIONALES DRAKO S DE RL DE CV</v>
      </c>
      <c r="E2294" s="28">
        <f>SUMIFS(Tabla16[TASA 16],Tabla16[NUM],Tabla1[[#This Row],[CODIGO]])</f>
        <v>0</v>
      </c>
      <c r="F2294" s="28">
        <f>SUMIFS(Tabla16[TASA 0%],Tabla16[NUM],Tabla1[[#This Row],[CODIGO]])</f>
        <v>0</v>
      </c>
      <c r="G2294" s="28">
        <f>SUMIFS(Tabla16[[EXENTO ]],Tabla16[NUM],Tabla1[[#This Row],[CODIGO]])</f>
        <v>0</v>
      </c>
      <c r="H2294" s="28">
        <f>SUMIFS(Tabla16[IVA],Tabla16[NUM],Tabla1[[#This Row],[CODIGO]])</f>
        <v>0</v>
      </c>
      <c r="I2294" s="28">
        <f>SUMIFS(Tabla16[ISR RET.],Tabla16[NUM],Tabla1[[#This Row],[CODIGO]])</f>
        <v>0</v>
      </c>
      <c r="J2294" s="28">
        <f>SUMIFS(Tabla16[IVA RET.],Tabla16[NUM],Tabla1[[#This Row],[CODIGO]])</f>
        <v>0</v>
      </c>
      <c r="K2294" t="str">
        <f>FIXED(Tabla1[[#This Row],[TASA 16%]],0)</f>
        <v>0</v>
      </c>
      <c r="L2294" t="str">
        <f>FIXED(Tabla1[[#This Row],[TASA 0%]],0)</f>
        <v>0</v>
      </c>
      <c r="M2294" t="str">
        <f>FIXED(Tabla1[[#This Row],[TASA EXE.]],0)</f>
        <v>0</v>
      </c>
      <c r="N2294" t="str">
        <f>FIXED(Tabla1[[#This Row],[IVA]],0)</f>
        <v>0</v>
      </c>
      <c r="O2294" t="str">
        <f>FIXED(Tabla1[[#This Row],[ISR RET]],0)</f>
        <v>0</v>
      </c>
      <c r="P2294" t="str">
        <f>FIXED(Tabla1[[#This Row],[IVA RET]],0)</f>
        <v>0</v>
      </c>
      <c r="R2294" s="35">
        <f>Tabla1[[#This Row],[TASA 16]]*16%</f>
        <v>0</v>
      </c>
    </row>
    <row r="2295" spans="2:18" x14ac:dyDescent="0.25">
      <c r="B2295" t="str">
        <f>'[1]210 Y RFC'!A2295</f>
        <v>GUEM861210VC3</v>
      </c>
      <c r="C2295" t="str">
        <f>'[1]210 Y RFC'!B2295</f>
        <v>210-2292</v>
      </c>
      <c r="D2295" t="str">
        <f>'[1]210 Y RFC'!C2295</f>
        <v>GUTIERREZ ESCOTO MARISELA</v>
      </c>
      <c r="E2295" s="28">
        <f>SUMIFS(Tabla16[TASA 16],Tabla16[NUM],Tabla1[[#This Row],[CODIGO]])</f>
        <v>0</v>
      </c>
      <c r="F2295" s="28">
        <f>SUMIFS(Tabla16[TASA 0%],Tabla16[NUM],Tabla1[[#This Row],[CODIGO]])</f>
        <v>0</v>
      </c>
      <c r="G2295" s="28">
        <f>SUMIFS(Tabla16[[EXENTO ]],Tabla16[NUM],Tabla1[[#This Row],[CODIGO]])</f>
        <v>0</v>
      </c>
      <c r="H2295" s="28">
        <f>SUMIFS(Tabla16[IVA],Tabla16[NUM],Tabla1[[#This Row],[CODIGO]])</f>
        <v>0</v>
      </c>
      <c r="I2295" s="28">
        <f>SUMIFS(Tabla16[ISR RET.],Tabla16[NUM],Tabla1[[#This Row],[CODIGO]])</f>
        <v>0</v>
      </c>
      <c r="J2295" s="28">
        <f>SUMIFS(Tabla16[IVA RET.],Tabla16[NUM],Tabla1[[#This Row],[CODIGO]])</f>
        <v>0</v>
      </c>
      <c r="K2295" t="str">
        <f>FIXED(Tabla1[[#This Row],[TASA 16%]],0)</f>
        <v>0</v>
      </c>
      <c r="L2295" t="str">
        <f>FIXED(Tabla1[[#This Row],[TASA 0%]],0)</f>
        <v>0</v>
      </c>
      <c r="M2295" t="str">
        <f>FIXED(Tabla1[[#This Row],[TASA EXE.]],0)</f>
        <v>0</v>
      </c>
      <c r="N2295" t="str">
        <f>FIXED(Tabla1[[#This Row],[IVA]],0)</f>
        <v>0</v>
      </c>
      <c r="O2295" t="str">
        <f>FIXED(Tabla1[[#This Row],[ISR RET]],0)</f>
        <v>0</v>
      </c>
      <c r="P2295" t="str">
        <f>FIXED(Tabla1[[#This Row],[IVA RET]],0)</f>
        <v>0</v>
      </c>
      <c r="R2295" s="35">
        <f>Tabla1[[#This Row],[TASA 16]]*16%</f>
        <v>0</v>
      </c>
    </row>
    <row r="2296" spans="2:18" x14ac:dyDescent="0.25">
      <c r="B2296" t="str">
        <f>'[1]210 Y RFC'!A2296</f>
        <v>BBS070606D33</v>
      </c>
      <c r="C2296" t="str">
        <f>'[1]210 Y RFC'!B2296</f>
        <v>210-2293</v>
      </c>
      <c r="D2296" t="str">
        <f>'[1]210 Y RFC'!C2296</f>
        <v>BEST BUY STORES S DE RL DE CV</v>
      </c>
      <c r="E2296" s="28">
        <f>SUMIFS(Tabla16[TASA 16],Tabla16[NUM],Tabla1[[#This Row],[CODIGO]])</f>
        <v>0</v>
      </c>
      <c r="F2296" s="28">
        <f>SUMIFS(Tabla16[TASA 0%],Tabla16[NUM],Tabla1[[#This Row],[CODIGO]])</f>
        <v>0</v>
      </c>
      <c r="G2296" s="28">
        <f>SUMIFS(Tabla16[[EXENTO ]],Tabla16[NUM],Tabla1[[#This Row],[CODIGO]])</f>
        <v>0</v>
      </c>
      <c r="H2296" s="28">
        <f>SUMIFS(Tabla16[IVA],Tabla16[NUM],Tabla1[[#This Row],[CODIGO]])</f>
        <v>0</v>
      </c>
      <c r="I2296" s="28">
        <f>SUMIFS(Tabla16[ISR RET.],Tabla16[NUM],Tabla1[[#This Row],[CODIGO]])</f>
        <v>0</v>
      </c>
      <c r="J2296" s="28">
        <f>SUMIFS(Tabla16[IVA RET.],Tabla16[NUM],Tabla1[[#This Row],[CODIGO]])</f>
        <v>0</v>
      </c>
      <c r="K2296" t="str">
        <f>FIXED(Tabla1[[#This Row],[TASA 16%]],0)</f>
        <v>0</v>
      </c>
      <c r="L2296" t="str">
        <f>FIXED(Tabla1[[#This Row],[TASA 0%]],0)</f>
        <v>0</v>
      </c>
      <c r="M2296" t="str">
        <f>FIXED(Tabla1[[#This Row],[TASA EXE.]],0)</f>
        <v>0</v>
      </c>
      <c r="N2296" t="str">
        <f>FIXED(Tabla1[[#This Row],[IVA]],0)</f>
        <v>0</v>
      </c>
      <c r="O2296" t="str">
        <f>FIXED(Tabla1[[#This Row],[ISR RET]],0)</f>
        <v>0</v>
      </c>
      <c r="P2296" t="str">
        <f>FIXED(Tabla1[[#This Row],[IVA RET]],0)</f>
        <v>0</v>
      </c>
      <c r="R2296" s="35">
        <f>Tabla1[[#This Row],[TASA 16]]*16%</f>
        <v>0</v>
      </c>
    </row>
    <row r="2297" spans="2:18" x14ac:dyDescent="0.25">
      <c r="B2297" t="str">
        <f>'[1]210 Y RFC'!A2297</f>
        <v>GPO071203NZ4</v>
      </c>
      <c r="C2297" t="str">
        <f>'[1]210 Y RFC'!B2297</f>
        <v>210-2294</v>
      </c>
      <c r="D2297" t="str">
        <f>'[1]210 Y RFC'!C2297</f>
        <v>GRUPO PREMIER DE OCCIDENTE SA DE CV</v>
      </c>
      <c r="E2297" s="28">
        <f>SUMIFS(Tabla16[TASA 16],Tabla16[NUM],Tabla1[[#This Row],[CODIGO]])</f>
        <v>0</v>
      </c>
      <c r="F2297" s="28">
        <f>SUMIFS(Tabla16[TASA 0%],Tabla16[NUM],Tabla1[[#This Row],[CODIGO]])</f>
        <v>0</v>
      </c>
      <c r="G2297" s="28">
        <f>SUMIFS(Tabla16[[EXENTO ]],Tabla16[NUM],Tabla1[[#This Row],[CODIGO]])</f>
        <v>0</v>
      </c>
      <c r="H2297" s="28">
        <f>SUMIFS(Tabla16[IVA],Tabla16[NUM],Tabla1[[#This Row],[CODIGO]])</f>
        <v>0</v>
      </c>
      <c r="I2297" s="28">
        <f>SUMIFS(Tabla16[ISR RET.],Tabla16[NUM],Tabla1[[#This Row],[CODIGO]])</f>
        <v>0</v>
      </c>
      <c r="J2297" s="28">
        <f>SUMIFS(Tabla16[IVA RET.],Tabla16[NUM],Tabla1[[#This Row],[CODIGO]])</f>
        <v>0</v>
      </c>
      <c r="K2297" t="str">
        <f>FIXED(Tabla1[[#This Row],[TASA 16%]],0)</f>
        <v>0</v>
      </c>
      <c r="L2297" t="str">
        <f>FIXED(Tabla1[[#This Row],[TASA 0%]],0)</f>
        <v>0</v>
      </c>
      <c r="M2297" t="str">
        <f>FIXED(Tabla1[[#This Row],[TASA EXE.]],0)</f>
        <v>0</v>
      </c>
      <c r="N2297" t="str">
        <f>FIXED(Tabla1[[#This Row],[IVA]],0)</f>
        <v>0</v>
      </c>
      <c r="O2297" t="str">
        <f>FIXED(Tabla1[[#This Row],[ISR RET]],0)</f>
        <v>0</v>
      </c>
      <c r="P2297" t="str">
        <f>FIXED(Tabla1[[#This Row],[IVA RET]],0)</f>
        <v>0</v>
      </c>
      <c r="R2297" s="35">
        <f>Tabla1[[#This Row],[TASA 16]]*16%</f>
        <v>0</v>
      </c>
    </row>
    <row r="2298" spans="2:18" x14ac:dyDescent="0.25">
      <c r="B2298" t="str">
        <f>'[1]210 Y RFC'!A2298</f>
        <v>MAGR6507083H5</v>
      </c>
      <c r="C2298" t="str">
        <f>'[1]210 Y RFC'!B2298</f>
        <v>210-2295</v>
      </c>
      <c r="D2298" t="str">
        <f>'[1]210 Y RFC'!C2298</f>
        <v>MARTIN DEL CAMPO GOMEZ RICARDO</v>
      </c>
      <c r="E2298" s="28">
        <f>SUMIFS(Tabla16[TASA 16],Tabla16[NUM],Tabla1[[#This Row],[CODIGO]])</f>
        <v>0</v>
      </c>
      <c r="F2298" s="28">
        <f>SUMIFS(Tabla16[TASA 0%],Tabla16[NUM],Tabla1[[#This Row],[CODIGO]])</f>
        <v>0</v>
      </c>
      <c r="G2298" s="28">
        <f>SUMIFS(Tabla16[[EXENTO ]],Tabla16[NUM],Tabla1[[#This Row],[CODIGO]])</f>
        <v>0</v>
      </c>
      <c r="H2298" s="28">
        <f>SUMIFS(Tabla16[IVA],Tabla16[NUM],Tabla1[[#This Row],[CODIGO]])</f>
        <v>0</v>
      </c>
      <c r="I2298" s="28">
        <f>SUMIFS(Tabla16[ISR RET.],Tabla16[NUM],Tabla1[[#This Row],[CODIGO]])</f>
        <v>0</v>
      </c>
      <c r="J2298" s="28">
        <f>SUMIFS(Tabla16[IVA RET.],Tabla16[NUM],Tabla1[[#This Row],[CODIGO]])</f>
        <v>0</v>
      </c>
      <c r="K2298" t="str">
        <f>FIXED(Tabla1[[#This Row],[TASA 16%]],0)</f>
        <v>0</v>
      </c>
      <c r="L2298" t="str">
        <f>FIXED(Tabla1[[#This Row],[TASA 0%]],0)</f>
        <v>0</v>
      </c>
      <c r="M2298" t="str">
        <f>FIXED(Tabla1[[#This Row],[TASA EXE.]],0)</f>
        <v>0</v>
      </c>
      <c r="N2298" t="str">
        <f>FIXED(Tabla1[[#This Row],[IVA]],0)</f>
        <v>0</v>
      </c>
      <c r="O2298" t="str">
        <f>FIXED(Tabla1[[#This Row],[ISR RET]],0)</f>
        <v>0</v>
      </c>
      <c r="P2298" t="str">
        <f>FIXED(Tabla1[[#This Row],[IVA RET]],0)</f>
        <v>0</v>
      </c>
      <c r="R2298" s="35">
        <f>Tabla1[[#This Row],[TASA 16]]*16%</f>
        <v>0</v>
      </c>
    </row>
    <row r="2299" spans="2:18" x14ac:dyDescent="0.25">
      <c r="B2299" t="str">
        <f>'[1]210 Y RFC'!A2299</f>
        <v>BAMS831006JRA</v>
      </c>
      <c r="C2299" t="str">
        <f>'[1]210 Y RFC'!B2299</f>
        <v>210-2296</v>
      </c>
      <c r="D2299" t="str">
        <f>'[1]210 Y RFC'!C2299</f>
        <v>BARRAGAN MENDOZA SERGIO AMBROSIO</v>
      </c>
      <c r="E2299" s="28">
        <f>SUMIFS(Tabla16[TASA 16],Tabla16[NUM],Tabla1[[#This Row],[CODIGO]])</f>
        <v>0</v>
      </c>
      <c r="F2299" s="28">
        <f>SUMIFS(Tabla16[TASA 0%],Tabla16[NUM],Tabla1[[#This Row],[CODIGO]])</f>
        <v>0</v>
      </c>
      <c r="G2299" s="28">
        <f>SUMIFS(Tabla16[[EXENTO ]],Tabla16[NUM],Tabla1[[#This Row],[CODIGO]])</f>
        <v>0</v>
      </c>
      <c r="H2299" s="28">
        <f>SUMIFS(Tabla16[IVA],Tabla16[NUM],Tabla1[[#This Row],[CODIGO]])</f>
        <v>0</v>
      </c>
      <c r="I2299" s="28">
        <f>SUMIFS(Tabla16[ISR RET.],Tabla16[NUM],Tabla1[[#This Row],[CODIGO]])</f>
        <v>0</v>
      </c>
      <c r="J2299" s="28">
        <f>SUMIFS(Tabla16[IVA RET.],Tabla16[NUM],Tabla1[[#This Row],[CODIGO]])</f>
        <v>0</v>
      </c>
      <c r="K2299" t="str">
        <f>FIXED(Tabla1[[#This Row],[TASA 16%]],0)</f>
        <v>0</v>
      </c>
      <c r="L2299" t="str">
        <f>FIXED(Tabla1[[#This Row],[TASA 0%]],0)</f>
        <v>0</v>
      </c>
      <c r="M2299" t="str">
        <f>FIXED(Tabla1[[#This Row],[TASA EXE.]],0)</f>
        <v>0</v>
      </c>
      <c r="N2299" t="str">
        <f>FIXED(Tabla1[[#This Row],[IVA]],0)</f>
        <v>0</v>
      </c>
      <c r="O2299" t="str">
        <f>FIXED(Tabla1[[#This Row],[ISR RET]],0)</f>
        <v>0</v>
      </c>
      <c r="P2299" t="str">
        <f>FIXED(Tabla1[[#This Row],[IVA RET]],0)</f>
        <v>0</v>
      </c>
      <c r="R2299" s="35">
        <f>Tabla1[[#This Row],[TASA 16]]*16%</f>
        <v>0</v>
      </c>
    </row>
    <row r="2300" spans="2:18" x14ac:dyDescent="0.25">
      <c r="B2300" t="str">
        <f>'[1]210 Y RFC'!A2300</f>
        <v>IAT051110SJ8</v>
      </c>
      <c r="C2300" t="str">
        <f>'[1]210 Y RFC'!B2300</f>
        <v>210-2297</v>
      </c>
      <c r="D2300" t="str">
        <f>'[1]210 Y RFC'!C2300</f>
        <v>INDUSTRIALIZADORA DE AGAVE TIERRA BLANCA SA DE CV</v>
      </c>
      <c r="E2300" s="28">
        <f>SUMIFS(Tabla16[TASA 16],Tabla16[NUM],Tabla1[[#This Row],[CODIGO]])</f>
        <v>0</v>
      </c>
      <c r="F2300" s="28">
        <f>SUMIFS(Tabla16[TASA 0%],Tabla16[NUM],Tabla1[[#This Row],[CODIGO]])</f>
        <v>0</v>
      </c>
      <c r="G2300" s="28">
        <f>SUMIFS(Tabla16[[EXENTO ]],Tabla16[NUM],Tabla1[[#This Row],[CODIGO]])</f>
        <v>0</v>
      </c>
      <c r="H2300" s="28">
        <f>SUMIFS(Tabla16[IVA],Tabla16[NUM],Tabla1[[#This Row],[CODIGO]])</f>
        <v>0</v>
      </c>
      <c r="I2300" s="28">
        <f>SUMIFS(Tabla16[ISR RET.],Tabla16[NUM],Tabla1[[#This Row],[CODIGO]])</f>
        <v>0</v>
      </c>
      <c r="J2300" s="28">
        <f>SUMIFS(Tabla16[IVA RET.],Tabla16[NUM],Tabla1[[#This Row],[CODIGO]])</f>
        <v>0</v>
      </c>
      <c r="K2300" t="str">
        <f>FIXED(Tabla1[[#This Row],[TASA 16%]],0)</f>
        <v>0</v>
      </c>
      <c r="L2300" t="str">
        <f>FIXED(Tabla1[[#This Row],[TASA 0%]],0)</f>
        <v>0</v>
      </c>
      <c r="M2300" t="str">
        <f>FIXED(Tabla1[[#This Row],[TASA EXE.]],0)</f>
        <v>0</v>
      </c>
      <c r="N2300" t="str">
        <f>FIXED(Tabla1[[#This Row],[IVA]],0)</f>
        <v>0</v>
      </c>
      <c r="O2300" t="str">
        <f>FIXED(Tabla1[[#This Row],[ISR RET]],0)</f>
        <v>0</v>
      </c>
      <c r="P2300" t="str">
        <f>FIXED(Tabla1[[#This Row],[IVA RET]],0)</f>
        <v>0</v>
      </c>
      <c r="R2300" s="35">
        <f>Tabla1[[#This Row],[TASA 16]]*16%</f>
        <v>0</v>
      </c>
    </row>
    <row r="2301" spans="2:18" x14ac:dyDescent="0.25">
      <c r="B2301" t="str">
        <f>'[1]210 Y RFC'!A2301</f>
        <v>PCM0910239T3</v>
      </c>
      <c r="C2301" t="str">
        <f>'[1]210 Y RFC'!B2301</f>
        <v>210-2298</v>
      </c>
      <c r="D2301" t="str">
        <f>'[1]210 Y RFC'!C2301</f>
        <v>PROMOTORA Y COMERCIALIZADORA MAJO SA DE CV</v>
      </c>
      <c r="E2301" s="28">
        <f>SUMIFS(Tabla16[TASA 16],Tabla16[NUM],Tabla1[[#This Row],[CODIGO]])</f>
        <v>0</v>
      </c>
      <c r="F2301" s="28">
        <f>SUMIFS(Tabla16[TASA 0%],Tabla16[NUM],Tabla1[[#This Row],[CODIGO]])</f>
        <v>0</v>
      </c>
      <c r="G2301" s="28">
        <f>SUMIFS(Tabla16[[EXENTO ]],Tabla16[NUM],Tabla1[[#This Row],[CODIGO]])</f>
        <v>0</v>
      </c>
      <c r="H2301" s="28">
        <f>SUMIFS(Tabla16[IVA],Tabla16[NUM],Tabla1[[#This Row],[CODIGO]])</f>
        <v>0</v>
      </c>
      <c r="I2301" s="28">
        <f>SUMIFS(Tabla16[ISR RET.],Tabla16[NUM],Tabla1[[#This Row],[CODIGO]])</f>
        <v>0</v>
      </c>
      <c r="J2301" s="28">
        <f>SUMIFS(Tabla16[IVA RET.],Tabla16[NUM],Tabla1[[#This Row],[CODIGO]])</f>
        <v>0</v>
      </c>
      <c r="K2301" t="str">
        <f>FIXED(Tabla1[[#This Row],[TASA 16%]],0)</f>
        <v>0</v>
      </c>
      <c r="L2301" t="str">
        <f>FIXED(Tabla1[[#This Row],[TASA 0%]],0)</f>
        <v>0</v>
      </c>
      <c r="M2301" t="str">
        <f>FIXED(Tabla1[[#This Row],[TASA EXE.]],0)</f>
        <v>0</v>
      </c>
      <c r="N2301" t="str">
        <f>FIXED(Tabla1[[#This Row],[IVA]],0)</f>
        <v>0</v>
      </c>
      <c r="O2301" t="str">
        <f>FIXED(Tabla1[[#This Row],[ISR RET]],0)</f>
        <v>0</v>
      </c>
      <c r="P2301" t="str">
        <f>FIXED(Tabla1[[#This Row],[IVA RET]],0)</f>
        <v>0</v>
      </c>
      <c r="R2301" s="35">
        <f>Tabla1[[#This Row],[TASA 16]]*16%</f>
        <v>0</v>
      </c>
    </row>
    <row r="2302" spans="2:18" x14ac:dyDescent="0.25">
      <c r="B2302" t="str">
        <f>'[1]210 Y RFC'!A2302</f>
        <v>SJR0702077S3</v>
      </c>
      <c r="C2302" t="str">
        <f>'[1]210 Y RFC'!B2302</f>
        <v>210-2299</v>
      </c>
      <c r="D2302" t="str">
        <f>'[1]210 Y RFC'!C2302</f>
        <v>SURTIDORA DE JUGUETES Y REGALOS SA DE CV</v>
      </c>
      <c r="E2302" s="28">
        <f>SUMIFS(Tabla16[TASA 16],Tabla16[NUM],Tabla1[[#This Row],[CODIGO]])</f>
        <v>0</v>
      </c>
      <c r="F2302" s="28">
        <f>SUMIFS(Tabla16[TASA 0%],Tabla16[NUM],Tabla1[[#This Row],[CODIGO]])</f>
        <v>0</v>
      </c>
      <c r="G2302" s="28">
        <f>SUMIFS(Tabla16[[EXENTO ]],Tabla16[NUM],Tabla1[[#This Row],[CODIGO]])</f>
        <v>0</v>
      </c>
      <c r="H2302" s="28">
        <f>SUMIFS(Tabla16[IVA],Tabla16[NUM],Tabla1[[#This Row],[CODIGO]])</f>
        <v>0</v>
      </c>
      <c r="I2302" s="28">
        <f>SUMIFS(Tabla16[ISR RET.],Tabla16[NUM],Tabla1[[#This Row],[CODIGO]])</f>
        <v>0</v>
      </c>
      <c r="J2302" s="28">
        <f>SUMIFS(Tabla16[IVA RET.],Tabla16[NUM],Tabla1[[#This Row],[CODIGO]])</f>
        <v>0</v>
      </c>
      <c r="K2302" t="str">
        <f>FIXED(Tabla1[[#This Row],[TASA 16%]],0)</f>
        <v>0</v>
      </c>
      <c r="L2302" t="str">
        <f>FIXED(Tabla1[[#This Row],[TASA 0%]],0)</f>
        <v>0</v>
      </c>
      <c r="M2302" t="str">
        <f>FIXED(Tabla1[[#This Row],[TASA EXE.]],0)</f>
        <v>0</v>
      </c>
      <c r="N2302" t="str">
        <f>FIXED(Tabla1[[#This Row],[IVA]],0)</f>
        <v>0</v>
      </c>
      <c r="O2302" t="str">
        <f>FIXED(Tabla1[[#This Row],[ISR RET]],0)</f>
        <v>0</v>
      </c>
      <c r="P2302" t="str">
        <f>FIXED(Tabla1[[#This Row],[IVA RET]],0)</f>
        <v>0</v>
      </c>
      <c r="R2302" s="35">
        <f>Tabla1[[#This Row],[TASA 16]]*16%</f>
        <v>0</v>
      </c>
    </row>
    <row r="2303" spans="2:18" x14ac:dyDescent="0.25">
      <c r="B2303" t="str">
        <f>'[1]210 Y RFC'!A2303</f>
        <v>GUA000815JZ4</v>
      </c>
      <c r="C2303" t="str">
        <f>'[1]210 Y RFC'!B2303</f>
        <v>210-2300</v>
      </c>
      <c r="D2303" t="str">
        <f>'[1]210 Y RFC'!C2303</f>
        <v>GUATUL SA DE CV</v>
      </c>
      <c r="E2303" s="28">
        <f>SUMIFS(Tabla16[TASA 16],Tabla16[NUM],Tabla1[[#This Row],[CODIGO]])</f>
        <v>0</v>
      </c>
      <c r="F2303" s="28">
        <f>SUMIFS(Tabla16[TASA 0%],Tabla16[NUM],Tabla1[[#This Row],[CODIGO]])</f>
        <v>0</v>
      </c>
      <c r="G2303" s="28">
        <f>SUMIFS(Tabla16[[EXENTO ]],Tabla16[NUM],Tabla1[[#This Row],[CODIGO]])</f>
        <v>0</v>
      </c>
      <c r="H2303" s="28">
        <f>SUMIFS(Tabla16[IVA],Tabla16[NUM],Tabla1[[#This Row],[CODIGO]])</f>
        <v>0</v>
      </c>
      <c r="I2303" s="28">
        <f>SUMIFS(Tabla16[ISR RET.],Tabla16[NUM],Tabla1[[#This Row],[CODIGO]])</f>
        <v>0</v>
      </c>
      <c r="J2303" s="28">
        <f>SUMIFS(Tabla16[IVA RET.],Tabla16[NUM],Tabla1[[#This Row],[CODIGO]])</f>
        <v>0</v>
      </c>
      <c r="K2303" t="str">
        <f>FIXED(Tabla1[[#This Row],[TASA 16%]],0)</f>
        <v>0</v>
      </c>
      <c r="L2303" t="str">
        <f>FIXED(Tabla1[[#This Row],[TASA 0%]],0)</f>
        <v>0</v>
      </c>
      <c r="M2303" t="str">
        <f>FIXED(Tabla1[[#This Row],[TASA EXE.]],0)</f>
        <v>0</v>
      </c>
      <c r="N2303" t="str">
        <f>FIXED(Tabla1[[#This Row],[IVA]],0)</f>
        <v>0</v>
      </c>
      <c r="O2303" t="str">
        <f>FIXED(Tabla1[[#This Row],[ISR RET]],0)</f>
        <v>0</v>
      </c>
      <c r="P2303" t="str">
        <f>FIXED(Tabla1[[#This Row],[IVA RET]],0)</f>
        <v>0</v>
      </c>
      <c r="R2303" s="35">
        <f>Tabla1[[#This Row],[TASA 16]]*16%</f>
        <v>0</v>
      </c>
    </row>
    <row r="2304" spans="2:18" x14ac:dyDescent="0.25">
      <c r="B2304" t="str">
        <f>'[1]210 Y RFC'!A2304</f>
        <v>HEHR660711RB7</v>
      </c>
      <c r="C2304" t="str">
        <f>'[1]210 Y RFC'!B2304</f>
        <v>210-2301</v>
      </c>
      <c r="D2304" t="str">
        <f>'[1]210 Y RFC'!C2304</f>
        <v>HERNANDEZ HUIZAR RICARDO</v>
      </c>
      <c r="E2304" s="28">
        <f>SUMIFS(Tabla16[TASA 16],Tabla16[NUM],Tabla1[[#This Row],[CODIGO]])</f>
        <v>0</v>
      </c>
      <c r="F2304" s="28">
        <f>SUMIFS(Tabla16[TASA 0%],Tabla16[NUM],Tabla1[[#This Row],[CODIGO]])</f>
        <v>0</v>
      </c>
      <c r="G2304" s="28">
        <f>SUMIFS(Tabla16[[EXENTO ]],Tabla16[NUM],Tabla1[[#This Row],[CODIGO]])</f>
        <v>0</v>
      </c>
      <c r="H2304" s="28">
        <f>SUMIFS(Tabla16[IVA],Tabla16[NUM],Tabla1[[#This Row],[CODIGO]])</f>
        <v>0</v>
      </c>
      <c r="I2304" s="28">
        <f>SUMIFS(Tabla16[ISR RET.],Tabla16[NUM],Tabla1[[#This Row],[CODIGO]])</f>
        <v>0</v>
      </c>
      <c r="J2304" s="28">
        <f>SUMIFS(Tabla16[IVA RET.],Tabla16[NUM],Tabla1[[#This Row],[CODIGO]])</f>
        <v>0</v>
      </c>
      <c r="K2304" t="str">
        <f>FIXED(Tabla1[[#This Row],[TASA 16%]],0)</f>
        <v>0</v>
      </c>
      <c r="L2304" t="str">
        <f>FIXED(Tabla1[[#This Row],[TASA 0%]],0)</f>
        <v>0</v>
      </c>
      <c r="M2304" t="str">
        <f>FIXED(Tabla1[[#This Row],[TASA EXE.]],0)</f>
        <v>0</v>
      </c>
      <c r="N2304" t="str">
        <f>FIXED(Tabla1[[#This Row],[IVA]],0)</f>
        <v>0</v>
      </c>
      <c r="O2304" t="str">
        <f>FIXED(Tabla1[[#This Row],[ISR RET]],0)</f>
        <v>0</v>
      </c>
      <c r="P2304" t="str">
        <f>FIXED(Tabla1[[#This Row],[IVA RET]],0)</f>
        <v>0</v>
      </c>
      <c r="R2304" s="35">
        <f>Tabla1[[#This Row],[TASA 16]]*16%</f>
        <v>0</v>
      </c>
    </row>
    <row r="2305" spans="2:20" x14ac:dyDescent="0.25">
      <c r="B2305" t="str">
        <f>'[1]210 Y RFC'!A2305</f>
        <v>MAIC730220C51</v>
      </c>
      <c r="C2305" t="str">
        <f>'[1]210 Y RFC'!B2305</f>
        <v>210-2302</v>
      </c>
      <c r="D2305" t="str">
        <f>'[1]210 Y RFC'!C2305</f>
        <v>MARTINEZ IBARRA CARLOS EDUARDO</v>
      </c>
      <c r="E2305" s="28">
        <f>SUMIFS(Tabla16[TASA 16],Tabla16[NUM],Tabla1[[#This Row],[CODIGO]])</f>
        <v>0</v>
      </c>
      <c r="F2305" s="28">
        <f>SUMIFS(Tabla16[TASA 0%],Tabla16[NUM],Tabla1[[#This Row],[CODIGO]])</f>
        <v>0</v>
      </c>
      <c r="G2305" s="28">
        <f>SUMIFS(Tabla16[[EXENTO ]],Tabla16[NUM],Tabla1[[#This Row],[CODIGO]])</f>
        <v>0</v>
      </c>
      <c r="H2305" s="28">
        <f>SUMIFS(Tabla16[IVA],Tabla16[NUM],Tabla1[[#This Row],[CODIGO]])</f>
        <v>0</v>
      </c>
      <c r="I2305" s="28">
        <f>SUMIFS(Tabla16[ISR RET.],Tabla16[NUM],Tabla1[[#This Row],[CODIGO]])</f>
        <v>0</v>
      </c>
      <c r="J2305" s="28">
        <f>SUMIFS(Tabla16[IVA RET.],Tabla16[NUM],Tabla1[[#This Row],[CODIGO]])</f>
        <v>0</v>
      </c>
      <c r="K2305" t="str">
        <f>FIXED(Tabla1[[#This Row],[TASA 16%]],0)</f>
        <v>0</v>
      </c>
      <c r="L2305" t="str">
        <f>FIXED(Tabla1[[#This Row],[TASA 0%]],0)</f>
        <v>0</v>
      </c>
      <c r="M2305" t="str">
        <f>FIXED(Tabla1[[#This Row],[TASA EXE.]],0)</f>
        <v>0</v>
      </c>
      <c r="N2305" t="str">
        <f>FIXED(Tabla1[[#This Row],[IVA]],0)</f>
        <v>0</v>
      </c>
      <c r="O2305" t="str">
        <f>FIXED(Tabla1[[#This Row],[ISR RET]],0)</f>
        <v>0</v>
      </c>
      <c r="P2305" t="str">
        <f>FIXED(Tabla1[[#This Row],[IVA RET]],0)</f>
        <v>0</v>
      </c>
      <c r="R2305" s="35">
        <f>Tabla1[[#This Row],[TASA 16]]*16%</f>
        <v>0</v>
      </c>
    </row>
    <row r="2306" spans="2:20" x14ac:dyDescent="0.25">
      <c r="B2306" t="str">
        <f>'[1]210 Y RFC'!A2306</f>
        <v>DJS900405G35</v>
      </c>
      <c r="C2306" t="str">
        <f>'[1]210 Y RFC'!B2306</f>
        <v>210-2303</v>
      </c>
      <c r="D2306" t="str">
        <f>'[1]210 Y RFC'!C2306</f>
        <v>DETERGENTES Y JABONES SASIL SAPI DE CV</v>
      </c>
      <c r="E2306" s="28">
        <f>SUMIFS(Tabla16[TASA 16],Tabla16[NUM],Tabla1[[#This Row],[CODIGO]])</f>
        <v>0</v>
      </c>
      <c r="F2306" s="28">
        <f>SUMIFS(Tabla16[TASA 0%],Tabla16[NUM],Tabla1[[#This Row],[CODIGO]])</f>
        <v>0</v>
      </c>
      <c r="G2306" s="28">
        <f>SUMIFS(Tabla16[[EXENTO ]],Tabla16[NUM],Tabla1[[#This Row],[CODIGO]])</f>
        <v>0</v>
      </c>
      <c r="H2306" s="28">
        <f>SUMIFS(Tabla16[IVA],Tabla16[NUM],Tabla1[[#This Row],[CODIGO]])</f>
        <v>0</v>
      </c>
      <c r="I2306" s="28">
        <f>SUMIFS(Tabla16[ISR RET.],Tabla16[NUM],Tabla1[[#This Row],[CODIGO]])</f>
        <v>0</v>
      </c>
      <c r="J2306" s="28">
        <f>SUMIFS(Tabla16[IVA RET.],Tabla16[NUM],Tabla1[[#This Row],[CODIGO]])</f>
        <v>0</v>
      </c>
      <c r="K2306" t="str">
        <f>FIXED(Tabla1[[#This Row],[TASA 16%]],0)</f>
        <v>0</v>
      </c>
      <c r="L2306" t="str">
        <f>FIXED(Tabla1[[#This Row],[TASA 0%]],0)</f>
        <v>0</v>
      </c>
      <c r="M2306" t="str">
        <f>FIXED(Tabla1[[#This Row],[TASA EXE.]],0)</f>
        <v>0</v>
      </c>
      <c r="N2306" t="str">
        <f>FIXED(Tabla1[[#This Row],[IVA]],0)</f>
        <v>0</v>
      </c>
      <c r="O2306" t="str">
        <f>FIXED(Tabla1[[#This Row],[ISR RET]],0)</f>
        <v>0</v>
      </c>
      <c r="P2306" t="str">
        <f>FIXED(Tabla1[[#This Row],[IVA RET]],0)</f>
        <v>0</v>
      </c>
      <c r="R2306" s="35">
        <f>Tabla1[[#This Row],[TASA 16]]*16%</f>
        <v>0</v>
      </c>
    </row>
    <row r="2307" spans="2:20" x14ac:dyDescent="0.25">
      <c r="B2307" t="str">
        <f>'[1]210 Y RFC'!A2307</f>
        <v>CFP040517JC6</v>
      </c>
      <c r="C2307" t="str">
        <f>'[1]210 Y RFC'!B2307</f>
        <v>210-2304</v>
      </c>
      <c r="D2307" t="str">
        <f>'[1]210 Y RFC'!C2307</f>
        <v>COMERCIALIZADORA FINE PLASTIC SA DE CV</v>
      </c>
      <c r="E2307" s="28">
        <f>SUMIFS(Tabla16[TASA 16],Tabla16[NUM],Tabla1[[#This Row],[CODIGO]])</f>
        <v>0</v>
      </c>
      <c r="F2307" s="28">
        <f>SUMIFS(Tabla16[TASA 0%],Tabla16[NUM],Tabla1[[#This Row],[CODIGO]])</f>
        <v>0</v>
      </c>
      <c r="G2307" s="28">
        <f>SUMIFS(Tabla16[[EXENTO ]],Tabla16[NUM],Tabla1[[#This Row],[CODIGO]])</f>
        <v>0</v>
      </c>
      <c r="H2307" s="28">
        <f>SUMIFS(Tabla16[IVA],Tabla16[NUM],Tabla1[[#This Row],[CODIGO]])</f>
        <v>0</v>
      </c>
      <c r="I2307" s="28">
        <f>SUMIFS(Tabla16[ISR RET.],Tabla16[NUM],Tabla1[[#This Row],[CODIGO]])</f>
        <v>0</v>
      </c>
      <c r="J2307" s="28">
        <f>SUMIFS(Tabla16[IVA RET.],Tabla16[NUM],Tabla1[[#This Row],[CODIGO]])</f>
        <v>0</v>
      </c>
      <c r="K2307" t="str">
        <f>FIXED(Tabla1[[#This Row],[TASA 16%]],0)</f>
        <v>0</v>
      </c>
      <c r="L2307" t="str">
        <f>FIXED(Tabla1[[#This Row],[TASA 0%]],0)</f>
        <v>0</v>
      </c>
      <c r="M2307" t="str">
        <f>FIXED(Tabla1[[#This Row],[TASA EXE.]],0)</f>
        <v>0</v>
      </c>
      <c r="N2307" t="str">
        <f>FIXED(Tabla1[[#This Row],[IVA]],0)</f>
        <v>0</v>
      </c>
      <c r="O2307" t="str">
        <f>FIXED(Tabla1[[#This Row],[ISR RET]],0)</f>
        <v>0</v>
      </c>
      <c r="P2307" t="str">
        <f>FIXED(Tabla1[[#This Row],[IVA RET]],0)</f>
        <v>0</v>
      </c>
      <c r="R2307" s="35">
        <f>Tabla1[[#This Row],[TASA 16]]*16%</f>
        <v>0</v>
      </c>
    </row>
    <row r="2308" spans="2:20" x14ac:dyDescent="0.25">
      <c r="B2308" t="str">
        <f>'[1]210 Y RFC'!A2308</f>
        <v>TMO0906262Y0</v>
      </c>
      <c r="C2308" t="str">
        <f>'[1]210 Y RFC'!B2308</f>
        <v>210-2305</v>
      </c>
      <c r="D2308" t="str">
        <f>'[1]210 Y RFC'!C2308</f>
        <v>TRAMPA MOSQUITO S DE RL</v>
      </c>
      <c r="E2308" s="28">
        <f>SUMIFS(Tabla16[TASA 16],Tabla16[NUM],Tabla1[[#This Row],[CODIGO]])</f>
        <v>0</v>
      </c>
      <c r="F2308" s="28">
        <f>SUMIFS(Tabla16[TASA 0%],Tabla16[NUM],Tabla1[[#This Row],[CODIGO]])</f>
        <v>0</v>
      </c>
      <c r="G2308" s="28">
        <f>SUMIFS(Tabla16[[EXENTO ]],Tabla16[NUM],Tabla1[[#This Row],[CODIGO]])</f>
        <v>0</v>
      </c>
      <c r="H2308" s="28">
        <f>SUMIFS(Tabla16[IVA],Tabla16[NUM],Tabla1[[#This Row],[CODIGO]])</f>
        <v>0</v>
      </c>
      <c r="I2308" s="28">
        <f>SUMIFS(Tabla16[ISR RET.],Tabla16[NUM],Tabla1[[#This Row],[CODIGO]])</f>
        <v>0</v>
      </c>
      <c r="J2308" s="28">
        <f>SUMIFS(Tabla16[IVA RET.],Tabla16[NUM],Tabla1[[#This Row],[CODIGO]])</f>
        <v>0</v>
      </c>
      <c r="K2308" t="str">
        <f>FIXED(Tabla1[[#This Row],[TASA 16%]],0)</f>
        <v>0</v>
      </c>
      <c r="L2308" t="str">
        <f>FIXED(Tabla1[[#This Row],[TASA 0%]],0)</f>
        <v>0</v>
      </c>
      <c r="M2308" t="str">
        <f>FIXED(Tabla1[[#This Row],[TASA EXE.]],0)</f>
        <v>0</v>
      </c>
      <c r="N2308" t="str">
        <f>FIXED(Tabla1[[#This Row],[IVA]],0)</f>
        <v>0</v>
      </c>
      <c r="O2308" t="str">
        <f>FIXED(Tabla1[[#This Row],[ISR RET]],0)</f>
        <v>0</v>
      </c>
      <c r="P2308" t="str">
        <f>FIXED(Tabla1[[#This Row],[IVA RET]],0)</f>
        <v>0</v>
      </c>
      <c r="R2308" s="35">
        <f>Tabla1[[#This Row],[TASA 16]]*16%</f>
        <v>0</v>
      </c>
    </row>
    <row r="2309" spans="2:20" x14ac:dyDescent="0.25">
      <c r="B2309" t="str">
        <f>'[1]210 Y RFC'!A2309</f>
        <v>PAOJ830815GL6</v>
      </c>
      <c r="C2309" t="str">
        <f>'[1]210 Y RFC'!B2309</f>
        <v>210-2306</v>
      </c>
      <c r="D2309" t="str">
        <f>'[1]210 Y RFC'!C2309</f>
        <v>PALMA OCAMPO JUAN JOSE</v>
      </c>
      <c r="E2309" s="28">
        <f>SUMIFS(Tabla16[TASA 16],Tabla16[NUM],Tabla1[[#This Row],[CODIGO]])</f>
        <v>0</v>
      </c>
      <c r="F2309" s="28">
        <f>SUMIFS(Tabla16[TASA 0%],Tabla16[NUM],Tabla1[[#This Row],[CODIGO]])</f>
        <v>0</v>
      </c>
      <c r="G2309" s="28">
        <f>SUMIFS(Tabla16[[EXENTO ]],Tabla16[NUM],Tabla1[[#This Row],[CODIGO]])</f>
        <v>0</v>
      </c>
      <c r="H2309" s="28">
        <f>SUMIFS(Tabla16[IVA],Tabla16[NUM],Tabla1[[#This Row],[CODIGO]])</f>
        <v>0</v>
      </c>
      <c r="I2309" s="28">
        <f>SUMIFS(Tabla16[ISR RET.],Tabla16[NUM],Tabla1[[#This Row],[CODIGO]])</f>
        <v>0</v>
      </c>
      <c r="J2309" s="28">
        <f>SUMIFS(Tabla16[IVA RET.],Tabla16[NUM],Tabla1[[#This Row],[CODIGO]])</f>
        <v>0</v>
      </c>
      <c r="K2309" t="str">
        <f>FIXED(Tabla1[[#This Row],[TASA 16%]],0)</f>
        <v>0</v>
      </c>
      <c r="L2309" t="str">
        <f>FIXED(Tabla1[[#This Row],[TASA 0%]],0)</f>
        <v>0</v>
      </c>
      <c r="M2309" t="str">
        <f>FIXED(Tabla1[[#This Row],[TASA EXE.]],0)</f>
        <v>0</v>
      </c>
      <c r="N2309" t="str">
        <f>FIXED(Tabla1[[#This Row],[IVA]],0)</f>
        <v>0</v>
      </c>
      <c r="O2309" t="str">
        <f>FIXED(Tabla1[[#This Row],[ISR RET]],0)</f>
        <v>0</v>
      </c>
      <c r="P2309" t="str">
        <f>FIXED(Tabla1[[#This Row],[IVA RET]],0)</f>
        <v>0</v>
      </c>
      <c r="R2309" s="35">
        <f>Tabla1[[#This Row],[TASA 16]]*16%</f>
        <v>0</v>
      </c>
    </row>
    <row r="2310" spans="2:20" x14ac:dyDescent="0.25">
      <c r="B2310" t="str">
        <f>'[1]210 Y RFC'!A2310</f>
        <v>BTA980316CA6</v>
      </c>
      <c r="C2310" t="str">
        <f>'[1]210 Y RFC'!B2310</f>
        <v>210-2307</v>
      </c>
      <c r="D2310" t="str">
        <f>'[1]210 Y RFC'!C2310</f>
        <v>BESSER TIME &amp; PARKING SA DE CV</v>
      </c>
      <c r="E2310" s="28">
        <f>SUMIFS(Tabla16[TASA 16],Tabla16[NUM],Tabla1[[#This Row],[CODIGO]])</f>
        <v>0</v>
      </c>
      <c r="F2310" s="28">
        <f>SUMIFS(Tabla16[TASA 0%],Tabla16[NUM],Tabla1[[#This Row],[CODIGO]])</f>
        <v>0</v>
      </c>
      <c r="G2310" s="28">
        <f>SUMIFS(Tabla16[[EXENTO ]],Tabla16[NUM],Tabla1[[#This Row],[CODIGO]])</f>
        <v>0</v>
      </c>
      <c r="H2310" s="28">
        <f>SUMIFS(Tabla16[IVA],Tabla16[NUM],Tabla1[[#This Row],[CODIGO]])</f>
        <v>0</v>
      </c>
      <c r="I2310" s="28">
        <f>SUMIFS(Tabla16[ISR RET.],Tabla16[NUM],Tabla1[[#This Row],[CODIGO]])</f>
        <v>0</v>
      </c>
      <c r="J2310" s="28">
        <f>SUMIFS(Tabla16[IVA RET.],Tabla16[NUM],Tabla1[[#This Row],[CODIGO]])</f>
        <v>0</v>
      </c>
      <c r="K2310" t="str">
        <f>FIXED(Tabla1[[#This Row],[TASA 16%]],0)</f>
        <v>0</v>
      </c>
      <c r="L2310" t="str">
        <f>FIXED(Tabla1[[#This Row],[TASA 0%]],0)</f>
        <v>0</v>
      </c>
      <c r="M2310" t="str">
        <f>FIXED(Tabla1[[#This Row],[TASA EXE.]],0)</f>
        <v>0</v>
      </c>
      <c r="N2310" t="str">
        <f>FIXED(Tabla1[[#This Row],[IVA]],0)</f>
        <v>0</v>
      </c>
      <c r="O2310" t="str">
        <f>FIXED(Tabla1[[#This Row],[ISR RET]],0)</f>
        <v>0</v>
      </c>
      <c r="P2310" t="str">
        <f>FIXED(Tabla1[[#This Row],[IVA RET]],0)</f>
        <v>0</v>
      </c>
      <c r="R2310" s="35">
        <f>Tabla1[[#This Row],[TASA 16]]*16%</f>
        <v>0</v>
      </c>
    </row>
    <row r="2311" spans="2:20" x14ac:dyDescent="0.25">
      <c r="B2311" t="str">
        <f>'[1]210 Y RFC'!A2311</f>
        <v>GFC080612KG3</v>
      </c>
      <c r="C2311" t="str">
        <f>'[1]210 Y RFC'!B2311</f>
        <v>210-2308</v>
      </c>
      <c r="D2311" t="str">
        <f>'[1]210 Y RFC'!C2311</f>
        <v>GRUPO FERRETERIA CALZADA SA DE CV</v>
      </c>
      <c r="E2311" s="28">
        <f>SUMIFS(Tabla16[TASA 16],Tabla16[NUM],Tabla1[[#This Row],[CODIGO]])</f>
        <v>0</v>
      </c>
      <c r="F2311" s="28">
        <f>SUMIFS(Tabla16[TASA 0%],Tabla16[NUM],Tabla1[[#This Row],[CODIGO]])</f>
        <v>0</v>
      </c>
      <c r="G2311" s="28">
        <f>SUMIFS(Tabla16[[EXENTO ]],Tabla16[NUM],Tabla1[[#This Row],[CODIGO]])</f>
        <v>0</v>
      </c>
      <c r="H2311" s="28">
        <f>SUMIFS(Tabla16[IVA],Tabla16[NUM],Tabla1[[#This Row],[CODIGO]])</f>
        <v>0</v>
      </c>
      <c r="I2311" s="28">
        <f>SUMIFS(Tabla16[ISR RET.],Tabla16[NUM],Tabla1[[#This Row],[CODIGO]])</f>
        <v>0</v>
      </c>
      <c r="J2311" s="28">
        <f>SUMIFS(Tabla16[IVA RET.],Tabla16[NUM],Tabla1[[#This Row],[CODIGO]])</f>
        <v>0</v>
      </c>
      <c r="K2311" t="str">
        <f>FIXED(Tabla1[[#This Row],[TASA 16%]],0)</f>
        <v>0</v>
      </c>
      <c r="L2311" t="str">
        <f>FIXED(Tabla1[[#This Row],[TASA 0%]],0)</f>
        <v>0</v>
      </c>
      <c r="M2311" t="str">
        <f>FIXED(Tabla1[[#This Row],[TASA EXE.]],0)</f>
        <v>0</v>
      </c>
      <c r="N2311" t="str">
        <f>FIXED(Tabla1[[#This Row],[IVA]],0)</f>
        <v>0</v>
      </c>
      <c r="O2311" t="str">
        <f>FIXED(Tabla1[[#This Row],[ISR RET]],0)</f>
        <v>0</v>
      </c>
      <c r="P2311" t="str">
        <f>FIXED(Tabla1[[#This Row],[IVA RET]],0)</f>
        <v>0</v>
      </c>
      <c r="R2311" s="35">
        <f>Tabla1[[#This Row],[TASA 16]]*16%</f>
        <v>0</v>
      </c>
    </row>
    <row r="2312" spans="2:20" x14ac:dyDescent="0.25">
      <c r="B2312" t="str">
        <f>'[1]210 Y RFC'!A2312</f>
        <v>SHE190630V37</v>
      </c>
      <c r="C2312" t="str">
        <f>'[1]210 Y RFC'!B2312</f>
        <v>210-2309</v>
      </c>
      <c r="D2312" t="str">
        <f>'[1]210 Y RFC'!C2312</f>
        <v>SANBORN HERMANOS SA</v>
      </c>
      <c r="E2312" s="28">
        <f>SUMIFS(Tabla16[TASA 16],Tabla16[NUM],Tabla1[[#This Row],[CODIGO]])</f>
        <v>25845</v>
      </c>
      <c r="F2312" s="28">
        <f>SUMIFS(Tabla16[TASA 0%],Tabla16[NUM],Tabla1[[#This Row],[CODIGO]])</f>
        <v>0</v>
      </c>
      <c r="G2312" s="28">
        <f>SUMIFS(Tabla16[[EXENTO ]],Tabla16[NUM],Tabla1[[#This Row],[CODIGO]])</f>
        <v>0</v>
      </c>
      <c r="H2312" s="28">
        <f>SUMIFS(Tabla16[IVA],Tabla16[NUM],Tabla1[[#This Row],[CODIGO]])</f>
        <v>4135.2</v>
      </c>
      <c r="I2312" s="28">
        <f>SUMIFS(Tabla16[ISR RET.],Tabla16[NUM],Tabla1[[#This Row],[CODIGO]])</f>
        <v>0</v>
      </c>
      <c r="J2312" s="28">
        <f>SUMIFS(Tabla16[IVA RET.],Tabla16[NUM],Tabla1[[#This Row],[CODIGO]])</f>
        <v>0</v>
      </c>
      <c r="K2312" t="str">
        <f>FIXED(Tabla1[[#This Row],[TASA 16%]],0)</f>
        <v>25,845</v>
      </c>
      <c r="L2312" t="str">
        <f>FIXED(Tabla1[[#This Row],[TASA 0%]],0)</f>
        <v>0</v>
      </c>
      <c r="M2312" t="str">
        <f>FIXED(Tabla1[[#This Row],[TASA EXE.]],0)</f>
        <v>0</v>
      </c>
      <c r="N2312" t="str">
        <f>FIXED(Tabla1[[#This Row],[IVA]],0)</f>
        <v>4,135</v>
      </c>
      <c r="O2312" t="str">
        <f>FIXED(Tabla1[[#This Row],[ISR RET]],0)</f>
        <v>0</v>
      </c>
      <c r="P2312" t="str">
        <f>FIXED(Tabla1[[#This Row],[IVA RET]],0)</f>
        <v>0</v>
      </c>
      <c r="R2312" s="35">
        <f>Tabla1[[#This Row],[TASA 16]]*16%</f>
        <v>4135.2</v>
      </c>
    </row>
    <row r="2313" spans="2:20" x14ac:dyDescent="0.25">
      <c r="B2313" t="str">
        <f>'[1]210 Y RFC'!A2313</f>
        <v>GUTJ820923AU8</v>
      </c>
      <c r="C2313" t="str">
        <f>'[1]210 Y RFC'!B2313</f>
        <v>210-2310</v>
      </c>
      <c r="D2313" t="str">
        <f>'[1]210 Y RFC'!C2313</f>
        <v>GUZMAN DE LA TORRE JUAN MANUEL</v>
      </c>
      <c r="E2313" s="28">
        <f>SUMIFS(Tabla16[TASA 16],Tabla16[NUM],Tabla1[[#This Row],[CODIGO]])</f>
        <v>0</v>
      </c>
      <c r="F2313" s="28">
        <f>SUMIFS(Tabla16[TASA 0%],Tabla16[NUM],Tabla1[[#This Row],[CODIGO]])</f>
        <v>0</v>
      </c>
      <c r="G2313" s="28">
        <f>SUMIFS(Tabla16[[EXENTO ]],Tabla16[NUM],Tabla1[[#This Row],[CODIGO]])</f>
        <v>0</v>
      </c>
      <c r="H2313" s="28">
        <f>SUMIFS(Tabla16[IVA],Tabla16[NUM],Tabla1[[#This Row],[CODIGO]])</f>
        <v>0</v>
      </c>
      <c r="I2313" s="28">
        <f>SUMIFS(Tabla16[ISR RET.],Tabla16[NUM],Tabla1[[#This Row],[CODIGO]])</f>
        <v>0</v>
      </c>
      <c r="J2313" s="28">
        <f>SUMIFS(Tabla16[IVA RET.],Tabla16[NUM],Tabla1[[#This Row],[CODIGO]])</f>
        <v>0</v>
      </c>
      <c r="K2313" t="str">
        <f>FIXED(Tabla1[[#This Row],[TASA 16%]],0)</f>
        <v>0</v>
      </c>
      <c r="L2313" t="str">
        <f>FIXED(Tabla1[[#This Row],[TASA 0%]],0)</f>
        <v>0</v>
      </c>
      <c r="M2313" t="str">
        <f>FIXED(Tabla1[[#This Row],[TASA EXE.]],0)</f>
        <v>0</v>
      </c>
      <c r="N2313" t="str">
        <f>FIXED(Tabla1[[#This Row],[IVA]],0)</f>
        <v>0</v>
      </c>
      <c r="O2313" t="str">
        <f>FIXED(Tabla1[[#This Row],[ISR RET]],0)</f>
        <v>0</v>
      </c>
      <c r="P2313" t="str">
        <f>FIXED(Tabla1[[#This Row],[IVA RET]],0)</f>
        <v>0</v>
      </c>
      <c r="R2313" s="35">
        <f>Tabla1[[#This Row],[TASA 16]]*16%</f>
        <v>0</v>
      </c>
    </row>
    <row r="2314" spans="2:20" x14ac:dyDescent="0.25">
      <c r="B2314" t="str">
        <f>'[1]210 Y RFC'!A2314</f>
        <v>AAMJ8710246B8</v>
      </c>
      <c r="C2314" t="str">
        <f>'[1]210 Y RFC'!B2314</f>
        <v>210-2311</v>
      </c>
      <c r="D2314" t="str">
        <f>'[1]210 Y RFC'!C2314</f>
        <v>ALCALA MAGAÑA JORGE ANTONIO</v>
      </c>
      <c r="E2314" s="28">
        <f>SUMIFS(Tabla16[TASA 16],Tabla16[NUM],Tabla1[[#This Row],[CODIGO]])</f>
        <v>0</v>
      </c>
      <c r="F2314" s="28">
        <f>SUMIFS(Tabla16[TASA 0%],Tabla16[NUM],Tabla1[[#This Row],[CODIGO]])</f>
        <v>0</v>
      </c>
      <c r="G2314" s="28">
        <f>SUMIFS(Tabla16[[EXENTO ]],Tabla16[NUM],Tabla1[[#This Row],[CODIGO]])</f>
        <v>0</v>
      </c>
      <c r="H2314" s="28">
        <f>SUMIFS(Tabla16[IVA],Tabla16[NUM],Tabla1[[#This Row],[CODIGO]])</f>
        <v>0</v>
      </c>
      <c r="I2314" s="28">
        <f>SUMIFS(Tabla16[ISR RET.],Tabla16[NUM],Tabla1[[#This Row],[CODIGO]])</f>
        <v>0</v>
      </c>
      <c r="J2314" s="28">
        <f>SUMIFS(Tabla16[IVA RET.],Tabla16[NUM],Tabla1[[#This Row],[CODIGO]])</f>
        <v>0</v>
      </c>
      <c r="K2314" t="str">
        <f>FIXED(Tabla1[[#This Row],[TASA 16%]],0)</f>
        <v>0</v>
      </c>
      <c r="L2314" t="str">
        <f>FIXED(Tabla1[[#This Row],[TASA 0%]],0)</f>
        <v>0</v>
      </c>
      <c r="M2314" t="str">
        <f>FIXED(Tabla1[[#This Row],[TASA EXE.]],0)</f>
        <v>0</v>
      </c>
      <c r="N2314" t="str">
        <f>FIXED(Tabla1[[#This Row],[IVA]],0)</f>
        <v>0</v>
      </c>
      <c r="O2314" t="str">
        <f>FIXED(Tabla1[[#This Row],[ISR RET]],0)</f>
        <v>0</v>
      </c>
      <c r="P2314" t="str">
        <f>FIXED(Tabla1[[#This Row],[IVA RET]],0)</f>
        <v>0</v>
      </c>
      <c r="R2314" s="35">
        <f>Tabla1[[#This Row],[TASA 16]]*16%</f>
        <v>0</v>
      </c>
    </row>
    <row r="2315" spans="2:20" x14ac:dyDescent="0.25">
      <c r="B2315" t="str">
        <f>'[1]210 Y RFC'!A2315</f>
        <v>EUA090807897</v>
      </c>
      <c r="C2315" t="str">
        <f>'[1]210 Y RFC'!B2315</f>
        <v>210-2312</v>
      </c>
      <c r="D2315" t="str">
        <f>'[1]210 Y RFC'!C2315</f>
        <v>EMPAQUES UNIVERSALES PARA ALIMENTOS SA</v>
      </c>
      <c r="E2315" s="28">
        <f>SUMIFS(Tabla16[TASA 16],Tabla16[NUM],Tabla1[[#This Row],[CODIGO]])</f>
        <v>0</v>
      </c>
      <c r="F2315" s="28">
        <f>SUMIFS(Tabla16[TASA 0%],Tabla16[NUM],Tabla1[[#This Row],[CODIGO]])</f>
        <v>0</v>
      </c>
      <c r="G2315" s="28">
        <f>SUMIFS(Tabla16[[EXENTO ]],Tabla16[NUM],Tabla1[[#This Row],[CODIGO]])</f>
        <v>0</v>
      </c>
      <c r="H2315" s="28">
        <f>SUMIFS(Tabla16[IVA],Tabla16[NUM],Tabla1[[#This Row],[CODIGO]])</f>
        <v>0</v>
      </c>
      <c r="I2315" s="28">
        <f>SUMIFS(Tabla16[ISR RET.],Tabla16[NUM],Tabla1[[#This Row],[CODIGO]])</f>
        <v>0</v>
      </c>
      <c r="J2315" s="28">
        <f>SUMIFS(Tabla16[IVA RET.],Tabla16[NUM],Tabla1[[#This Row],[CODIGO]])</f>
        <v>0</v>
      </c>
      <c r="K2315" t="str">
        <f>FIXED(Tabla1[[#This Row],[TASA 16%]],0)</f>
        <v>0</v>
      </c>
      <c r="L2315" t="str">
        <f>FIXED(Tabla1[[#This Row],[TASA 0%]],0)</f>
        <v>0</v>
      </c>
      <c r="M2315" t="str">
        <f>FIXED(Tabla1[[#This Row],[TASA EXE.]],0)</f>
        <v>0</v>
      </c>
      <c r="N2315" t="str">
        <f>FIXED(Tabla1[[#This Row],[IVA]],0)</f>
        <v>0</v>
      </c>
      <c r="O2315" t="str">
        <f>FIXED(Tabla1[[#This Row],[ISR RET]],0)</f>
        <v>0</v>
      </c>
      <c r="P2315" t="str">
        <f>FIXED(Tabla1[[#This Row],[IVA RET]],0)</f>
        <v>0</v>
      </c>
      <c r="R2315" s="35">
        <f>Tabla1[[#This Row],[TASA 16]]*16%</f>
        <v>0</v>
      </c>
    </row>
    <row r="2316" spans="2:20" x14ac:dyDescent="0.25">
      <c r="B2316" t="str">
        <f>'[1]210 Y RFC'!A2316</f>
        <v>MUSE750829KG2</v>
      </c>
      <c r="C2316" t="str">
        <f>'[1]210 Y RFC'!B2316</f>
        <v>210-2313</v>
      </c>
      <c r="D2316" t="str">
        <f>'[1]210 Y RFC'!C2316</f>
        <v>MUÑOZ SOLORIO ELIZABETH</v>
      </c>
      <c r="E2316" s="28">
        <f>SUMIFS(Tabla16[TASA 16],Tabla16[NUM],Tabla1[[#This Row],[CODIGO]])</f>
        <v>0</v>
      </c>
      <c r="F2316" s="28">
        <f>SUMIFS(Tabla16[TASA 0%],Tabla16[NUM],Tabla1[[#This Row],[CODIGO]])</f>
        <v>0</v>
      </c>
      <c r="G2316" s="28">
        <f>SUMIFS(Tabla16[[EXENTO ]],Tabla16[NUM],Tabla1[[#This Row],[CODIGO]])</f>
        <v>0</v>
      </c>
      <c r="H2316" s="28">
        <f>SUMIFS(Tabla16[IVA],Tabla16[NUM],Tabla1[[#This Row],[CODIGO]])</f>
        <v>0</v>
      </c>
      <c r="I2316" s="28">
        <f>SUMIFS(Tabla16[ISR RET.],Tabla16[NUM],Tabla1[[#This Row],[CODIGO]])</f>
        <v>0</v>
      </c>
      <c r="J2316" s="28">
        <f>SUMIFS(Tabla16[IVA RET.],Tabla16[NUM],Tabla1[[#This Row],[CODIGO]])</f>
        <v>0</v>
      </c>
      <c r="K2316" t="str">
        <f>FIXED(Tabla1[[#This Row],[TASA 16%]],0)</f>
        <v>0</v>
      </c>
      <c r="L2316" t="str">
        <f>FIXED(Tabla1[[#This Row],[TASA 0%]],0)</f>
        <v>0</v>
      </c>
      <c r="M2316" t="str">
        <f>FIXED(Tabla1[[#This Row],[TASA EXE.]],0)</f>
        <v>0</v>
      </c>
      <c r="N2316" t="str">
        <f>FIXED(Tabla1[[#This Row],[IVA]],0)</f>
        <v>0</v>
      </c>
      <c r="O2316" t="str">
        <f>FIXED(Tabla1[[#This Row],[ISR RET]],0)</f>
        <v>0</v>
      </c>
      <c r="P2316" t="str">
        <f>FIXED(Tabla1[[#This Row],[IVA RET]],0)</f>
        <v>0</v>
      </c>
      <c r="R2316" s="35">
        <f>Tabla1[[#This Row],[TASA 16]]*16%</f>
        <v>0</v>
      </c>
    </row>
    <row r="2317" spans="2:20" x14ac:dyDescent="0.25">
      <c r="B2317" t="str">
        <f>'[1]210 Y RFC'!A2317</f>
        <v>IND0304118ZA</v>
      </c>
      <c r="C2317" t="str">
        <f>'[1]210 Y RFC'!B2317</f>
        <v>210-2314</v>
      </c>
      <c r="D2317" t="str">
        <f>'[1]210 Y RFC'!C2317</f>
        <v>INDUFARMA SA DE CV</v>
      </c>
      <c r="E2317" s="28">
        <f>SUMIFS(Tabla16[TASA 16],Tabla16[NUM],Tabla1[[#This Row],[CODIGO]])</f>
        <v>0</v>
      </c>
      <c r="F2317" s="28">
        <f>SUMIFS(Tabla16[TASA 0%],Tabla16[NUM],Tabla1[[#This Row],[CODIGO]])</f>
        <v>0</v>
      </c>
      <c r="G2317" s="28">
        <f>SUMIFS(Tabla16[[EXENTO ]],Tabla16[NUM],Tabla1[[#This Row],[CODIGO]])</f>
        <v>0</v>
      </c>
      <c r="H2317" s="28">
        <f>SUMIFS(Tabla16[IVA],Tabla16[NUM],Tabla1[[#This Row],[CODIGO]])</f>
        <v>0</v>
      </c>
      <c r="I2317" s="28">
        <f>SUMIFS(Tabla16[ISR RET.],Tabla16[NUM],Tabla1[[#This Row],[CODIGO]])</f>
        <v>0</v>
      </c>
      <c r="J2317" s="28">
        <f>SUMIFS(Tabla16[IVA RET.],Tabla16[NUM],Tabla1[[#This Row],[CODIGO]])</f>
        <v>0</v>
      </c>
      <c r="K2317" t="str">
        <f>FIXED(Tabla1[[#This Row],[TASA 16%]],0)</f>
        <v>0</v>
      </c>
      <c r="L2317" t="str">
        <f>FIXED(Tabla1[[#This Row],[TASA 0%]],0)</f>
        <v>0</v>
      </c>
      <c r="M2317" t="str">
        <f>FIXED(Tabla1[[#This Row],[TASA EXE.]],0)</f>
        <v>0</v>
      </c>
      <c r="N2317" t="str">
        <f>FIXED(Tabla1[[#This Row],[IVA]],0)</f>
        <v>0</v>
      </c>
      <c r="O2317" t="str">
        <f>FIXED(Tabla1[[#This Row],[ISR RET]],0)</f>
        <v>0</v>
      </c>
      <c r="P2317" t="str">
        <f>FIXED(Tabla1[[#This Row],[IVA RET]],0)</f>
        <v>0</v>
      </c>
      <c r="R2317" s="35">
        <f>Tabla1[[#This Row],[TASA 16]]*16%</f>
        <v>0</v>
      </c>
    </row>
    <row r="2318" spans="2:20" x14ac:dyDescent="0.25">
      <c r="B2318" t="str">
        <f>'[1]210 Y RFC'!A2318</f>
        <v>RFI061116HP9</v>
      </c>
      <c r="C2318" t="str">
        <f>'[1]210 Y RFC'!B2318</f>
        <v>210-2315</v>
      </c>
      <c r="D2318" t="str">
        <f>'[1]210 Y RFC'!C2318</f>
        <v>ROM FILM SA DE CV</v>
      </c>
      <c r="E2318" s="28">
        <f>SUMIFS(Tabla16[TASA 16],Tabla16[NUM],Tabla1[[#This Row],[CODIGO]])</f>
        <v>0</v>
      </c>
      <c r="F2318" s="28">
        <f>SUMIFS(Tabla16[TASA 0%],Tabla16[NUM],Tabla1[[#This Row],[CODIGO]])</f>
        <v>0</v>
      </c>
      <c r="G2318" s="28">
        <f>SUMIFS(Tabla16[[EXENTO ]],Tabla16[NUM],Tabla1[[#This Row],[CODIGO]])</f>
        <v>0</v>
      </c>
      <c r="H2318" s="28">
        <f>SUMIFS(Tabla16[IVA],Tabla16[NUM],Tabla1[[#This Row],[CODIGO]])</f>
        <v>0</v>
      </c>
      <c r="I2318" s="28">
        <f>SUMIFS(Tabla16[ISR RET.],Tabla16[NUM],Tabla1[[#This Row],[CODIGO]])</f>
        <v>0</v>
      </c>
      <c r="J2318" s="28">
        <f>SUMIFS(Tabla16[IVA RET.],Tabla16[NUM],Tabla1[[#This Row],[CODIGO]])</f>
        <v>0</v>
      </c>
      <c r="K2318" t="str">
        <f>FIXED(Tabla1[[#This Row],[TASA 16%]],0)</f>
        <v>0</v>
      </c>
      <c r="L2318" t="str">
        <f>FIXED(Tabla1[[#This Row],[TASA 0%]],0)</f>
        <v>0</v>
      </c>
      <c r="M2318" t="str">
        <f>FIXED(Tabla1[[#This Row],[TASA EXE.]],0)</f>
        <v>0</v>
      </c>
      <c r="N2318" t="str">
        <f>FIXED(Tabla1[[#This Row],[IVA]],0)</f>
        <v>0</v>
      </c>
      <c r="O2318" t="str">
        <f>FIXED(Tabla1[[#This Row],[ISR RET]],0)</f>
        <v>0</v>
      </c>
      <c r="P2318" t="str">
        <f>FIXED(Tabla1[[#This Row],[IVA RET]],0)</f>
        <v>0</v>
      </c>
      <c r="R2318" s="35">
        <f>Tabla1[[#This Row],[TASA 16]]*16%</f>
        <v>0</v>
      </c>
      <c r="T2318" s="67"/>
    </row>
    <row r="2319" spans="2:20" x14ac:dyDescent="0.25">
      <c r="B2319" t="str">
        <f>'[1]210 Y RFC'!A2319</f>
        <v>VIDY680712KG7</v>
      </c>
      <c r="C2319" t="str">
        <f>'[1]210 Y RFC'!B2319</f>
        <v>210-2316</v>
      </c>
      <c r="D2319" t="str">
        <f>'[1]210 Y RFC'!C2319</f>
        <v>VICENTEÑO DIAZ YOLANDA</v>
      </c>
      <c r="E2319" s="28">
        <f>SUMIFS(Tabla16[TASA 16],Tabla16[NUM],Tabla1[[#This Row],[CODIGO]])</f>
        <v>9549.375</v>
      </c>
      <c r="F2319" s="28">
        <f>SUMIFS(Tabla16[TASA 0%],Tabla16[NUM],Tabla1[[#This Row],[CODIGO]])</f>
        <v>-1.4999999999872671E-2</v>
      </c>
      <c r="G2319" s="28">
        <f>SUMIFS(Tabla16[[EXENTO ]],Tabla16[NUM],Tabla1[[#This Row],[CODIGO]])</f>
        <v>0</v>
      </c>
      <c r="H2319" s="28">
        <f>SUMIFS(Tabla16[IVA],Tabla16[NUM],Tabla1[[#This Row],[CODIGO]])</f>
        <v>1527.9</v>
      </c>
      <c r="I2319" s="28">
        <f>SUMIFS(Tabla16[ISR RET.],Tabla16[NUM],Tabla1[[#This Row],[CODIGO]])</f>
        <v>0</v>
      </c>
      <c r="J2319" s="28">
        <f>SUMIFS(Tabla16[IVA RET.],Tabla16[NUM],Tabla1[[#This Row],[CODIGO]])</f>
        <v>0</v>
      </c>
      <c r="K2319" t="str">
        <f>FIXED(Tabla1[[#This Row],[TASA 16%]],0)</f>
        <v>9,549</v>
      </c>
      <c r="L2319" t="str">
        <f>FIXED(Tabla1[[#This Row],[TASA 0%]],0)</f>
        <v>0</v>
      </c>
      <c r="M2319" t="str">
        <f>FIXED(Tabla1[[#This Row],[TASA EXE.]],0)</f>
        <v>0</v>
      </c>
      <c r="N2319" t="str">
        <f>FIXED(Tabla1[[#This Row],[IVA]],0)</f>
        <v>1,528</v>
      </c>
      <c r="O2319" t="str">
        <f>FIXED(Tabla1[[#This Row],[ISR RET]],0)</f>
        <v>0</v>
      </c>
      <c r="P2319" t="str">
        <f>FIXED(Tabla1[[#This Row],[IVA RET]],0)</f>
        <v>0</v>
      </c>
      <c r="R2319" s="35">
        <f>Tabla1[[#This Row],[TASA 16]]*16%</f>
        <v>1527.8400000000001</v>
      </c>
    </row>
    <row r="2320" spans="2:20" x14ac:dyDescent="0.25">
      <c r="B2320" t="str">
        <f>'[1]210 Y RFC'!A2320</f>
        <v>YOU030709EQA</v>
      </c>
      <c r="C2320" t="str">
        <f>'[1]210 Y RFC'!B2320</f>
        <v>210-2317</v>
      </c>
      <c r="D2320" t="str">
        <f>'[1]210 Y RFC'!C2320</f>
        <v>YOUNGEST SA DE CV</v>
      </c>
      <c r="E2320" s="28">
        <f>SUMIFS(Tabla16[TASA 16],Tabla16[NUM],Tabla1[[#This Row],[CODIGO]])</f>
        <v>0</v>
      </c>
      <c r="F2320" s="28">
        <f>SUMIFS(Tabla16[TASA 0%],Tabla16[NUM],Tabla1[[#This Row],[CODIGO]])</f>
        <v>0</v>
      </c>
      <c r="G2320" s="28">
        <f>SUMIFS(Tabla16[[EXENTO ]],Tabla16[NUM],Tabla1[[#This Row],[CODIGO]])</f>
        <v>0</v>
      </c>
      <c r="H2320" s="28">
        <f>SUMIFS(Tabla16[IVA],Tabla16[NUM],Tabla1[[#This Row],[CODIGO]])</f>
        <v>0</v>
      </c>
      <c r="I2320" s="28">
        <f>SUMIFS(Tabla16[ISR RET.],Tabla16[NUM],Tabla1[[#This Row],[CODIGO]])</f>
        <v>0</v>
      </c>
      <c r="J2320" s="28">
        <f>SUMIFS(Tabla16[IVA RET.],Tabla16[NUM],Tabla1[[#This Row],[CODIGO]])</f>
        <v>0</v>
      </c>
      <c r="K2320" t="str">
        <f>FIXED(Tabla1[[#This Row],[TASA 16%]],0)</f>
        <v>0</v>
      </c>
      <c r="L2320" t="str">
        <f>FIXED(Tabla1[[#This Row],[TASA 0%]],0)</f>
        <v>0</v>
      </c>
      <c r="M2320" t="str">
        <f>FIXED(Tabla1[[#This Row],[TASA EXE.]],0)</f>
        <v>0</v>
      </c>
      <c r="N2320" t="str">
        <f>FIXED(Tabla1[[#This Row],[IVA]],0)</f>
        <v>0</v>
      </c>
      <c r="O2320" t="str">
        <f>FIXED(Tabla1[[#This Row],[ISR RET]],0)</f>
        <v>0</v>
      </c>
      <c r="P2320" t="str">
        <f>FIXED(Tabla1[[#This Row],[IVA RET]],0)</f>
        <v>0</v>
      </c>
      <c r="R2320" s="35">
        <f>Tabla1[[#This Row],[TASA 16]]*16%</f>
        <v>0</v>
      </c>
    </row>
    <row r="2321" spans="2:20" x14ac:dyDescent="0.25">
      <c r="B2321" t="str">
        <f>'[1]210 Y RFC'!A2321</f>
        <v>CMP080613JD4</v>
      </c>
      <c r="C2321" t="str">
        <f>'[1]210 Y RFC'!B2321</f>
        <v>210-2318</v>
      </c>
      <c r="D2321" t="str">
        <f>'[1]210 Y RFC'!C2321</f>
        <v>COMERCIALIZADORA MOBA PROFESIONAL DE OCCIDENTE S DE RL DE CV</v>
      </c>
      <c r="E2321" s="28">
        <f>SUMIFS(Tabla16[TASA 16],Tabla16[NUM],Tabla1[[#This Row],[CODIGO]])</f>
        <v>0</v>
      </c>
      <c r="F2321" s="28">
        <f>SUMIFS(Tabla16[TASA 0%],Tabla16[NUM],Tabla1[[#This Row],[CODIGO]])</f>
        <v>0</v>
      </c>
      <c r="G2321" s="28">
        <f>SUMIFS(Tabla16[[EXENTO ]],Tabla16[NUM],Tabla1[[#This Row],[CODIGO]])</f>
        <v>0</v>
      </c>
      <c r="H2321" s="28">
        <f>SUMIFS(Tabla16[IVA],Tabla16[NUM],Tabla1[[#This Row],[CODIGO]])</f>
        <v>0</v>
      </c>
      <c r="I2321" s="28">
        <f>SUMIFS(Tabla16[ISR RET.],Tabla16[NUM],Tabla1[[#This Row],[CODIGO]])</f>
        <v>0</v>
      </c>
      <c r="J2321" s="28">
        <f>SUMIFS(Tabla16[IVA RET.],Tabla16[NUM],Tabla1[[#This Row],[CODIGO]])</f>
        <v>0</v>
      </c>
      <c r="K2321" t="str">
        <f>FIXED(Tabla1[[#This Row],[TASA 16%]],0)</f>
        <v>0</v>
      </c>
      <c r="L2321" t="str">
        <f>FIXED(Tabla1[[#This Row],[TASA 0%]],0)</f>
        <v>0</v>
      </c>
      <c r="M2321" t="str">
        <f>FIXED(Tabla1[[#This Row],[TASA EXE.]],0)</f>
        <v>0</v>
      </c>
      <c r="N2321" t="str">
        <f>FIXED(Tabla1[[#This Row],[IVA]],0)</f>
        <v>0</v>
      </c>
      <c r="O2321" t="str">
        <f>FIXED(Tabla1[[#This Row],[ISR RET]],0)</f>
        <v>0</v>
      </c>
      <c r="P2321" t="str">
        <f>FIXED(Tabla1[[#This Row],[IVA RET]],0)</f>
        <v>0</v>
      </c>
      <c r="R2321" s="35">
        <f>Tabla1[[#This Row],[TASA 16]]*16%</f>
        <v>0</v>
      </c>
    </row>
    <row r="2322" spans="2:20" x14ac:dyDescent="0.25">
      <c r="B2322" t="str">
        <f>'[1]210 Y RFC'!A2322</f>
        <v>GUPV500511K87</v>
      </c>
      <c r="C2322" t="str">
        <f>'[1]210 Y RFC'!B2322</f>
        <v>210-2319</v>
      </c>
      <c r="D2322" t="str">
        <f>'[1]210 Y RFC'!C2322</f>
        <v>GUERRERO PONCE VALENTIN</v>
      </c>
      <c r="E2322" s="28">
        <f>SUMIFS(Tabla16[TASA 16],Tabla16[NUM],Tabla1[[#This Row],[CODIGO]])</f>
        <v>0</v>
      </c>
      <c r="F2322" s="28">
        <f>SUMIFS(Tabla16[TASA 0%],Tabla16[NUM],Tabla1[[#This Row],[CODIGO]])</f>
        <v>0</v>
      </c>
      <c r="G2322" s="28">
        <f>SUMIFS(Tabla16[[EXENTO ]],Tabla16[NUM],Tabla1[[#This Row],[CODIGO]])</f>
        <v>0</v>
      </c>
      <c r="H2322" s="28">
        <f>SUMIFS(Tabla16[IVA],Tabla16[NUM],Tabla1[[#This Row],[CODIGO]])</f>
        <v>0</v>
      </c>
      <c r="I2322" s="28">
        <f>SUMIFS(Tabla16[ISR RET.],Tabla16[NUM],Tabla1[[#This Row],[CODIGO]])</f>
        <v>0</v>
      </c>
      <c r="J2322" s="28">
        <f>SUMIFS(Tabla16[IVA RET.],Tabla16[NUM],Tabla1[[#This Row],[CODIGO]])</f>
        <v>0</v>
      </c>
      <c r="K2322" t="str">
        <f>FIXED(Tabla1[[#This Row],[TASA 16%]],0)</f>
        <v>0</v>
      </c>
      <c r="L2322" t="str">
        <f>FIXED(Tabla1[[#This Row],[TASA 0%]],0)</f>
        <v>0</v>
      </c>
      <c r="M2322" t="str">
        <f>FIXED(Tabla1[[#This Row],[TASA EXE.]],0)</f>
        <v>0</v>
      </c>
      <c r="N2322" t="str">
        <f>FIXED(Tabla1[[#This Row],[IVA]],0)</f>
        <v>0</v>
      </c>
      <c r="O2322" t="str">
        <f>FIXED(Tabla1[[#This Row],[ISR RET]],0)</f>
        <v>0</v>
      </c>
      <c r="P2322" t="str">
        <f>FIXED(Tabla1[[#This Row],[IVA RET]],0)</f>
        <v>0</v>
      </c>
      <c r="R2322" s="35">
        <f>Tabla1[[#This Row],[TASA 16]]*16%</f>
        <v>0</v>
      </c>
    </row>
    <row r="2323" spans="2:20" x14ac:dyDescent="0.25">
      <c r="B2323" t="str">
        <f>'[1]210 Y RFC'!A2323</f>
        <v>OAU021125H84</v>
      </c>
      <c r="C2323" t="str">
        <f>'[1]210 Y RFC'!B2323</f>
        <v>210-2320</v>
      </c>
      <c r="D2323" t="str">
        <f>'[1]210 Y RFC'!C2323</f>
        <v>OZ AUTOMOTRIZ S DE RL DE CV</v>
      </c>
      <c r="E2323" s="28">
        <f>SUMIFS(Tabla16[TASA 16],Tabla16[NUM],Tabla1[[#This Row],[CODIGO]])</f>
        <v>0</v>
      </c>
      <c r="F2323" s="28">
        <f>SUMIFS(Tabla16[TASA 0%],Tabla16[NUM],Tabla1[[#This Row],[CODIGO]])</f>
        <v>0</v>
      </c>
      <c r="G2323" s="28">
        <f>SUMIFS(Tabla16[[EXENTO ]],Tabla16[NUM],Tabla1[[#This Row],[CODIGO]])</f>
        <v>0</v>
      </c>
      <c r="H2323" s="28">
        <f>SUMIFS(Tabla16[IVA],Tabla16[NUM],Tabla1[[#This Row],[CODIGO]])</f>
        <v>0</v>
      </c>
      <c r="I2323" s="28">
        <f>SUMIFS(Tabla16[ISR RET.],Tabla16[NUM],Tabla1[[#This Row],[CODIGO]])</f>
        <v>0</v>
      </c>
      <c r="J2323" s="28">
        <f>SUMIFS(Tabla16[IVA RET.],Tabla16[NUM],Tabla1[[#This Row],[CODIGO]])</f>
        <v>0</v>
      </c>
      <c r="K2323" t="str">
        <f>FIXED(Tabla1[[#This Row],[TASA 16%]],0)</f>
        <v>0</v>
      </c>
      <c r="L2323" t="str">
        <f>FIXED(Tabla1[[#This Row],[TASA 0%]],0)</f>
        <v>0</v>
      </c>
      <c r="M2323" t="str">
        <f>FIXED(Tabla1[[#This Row],[TASA EXE.]],0)</f>
        <v>0</v>
      </c>
      <c r="N2323" t="str">
        <f>FIXED(Tabla1[[#This Row],[IVA]],0)</f>
        <v>0</v>
      </c>
      <c r="O2323" t="str">
        <f>FIXED(Tabla1[[#This Row],[ISR RET]],0)</f>
        <v>0</v>
      </c>
      <c r="P2323" t="str">
        <f>FIXED(Tabla1[[#This Row],[IVA RET]],0)</f>
        <v>0</v>
      </c>
      <c r="R2323" s="35">
        <f>Tabla1[[#This Row],[TASA 16]]*16%</f>
        <v>0</v>
      </c>
    </row>
    <row r="2324" spans="2:20" x14ac:dyDescent="0.25">
      <c r="B2324" t="str">
        <f>'[1]210 Y RFC'!A2324</f>
        <v>TERN810401C97</v>
      </c>
      <c r="C2324" t="str">
        <f>'[1]210 Y RFC'!B2324</f>
        <v>210-2321</v>
      </c>
      <c r="D2324" t="str">
        <f>'[1]210 Y RFC'!C2324</f>
        <v>TEJEDA REYES NOE</v>
      </c>
      <c r="E2324" s="28">
        <f>SUMIFS(Tabla16[TASA 16],Tabla16[NUM],Tabla1[[#This Row],[CODIGO]])</f>
        <v>0</v>
      </c>
      <c r="F2324" s="28">
        <f>SUMIFS(Tabla16[TASA 0%],Tabla16[NUM],Tabla1[[#This Row],[CODIGO]])</f>
        <v>0</v>
      </c>
      <c r="G2324" s="28">
        <f>SUMIFS(Tabla16[[EXENTO ]],Tabla16[NUM],Tabla1[[#This Row],[CODIGO]])</f>
        <v>0</v>
      </c>
      <c r="H2324" s="28">
        <f>SUMIFS(Tabla16[IVA],Tabla16[NUM],Tabla1[[#This Row],[CODIGO]])</f>
        <v>0</v>
      </c>
      <c r="I2324" s="28">
        <f>SUMIFS(Tabla16[ISR RET.],Tabla16[NUM],Tabla1[[#This Row],[CODIGO]])</f>
        <v>0</v>
      </c>
      <c r="J2324" s="28">
        <f>SUMIFS(Tabla16[IVA RET.],Tabla16[NUM],Tabla1[[#This Row],[CODIGO]])</f>
        <v>0</v>
      </c>
      <c r="K2324" t="str">
        <f>FIXED(Tabla1[[#This Row],[TASA 16%]],0)</f>
        <v>0</v>
      </c>
      <c r="L2324" t="str">
        <f>FIXED(Tabla1[[#This Row],[TASA 0%]],0)</f>
        <v>0</v>
      </c>
      <c r="M2324" t="str">
        <f>FIXED(Tabla1[[#This Row],[TASA EXE.]],0)</f>
        <v>0</v>
      </c>
      <c r="N2324" t="str">
        <f>FIXED(Tabla1[[#This Row],[IVA]],0)</f>
        <v>0</v>
      </c>
      <c r="O2324" t="str">
        <f>FIXED(Tabla1[[#This Row],[ISR RET]],0)</f>
        <v>0</v>
      </c>
      <c r="P2324" t="str">
        <f>FIXED(Tabla1[[#This Row],[IVA RET]],0)</f>
        <v>0</v>
      </c>
      <c r="R2324" s="35">
        <f>Tabla1[[#This Row],[TASA 16]]*16%</f>
        <v>0</v>
      </c>
    </row>
    <row r="2325" spans="2:20" x14ac:dyDescent="0.25">
      <c r="B2325" t="str">
        <f>'[1]210 Y RFC'!A2325</f>
        <v>SIN7505124TA</v>
      </c>
      <c r="C2325" t="str">
        <f>'[1]210 Y RFC'!B2325</f>
        <v>210-2322</v>
      </c>
      <c r="D2325" t="str">
        <f>'[1]210 Y RFC'!C2325</f>
        <v>SANTOS INDUSTRIAL SA DE CV</v>
      </c>
      <c r="E2325" s="28">
        <f>SUMIFS(Tabla16[TASA 16],Tabla16[NUM],Tabla1[[#This Row],[CODIGO]])</f>
        <v>0</v>
      </c>
      <c r="F2325" s="28">
        <f>SUMIFS(Tabla16[TASA 0%],Tabla16[NUM],Tabla1[[#This Row],[CODIGO]])</f>
        <v>0</v>
      </c>
      <c r="G2325" s="28">
        <f>SUMIFS(Tabla16[[EXENTO ]],Tabla16[NUM],Tabla1[[#This Row],[CODIGO]])</f>
        <v>0</v>
      </c>
      <c r="H2325" s="28">
        <f>SUMIFS(Tabla16[IVA],Tabla16[NUM],Tabla1[[#This Row],[CODIGO]])</f>
        <v>0</v>
      </c>
      <c r="I2325" s="28">
        <f>SUMIFS(Tabla16[ISR RET.],Tabla16[NUM],Tabla1[[#This Row],[CODIGO]])</f>
        <v>0</v>
      </c>
      <c r="J2325" s="28">
        <f>SUMIFS(Tabla16[IVA RET.],Tabla16[NUM],Tabla1[[#This Row],[CODIGO]])</f>
        <v>0</v>
      </c>
      <c r="K2325" t="str">
        <f>FIXED(Tabla1[[#This Row],[TASA 16%]],0)</f>
        <v>0</v>
      </c>
      <c r="L2325" t="str">
        <f>FIXED(Tabla1[[#This Row],[TASA 0%]],0)</f>
        <v>0</v>
      </c>
      <c r="M2325" t="str">
        <f>FIXED(Tabla1[[#This Row],[TASA EXE.]],0)</f>
        <v>0</v>
      </c>
      <c r="N2325" t="str">
        <f>FIXED(Tabla1[[#This Row],[IVA]],0)</f>
        <v>0</v>
      </c>
      <c r="O2325" t="str">
        <f>FIXED(Tabla1[[#This Row],[ISR RET]],0)</f>
        <v>0</v>
      </c>
      <c r="P2325" t="str">
        <f>FIXED(Tabla1[[#This Row],[IVA RET]],0)</f>
        <v>0</v>
      </c>
      <c r="R2325" s="35">
        <f>Tabla1[[#This Row],[TASA 16]]*16%</f>
        <v>0</v>
      </c>
    </row>
    <row r="2326" spans="2:20" x14ac:dyDescent="0.25">
      <c r="B2326" t="str">
        <f>'[1]210 Y RFC'!A2326</f>
        <v>CATJ7911113N4</v>
      </c>
      <c r="C2326" t="str">
        <f>'[1]210 Y RFC'!B2326</f>
        <v>210-2323</v>
      </c>
      <c r="D2326" t="str">
        <f>'[1]210 Y RFC'!C2326</f>
        <v>CAMARGO TORRES JUAN CARLOS</v>
      </c>
      <c r="E2326" s="28">
        <f>SUMIFS(Tabla16[TASA 16],Tabla16[NUM],Tabla1[[#This Row],[CODIGO]])</f>
        <v>0</v>
      </c>
      <c r="F2326" s="28">
        <f>SUMIFS(Tabla16[TASA 0%],Tabla16[NUM],Tabla1[[#This Row],[CODIGO]])</f>
        <v>0</v>
      </c>
      <c r="G2326" s="28">
        <f>SUMIFS(Tabla16[[EXENTO ]],Tabla16[NUM],Tabla1[[#This Row],[CODIGO]])</f>
        <v>0</v>
      </c>
      <c r="H2326" s="28">
        <f>SUMIFS(Tabla16[IVA],Tabla16[NUM],Tabla1[[#This Row],[CODIGO]])</f>
        <v>0</v>
      </c>
      <c r="I2326" s="28">
        <f>SUMIFS(Tabla16[ISR RET.],Tabla16[NUM],Tabla1[[#This Row],[CODIGO]])</f>
        <v>0</v>
      </c>
      <c r="J2326" s="28">
        <f>SUMIFS(Tabla16[IVA RET.],Tabla16[NUM],Tabla1[[#This Row],[CODIGO]])</f>
        <v>0</v>
      </c>
      <c r="K2326" t="str">
        <f>FIXED(Tabla1[[#This Row],[TASA 16%]],0)</f>
        <v>0</v>
      </c>
      <c r="L2326" t="str">
        <f>FIXED(Tabla1[[#This Row],[TASA 0%]],0)</f>
        <v>0</v>
      </c>
      <c r="M2326" t="str">
        <f>FIXED(Tabla1[[#This Row],[TASA EXE.]],0)</f>
        <v>0</v>
      </c>
      <c r="N2326" t="str">
        <f>FIXED(Tabla1[[#This Row],[IVA]],0)</f>
        <v>0</v>
      </c>
      <c r="O2326" t="str">
        <f>FIXED(Tabla1[[#This Row],[ISR RET]],0)</f>
        <v>0</v>
      </c>
      <c r="P2326" t="str">
        <f>FIXED(Tabla1[[#This Row],[IVA RET]],0)</f>
        <v>0</v>
      </c>
      <c r="R2326" s="35">
        <f>Tabla1[[#This Row],[TASA 16]]*16%</f>
        <v>0</v>
      </c>
    </row>
    <row r="2327" spans="2:20" x14ac:dyDescent="0.25">
      <c r="B2327" t="str">
        <f>'[1]210 Y RFC'!A2327</f>
        <v>RUMJ500422719</v>
      </c>
      <c r="C2327" t="str">
        <f>'[1]210 Y RFC'!B2327</f>
        <v>210-2324</v>
      </c>
      <c r="D2327" t="str">
        <f>'[1]210 Y RFC'!C2327</f>
        <v>RUBIO MORALES JORGE JESUS</v>
      </c>
      <c r="E2327" s="28">
        <f>SUMIFS(Tabla16[TASA 16],Tabla16[NUM],Tabla1[[#This Row],[CODIGO]])</f>
        <v>0</v>
      </c>
      <c r="F2327" s="28">
        <f>SUMIFS(Tabla16[TASA 0%],Tabla16[NUM],Tabla1[[#This Row],[CODIGO]])</f>
        <v>0</v>
      </c>
      <c r="G2327" s="28">
        <f>SUMIFS(Tabla16[[EXENTO ]],Tabla16[NUM],Tabla1[[#This Row],[CODIGO]])</f>
        <v>0</v>
      </c>
      <c r="H2327" s="28">
        <f>SUMIFS(Tabla16[IVA],Tabla16[NUM],Tabla1[[#This Row],[CODIGO]])</f>
        <v>0</v>
      </c>
      <c r="I2327" s="28">
        <f>SUMIFS(Tabla16[ISR RET.],Tabla16[NUM],Tabla1[[#This Row],[CODIGO]])</f>
        <v>0</v>
      </c>
      <c r="J2327" s="28">
        <f>SUMIFS(Tabla16[IVA RET.],Tabla16[NUM],Tabla1[[#This Row],[CODIGO]])</f>
        <v>0</v>
      </c>
      <c r="K2327" t="str">
        <f>FIXED(Tabla1[[#This Row],[TASA 16%]],0)</f>
        <v>0</v>
      </c>
      <c r="L2327" t="str">
        <f>FIXED(Tabla1[[#This Row],[TASA 0%]],0)</f>
        <v>0</v>
      </c>
      <c r="M2327" t="str">
        <f>FIXED(Tabla1[[#This Row],[TASA EXE.]],0)</f>
        <v>0</v>
      </c>
      <c r="N2327" t="str">
        <f>FIXED(Tabla1[[#This Row],[IVA]],0)</f>
        <v>0</v>
      </c>
      <c r="O2327" t="str">
        <f>FIXED(Tabla1[[#This Row],[ISR RET]],0)</f>
        <v>0</v>
      </c>
      <c r="P2327" t="str">
        <f>FIXED(Tabla1[[#This Row],[IVA RET]],0)</f>
        <v>0</v>
      </c>
      <c r="R2327" s="35">
        <f>Tabla1[[#This Row],[TASA 16]]*16%</f>
        <v>0</v>
      </c>
    </row>
    <row r="2328" spans="2:20" x14ac:dyDescent="0.25">
      <c r="B2328" t="str">
        <f>'[1]210 Y RFC'!A2328</f>
        <v>EICA880429HE9</v>
      </c>
      <c r="C2328" t="str">
        <f>'[1]210 Y RFC'!B2328</f>
        <v>210-2325</v>
      </c>
      <c r="D2328" t="str">
        <f>'[1]210 Y RFC'!C2328</f>
        <v>ELIAS CASTELLANOS ALDO</v>
      </c>
      <c r="E2328" s="28">
        <f>SUMIFS(Tabla16[TASA 16],Tabla16[NUM],Tabla1[[#This Row],[CODIGO]])</f>
        <v>0</v>
      </c>
      <c r="F2328" s="28">
        <f>SUMIFS(Tabla16[TASA 0%],Tabla16[NUM],Tabla1[[#This Row],[CODIGO]])</f>
        <v>20304</v>
      </c>
      <c r="G2328" s="28">
        <f>SUMIFS(Tabla16[[EXENTO ]],Tabla16[NUM],Tabla1[[#This Row],[CODIGO]])</f>
        <v>0</v>
      </c>
      <c r="H2328" s="28">
        <f>SUMIFS(Tabla16[IVA],Tabla16[NUM],Tabla1[[#This Row],[CODIGO]])</f>
        <v>0</v>
      </c>
      <c r="I2328" s="28">
        <f>SUMIFS(Tabla16[ISR RET.],Tabla16[NUM],Tabla1[[#This Row],[CODIGO]])</f>
        <v>0</v>
      </c>
      <c r="J2328" s="28">
        <f>SUMIFS(Tabla16[IVA RET.],Tabla16[NUM],Tabla1[[#This Row],[CODIGO]])</f>
        <v>0</v>
      </c>
      <c r="K2328" t="str">
        <f>FIXED(Tabla1[[#This Row],[TASA 16%]],0)</f>
        <v>0</v>
      </c>
      <c r="L2328" t="str">
        <f>FIXED(Tabla1[[#This Row],[TASA 0%]],0)</f>
        <v>20,304</v>
      </c>
      <c r="M2328" t="str">
        <f>FIXED(Tabla1[[#This Row],[TASA EXE.]],0)</f>
        <v>0</v>
      </c>
      <c r="N2328" t="str">
        <f>FIXED(Tabla1[[#This Row],[IVA]],0)</f>
        <v>0</v>
      </c>
      <c r="O2328" t="str">
        <f>FIXED(Tabla1[[#This Row],[ISR RET]],0)</f>
        <v>0</v>
      </c>
      <c r="P2328" t="str">
        <f>FIXED(Tabla1[[#This Row],[IVA RET]],0)</f>
        <v>0</v>
      </c>
      <c r="R2328" s="35">
        <f>Tabla1[[#This Row],[TASA 16]]*16%</f>
        <v>0</v>
      </c>
    </row>
    <row r="2329" spans="2:20" x14ac:dyDescent="0.25">
      <c r="B2329" t="str">
        <f>'[1]210 Y RFC'!A2329</f>
        <v>CFR101021LG4</v>
      </c>
      <c r="C2329" t="str">
        <f>'[1]210 Y RFC'!B2329</f>
        <v>210-2326</v>
      </c>
      <c r="D2329" t="str">
        <f>'[1]210 Y RFC'!C2329</f>
        <v>CORPORACION FRAMEN SA DE CV</v>
      </c>
      <c r="E2329" s="28">
        <f>SUMIFS(Tabla16[TASA 16],Tabla16[NUM],Tabla1[[#This Row],[CODIGO]])</f>
        <v>0</v>
      </c>
      <c r="F2329" s="28">
        <f>SUMIFS(Tabla16[TASA 0%],Tabla16[NUM],Tabla1[[#This Row],[CODIGO]])</f>
        <v>0</v>
      </c>
      <c r="G2329" s="28">
        <f>SUMIFS(Tabla16[[EXENTO ]],Tabla16[NUM],Tabla1[[#This Row],[CODIGO]])</f>
        <v>0</v>
      </c>
      <c r="H2329" s="28">
        <f>SUMIFS(Tabla16[IVA],Tabla16[NUM],Tabla1[[#This Row],[CODIGO]])</f>
        <v>0</v>
      </c>
      <c r="I2329" s="28">
        <f>SUMIFS(Tabla16[ISR RET.],Tabla16[NUM],Tabla1[[#This Row],[CODIGO]])</f>
        <v>0</v>
      </c>
      <c r="J2329" s="28">
        <f>SUMIFS(Tabla16[IVA RET.],Tabla16[NUM],Tabla1[[#This Row],[CODIGO]])</f>
        <v>0</v>
      </c>
      <c r="K2329" t="str">
        <f>FIXED(Tabla1[[#This Row],[TASA 16%]],0)</f>
        <v>0</v>
      </c>
      <c r="L2329" t="str">
        <f>FIXED(Tabla1[[#This Row],[TASA 0%]],0)</f>
        <v>0</v>
      </c>
      <c r="M2329" t="str">
        <f>FIXED(Tabla1[[#This Row],[TASA EXE.]],0)</f>
        <v>0</v>
      </c>
      <c r="N2329" t="str">
        <f>FIXED(Tabla1[[#This Row],[IVA]],0)</f>
        <v>0</v>
      </c>
      <c r="O2329" t="str">
        <f>FIXED(Tabla1[[#This Row],[ISR RET]],0)</f>
        <v>0</v>
      </c>
      <c r="P2329" t="str">
        <f>FIXED(Tabla1[[#This Row],[IVA RET]],0)</f>
        <v>0</v>
      </c>
      <c r="R2329" s="35">
        <f>Tabla1[[#This Row],[TASA 16]]*16%</f>
        <v>0</v>
      </c>
    </row>
    <row r="2330" spans="2:20" x14ac:dyDescent="0.25">
      <c r="B2330" t="str">
        <f>'[1]210 Y RFC'!A2330</f>
        <v>GDI080313HZ3</v>
      </c>
      <c r="C2330" t="str">
        <f>'[1]210 Y RFC'!B2330</f>
        <v>210-2327</v>
      </c>
      <c r="D2330" t="str">
        <f>'[1]210 Y RFC'!C2330</f>
        <v>GLOBA DISTRIBUCIONES SA DE CV</v>
      </c>
      <c r="E2330" s="28">
        <f>SUMIFS(Tabla16[TASA 16],Tabla16[NUM],Tabla1[[#This Row],[CODIGO]])</f>
        <v>0</v>
      </c>
      <c r="F2330" s="28">
        <f>SUMIFS(Tabla16[TASA 0%],Tabla16[NUM],Tabla1[[#This Row],[CODIGO]])</f>
        <v>12480</v>
      </c>
      <c r="G2330" s="28">
        <f>SUMIFS(Tabla16[[EXENTO ]],Tabla16[NUM],Tabla1[[#This Row],[CODIGO]])</f>
        <v>0</v>
      </c>
      <c r="H2330" s="28">
        <f>SUMIFS(Tabla16[IVA],Tabla16[NUM],Tabla1[[#This Row],[CODIGO]])</f>
        <v>0</v>
      </c>
      <c r="I2330" s="28">
        <f>SUMIFS(Tabla16[ISR RET.],Tabla16[NUM],Tabla1[[#This Row],[CODIGO]])</f>
        <v>0</v>
      </c>
      <c r="J2330" s="28">
        <f>SUMIFS(Tabla16[IVA RET.],Tabla16[NUM],Tabla1[[#This Row],[CODIGO]])</f>
        <v>0</v>
      </c>
      <c r="K2330" t="str">
        <f>FIXED(Tabla1[[#This Row],[TASA 16%]],0)</f>
        <v>0</v>
      </c>
      <c r="L2330" t="str">
        <f>FIXED(Tabla1[[#This Row],[TASA 0%]],0)</f>
        <v>12,480</v>
      </c>
      <c r="M2330" t="str">
        <f>FIXED(Tabla1[[#This Row],[TASA EXE.]],0)</f>
        <v>0</v>
      </c>
      <c r="N2330" t="str">
        <f>FIXED(Tabla1[[#This Row],[IVA]],0)</f>
        <v>0</v>
      </c>
      <c r="O2330" t="str">
        <f>FIXED(Tabla1[[#This Row],[ISR RET]],0)</f>
        <v>0</v>
      </c>
      <c r="P2330" t="str">
        <f>FIXED(Tabla1[[#This Row],[IVA RET]],0)</f>
        <v>0</v>
      </c>
      <c r="R2330" s="35">
        <f>Tabla1[[#This Row],[TASA 16]]*16%</f>
        <v>0</v>
      </c>
    </row>
    <row r="2331" spans="2:20" x14ac:dyDescent="0.25">
      <c r="B2331" t="str">
        <f>'[1]210 Y RFC'!A2331</f>
        <v>DLM081222BN8</v>
      </c>
      <c r="C2331" t="str">
        <f>'[1]210 Y RFC'!B2331</f>
        <v>210-2328</v>
      </c>
      <c r="D2331" t="str">
        <f>'[1]210 Y RFC'!C2331</f>
        <v>DISTRIBUIDORA LUZ MARIA SA DE CV</v>
      </c>
      <c r="E2331" s="28">
        <f>SUMIFS(Tabla16[TASA 16],Tabla16[NUM],Tabla1[[#This Row],[CODIGO]])</f>
        <v>0</v>
      </c>
      <c r="F2331" s="28">
        <f>SUMIFS(Tabla16[TASA 0%],Tabla16[NUM],Tabla1[[#This Row],[CODIGO]])</f>
        <v>0</v>
      </c>
      <c r="G2331" s="28">
        <f>SUMIFS(Tabla16[[EXENTO ]],Tabla16[NUM],Tabla1[[#This Row],[CODIGO]])</f>
        <v>0</v>
      </c>
      <c r="H2331" s="28">
        <f>SUMIFS(Tabla16[IVA],Tabla16[NUM],Tabla1[[#This Row],[CODIGO]])</f>
        <v>0</v>
      </c>
      <c r="I2331" s="28">
        <f>SUMIFS(Tabla16[ISR RET.],Tabla16[NUM],Tabla1[[#This Row],[CODIGO]])</f>
        <v>0</v>
      </c>
      <c r="J2331" s="28">
        <f>SUMIFS(Tabla16[IVA RET.],Tabla16[NUM],Tabla1[[#This Row],[CODIGO]])</f>
        <v>0</v>
      </c>
      <c r="K2331" t="str">
        <f>FIXED(Tabla1[[#This Row],[TASA 16%]],0)</f>
        <v>0</v>
      </c>
      <c r="L2331" t="str">
        <f>FIXED(Tabla1[[#This Row],[TASA 0%]],0)</f>
        <v>0</v>
      </c>
      <c r="M2331" t="str">
        <f>FIXED(Tabla1[[#This Row],[TASA EXE.]],0)</f>
        <v>0</v>
      </c>
      <c r="N2331" t="str">
        <f>FIXED(Tabla1[[#This Row],[IVA]],0)</f>
        <v>0</v>
      </c>
      <c r="O2331" t="str">
        <f>FIXED(Tabla1[[#This Row],[ISR RET]],0)</f>
        <v>0</v>
      </c>
      <c r="P2331" t="str">
        <f>FIXED(Tabla1[[#This Row],[IVA RET]],0)</f>
        <v>0</v>
      </c>
      <c r="R2331" s="35">
        <f>Tabla1[[#This Row],[TASA 16]]*16%</f>
        <v>0</v>
      </c>
      <c r="T2331" s="67"/>
    </row>
    <row r="2332" spans="2:20" x14ac:dyDescent="0.25">
      <c r="B2332" t="str">
        <f>'[1]210 Y RFC'!A2332</f>
        <v>FUSG540925FQ3</v>
      </c>
      <c r="C2332" t="str">
        <f>'[1]210 Y RFC'!B2332</f>
        <v>210-2329</v>
      </c>
      <c r="D2332" t="str">
        <f>'[1]210 Y RFC'!C2332</f>
        <v>DE LA FUENTE SALAZAR GUILLERMO</v>
      </c>
      <c r="E2332" s="28">
        <f>SUMIFS(Tabla16[TASA 16],Tabla16[NUM],Tabla1[[#This Row],[CODIGO]])</f>
        <v>28483.499999999996</v>
      </c>
      <c r="F2332" s="28">
        <f>SUMIFS(Tabla16[TASA 0%],Tabla16[NUM],Tabla1[[#This Row],[CODIGO]])</f>
        <v>6.0000000002219167E-2</v>
      </c>
      <c r="G2332" s="28">
        <f>SUMIFS(Tabla16[[EXENTO ]],Tabla16[NUM],Tabla1[[#This Row],[CODIGO]])</f>
        <v>0</v>
      </c>
      <c r="H2332" s="28">
        <f>SUMIFS(Tabla16[IVA],Tabla16[NUM],Tabla1[[#This Row],[CODIGO]])</f>
        <v>4557.3599999999997</v>
      </c>
      <c r="I2332" s="28">
        <f>SUMIFS(Tabla16[ISR RET.],Tabla16[NUM],Tabla1[[#This Row],[CODIGO]])</f>
        <v>0</v>
      </c>
      <c r="J2332" s="28">
        <f>SUMIFS(Tabla16[IVA RET.],Tabla16[NUM],Tabla1[[#This Row],[CODIGO]])</f>
        <v>0</v>
      </c>
      <c r="K2332" t="str">
        <f>FIXED(Tabla1[[#This Row],[TASA 16%]],0)</f>
        <v>28,484</v>
      </c>
      <c r="L2332" t="str">
        <f>FIXED(Tabla1[[#This Row],[TASA 0%]],0)</f>
        <v>0</v>
      </c>
      <c r="M2332" t="str">
        <f>FIXED(Tabla1[[#This Row],[TASA EXE.]],0)</f>
        <v>0</v>
      </c>
      <c r="N2332" t="str">
        <f>FIXED(Tabla1[[#This Row],[IVA]],0)</f>
        <v>4,557</v>
      </c>
      <c r="O2332" t="str">
        <f>FIXED(Tabla1[[#This Row],[ISR RET]],0)</f>
        <v>0</v>
      </c>
      <c r="P2332" t="str">
        <f>FIXED(Tabla1[[#This Row],[IVA RET]],0)</f>
        <v>0</v>
      </c>
      <c r="R2332" s="35">
        <f>Tabla1[[#This Row],[TASA 16]]*16%</f>
        <v>4557.4400000000005</v>
      </c>
    </row>
    <row r="2333" spans="2:20" x14ac:dyDescent="0.25">
      <c r="B2333" t="str">
        <f>'[1]210 Y RFC'!A2333</f>
        <v>FAB8412112X2</v>
      </c>
      <c r="C2333" t="str">
        <f>'[1]210 Y RFC'!B2333</f>
        <v>210-2330</v>
      </c>
      <c r="D2333" t="str">
        <f>'[1]210 Y RFC'!C2333</f>
        <v>FARMACIAS ABC DE MEXICO SA DE CV</v>
      </c>
      <c r="E2333" s="28">
        <f>SUMIFS(Tabla16[TASA 16],Tabla16[NUM],Tabla1[[#This Row],[CODIGO]])</f>
        <v>0</v>
      </c>
      <c r="F2333" s="28">
        <f>SUMIFS(Tabla16[TASA 0%],Tabla16[NUM],Tabla1[[#This Row],[CODIGO]])</f>
        <v>0</v>
      </c>
      <c r="G2333" s="28">
        <f>SUMIFS(Tabla16[[EXENTO ]],Tabla16[NUM],Tabla1[[#This Row],[CODIGO]])</f>
        <v>0</v>
      </c>
      <c r="H2333" s="28">
        <f>SUMIFS(Tabla16[IVA],Tabla16[NUM],Tabla1[[#This Row],[CODIGO]])</f>
        <v>0</v>
      </c>
      <c r="I2333" s="28">
        <f>SUMIFS(Tabla16[ISR RET.],Tabla16[NUM],Tabla1[[#This Row],[CODIGO]])</f>
        <v>0</v>
      </c>
      <c r="J2333" s="28">
        <f>SUMIFS(Tabla16[IVA RET.],Tabla16[NUM],Tabla1[[#This Row],[CODIGO]])</f>
        <v>0</v>
      </c>
      <c r="K2333" t="str">
        <f>FIXED(Tabla1[[#This Row],[TASA 16%]],0)</f>
        <v>0</v>
      </c>
      <c r="L2333" t="str">
        <f>FIXED(Tabla1[[#This Row],[TASA 0%]],0)</f>
        <v>0</v>
      </c>
      <c r="M2333" t="str">
        <f>FIXED(Tabla1[[#This Row],[TASA EXE.]],0)</f>
        <v>0</v>
      </c>
      <c r="N2333" t="str">
        <f>FIXED(Tabla1[[#This Row],[IVA]],0)</f>
        <v>0</v>
      </c>
      <c r="O2333" t="str">
        <f>FIXED(Tabla1[[#This Row],[ISR RET]],0)</f>
        <v>0</v>
      </c>
      <c r="P2333" t="str">
        <f>FIXED(Tabla1[[#This Row],[IVA RET]],0)</f>
        <v>0</v>
      </c>
      <c r="R2333" s="35">
        <f>Tabla1[[#This Row],[TASA 16]]*16%</f>
        <v>0</v>
      </c>
    </row>
    <row r="2334" spans="2:20" x14ac:dyDescent="0.25">
      <c r="B2334" t="str">
        <f>'[1]210 Y RFC'!A2334</f>
        <v>ADA960503BB8</v>
      </c>
      <c r="C2334" t="str">
        <f>'[1]210 Y RFC'!B2334</f>
        <v>210-2331</v>
      </c>
      <c r="D2334" t="str">
        <f>'[1]210 Y RFC'!C2334</f>
        <v>AGRICOLA DASAM SA DE CV</v>
      </c>
      <c r="E2334" s="28">
        <f>SUMIFS(Tabla16[TASA 16],Tabla16[NUM],Tabla1[[#This Row],[CODIGO]])</f>
        <v>0</v>
      </c>
      <c r="F2334" s="28">
        <f>SUMIFS(Tabla16[TASA 0%],Tabla16[NUM],Tabla1[[#This Row],[CODIGO]])</f>
        <v>0</v>
      </c>
      <c r="G2334" s="28">
        <f>SUMIFS(Tabla16[[EXENTO ]],Tabla16[NUM],Tabla1[[#This Row],[CODIGO]])</f>
        <v>0</v>
      </c>
      <c r="H2334" s="28">
        <f>SUMIFS(Tabla16[IVA],Tabla16[NUM],Tabla1[[#This Row],[CODIGO]])</f>
        <v>0</v>
      </c>
      <c r="I2334" s="28">
        <f>SUMIFS(Tabla16[ISR RET.],Tabla16[NUM],Tabla1[[#This Row],[CODIGO]])</f>
        <v>0</v>
      </c>
      <c r="J2334" s="28">
        <f>SUMIFS(Tabla16[IVA RET.],Tabla16[NUM],Tabla1[[#This Row],[CODIGO]])</f>
        <v>0</v>
      </c>
      <c r="K2334" t="str">
        <f>FIXED(Tabla1[[#This Row],[TASA 16%]],0)</f>
        <v>0</v>
      </c>
      <c r="L2334" t="str">
        <f>FIXED(Tabla1[[#This Row],[TASA 0%]],0)</f>
        <v>0</v>
      </c>
      <c r="M2334" t="str">
        <f>FIXED(Tabla1[[#This Row],[TASA EXE.]],0)</f>
        <v>0</v>
      </c>
      <c r="N2334" t="str">
        <f>FIXED(Tabla1[[#This Row],[IVA]],0)</f>
        <v>0</v>
      </c>
      <c r="O2334" t="str">
        <f>FIXED(Tabla1[[#This Row],[ISR RET]],0)</f>
        <v>0</v>
      </c>
      <c r="P2334" t="str">
        <f>FIXED(Tabla1[[#This Row],[IVA RET]],0)</f>
        <v>0</v>
      </c>
      <c r="R2334" s="35">
        <f>Tabla1[[#This Row],[TASA 16]]*16%</f>
        <v>0</v>
      </c>
    </row>
    <row r="2335" spans="2:20" x14ac:dyDescent="0.25">
      <c r="B2335" t="str">
        <f>'[1]210 Y RFC'!A2335</f>
        <v>CDD1007026P7</v>
      </c>
      <c r="C2335" t="str">
        <f>'[1]210 Y RFC'!B2335</f>
        <v>210-2332</v>
      </c>
      <c r="D2335" t="str">
        <f>'[1]210 Y RFC'!C2335</f>
        <v>CONCRETOS Y DESARROLLOS DE TEPA SA DE CV</v>
      </c>
      <c r="E2335" s="28">
        <f>SUMIFS(Tabla16[TASA 16],Tabla16[NUM],Tabla1[[#This Row],[CODIGO]])</f>
        <v>0</v>
      </c>
      <c r="F2335" s="28">
        <f>SUMIFS(Tabla16[TASA 0%],Tabla16[NUM],Tabla1[[#This Row],[CODIGO]])</f>
        <v>0</v>
      </c>
      <c r="G2335" s="28">
        <f>SUMIFS(Tabla16[[EXENTO ]],Tabla16[NUM],Tabla1[[#This Row],[CODIGO]])</f>
        <v>0</v>
      </c>
      <c r="H2335" s="28">
        <f>SUMIFS(Tabla16[IVA],Tabla16[NUM],Tabla1[[#This Row],[CODIGO]])</f>
        <v>0</v>
      </c>
      <c r="I2335" s="28">
        <f>SUMIFS(Tabla16[ISR RET.],Tabla16[NUM],Tabla1[[#This Row],[CODIGO]])</f>
        <v>0</v>
      </c>
      <c r="J2335" s="28">
        <f>SUMIFS(Tabla16[IVA RET.],Tabla16[NUM],Tabla1[[#This Row],[CODIGO]])</f>
        <v>0</v>
      </c>
      <c r="K2335" t="str">
        <f>FIXED(Tabla1[[#This Row],[TASA 16%]],0)</f>
        <v>0</v>
      </c>
      <c r="L2335" t="str">
        <f>FIXED(Tabla1[[#This Row],[TASA 0%]],0)</f>
        <v>0</v>
      </c>
      <c r="M2335" t="str">
        <f>FIXED(Tabla1[[#This Row],[TASA EXE.]],0)</f>
        <v>0</v>
      </c>
      <c r="N2335" t="str">
        <f>FIXED(Tabla1[[#This Row],[IVA]],0)</f>
        <v>0</v>
      </c>
      <c r="O2335" t="str">
        <f>FIXED(Tabla1[[#This Row],[ISR RET]],0)</f>
        <v>0</v>
      </c>
      <c r="P2335" t="str">
        <f>FIXED(Tabla1[[#This Row],[IVA RET]],0)</f>
        <v>0</v>
      </c>
      <c r="R2335" s="35">
        <f>Tabla1[[#This Row],[TASA 16]]*16%</f>
        <v>0</v>
      </c>
    </row>
    <row r="2336" spans="2:20" x14ac:dyDescent="0.25">
      <c r="B2336" t="str">
        <f>'[1]210 Y RFC'!A2336</f>
        <v>HSE701218532</v>
      </c>
      <c r="C2336" t="str">
        <f>'[1]210 Y RFC'!B2336</f>
        <v>210-2333</v>
      </c>
      <c r="D2336" t="str">
        <f>'[1]210 Y RFC'!C2336</f>
        <v>HDI SEGUROS SA DE CV</v>
      </c>
      <c r="E2336" s="28">
        <f>SUMIFS(Tabla16[TASA 16],Tabla16[NUM],Tabla1[[#This Row],[CODIGO]])</f>
        <v>0</v>
      </c>
      <c r="F2336" s="28">
        <f>SUMIFS(Tabla16[TASA 0%],Tabla16[NUM],Tabla1[[#This Row],[CODIGO]])</f>
        <v>0</v>
      </c>
      <c r="G2336" s="28">
        <f>SUMIFS(Tabla16[[EXENTO ]],Tabla16[NUM],Tabla1[[#This Row],[CODIGO]])</f>
        <v>0</v>
      </c>
      <c r="H2336" s="28">
        <f>SUMIFS(Tabla16[IVA],Tabla16[NUM],Tabla1[[#This Row],[CODIGO]])</f>
        <v>0</v>
      </c>
      <c r="I2336" s="28">
        <f>SUMIFS(Tabla16[ISR RET.],Tabla16[NUM],Tabla1[[#This Row],[CODIGO]])</f>
        <v>0</v>
      </c>
      <c r="J2336" s="28">
        <f>SUMIFS(Tabla16[IVA RET.],Tabla16[NUM],Tabla1[[#This Row],[CODIGO]])</f>
        <v>0</v>
      </c>
      <c r="K2336" t="str">
        <f>FIXED(Tabla1[[#This Row],[TASA 16%]],0)</f>
        <v>0</v>
      </c>
      <c r="L2336" t="str">
        <f>FIXED(Tabla1[[#This Row],[TASA 0%]],0)</f>
        <v>0</v>
      </c>
      <c r="M2336" t="str">
        <f>FIXED(Tabla1[[#This Row],[TASA EXE.]],0)</f>
        <v>0</v>
      </c>
      <c r="N2336" t="str">
        <f>FIXED(Tabla1[[#This Row],[IVA]],0)</f>
        <v>0</v>
      </c>
      <c r="O2336" t="str">
        <f>FIXED(Tabla1[[#This Row],[ISR RET]],0)</f>
        <v>0</v>
      </c>
      <c r="P2336" t="str">
        <f>FIXED(Tabla1[[#This Row],[IVA RET]],0)</f>
        <v>0</v>
      </c>
      <c r="R2336" s="35">
        <f>Tabla1[[#This Row],[TASA 16]]*16%</f>
        <v>0</v>
      </c>
    </row>
    <row r="2337" spans="2:20" x14ac:dyDescent="0.25">
      <c r="B2337" t="str">
        <f>'[1]210 Y RFC'!A2337</f>
        <v>CSA1106104E2</v>
      </c>
      <c r="C2337" t="str">
        <f>'[1]210 Y RFC'!B2337</f>
        <v>210-2334</v>
      </c>
      <c r="D2337" t="str">
        <f>'[1]210 Y RFC'!C2337</f>
        <v>CREATIVAS DE SOLUCIONES ARCAS SA DE CV</v>
      </c>
      <c r="E2337" s="28">
        <f>SUMIFS(Tabla16[TASA 16],Tabla16[NUM],Tabla1[[#This Row],[CODIGO]])</f>
        <v>0</v>
      </c>
      <c r="F2337" s="28">
        <f>SUMIFS(Tabla16[TASA 0%],Tabla16[NUM],Tabla1[[#This Row],[CODIGO]])</f>
        <v>0</v>
      </c>
      <c r="G2337" s="28">
        <f>SUMIFS(Tabla16[[EXENTO ]],Tabla16[NUM],Tabla1[[#This Row],[CODIGO]])</f>
        <v>0</v>
      </c>
      <c r="H2337" s="28">
        <f>SUMIFS(Tabla16[IVA],Tabla16[NUM],Tabla1[[#This Row],[CODIGO]])</f>
        <v>0</v>
      </c>
      <c r="I2337" s="28">
        <f>SUMIFS(Tabla16[ISR RET.],Tabla16[NUM],Tabla1[[#This Row],[CODIGO]])</f>
        <v>0</v>
      </c>
      <c r="J2337" s="28">
        <f>SUMIFS(Tabla16[IVA RET.],Tabla16[NUM],Tabla1[[#This Row],[CODIGO]])</f>
        <v>0</v>
      </c>
      <c r="K2337" t="str">
        <f>FIXED(Tabla1[[#This Row],[TASA 16%]],0)</f>
        <v>0</v>
      </c>
      <c r="L2337" t="str">
        <f>FIXED(Tabla1[[#This Row],[TASA 0%]],0)</f>
        <v>0</v>
      </c>
      <c r="M2337" t="str">
        <f>FIXED(Tabla1[[#This Row],[TASA EXE.]],0)</f>
        <v>0</v>
      </c>
      <c r="N2337" t="str">
        <f>FIXED(Tabla1[[#This Row],[IVA]],0)</f>
        <v>0</v>
      </c>
      <c r="O2337" t="str">
        <f>FIXED(Tabla1[[#This Row],[ISR RET]],0)</f>
        <v>0</v>
      </c>
      <c r="P2337" t="str">
        <f>FIXED(Tabla1[[#This Row],[IVA RET]],0)</f>
        <v>0</v>
      </c>
      <c r="R2337" s="35">
        <f>Tabla1[[#This Row],[TASA 16]]*16%</f>
        <v>0</v>
      </c>
    </row>
    <row r="2338" spans="2:20" x14ac:dyDescent="0.25">
      <c r="B2338" t="str">
        <f>'[1]210 Y RFC'!A2338</f>
        <v>MXMO680323EI8</v>
      </c>
      <c r="C2338" t="str">
        <f>'[1]210 Y RFC'!B2338</f>
        <v>210-2335</v>
      </c>
      <c r="D2338" t="str">
        <f>'[1]210 Y RFC'!C2338</f>
        <v>MAYORGA MIRANDA OSCAR</v>
      </c>
      <c r="E2338" s="28">
        <f>SUMIFS(Tabla16[TASA 16],Tabla16[NUM],Tabla1[[#This Row],[CODIGO]])</f>
        <v>0</v>
      </c>
      <c r="F2338" s="28">
        <f>SUMIFS(Tabla16[TASA 0%],Tabla16[NUM],Tabla1[[#This Row],[CODIGO]])</f>
        <v>0</v>
      </c>
      <c r="G2338" s="28">
        <f>SUMIFS(Tabla16[[EXENTO ]],Tabla16[NUM],Tabla1[[#This Row],[CODIGO]])</f>
        <v>0</v>
      </c>
      <c r="H2338" s="28">
        <f>SUMIFS(Tabla16[IVA],Tabla16[NUM],Tabla1[[#This Row],[CODIGO]])</f>
        <v>0</v>
      </c>
      <c r="I2338" s="28">
        <f>SUMIFS(Tabla16[ISR RET.],Tabla16[NUM],Tabla1[[#This Row],[CODIGO]])</f>
        <v>0</v>
      </c>
      <c r="J2338" s="28">
        <f>SUMIFS(Tabla16[IVA RET.],Tabla16[NUM],Tabla1[[#This Row],[CODIGO]])</f>
        <v>0</v>
      </c>
      <c r="K2338" t="str">
        <f>FIXED(Tabla1[[#This Row],[TASA 16%]],0)</f>
        <v>0</v>
      </c>
      <c r="L2338" t="str">
        <f>FIXED(Tabla1[[#This Row],[TASA 0%]],0)</f>
        <v>0</v>
      </c>
      <c r="M2338" t="str">
        <f>FIXED(Tabla1[[#This Row],[TASA EXE.]],0)</f>
        <v>0</v>
      </c>
      <c r="N2338" t="str">
        <f>FIXED(Tabla1[[#This Row],[IVA]],0)</f>
        <v>0</v>
      </c>
      <c r="O2338" t="str">
        <f>FIXED(Tabla1[[#This Row],[ISR RET]],0)</f>
        <v>0</v>
      </c>
      <c r="P2338" t="str">
        <f>FIXED(Tabla1[[#This Row],[IVA RET]],0)</f>
        <v>0</v>
      </c>
      <c r="R2338" s="35">
        <f>Tabla1[[#This Row],[TASA 16]]*16%</f>
        <v>0</v>
      </c>
    </row>
    <row r="2339" spans="2:20" x14ac:dyDescent="0.25">
      <c r="B2339" t="str">
        <f>'[1]210 Y RFC'!A2339</f>
        <v>DPH110202NE5</v>
      </c>
      <c r="C2339" t="str">
        <f>'[1]210 Y RFC'!B2339</f>
        <v>210-2336</v>
      </c>
      <c r="D2339" t="str">
        <f>'[1]210 Y RFC'!C2339</f>
        <v>DISA PHARMA SA DE CV</v>
      </c>
      <c r="E2339" s="28">
        <f>SUMIFS(Tabla16[TASA 16],Tabla16[NUM],Tabla1[[#This Row],[CODIGO]])</f>
        <v>0</v>
      </c>
      <c r="F2339" s="28">
        <f>SUMIFS(Tabla16[TASA 0%],Tabla16[NUM],Tabla1[[#This Row],[CODIGO]])</f>
        <v>0</v>
      </c>
      <c r="G2339" s="28">
        <f>SUMIFS(Tabla16[[EXENTO ]],Tabla16[NUM],Tabla1[[#This Row],[CODIGO]])</f>
        <v>0</v>
      </c>
      <c r="H2339" s="28">
        <f>SUMIFS(Tabla16[IVA],Tabla16[NUM],Tabla1[[#This Row],[CODIGO]])</f>
        <v>0</v>
      </c>
      <c r="I2339" s="28">
        <f>SUMIFS(Tabla16[ISR RET.],Tabla16[NUM],Tabla1[[#This Row],[CODIGO]])</f>
        <v>0</v>
      </c>
      <c r="J2339" s="28">
        <f>SUMIFS(Tabla16[IVA RET.],Tabla16[NUM],Tabla1[[#This Row],[CODIGO]])</f>
        <v>0</v>
      </c>
      <c r="K2339" t="str">
        <f>FIXED(Tabla1[[#This Row],[TASA 16%]],0)</f>
        <v>0</v>
      </c>
      <c r="L2339" t="str">
        <f>FIXED(Tabla1[[#This Row],[TASA 0%]],0)</f>
        <v>0</v>
      </c>
      <c r="M2339" t="str">
        <f>FIXED(Tabla1[[#This Row],[TASA EXE.]],0)</f>
        <v>0</v>
      </c>
      <c r="N2339" t="str">
        <f>FIXED(Tabla1[[#This Row],[IVA]],0)</f>
        <v>0</v>
      </c>
      <c r="O2339" t="str">
        <f>FIXED(Tabla1[[#This Row],[ISR RET]],0)</f>
        <v>0</v>
      </c>
      <c r="P2339" t="str">
        <f>FIXED(Tabla1[[#This Row],[IVA RET]],0)</f>
        <v>0</v>
      </c>
      <c r="R2339" s="35">
        <f>Tabla1[[#This Row],[TASA 16]]*16%</f>
        <v>0</v>
      </c>
    </row>
    <row r="2340" spans="2:20" x14ac:dyDescent="0.25">
      <c r="B2340" t="str">
        <f>'[1]210 Y RFC'!A2340</f>
        <v>EESA8501081SA</v>
      </c>
      <c r="C2340" t="str">
        <f>'[1]210 Y RFC'!B2340</f>
        <v>210-2337</v>
      </c>
      <c r="D2340" t="str">
        <f>'[1]210 Y RFC'!C2340</f>
        <v>ECHEVERRIA SANCHEZ ALMA GUADALUPE</v>
      </c>
      <c r="E2340" s="28">
        <f>SUMIFS(Tabla16[TASA 16],Tabla16[NUM],Tabla1[[#This Row],[CODIGO]])</f>
        <v>0</v>
      </c>
      <c r="F2340" s="28">
        <f>SUMIFS(Tabla16[TASA 0%],Tabla16[NUM],Tabla1[[#This Row],[CODIGO]])</f>
        <v>0</v>
      </c>
      <c r="G2340" s="28">
        <f>SUMIFS(Tabla16[[EXENTO ]],Tabla16[NUM],Tabla1[[#This Row],[CODIGO]])</f>
        <v>0</v>
      </c>
      <c r="H2340" s="28">
        <f>SUMIFS(Tabla16[IVA],Tabla16[NUM],Tabla1[[#This Row],[CODIGO]])</f>
        <v>0</v>
      </c>
      <c r="I2340" s="28">
        <f>SUMIFS(Tabla16[ISR RET.],Tabla16[NUM],Tabla1[[#This Row],[CODIGO]])</f>
        <v>0</v>
      </c>
      <c r="J2340" s="28">
        <f>SUMIFS(Tabla16[IVA RET.],Tabla16[NUM],Tabla1[[#This Row],[CODIGO]])</f>
        <v>0</v>
      </c>
      <c r="K2340" t="str">
        <f>FIXED(Tabla1[[#This Row],[TASA 16%]],0)</f>
        <v>0</v>
      </c>
      <c r="L2340" t="str">
        <f>FIXED(Tabla1[[#This Row],[TASA 0%]],0)</f>
        <v>0</v>
      </c>
      <c r="M2340" t="str">
        <f>FIXED(Tabla1[[#This Row],[TASA EXE.]],0)</f>
        <v>0</v>
      </c>
      <c r="N2340" t="str">
        <f>FIXED(Tabla1[[#This Row],[IVA]],0)</f>
        <v>0</v>
      </c>
      <c r="O2340" t="str">
        <f>FIXED(Tabla1[[#This Row],[ISR RET]],0)</f>
        <v>0</v>
      </c>
      <c r="P2340" t="str">
        <f>FIXED(Tabla1[[#This Row],[IVA RET]],0)</f>
        <v>0</v>
      </c>
      <c r="R2340" s="35">
        <f>Tabla1[[#This Row],[TASA 16]]*16%</f>
        <v>0</v>
      </c>
    </row>
    <row r="2341" spans="2:20" x14ac:dyDescent="0.25">
      <c r="B2341" t="str">
        <f>'[1]210 Y RFC'!A2341</f>
        <v>CACM840115UP5</v>
      </c>
      <c r="C2341" t="str">
        <f>'[1]210 Y RFC'!B2341</f>
        <v>210-2338</v>
      </c>
      <c r="D2341" t="str">
        <f>'[1]210 Y RFC'!C2341</f>
        <v>CARRERO CASTAÑEDA MAURICIO</v>
      </c>
      <c r="E2341" s="28">
        <f>SUMIFS(Tabla16[TASA 16],Tabla16[NUM],Tabla1[[#This Row],[CODIGO]])</f>
        <v>0</v>
      </c>
      <c r="F2341" s="28">
        <f>SUMIFS(Tabla16[TASA 0%],Tabla16[NUM],Tabla1[[#This Row],[CODIGO]])</f>
        <v>0</v>
      </c>
      <c r="G2341" s="28">
        <f>SUMIFS(Tabla16[[EXENTO ]],Tabla16[NUM],Tabla1[[#This Row],[CODIGO]])</f>
        <v>0</v>
      </c>
      <c r="H2341" s="28">
        <f>SUMIFS(Tabla16[IVA],Tabla16[NUM],Tabla1[[#This Row],[CODIGO]])</f>
        <v>0</v>
      </c>
      <c r="I2341" s="28">
        <f>SUMIFS(Tabla16[ISR RET.],Tabla16[NUM],Tabla1[[#This Row],[CODIGO]])</f>
        <v>0</v>
      </c>
      <c r="J2341" s="28">
        <f>SUMIFS(Tabla16[IVA RET.],Tabla16[NUM],Tabla1[[#This Row],[CODIGO]])</f>
        <v>0</v>
      </c>
      <c r="K2341" t="str">
        <f>FIXED(Tabla1[[#This Row],[TASA 16%]],0)</f>
        <v>0</v>
      </c>
      <c r="L2341" t="str">
        <f>FIXED(Tabla1[[#This Row],[TASA 0%]],0)</f>
        <v>0</v>
      </c>
      <c r="M2341" t="str">
        <f>FIXED(Tabla1[[#This Row],[TASA EXE.]],0)</f>
        <v>0</v>
      </c>
      <c r="N2341" t="str">
        <f>FIXED(Tabla1[[#This Row],[IVA]],0)</f>
        <v>0</v>
      </c>
      <c r="O2341" t="str">
        <f>FIXED(Tabla1[[#This Row],[ISR RET]],0)</f>
        <v>0</v>
      </c>
      <c r="P2341" t="str">
        <f>FIXED(Tabla1[[#This Row],[IVA RET]],0)</f>
        <v>0</v>
      </c>
      <c r="R2341" s="35">
        <f>Tabla1[[#This Row],[TASA 16]]*16%</f>
        <v>0</v>
      </c>
    </row>
    <row r="2342" spans="2:20" x14ac:dyDescent="0.25">
      <c r="B2342" t="str">
        <f>'[1]210 Y RFC'!A2342</f>
        <v>COFA910814AS1</v>
      </c>
      <c r="C2342" t="str">
        <f>'[1]210 Y RFC'!B2342</f>
        <v>210-2339</v>
      </c>
      <c r="D2342" t="str">
        <f>'[1]210 Y RFC'!C2342</f>
        <v>CORTES FRANCO ADRIAN</v>
      </c>
      <c r="E2342" s="28">
        <f>SUMIFS(Tabla16[TASA 16],Tabla16[NUM],Tabla1[[#This Row],[CODIGO]])</f>
        <v>0</v>
      </c>
      <c r="F2342" s="28">
        <f>SUMIFS(Tabla16[TASA 0%],Tabla16[NUM],Tabla1[[#This Row],[CODIGO]])</f>
        <v>0</v>
      </c>
      <c r="G2342" s="28">
        <f>SUMIFS(Tabla16[[EXENTO ]],Tabla16[NUM],Tabla1[[#This Row],[CODIGO]])</f>
        <v>0</v>
      </c>
      <c r="H2342" s="28">
        <f>SUMIFS(Tabla16[IVA],Tabla16[NUM],Tabla1[[#This Row],[CODIGO]])</f>
        <v>0</v>
      </c>
      <c r="I2342" s="28">
        <f>SUMIFS(Tabla16[ISR RET.],Tabla16[NUM],Tabla1[[#This Row],[CODIGO]])</f>
        <v>0</v>
      </c>
      <c r="J2342" s="28">
        <f>SUMIFS(Tabla16[IVA RET.],Tabla16[NUM],Tabla1[[#This Row],[CODIGO]])</f>
        <v>0</v>
      </c>
      <c r="K2342" t="str">
        <f>FIXED(Tabla1[[#This Row],[TASA 16%]],0)</f>
        <v>0</v>
      </c>
      <c r="L2342" t="str">
        <f>FIXED(Tabla1[[#This Row],[TASA 0%]],0)</f>
        <v>0</v>
      </c>
      <c r="M2342" t="str">
        <f>FIXED(Tabla1[[#This Row],[TASA EXE.]],0)</f>
        <v>0</v>
      </c>
      <c r="N2342" t="str">
        <f>FIXED(Tabla1[[#This Row],[IVA]],0)</f>
        <v>0</v>
      </c>
      <c r="O2342" t="str">
        <f>FIXED(Tabla1[[#This Row],[ISR RET]],0)</f>
        <v>0</v>
      </c>
      <c r="P2342" t="str">
        <f>FIXED(Tabla1[[#This Row],[IVA RET]],0)</f>
        <v>0</v>
      </c>
      <c r="R2342" s="35">
        <f>Tabla1[[#This Row],[TASA 16]]*16%</f>
        <v>0</v>
      </c>
    </row>
    <row r="2343" spans="2:20" x14ac:dyDescent="0.25">
      <c r="B2343" t="str">
        <f>'[1]210 Y RFC'!A2343</f>
        <v>OOGM851217BX4</v>
      </c>
      <c r="C2343" t="str">
        <f>'[1]210 Y RFC'!B2343</f>
        <v>210-2340</v>
      </c>
      <c r="D2343" t="str">
        <f>'[1]210 Y RFC'!C2343</f>
        <v>OROZCO GONZALEZ MAURICIO</v>
      </c>
      <c r="E2343" s="28">
        <f>SUMIFS(Tabla16[TASA 16],Tabla16[NUM],Tabla1[[#This Row],[CODIGO]])</f>
        <v>0</v>
      </c>
      <c r="F2343" s="28">
        <f>SUMIFS(Tabla16[TASA 0%],Tabla16[NUM],Tabla1[[#This Row],[CODIGO]])</f>
        <v>0</v>
      </c>
      <c r="G2343" s="28">
        <f>SUMIFS(Tabla16[[EXENTO ]],Tabla16[NUM],Tabla1[[#This Row],[CODIGO]])</f>
        <v>0</v>
      </c>
      <c r="H2343" s="28">
        <f>SUMIFS(Tabla16[IVA],Tabla16[NUM],Tabla1[[#This Row],[CODIGO]])</f>
        <v>0</v>
      </c>
      <c r="I2343" s="28">
        <f>SUMIFS(Tabla16[ISR RET.],Tabla16[NUM],Tabla1[[#This Row],[CODIGO]])</f>
        <v>0</v>
      </c>
      <c r="J2343" s="28">
        <f>SUMIFS(Tabla16[IVA RET.],Tabla16[NUM],Tabla1[[#This Row],[CODIGO]])</f>
        <v>0</v>
      </c>
      <c r="K2343" t="str">
        <f>FIXED(Tabla1[[#This Row],[TASA 16%]],0)</f>
        <v>0</v>
      </c>
      <c r="L2343" t="str">
        <f>FIXED(Tabla1[[#This Row],[TASA 0%]],0)</f>
        <v>0</v>
      </c>
      <c r="M2343" t="str">
        <f>FIXED(Tabla1[[#This Row],[TASA EXE.]],0)</f>
        <v>0</v>
      </c>
      <c r="N2343" t="str">
        <f>FIXED(Tabla1[[#This Row],[IVA]],0)</f>
        <v>0</v>
      </c>
      <c r="O2343" t="str">
        <f>FIXED(Tabla1[[#This Row],[ISR RET]],0)</f>
        <v>0</v>
      </c>
      <c r="P2343" t="str">
        <f>FIXED(Tabla1[[#This Row],[IVA RET]],0)</f>
        <v>0</v>
      </c>
      <c r="R2343" s="35">
        <f>Tabla1[[#This Row],[TASA 16]]*16%</f>
        <v>0</v>
      </c>
    </row>
    <row r="2344" spans="2:20" x14ac:dyDescent="0.25">
      <c r="B2344" t="str">
        <f>'[1]210 Y RFC'!A2344</f>
        <v>PCI1010287F7</v>
      </c>
      <c r="C2344" t="str">
        <f>'[1]210 Y RFC'!B2344</f>
        <v>210-2341</v>
      </c>
      <c r="D2344" t="str">
        <f>'[1]210 Y RFC'!C2344</f>
        <v>PC&amp;A CONSULTORIA INTEGRAL S.C.</v>
      </c>
      <c r="E2344" s="28">
        <f>SUMIFS(Tabla16[TASA 16],Tabla16[NUM],Tabla1[[#This Row],[CODIGO]])</f>
        <v>0</v>
      </c>
      <c r="F2344" s="28">
        <f>SUMIFS(Tabla16[TASA 0%],Tabla16[NUM],Tabla1[[#This Row],[CODIGO]])</f>
        <v>0</v>
      </c>
      <c r="G2344" s="28">
        <f>SUMIFS(Tabla16[[EXENTO ]],Tabla16[NUM],Tabla1[[#This Row],[CODIGO]])</f>
        <v>0</v>
      </c>
      <c r="H2344" s="28">
        <f>SUMIFS(Tabla16[IVA],Tabla16[NUM],Tabla1[[#This Row],[CODIGO]])</f>
        <v>0</v>
      </c>
      <c r="I2344" s="28">
        <f>SUMIFS(Tabla16[ISR RET.],Tabla16[NUM],Tabla1[[#This Row],[CODIGO]])</f>
        <v>0</v>
      </c>
      <c r="J2344" s="28">
        <f>SUMIFS(Tabla16[IVA RET.],Tabla16[NUM],Tabla1[[#This Row],[CODIGO]])</f>
        <v>0</v>
      </c>
      <c r="K2344" t="str">
        <f>FIXED(Tabla1[[#This Row],[TASA 16%]],0)</f>
        <v>0</v>
      </c>
      <c r="L2344" t="str">
        <f>FIXED(Tabla1[[#This Row],[TASA 0%]],0)</f>
        <v>0</v>
      </c>
      <c r="M2344" t="str">
        <f>FIXED(Tabla1[[#This Row],[TASA EXE.]],0)</f>
        <v>0</v>
      </c>
      <c r="N2344" t="str">
        <f>FIXED(Tabla1[[#This Row],[IVA]],0)</f>
        <v>0</v>
      </c>
      <c r="O2344" t="str">
        <f>FIXED(Tabla1[[#This Row],[ISR RET]],0)</f>
        <v>0</v>
      </c>
      <c r="P2344" t="str">
        <f>FIXED(Tabla1[[#This Row],[IVA RET]],0)</f>
        <v>0</v>
      </c>
      <c r="R2344" s="35">
        <f>Tabla1[[#This Row],[TASA 16]]*16%</f>
        <v>0</v>
      </c>
    </row>
    <row r="2345" spans="2:20" x14ac:dyDescent="0.25">
      <c r="B2345" t="str">
        <f>'[1]210 Y RFC'!A2345</f>
        <v>SCO110120HG4</v>
      </c>
      <c r="C2345" t="str">
        <f>'[1]210 Y RFC'!B2345</f>
        <v>210-2342</v>
      </c>
      <c r="D2345" t="str">
        <f>'[1]210 Y RFC'!C2345</f>
        <v>SIGURYS COMERCIAL SA DE CV</v>
      </c>
      <c r="E2345" s="28">
        <f>SUMIFS(Tabla16[TASA 16],Tabla16[NUM],Tabla1[[#This Row],[CODIGO]])</f>
        <v>0</v>
      </c>
      <c r="F2345" s="28">
        <f>SUMIFS(Tabla16[TASA 0%],Tabla16[NUM],Tabla1[[#This Row],[CODIGO]])</f>
        <v>0</v>
      </c>
      <c r="G2345" s="28">
        <f>SUMIFS(Tabla16[[EXENTO ]],Tabla16[NUM],Tabla1[[#This Row],[CODIGO]])</f>
        <v>0</v>
      </c>
      <c r="H2345" s="28">
        <f>SUMIFS(Tabla16[IVA],Tabla16[NUM],Tabla1[[#This Row],[CODIGO]])</f>
        <v>0</v>
      </c>
      <c r="I2345" s="28">
        <f>SUMIFS(Tabla16[ISR RET.],Tabla16[NUM],Tabla1[[#This Row],[CODIGO]])</f>
        <v>0</v>
      </c>
      <c r="J2345" s="28">
        <f>SUMIFS(Tabla16[IVA RET.],Tabla16[NUM],Tabla1[[#This Row],[CODIGO]])</f>
        <v>0</v>
      </c>
      <c r="K2345" t="str">
        <f>FIXED(Tabla1[[#This Row],[TASA 16%]],0)</f>
        <v>0</v>
      </c>
      <c r="L2345" t="str">
        <f>FIXED(Tabla1[[#This Row],[TASA 0%]],0)</f>
        <v>0</v>
      </c>
      <c r="M2345" t="str">
        <f>FIXED(Tabla1[[#This Row],[TASA EXE.]],0)</f>
        <v>0</v>
      </c>
      <c r="N2345" t="str">
        <f>FIXED(Tabla1[[#This Row],[IVA]],0)</f>
        <v>0</v>
      </c>
      <c r="O2345" t="str">
        <f>FIXED(Tabla1[[#This Row],[ISR RET]],0)</f>
        <v>0</v>
      </c>
      <c r="P2345" t="str">
        <f>FIXED(Tabla1[[#This Row],[IVA RET]],0)</f>
        <v>0</v>
      </c>
      <c r="R2345" s="35">
        <f>Tabla1[[#This Row],[TASA 16]]*16%</f>
        <v>0</v>
      </c>
      <c r="T2345" s="67"/>
    </row>
    <row r="2346" spans="2:20" x14ac:dyDescent="0.25">
      <c r="B2346" t="str">
        <f>'[1]210 Y RFC'!A2346</f>
        <v>HURG6710095DA</v>
      </c>
      <c r="C2346" t="str">
        <f>'[1]210 Y RFC'!B2346</f>
        <v>210-2343</v>
      </c>
      <c r="D2346" t="str">
        <f>'[1]210 Y RFC'!C2346</f>
        <v>HUERTA RIVERA GABRIEL</v>
      </c>
      <c r="E2346" s="28">
        <f>SUMIFS(Tabla16[TASA 16],Tabla16[NUM],Tabla1[[#This Row],[CODIGO]])</f>
        <v>0</v>
      </c>
      <c r="F2346" s="28">
        <f>SUMIFS(Tabla16[TASA 0%],Tabla16[NUM],Tabla1[[#This Row],[CODIGO]])</f>
        <v>0</v>
      </c>
      <c r="G2346" s="28">
        <f>SUMIFS(Tabla16[[EXENTO ]],Tabla16[NUM],Tabla1[[#This Row],[CODIGO]])</f>
        <v>0</v>
      </c>
      <c r="H2346" s="28">
        <f>SUMIFS(Tabla16[IVA],Tabla16[NUM],Tabla1[[#This Row],[CODIGO]])</f>
        <v>0</v>
      </c>
      <c r="I2346" s="28">
        <f>SUMIFS(Tabla16[ISR RET.],Tabla16[NUM],Tabla1[[#This Row],[CODIGO]])</f>
        <v>0</v>
      </c>
      <c r="J2346" s="28">
        <f>SUMIFS(Tabla16[IVA RET.],Tabla16[NUM],Tabla1[[#This Row],[CODIGO]])</f>
        <v>0</v>
      </c>
      <c r="K2346" t="str">
        <f>FIXED(Tabla1[[#This Row],[TASA 16%]],0)</f>
        <v>0</v>
      </c>
      <c r="L2346" t="str">
        <f>FIXED(Tabla1[[#This Row],[TASA 0%]],0)</f>
        <v>0</v>
      </c>
      <c r="M2346" t="str">
        <f>FIXED(Tabla1[[#This Row],[TASA EXE.]],0)</f>
        <v>0</v>
      </c>
      <c r="N2346" t="str">
        <f>FIXED(Tabla1[[#This Row],[IVA]],0)</f>
        <v>0</v>
      </c>
      <c r="O2346" t="str">
        <f>FIXED(Tabla1[[#This Row],[ISR RET]],0)</f>
        <v>0</v>
      </c>
      <c r="P2346" t="str">
        <f>FIXED(Tabla1[[#This Row],[IVA RET]],0)</f>
        <v>0</v>
      </c>
      <c r="R2346" s="35">
        <f>Tabla1[[#This Row],[TASA 16]]*16%</f>
        <v>0</v>
      </c>
    </row>
    <row r="2347" spans="2:20" x14ac:dyDescent="0.25">
      <c r="B2347" t="str">
        <f>'[1]210 Y RFC'!A2347</f>
        <v>AVE040526P84</v>
      </c>
      <c r="C2347" t="str">
        <f>'[1]210 Y RFC'!B2347</f>
        <v>210-2344</v>
      </c>
      <c r="D2347" t="str">
        <f>'[1]210 Y RFC'!C2347</f>
        <v>AC VENTILACION SA DE CV</v>
      </c>
      <c r="E2347" s="28">
        <f>SUMIFS(Tabla16[TASA 16],Tabla16[NUM],Tabla1[[#This Row],[CODIGO]])</f>
        <v>0</v>
      </c>
      <c r="F2347" s="28">
        <f>SUMIFS(Tabla16[TASA 0%],Tabla16[NUM],Tabla1[[#This Row],[CODIGO]])</f>
        <v>0</v>
      </c>
      <c r="G2347" s="28">
        <f>SUMIFS(Tabla16[[EXENTO ]],Tabla16[NUM],Tabla1[[#This Row],[CODIGO]])</f>
        <v>0</v>
      </c>
      <c r="H2347" s="28">
        <f>SUMIFS(Tabla16[IVA],Tabla16[NUM],Tabla1[[#This Row],[CODIGO]])</f>
        <v>0</v>
      </c>
      <c r="I2347" s="28">
        <f>SUMIFS(Tabla16[ISR RET.],Tabla16[NUM],Tabla1[[#This Row],[CODIGO]])</f>
        <v>0</v>
      </c>
      <c r="J2347" s="28">
        <f>SUMIFS(Tabla16[IVA RET.],Tabla16[NUM],Tabla1[[#This Row],[CODIGO]])</f>
        <v>0</v>
      </c>
      <c r="K2347" t="str">
        <f>FIXED(Tabla1[[#This Row],[TASA 16%]],0)</f>
        <v>0</v>
      </c>
      <c r="L2347" t="str">
        <f>FIXED(Tabla1[[#This Row],[TASA 0%]],0)</f>
        <v>0</v>
      </c>
      <c r="M2347" t="str">
        <f>FIXED(Tabla1[[#This Row],[TASA EXE.]],0)</f>
        <v>0</v>
      </c>
      <c r="N2347" t="str">
        <f>FIXED(Tabla1[[#This Row],[IVA]],0)</f>
        <v>0</v>
      </c>
      <c r="O2347" t="str">
        <f>FIXED(Tabla1[[#This Row],[ISR RET]],0)</f>
        <v>0</v>
      </c>
      <c r="P2347" t="str">
        <f>FIXED(Tabla1[[#This Row],[IVA RET]],0)</f>
        <v>0</v>
      </c>
      <c r="R2347" s="35">
        <f>Tabla1[[#This Row],[TASA 16]]*16%</f>
        <v>0</v>
      </c>
    </row>
    <row r="2348" spans="2:20" x14ac:dyDescent="0.25">
      <c r="B2348" t="str">
        <f>'[1]210 Y RFC'!A2348</f>
        <v>TRA670207Q71</v>
      </c>
      <c r="C2348" t="str">
        <f>'[1]210 Y RFC'!B2348</f>
        <v>210-2345</v>
      </c>
      <c r="D2348" t="str">
        <f>'[1]210 Y RFC'!C2348</f>
        <v>TRANE SA DE CV</v>
      </c>
      <c r="E2348" s="28">
        <f>SUMIFS(Tabla16[TASA 16],Tabla16[NUM],Tabla1[[#This Row],[CODIGO]])</f>
        <v>0</v>
      </c>
      <c r="F2348" s="28">
        <f>SUMIFS(Tabla16[TASA 0%],Tabla16[NUM],Tabla1[[#This Row],[CODIGO]])</f>
        <v>0</v>
      </c>
      <c r="G2348" s="28">
        <f>SUMIFS(Tabla16[[EXENTO ]],Tabla16[NUM],Tabla1[[#This Row],[CODIGO]])</f>
        <v>0</v>
      </c>
      <c r="H2348" s="28">
        <f>SUMIFS(Tabla16[IVA],Tabla16[NUM],Tabla1[[#This Row],[CODIGO]])</f>
        <v>0</v>
      </c>
      <c r="I2348" s="28">
        <f>SUMIFS(Tabla16[ISR RET.],Tabla16[NUM],Tabla1[[#This Row],[CODIGO]])</f>
        <v>0</v>
      </c>
      <c r="J2348" s="28">
        <f>SUMIFS(Tabla16[IVA RET.],Tabla16[NUM],Tabla1[[#This Row],[CODIGO]])</f>
        <v>0</v>
      </c>
      <c r="K2348" t="str">
        <f>FIXED(Tabla1[[#This Row],[TASA 16%]],0)</f>
        <v>0</v>
      </c>
      <c r="L2348" t="str">
        <f>FIXED(Tabla1[[#This Row],[TASA 0%]],0)</f>
        <v>0</v>
      </c>
      <c r="M2348" t="str">
        <f>FIXED(Tabla1[[#This Row],[TASA EXE.]],0)</f>
        <v>0</v>
      </c>
      <c r="N2348" t="str">
        <f>FIXED(Tabla1[[#This Row],[IVA]],0)</f>
        <v>0</v>
      </c>
      <c r="O2348" t="str">
        <f>FIXED(Tabla1[[#This Row],[ISR RET]],0)</f>
        <v>0</v>
      </c>
      <c r="P2348" t="str">
        <f>FIXED(Tabla1[[#This Row],[IVA RET]],0)</f>
        <v>0</v>
      </c>
      <c r="R2348" s="35">
        <f>Tabla1[[#This Row],[TASA 16]]*16%</f>
        <v>0</v>
      </c>
    </row>
    <row r="2349" spans="2:20" x14ac:dyDescent="0.25">
      <c r="B2349" t="str">
        <f>'[1]210 Y RFC'!A2349</f>
        <v>MOGR6511043X1</v>
      </c>
      <c r="C2349" t="str">
        <f>'[1]210 Y RFC'!B2349</f>
        <v>210-2346</v>
      </c>
      <c r="D2349" t="str">
        <f>'[1]210 Y RFC'!C2349</f>
        <v>MORALES GALVAN RUBEN</v>
      </c>
      <c r="E2349" s="28">
        <f>SUMIFS(Tabla16[TASA 16],Tabla16[NUM],Tabla1[[#This Row],[CODIGO]])</f>
        <v>0</v>
      </c>
      <c r="F2349" s="28">
        <f>SUMIFS(Tabla16[TASA 0%],Tabla16[NUM],Tabla1[[#This Row],[CODIGO]])</f>
        <v>0</v>
      </c>
      <c r="G2349" s="28">
        <f>SUMIFS(Tabla16[[EXENTO ]],Tabla16[NUM],Tabla1[[#This Row],[CODIGO]])</f>
        <v>0</v>
      </c>
      <c r="H2349" s="28">
        <f>SUMIFS(Tabla16[IVA],Tabla16[NUM],Tabla1[[#This Row],[CODIGO]])</f>
        <v>0</v>
      </c>
      <c r="I2349" s="28">
        <f>SUMIFS(Tabla16[ISR RET.],Tabla16[NUM],Tabla1[[#This Row],[CODIGO]])</f>
        <v>0</v>
      </c>
      <c r="J2349" s="28">
        <f>SUMIFS(Tabla16[IVA RET.],Tabla16[NUM],Tabla1[[#This Row],[CODIGO]])</f>
        <v>0</v>
      </c>
      <c r="K2349" t="str">
        <f>FIXED(Tabla1[[#This Row],[TASA 16%]],0)</f>
        <v>0</v>
      </c>
      <c r="L2349" t="str">
        <f>FIXED(Tabla1[[#This Row],[TASA 0%]],0)</f>
        <v>0</v>
      </c>
      <c r="M2349" t="str">
        <f>FIXED(Tabla1[[#This Row],[TASA EXE.]],0)</f>
        <v>0</v>
      </c>
      <c r="N2349" t="str">
        <f>FIXED(Tabla1[[#This Row],[IVA]],0)</f>
        <v>0</v>
      </c>
      <c r="O2349" t="str">
        <f>FIXED(Tabla1[[#This Row],[ISR RET]],0)</f>
        <v>0</v>
      </c>
      <c r="P2349" t="str">
        <f>FIXED(Tabla1[[#This Row],[IVA RET]],0)</f>
        <v>0</v>
      </c>
      <c r="R2349" s="35">
        <f>Tabla1[[#This Row],[TASA 16]]*16%</f>
        <v>0</v>
      </c>
    </row>
    <row r="2350" spans="2:20" x14ac:dyDescent="0.25">
      <c r="B2350" t="str">
        <f>'[1]210 Y RFC'!A2350</f>
        <v>LCO101118HT2</v>
      </c>
      <c r="C2350" t="str">
        <f>'[1]210 Y RFC'!B2350</f>
        <v>210-2347</v>
      </c>
      <c r="D2350" t="str">
        <f>'[1]210 Y RFC'!C2350</f>
        <v>LABORATORIOS COLIMAN SA DE CV</v>
      </c>
      <c r="E2350" s="28">
        <f>SUMIFS(Tabla16[TASA 16],Tabla16[NUM],Tabla1[[#This Row],[CODIGO]])</f>
        <v>0</v>
      </c>
      <c r="F2350" s="28">
        <f>SUMIFS(Tabla16[TASA 0%],Tabla16[NUM],Tabla1[[#This Row],[CODIGO]])</f>
        <v>0</v>
      </c>
      <c r="G2350" s="28">
        <f>SUMIFS(Tabla16[[EXENTO ]],Tabla16[NUM],Tabla1[[#This Row],[CODIGO]])</f>
        <v>0</v>
      </c>
      <c r="H2350" s="28">
        <f>SUMIFS(Tabla16[IVA],Tabla16[NUM],Tabla1[[#This Row],[CODIGO]])</f>
        <v>0</v>
      </c>
      <c r="I2350" s="28">
        <f>SUMIFS(Tabla16[ISR RET.],Tabla16[NUM],Tabla1[[#This Row],[CODIGO]])</f>
        <v>0</v>
      </c>
      <c r="J2350" s="28">
        <f>SUMIFS(Tabla16[IVA RET.],Tabla16[NUM],Tabla1[[#This Row],[CODIGO]])</f>
        <v>0</v>
      </c>
      <c r="K2350" t="str">
        <f>FIXED(Tabla1[[#This Row],[TASA 16%]],0)</f>
        <v>0</v>
      </c>
      <c r="L2350" t="str">
        <f>FIXED(Tabla1[[#This Row],[TASA 0%]],0)</f>
        <v>0</v>
      </c>
      <c r="M2350" t="str">
        <f>FIXED(Tabla1[[#This Row],[TASA EXE.]],0)</f>
        <v>0</v>
      </c>
      <c r="N2350" t="str">
        <f>FIXED(Tabla1[[#This Row],[IVA]],0)</f>
        <v>0</v>
      </c>
      <c r="O2350" t="str">
        <f>FIXED(Tabla1[[#This Row],[ISR RET]],0)</f>
        <v>0</v>
      </c>
      <c r="P2350" t="str">
        <f>FIXED(Tabla1[[#This Row],[IVA RET]],0)</f>
        <v>0</v>
      </c>
      <c r="R2350" s="35">
        <f>Tabla1[[#This Row],[TASA 16]]*16%</f>
        <v>0</v>
      </c>
    </row>
    <row r="2351" spans="2:20" x14ac:dyDescent="0.25">
      <c r="B2351" t="str">
        <f>'[1]210 Y RFC'!A2351</f>
        <v>GOMM630727QM1</v>
      </c>
      <c r="C2351" t="str">
        <f>'[1]210 Y RFC'!B2351</f>
        <v>210-2348</v>
      </c>
      <c r="D2351" t="str">
        <f>'[1]210 Y RFC'!C2351</f>
        <v>GONZALEZ MARTINEZ MANUEL</v>
      </c>
      <c r="E2351" s="28">
        <f>SUMIFS(Tabla16[TASA 16],Tabla16[NUM],Tabla1[[#This Row],[CODIGO]])</f>
        <v>0</v>
      </c>
      <c r="F2351" s="28">
        <f>SUMIFS(Tabla16[TASA 0%],Tabla16[NUM],Tabla1[[#This Row],[CODIGO]])</f>
        <v>0</v>
      </c>
      <c r="G2351" s="28">
        <f>SUMIFS(Tabla16[[EXENTO ]],Tabla16[NUM],Tabla1[[#This Row],[CODIGO]])</f>
        <v>0</v>
      </c>
      <c r="H2351" s="28">
        <f>SUMIFS(Tabla16[IVA],Tabla16[NUM],Tabla1[[#This Row],[CODIGO]])</f>
        <v>0</v>
      </c>
      <c r="I2351" s="28">
        <f>SUMIFS(Tabla16[ISR RET.],Tabla16[NUM],Tabla1[[#This Row],[CODIGO]])</f>
        <v>0</v>
      </c>
      <c r="J2351" s="28">
        <f>SUMIFS(Tabla16[IVA RET.],Tabla16[NUM],Tabla1[[#This Row],[CODIGO]])</f>
        <v>0</v>
      </c>
      <c r="K2351" t="str">
        <f>FIXED(Tabla1[[#This Row],[TASA 16%]],0)</f>
        <v>0</v>
      </c>
      <c r="L2351" t="str">
        <f>FIXED(Tabla1[[#This Row],[TASA 0%]],0)</f>
        <v>0</v>
      </c>
      <c r="M2351" t="str">
        <f>FIXED(Tabla1[[#This Row],[TASA EXE.]],0)</f>
        <v>0</v>
      </c>
      <c r="N2351" t="str">
        <f>FIXED(Tabla1[[#This Row],[IVA]],0)</f>
        <v>0</v>
      </c>
      <c r="O2351" t="str">
        <f>FIXED(Tabla1[[#This Row],[ISR RET]],0)</f>
        <v>0</v>
      </c>
      <c r="P2351" t="str">
        <f>FIXED(Tabla1[[#This Row],[IVA RET]],0)</f>
        <v>0</v>
      </c>
      <c r="R2351" s="35">
        <f>Tabla1[[#This Row],[TASA 16]]*16%</f>
        <v>0</v>
      </c>
    </row>
    <row r="2352" spans="2:20" x14ac:dyDescent="0.25">
      <c r="B2352" t="str">
        <f>'[1]210 Y RFC'!A2352</f>
        <v>DLM110913CL0</v>
      </c>
      <c r="C2352" t="str">
        <f>'[1]210 Y RFC'!B2352</f>
        <v>210-2349</v>
      </c>
      <c r="D2352" t="str">
        <f>'[1]210 Y RFC'!C2352</f>
        <v>DISTRIBUIDORA LMX S DE RL DE CV</v>
      </c>
      <c r="E2352" s="28">
        <f>SUMIFS(Tabla16[TASA 16],Tabla16[NUM],Tabla1[[#This Row],[CODIGO]])</f>
        <v>0</v>
      </c>
      <c r="F2352" s="28">
        <f>SUMIFS(Tabla16[TASA 0%],Tabla16[NUM],Tabla1[[#This Row],[CODIGO]])</f>
        <v>0</v>
      </c>
      <c r="G2352" s="28">
        <f>SUMIFS(Tabla16[[EXENTO ]],Tabla16[NUM],Tabla1[[#This Row],[CODIGO]])</f>
        <v>0</v>
      </c>
      <c r="H2352" s="28">
        <f>SUMIFS(Tabla16[IVA],Tabla16[NUM],Tabla1[[#This Row],[CODIGO]])</f>
        <v>0</v>
      </c>
      <c r="I2352" s="28">
        <f>SUMIFS(Tabla16[ISR RET.],Tabla16[NUM],Tabla1[[#This Row],[CODIGO]])</f>
        <v>0</v>
      </c>
      <c r="J2352" s="28">
        <f>SUMIFS(Tabla16[IVA RET.],Tabla16[NUM],Tabla1[[#This Row],[CODIGO]])</f>
        <v>0</v>
      </c>
      <c r="K2352" t="str">
        <f>FIXED(Tabla1[[#This Row],[TASA 16%]],0)</f>
        <v>0</v>
      </c>
      <c r="L2352" t="str">
        <f>FIXED(Tabla1[[#This Row],[TASA 0%]],0)</f>
        <v>0</v>
      </c>
      <c r="M2352" t="str">
        <f>FIXED(Tabla1[[#This Row],[TASA EXE.]],0)</f>
        <v>0</v>
      </c>
      <c r="N2352" t="str">
        <f>FIXED(Tabla1[[#This Row],[IVA]],0)</f>
        <v>0</v>
      </c>
      <c r="O2352" t="str">
        <f>FIXED(Tabla1[[#This Row],[ISR RET]],0)</f>
        <v>0</v>
      </c>
      <c r="P2352" t="str">
        <f>FIXED(Tabla1[[#This Row],[IVA RET]],0)</f>
        <v>0</v>
      </c>
      <c r="R2352" s="35">
        <f>Tabla1[[#This Row],[TASA 16]]*16%</f>
        <v>0</v>
      </c>
    </row>
    <row r="2353" spans="2:20" x14ac:dyDescent="0.25">
      <c r="B2353" t="str">
        <f>'[1]210 Y RFC'!A2353</f>
        <v>ASM071115MU2</v>
      </c>
      <c r="C2353" t="str">
        <f>'[1]210 Y RFC'!B2353</f>
        <v>210-2350</v>
      </c>
      <c r="D2353" t="str">
        <f>'[1]210 Y RFC'!C2353</f>
        <v>AGUA Y SANEAMIENTO DEL MUNICIPIO DE TEPATITLAN</v>
      </c>
      <c r="E2353" s="28">
        <f>SUMIFS(Tabla16[TASA 16],Tabla16[NUM],Tabla1[[#This Row],[CODIGO]])</f>
        <v>2498.0625</v>
      </c>
      <c r="F2353" s="28">
        <f>SUMIFS(Tabla16[TASA 0%],Tabla16[NUM],Tabla1[[#This Row],[CODIGO]])</f>
        <v>-4.2499999999961346E-2</v>
      </c>
      <c r="G2353" s="28">
        <f>SUMIFS(Tabla16[[EXENTO ]],Tabla16[NUM],Tabla1[[#This Row],[CODIGO]])</f>
        <v>0</v>
      </c>
      <c r="H2353" s="28">
        <f>SUMIFS(Tabla16[IVA],Tabla16[NUM],Tabla1[[#This Row],[CODIGO]])</f>
        <v>399.69</v>
      </c>
      <c r="I2353" s="28">
        <f>SUMIFS(Tabla16[ISR RET.],Tabla16[NUM],Tabla1[[#This Row],[CODIGO]])</f>
        <v>0</v>
      </c>
      <c r="J2353" s="28">
        <f>SUMIFS(Tabla16[IVA RET.],Tabla16[NUM],Tabla1[[#This Row],[CODIGO]])</f>
        <v>0</v>
      </c>
      <c r="K2353" t="str">
        <f>FIXED(Tabla1[[#This Row],[TASA 16%]],0)</f>
        <v>2,498</v>
      </c>
      <c r="L2353" t="str">
        <f>FIXED(Tabla1[[#This Row],[TASA 0%]],0)</f>
        <v>0</v>
      </c>
      <c r="M2353" t="str">
        <f>FIXED(Tabla1[[#This Row],[TASA EXE.]],0)</f>
        <v>0</v>
      </c>
      <c r="N2353" t="str">
        <f>FIXED(Tabla1[[#This Row],[IVA]],0)</f>
        <v>400</v>
      </c>
      <c r="O2353" t="str">
        <f>FIXED(Tabla1[[#This Row],[ISR RET]],0)</f>
        <v>0</v>
      </c>
      <c r="P2353" t="str">
        <f>FIXED(Tabla1[[#This Row],[IVA RET]],0)</f>
        <v>0</v>
      </c>
      <c r="R2353" s="35">
        <f>Tabla1[[#This Row],[TASA 16]]*16%</f>
        <v>399.68</v>
      </c>
    </row>
    <row r="2354" spans="2:20" x14ac:dyDescent="0.25">
      <c r="B2354" t="str">
        <f>'[1]210 Y RFC'!A2354</f>
        <v>MACH740730ET6</v>
      </c>
      <c r="C2354" t="str">
        <f>'[1]210 Y RFC'!B2354</f>
        <v>210-2351</v>
      </c>
      <c r="D2354" t="str">
        <f>'[1]210 Y RFC'!C2354</f>
        <v>MARTINEZ CASILLAS HECTOR GERARDO</v>
      </c>
      <c r="E2354" s="28">
        <f>SUMIFS(Tabla16[TASA 16],Tabla16[NUM],Tabla1[[#This Row],[CODIGO]])</f>
        <v>0</v>
      </c>
      <c r="F2354" s="28">
        <f>SUMIFS(Tabla16[TASA 0%],Tabla16[NUM],Tabla1[[#This Row],[CODIGO]])</f>
        <v>0</v>
      </c>
      <c r="G2354" s="28">
        <f>SUMIFS(Tabla16[[EXENTO ]],Tabla16[NUM],Tabla1[[#This Row],[CODIGO]])</f>
        <v>0</v>
      </c>
      <c r="H2354" s="28">
        <f>SUMIFS(Tabla16[IVA],Tabla16[NUM],Tabla1[[#This Row],[CODIGO]])</f>
        <v>0</v>
      </c>
      <c r="I2354" s="28">
        <f>SUMIFS(Tabla16[ISR RET.],Tabla16[NUM],Tabla1[[#This Row],[CODIGO]])</f>
        <v>0</v>
      </c>
      <c r="J2354" s="28">
        <f>SUMIFS(Tabla16[IVA RET.],Tabla16[NUM],Tabla1[[#This Row],[CODIGO]])</f>
        <v>0</v>
      </c>
      <c r="K2354" t="str">
        <f>FIXED(Tabla1[[#This Row],[TASA 16%]],0)</f>
        <v>0</v>
      </c>
      <c r="L2354" t="str">
        <f>FIXED(Tabla1[[#This Row],[TASA 0%]],0)</f>
        <v>0</v>
      </c>
      <c r="M2354" t="str">
        <f>FIXED(Tabla1[[#This Row],[TASA EXE.]],0)</f>
        <v>0</v>
      </c>
      <c r="N2354" t="str">
        <f>FIXED(Tabla1[[#This Row],[IVA]],0)</f>
        <v>0</v>
      </c>
      <c r="O2354" t="str">
        <f>FIXED(Tabla1[[#This Row],[ISR RET]],0)</f>
        <v>0</v>
      </c>
      <c r="P2354" t="str">
        <f>FIXED(Tabla1[[#This Row],[IVA RET]],0)</f>
        <v>0</v>
      </c>
      <c r="R2354" s="35">
        <f>Tabla1[[#This Row],[TASA 16]]*16%</f>
        <v>0</v>
      </c>
    </row>
    <row r="2355" spans="2:20" x14ac:dyDescent="0.25">
      <c r="B2355" t="str">
        <f>'[1]210 Y RFC'!A2355</f>
        <v>MOAV4404108FA</v>
      </c>
      <c r="C2355" t="str">
        <f>'[1]210 Y RFC'!B2355</f>
        <v>210-2352</v>
      </c>
      <c r="D2355" t="str">
        <f>'[1]210 Y RFC'!C2355</f>
        <v>MOEL ALVO VICTOR JAIME</v>
      </c>
      <c r="E2355" s="28">
        <f>SUMIFS(Tabla16[TASA 16],Tabla16[NUM],Tabla1[[#This Row],[CODIGO]])</f>
        <v>0</v>
      </c>
      <c r="F2355" s="28">
        <f>SUMIFS(Tabla16[TASA 0%],Tabla16[NUM],Tabla1[[#This Row],[CODIGO]])</f>
        <v>0</v>
      </c>
      <c r="G2355" s="28">
        <f>SUMIFS(Tabla16[[EXENTO ]],Tabla16[NUM],Tabla1[[#This Row],[CODIGO]])</f>
        <v>0</v>
      </c>
      <c r="H2355" s="28">
        <f>SUMIFS(Tabla16[IVA],Tabla16[NUM],Tabla1[[#This Row],[CODIGO]])</f>
        <v>0</v>
      </c>
      <c r="I2355" s="28">
        <f>SUMIFS(Tabla16[ISR RET.],Tabla16[NUM],Tabla1[[#This Row],[CODIGO]])</f>
        <v>0</v>
      </c>
      <c r="J2355" s="28">
        <f>SUMIFS(Tabla16[IVA RET.],Tabla16[NUM],Tabla1[[#This Row],[CODIGO]])</f>
        <v>0</v>
      </c>
      <c r="K2355" t="str">
        <f>FIXED(Tabla1[[#This Row],[TASA 16%]],0)</f>
        <v>0</v>
      </c>
      <c r="L2355" t="str">
        <f>FIXED(Tabla1[[#This Row],[TASA 0%]],0)</f>
        <v>0</v>
      </c>
      <c r="M2355" t="str">
        <f>FIXED(Tabla1[[#This Row],[TASA EXE.]],0)</f>
        <v>0</v>
      </c>
      <c r="N2355" t="str">
        <f>FIXED(Tabla1[[#This Row],[IVA]],0)</f>
        <v>0</v>
      </c>
      <c r="O2355" t="str">
        <f>FIXED(Tabla1[[#This Row],[ISR RET]],0)</f>
        <v>0</v>
      </c>
      <c r="P2355" t="str">
        <f>FIXED(Tabla1[[#This Row],[IVA RET]],0)</f>
        <v>0</v>
      </c>
      <c r="R2355" s="35">
        <f>Tabla1[[#This Row],[TASA 16]]*16%</f>
        <v>0</v>
      </c>
    </row>
    <row r="2356" spans="2:20" x14ac:dyDescent="0.25">
      <c r="B2356" t="str">
        <f>'[1]210 Y RFC'!A2356</f>
        <v>HETV820416555</v>
      </c>
      <c r="C2356" t="str">
        <f>'[1]210 Y RFC'!B2356</f>
        <v>210-2353</v>
      </c>
      <c r="D2356" t="str">
        <f>'[1]210 Y RFC'!C2356</f>
        <v>HERNANDEZ TORRES VIOLETA DE MONTSERRAT</v>
      </c>
      <c r="E2356" s="28">
        <f>SUMIFS(Tabla16[TASA 16],Tabla16[NUM],Tabla1[[#This Row],[CODIGO]])</f>
        <v>0</v>
      </c>
      <c r="F2356" s="28">
        <f>SUMIFS(Tabla16[TASA 0%],Tabla16[NUM],Tabla1[[#This Row],[CODIGO]])</f>
        <v>0</v>
      </c>
      <c r="G2356" s="28">
        <f>SUMIFS(Tabla16[[EXENTO ]],Tabla16[NUM],Tabla1[[#This Row],[CODIGO]])</f>
        <v>0</v>
      </c>
      <c r="H2356" s="28">
        <f>SUMIFS(Tabla16[IVA],Tabla16[NUM],Tabla1[[#This Row],[CODIGO]])</f>
        <v>0</v>
      </c>
      <c r="I2356" s="28">
        <f>SUMIFS(Tabla16[ISR RET.],Tabla16[NUM],Tabla1[[#This Row],[CODIGO]])</f>
        <v>0</v>
      </c>
      <c r="J2356" s="28">
        <f>SUMIFS(Tabla16[IVA RET.],Tabla16[NUM],Tabla1[[#This Row],[CODIGO]])</f>
        <v>0</v>
      </c>
      <c r="K2356" t="str">
        <f>FIXED(Tabla1[[#This Row],[TASA 16%]],0)</f>
        <v>0</v>
      </c>
      <c r="L2356" t="str">
        <f>FIXED(Tabla1[[#This Row],[TASA 0%]],0)</f>
        <v>0</v>
      </c>
      <c r="M2356" t="str">
        <f>FIXED(Tabla1[[#This Row],[TASA EXE.]],0)</f>
        <v>0</v>
      </c>
      <c r="N2356" t="str">
        <f>FIXED(Tabla1[[#This Row],[IVA]],0)</f>
        <v>0</v>
      </c>
      <c r="O2356" t="str">
        <f>FIXED(Tabla1[[#This Row],[ISR RET]],0)</f>
        <v>0</v>
      </c>
      <c r="P2356" t="str">
        <f>FIXED(Tabla1[[#This Row],[IVA RET]],0)</f>
        <v>0</v>
      </c>
      <c r="R2356" s="35">
        <f>Tabla1[[#This Row],[TASA 16]]*16%</f>
        <v>0</v>
      </c>
    </row>
    <row r="2357" spans="2:20" x14ac:dyDescent="0.25">
      <c r="B2357" t="str">
        <f>'[1]210 Y RFC'!A2357</f>
        <v>BAFG790513KL8</v>
      </c>
      <c r="C2357" t="str">
        <f>'[1]210 Y RFC'!B2357</f>
        <v>210-2354</v>
      </c>
      <c r="D2357" t="str">
        <f>'[1]210 Y RFC'!C2357</f>
        <v>BAUTISTA FUERTE GUILLERMO</v>
      </c>
      <c r="E2357" s="28">
        <f>SUMIFS(Tabla16[TASA 16],Tabla16[NUM],Tabla1[[#This Row],[CODIGO]])</f>
        <v>0</v>
      </c>
      <c r="F2357" s="28">
        <f>SUMIFS(Tabla16[TASA 0%],Tabla16[NUM],Tabla1[[#This Row],[CODIGO]])</f>
        <v>0</v>
      </c>
      <c r="G2357" s="28">
        <f>SUMIFS(Tabla16[[EXENTO ]],Tabla16[NUM],Tabla1[[#This Row],[CODIGO]])</f>
        <v>0</v>
      </c>
      <c r="H2357" s="28">
        <f>SUMIFS(Tabla16[IVA],Tabla16[NUM],Tabla1[[#This Row],[CODIGO]])</f>
        <v>0</v>
      </c>
      <c r="I2357" s="28">
        <f>SUMIFS(Tabla16[ISR RET.],Tabla16[NUM],Tabla1[[#This Row],[CODIGO]])</f>
        <v>0</v>
      </c>
      <c r="J2357" s="28">
        <f>SUMIFS(Tabla16[IVA RET.],Tabla16[NUM],Tabla1[[#This Row],[CODIGO]])</f>
        <v>0</v>
      </c>
      <c r="K2357" t="str">
        <f>FIXED(Tabla1[[#This Row],[TASA 16%]],0)</f>
        <v>0</v>
      </c>
      <c r="L2357" t="str">
        <f>FIXED(Tabla1[[#This Row],[TASA 0%]],0)</f>
        <v>0</v>
      </c>
      <c r="M2357" t="str">
        <f>FIXED(Tabla1[[#This Row],[TASA EXE.]],0)</f>
        <v>0</v>
      </c>
      <c r="N2357" t="str">
        <f>FIXED(Tabla1[[#This Row],[IVA]],0)</f>
        <v>0</v>
      </c>
      <c r="O2357" t="str">
        <f>FIXED(Tabla1[[#This Row],[ISR RET]],0)</f>
        <v>0</v>
      </c>
      <c r="P2357" t="str">
        <f>FIXED(Tabla1[[#This Row],[IVA RET]],0)</f>
        <v>0</v>
      </c>
      <c r="R2357" s="35">
        <f>Tabla1[[#This Row],[TASA 16]]*16%</f>
        <v>0</v>
      </c>
    </row>
    <row r="2358" spans="2:20" x14ac:dyDescent="0.25">
      <c r="B2358" t="str">
        <f>'[1]210 Y RFC'!A2358</f>
        <v>BEGP871029K88</v>
      </c>
      <c r="C2358" t="str">
        <f>'[1]210 Y RFC'!B2358</f>
        <v>210-2355</v>
      </c>
      <c r="D2358" t="str">
        <f>'[1]210 Y RFC'!C2358</f>
        <v>BECERRA GONZALEZ PATRICIA</v>
      </c>
      <c r="E2358" s="28">
        <f>SUMIFS(Tabla16[TASA 16],Tabla16[NUM],Tabla1[[#This Row],[CODIGO]])</f>
        <v>0</v>
      </c>
      <c r="F2358" s="28">
        <f>SUMIFS(Tabla16[TASA 0%],Tabla16[NUM],Tabla1[[#This Row],[CODIGO]])</f>
        <v>0</v>
      </c>
      <c r="G2358" s="28">
        <f>SUMIFS(Tabla16[[EXENTO ]],Tabla16[NUM],Tabla1[[#This Row],[CODIGO]])</f>
        <v>0</v>
      </c>
      <c r="H2358" s="28">
        <f>SUMIFS(Tabla16[IVA],Tabla16[NUM],Tabla1[[#This Row],[CODIGO]])</f>
        <v>0</v>
      </c>
      <c r="I2358" s="28">
        <f>SUMIFS(Tabla16[ISR RET.],Tabla16[NUM],Tabla1[[#This Row],[CODIGO]])</f>
        <v>0</v>
      </c>
      <c r="J2358" s="28">
        <f>SUMIFS(Tabla16[IVA RET.],Tabla16[NUM],Tabla1[[#This Row],[CODIGO]])</f>
        <v>0</v>
      </c>
      <c r="K2358" t="str">
        <f>FIXED(Tabla1[[#This Row],[TASA 16%]],0)</f>
        <v>0</v>
      </c>
      <c r="L2358" t="str">
        <f>FIXED(Tabla1[[#This Row],[TASA 0%]],0)</f>
        <v>0</v>
      </c>
      <c r="M2358" t="str">
        <f>FIXED(Tabla1[[#This Row],[TASA EXE.]],0)</f>
        <v>0</v>
      </c>
      <c r="N2358" t="str">
        <f>FIXED(Tabla1[[#This Row],[IVA]],0)</f>
        <v>0</v>
      </c>
      <c r="O2358" t="str">
        <f>FIXED(Tabla1[[#This Row],[ISR RET]],0)</f>
        <v>0</v>
      </c>
      <c r="P2358" t="str">
        <f>FIXED(Tabla1[[#This Row],[IVA RET]],0)</f>
        <v>0</v>
      </c>
      <c r="R2358" s="35">
        <f>Tabla1[[#This Row],[TASA 16]]*16%</f>
        <v>0</v>
      </c>
    </row>
    <row r="2359" spans="2:20" x14ac:dyDescent="0.25">
      <c r="B2359" t="str">
        <f>'[1]210 Y RFC'!A2359</f>
        <v>NPA911023IM5</v>
      </c>
      <c r="C2359" t="str">
        <f>'[1]210 Y RFC'!B2359</f>
        <v>210-2356</v>
      </c>
      <c r="D2359" t="str">
        <f>'[1]210 Y RFC'!C2359</f>
        <v>NOVATEC PAGANI SA DE CV</v>
      </c>
      <c r="E2359" s="28">
        <f>SUMIFS(Tabla16[TASA 16],Tabla16[NUM],Tabla1[[#This Row],[CODIGO]])</f>
        <v>0</v>
      </c>
      <c r="F2359" s="28">
        <f>SUMIFS(Tabla16[TASA 0%],Tabla16[NUM],Tabla1[[#This Row],[CODIGO]])</f>
        <v>0</v>
      </c>
      <c r="G2359" s="28">
        <f>SUMIFS(Tabla16[[EXENTO ]],Tabla16[NUM],Tabla1[[#This Row],[CODIGO]])</f>
        <v>0</v>
      </c>
      <c r="H2359" s="28">
        <f>SUMIFS(Tabla16[IVA],Tabla16[NUM],Tabla1[[#This Row],[CODIGO]])</f>
        <v>0</v>
      </c>
      <c r="I2359" s="28">
        <f>SUMIFS(Tabla16[ISR RET.],Tabla16[NUM],Tabla1[[#This Row],[CODIGO]])</f>
        <v>0</v>
      </c>
      <c r="J2359" s="28">
        <f>SUMIFS(Tabla16[IVA RET.],Tabla16[NUM],Tabla1[[#This Row],[CODIGO]])</f>
        <v>0</v>
      </c>
      <c r="K2359" t="str">
        <f>FIXED(Tabla1[[#This Row],[TASA 16%]],0)</f>
        <v>0</v>
      </c>
      <c r="L2359" t="str">
        <f>FIXED(Tabla1[[#This Row],[TASA 0%]],0)</f>
        <v>0</v>
      </c>
      <c r="M2359" t="str">
        <f>FIXED(Tabla1[[#This Row],[TASA EXE.]],0)</f>
        <v>0</v>
      </c>
      <c r="N2359" t="str">
        <f>FIXED(Tabla1[[#This Row],[IVA]],0)</f>
        <v>0</v>
      </c>
      <c r="O2359" t="str">
        <f>FIXED(Tabla1[[#This Row],[ISR RET]],0)</f>
        <v>0</v>
      </c>
      <c r="P2359" t="str">
        <f>FIXED(Tabla1[[#This Row],[IVA RET]],0)</f>
        <v>0</v>
      </c>
      <c r="R2359" s="35">
        <f>Tabla1[[#This Row],[TASA 16]]*16%</f>
        <v>0</v>
      </c>
    </row>
    <row r="2360" spans="2:20" x14ac:dyDescent="0.25">
      <c r="B2360" t="str">
        <f>'[1]210 Y RFC'!A2360</f>
        <v>PCA970220TN0</v>
      </c>
      <c r="C2360" t="str">
        <f>'[1]210 Y RFC'!B2360</f>
        <v>210-2357</v>
      </c>
      <c r="D2360" t="str">
        <f>'[1]210 Y RFC'!C2360</f>
        <v>PROVEEDORA COMERCIAL ALTEÑA SA DE CV</v>
      </c>
      <c r="E2360" s="28">
        <f>SUMIFS(Tabla16[TASA 16],Tabla16[NUM],Tabla1[[#This Row],[CODIGO]])</f>
        <v>0</v>
      </c>
      <c r="F2360" s="28">
        <f>SUMIFS(Tabla16[TASA 0%],Tabla16[NUM],Tabla1[[#This Row],[CODIGO]])</f>
        <v>0</v>
      </c>
      <c r="G2360" s="28">
        <f>SUMIFS(Tabla16[[EXENTO ]],Tabla16[NUM],Tabla1[[#This Row],[CODIGO]])</f>
        <v>0</v>
      </c>
      <c r="H2360" s="28">
        <f>SUMIFS(Tabla16[IVA],Tabla16[NUM],Tabla1[[#This Row],[CODIGO]])</f>
        <v>0</v>
      </c>
      <c r="I2360" s="28">
        <f>SUMIFS(Tabla16[ISR RET.],Tabla16[NUM],Tabla1[[#This Row],[CODIGO]])</f>
        <v>0</v>
      </c>
      <c r="J2360" s="28">
        <f>SUMIFS(Tabla16[IVA RET.],Tabla16[NUM],Tabla1[[#This Row],[CODIGO]])</f>
        <v>0</v>
      </c>
      <c r="K2360" t="str">
        <f>FIXED(Tabla1[[#This Row],[TASA 16%]],0)</f>
        <v>0</v>
      </c>
      <c r="L2360" t="str">
        <f>FIXED(Tabla1[[#This Row],[TASA 0%]],0)</f>
        <v>0</v>
      </c>
      <c r="M2360" t="str">
        <f>FIXED(Tabla1[[#This Row],[TASA EXE.]],0)</f>
        <v>0</v>
      </c>
      <c r="N2360" t="str">
        <f>FIXED(Tabla1[[#This Row],[IVA]],0)</f>
        <v>0</v>
      </c>
      <c r="O2360" t="str">
        <f>FIXED(Tabla1[[#This Row],[ISR RET]],0)</f>
        <v>0</v>
      </c>
      <c r="P2360" t="str">
        <f>FIXED(Tabla1[[#This Row],[IVA RET]],0)</f>
        <v>0</v>
      </c>
      <c r="R2360" s="35">
        <f>Tabla1[[#This Row],[TASA 16]]*16%</f>
        <v>0</v>
      </c>
    </row>
    <row r="2361" spans="2:20" x14ac:dyDescent="0.25">
      <c r="B2361" t="str">
        <f>'[1]210 Y RFC'!A2361</f>
        <v>SWI951207KLA</v>
      </c>
      <c r="C2361" t="str">
        <f>'[1]210 Y RFC'!B2361</f>
        <v>210-2358</v>
      </c>
      <c r="D2361" t="str">
        <f>'[1]210 Y RFC'!C2361</f>
        <v>SANOFI-AVENTIS WINTHROP SA DE CV</v>
      </c>
      <c r="E2361" s="28">
        <f>SUMIFS(Tabla16[TASA 16],Tabla16[NUM],Tabla1[[#This Row],[CODIGO]])</f>
        <v>0</v>
      </c>
      <c r="F2361" s="28">
        <f>SUMIFS(Tabla16[TASA 0%],Tabla16[NUM],Tabla1[[#This Row],[CODIGO]])</f>
        <v>0</v>
      </c>
      <c r="G2361" s="28">
        <f>SUMIFS(Tabla16[[EXENTO ]],Tabla16[NUM],Tabla1[[#This Row],[CODIGO]])</f>
        <v>0</v>
      </c>
      <c r="H2361" s="28">
        <f>SUMIFS(Tabla16[IVA],Tabla16[NUM],Tabla1[[#This Row],[CODIGO]])</f>
        <v>0</v>
      </c>
      <c r="I2361" s="28">
        <f>SUMIFS(Tabla16[ISR RET.],Tabla16[NUM],Tabla1[[#This Row],[CODIGO]])</f>
        <v>0</v>
      </c>
      <c r="J2361" s="28">
        <f>SUMIFS(Tabla16[IVA RET.],Tabla16[NUM],Tabla1[[#This Row],[CODIGO]])</f>
        <v>0</v>
      </c>
      <c r="K2361" t="str">
        <f>FIXED(Tabla1[[#This Row],[TASA 16%]],0)</f>
        <v>0</v>
      </c>
      <c r="L2361" t="str">
        <f>FIXED(Tabla1[[#This Row],[TASA 0%]],0)</f>
        <v>0</v>
      </c>
      <c r="M2361" t="str">
        <f>FIXED(Tabla1[[#This Row],[TASA EXE.]],0)</f>
        <v>0</v>
      </c>
      <c r="N2361" t="str">
        <f>FIXED(Tabla1[[#This Row],[IVA]],0)</f>
        <v>0</v>
      </c>
      <c r="O2361" t="str">
        <f>FIXED(Tabla1[[#This Row],[ISR RET]],0)</f>
        <v>0</v>
      </c>
      <c r="P2361" t="str">
        <f>FIXED(Tabla1[[#This Row],[IVA RET]],0)</f>
        <v>0</v>
      </c>
      <c r="R2361" s="35">
        <f>Tabla1[[#This Row],[TASA 16]]*16%</f>
        <v>0</v>
      </c>
    </row>
    <row r="2362" spans="2:20" x14ac:dyDescent="0.25">
      <c r="B2362" t="str">
        <f>'[1]210 Y RFC'!A2362</f>
        <v>TME110517L41</v>
      </c>
      <c r="C2362" t="str">
        <f>'[1]210 Y RFC'!B2362</f>
        <v>210-2359</v>
      </c>
      <c r="D2362" t="str">
        <f>'[1]210 Y RFC'!C2362</f>
        <v>TUTOY DE MEXICO SA DE CV</v>
      </c>
      <c r="E2362" s="28">
        <f>SUMIFS(Tabla16[TASA 16],Tabla16[NUM],Tabla1[[#This Row],[CODIGO]])</f>
        <v>0</v>
      </c>
      <c r="F2362" s="28">
        <f>SUMIFS(Tabla16[TASA 0%],Tabla16[NUM],Tabla1[[#This Row],[CODIGO]])</f>
        <v>0</v>
      </c>
      <c r="G2362" s="28">
        <f>SUMIFS(Tabla16[[EXENTO ]],Tabla16[NUM],Tabla1[[#This Row],[CODIGO]])</f>
        <v>0</v>
      </c>
      <c r="H2362" s="28">
        <f>SUMIFS(Tabla16[IVA],Tabla16[NUM],Tabla1[[#This Row],[CODIGO]])</f>
        <v>0</v>
      </c>
      <c r="I2362" s="28">
        <f>SUMIFS(Tabla16[ISR RET.],Tabla16[NUM],Tabla1[[#This Row],[CODIGO]])</f>
        <v>0</v>
      </c>
      <c r="J2362" s="28">
        <f>SUMIFS(Tabla16[IVA RET.],Tabla16[NUM],Tabla1[[#This Row],[CODIGO]])</f>
        <v>0</v>
      </c>
      <c r="K2362" t="str">
        <f>FIXED(Tabla1[[#This Row],[TASA 16%]],0)</f>
        <v>0</v>
      </c>
      <c r="L2362" t="str">
        <f>FIXED(Tabla1[[#This Row],[TASA 0%]],0)</f>
        <v>0</v>
      </c>
      <c r="M2362" t="str">
        <f>FIXED(Tabla1[[#This Row],[TASA EXE.]],0)</f>
        <v>0</v>
      </c>
      <c r="N2362" t="str">
        <f>FIXED(Tabla1[[#This Row],[IVA]],0)</f>
        <v>0</v>
      </c>
      <c r="O2362" t="str">
        <f>FIXED(Tabla1[[#This Row],[ISR RET]],0)</f>
        <v>0</v>
      </c>
      <c r="P2362" t="str">
        <f>FIXED(Tabla1[[#This Row],[IVA RET]],0)</f>
        <v>0</v>
      </c>
      <c r="R2362" s="35">
        <f>Tabla1[[#This Row],[TASA 16]]*16%</f>
        <v>0</v>
      </c>
    </row>
    <row r="2363" spans="2:20" x14ac:dyDescent="0.25">
      <c r="B2363" t="str">
        <f>'[1]210 Y RFC'!A2363</f>
        <v>IPM8612177S9</v>
      </c>
      <c r="C2363" t="str">
        <f>'[1]210 Y RFC'!B2363</f>
        <v>210-2360</v>
      </c>
      <c r="D2363" t="str">
        <f>'[1]210 Y RFC'!C2363</f>
        <v>IVAX PHARMACEUTICALS MEXICO SA DE CV</v>
      </c>
      <c r="E2363" s="28">
        <f>SUMIFS(Tabla16[TASA 16],Tabla16[NUM],Tabla1[[#This Row],[CODIGO]])</f>
        <v>0</v>
      </c>
      <c r="F2363" s="28">
        <f>SUMIFS(Tabla16[TASA 0%],Tabla16[NUM],Tabla1[[#This Row],[CODIGO]])</f>
        <v>0</v>
      </c>
      <c r="G2363" s="28">
        <f>SUMIFS(Tabla16[[EXENTO ]],Tabla16[NUM],Tabla1[[#This Row],[CODIGO]])</f>
        <v>0</v>
      </c>
      <c r="H2363" s="28">
        <f>SUMIFS(Tabla16[IVA],Tabla16[NUM],Tabla1[[#This Row],[CODIGO]])</f>
        <v>0</v>
      </c>
      <c r="I2363" s="28">
        <f>SUMIFS(Tabla16[ISR RET.],Tabla16[NUM],Tabla1[[#This Row],[CODIGO]])</f>
        <v>0</v>
      </c>
      <c r="J2363" s="28">
        <f>SUMIFS(Tabla16[IVA RET.],Tabla16[NUM],Tabla1[[#This Row],[CODIGO]])</f>
        <v>0</v>
      </c>
      <c r="K2363" t="str">
        <f>FIXED(Tabla1[[#This Row],[TASA 16%]],0)</f>
        <v>0</v>
      </c>
      <c r="L2363" t="str">
        <f>FIXED(Tabla1[[#This Row],[TASA 0%]],0)</f>
        <v>0</v>
      </c>
      <c r="M2363" t="str">
        <f>FIXED(Tabla1[[#This Row],[TASA EXE.]],0)</f>
        <v>0</v>
      </c>
      <c r="N2363" t="str">
        <f>FIXED(Tabla1[[#This Row],[IVA]],0)</f>
        <v>0</v>
      </c>
      <c r="O2363" t="str">
        <f>FIXED(Tabla1[[#This Row],[ISR RET]],0)</f>
        <v>0</v>
      </c>
      <c r="P2363" t="str">
        <f>FIXED(Tabla1[[#This Row],[IVA RET]],0)</f>
        <v>0</v>
      </c>
      <c r="R2363" s="35">
        <f>Tabla1[[#This Row],[TASA 16]]*16%</f>
        <v>0</v>
      </c>
    </row>
    <row r="2364" spans="2:20" x14ac:dyDescent="0.25">
      <c r="B2364" t="str">
        <f>'[1]210 Y RFC'!A2364</f>
        <v>LEM831109223</v>
      </c>
      <c r="C2364" t="str">
        <f>'[1]210 Y RFC'!B2364</f>
        <v>210-2361</v>
      </c>
      <c r="D2364" t="str">
        <f>'[1]210 Y RFC'!C2364</f>
        <v>LEMERY SA DE CV</v>
      </c>
      <c r="E2364" s="28">
        <f>SUMIFS(Tabla16[TASA 16],Tabla16[NUM],Tabla1[[#This Row],[CODIGO]])</f>
        <v>0</v>
      </c>
      <c r="F2364" s="28">
        <f>SUMIFS(Tabla16[TASA 0%],Tabla16[NUM],Tabla1[[#This Row],[CODIGO]])</f>
        <v>0</v>
      </c>
      <c r="G2364" s="28">
        <f>SUMIFS(Tabla16[[EXENTO ]],Tabla16[NUM],Tabla1[[#This Row],[CODIGO]])</f>
        <v>0</v>
      </c>
      <c r="H2364" s="28">
        <f>SUMIFS(Tabla16[IVA],Tabla16[NUM],Tabla1[[#This Row],[CODIGO]])</f>
        <v>0</v>
      </c>
      <c r="I2364" s="28">
        <f>SUMIFS(Tabla16[ISR RET.],Tabla16[NUM],Tabla1[[#This Row],[CODIGO]])</f>
        <v>0</v>
      </c>
      <c r="J2364" s="28">
        <f>SUMIFS(Tabla16[IVA RET.],Tabla16[NUM],Tabla1[[#This Row],[CODIGO]])</f>
        <v>0</v>
      </c>
      <c r="K2364" t="str">
        <f>FIXED(Tabla1[[#This Row],[TASA 16%]],0)</f>
        <v>0</v>
      </c>
      <c r="L2364" t="str">
        <f>FIXED(Tabla1[[#This Row],[TASA 0%]],0)</f>
        <v>0</v>
      </c>
      <c r="M2364" t="str">
        <f>FIXED(Tabla1[[#This Row],[TASA EXE.]],0)</f>
        <v>0</v>
      </c>
      <c r="N2364" t="str">
        <f>FIXED(Tabla1[[#This Row],[IVA]],0)</f>
        <v>0</v>
      </c>
      <c r="O2364" t="str">
        <f>FIXED(Tabla1[[#This Row],[ISR RET]],0)</f>
        <v>0</v>
      </c>
      <c r="P2364" t="str">
        <f>FIXED(Tabla1[[#This Row],[IVA RET]],0)</f>
        <v>0</v>
      </c>
      <c r="R2364" s="35">
        <f>Tabla1[[#This Row],[TASA 16]]*16%</f>
        <v>0</v>
      </c>
      <c r="T2364" s="67"/>
    </row>
    <row r="2365" spans="2:20" x14ac:dyDescent="0.25">
      <c r="B2365" t="str">
        <f>'[1]210 Y RFC'!A2365</f>
        <v>LORE770704IM2</v>
      </c>
      <c r="C2365" t="str">
        <f>'[1]210 Y RFC'!B2365</f>
        <v>210-2362</v>
      </c>
      <c r="D2365" t="str">
        <f>'[1]210 Y RFC'!C2365</f>
        <v>LOZANO RAMIREZ ERIKA EVA</v>
      </c>
      <c r="E2365" s="28">
        <f>SUMIFS(Tabla16[TASA 16],Tabla16[NUM],Tabla1[[#This Row],[CODIGO]])</f>
        <v>260427.5625</v>
      </c>
      <c r="F2365" s="28">
        <f>SUMIFS(Tabla16[TASA 0%],Tabla16[NUM],Tabla1[[#This Row],[CODIGO]])</f>
        <v>2.7500000000145519E-2</v>
      </c>
      <c r="G2365" s="28">
        <f>SUMIFS(Tabla16[[EXENTO ]],Tabla16[NUM],Tabla1[[#This Row],[CODIGO]])</f>
        <v>0</v>
      </c>
      <c r="H2365" s="28">
        <f>SUMIFS(Tabla16[IVA],Tabla16[NUM],Tabla1[[#This Row],[CODIGO]])</f>
        <v>41668.410000000003</v>
      </c>
      <c r="I2365" s="28">
        <f>SUMIFS(Tabla16[ISR RET.],Tabla16[NUM],Tabla1[[#This Row],[CODIGO]])</f>
        <v>0</v>
      </c>
      <c r="J2365" s="28">
        <f>SUMIFS(Tabla16[IVA RET.],Tabla16[NUM],Tabla1[[#This Row],[CODIGO]])</f>
        <v>0</v>
      </c>
      <c r="K2365" t="str">
        <f>FIXED(Tabla1[[#This Row],[TASA 16%]],0)</f>
        <v>260,428</v>
      </c>
      <c r="L2365" t="str">
        <f>FIXED(Tabla1[[#This Row],[TASA 0%]],0)</f>
        <v>0</v>
      </c>
      <c r="M2365" t="str">
        <f>FIXED(Tabla1[[#This Row],[TASA EXE.]],0)</f>
        <v>0</v>
      </c>
      <c r="N2365" t="str">
        <f>FIXED(Tabla1[[#This Row],[IVA]],0)</f>
        <v>41,668</v>
      </c>
      <c r="O2365" t="str">
        <f>FIXED(Tabla1[[#This Row],[ISR RET]],0)</f>
        <v>0</v>
      </c>
      <c r="P2365" t="str">
        <f>FIXED(Tabla1[[#This Row],[IVA RET]],0)</f>
        <v>0</v>
      </c>
      <c r="R2365" s="35">
        <f>Tabla1[[#This Row],[TASA 16]]*16%</f>
        <v>41668.480000000003</v>
      </c>
    </row>
    <row r="2366" spans="2:20" x14ac:dyDescent="0.25">
      <c r="B2366" t="str">
        <f>'[1]210 Y RFC'!A2366</f>
        <v>REOG861221SV5</v>
      </c>
      <c r="C2366" t="str">
        <f>'[1]210 Y RFC'!B2366</f>
        <v>210-2363</v>
      </c>
      <c r="D2366" t="str">
        <f>'[1]210 Y RFC'!C2366</f>
        <v>RENTERIA ORTIZ GERARDO</v>
      </c>
      <c r="E2366" s="28">
        <f>SUMIFS(Tabla16[TASA 16],Tabla16[NUM],Tabla1[[#This Row],[CODIGO]])</f>
        <v>2000</v>
      </c>
      <c r="F2366" s="28">
        <f>SUMIFS(Tabla16[TASA 0%],Tabla16[NUM],Tabla1[[#This Row],[CODIGO]])</f>
        <v>0</v>
      </c>
      <c r="G2366" s="28">
        <f>SUMIFS(Tabla16[[EXENTO ]],Tabla16[NUM],Tabla1[[#This Row],[CODIGO]])</f>
        <v>0</v>
      </c>
      <c r="H2366" s="28">
        <f>SUMIFS(Tabla16[IVA],Tabla16[NUM],Tabla1[[#This Row],[CODIGO]])</f>
        <v>320</v>
      </c>
      <c r="I2366" s="28">
        <f>SUMIFS(Tabla16[ISR RET.],Tabla16[NUM],Tabla1[[#This Row],[CODIGO]])</f>
        <v>0</v>
      </c>
      <c r="J2366" s="28">
        <f>SUMIFS(Tabla16[IVA RET.],Tabla16[NUM],Tabla1[[#This Row],[CODIGO]])</f>
        <v>0</v>
      </c>
      <c r="K2366" t="str">
        <f>FIXED(Tabla1[[#This Row],[TASA 16%]],0)</f>
        <v>2,000</v>
      </c>
      <c r="L2366" t="str">
        <f>FIXED(Tabla1[[#This Row],[TASA 0%]],0)</f>
        <v>0</v>
      </c>
      <c r="M2366" t="str">
        <f>FIXED(Tabla1[[#This Row],[TASA EXE.]],0)</f>
        <v>0</v>
      </c>
      <c r="N2366" t="str">
        <f>FIXED(Tabla1[[#This Row],[IVA]],0)</f>
        <v>320</v>
      </c>
      <c r="O2366" t="str">
        <f>FIXED(Tabla1[[#This Row],[ISR RET]],0)</f>
        <v>0</v>
      </c>
      <c r="P2366" t="str">
        <f>FIXED(Tabla1[[#This Row],[IVA RET]],0)</f>
        <v>0</v>
      </c>
      <c r="R2366" s="35">
        <f>Tabla1[[#This Row],[TASA 16]]*16%</f>
        <v>320</v>
      </c>
    </row>
    <row r="2367" spans="2:20" x14ac:dyDescent="0.25">
      <c r="B2367" t="str">
        <f>'[1]210 Y RFC'!A2367</f>
        <v>AEJ090116QJ6</v>
      </c>
      <c r="C2367" t="str">
        <f>'[1]210 Y RFC'!B2367</f>
        <v>210-2364</v>
      </c>
      <c r="D2367" t="str">
        <f>'[1]210 Y RFC'!C2367</f>
        <v>ABARROTES ECONOMICOS DE JALISCO SA DE CV</v>
      </c>
      <c r="E2367" s="28">
        <f>SUMIFS(Tabla16[TASA 16],Tabla16[NUM],Tabla1[[#This Row],[CODIGO]])</f>
        <v>0</v>
      </c>
      <c r="F2367" s="28">
        <f>SUMIFS(Tabla16[TASA 0%],Tabla16[NUM],Tabla1[[#This Row],[CODIGO]])</f>
        <v>0</v>
      </c>
      <c r="G2367" s="28">
        <f>SUMIFS(Tabla16[[EXENTO ]],Tabla16[NUM],Tabla1[[#This Row],[CODIGO]])</f>
        <v>0</v>
      </c>
      <c r="H2367" s="28">
        <f>SUMIFS(Tabla16[IVA],Tabla16[NUM],Tabla1[[#This Row],[CODIGO]])</f>
        <v>0</v>
      </c>
      <c r="I2367" s="28">
        <f>SUMIFS(Tabla16[ISR RET.],Tabla16[NUM],Tabla1[[#This Row],[CODIGO]])</f>
        <v>0</v>
      </c>
      <c r="J2367" s="28">
        <f>SUMIFS(Tabla16[IVA RET.],Tabla16[NUM],Tabla1[[#This Row],[CODIGO]])</f>
        <v>0</v>
      </c>
      <c r="K2367" t="str">
        <f>FIXED(Tabla1[[#This Row],[TASA 16%]],0)</f>
        <v>0</v>
      </c>
      <c r="L2367" t="str">
        <f>FIXED(Tabla1[[#This Row],[TASA 0%]],0)</f>
        <v>0</v>
      </c>
      <c r="M2367" t="str">
        <f>FIXED(Tabla1[[#This Row],[TASA EXE.]],0)</f>
        <v>0</v>
      </c>
      <c r="N2367" t="str">
        <f>FIXED(Tabla1[[#This Row],[IVA]],0)</f>
        <v>0</v>
      </c>
      <c r="O2367" t="str">
        <f>FIXED(Tabla1[[#This Row],[ISR RET]],0)</f>
        <v>0</v>
      </c>
      <c r="P2367" t="str">
        <f>FIXED(Tabla1[[#This Row],[IVA RET]],0)</f>
        <v>0</v>
      </c>
      <c r="R2367" s="35">
        <f>Tabla1[[#This Row],[TASA 16]]*16%</f>
        <v>0</v>
      </c>
    </row>
    <row r="2368" spans="2:20" x14ac:dyDescent="0.25">
      <c r="B2368" t="str">
        <f>'[1]210 Y RFC'!A2368</f>
        <v>AALD560824SR3</v>
      </c>
      <c r="C2368" t="str">
        <f>'[1]210 Y RFC'!B2368</f>
        <v>210-2365</v>
      </c>
      <c r="D2368" t="str">
        <f>'[1]210 Y RFC'!C2368</f>
        <v>ALVAREZ LEON DANIEL</v>
      </c>
      <c r="E2368" s="28">
        <f>SUMIFS(Tabla16[TASA 16],Tabla16[NUM],Tabla1[[#This Row],[CODIGO]])</f>
        <v>0</v>
      </c>
      <c r="F2368" s="28">
        <f>SUMIFS(Tabla16[TASA 0%],Tabla16[NUM],Tabla1[[#This Row],[CODIGO]])</f>
        <v>0</v>
      </c>
      <c r="G2368" s="28">
        <f>SUMIFS(Tabla16[[EXENTO ]],Tabla16[NUM],Tabla1[[#This Row],[CODIGO]])</f>
        <v>0</v>
      </c>
      <c r="H2368" s="28">
        <f>SUMIFS(Tabla16[IVA],Tabla16[NUM],Tabla1[[#This Row],[CODIGO]])</f>
        <v>0</v>
      </c>
      <c r="I2368" s="28">
        <f>SUMIFS(Tabla16[ISR RET.],Tabla16[NUM],Tabla1[[#This Row],[CODIGO]])</f>
        <v>0</v>
      </c>
      <c r="J2368" s="28">
        <f>SUMIFS(Tabla16[IVA RET.],Tabla16[NUM],Tabla1[[#This Row],[CODIGO]])</f>
        <v>0</v>
      </c>
      <c r="K2368" t="str">
        <f>FIXED(Tabla1[[#This Row],[TASA 16%]],0)</f>
        <v>0</v>
      </c>
      <c r="L2368" t="str">
        <f>FIXED(Tabla1[[#This Row],[TASA 0%]],0)</f>
        <v>0</v>
      </c>
      <c r="M2368" t="str">
        <f>FIXED(Tabla1[[#This Row],[TASA EXE.]],0)</f>
        <v>0</v>
      </c>
      <c r="N2368" t="str">
        <f>FIXED(Tabla1[[#This Row],[IVA]],0)</f>
        <v>0</v>
      </c>
      <c r="O2368" t="str">
        <f>FIXED(Tabla1[[#This Row],[ISR RET]],0)</f>
        <v>0</v>
      </c>
      <c r="P2368" t="str">
        <f>FIXED(Tabla1[[#This Row],[IVA RET]],0)</f>
        <v>0</v>
      </c>
      <c r="R2368" s="35">
        <f>Tabla1[[#This Row],[TASA 16]]*16%</f>
        <v>0</v>
      </c>
    </row>
    <row r="2369" spans="2:20" x14ac:dyDescent="0.25">
      <c r="B2369">
        <f>'[1]210 Y RFC'!A2369</f>
        <v>0</v>
      </c>
      <c r="C2369" t="str">
        <f>'[1]210 Y RFC'!B2369</f>
        <v>210-2366</v>
      </c>
      <c r="D2369">
        <f>'[1]210 Y RFC'!C2369</f>
        <v>0</v>
      </c>
      <c r="E2369" s="28">
        <f>SUMIFS(Tabla16[TASA 16],Tabla16[NUM],Tabla1[[#This Row],[CODIGO]])</f>
        <v>0</v>
      </c>
      <c r="F2369" s="28">
        <f>SUMIFS(Tabla16[TASA 0%],Tabla16[NUM],Tabla1[[#This Row],[CODIGO]])</f>
        <v>0</v>
      </c>
      <c r="G2369" s="28">
        <f>SUMIFS(Tabla16[[EXENTO ]],Tabla16[NUM],Tabla1[[#This Row],[CODIGO]])</f>
        <v>0</v>
      </c>
      <c r="H2369" s="28">
        <f>SUMIFS(Tabla16[IVA],Tabla16[NUM],Tabla1[[#This Row],[CODIGO]])</f>
        <v>0</v>
      </c>
      <c r="I2369" s="28">
        <f>SUMIFS(Tabla16[ISR RET.],Tabla16[NUM],Tabla1[[#This Row],[CODIGO]])</f>
        <v>0</v>
      </c>
      <c r="J2369" s="28">
        <f>SUMIFS(Tabla16[IVA RET.],Tabla16[NUM],Tabla1[[#This Row],[CODIGO]])</f>
        <v>0</v>
      </c>
      <c r="K2369" t="str">
        <f>FIXED(Tabla1[[#This Row],[TASA 16%]],0)</f>
        <v>0</v>
      </c>
      <c r="L2369" t="str">
        <f>FIXED(Tabla1[[#This Row],[TASA 0%]],0)</f>
        <v>0</v>
      </c>
      <c r="M2369" t="str">
        <f>FIXED(Tabla1[[#This Row],[TASA EXE.]],0)</f>
        <v>0</v>
      </c>
      <c r="N2369" t="str">
        <f>FIXED(Tabla1[[#This Row],[IVA]],0)</f>
        <v>0</v>
      </c>
      <c r="O2369" t="str">
        <f>FIXED(Tabla1[[#This Row],[ISR RET]],0)</f>
        <v>0</v>
      </c>
      <c r="P2369" t="str">
        <f>FIXED(Tabla1[[#This Row],[IVA RET]],0)</f>
        <v>0</v>
      </c>
      <c r="R2369" s="35">
        <f>Tabla1[[#This Row],[TASA 16]]*16%</f>
        <v>0</v>
      </c>
    </row>
    <row r="2370" spans="2:20" x14ac:dyDescent="0.25">
      <c r="B2370" t="str">
        <f>'[1]210 Y RFC'!A2370</f>
        <v>IAL101117AQA</v>
      </c>
      <c r="C2370" t="str">
        <f>'[1]210 Y RFC'!B2370</f>
        <v>210-2367</v>
      </c>
      <c r="D2370" t="str">
        <f>'[1]210 Y RFC'!C2370</f>
        <v>IMPERQUIMIA DE LOS ALTOS SA DE CV</v>
      </c>
      <c r="E2370" s="28">
        <f>SUMIFS(Tabla16[TASA 16],Tabla16[NUM],Tabla1[[#This Row],[CODIGO]])</f>
        <v>2224.6875</v>
      </c>
      <c r="F2370" s="28">
        <f>SUMIFS(Tabla16[TASA 0%],Tabla16[NUM],Tabla1[[#This Row],[CODIGO]])</f>
        <v>2.5000000000119371E-3</v>
      </c>
      <c r="G2370" s="28">
        <f>SUMIFS(Tabla16[[EXENTO ]],Tabla16[NUM],Tabla1[[#This Row],[CODIGO]])</f>
        <v>0</v>
      </c>
      <c r="H2370" s="28">
        <f>SUMIFS(Tabla16[IVA],Tabla16[NUM],Tabla1[[#This Row],[CODIGO]])</f>
        <v>355.95000000000005</v>
      </c>
      <c r="I2370" s="28">
        <f>SUMIFS(Tabla16[ISR RET.],Tabla16[NUM],Tabla1[[#This Row],[CODIGO]])</f>
        <v>0</v>
      </c>
      <c r="J2370" s="28">
        <f>SUMIFS(Tabla16[IVA RET.],Tabla16[NUM],Tabla1[[#This Row],[CODIGO]])</f>
        <v>0</v>
      </c>
      <c r="K2370" t="str">
        <f>FIXED(Tabla1[[#This Row],[TASA 16%]],0)</f>
        <v>2,225</v>
      </c>
      <c r="L2370" t="str">
        <f>FIXED(Tabla1[[#This Row],[TASA 0%]],0)</f>
        <v>0</v>
      </c>
      <c r="M2370" t="str">
        <f>FIXED(Tabla1[[#This Row],[TASA EXE.]],0)</f>
        <v>0</v>
      </c>
      <c r="N2370" t="str">
        <f>FIXED(Tabla1[[#This Row],[IVA]],0)</f>
        <v>356</v>
      </c>
      <c r="O2370" t="str">
        <f>FIXED(Tabla1[[#This Row],[ISR RET]],0)</f>
        <v>0</v>
      </c>
      <c r="P2370" t="str">
        <f>FIXED(Tabla1[[#This Row],[IVA RET]],0)</f>
        <v>0</v>
      </c>
      <c r="R2370" s="35">
        <f>Tabla1[[#This Row],[TASA 16]]*16%</f>
        <v>356</v>
      </c>
    </row>
    <row r="2371" spans="2:20" x14ac:dyDescent="0.25">
      <c r="B2371" t="str">
        <f>'[1]210 Y RFC'!A2371</f>
        <v>CIA111029AL2</v>
      </c>
      <c r="C2371" t="str">
        <f>'[1]210 Y RFC'!B2371</f>
        <v>210-2368</v>
      </c>
      <c r="D2371" t="str">
        <f>'[1]210 Y RFC'!C2371</f>
        <v>COMERCIALIZADORA INTEGRAL DE LOS ALTOS S DE RL DE CV</v>
      </c>
      <c r="E2371" s="28">
        <f>SUMIFS(Tabla16[TASA 16],Tabla16[NUM],Tabla1[[#This Row],[CODIGO]])</f>
        <v>0</v>
      </c>
      <c r="F2371" s="28">
        <f>SUMIFS(Tabla16[TASA 0%],Tabla16[NUM],Tabla1[[#This Row],[CODIGO]])</f>
        <v>0</v>
      </c>
      <c r="G2371" s="28">
        <f>SUMIFS(Tabla16[[EXENTO ]],Tabla16[NUM],Tabla1[[#This Row],[CODIGO]])</f>
        <v>0</v>
      </c>
      <c r="H2371" s="28">
        <f>SUMIFS(Tabla16[IVA],Tabla16[NUM],Tabla1[[#This Row],[CODIGO]])</f>
        <v>0</v>
      </c>
      <c r="I2371" s="28">
        <f>SUMIFS(Tabla16[ISR RET.],Tabla16[NUM],Tabla1[[#This Row],[CODIGO]])</f>
        <v>0</v>
      </c>
      <c r="J2371" s="28">
        <f>SUMIFS(Tabla16[IVA RET.],Tabla16[NUM],Tabla1[[#This Row],[CODIGO]])</f>
        <v>0</v>
      </c>
      <c r="K2371" t="str">
        <f>FIXED(Tabla1[[#This Row],[TASA 16%]],0)</f>
        <v>0</v>
      </c>
      <c r="L2371" t="str">
        <f>FIXED(Tabla1[[#This Row],[TASA 0%]],0)</f>
        <v>0</v>
      </c>
      <c r="M2371" t="str">
        <f>FIXED(Tabla1[[#This Row],[TASA EXE.]],0)</f>
        <v>0</v>
      </c>
      <c r="N2371" t="str">
        <f>FIXED(Tabla1[[#This Row],[IVA]],0)</f>
        <v>0</v>
      </c>
      <c r="O2371" t="str">
        <f>FIXED(Tabla1[[#This Row],[ISR RET]],0)</f>
        <v>0</v>
      </c>
      <c r="P2371" t="str">
        <f>FIXED(Tabla1[[#This Row],[IVA RET]],0)</f>
        <v>0</v>
      </c>
      <c r="R2371" s="35">
        <f>Tabla1[[#This Row],[TASA 16]]*16%</f>
        <v>0</v>
      </c>
    </row>
    <row r="2372" spans="2:20" x14ac:dyDescent="0.25">
      <c r="B2372" t="str">
        <f>'[1]210 Y RFC'!A2372</f>
        <v>RATJ440319R73</v>
      </c>
      <c r="C2372" t="str">
        <f>'[1]210 Y RFC'!B2372</f>
        <v>210-2369</v>
      </c>
      <c r="D2372" t="str">
        <f>'[1]210 Y RFC'!C2372</f>
        <v>RANGEL TORRES JOSEFINA</v>
      </c>
      <c r="E2372" s="28">
        <f>SUMIFS(Tabla16[TASA 16],Tabla16[NUM],Tabla1[[#This Row],[CODIGO]])</f>
        <v>0</v>
      </c>
      <c r="F2372" s="28">
        <f>SUMIFS(Tabla16[TASA 0%],Tabla16[NUM],Tabla1[[#This Row],[CODIGO]])</f>
        <v>0</v>
      </c>
      <c r="G2372" s="28">
        <f>SUMIFS(Tabla16[[EXENTO ]],Tabla16[NUM],Tabla1[[#This Row],[CODIGO]])</f>
        <v>0</v>
      </c>
      <c r="H2372" s="28">
        <f>SUMIFS(Tabla16[IVA],Tabla16[NUM],Tabla1[[#This Row],[CODIGO]])</f>
        <v>0</v>
      </c>
      <c r="I2372" s="28">
        <f>SUMIFS(Tabla16[ISR RET.],Tabla16[NUM],Tabla1[[#This Row],[CODIGO]])</f>
        <v>0</v>
      </c>
      <c r="J2372" s="28">
        <f>SUMIFS(Tabla16[IVA RET.],Tabla16[NUM],Tabla1[[#This Row],[CODIGO]])</f>
        <v>0</v>
      </c>
      <c r="K2372" t="str">
        <f>FIXED(Tabla1[[#This Row],[TASA 16%]],0)</f>
        <v>0</v>
      </c>
      <c r="L2372" t="str">
        <f>FIXED(Tabla1[[#This Row],[TASA 0%]],0)</f>
        <v>0</v>
      </c>
      <c r="M2372" t="str">
        <f>FIXED(Tabla1[[#This Row],[TASA EXE.]],0)</f>
        <v>0</v>
      </c>
      <c r="N2372" t="str">
        <f>FIXED(Tabla1[[#This Row],[IVA]],0)</f>
        <v>0</v>
      </c>
      <c r="O2372" t="str">
        <f>FIXED(Tabla1[[#This Row],[ISR RET]],0)</f>
        <v>0</v>
      </c>
      <c r="P2372" t="str">
        <f>FIXED(Tabla1[[#This Row],[IVA RET]],0)</f>
        <v>0</v>
      </c>
      <c r="R2372" s="35">
        <f>Tabla1[[#This Row],[TASA 16]]*16%</f>
        <v>0</v>
      </c>
    </row>
    <row r="2373" spans="2:20" x14ac:dyDescent="0.25">
      <c r="B2373" t="str">
        <f>'[1]210 Y RFC'!A2373</f>
        <v>NFD8911233A5</v>
      </c>
      <c r="C2373" t="str">
        <f>'[1]210 Y RFC'!B2373</f>
        <v>210-2370</v>
      </c>
      <c r="D2373" t="str">
        <f>'[1]210 Y RFC'!C2373</f>
        <v>NUEVA FARMACIA Y DROGUERIA TOLEDO SA DE CV</v>
      </c>
      <c r="E2373" s="28">
        <f>SUMIFS(Tabla16[TASA 16],Tabla16[NUM],Tabla1[[#This Row],[CODIGO]])</f>
        <v>3185.375</v>
      </c>
      <c r="F2373" s="28">
        <f>SUMIFS(Tabla16[TASA 0%],Tabla16[NUM],Tabla1[[#This Row],[CODIGO]])</f>
        <v>459.96499999999997</v>
      </c>
      <c r="G2373" s="28">
        <f>SUMIFS(Tabla16[[EXENTO ]],Tabla16[NUM],Tabla1[[#This Row],[CODIGO]])</f>
        <v>0</v>
      </c>
      <c r="H2373" s="28">
        <f>SUMIFS(Tabla16[IVA],Tabla16[NUM],Tabla1[[#This Row],[CODIGO]])</f>
        <v>509.66</v>
      </c>
      <c r="I2373" s="28">
        <f>SUMIFS(Tabla16[ISR RET.],Tabla16[NUM],Tabla1[[#This Row],[CODIGO]])</f>
        <v>0</v>
      </c>
      <c r="J2373" s="28">
        <f>SUMIFS(Tabla16[IVA RET.],Tabla16[NUM],Tabla1[[#This Row],[CODIGO]])</f>
        <v>0</v>
      </c>
      <c r="K2373" t="str">
        <f>FIXED(Tabla1[[#This Row],[TASA 16%]],0)</f>
        <v>3,185</v>
      </c>
      <c r="L2373" t="str">
        <f>FIXED(Tabla1[[#This Row],[TASA 0%]],0)</f>
        <v>460</v>
      </c>
      <c r="M2373" t="str">
        <f>FIXED(Tabla1[[#This Row],[TASA EXE.]],0)</f>
        <v>0</v>
      </c>
      <c r="N2373" t="str">
        <f>FIXED(Tabla1[[#This Row],[IVA]],0)</f>
        <v>510</v>
      </c>
      <c r="O2373" t="str">
        <f>FIXED(Tabla1[[#This Row],[ISR RET]],0)</f>
        <v>0</v>
      </c>
      <c r="P2373" t="str">
        <f>FIXED(Tabla1[[#This Row],[IVA RET]],0)</f>
        <v>0</v>
      </c>
      <c r="R2373" s="35">
        <f>Tabla1[[#This Row],[TASA 16]]*16%</f>
        <v>509.6</v>
      </c>
      <c r="T2373" s="67"/>
    </row>
    <row r="2374" spans="2:20" x14ac:dyDescent="0.25">
      <c r="B2374" t="str">
        <f>'[1]210 Y RFC'!A2374</f>
        <v>MECR810818K5A</v>
      </c>
      <c r="C2374" t="str">
        <f>'[1]210 Y RFC'!B2374</f>
        <v>210-2371</v>
      </c>
      <c r="D2374" t="str">
        <f>'[1]210 Y RFC'!C2374</f>
        <v>MELCHOR CENTENO RUTH</v>
      </c>
      <c r="E2374" s="28">
        <f>SUMIFS(Tabla16[TASA 16],Tabla16[NUM],Tabla1[[#This Row],[CODIGO]])</f>
        <v>0</v>
      </c>
      <c r="F2374" s="28">
        <f>SUMIFS(Tabla16[TASA 0%],Tabla16[NUM],Tabla1[[#This Row],[CODIGO]])</f>
        <v>0</v>
      </c>
      <c r="G2374" s="28">
        <f>SUMIFS(Tabla16[[EXENTO ]],Tabla16[NUM],Tabla1[[#This Row],[CODIGO]])</f>
        <v>0</v>
      </c>
      <c r="H2374" s="28">
        <f>SUMIFS(Tabla16[IVA],Tabla16[NUM],Tabla1[[#This Row],[CODIGO]])</f>
        <v>0</v>
      </c>
      <c r="I2374" s="28">
        <f>SUMIFS(Tabla16[ISR RET.],Tabla16[NUM],Tabla1[[#This Row],[CODIGO]])</f>
        <v>0</v>
      </c>
      <c r="J2374" s="28">
        <f>SUMIFS(Tabla16[IVA RET.],Tabla16[NUM],Tabla1[[#This Row],[CODIGO]])</f>
        <v>0</v>
      </c>
      <c r="K2374" t="str">
        <f>FIXED(Tabla1[[#This Row],[TASA 16%]],0)</f>
        <v>0</v>
      </c>
      <c r="L2374" t="str">
        <f>FIXED(Tabla1[[#This Row],[TASA 0%]],0)</f>
        <v>0</v>
      </c>
      <c r="M2374" t="str">
        <f>FIXED(Tabla1[[#This Row],[TASA EXE.]],0)</f>
        <v>0</v>
      </c>
      <c r="N2374" t="str">
        <f>FIXED(Tabla1[[#This Row],[IVA]],0)</f>
        <v>0</v>
      </c>
      <c r="O2374" t="str">
        <f>FIXED(Tabla1[[#This Row],[ISR RET]],0)</f>
        <v>0</v>
      </c>
      <c r="P2374" t="str">
        <f>FIXED(Tabla1[[#This Row],[IVA RET]],0)</f>
        <v>0</v>
      </c>
      <c r="R2374" s="35">
        <f>Tabla1[[#This Row],[TASA 16]]*16%</f>
        <v>0</v>
      </c>
    </row>
    <row r="2375" spans="2:20" x14ac:dyDescent="0.25">
      <c r="B2375" t="str">
        <f>'[1]210 Y RFC'!A2375</f>
        <v>GAL100607788</v>
      </c>
      <c r="C2375" t="str">
        <f>'[1]210 Y RFC'!B2375</f>
        <v>210-2372</v>
      </c>
      <c r="D2375" t="str">
        <f>'[1]210 Y RFC'!C2375</f>
        <v>GRUPO ALAJUELA SA DE CV</v>
      </c>
      <c r="E2375" s="28">
        <f>SUMIFS(Tabla16[TASA 16],Tabla16[NUM],Tabla1[[#This Row],[CODIGO]])</f>
        <v>0</v>
      </c>
      <c r="F2375" s="28">
        <f>SUMIFS(Tabla16[TASA 0%],Tabla16[NUM],Tabla1[[#This Row],[CODIGO]])</f>
        <v>0</v>
      </c>
      <c r="G2375" s="28">
        <f>SUMIFS(Tabla16[[EXENTO ]],Tabla16[NUM],Tabla1[[#This Row],[CODIGO]])</f>
        <v>0</v>
      </c>
      <c r="H2375" s="28">
        <f>SUMIFS(Tabla16[IVA],Tabla16[NUM],Tabla1[[#This Row],[CODIGO]])</f>
        <v>0</v>
      </c>
      <c r="I2375" s="28">
        <f>SUMIFS(Tabla16[ISR RET.],Tabla16[NUM],Tabla1[[#This Row],[CODIGO]])</f>
        <v>0</v>
      </c>
      <c r="J2375" s="28">
        <f>SUMIFS(Tabla16[IVA RET.],Tabla16[NUM],Tabla1[[#This Row],[CODIGO]])</f>
        <v>0</v>
      </c>
      <c r="K2375" t="str">
        <f>FIXED(Tabla1[[#This Row],[TASA 16%]],0)</f>
        <v>0</v>
      </c>
      <c r="L2375" t="str">
        <f>FIXED(Tabla1[[#This Row],[TASA 0%]],0)</f>
        <v>0</v>
      </c>
      <c r="M2375" t="str">
        <f>FIXED(Tabla1[[#This Row],[TASA EXE.]],0)</f>
        <v>0</v>
      </c>
      <c r="N2375" t="str">
        <f>FIXED(Tabla1[[#This Row],[IVA]],0)</f>
        <v>0</v>
      </c>
      <c r="O2375" t="str">
        <f>FIXED(Tabla1[[#This Row],[ISR RET]],0)</f>
        <v>0</v>
      </c>
      <c r="P2375" t="str">
        <f>FIXED(Tabla1[[#This Row],[IVA RET]],0)</f>
        <v>0</v>
      </c>
      <c r="R2375" s="35">
        <f>Tabla1[[#This Row],[TASA 16]]*16%</f>
        <v>0</v>
      </c>
    </row>
    <row r="2376" spans="2:20" x14ac:dyDescent="0.25">
      <c r="B2376" t="str">
        <f>'[1]210 Y RFC'!A2376</f>
        <v>PMS080130KF7</v>
      </c>
      <c r="C2376" t="str">
        <f>'[1]210 Y RFC'!B2376</f>
        <v>210-2373</v>
      </c>
      <c r="D2376" t="str">
        <f>'[1]210 Y RFC'!C2376</f>
        <v>PRODUCTOS Y MAQUILAS SELECTAS SA DE CV</v>
      </c>
      <c r="E2376" s="28">
        <f>SUMIFS(Tabla16[TASA 16],Tabla16[NUM],Tabla1[[#This Row],[CODIGO]])</f>
        <v>0</v>
      </c>
      <c r="F2376" s="28">
        <f>SUMIFS(Tabla16[TASA 0%],Tabla16[NUM],Tabla1[[#This Row],[CODIGO]])</f>
        <v>0</v>
      </c>
      <c r="G2376" s="28">
        <f>SUMIFS(Tabla16[[EXENTO ]],Tabla16[NUM],Tabla1[[#This Row],[CODIGO]])</f>
        <v>0</v>
      </c>
      <c r="H2376" s="28">
        <f>SUMIFS(Tabla16[IVA],Tabla16[NUM],Tabla1[[#This Row],[CODIGO]])</f>
        <v>0</v>
      </c>
      <c r="I2376" s="28">
        <f>SUMIFS(Tabla16[ISR RET.],Tabla16[NUM],Tabla1[[#This Row],[CODIGO]])</f>
        <v>0</v>
      </c>
      <c r="J2376" s="28">
        <f>SUMIFS(Tabla16[IVA RET.],Tabla16[NUM],Tabla1[[#This Row],[CODIGO]])</f>
        <v>0</v>
      </c>
      <c r="K2376" t="str">
        <f>FIXED(Tabla1[[#This Row],[TASA 16%]],0)</f>
        <v>0</v>
      </c>
      <c r="L2376" t="str">
        <f>FIXED(Tabla1[[#This Row],[TASA 0%]],0)</f>
        <v>0</v>
      </c>
      <c r="M2376" t="str">
        <f>FIXED(Tabla1[[#This Row],[TASA EXE.]],0)</f>
        <v>0</v>
      </c>
      <c r="N2376" t="str">
        <f>FIXED(Tabla1[[#This Row],[IVA]],0)</f>
        <v>0</v>
      </c>
      <c r="O2376" t="str">
        <f>FIXED(Tabla1[[#This Row],[ISR RET]],0)</f>
        <v>0</v>
      </c>
      <c r="P2376" t="str">
        <f>FIXED(Tabla1[[#This Row],[IVA RET]],0)</f>
        <v>0</v>
      </c>
      <c r="R2376" s="35">
        <f>Tabla1[[#This Row],[TASA 16]]*16%</f>
        <v>0</v>
      </c>
      <c r="T2376" s="67"/>
    </row>
    <row r="2377" spans="2:20" x14ac:dyDescent="0.25">
      <c r="B2377" t="str">
        <f>'[1]210 Y RFC'!A2377</f>
        <v>GOCA551201HU7</v>
      </c>
      <c r="C2377" t="str">
        <f>'[1]210 Y RFC'!B2377</f>
        <v>210-2374</v>
      </c>
      <c r="D2377" t="str">
        <f>'[1]210 Y RFC'!C2377</f>
        <v>GONZALEZ CASTELLANOS ANA ROSA</v>
      </c>
      <c r="E2377" s="28">
        <f>SUMIFS(Tabla16[TASA 16],Tabla16[NUM],Tabla1[[#This Row],[CODIGO]])</f>
        <v>367541.1875</v>
      </c>
      <c r="F2377" s="28">
        <f>SUMIFS(Tabla16[TASA 0%],Tabla16[NUM],Tabla1[[#This Row],[CODIGO]])</f>
        <v>0.22250000003259629</v>
      </c>
      <c r="G2377" s="28">
        <f>SUMIFS(Tabla16[[EXENTO ]],Tabla16[NUM],Tabla1[[#This Row],[CODIGO]])</f>
        <v>0</v>
      </c>
      <c r="H2377" s="28">
        <f>SUMIFS(Tabla16[IVA],Tabla16[NUM],Tabla1[[#This Row],[CODIGO]])</f>
        <v>58806.59</v>
      </c>
      <c r="I2377" s="28">
        <f>SUMIFS(Tabla16[ISR RET.],Tabla16[NUM],Tabla1[[#This Row],[CODIGO]])</f>
        <v>0</v>
      </c>
      <c r="J2377" s="28">
        <f>SUMIFS(Tabla16[IVA RET.],Tabla16[NUM],Tabla1[[#This Row],[CODIGO]])</f>
        <v>0</v>
      </c>
      <c r="K2377" t="str">
        <f>FIXED(Tabla1[[#This Row],[TASA 16%]],0)</f>
        <v>367,541</v>
      </c>
      <c r="L2377" t="str">
        <f>FIXED(Tabla1[[#This Row],[TASA 0%]],0)</f>
        <v>0</v>
      </c>
      <c r="M2377" t="str">
        <f>FIXED(Tabla1[[#This Row],[TASA EXE.]],0)</f>
        <v>0</v>
      </c>
      <c r="N2377" t="str">
        <f>FIXED(Tabla1[[#This Row],[IVA]],0)</f>
        <v>58,807</v>
      </c>
      <c r="O2377" t="str">
        <f>FIXED(Tabla1[[#This Row],[ISR RET]],0)</f>
        <v>0</v>
      </c>
      <c r="P2377" t="str">
        <f>FIXED(Tabla1[[#This Row],[IVA RET]],0)</f>
        <v>0</v>
      </c>
      <c r="R2377" s="35">
        <f>Tabla1[[#This Row],[TASA 16]]*16%</f>
        <v>58806.559999999998</v>
      </c>
    </row>
    <row r="2378" spans="2:20" x14ac:dyDescent="0.25">
      <c r="B2378" t="str">
        <f>'[1]210 Y RFC'!A2378</f>
        <v>FMC040819B51</v>
      </c>
      <c r="C2378" t="str">
        <f>'[1]210 Y RFC'!B2378</f>
        <v>210-2375</v>
      </c>
      <c r="D2378" t="str">
        <f>'[1]210 Y RFC'!C2378</f>
        <v>FABRICA Y MAQUILA DE CREMAS Y COSMETICOS SA DE CV</v>
      </c>
      <c r="E2378" s="28">
        <f>SUMIFS(Tabla16[TASA 16],Tabla16[NUM],Tabla1[[#This Row],[CODIGO]])</f>
        <v>0</v>
      </c>
      <c r="F2378" s="28">
        <f>SUMIFS(Tabla16[TASA 0%],Tabla16[NUM],Tabla1[[#This Row],[CODIGO]])</f>
        <v>0</v>
      </c>
      <c r="G2378" s="28">
        <f>SUMIFS(Tabla16[[EXENTO ]],Tabla16[NUM],Tabla1[[#This Row],[CODIGO]])</f>
        <v>0</v>
      </c>
      <c r="H2378" s="28">
        <f>SUMIFS(Tabla16[IVA],Tabla16[NUM],Tabla1[[#This Row],[CODIGO]])</f>
        <v>0</v>
      </c>
      <c r="I2378" s="28">
        <f>SUMIFS(Tabla16[ISR RET.],Tabla16[NUM],Tabla1[[#This Row],[CODIGO]])</f>
        <v>0</v>
      </c>
      <c r="J2378" s="28">
        <f>SUMIFS(Tabla16[IVA RET.],Tabla16[NUM],Tabla1[[#This Row],[CODIGO]])</f>
        <v>0</v>
      </c>
      <c r="K2378" t="str">
        <f>FIXED(Tabla1[[#This Row],[TASA 16%]],0)</f>
        <v>0</v>
      </c>
      <c r="L2378" t="str">
        <f>FIXED(Tabla1[[#This Row],[TASA 0%]],0)</f>
        <v>0</v>
      </c>
      <c r="M2378" t="str">
        <f>FIXED(Tabla1[[#This Row],[TASA EXE.]],0)</f>
        <v>0</v>
      </c>
      <c r="N2378" t="str">
        <f>FIXED(Tabla1[[#This Row],[IVA]],0)</f>
        <v>0</v>
      </c>
      <c r="O2378" t="str">
        <f>FIXED(Tabla1[[#This Row],[ISR RET]],0)</f>
        <v>0</v>
      </c>
      <c r="P2378" t="str">
        <f>FIXED(Tabla1[[#This Row],[IVA RET]],0)</f>
        <v>0</v>
      </c>
      <c r="R2378" s="35">
        <f>Tabla1[[#This Row],[TASA 16]]*16%</f>
        <v>0</v>
      </c>
    </row>
    <row r="2379" spans="2:20" x14ac:dyDescent="0.25">
      <c r="B2379" t="str">
        <f>'[1]210 Y RFC'!A2379</f>
        <v>OEML750319179</v>
      </c>
      <c r="C2379" t="str">
        <f>'[1]210 Y RFC'!B2379</f>
        <v>210-2376</v>
      </c>
      <c r="D2379" t="str">
        <f>'[1]210 Y RFC'!C2379</f>
        <v>OREGEL MARTINEZ MARIA LILIANA</v>
      </c>
      <c r="E2379" s="28">
        <f>SUMIFS(Tabla16[TASA 16],Tabla16[NUM],Tabla1[[#This Row],[CODIGO]])</f>
        <v>17755.5</v>
      </c>
      <c r="F2379" s="28">
        <f>SUMIFS(Tabla16[TASA 0%],Tabla16[NUM],Tabla1[[#This Row],[CODIGO]])</f>
        <v>0</v>
      </c>
      <c r="G2379" s="28">
        <f>SUMIFS(Tabla16[[EXENTO ]],Tabla16[NUM],Tabla1[[#This Row],[CODIGO]])</f>
        <v>0</v>
      </c>
      <c r="H2379" s="28">
        <f>SUMIFS(Tabla16[IVA],Tabla16[NUM],Tabla1[[#This Row],[CODIGO]])</f>
        <v>2840.88</v>
      </c>
      <c r="I2379" s="28">
        <f>SUMIFS(Tabla16[ISR RET.],Tabla16[NUM],Tabla1[[#This Row],[CODIGO]])</f>
        <v>0</v>
      </c>
      <c r="J2379" s="28">
        <f>SUMIFS(Tabla16[IVA RET.],Tabla16[NUM],Tabla1[[#This Row],[CODIGO]])</f>
        <v>0</v>
      </c>
      <c r="K2379" t="str">
        <f>FIXED(Tabla1[[#This Row],[TASA 16%]],0)</f>
        <v>17,756</v>
      </c>
      <c r="L2379" t="str">
        <f>FIXED(Tabla1[[#This Row],[TASA 0%]],0)</f>
        <v>0</v>
      </c>
      <c r="M2379" t="str">
        <f>FIXED(Tabla1[[#This Row],[TASA EXE.]],0)</f>
        <v>0</v>
      </c>
      <c r="N2379" t="str">
        <f>FIXED(Tabla1[[#This Row],[IVA]],0)</f>
        <v>2,841</v>
      </c>
      <c r="O2379" t="str">
        <f>FIXED(Tabla1[[#This Row],[ISR RET]],0)</f>
        <v>0</v>
      </c>
      <c r="P2379" t="str">
        <f>FIXED(Tabla1[[#This Row],[IVA RET]],0)</f>
        <v>0</v>
      </c>
      <c r="R2379" s="35">
        <f>Tabla1[[#This Row],[TASA 16]]*16%</f>
        <v>2840.96</v>
      </c>
    </row>
    <row r="2380" spans="2:20" x14ac:dyDescent="0.25">
      <c r="B2380" t="str">
        <f>'[1]210 Y RFC'!A2380</f>
        <v>CAVM800728962</v>
      </c>
      <c r="C2380" t="str">
        <f>'[1]210 Y RFC'!B2380</f>
        <v>210-2377</v>
      </c>
      <c r="D2380" t="str">
        <f>'[1]210 Y RFC'!C2380</f>
        <v>CABRERA VELAZQUEZ MARCELA</v>
      </c>
      <c r="E2380" s="28">
        <f>SUMIFS(Tabla16[TASA 16],Tabla16[NUM],Tabla1[[#This Row],[CODIGO]])</f>
        <v>0</v>
      </c>
      <c r="F2380" s="28">
        <f>SUMIFS(Tabla16[TASA 0%],Tabla16[NUM],Tabla1[[#This Row],[CODIGO]])</f>
        <v>0</v>
      </c>
      <c r="G2380" s="28">
        <f>SUMIFS(Tabla16[[EXENTO ]],Tabla16[NUM],Tabla1[[#This Row],[CODIGO]])</f>
        <v>0</v>
      </c>
      <c r="H2380" s="28">
        <f>SUMIFS(Tabla16[IVA],Tabla16[NUM],Tabla1[[#This Row],[CODIGO]])</f>
        <v>0</v>
      </c>
      <c r="I2380" s="28">
        <f>SUMIFS(Tabla16[ISR RET.],Tabla16[NUM],Tabla1[[#This Row],[CODIGO]])</f>
        <v>0</v>
      </c>
      <c r="J2380" s="28">
        <f>SUMIFS(Tabla16[IVA RET.],Tabla16[NUM],Tabla1[[#This Row],[CODIGO]])</f>
        <v>0</v>
      </c>
      <c r="K2380" t="str">
        <f>FIXED(Tabla1[[#This Row],[TASA 16%]],0)</f>
        <v>0</v>
      </c>
      <c r="L2380" t="str">
        <f>FIXED(Tabla1[[#This Row],[TASA 0%]],0)</f>
        <v>0</v>
      </c>
      <c r="M2380" t="str">
        <f>FIXED(Tabla1[[#This Row],[TASA EXE.]],0)</f>
        <v>0</v>
      </c>
      <c r="N2380" t="str">
        <f>FIXED(Tabla1[[#This Row],[IVA]],0)</f>
        <v>0</v>
      </c>
      <c r="O2380" t="str">
        <f>FIXED(Tabla1[[#This Row],[ISR RET]],0)</f>
        <v>0</v>
      </c>
      <c r="P2380" t="str">
        <f>FIXED(Tabla1[[#This Row],[IVA RET]],0)</f>
        <v>0</v>
      </c>
      <c r="R2380" s="35">
        <f>Tabla1[[#This Row],[TASA 16]]*16%</f>
        <v>0</v>
      </c>
    </row>
    <row r="2381" spans="2:20" x14ac:dyDescent="0.25">
      <c r="B2381" t="str">
        <f>'[1]210 Y RFC'!A2381</f>
        <v>FADJ670208EB3</v>
      </c>
      <c r="C2381" t="str">
        <f>'[1]210 Y RFC'!B2381</f>
        <v>210-2378</v>
      </c>
      <c r="D2381" t="str">
        <f>'[1]210 Y RFC'!C2381</f>
        <v>FRANCO DELGADILLO JORGE</v>
      </c>
      <c r="E2381" s="28">
        <f>SUMIFS(Tabla16[TASA 16],Tabla16[NUM],Tabla1[[#This Row],[CODIGO]])</f>
        <v>0</v>
      </c>
      <c r="F2381" s="28">
        <f>SUMIFS(Tabla16[TASA 0%],Tabla16[NUM],Tabla1[[#This Row],[CODIGO]])</f>
        <v>0</v>
      </c>
      <c r="G2381" s="28">
        <f>SUMIFS(Tabla16[[EXENTO ]],Tabla16[NUM],Tabla1[[#This Row],[CODIGO]])</f>
        <v>0</v>
      </c>
      <c r="H2381" s="28">
        <f>SUMIFS(Tabla16[IVA],Tabla16[NUM],Tabla1[[#This Row],[CODIGO]])</f>
        <v>0</v>
      </c>
      <c r="I2381" s="28">
        <f>SUMIFS(Tabla16[ISR RET.],Tabla16[NUM],Tabla1[[#This Row],[CODIGO]])</f>
        <v>0</v>
      </c>
      <c r="J2381" s="28">
        <f>SUMIFS(Tabla16[IVA RET.],Tabla16[NUM],Tabla1[[#This Row],[CODIGO]])</f>
        <v>0</v>
      </c>
      <c r="K2381" t="str">
        <f>FIXED(Tabla1[[#This Row],[TASA 16%]],0)</f>
        <v>0</v>
      </c>
      <c r="L2381" t="str">
        <f>FIXED(Tabla1[[#This Row],[TASA 0%]],0)</f>
        <v>0</v>
      </c>
      <c r="M2381" t="str">
        <f>FIXED(Tabla1[[#This Row],[TASA EXE.]],0)</f>
        <v>0</v>
      </c>
      <c r="N2381" t="str">
        <f>FIXED(Tabla1[[#This Row],[IVA]],0)</f>
        <v>0</v>
      </c>
      <c r="O2381" t="str">
        <f>FIXED(Tabla1[[#This Row],[ISR RET]],0)</f>
        <v>0</v>
      </c>
      <c r="P2381" t="str">
        <f>FIXED(Tabla1[[#This Row],[IVA RET]],0)</f>
        <v>0</v>
      </c>
      <c r="R2381" s="35">
        <f>Tabla1[[#This Row],[TASA 16]]*16%</f>
        <v>0</v>
      </c>
    </row>
    <row r="2382" spans="2:20" x14ac:dyDescent="0.25">
      <c r="B2382" t="str">
        <f>'[1]210 Y RFC'!A2382</f>
        <v>HEVL861004S58</v>
      </c>
      <c r="C2382" t="str">
        <f>'[1]210 Y RFC'!B2382</f>
        <v>210-2379</v>
      </c>
      <c r="D2382" t="str">
        <f>'[1]210 Y RFC'!C2382</f>
        <v>HERNANDEZ VERA LISBETH</v>
      </c>
      <c r="E2382" s="28">
        <f>SUMIFS(Tabla16[TASA 16],Tabla16[NUM],Tabla1[[#This Row],[CODIGO]])</f>
        <v>0</v>
      </c>
      <c r="F2382" s="28">
        <f>SUMIFS(Tabla16[TASA 0%],Tabla16[NUM],Tabla1[[#This Row],[CODIGO]])</f>
        <v>0</v>
      </c>
      <c r="G2382" s="28">
        <f>SUMIFS(Tabla16[[EXENTO ]],Tabla16[NUM],Tabla1[[#This Row],[CODIGO]])</f>
        <v>0</v>
      </c>
      <c r="H2382" s="28">
        <f>SUMIFS(Tabla16[IVA],Tabla16[NUM],Tabla1[[#This Row],[CODIGO]])</f>
        <v>0</v>
      </c>
      <c r="I2382" s="28">
        <f>SUMIFS(Tabla16[ISR RET.],Tabla16[NUM],Tabla1[[#This Row],[CODIGO]])</f>
        <v>0</v>
      </c>
      <c r="J2382" s="28">
        <f>SUMIFS(Tabla16[IVA RET.],Tabla16[NUM],Tabla1[[#This Row],[CODIGO]])</f>
        <v>0</v>
      </c>
      <c r="K2382" t="str">
        <f>FIXED(Tabla1[[#This Row],[TASA 16%]],0)</f>
        <v>0</v>
      </c>
      <c r="L2382" t="str">
        <f>FIXED(Tabla1[[#This Row],[TASA 0%]],0)</f>
        <v>0</v>
      </c>
      <c r="M2382" t="str">
        <f>FIXED(Tabla1[[#This Row],[TASA EXE.]],0)</f>
        <v>0</v>
      </c>
      <c r="N2382" t="str">
        <f>FIXED(Tabla1[[#This Row],[IVA]],0)</f>
        <v>0</v>
      </c>
      <c r="O2382" t="str">
        <f>FIXED(Tabla1[[#This Row],[ISR RET]],0)</f>
        <v>0</v>
      </c>
      <c r="P2382" t="str">
        <f>FIXED(Tabla1[[#This Row],[IVA RET]],0)</f>
        <v>0</v>
      </c>
      <c r="R2382" s="35">
        <f>Tabla1[[#This Row],[TASA 16]]*16%</f>
        <v>0</v>
      </c>
    </row>
    <row r="2383" spans="2:20" x14ac:dyDescent="0.25">
      <c r="B2383" t="str">
        <f>'[1]210 Y RFC'!A2383</f>
        <v>FRA8701314R8</v>
      </c>
      <c r="C2383" t="str">
        <f>'[1]210 Y RFC'!B2383</f>
        <v>210-2380</v>
      </c>
      <c r="D2383" t="str">
        <f>'[1]210 Y RFC'!C2383</f>
        <v>FARMACEUTICA RACEL SA DE CV</v>
      </c>
      <c r="E2383" s="28">
        <f>SUMIFS(Tabla16[TASA 16],Tabla16[NUM],Tabla1[[#This Row],[CODIGO]])</f>
        <v>0</v>
      </c>
      <c r="F2383" s="28">
        <f>SUMIFS(Tabla16[TASA 0%],Tabla16[NUM],Tabla1[[#This Row],[CODIGO]])</f>
        <v>0</v>
      </c>
      <c r="G2383" s="28">
        <f>SUMIFS(Tabla16[[EXENTO ]],Tabla16[NUM],Tabla1[[#This Row],[CODIGO]])</f>
        <v>0</v>
      </c>
      <c r="H2383" s="28">
        <f>SUMIFS(Tabla16[IVA],Tabla16[NUM],Tabla1[[#This Row],[CODIGO]])</f>
        <v>0</v>
      </c>
      <c r="I2383" s="28">
        <f>SUMIFS(Tabla16[ISR RET.],Tabla16[NUM],Tabla1[[#This Row],[CODIGO]])</f>
        <v>0</v>
      </c>
      <c r="J2383" s="28">
        <f>SUMIFS(Tabla16[IVA RET.],Tabla16[NUM],Tabla1[[#This Row],[CODIGO]])</f>
        <v>0</v>
      </c>
      <c r="K2383" t="str">
        <f>FIXED(Tabla1[[#This Row],[TASA 16%]],0)</f>
        <v>0</v>
      </c>
      <c r="L2383" t="str">
        <f>FIXED(Tabla1[[#This Row],[TASA 0%]],0)</f>
        <v>0</v>
      </c>
      <c r="M2383" t="str">
        <f>FIXED(Tabla1[[#This Row],[TASA EXE.]],0)</f>
        <v>0</v>
      </c>
      <c r="N2383" t="str">
        <f>FIXED(Tabla1[[#This Row],[IVA]],0)</f>
        <v>0</v>
      </c>
      <c r="O2383" t="str">
        <f>FIXED(Tabla1[[#This Row],[ISR RET]],0)</f>
        <v>0</v>
      </c>
      <c r="P2383" t="str">
        <f>FIXED(Tabla1[[#This Row],[IVA RET]],0)</f>
        <v>0</v>
      </c>
      <c r="R2383" s="35">
        <f>Tabla1[[#This Row],[TASA 16]]*16%</f>
        <v>0</v>
      </c>
    </row>
    <row r="2384" spans="2:20" x14ac:dyDescent="0.25">
      <c r="B2384" t="str">
        <f>'[1]210 Y RFC'!A2384</f>
        <v>GDI1908282D0</v>
      </c>
      <c r="C2384" t="str">
        <f>'[1]210 Y RFC'!B2384</f>
        <v>210-2381</v>
      </c>
      <c r="D2384" t="str">
        <f>'[1]210 Y RFC'!C2384</f>
        <v>GRUPO DIPOMESA SA DE CV</v>
      </c>
      <c r="E2384" s="28">
        <f>SUMIFS(Tabla16[TASA 16],Tabla16[NUM],Tabla1[[#This Row],[CODIGO]])</f>
        <v>0</v>
      </c>
      <c r="F2384" s="28">
        <f>SUMIFS(Tabla16[TASA 0%],Tabla16[NUM],Tabla1[[#This Row],[CODIGO]])</f>
        <v>0</v>
      </c>
      <c r="G2384" s="28">
        <f>SUMIFS(Tabla16[[EXENTO ]],Tabla16[NUM],Tabla1[[#This Row],[CODIGO]])</f>
        <v>0</v>
      </c>
      <c r="H2384" s="28">
        <f>SUMIFS(Tabla16[IVA],Tabla16[NUM],Tabla1[[#This Row],[CODIGO]])</f>
        <v>0</v>
      </c>
      <c r="I2384" s="28">
        <f>SUMIFS(Tabla16[ISR RET.],Tabla16[NUM],Tabla1[[#This Row],[CODIGO]])</f>
        <v>0</v>
      </c>
      <c r="J2384" s="28">
        <f>SUMIFS(Tabla16[IVA RET.],Tabla16[NUM],Tabla1[[#This Row],[CODIGO]])</f>
        <v>0</v>
      </c>
      <c r="K2384" t="str">
        <f>FIXED(Tabla1[[#This Row],[TASA 16%]],0)</f>
        <v>0</v>
      </c>
      <c r="L2384" t="str">
        <f>FIXED(Tabla1[[#This Row],[TASA 0%]],0)</f>
        <v>0</v>
      </c>
      <c r="M2384" t="str">
        <f>FIXED(Tabla1[[#This Row],[TASA EXE.]],0)</f>
        <v>0</v>
      </c>
      <c r="N2384" t="str">
        <f>FIXED(Tabla1[[#This Row],[IVA]],0)</f>
        <v>0</v>
      </c>
      <c r="O2384" t="str">
        <f>FIXED(Tabla1[[#This Row],[ISR RET]],0)</f>
        <v>0</v>
      </c>
      <c r="P2384" t="str">
        <f>FIXED(Tabla1[[#This Row],[IVA RET]],0)</f>
        <v>0</v>
      </c>
      <c r="R2384" s="35">
        <f>Tabla1[[#This Row],[TASA 16]]*16%</f>
        <v>0</v>
      </c>
    </row>
    <row r="2385" spans="2:20" x14ac:dyDescent="0.25">
      <c r="B2385" t="str">
        <f>'[1]210 Y RFC'!A2385</f>
        <v>ROHC540810II8</v>
      </c>
      <c r="C2385" t="str">
        <f>'[1]210 Y RFC'!B2385</f>
        <v>210-2382</v>
      </c>
      <c r="D2385" t="str">
        <f>'[1]210 Y RFC'!C2385</f>
        <v>RODRIGUEZ HERNANDEZ CARMELO</v>
      </c>
      <c r="E2385" s="28">
        <f>SUMIFS(Tabla16[TASA 16],Tabla16[NUM],Tabla1[[#This Row],[CODIGO]])</f>
        <v>0</v>
      </c>
      <c r="F2385" s="28">
        <f>SUMIFS(Tabla16[TASA 0%],Tabla16[NUM],Tabla1[[#This Row],[CODIGO]])</f>
        <v>0</v>
      </c>
      <c r="G2385" s="28">
        <f>SUMIFS(Tabla16[[EXENTO ]],Tabla16[NUM],Tabla1[[#This Row],[CODIGO]])</f>
        <v>0</v>
      </c>
      <c r="H2385" s="28">
        <f>SUMIFS(Tabla16[IVA],Tabla16[NUM],Tabla1[[#This Row],[CODIGO]])</f>
        <v>0</v>
      </c>
      <c r="I2385" s="28">
        <f>SUMIFS(Tabla16[ISR RET.],Tabla16[NUM],Tabla1[[#This Row],[CODIGO]])</f>
        <v>0</v>
      </c>
      <c r="J2385" s="28">
        <f>SUMIFS(Tabla16[IVA RET.],Tabla16[NUM],Tabla1[[#This Row],[CODIGO]])</f>
        <v>0</v>
      </c>
      <c r="K2385" t="str">
        <f>FIXED(Tabla1[[#This Row],[TASA 16%]],0)</f>
        <v>0</v>
      </c>
      <c r="L2385" t="str">
        <f>FIXED(Tabla1[[#This Row],[TASA 0%]],0)</f>
        <v>0</v>
      </c>
      <c r="M2385" t="str">
        <f>FIXED(Tabla1[[#This Row],[TASA EXE.]],0)</f>
        <v>0</v>
      </c>
      <c r="N2385" t="str">
        <f>FIXED(Tabla1[[#This Row],[IVA]],0)</f>
        <v>0</v>
      </c>
      <c r="O2385" t="str">
        <f>FIXED(Tabla1[[#This Row],[ISR RET]],0)</f>
        <v>0</v>
      </c>
      <c r="P2385" t="str">
        <f>FIXED(Tabla1[[#This Row],[IVA RET]],0)</f>
        <v>0</v>
      </c>
      <c r="R2385" s="35">
        <f>Tabla1[[#This Row],[TASA 16]]*16%</f>
        <v>0</v>
      </c>
    </row>
    <row r="2386" spans="2:20" x14ac:dyDescent="0.25">
      <c r="B2386" t="str">
        <f>'[1]210 Y RFC'!A2386</f>
        <v>VHE650426TT2</v>
      </c>
      <c r="C2386" t="str">
        <f>'[1]210 Y RFC'!B2386</f>
        <v>210-2383</v>
      </c>
      <c r="D2386" t="str">
        <f>'[1]210 Y RFC'!C2386</f>
        <v>VAZQUEZ HERMANOS Y COMPAÑIA SA DE CV</v>
      </c>
      <c r="E2386" s="28">
        <f>SUMIFS(Tabla16[TASA 16],Tabla16[NUM],Tabla1[[#This Row],[CODIGO]])</f>
        <v>0</v>
      </c>
      <c r="F2386" s="28">
        <f>SUMIFS(Tabla16[TASA 0%],Tabla16[NUM],Tabla1[[#This Row],[CODIGO]])</f>
        <v>0</v>
      </c>
      <c r="G2386" s="28">
        <f>SUMIFS(Tabla16[[EXENTO ]],Tabla16[NUM],Tabla1[[#This Row],[CODIGO]])</f>
        <v>0</v>
      </c>
      <c r="H2386" s="28">
        <f>SUMIFS(Tabla16[IVA],Tabla16[NUM],Tabla1[[#This Row],[CODIGO]])</f>
        <v>0</v>
      </c>
      <c r="I2386" s="28">
        <f>SUMIFS(Tabla16[ISR RET.],Tabla16[NUM],Tabla1[[#This Row],[CODIGO]])</f>
        <v>0</v>
      </c>
      <c r="J2386" s="28">
        <f>SUMIFS(Tabla16[IVA RET.],Tabla16[NUM],Tabla1[[#This Row],[CODIGO]])</f>
        <v>0</v>
      </c>
      <c r="K2386" t="str">
        <f>FIXED(Tabla1[[#This Row],[TASA 16%]],0)</f>
        <v>0</v>
      </c>
      <c r="L2386" t="str">
        <f>FIXED(Tabla1[[#This Row],[TASA 0%]],0)</f>
        <v>0</v>
      </c>
      <c r="M2386" t="str">
        <f>FIXED(Tabla1[[#This Row],[TASA EXE.]],0)</f>
        <v>0</v>
      </c>
      <c r="N2386" t="str">
        <f>FIXED(Tabla1[[#This Row],[IVA]],0)</f>
        <v>0</v>
      </c>
      <c r="O2386" t="str">
        <f>FIXED(Tabla1[[#This Row],[ISR RET]],0)</f>
        <v>0</v>
      </c>
      <c r="P2386" t="str">
        <f>FIXED(Tabla1[[#This Row],[IVA RET]],0)</f>
        <v>0</v>
      </c>
      <c r="R2386" s="35">
        <f>Tabla1[[#This Row],[TASA 16]]*16%</f>
        <v>0</v>
      </c>
    </row>
    <row r="2387" spans="2:20" x14ac:dyDescent="0.25">
      <c r="B2387" t="str">
        <f>'[1]210 Y RFC'!A2387</f>
        <v>GORJ750516I34</v>
      </c>
      <c r="C2387" t="str">
        <f>'[1]210 Y RFC'!B2387</f>
        <v>210-2384</v>
      </c>
      <c r="D2387" t="str">
        <f>'[1]210 Y RFC'!C2387</f>
        <v>GOMEZ RAMIREZ JUAN CARLOS</v>
      </c>
      <c r="E2387" s="28">
        <f>SUMIFS(Tabla16[TASA 16],Tabla16[NUM],Tabla1[[#This Row],[CODIGO]])</f>
        <v>0</v>
      </c>
      <c r="F2387" s="28">
        <f>SUMIFS(Tabla16[TASA 0%],Tabla16[NUM],Tabla1[[#This Row],[CODIGO]])</f>
        <v>0</v>
      </c>
      <c r="G2387" s="28">
        <f>SUMIFS(Tabla16[[EXENTO ]],Tabla16[NUM],Tabla1[[#This Row],[CODIGO]])</f>
        <v>0</v>
      </c>
      <c r="H2387" s="28">
        <f>SUMIFS(Tabla16[IVA],Tabla16[NUM],Tabla1[[#This Row],[CODIGO]])</f>
        <v>0</v>
      </c>
      <c r="I2387" s="28">
        <f>SUMIFS(Tabla16[ISR RET.],Tabla16[NUM],Tabla1[[#This Row],[CODIGO]])</f>
        <v>0</v>
      </c>
      <c r="J2387" s="28">
        <f>SUMIFS(Tabla16[IVA RET.],Tabla16[NUM],Tabla1[[#This Row],[CODIGO]])</f>
        <v>0</v>
      </c>
      <c r="K2387" t="str">
        <f>FIXED(Tabla1[[#This Row],[TASA 16%]],0)</f>
        <v>0</v>
      </c>
      <c r="L2387" t="str">
        <f>FIXED(Tabla1[[#This Row],[TASA 0%]],0)</f>
        <v>0</v>
      </c>
      <c r="M2387" t="str">
        <f>FIXED(Tabla1[[#This Row],[TASA EXE.]],0)</f>
        <v>0</v>
      </c>
      <c r="N2387" t="str">
        <f>FIXED(Tabla1[[#This Row],[IVA]],0)</f>
        <v>0</v>
      </c>
      <c r="O2387" t="str">
        <f>FIXED(Tabla1[[#This Row],[ISR RET]],0)</f>
        <v>0</v>
      </c>
      <c r="P2387" t="str">
        <f>FIXED(Tabla1[[#This Row],[IVA RET]],0)</f>
        <v>0</v>
      </c>
      <c r="R2387" s="35">
        <f>Tabla1[[#This Row],[TASA 16]]*16%</f>
        <v>0</v>
      </c>
    </row>
    <row r="2388" spans="2:20" x14ac:dyDescent="0.25">
      <c r="B2388" t="str">
        <f>'[1]210 Y RFC'!A2388</f>
        <v>JINA780816IL6</v>
      </c>
      <c r="C2388" t="str">
        <f>'[1]210 Y RFC'!B2388</f>
        <v>210-2385</v>
      </c>
      <c r="D2388" t="str">
        <f>'[1]210 Y RFC'!C2388</f>
        <v>JIMENEZ NIEVES ARACELI</v>
      </c>
      <c r="E2388" s="28">
        <f>SUMIFS(Tabla16[TASA 16],Tabla16[NUM],Tabla1[[#This Row],[CODIGO]])</f>
        <v>0</v>
      </c>
      <c r="F2388" s="28">
        <f>SUMIFS(Tabla16[TASA 0%],Tabla16[NUM],Tabla1[[#This Row],[CODIGO]])</f>
        <v>0</v>
      </c>
      <c r="G2388" s="28">
        <f>SUMIFS(Tabla16[[EXENTO ]],Tabla16[NUM],Tabla1[[#This Row],[CODIGO]])</f>
        <v>0</v>
      </c>
      <c r="H2388" s="28">
        <f>SUMIFS(Tabla16[IVA],Tabla16[NUM],Tabla1[[#This Row],[CODIGO]])</f>
        <v>0</v>
      </c>
      <c r="I2388" s="28">
        <f>SUMIFS(Tabla16[ISR RET.],Tabla16[NUM],Tabla1[[#This Row],[CODIGO]])</f>
        <v>0</v>
      </c>
      <c r="J2388" s="28">
        <f>SUMIFS(Tabla16[IVA RET.],Tabla16[NUM],Tabla1[[#This Row],[CODIGO]])</f>
        <v>0</v>
      </c>
      <c r="K2388" t="str">
        <f>FIXED(Tabla1[[#This Row],[TASA 16%]],0)</f>
        <v>0</v>
      </c>
      <c r="L2388" t="str">
        <f>FIXED(Tabla1[[#This Row],[TASA 0%]],0)</f>
        <v>0</v>
      </c>
      <c r="M2388" t="str">
        <f>FIXED(Tabla1[[#This Row],[TASA EXE.]],0)</f>
        <v>0</v>
      </c>
      <c r="N2388" t="str">
        <f>FIXED(Tabla1[[#This Row],[IVA]],0)</f>
        <v>0</v>
      </c>
      <c r="O2388" t="str">
        <f>FIXED(Tabla1[[#This Row],[ISR RET]],0)</f>
        <v>0</v>
      </c>
      <c r="P2388" t="str">
        <f>FIXED(Tabla1[[#This Row],[IVA RET]],0)</f>
        <v>0</v>
      </c>
      <c r="R2388" s="35">
        <f>Tabla1[[#This Row],[TASA 16]]*16%</f>
        <v>0</v>
      </c>
    </row>
    <row r="2389" spans="2:20" x14ac:dyDescent="0.25">
      <c r="B2389" t="str">
        <f>'[1]210 Y RFC'!A2389</f>
        <v>IOC9902226F8</v>
      </c>
      <c r="C2389" t="str">
        <f>'[1]210 Y RFC'!B2389</f>
        <v>210-2386</v>
      </c>
      <c r="D2389" t="str">
        <f>'[1]210 Y RFC'!C2389</f>
        <v>INTERACABADOS DE OCCIDENTE SA DE CV</v>
      </c>
      <c r="E2389" s="28">
        <f>SUMIFS(Tabla16[TASA 16],Tabla16[NUM],Tabla1[[#This Row],[CODIGO]])</f>
        <v>0</v>
      </c>
      <c r="F2389" s="28">
        <f>SUMIFS(Tabla16[TASA 0%],Tabla16[NUM],Tabla1[[#This Row],[CODIGO]])</f>
        <v>0</v>
      </c>
      <c r="G2389" s="28">
        <f>SUMIFS(Tabla16[[EXENTO ]],Tabla16[NUM],Tabla1[[#This Row],[CODIGO]])</f>
        <v>0</v>
      </c>
      <c r="H2389" s="28">
        <f>SUMIFS(Tabla16[IVA],Tabla16[NUM],Tabla1[[#This Row],[CODIGO]])</f>
        <v>0</v>
      </c>
      <c r="I2389" s="28">
        <f>SUMIFS(Tabla16[ISR RET.],Tabla16[NUM],Tabla1[[#This Row],[CODIGO]])</f>
        <v>0</v>
      </c>
      <c r="J2389" s="28">
        <f>SUMIFS(Tabla16[IVA RET.],Tabla16[NUM],Tabla1[[#This Row],[CODIGO]])</f>
        <v>0</v>
      </c>
      <c r="K2389" t="str">
        <f>FIXED(Tabla1[[#This Row],[TASA 16%]],0)</f>
        <v>0</v>
      </c>
      <c r="L2389" t="str">
        <f>FIXED(Tabla1[[#This Row],[TASA 0%]],0)</f>
        <v>0</v>
      </c>
      <c r="M2389" t="str">
        <f>FIXED(Tabla1[[#This Row],[TASA EXE.]],0)</f>
        <v>0</v>
      </c>
      <c r="N2389" t="str">
        <f>FIXED(Tabla1[[#This Row],[IVA]],0)</f>
        <v>0</v>
      </c>
      <c r="O2389" t="str">
        <f>FIXED(Tabla1[[#This Row],[ISR RET]],0)</f>
        <v>0</v>
      </c>
      <c r="P2389" t="str">
        <f>FIXED(Tabla1[[#This Row],[IVA RET]],0)</f>
        <v>0</v>
      </c>
      <c r="R2389" s="35">
        <f>Tabla1[[#This Row],[TASA 16]]*16%</f>
        <v>0</v>
      </c>
      <c r="T2389" s="67"/>
    </row>
    <row r="2390" spans="2:20" x14ac:dyDescent="0.25">
      <c r="B2390" t="str">
        <f>'[1]210 Y RFC'!A2390</f>
        <v>GOIM690530JZ6</v>
      </c>
      <c r="C2390" t="str">
        <f>'[1]210 Y RFC'!B2390</f>
        <v>210-2387</v>
      </c>
      <c r="D2390" t="str">
        <f>'[1]210 Y RFC'!C2390</f>
        <v>GONZALEZ IBARRA MARIO FERNANDO</v>
      </c>
      <c r="E2390" s="28">
        <f>SUMIFS(Tabla16[TASA 16],Tabla16[NUM],Tabla1[[#This Row],[CODIGO]])</f>
        <v>0</v>
      </c>
      <c r="F2390" s="28">
        <f>SUMIFS(Tabla16[TASA 0%],Tabla16[NUM],Tabla1[[#This Row],[CODIGO]])</f>
        <v>0</v>
      </c>
      <c r="G2390" s="28">
        <f>SUMIFS(Tabla16[[EXENTO ]],Tabla16[NUM],Tabla1[[#This Row],[CODIGO]])</f>
        <v>0</v>
      </c>
      <c r="H2390" s="28">
        <f>SUMIFS(Tabla16[IVA],Tabla16[NUM],Tabla1[[#This Row],[CODIGO]])</f>
        <v>0</v>
      </c>
      <c r="I2390" s="28">
        <f>SUMIFS(Tabla16[ISR RET.],Tabla16[NUM],Tabla1[[#This Row],[CODIGO]])</f>
        <v>0</v>
      </c>
      <c r="J2390" s="28">
        <f>SUMIFS(Tabla16[IVA RET.],Tabla16[NUM],Tabla1[[#This Row],[CODIGO]])</f>
        <v>0</v>
      </c>
      <c r="K2390" t="str">
        <f>FIXED(Tabla1[[#This Row],[TASA 16%]],0)</f>
        <v>0</v>
      </c>
      <c r="L2390" t="str">
        <f>FIXED(Tabla1[[#This Row],[TASA 0%]],0)</f>
        <v>0</v>
      </c>
      <c r="M2390" t="str">
        <f>FIXED(Tabla1[[#This Row],[TASA EXE.]],0)</f>
        <v>0</v>
      </c>
      <c r="N2390" t="str">
        <f>FIXED(Tabla1[[#This Row],[IVA]],0)</f>
        <v>0</v>
      </c>
      <c r="O2390" t="str">
        <f>FIXED(Tabla1[[#This Row],[ISR RET]],0)</f>
        <v>0</v>
      </c>
      <c r="P2390" t="str">
        <f>FIXED(Tabla1[[#This Row],[IVA RET]],0)</f>
        <v>0</v>
      </c>
      <c r="R2390" s="35">
        <f>Tabla1[[#This Row],[TASA 16]]*16%</f>
        <v>0</v>
      </c>
    </row>
    <row r="2391" spans="2:20" x14ac:dyDescent="0.25">
      <c r="B2391" t="str">
        <f>'[1]210 Y RFC'!A2391</f>
        <v>EME110221TP5</v>
      </c>
      <c r="C2391" t="str">
        <f>'[1]210 Y RFC'!B2391</f>
        <v>210-2388</v>
      </c>
      <c r="D2391" t="str">
        <f>'[1]210 Y RFC'!C2391</f>
        <v>ECOSISTEMAS MEDICOS SA DE CV</v>
      </c>
      <c r="E2391" s="28">
        <f>SUMIFS(Tabla16[TASA 16],Tabla16[NUM],Tabla1[[#This Row],[CODIGO]])</f>
        <v>0</v>
      </c>
      <c r="F2391" s="28">
        <f>SUMIFS(Tabla16[TASA 0%],Tabla16[NUM],Tabla1[[#This Row],[CODIGO]])</f>
        <v>0</v>
      </c>
      <c r="G2391" s="28">
        <f>SUMIFS(Tabla16[[EXENTO ]],Tabla16[NUM],Tabla1[[#This Row],[CODIGO]])</f>
        <v>0</v>
      </c>
      <c r="H2391" s="28">
        <f>SUMIFS(Tabla16[IVA],Tabla16[NUM],Tabla1[[#This Row],[CODIGO]])</f>
        <v>0</v>
      </c>
      <c r="I2391" s="28">
        <f>SUMIFS(Tabla16[ISR RET.],Tabla16[NUM],Tabla1[[#This Row],[CODIGO]])</f>
        <v>0</v>
      </c>
      <c r="J2391" s="28">
        <f>SUMIFS(Tabla16[IVA RET.],Tabla16[NUM],Tabla1[[#This Row],[CODIGO]])</f>
        <v>0</v>
      </c>
      <c r="K2391" t="str">
        <f>FIXED(Tabla1[[#This Row],[TASA 16%]],0)</f>
        <v>0</v>
      </c>
      <c r="L2391" t="str">
        <f>FIXED(Tabla1[[#This Row],[TASA 0%]],0)</f>
        <v>0</v>
      </c>
      <c r="M2391" t="str">
        <f>FIXED(Tabla1[[#This Row],[TASA EXE.]],0)</f>
        <v>0</v>
      </c>
      <c r="N2391" t="str">
        <f>FIXED(Tabla1[[#This Row],[IVA]],0)</f>
        <v>0</v>
      </c>
      <c r="O2391" t="str">
        <f>FIXED(Tabla1[[#This Row],[ISR RET]],0)</f>
        <v>0</v>
      </c>
      <c r="P2391" t="str">
        <f>FIXED(Tabla1[[#This Row],[IVA RET]],0)</f>
        <v>0</v>
      </c>
      <c r="R2391" s="35">
        <f>Tabla1[[#This Row],[TASA 16]]*16%</f>
        <v>0</v>
      </c>
    </row>
    <row r="2392" spans="2:20" x14ac:dyDescent="0.25">
      <c r="B2392" t="str">
        <f>'[1]210 Y RFC'!A2392</f>
        <v>PCP9610015SA</v>
      </c>
      <c r="C2392" t="str">
        <f>'[1]210 Y RFC'!B2392</f>
        <v>210-2389</v>
      </c>
      <c r="D2392" t="str">
        <f>'[1]210 Y RFC'!C2392</f>
        <v>PROMOTORA Y COMERCIALIZADORA DE PARAFINAS SA DE CV</v>
      </c>
      <c r="E2392" s="28">
        <f>SUMIFS(Tabla16[TASA 16],Tabla16[NUM],Tabla1[[#This Row],[CODIGO]])</f>
        <v>0</v>
      </c>
      <c r="F2392" s="28">
        <f>SUMIFS(Tabla16[TASA 0%],Tabla16[NUM],Tabla1[[#This Row],[CODIGO]])</f>
        <v>0</v>
      </c>
      <c r="G2392" s="28">
        <f>SUMIFS(Tabla16[[EXENTO ]],Tabla16[NUM],Tabla1[[#This Row],[CODIGO]])</f>
        <v>0</v>
      </c>
      <c r="H2392" s="28">
        <f>SUMIFS(Tabla16[IVA],Tabla16[NUM],Tabla1[[#This Row],[CODIGO]])</f>
        <v>0</v>
      </c>
      <c r="I2392" s="28">
        <f>SUMIFS(Tabla16[ISR RET.],Tabla16[NUM],Tabla1[[#This Row],[CODIGO]])</f>
        <v>0</v>
      </c>
      <c r="J2392" s="28">
        <f>SUMIFS(Tabla16[IVA RET.],Tabla16[NUM],Tabla1[[#This Row],[CODIGO]])</f>
        <v>0</v>
      </c>
      <c r="K2392" t="str">
        <f>FIXED(Tabla1[[#This Row],[TASA 16%]],0)</f>
        <v>0</v>
      </c>
      <c r="L2392" t="str">
        <f>FIXED(Tabla1[[#This Row],[TASA 0%]],0)</f>
        <v>0</v>
      </c>
      <c r="M2392" t="str">
        <f>FIXED(Tabla1[[#This Row],[TASA EXE.]],0)</f>
        <v>0</v>
      </c>
      <c r="N2392" t="str">
        <f>FIXED(Tabla1[[#This Row],[IVA]],0)</f>
        <v>0</v>
      </c>
      <c r="O2392" t="str">
        <f>FIXED(Tabla1[[#This Row],[ISR RET]],0)</f>
        <v>0</v>
      </c>
      <c r="P2392" t="str">
        <f>FIXED(Tabla1[[#This Row],[IVA RET]],0)</f>
        <v>0</v>
      </c>
      <c r="R2392" s="35">
        <f>Tabla1[[#This Row],[TASA 16]]*16%</f>
        <v>0</v>
      </c>
    </row>
    <row r="2393" spans="2:20" x14ac:dyDescent="0.25">
      <c r="B2393" t="str">
        <f>'[1]210 Y RFC'!A2393</f>
        <v>OTE071219RZ6</v>
      </c>
      <c r="C2393" t="str">
        <f>'[1]210 Y RFC'!B2393</f>
        <v>210-2390</v>
      </c>
      <c r="D2393" t="str">
        <f>'[1]210 Y RFC'!C2393</f>
        <v>OMETEL SA DE CV</v>
      </c>
      <c r="E2393" s="28">
        <f>SUMIFS(Tabla16[TASA 16],Tabla16[NUM],Tabla1[[#This Row],[CODIGO]])</f>
        <v>0</v>
      </c>
      <c r="F2393" s="28">
        <f>SUMIFS(Tabla16[TASA 0%],Tabla16[NUM],Tabla1[[#This Row],[CODIGO]])</f>
        <v>0</v>
      </c>
      <c r="G2393" s="28">
        <f>SUMIFS(Tabla16[[EXENTO ]],Tabla16[NUM],Tabla1[[#This Row],[CODIGO]])</f>
        <v>0</v>
      </c>
      <c r="H2393" s="28">
        <f>SUMIFS(Tabla16[IVA],Tabla16[NUM],Tabla1[[#This Row],[CODIGO]])</f>
        <v>0</v>
      </c>
      <c r="I2393" s="28">
        <f>SUMIFS(Tabla16[ISR RET.],Tabla16[NUM],Tabla1[[#This Row],[CODIGO]])</f>
        <v>0</v>
      </c>
      <c r="J2393" s="28">
        <f>SUMIFS(Tabla16[IVA RET.],Tabla16[NUM],Tabla1[[#This Row],[CODIGO]])</f>
        <v>0</v>
      </c>
      <c r="K2393" t="str">
        <f>FIXED(Tabla1[[#This Row],[TASA 16%]],0)</f>
        <v>0</v>
      </c>
      <c r="L2393" t="str">
        <f>FIXED(Tabla1[[#This Row],[TASA 0%]],0)</f>
        <v>0</v>
      </c>
      <c r="M2393" t="str">
        <f>FIXED(Tabla1[[#This Row],[TASA EXE.]],0)</f>
        <v>0</v>
      </c>
      <c r="N2393" t="str">
        <f>FIXED(Tabla1[[#This Row],[IVA]],0)</f>
        <v>0</v>
      </c>
      <c r="O2393" t="str">
        <f>FIXED(Tabla1[[#This Row],[ISR RET]],0)</f>
        <v>0</v>
      </c>
      <c r="P2393" t="str">
        <f>FIXED(Tabla1[[#This Row],[IVA RET]],0)</f>
        <v>0</v>
      </c>
      <c r="R2393" s="35">
        <f>Tabla1[[#This Row],[TASA 16]]*16%</f>
        <v>0</v>
      </c>
    </row>
    <row r="2394" spans="2:20" x14ac:dyDescent="0.25">
      <c r="B2394" t="str">
        <f>'[1]210 Y RFC'!A2394</f>
        <v>GAPG600917ME3</v>
      </c>
      <c r="C2394" t="str">
        <f>'[1]210 Y RFC'!B2394</f>
        <v>210-2391</v>
      </c>
      <c r="D2394" t="str">
        <f>'[1]210 Y RFC'!C2394</f>
        <v>GALINDO PEREZ MARIA GUADALUPE</v>
      </c>
      <c r="E2394" s="28">
        <f>SUMIFS(Tabla16[TASA 16],Tabla16[NUM],Tabla1[[#This Row],[CODIGO]])</f>
        <v>0</v>
      </c>
      <c r="F2394" s="28">
        <f>SUMIFS(Tabla16[TASA 0%],Tabla16[NUM],Tabla1[[#This Row],[CODIGO]])</f>
        <v>0</v>
      </c>
      <c r="G2394" s="28">
        <f>SUMIFS(Tabla16[[EXENTO ]],Tabla16[NUM],Tabla1[[#This Row],[CODIGO]])</f>
        <v>0</v>
      </c>
      <c r="H2394" s="28">
        <f>SUMIFS(Tabla16[IVA],Tabla16[NUM],Tabla1[[#This Row],[CODIGO]])</f>
        <v>0</v>
      </c>
      <c r="I2394" s="28">
        <f>SUMIFS(Tabla16[ISR RET.],Tabla16[NUM],Tabla1[[#This Row],[CODIGO]])</f>
        <v>0</v>
      </c>
      <c r="J2394" s="28">
        <f>SUMIFS(Tabla16[IVA RET.],Tabla16[NUM],Tabla1[[#This Row],[CODIGO]])</f>
        <v>0</v>
      </c>
      <c r="K2394" t="str">
        <f>FIXED(Tabla1[[#This Row],[TASA 16%]],0)</f>
        <v>0</v>
      </c>
      <c r="L2394" t="str">
        <f>FIXED(Tabla1[[#This Row],[TASA 0%]],0)</f>
        <v>0</v>
      </c>
      <c r="M2394" t="str">
        <f>FIXED(Tabla1[[#This Row],[TASA EXE.]],0)</f>
        <v>0</v>
      </c>
      <c r="N2394" t="str">
        <f>FIXED(Tabla1[[#This Row],[IVA]],0)</f>
        <v>0</v>
      </c>
      <c r="O2394" t="str">
        <f>FIXED(Tabla1[[#This Row],[ISR RET]],0)</f>
        <v>0</v>
      </c>
      <c r="P2394" t="str">
        <f>FIXED(Tabla1[[#This Row],[IVA RET]],0)</f>
        <v>0</v>
      </c>
      <c r="R2394" s="35">
        <f>Tabla1[[#This Row],[TASA 16]]*16%</f>
        <v>0</v>
      </c>
    </row>
    <row r="2395" spans="2:20" x14ac:dyDescent="0.25">
      <c r="B2395" t="str">
        <f>'[1]210 Y RFC'!A2395</f>
        <v>FSE081204FS9</v>
      </c>
      <c r="C2395" t="str">
        <f>'[1]210 Y RFC'!B2395</f>
        <v>210-2392</v>
      </c>
      <c r="D2395" t="str">
        <f>'[1]210 Y RFC'!C2395</f>
        <v>FLEXI SERVICE SA DE CV</v>
      </c>
      <c r="E2395" s="28">
        <f>SUMIFS(Tabla16[TASA 16],Tabla16[NUM],Tabla1[[#This Row],[CODIGO]])</f>
        <v>0</v>
      </c>
      <c r="F2395" s="28">
        <f>SUMIFS(Tabla16[TASA 0%],Tabla16[NUM],Tabla1[[#This Row],[CODIGO]])</f>
        <v>0</v>
      </c>
      <c r="G2395" s="28">
        <f>SUMIFS(Tabla16[[EXENTO ]],Tabla16[NUM],Tabla1[[#This Row],[CODIGO]])</f>
        <v>0</v>
      </c>
      <c r="H2395" s="28">
        <f>SUMIFS(Tabla16[IVA],Tabla16[NUM],Tabla1[[#This Row],[CODIGO]])</f>
        <v>0</v>
      </c>
      <c r="I2395" s="28">
        <f>SUMIFS(Tabla16[ISR RET.],Tabla16[NUM],Tabla1[[#This Row],[CODIGO]])</f>
        <v>0</v>
      </c>
      <c r="J2395" s="28">
        <f>SUMIFS(Tabla16[IVA RET.],Tabla16[NUM],Tabla1[[#This Row],[CODIGO]])</f>
        <v>0</v>
      </c>
      <c r="K2395" t="str">
        <f>FIXED(Tabla1[[#This Row],[TASA 16%]],0)</f>
        <v>0</v>
      </c>
      <c r="L2395" t="str">
        <f>FIXED(Tabla1[[#This Row],[TASA 0%]],0)</f>
        <v>0</v>
      </c>
      <c r="M2395" t="str">
        <f>FIXED(Tabla1[[#This Row],[TASA EXE.]],0)</f>
        <v>0</v>
      </c>
      <c r="N2395" t="str">
        <f>FIXED(Tabla1[[#This Row],[IVA]],0)</f>
        <v>0</v>
      </c>
      <c r="O2395" t="str">
        <f>FIXED(Tabla1[[#This Row],[ISR RET]],0)</f>
        <v>0</v>
      </c>
      <c r="P2395" t="str">
        <f>FIXED(Tabla1[[#This Row],[IVA RET]],0)</f>
        <v>0</v>
      </c>
      <c r="R2395" s="35">
        <f>Tabla1[[#This Row],[TASA 16]]*16%</f>
        <v>0</v>
      </c>
    </row>
    <row r="2396" spans="2:20" x14ac:dyDescent="0.25">
      <c r="B2396" t="str">
        <f>'[1]210 Y RFC'!A2396</f>
        <v>MEB070323138</v>
      </c>
      <c r="C2396" t="str">
        <f>'[1]210 Y RFC'!B2396</f>
        <v>210-2393</v>
      </c>
      <c r="D2396" t="str">
        <f>'[1]210 Y RFC'!C2396</f>
        <v>MAYOREO ESPECIALIZADO DEL BAJIO SA DE CV</v>
      </c>
      <c r="E2396" s="28">
        <f>SUMIFS(Tabla16[TASA 16],Tabla16[NUM],Tabla1[[#This Row],[CODIGO]])</f>
        <v>0</v>
      </c>
      <c r="F2396" s="28">
        <f>SUMIFS(Tabla16[TASA 0%],Tabla16[NUM],Tabla1[[#This Row],[CODIGO]])</f>
        <v>0</v>
      </c>
      <c r="G2396" s="28">
        <f>SUMIFS(Tabla16[[EXENTO ]],Tabla16[NUM],Tabla1[[#This Row],[CODIGO]])</f>
        <v>0</v>
      </c>
      <c r="H2396" s="28">
        <f>SUMIFS(Tabla16[IVA],Tabla16[NUM],Tabla1[[#This Row],[CODIGO]])</f>
        <v>0</v>
      </c>
      <c r="I2396" s="28">
        <f>SUMIFS(Tabla16[ISR RET.],Tabla16[NUM],Tabla1[[#This Row],[CODIGO]])</f>
        <v>0</v>
      </c>
      <c r="J2396" s="28">
        <f>SUMIFS(Tabla16[IVA RET.],Tabla16[NUM],Tabla1[[#This Row],[CODIGO]])</f>
        <v>0</v>
      </c>
      <c r="K2396" t="str">
        <f>FIXED(Tabla1[[#This Row],[TASA 16%]],0)</f>
        <v>0</v>
      </c>
      <c r="L2396" t="str">
        <f>FIXED(Tabla1[[#This Row],[TASA 0%]],0)</f>
        <v>0</v>
      </c>
      <c r="M2396" t="str">
        <f>FIXED(Tabla1[[#This Row],[TASA EXE.]],0)</f>
        <v>0</v>
      </c>
      <c r="N2396" t="str">
        <f>FIXED(Tabla1[[#This Row],[IVA]],0)</f>
        <v>0</v>
      </c>
      <c r="O2396" t="str">
        <f>FIXED(Tabla1[[#This Row],[ISR RET]],0)</f>
        <v>0</v>
      </c>
      <c r="P2396" t="str">
        <f>FIXED(Tabla1[[#This Row],[IVA RET]],0)</f>
        <v>0</v>
      </c>
      <c r="R2396" s="35">
        <f>Tabla1[[#This Row],[TASA 16]]*16%</f>
        <v>0</v>
      </c>
    </row>
    <row r="2397" spans="2:20" x14ac:dyDescent="0.25">
      <c r="B2397" t="str">
        <f>'[1]210 Y RFC'!A2397</f>
        <v>VEHR860227GX5</v>
      </c>
      <c r="C2397" t="str">
        <f>'[1]210 Y RFC'!B2397</f>
        <v>210-2394</v>
      </c>
      <c r="D2397" t="str">
        <f>'[1]210 Y RFC'!C2397</f>
        <v>VERA HERNANDEZ REINER NAZARET</v>
      </c>
      <c r="E2397" s="28">
        <f>SUMIFS(Tabla16[TASA 16],Tabla16[NUM],Tabla1[[#This Row],[CODIGO]])</f>
        <v>0</v>
      </c>
      <c r="F2397" s="28">
        <f>SUMIFS(Tabla16[TASA 0%],Tabla16[NUM],Tabla1[[#This Row],[CODIGO]])</f>
        <v>0</v>
      </c>
      <c r="G2397" s="28">
        <f>SUMIFS(Tabla16[[EXENTO ]],Tabla16[NUM],Tabla1[[#This Row],[CODIGO]])</f>
        <v>0</v>
      </c>
      <c r="H2397" s="28">
        <f>SUMIFS(Tabla16[IVA],Tabla16[NUM],Tabla1[[#This Row],[CODIGO]])</f>
        <v>0</v>
      </c>
      <c r="I2397" s="28">
        <f>SUMIFS(Tabla16[ISR RET.],Tabla16[NUM],Tabla1[[#This Row],[CODIGO]])</f>
        <v>0</v>
      </c>
      <c r="J2397" s="28">
        <f>SUMIFS(Tabla16[IVA RET.],Tabla16[NUM],Tabla1[[#This Row],[CODIGO]])</f>
        <v>0</v>
      </c>
      <c r="K2397" t="str">
        <f>FIXED(Tabla1[[#This Row],[TASA 16%]],0)</f>
        <v>0</v>
      </c>
      <c r="L2397" t="str">
        <f>FIXED(Tabla1[[#This Row],[TASA 0%]],0)</f>
        <v>0</v>
      </c>
      <c r="M2397" t="str">
        <f>FIXED(Tabla1[[#This Row],[TASA EXE.]],0)</f>
        <v>0</v>
      </c>
      <c r="N2397" t="str">
        <f>FIXED(Tabla1[[#This Row],[IVA]],0)</f>
        <v>0</v>
      </c>
      <c r="O2397" t="str">
        <f>FIXED(Tabla1[[#This Row],[ISR RET]],0)</f>
        <v>0</v>
      </c>
      <c r="P2397" t="str">
        <f>FIXED(Tabla1[[#This Row],[IVA RET]],0)</f>
        <v>0</v>
      </c>
      <c r="R2397" s="35">
        <f>Tabla1[[#This Row],[TASA 16]]*16%</f>
        <v>0</v>
      </c>
    </row>
    <row r="2398" spans="2:20" x14ac:dyDescent="0.25">
      <c r="B2398" t="str">
        <f>'[1]210 Y RFC'!A2398</f>
        <v>VDE1006098L3</v>
      </c>
      <c r="C2398" t="str">
        <f>'[1]210 Y RFC'!B2398</f>
        <v>210-2395</v>
      </c>
      <c r="D2398" t="str">
        <f>'[1]210 Y RFC'!C2398</f>
        <v>VANGUARDIA EN DERMATOLOGICA S DE RL DE CV</v>
      </c>
      <c r="E2398" s="28">
        <f>SUMIFS(Tabla16[TASA 16],Tabla16[NUM],Tabla1[[#This Row],[CODIGO]])</f>
        <v>0</v>
      </c>
      <c r="F2398" s="28">
        <f>SUMIFS(Tabla16[TASA 0%],Tabla16[NUM],Tabla1[[#This Row],[CODIGO]])</f>
        <v>0</v>
      </c>
      <c r="G2398" s="28">
        <f>SUMIFS(Tabla16[[EXENTO ]],Tabla16[NUM],Tabla1[[#This Row],[CODIGO]])</f>
        <v>0</v>
      </c>
      <c r="H2398" s="28">
        <f>SUMIFS(Tabla16[IVA],Tabla16[NUM],Tabla1[[#This Row],[CODIGO]])</f>
        <v>0</v>
      </c>
      <c r="I2398" s="28">
        <f>SUMIFS(Tabla16[ISR RET.],Tabla16[NUM],Tabla1[[#This Row],[CODIGO]])</f>
        <v>0</v>
      </c>
      <c r="J2398" s="28">
        <f>SUMIFS(Tabla16[IVA RET.],Tabla16[NUM],Tabla1[[#This Row],[CODIGO]])</f>
        <v>0</v>
      </c>
      <c r="K2398" t="str">
        <f>FIXED(Tabla1[[#This Row],[TASA 16%]],0)</f>
        <v>0</v>
      </c>
      <c r="L2398" t="str">
        <f>FIXED(Tabla1[[#This Row],[TASA 0%]],0)</f>
        <v>0</v>
      </c>
      <c r="M2398" t="str">
        <f>FIXED(Tabla1[[#This Row],[TASA EXE.]],0)</f>
        <v>0</v>
      </c>
      <c r="N2398" t="str">
        <f>FIXED(Tabla1[[#This Row],[IVA]],0)</f>
        <v>0</v>
      </c>
      <c r="O2398" t="str">
        <f>FIXED(Tabla1[[#This Row],[ISR RET]],0)</f>
        <v>0</v>
      </c>
      <c r="P2398" t="str">
        <f>FIXED(Tabla1[[#This Row],[IVA RET]],0)</f>
        <v>0</v>
      </c>
      <c r="R2398" s="35">
        <f>Tabla1[[#This Row],[TASA 16]]*16%</f>
        <v>0</v>
      </c>
    </row>
    <row r="2399" spans="2:20" x14ac:dyDescent="0.25">
      <c r="B2399" t="str">
        <f>'[1]210 Y RFC'!A2399</f>
        <v>CAG110830A23</v>
      </c>
      <c r="C2399" t="str">
        <f>'[1]210 Y RFC'!B2399</f>
        <v>210-2396</v>
      </c>
      <c r="D2399" t="str">
        <f>'[1]210 Y RFC'!C2399</f>
        <v>CONCESIONARIA AUTOPISTA GUADALAJARA TEPIC SA DE CV</v>
      </c>
      <c r="E2399" s="28">
        <f>SUMIFS(Tabla16[TASA 16],Tabla16[NUM],Tabla1[[#This Row],[CODIGO]])</f>
        <v>0</v>
      </c>
      <c r="F2399" s="28">
        <f>SUMIFS(Tabla16[TASA 0%],Tabla16[NUM],Tabla1[[#This Row],[CODIGO]])</f>
        <v>0</v>
      </c>
      <c r="G2399" s="28">
        <f>SUMIFS(Tabla16[[EXENTO ]],Tabla16[NUM],Tabla1[[#This Row],[CODIGO]])</f>
        <v>0</v>
      </c>
      <c r="H2399" s="28">
        <f>SUMIFS(Tabla16[IVA],Tabla16[NUM],Tabla1[[#This Row],[CODIGO]])</f>
        <v>0</v>
      </c>
      <c r="I2399" s="28">
        <f>SUMIFS(Tabla16[ISR RET.],Tabla16[NUM],Tabla1[[#This Row],[CODIGO]])</f>
        <v>0</v>
      </c>
      <c r="J2399" s="28">
        <f>SUMIFS(Tabla16[IVA RET.],Tabla16[NUM],Tabla1[[#This Row],[CODIGO]])</f>
        <v>0</v>
      </c>
      <c r="K2399" t="str">
        <f>FIXED(Tabla1[[#This Row],[TASA 16%]],0)</f>
        <v>0</v>
      </c>
      <c r="L2399" t="str">
        <f>FIXED(Tabla1[[#This Row],[TASA 0%]],0)</f>
        <v>0</v>
      </c>
      <c r="M2399" t="str">
        <f>FIXED(Tabla1[[#This Row],[TASA EXE.]],0)</f>
        <v>0</v>
      </c>
      <c r="N2399" t="str">
        <f>FIXED(Tabla1[[#This Row],[IVA]],0)</f>
        <v>0</v>
      </c>
      <c r="O2399" t="str">
        <f>FIXED(Tabla1[[#This Row],[ISR RET]],0)</f>
        <v>0</v>
      </c>
      <c r="P2399" t="str">
        <f>FIXED(Tabla1[[#This Row],[IVA RET]],0)</f>
        <v>0</v>
      </c>
      <c r="R2399" s="35">
        <f>Tabla1[[#This Row],[TASA 16]]*16%</f>
        <v>0</v>
      </c>
    </row>
    <row r="2400" spans="2:20" x14ac:dyDescent="0.25">
      <c r="B2400" t="str">
        <f>'[1]210 Y RFC'!A2400</f>
        <v>OIL110202EY4</v>
      </c>
      <c r="C2400" t="str">
        <f>'[1]210 Y RFC'!B2400</f>
        <v>210-2397</v>
      </c>
      <c r="D2400" t="str">
        <f>'[1]210 Y RFC'!C2400</f>
        <v>OUTLET ILUMINACION SA DE CV</v>
      </c>
      <c r="E2400" s="28">
        <f>SUMIFS(Tabla16[TASA 16],Tabla16[NUM],Tabla1[[#This Row],[CODIGO]])</f>
        <v>0</v>
      </c>
      <c r="F2400" s="28">
        <f>SUMIFS(Tabla16[TASA 0%],Tabla16[NUM],Tabla1[[#This Row],[CODIGO]])</f>
        <v>0</v>
      </c>
      <c r="G2400" s="28">
        <f>SUMIFS(Tabla16[[EXENTO ]],Tabla16[NUM],Tabla1[[#This Row],[CODIGO]])</f>
        <v>0</v>
      </c>
      <c r="H2400" s="28">
        <f>SUMIFS(Tabla16[IVA],Tabla16[NUM],Tabla1[[#This Row],[CODIGO]])</f>
        <v>0</v>
      </c>
      <c r="I2400" s="28">
        <f>SUMIFS(Tabla16[ISR RET.],Tabla16[NUM],Tabla1[[#This Row],[CODIGO]])</f>
        <v>0</v>
      </c>
      <c r="J2400" s="28">
        <f>SUMIFS(Tabla16[IVA RET.],Tabla16[NUM],Tabla1[[#This Row],[CODIGO]])</f>
        <v>0</v>
      </c>
      <c r="K2400" t="str">
        <f>FIXED(Tabla1[[#This Row],[TASA 16%]],0)</f>
        <v>0</v>
      </c>
      <c r="L2400" t="str">
        <f>FIXED(Tabla1[[#This Row],[TASA 0%]],0)</f>
        <v>0</v>
      </c>
      <c r="M2400" t="str">
        <f>FIXED(Tabla1[[#This Row],[TASA EXE.]],0)</f>
        <v>0</v>
      </c>
      <c r="N2400" t="str">
        <f>FIXED(Tabla1[[#This Row],[IVA]],0)</f>
        <v>0</v>
      </c>
      <c r="O2400" t="str">
        <f>FIXED(Tabla1[[#This Row],[ISR RET]],0)</f>
        <v>0</v>
      </c>
      <c r="P2400" t="str">
        <f>FIXED(Tabla1[[#This Row],[IVA RET]],0)</f>
        <v>0</v>
      </c>
      <c r="R2400" s="35">
        <f>Tabla1[[#This Row],[TASA 16]]*16%</f>
        <v>0</v>
      </c>
    </row>
    <row r="2401" spans="2:20" x14ac:dyDescent="0.25">
      <c r="B2401" t="str">
        <f>'[1]210 Y RFC'!A2401</f>
        <v>PAVJ4701223AA</v>
      </c>
      <c r="C2401" t="str">
        <f>'[1]210 Y RFC'!B2401</f>
        <v>210-2398</v>
      </c>
      <c r="D2401" t="str">
        <f>'[1]210 Y RFC'!C2401</f>
        <v>PALACIOS Y VERA JESUS</v>
      </c>
      <c r="E2401" s="28">
        <f>SUMIFS(Tabla16[TASA 16],Tabla16[NUM],Tabla1[[#This Row],[CODIGO]])</f>
        <v>0</v>
      </c>
      <c r="F2401" s="28">
        <f>SUMIFS(Tabla16[TASA 0%],Tabla16[NUM],Tabla1[[#This Row],[CODIGO]])</f>
        <v>0</v>
      </c>
      <c r="G2401" s="28">
        <f>SUMIFS(Tabla16[[EXENTO ]],Tabla16[NUM],Tabla1[[#This Row],[CODIGO]])</f>
        <v>0</v>
      </c>
      <c r="H2401" s="28">
        <f>SUMIFS(Tabla16[IVA],Tabla16[NUM],Tabla1[[#This Row],[CODIGO]])</f>
        <v>0</v>
      </c>
      <c r="I2401" s="28">
        <f>SUMIFS(Tabla16[ISR RET.],Tabla16[NUM],Tabla1[[#This Row],[CODIGO]])</f>
        <v>0</v>
      </c>
      <c r="J2401" s="28">
        <f>SUMIFS(Tabla16[IVA RET.],Tabla16[NUM],Tabla1[[#This Row],[CODIGO]])</f>
        <v>0</v>
      </c>
      <c r="K2401" t="str">
        <f>FIXED(Tabla1[[#This Row],[TASA 16%]],0)</f>
        <v>0</v>
      </c>
      <c r="L2401" t="str">
        <f>FIXED(Tabla1[[#This Row],[TASA 0%]],0)</f>
        <v>0</v>
      </c>
      <c r="M2401" t="str">
        <f>FIXED(Tabla1[[#This Row],[TASA EXE.]],0)</f>
        <v>0</v>
      </c>
      <c r="N2401" t="str">
        <f>FIXED(Tabla1[[#This Row],[IVA]],0)</f>
        <v>0</v>
      </c>
      <c r="O2401" t="str">
        <f>FIXED(Tabla1[[#This Row],[ISR RET]],0)</f>
        <v>0</v>
      </c>
      <c r="P2401" t="str">
        <f>FIXED(Tabla1[[#This Row],[IVA RET]],0)</f>
        <v>0</v>
      </c>
      <c r="R2401" s="35">
        <f>Tabla1[[#This Row],[TASA 16]]*16%</f>
        <v>0</v>
      </c>
    </row>
    <row r="2402" spans="2:20" x14ac:dyDescent="0.25">
      <c r="B2402" t="str">
        <f>'[1]210 Y RFC'!A2402</f>
        <v>NATA7904058W4</v>
      </c>
      <c r="C2402" t="str">
        <f>'[1]210 Y RFC'!B2402</f>
        <v>210-2399</v>
      </c>
      <c r="D2402" t="str">
        <f>'[1]210 Y RFC'!C2402</f>
        <v>NAVARRO TORRES ALFONSO</v>
      </c>
      <c r="E2402" s="28">
        <f>SUMIFS(Tabla16[TASA 16],Tabla16[NUM],Tabla1[[#This Row],[CODIGO]])</f>
        <v>0</v>
      </c>
      <c r="F2402" s="28">
        <f>SUMIFS(Tabla16[TASA 0%],Tabla16[NUM],Tabla1[[#This Row],[CODIGO]])</f>
        <v>0</v>
      </c>
      <c r="G2402" s="28">
        <f>SUMIFS(Tabla16[[EXENTO ]],Tabla16[NUM],Tabla1[[#This Row],[CODIGO]])</f>
        <v>0</v>
      </c>
      <c r="H2402" s="28">
        <f>SUMIFS(Tabla16[IVA],Tabla16[NUM],Tabla1[[#This Row],[CODIGO]])</f>
        <v>0</v>
      </c>
      <c r="I2402" s="28">
        <f>SUMIFS(Tabla16[ISR RET.],Tabla16[NUM],Tabla1[[#This Row],[CODIGO]])</f>
        <v>0</v>
      </c>
      <c r="J2402" s="28">
        <f>SUMIFS(Tabla16[IVA RET.],Tabla16[NUM],Tabla1[[#This Row],[CODIGO]])</f>
        <v>0</v>
      </c>
      <c r="K2402" t="str">
        <f>FIXED(Tabla1[[#This Row],[TASA 16%]],0)</f>
        <v>0</v>
      </c>
      <c r="L2402" t="str">
        <f>FIXED(Tabla1[[#This Row],[TASA 0%]],0)</f>
        <v>0</v>
      </c>
      <c r="M2402" t="str">
        <f>FIXED(Tabla1[[#This Row],[TASA EXE.]],0)</f>
        <v>0</v>
      </c>
      <c r="N2402" t="str">
        <f>FIXED(Tabla1[[#This Row],[IVA]],0)</f>
        <v>0</v>
      </c>
      <c r="O2402" t="str">
        <f>FIXED(Tabla1[[#This Row],[ISR RET]],0)</f>
        <v>0</v>
      </c>
      <c r="P2402" t="str">
        <f>FIXED(Tabla1[[#This Row],[IVA RET]],0)</f>
        <v>0</v>
      </c>
      <c r="R2402" s="35">
        <f>Tabla1[[#This Row],[TASA 16]]*16%</f>
        <v>0</v>
      </c>
    </row>
    <row r="2403" spans="2:20" x14ac:dyDescent="0.25">
      <c r="B2403" t="str">
        <f>'[1]210 Y RFC'!A2403</f>
        <v>DNA111123J36</v>
      </c>
      <c r="C2403" t="str">
        <f>'[1]210 Y RFC'!B2403</f>
        <v>210-2400</v>
      </c>
      <c r="D2403" t="str">
        <f>'[1]210 Y RFC'!C2403</f>
        <v>DESARROLLO NATURAL ALESA SA DE CV</v>
      </c>
      <c r="E2403" s="28">
        <f>SUMIFS(Tabla16[TASA 16],Tabla16[NUM],Tabla1[[#This Row],[CODIGO]])</f>
        <v>0</v>
      </c>
      <c r="F2403" s="28">
        <f>SUMIFS(Tabla16[TASA 0%],Tabla16[NUM],Tabla1[[#This Row],[CODIGO]])</f>
        <v>0</v>
      </c>
      <c r="G2403" s="28">
        <f>SUMIFS(Tabla16[[EXENTO ]],Tabla16[NUM],Tabla1[[#This Row],[CODIGO]])</f>
        <v>0</v>
      </c>
      <c r="H2403" s="28">
        <f>SUMIFS(Tabla16[IVA],Tabla16[NUM],Tabla1[[#This Row],[CODIGO]])</f>
        <v>0</v>
      </c>
      <c r="I2403" s="28">
        <f>SUMIFS(Tabla16[ISR RET.],Tabla16[NUM],Tabla1[[#This Row],[CODIGO]])</f>
        <v>0</v>
      </c>
      <c r="J2403" s="28">
        <f>SUMIFS(Tabla16[IVA RET.],Tabla16[NUM],Tabla1[[#This Row],[CODIGO]])</f>
        <v>0</v>
      </c>
      <c r="K2403" t="str">
        <f>FIXED(Tabla1[[#This Row],[TASA 16%]],0)</f>
        <v>0</v>
      </c>
      <c r="L2403" t="str">
        <f>FIXED(Tabla1[[#This Row],[TASA 0%]],0)</f>
        <v>0</v>
      </c>
      <c r="M2403" t="str">
        <f>FIXED(Tabla1[[#This Row],[TASA EXE.]],0)</f>
        <v>0</v>
      </c>
      <c r="N2403" t="str">
        <f>FIXED(Tabla1[[#This Row],[IVA]],0)</f>
        <v>0</v>
      </c>
      <c r="O2403" t="str">
        <f>FIXED(Tabla1[[#This Row],[ISR RET]],0)</f>
        <v>0</v>
      </c>
      <c r="P2403" t="str">
        <f>FIXED(Tabla1[[#This Row],[IVA RET]],0)</f>
        <v>0</v>
      </c>
      <c r="R2403" s="35">
        <f>Tabla1[[#This Row],[TASA 16]]*16%</f>
        <v>0</v>
      </c>
    </row>
    <row r="2404" spans="2:20" x14ac:dyDescent="0.25">
      <c r="B2404" t="str">
        <f>'[1]210 Y RFC'!A2404</f>
        <v>GASA6609237M0</v>
      </c>
      <c r="C2404" t="str">
        <f>'[1]210 Y RFC'!B2404</f>
        <v>210-2401</v>
      </c>
      <c r="D2404" t="str">
        <f>'[1]210 Y RFC'!C2404</f>
        <v>GALVEZ SALCEDO ALEJANDRO</v>
      </c>
      <c r="E2404" s="28">
        <f>SUMIFS(Tabla16[TASA 16],Tabla16[NUM],Tabla1[[#This Row],[CODIGO]])</f>
        <v>0</v>
      </c>
      <c r="F2404" s="28">
        <f>SUMIFS(Tabla16[TASA 0%],Tabla16[NUM],Tabla1[[#This Row],[CODIGO]])</f>
        <v>0</v>
      </c>
      <c r="G2404" s="28">
        <f>SUMIFS(Tabla16[[EXENTO ]],Tabla16[NUM],Tabla1[[#This Row],[CODIGO]])</f>
        <v>0</v>
      </c>
      <c r="H2404" s="28">
        <f>SUMIFS(Tabla16[IVA],Tabla16[NUM],Tabla1[[#This Row],[CODIGO]])</f>
        <v>0</v>
      </c>
      <c r="I2404" s="28">
        <f>SUMIFS(Tabla16[ISR RET.],Tabla16[NUM],Tabla1[[#This Row],[CODIGO]])</f>
        <v>0</v>
      </c>
      <c r="J2404" s="28">
        <f>SUMIFS(Tabla16[IVA RET.],Tabla16[NUM],Tabla1[[#This Row],[CODIGO]])</f>
        <v>0</v>
      </c>
      <c r="K2404" t="str">
        <f>FIXED(Tabla1[[#This Row],[TASA 16%]],0)</f>
        <v>0</v>
      </c>
      <c r="L2404" t="str">
        <f>FIXED(Tabla1[[#This Row],[TASA 0%]],0)</f>
        <v>0</v>
      </c>
      <c r="M2404" t="str">
        <f>FIXED(Tabla1[[#This Row],[TASA EXE.]],0)</f>
        <v>0</v>
      </c>
      <c r="N2404" t="str">
        <f>FIXED(Tabla1[[#This Row],[IVA]],0)</f>
        <v>0</v>
      </c>
      <c r="O2404" t="str">
        <f>FIXED(Tabla1[[#This Row],[ISR RET]],0)</f>
        <v>0</v>
      </c>
      <c r="P2404" t="str">
        <f>FIXED(Tabla1[[#This Row],[IVA RET]],0)</f>
        <v>0</v>
      </c>
      <c r="R2404" s="35">
        <f>Tabla1[[#This Row],[TASA 16]]*16%</f>
        <v>0</v>
      </c>
    </row>
    <row r="2405" spans="2:20" x14ac:dyDescent="0.25">
      <c r="B2405" t="str">
        <f>'[1]210 Y RFC'!A2405</f>
        <v>HAVH800707M82</v>
      </c>
      <c r="C2405" t="str">
        <f>'[1]210 Y RFC'!B2405</f>
        <v>210-2402</v>
      </c>
      <c r="D2405" t="str">
        <f>'[1]210 Y RFC'!C2405</f>
        <v>HAMED VELAZQUEZ HARED YIHAM</v>
      </c>
      <c r="E2405" s="28">
        <f>SUMIFS(Tabla16[TASA 16],Tabla16[NUM],Tabla1[[#This Row],[CODIGO]])</f>
        <v>0</v>
      </c>
      <c r="F2405" s="28">
        <f>SUMIFS(Tabla16[TASA 0%],Tabla16[NUM],Tabla1[[#This Row],[CODIGO]])</f>
        <v>0</v>
      </c>
      <c r="G2405" s="28">
        <f>SUMIFS(Tabla16[[EXENTO ]],Tabla16[NUM],Tabla1[[#This Row],[CODIGO]])</f>
        <v>0</v>
      </c>
      <c r="H2405" s="28">
        <f>SUMIFS(Tabla16[IVA],Tabla16[NUM],Tabla1[[#This Row],[CODIGO]])</f>
        <v>0</v>
      </c>
      <c r="I2405" s="28">
        <f>SUMIFS(Tabla16[ISR RET.],Tabla16[NUM],Tabla1[[#This Row],[CODIGO]])</f>
        <v>0</v>
      </c>
      <c r="J2405" s="28">
        <f>SUMIFS(Tabla16[IVA RET.],Tabla16[NUM],Tabla1[[#This Row],[CODIGO]])</f>
        <v>0</v>
      </c>
      <c r="K2405" t="str">
        <f>FIXED(Tabla1[[#This Row],[TASA 16%]],0)</f>
        <v>0</v>
      </c>
      <c r="L2405" t="str">
        <f>FIXED(Tabla1[[#This Row],[TASA 0%]],0)</f>
        <v>0</v>
      </c>
      <c r="M2405" t="str">
        <f>FIXED(Tabla1[[#This Row],[TASA EXE.]],0)</f>
        <v>0</v>
      </c>
      <c r="N2405" t="str">
        <f>FIXED(Tabla1[[#This Row],[IVA]],0)</f>
        <v>0</v>
      </c>
      <c r="O2405" t="str">
        <f>FIXED(Tabla1[[#This Row],[ISR RET]],0)</f>
        <v>0</v>
      </c>
      <c r="P2405" t="str">
        <f>FIXED(Tabla1[[#This Row],[IVA RET]],0)</f>
        <v>0</v>
      </c>
      <c r="R2405" s="35">
        <f>Tabla1[[#This Row],[TASA 16]]*16%</f>
        <v>0</v>
      </c>
    </row>
    <row r="2406" spans="2:20" x14ac:dyDescent="0.25">
      <c r="B2406" t="str">
        <f>'[1]210 Y RFC'!A2406</f>
        <v>GOFV760606FH0</v>
      </c>
      <c r="C2406" t="str">
        <f>'[1]210 Y RFC'!B2406</f>
        <v>210-2403</v>
      </c>
      <c r="D2406" t="str">
        <f>'[1]210 Y RFC'!C2406</f>
        <v>GONZALEZ FRANCO MARIA VERONICA</v>
      </c>
      <c r="E2406" s="28">
        <f>SUMIFS(Tabla16[TASA 16],Tabla16[NUM],Tabla1[[#This Row],[CODIGO]])</f>
        <v>0</v>
      </c>
      <c r="F2406" s="28">
        <f>SUMIFS(Tabla16[TASA 0%],Tabla16[NUM],Tabla1[[#This Row],[CODIGO]])</f>
        <v>0</v>
      </c>
      <c r="G2406" s="28">
        <f>SUMIFS(Tabla16[[EXENTO ]],Tabla16[NUM],Tabla1[[#This Row],[CODIGO]])</f>
        <v>0</v>
      </c>
      <c r="H2406" s="28">
        <f>SUMIFS(Tabla16[IVA],Tabla16[NUM],Tabla1[[#This Row],[CODIGO]])</f>
        <v>0</v>
      </c>
      <c r="I2406" s="28">
        <f>SUMIFS(Tabla16[ISR RET.],Tabla16[NUM],Tabla1[[#This Row],[CODIGO]])</f>
        <v>0</v>
      </c>
      <c r="J2406" s="28">
        <f>SUMIFS(Tabla16[IVA RET.],Tabla16[NUM],Tabla1[[#This Row],[CODIGO]])</f>
        <v>0</v>
      </c>
      <c r="K2406" t="str">
        <f>FIXED(Tabla1[[#This Row],[TASA 16%]],0)</f>
        <v>0</v>
      </c>
      <c r="L2406" t="str">
        <f>FIXED(Tabla1[[#This Row],[TASA 0%]],0)</f>
        <v>0</v>
      </c>
      <c r="M2406" t="str">
        <f>FIXED(Tabla1[[#This Row],[TASA EXE.]],0)</f>
        <v>0</v>
      </c>
      <c r="N2406" t="str">
        <f>FIXED(Tabla1[[#This Row],[IVA]],0)</f>
        <v>0</v>
      </c>
      <c r="O2406" t="str">
        <f>FIXED(Tabla1[[#This Row],[ISR RET]],0)</f>
        <v>0</v>
      </c>
      <c r="P2406" t="str">
        <f>FIXED(Tabla1[[#This Row],[IVA RET]],0)</f>
        <v>0</v>
      </c>
      <c r="R2406" s="35">
        <f>Tabla1[[#This Row],[TASA 16]]*16%</f>
        <v>0</v>
      </c>
    </row>
    <row r="2407" spans="2:20" x14ac:dyDescent="0.25">
      <c r="B2407" t="str">
        <f>'[1]210 Y RFC'!A2407</f>
        <v>MRP190904MY6</v>
      </c>
      <c r="C2407" t="str">
        <f>'[1]210 Y RFC'!B2407</f>
        <v>210-2404</v>
      </c>
      <c r="D2407" t="str">
        <f>'[1]210 Y RFC'!C2407</f>
        <v>MU RED DE PEDIATRAS CERTIFICADOS SA DE CV</v>
      </c>
      <c r="E2407" s="28">
        <f>SUMIFS(Tabla16[TASA 16],Tabla16[NUM],Tabla1[[#This Row],[CODIGO]])</f>
        <v>0</v>
      </c>
      <c r="F2407" s="28">
        <f>SUMIFS(Tabla16[TASA 0%],Tabla16[NUM],Tabla1[[#This Row],[CODIGO]])</f>
        <v>0</v>
      </c>
      <c r="G2407" s="28">
        <f>SUMIFS(Tabla16[[EXENTO ]],Tabla16[NUM],Tabla1[[#This Row],[CODIGO]])</f>
        <v>0</v>
      </c>
      <c r="H2407" s="28">
        <f>SUMIFS(Tabla16[IVA],Tabla16[NUM],Tabla1[[#This Row],[CODIGO]])</f>
        <v>0</v>
      </c>
      <c r="I2407" s="28">
        <f>SUMIFS(Tabla16[ISR RET.],Tabla16[NUM],Tabla1[[#This Row],[CODIGO]])</f>
        <v>0</v>
      </c>
      <c r="J2407" s="28">
        <f>SUMIFS(Tabla16[IVA RET.],Tabla16[NUM],Tabla1[[#This Row],[CODIGO]])</f>
        <v>0</v>
      </c>
      <c r="K2407" t="str">
        <f>FIXED(Tabla1[[#This Row],[TASA 16%]],0)</f>
        <v>0</v>
      </c>
      <c r="L2407" t="str">
        <f>FIXED(Tabla1[[#This Row],[TASA 0%]],0)</f>
        <v>0</v>
      </c>
      <c r="M2407" t="str">
        <f>FIXED(Tabla1[[#This Row],[TASA EXE.]],0)</f>
        <v>0</v>
      </c>
      <c r="N2407" t="str">
        <f>FIXED(Tabla1[[#This Row],[IVA]],0)</f>
        <v>0</v>
      </c>
      <c r="O2407" t="str">
        <f>FIXED(Tabla1[[#This Row],[ISR RET]],0)</f>
        <v>0</v>
      </c>
      <c r="P2407" t="str">
        <f>FIXED(Tabla1[[#This Row],[IVA RET]],0)</f>
        <v>0</v>
      </c>
      <c r="R2407" s="35">
        <f>Tabla1[[#This Row],[TASA 16]]*16%</f>
        <v>0</v>
      </c>
    </row>
    <row r="2408" spans="2:20" x14ac:dyDescent="0.25">
      <c r="B2408" t="str">
        <f>'[1]210 Y RFC'!A2408</f>
        <v>SAAJ450801778</v>
      </c>
      <c r="C2408" t="str">
        <f>'[1]210 Y RFC'!B2408</f>
        <v>210-2405</v>
      </c>
      <c r="D2408" t="str">
        <f>'[1]210 Y RFC'!C2408</f>
        <v>SANDOVAL ALVARADO JUAN JOSE</v>
      </c>
      <c r="E2408" s="28">
        <f>SUMIFS(Tabla16[TASA 16],Tabla16[NUM],Tabla1[[#This Row],[CODIGO]])</f>
        <v>0</v>
      </c>
      <c r="F2408" s="28">
        <f>SUMIFS(Tabla16[TASA 0%],Tabla16[NUM],Tabla1[[#This Row],[CODIGO]])</f>
        <v>0</v>
      </c>
      <c r="G2408" s="28">
        <f>SUMIFS(Tabla16[[EXENTO ]],Tabla16[NUM],Tabla1[[#This Row],[CODIGO]])</f>
        <v>0</v>
      </c>
      <c r="H2408" s="28">
        <f>SUMIFS(Tabla16[IVA],Tabla16[NUM],Tabla1[[#This Row],[CODIGO]])</f>
        <v>0</v>
      </c>
      <c r="I2408" s="28">
        <f>SUMIFS(Tabla16[ISR RET.],Tabla16[NUM],Tabla1[[#This Row],[CODIGO]])</f>
        <v>0</v>
      </c>
      <c r="J2408" s="28">
        <f>SUMIFS(Tabla16[IVA RET.],Tabla16[NUM],Tabla1[[#This Row],[CODIGO]])</f>
        <v>0</v>
      </c>
      <c r="K2408" t="str">
        <f>FIXED(Tabla1[[#This Row],[TASA 16%]],0)</f>
        <v>0</v>
      </c>
      <c r="L2408" t="str">
        <f>FIXED(Tabla1[[#This Row],[TASA 0%]],0)</f>
        <v>0</v>
      </c>
      <c r="M2408" t="str">
        <f>FIXED(Tabla1[[#This Row],[TASA EXE.]],0)</f>
        <v>0</v>
      </c>
      <c r="N2408" t="str">
        <f>FIXED(Tabla1[[#This Row],[IVA]],0)</f>
        <v>0</v>
      </c>
      <c r="O2408" t="str">
        <f>FIXED(Tabla1[[#This Row],[ISR RET]],0)</f>
        <v>0</v>
      </c>
      <c r="P2408" t="str">
        <f>FIXED(Tabla1[[#This Row],[IVA RET]],0)</f>
        <v>0</v>
      </c>
      <c r="R2408" s="35">
        <f>Tabla1[[#This Row],[TASA 16]]*16%</f>
        <v>0</v>
      </c>
    </row>
    <row r="2409" spans="2:20" x14ac:dyDescent="0.25">
      <c r="B2409" t="str">
        <f>'[1]210 Y RFC'!A2409</f>
        <v>VEGD840427MK4</v>
      </c>
      <c r="C2409" t="str">
        <f>'[1]210 Y RFC'!B2409</f>
        <v>210-2406</v>
      </c>
      <c r="D2409" t="str">
        <f>'[1]210 Y RFC'!C2409</f>
        <v>VEGA GOMEZ DIEGO</v>
      </c>
      <c r="E2409" s="28">
        <f>SUMIFS(Tabla16[TASA 16],Tabla16[NUM],Tabla1[[#This Row],[CODIGO]])</f>
        <v>0</v>
      </c>
      <c r="F2409" s="28">
        <f>SUMIFS(Tabla16[TASA 0%],Tabla16[NUM],Tabla1[[#This Row],[CODIGO]])</f>
        <v>0</v>
      </c>
      <c r="G2409" s="28">
        <f>SUMIFS(Tabla16[[EXENTO ]],Tabla16[NUM],Tabla1[[#This Row],[CODIGO]])</f>
        <v>0</v>
      </c>
      <c r="H2409" s="28">
        <f>SUMIFS(Tabla16[IVA],Tabla16[NUM],Tabla1[[#This Row],[CODIGO]])</f>
        <v>0</v>
      </c>
      <c r="I2409" s="28">
        <f>SUMIFS(Tabla16[ISR RET.],Tabla16[NUM],Tabla1[[#This Row],[CODIGO]])</f>
        <v>0</v>
      </c>
      <c r="J2409" s="28">
        <f>SUMIFS(Tabla16[IVA RET.],Tabla16[NUM],Tabla1[[#This Row],[CODIGO]])</f>
        <v>0</v>
      </c>
      <c r="K2409" t="str">
        <f>FIXED(Tabla1[[#This Row],[TASA 16%]],0)</f>
        <v>0</v>
      </c>
      <c r="L2409" t="str">
        <f>FIXED(Tabla1[[#This Row],[TASA 0%]],0)</f>
        <v>0</v>
      </c>
      <c r="M2409" t="str">
        <f>FIXED(Tabla1[[#This Row],[TASA EXE.]],0)</f>
        <v>0</v>
      </c>
      <c r="N2409" t="str">
        <f>FIXED(Tabla1[[#This Row],[IVA]],0)</f>
        <v>0</v>
      </c>
      <c r="O2409" t="str">
        <f>FIXED(Tabla1[[#This Row],[ISR RET]],0)</f>
        <v>0</v>
      </c>
      <c r="P2409" t="str">
        <f>FIXED(Tabla1[[#This Row],[IVA RET]],0)</f>
        <v>0</v>
      </c>
      <c r="R2409" s="35">
        <f>Tabla1[[#This Row],[TASA 16]]*16%</f>
        <v>0</v>
      </c>
    </row>
    <row r="2410" spans="2:20" x14ac:dyDescent="0.25">
      <c r="B2410" t="str">
        <f>'[1]210 Y RFC'!A2410</f>
        <v>OVI800131GQ6</v>
      </c>
      <c r="C2410" t="str">
        <f>'[1]210 Y RFC'!B2410</f>
        <v>210-2407</v>
      </c>
      <c r="D2410" t="str">
        <f>'[1]210 Y RFC'!C2410</f>
        <v>OPERADORA VIPS S DE RL DE CV</v>
      </c>
      <c r="E2410" s="28">
        <f>SUMIFS(Tabla16[TASA 16],Tabla16[NUM],Tabla1[[#This Row],[CODIGO]])</f>
        <v>0</v>
      </c>
      <c r="F2410" s="28">
        <f>SUMIFS(Tabla16[TASA 0%],Tabla16[NUM],Tabla1[[#This Row],[CODIGO]])</f>
        <v>0</v>
      </c>
      <c r="G2410" s="28">
        <f>SUMIFS(Tabla16[[EXENTO ]],Tabla16[NUM],Tabla1[[#This Row],[CODIGO]])</f>
        <v>0</v>
      </c>
      <c r="H2410" s="28">
        <f>SUMIFS(Tabla16[IVA],Tabla16[NUM],Tabla1[[#This Row],[CODIGO]])</f>
        <v>0</v>
      </c>
      <c r="I2410" s="28">
        <f>SUMIFS(Tabla16[ISR RET.],Tabla16[NUM],Tabla1[[#This Row],[CODIGO]])</f>
        <v>0</v>
      </c>
      <c r="J2410" s="28">
        <f>SUMIFS(Tabla16[IVA RET.],Tabla16[NUM],Tabla1[[#This Row],[CODIGO]])</f>
        <v>0</v>
      </c>
      <c r="K2410" t="str">
        <f>FIXED(Tabla1[[#This Row],[TASA 16%]],0)</f>
        <v>0</v>
      </c>
      <c r="L2410" t="str">
        <f>FIXED(Tabla1[[#This Row],[TASA 0%]],0)</f>
        <v>0</v>
      </c>
      <c r="M2410" t="str">
        <f>FIXED(Tabla1[[#This Row],[TASA EXE.]],0)</f>
        <v>0</v>
      </c>
      <c r="N2410" t="str">
        <f>FIXED(Tabla1[[#This Row],[IVA]],0)</f>
        <v>0</v>
      </c>
      <c r="O2410" t="str">
        <f>FIXED(Tabla1[[#This Row],[ISR RET]],0)</f>
        <v>0</v>
      </c>
      <c r="P2410" t="str">
        <f>FIXED(Tabla1[[#This Row],[IVA RET]],0)</f>
        <v>0</v>
      </c>
      <c r="R2410" s="35">
        <f>Tabla1[[#This Row],[TASA 16]]*16%</f>
        <v>0</v>
      </c>
    </row>
    <row r="2411" spans="2:20" x14ac:dyDescent="0.25">
      <c r="B2411" t="str">
        <f>'[1]210 Y RFC'!A2411</f>
        <v>PADE661207265</v>
      </c>
      <c r="C2411" t="str">
        <f>'[1]210 Y RFC'!B2411</f>
        <v>210-2408</v>
      </c>
      <c r="D2411" t="str">
        <f>'[1]210 Y RFC'!C2411</f>
        <v>PLANCARTE DELGADO ELIAS</v>
      </c>
      <c r="E2411" s="28">
        <f>SUMIFS(Tabla16[TASA 16],Tabla16[NUM],Tabla1[[#This Row],[CODIGO]])</f>
        <v>0</v>
      </c>
      <c r="F2411" s="28">
        <f>SUMIFS(Tabla16[TASA 0%],Tabla16[NUM],Tabla1[[#This Row],[CODIGO]])</f>
        <v>0</v>
      </c>
      <c r="G2411" s="28">
        <f>SUMIFS(Tabla16[[EXENTO ]],Tabla16[NUM],Tabla1[[#This Row],[CODIGO]])</f>
        <v>0</v>
      </c>
      <c r="H2411" s="28">
        <f>SUMIFS(Tabla16[IVA],Tabla16[NUM],Tabla1[[#This Row],[CODIGO]])</f>
        <v>0</v>
      </c>
      <c r="I2411" s="28">
        <f>SUMIFS(Tabla16[ISR RET.],Tabla16[NUM],Tabla1[[#This Row],[CODIGO]])</f>
        <v>0</v>
      </c>
      <c r="J2411" s="28">
        <f>SUMIFS(Tabla16[IVA RET.],Tabla16[NUM],Tabla1[[#This Row],[CODIGO]])</f>
        <v>0</v>
      </c>
      <c r="K2411" t="str">
        <f>FIXED(Tabla1[[#This Row],[TASA 16%]],0)</f>
        <v>0</v>
      </c>
      <c r="L2411" t="str">
        <f>FIXED(Tabla1[[#This Row],[TASA 0%]],0)</f>
        <v>0</v>
      </c>
      <c r="M2411" t="str">
        <f>FIXED(Tabla1[[#This Row],[TASA EXE.]],0)</f>
        <v>0</v>
      </c>
      <c r="N2411" t="str">
        <f>FIXED(Tabla1[[#This Row],[IVA]],0)</f>
        <v>0</v>
      </c>
      <c r="O2411" t="str">
        <f>FIXED(Tabla1[[#This Row],[ISR RET]],0)</f>
        <v>0</v>
      </c>
      <c r="P2411" t="str">
        <f>FIXED(Tabla1[[#This Row],[IVA RET]],0)</f>
        <v>0</v>
      </c>
      <c r="R2411" s="35">
        <f>Tabla1[[#This Row],[TASA 16]]*16%</f>
        <v>0</v>
      </c>
    </row>
    <row r="2412" spans="2:20" x14ac:dyDescent="0.25">
      <c r="B2412" t="str">
        <f>'[1]210 Y RFC'!A2412</f>
        <v>ROBR910921DY0</v>
      </c>
      <c r="C2412" t="str">
        <f>'[1]210 Y RFC'!B2412</f>
        <v>210-2409</v>
      </c>
      <c r="D2412" t="str">
        <f>'[1]210 Y RFC'!C2412</f>
        <v>ROCHA BRAVO RODOLFO</v>
      </c>
      <c r="E2412" s="28">
        <f>SUMIFS(Tabla16[TASA 16],Tabla16[NUM],Tabla1[[#This Row],[CODIGO]])</f>
        <v>0</v>
      </c>
      <c r="F2412" s="28">
        <f>SUMIFS(Tabla16[TASA 0%],Tabla16[NUM],Tabla1[[#This Row],[CODIGO]])</f>
        <v>0</v>
      </c>
      <c r="G2412" s="28">
        <f>SUMIFS(Tabla16[[EXENTO ]],Tabla16[NUM],Tabla1[[#This Row],[CODIGO]])</f>
        <v>0</v>
      </c>
      <c r="H2412" s="28">
        <f>SUMIFS(Tabla16[IVA],Tabla16[NUM],Tabla1[[#This Row],[CODIGO]])</f>
        <v>0</v>
      </c>
      <c r="I2412" s="28">
        <f>SUMIFS(Tabla16[ISR RET.],Tabla16[NUM],Tabla1[[#This Row],[CODIGO]])</f>
        <v>0</v>
      </c>
      <c r="J2412" s="28">
        <f>SUMIFS(Tabla16[IVA RET.],Tabla16[NUM],Tabla1[[#This Row],[CODIGO]])</f>
        <v>0</v>
      </c>
      <c r="K2412" t="str">
        <f>FIXED(Tabla1[[#This Row],[TASA 16%]],0)</f>
        <v>0</v>
      </c>
      <c r="L2412" t="str">
        <f>FIXED(Tabla1[[#This Row],[TASA 0%]],0)</f>
        <v>0</v>
      </c>
      <c r="M2412" t="str">
        <f>FIXED(Tabla1[[#This Row],[TASA EXE.]],0)</f>
        <v>0</v>
      </c>
      <c r="N2412" t="str">
        <f>FIXED(Tabla1[[#This Row],[IVA]],0)</f>
        <v>0</v>
      </c>
      <c r="O2412" t="str">
        <f>FIXED(Tabla1[[#This Row],[ISR RET]],0)</f>
        <v>0</v>
      </c>
      <c r="P2412" t="str">
        <f>FIXED(Tabla1[[#This Row],[IVA RET]],0)</f>
        <v>0</v>
      </c>
      <c r="R2412" s="35">
        <f>Tabla1[[#This Row],[TASA 16]]*16%</f>
        <v>0</v>
      </c>
      <c r="T2412" s="67"/>
    </row>
    <row r="2413" spans="2:20" x14ac:dyDescent="0.25">
      <c r="B2413" t="str">
        <f>'[1]210 Y RFC'!A2413</f>
        <v>EYP0304227R4</v>
      </c>
      <c r="C2413" t="str">
        <f>'[1]210 Y RFC'!B2413</f>
        <v>210-2410</v>
      </c>
      <c r="D2413" t="str">
        <f>'[1]210 Y RFC'!C2413</f>
        <v>EYPRO SA DE CV</v>
      </c>
      <c r="E2413" s="28">
        <f>SUMIFS(Tabla16[TASA 16],Tabla16[NUM],Tabla1[[#This Row],[CODIGO]])</f>
        <v>40092.3125</v>
      </c>
      <c r="F2413" s="28">
        <f>SUMIFS(Tabla16[TASA 0%],Tabla16[NUM],Tabla1[[#This Row],[CODIGO]])</f>
        <v>-1.2500000000272848E-2</v>
      </c>
      <c r="G2413" s="28">
        <f>SUMIFS(Tabla16[[EXENTO ]],Tabla16[NUM],Tabla1[[#This Row],[CODIGO]])</f>
        <v>0</v>
      </c>
      <c r="H2413" s="28">
        <f>SUMIFS(Tabla16[IVA],Tabla16[NUM],Tabla1[[#This Row],[CODIGO]])</f>
        <v>6414.77</v>
      </c>
      <c r="I2413" s="28">
        <f>SUMIFS(Tabla16[ISR RET.],Tabla16[NUM],Tabla1[[#This Row],[CODIGO]])</f>
        <v>0</v>
      </c>
      <c r="J2413" s="28">
        <f>SUMIFS(Tabla16[IVA RET.],Tabla16[NUM],Tabla1[[#This Row],[CODIGO]])</f>
        <v>0</v>
      </c>
      <c r="K2413" t="str">
        <f>FIXED(Tabla1[[#This Row],[TASA 16%]],0)</f>
        <v>40,092</v>
      </c>
      <c r="L2413" t="str">
        <f>FIXED(Tabla1[[#This Row],[TASA 0%]],0)</f>
        <v>0</v>
      </c>
      <c r="M2413" t="str">
        <f>FIXED(Tabla1[[#This Row],[TASA EXE.]],0)</f>
        <v>0</v>
      </c>
      <c r="N2413" t="str">
        <f>FIXED(Tabla1[[#This Row],[IVA]],0)</f>
        <v>6,415</v>
      </c>
      <c r="O2413" t="str">
        <f>FIXED(Tabla1[[#This Row],[ISR RET]],0)</f>
        <v>0</v>
      </c>
      <c r="P2413" t="str">
        <f>FIXED(Tabla1[[#This Row],[IVA RET]],0)</f>
        <v>0</v>
      </c>
      <c r="R2413" s="35">
        <f>Tabla1[[#This Row],[TASA 16]]*16%</f>
        <v>6414.72</v>
      </c>
    </row>
    <row r="2414" spans="2:20" x14ac:dyDescent="0.25">
      <c r="B2414" t="str">
        <f>'[1]210 Y RFC'!A2414</f>
        <v>GME050914N71</v>
      </c>
      <c r="C2414" t="str">
        <f>'[1]210 Y RFC'!B2414</f>
        <v>210-2411</v>
      </c>
      <c r="D2414" t="str">
        <f>'[1]210 Y RFC'!C2414</f>
        <v>GOLDENSTAR DE MEXICO SA DE CV</v>
      </c>
      <c r="E2414" s="28">
        <f>SUMIFS(Tabla16[TASA 16],Tabla16[NUM],Tabla1[[#This Row],[CODIGO]])</f>
        <v>0</v>
      </c>
      <c r="F2414" s="28">
        <f>SUMIFS(Tabla16[TASA 0%],Tabla16[NUM],Tabla1[[#This Row],[CODIGO]])</f>
        <v>0</v>
      </c>
      <c r="G2414" s="28">
        <f>SUMIFS(Tabla16[[EXENTO ]],Tabla16[NUM],Tabla1[[#This Row],[CODIGO]])</f>
        <v>0</v>
      </c>
      <c r="H2414" s="28">
        <f>SUMIFS(Tabla16[IVA],Tabla16[NUM],Tabla1[[#This Row],[CODIGO]])</f>
        <v>0</v>
      </c>
      <c r="I2414" s="28">
        <f>SUMIFS(Tabla16[ISR RET.],Tabla16[NUM],Tabla1[[#This Row],[CODIGO]])</f>
        <v>0</v>
      </c>
      <c r="J2414" s="28">
        <f>SUMIFS(Tabla16[IVA RET.],Tabla16[NUM],Tabla1[[#This Row],[CODIGO]])</f>
        <v>0</v>
      </c>
      <c r="K2414" t="str">
        <f>FIXED(Tabla1[[#This Row],[TASA 16%]],0)</f>
        <v>0</v>
      </c>
      <c r="L2414" t="str">
        <f>FIXED(Tabla1[[#This Row],[TASA 0%]],0)</f>
        <v>0</v>
      </c>
      <c r="M2414" t="str">
        <f>FIXED(Tabla1[[#This Row],[TASA EXE.]],0)</f>
        <v>0</v>
      </c>
      <c r="N2414" t="str">
        <f>FIXED(Tabla1[[#This Row],[IVA]],0)</f>
        <v>0</v>
      </c>
      <c r="O2414" t="str">
        <f>FIXED(Tabla1[[#This Row],[ISR RET]],0)</f>
        <v>0</v>
      </c>
      <c r="P2414" t="str">
        <f>FIXED(Tabla1[[#This Row],[IVA RET]],0)</f>
        <v>0</v>
      </c>
      <c r="R2414" s="35">
        <f>Tabla1[[#This Row],[TASA 16]]*16%</f>
        <v>0</v>
      </c>
    </row>
    <row r="2415" spans="2:20" x14ac:dyDescent="0.25">
      <c r="B2415" t="str">
        <f>'[1]210 Y RFC'!A2415</f>
        <v>AAJO791001I47</v>
      </c>
      <c r="C2415" t="str">
        <f>'[1]210 Y RFC'!B2415</f>
        <v>210-2412</v>
      </c>
      <c r="D2415" t="str">
        <f>'[1]210 Y RFC'!C2415</f>
        <v>ARAIZA JIMENEZ OSCAR</v>
      </c>
      <c r="E2415" s="28">
        <f>SUMIFS(Tabla16[TASA 16],Tabla16[NUM],Tabla1[[#This Row],[CODIGO]])</f>
        <v>0</v>
      </c>
      <c r="F2415" s="28">
        <f>SUMIFS(Tabla16[TASA 0%],Tabla16[NUM],Tabla1[[#This Row],[CODIGO]])</f>
        <v>0</v>
      </c>
      <c r="G2415" s="28">
        <f>SUMIFS(Tabla16[[EXENTO ]],Tabla16[NUM],Tabla1[[#This Row],[CODIGO]])</f>
        <v>0</v>
      </c>
      <c r="H2415" s="28">
        <f>SUMIFS(Tabla16[IVA],Tabla16[NUM],Tabla1[[#This Row],[CODIGO]])</f>
        <v>0</v>
      </c>
      <c r="I2415" s="28">
        <f>SUMIFS(Tabla16[ISR RET.],Tabla16[NUM],Tabla1[[#This Row],[CODIGO]])</f>
        <v>0</v>
      </c>
      <c r="J2415" s="28">
        <f>SUMIFS(Tabla16[IVA RET.],Tabla16[NUM],Tabla1[[#This Row],[CODIGO]])</f>
        <v>0</v>
      </c>
      <c r="K2415" t="str">
        <f>FIXED(Tabla1[[#This Row],[TASA 16%]],0)</f>
        <v>0</v>
      </c>
      <c r="L2415" t="str">
        <f>FIXED(Tabla1[[#This Row],[TASA 0%]],0)</f>
        <v>0</v>
      </c>
      <c r="M2415" t="str">
        <f>FIXED(Tabla1[[#This Row],[TASA EXE.]],0)</f>
        <v>0</v>
      </c>
      <c r="N2415" t="str">
        <f>FIXED(Tabla1[[#This Row],[IVA]],0)</f>
        <v>0</v>
      </c>
      <c r="O2415" t="str">
        <f>FIXED(Tabla1[[#This Row],[ISR RET]],0)</f>
        <v>0</v>
      </c>
      <c r="P2415" t="str">
        <f>FIXED(Tabla1[[#This Row],[IVA RET]],0)</f>
        <v>0</v>
      </c>
      <c r="R2415" s="35">
        <f>Tabla1[[#This Row],[TASA 16]]*16%</f>
        <v>0</v>
      </c>
    </row>
    <row r="2416" spans="2:20" x14ac:dyDescent="0.25">
      <c r="B2416" t="str">
        <f>'[1]210 Y RFC'!A2416</f>
        <v>AAAC851110UM1</v>
      </c>
      <c r="C2416" t="str">
        <f>'[1]210 Y RFC'!B2416</f>
        <v>210-2413</v>
      </c>
      <c r="D2416" t="str">
        <f>'[1]210 Y RFC'!C2416</f>
        <v>ALVAREZ AYALA CINDY NALLELI</v>
      </c>
      <c r="E2416" s="28">
        <f>SUMIFS(Tabla16[TASA 16],Tabla16[NUM],Tabla1[[#This Row],[CODIGO]])</f>
        <v>0</v>
      </c>
      <c r="F2416" s="28">
        <f>SUMIFS(Tabla16[TASA 0%],Tabla16[NUM],Tabla1[[#This Row],[CODIGO]])</f>
        <v>0</v>
      </c>
      <c r="G2416" s="28">
        <f>SUMIFS(Tabla16[[EXENTO ]],Tabla16[NUM],Tabla1[[#This Row],[CODIGO]])</f>
        <v>0</v>
      </c>
      <c r="H2416" s="28">
        <f>SUMIFS(Tabla16[IVA],Tabla16[NUM],Tabla1[[#This Row],[CODIGO]])</f>
        <v>0</v>
      </c>
      <c r="I2416" s="28">
        <f>SUMIFS(Tabla16[ISR RET.],Tabla16[NUM],Tabla1[[#This Row],[CODIGO]])</f>
        <v>0</v>
      </c>
      <c r="J2416" s="28">
        <f>SUMIFS(Tabla16[IVA RET.],Tabla16[NUM],Tabla1[[#This Row],[CODIGO]])</f>
        <v>0</v>
      </c>
      <c r="K2416" t="str">
        <f>FIXED(Tabla1[[#This Row],[TASA 16%]],0)</f>
        <v>0</v>
      </c>
      <c r="L2416" t="str">
        <f>FIXED(Tabla1[[#This Row],[TASA 0%]],0)</f>
        <v>0</v>
      </c>
      <c r="M2416" t="str">
        <f>FIXED(Tabla1[[#This Row],[TASA EXE.]],0)</f>
        <v>0</v>
      </c>
      <c r="N2416" t="str">
        <f>FIXED(Tabla1[[#This Row],[IVA]],0)</f>
        <v>0</v>
      </c>
      <c r="O2416" t="str">
        <f>FIXED(Tabla1[[#This Row],[ISR RET]],0)</f>
        <v>0</v>
      </c>
      <c r="P2416" t="str">
        <f>FIXED(Tabla1[[#This Row],[IVA RET]],0)</f>
        <v>0</v>
      </c>
      <c r="R2416" s="35">
        <f>Tabla1[[#This Row],[TASA 16]]*16%</f>
        <v>0</v>
      </c>
    </row>
    <row r="2417" spans="2:20" x14ac:dyDescent="0.25">
      <c r="B2417" t="str">
        <f>'[1]210 Y RFC'!A2417</f>
        <v>LUVH9209292EA</v>
      </c>
      <c r="C2417" t="str">
        <f>'[1]210 Y RFC'!B2417</f>
        <v>210-2414</v>
      </c>
      <c r="D2417" t="str">
        <f>'[1]210 Y RFC'!C2417</f>
        <v>LUPERCIO VAZQUEZ HAZIEL</v>
      </c>
      <c r="E2417" s="28">
        <f>SUMIFS(Tabla16[TASA 16],Tabla16[NUM],Tabla1[[#This Row],[CODIGO]])</f>
        <v>0</v>
      </c>
      <c r="F2417" s="28">
        <f>SUMIFS(Tabla16[TASA 0%],Tabla16[NUM],Tabla1[[#This Row],[CODIGO]])</f>
        <v>0</v>
      </c>
      <c r="G2417" s="28">
        <f>SUMIFS(Tabla16[[EXENTO ]],Tabla16[NUM],Tabla1[[#This Row],[CODIGO]])</f>
        <v>0</v>
      </c>
      <c r="H2417" s="28">
        <f>SUMIFS(Tabla16[IVA],Tabla16[NUM],Tabla1[[#This Row],[CODIGO]])</f>
        <v>0</v>
      </c>
      <c r="I2417" s="28">
        <f>SUMIFS(Tabla16[ISR RET.],Tabla16[NUM],Tabla1[[#This Row],[CODIGO]])</f>
        <v>0</v>
      </c>
      <c r="J2417" s="28">
        <f>SUMIFS(Tabla16[IVA RET.],Tabla16[NUM],Tabla1[[#This Row],[CODIGO]])</f>
        <v>0</v>
      </c>
      <c r="K2417" t="str">
        <f>FIXED(Tabla1[[#This Row],[TASA 16%]],0)</f>
        <v>0</v>
      </c>
      <c r="L2417" t="str">
        <f>FIXED(Tabla1[[#This Row],[TASA 0%]],0)</f>
        <v>0</v>
      </c>
      <c r="M2417" t="str">
        <f>FIXED(Tabla1[[#This Row],[TASA EXE.]],0)</f>
        <v>0</v>
      </c>
      <c r="N2417" t="str">
        <f>FIXED(Tabla1[[#This Row],[IVA]],0)</f>
        <v>0</v>
      </c>
      <c r="O2417" t="str">
        <f>FIXED(Tabla1[[#This Row],[ISR RET]],0)</f>
        <v>0</v>
      </c>
      <c r="P2417" t="str">
        <f>FIXED(Tabla1[[#This Row],[IVA RET]],0)</f>
        <v>0</v>
      </c>
      <c r="R2417" s="35">
        <f>Tabla1[[#This Row],[TASA 16]]*16%</f>
        <v>0</v>
      </c>
    </row>
    <row r="2418" spans="2:20" x14ac:dyDescent="0.25">
      <c r="B2418" t="str">
        <f>'[1]210 Y RFC'!A2418</f>
        <v>MUS920319AA2</v>
      </c>
      <c r="C2418" t="str">
        <f>'[1]210 Y RFC'!B2418</f>
        <v>210-2415</v>
      </c>
      <c r="D2418" t="str">
        <f>'[1]210 Y RFC'!C2418</f>
        <v>MADERAS UTILES SUCSRS SA DE CV</v>
      </c>
      <c r="E2418" s="28">
        <f>SUMIFS(Tabla16[TASA 16],Tabla16[NUM],Tabla1[[#This Row],[CODIGO]])</f>
        <v>0</v>
      </c>
      <c r="F2418" s="28">
        <f>SUMIFS(Tabla16[TASA 0%],Tabla16[NUM],Tabla1[[#This Row],[CODIGO]])</f>
        <v>0</v>
      </c>
      <c r="G2418" s="28">
        <f>SUMIFS(Tabla16[[EXENTO ]],Tabla16[NUM],Tabla1[[#This Row],[CODIGO]])</f>
        <v>0</v>
      </c>
      <c r="H2418" s="28">
        <f>SUMIFS(Tabla16[IVA],Tabla16[NUM],Tabla1[[#This Row],[CODIGO]])</f>
        <v>0</v>
      </c>
      <c r="I2418" s="28">
        <f>SUMIFS(Tabla16[ISR RET.],Tabla16[NUM],Tabla1[[#This Row],[CODIGO]])</f>
        <v>0</v>
      </c>
      <c r="J2418" s="28">
        <f>SUMIFS(Tabla16[IVA RET.],Tabla16[NUM],Tabla1[[#This Row],[CODIGO]])</f>
        <v>0</v>
      </c>
      <c r="K2418" t="str">
        <f>FIXED(Tabla1[[#This Row],[TASA 16%]],0)</f>
        <v>0</v>
      </c>
      <c r="L2418" t="str">
        <f>FIXED(Tabla1[[#This Row],[TASA 0%]],0)</f>
        <v>0</v>
      </c>
      <c r="M2418" t="str">
        <f>FIXED(Tabla1[[#This Row],[TASA EXE.]],0)</f>
        <v>0</v>
      </c>
      <c r="N2418" t="str">
        <f>FIXED(Tabla1[[#This Row],[IVA]],0)</f>
        <v>0</v>
      </c>
      <c r="O2418" t="str">
        <f>FIXED(Tabla1[[#This Row],[ISR RET]],0)</f>
        <v>0</v>
      </c>
      <c r="P2418" t="str">
        <f>FIXED(Tabla1[[#This Row],[IVA RET]],0)</f>
        <v>0</v>
      </c>
      <c r="R2418" s="35">
        <f>Tabla1[[#This Row],[TASA 16]]*16%</f>
        <v>0</v>
      </c>
    </row>
    <row r="2419" spans="2:20" x14ac:dyDescent="0.25">
      <c r="B2419" t="str">
        <f>'[1]210 Y RFC'!A2419</f>
        <v>IPR070503F10</v>
      </c>
      <c r="C2419" t="str">
        <f>'[1]210 Y RFC'!B2419</f>
        <v>210-2416</v>
      </c>
      <c r="D2419" t="str">
        <f>'[1]210 Y RFC'!C2419</f>
        <v>INCREDIBLE PRODUCTS SA DE CV</v>
      </c>
      <c r="E2419" s="28">
        <f>SUMIFS(Tabla16[TASA 16],Tabla16[NUM],Tabla1[[#This Row],[CODIGO]])</f>
        <v>0</v>
      </c>
      <c r="F2419" s="28">
        <f>SUMIFS(Tabla16[TASA 0%],Tabla16[NUM],Tabla1[[#This Row],[CODIGO]])</f>
        <v>0</v>
      </c>
      <c r="G2419" s="28">
        <f>SUMIFS(Tabla16[[EXENTO ]],Tabla16[NUM],Tabla1[[#This Row],[CODIGO]])</f>
        <v>0</v>
      </c>
      <c r="H2419" s="28">
        <f>SUMIFS(Tabla16[IVA],Tabla16[NUM],Tabla1[[#This Row],[CODIGO]])</f>
        <v>0</v>
      </c>
      <c r="I2419" s="28">
        <f>SUMIFS(Tabla16[ISR RET.],Tabla16[NUM],Tabla1[[#This Row],[CODIGO]])</f>
        <v>0</v>
      </c>
      <c r="J2419" s="28">
        <f>SUMIFS(Tabla16[IVA RET.],Tabla16[NUM],Tabla1[[#This Row],[CODIGO]])</f>
        <v>0</v>
      </c>
      <c r="K2419" t="str">
        <f>FIXED(Tabla1[[#This Row],[TASA 16%]],0)</f>
        <v>0</v>
      </c>
      <c r="L2419" t="str">
        <f>FIXED(Tabla1[[#This Row],[TASA 0%]],0)</f>
        <v>0</v>
      </c>
      <c r="M2419" t="str">
        <f>FIXED(Tabla1[[#This Row],[TASA EXE.]],0)</f>
        <v>0</v>
      </c>
      <c r="N2419" t="str">
        <f>FIXED(Tabla1[[#This Row],[IVA]],0)</f>
        <v>0</v>
      </c>
      <c r="O2419" t="str">
        <f>FIXED(Tabla1[[#This Row],[ISR RET]],0)</f>
        <v>0</v>
      </c>
      <c r="P2419" t="str">
        <f>FIXED(Tabla1[[#This Row],[IVA RET]],0)</f>
        <v>0</v>
      </c>
      <c r="R2419" s="35">
        <f>Tabla1[[#This Row],[TASA 16]]*16%</f>
        <v>0</v>
      </c>
    </row>
    <row r="2420" spans="2:20" x14ac:dyDescent="0.25">
      <c r="B2420" t="str">
        <f>'[1]210 Y RFC'!A2420</f>
        <v>VAGJ790620EQ9</v>
      </c>
      <c r="C2420" t="str">
        <f>'[1]210 Y RFC'!B2420</f>
        <v>210-2417</v>
      </c>
      <c r="D2420" t="str">
        <f>'[1]210 Y RFC'!C2420</f>
        <v>VALLEJO GONZALEZ JORGE FABIAN</v>
      </c>
      <c r="E2420" s="28">
        <f>SUMIFS(Tabla16[TASA 16],Tabla16[NUM],Tabla1[[#This Row],[CODIGO]])</f>
        <v>0</v>
      </c>
      <c r="F2420" s="28">
        <f>SUMIFS(Tabla16[TASA 0%],Tabla16[NUM],Tabla1[[#This Row],[CODIGO]])</f>
        <v>0</v>
      </c>
      <c r="G2420" s="28">
        <f>SUMIFS(Tabla16[[EXENTO ]],Tabla16[NUM],Tabla1[[#This Row],[CODIGO]])</f>
        <v>0</v>
      </c>
      <c r="H2420" s="28">
        <f>SUMIFS(Tabla16[IVA],Tabla16[NUM],Tabla1[[#This Row],[CODIGO]])</f>
        <v>0</v>
      </c>
      <c r="I2420" s="28">
        <f>SUMIFS(Tabla16[ISR RET.],Tabla16[NUM],Tabla1[[#This Row],[CODIGO]])</f>
        <v>0</v>
      </c>
      <c r="J2420" s="28">
        <f>SUMIFS(Tabla16[IVA RET.],Tabla16[NUM],Tabla1[[#This Row],[CODIGO]])</f>
        <v>0</v>
      </c>
      <c r="K2420" t="str">
        <f>FIXED(Tabla1[[#This Row],[TASA 16%]],0)</f>
        <v>0</v>
      </c>
      <c r="L2420" t="str">
        <f>FIXED(Tabla1[[#This Row],[TASA 0%]],0)</f>
        <v>0</v>
      </c>
      <c r="M2420" t="str">
        <f>FIXED(Tabla1[[#This Row],[TASA EXE.]],0)</f>
        <v>0</v>
      </c>
      <c r="N2420" t="str">
        <f>FIXED(Tabla1[[#This Row],[IVA]],0)</f>
        <v>0</v>
      </c>
      <c r="O2420" t="str">
        <f>FIXED(Tabla1[[#This Row],[ISR RET]],0)</f>
        <v>0</v>
      </c>
      <c r="P2420" t="str">
        <f>FIXED(Tabla1[[#This Row],[IVA RET]],0)</f>
        <v>0</v>
      </c>
      <c r="R2420" s="35">
        <f>Tabla1[[#This Row],[TASA 16]]*16%</f>
        <v>0</v>
      </c>
    </row>
    <row r="2421" spans="2:20" x14ac:dyDescent="0.25">
      <c r="B2421" t="str">
        <f>'[1]210 Y RFC'!A2421</f>
        <v>DFH0105161T9</v>
      </c>
      <c r="C2421" t="str">
        <f>'[1]210 Y RFC'!B2421</f>
        <v>210-2418</v>
      </c>
      <c r="D2421" t="str">
        <f>'[1]210 Y RFC'!C2421</f>
        <v>DISTRIBUIDOR DE FARMACIAS Y HOSPITALES SA DE CV</v>
      </c>
      <c r="E2421" s="28">
        <f>SUMIFS(Tabla16[TASA 16],Tabla16[NUM],Tabla1[[#This Row],[CODIGO]])</f>
        <v>0</v>
      </c>
      <c r="F2421" s="28">
        <f>SUMIFS(Tabla16[TASA 0%],Tabla16[NUM],Tabla1[[#This Row],[CODIGO]])</f>
        <v>0</v>
      </c>
      <c r="G2421" s="28">
        <f>SUMIFS(Tabla16[[EXENTO ]],Tabla16[NUM],Tabla1[[#This Row],[CODIGO]])</f>
        <v>0</v>
      </c>
      <c r="H2421" s="28">
        <f>SUMIFS(Tabla16[IVA],Tabla16[NUM],Tabla1[[#This Row],[CODIGO]])</f>
        <v>0</v>
      </c>
      <c r="I2421" s="28">
        <f>SUMIFS(Tabla16[ISR RET.],Tabla16[NUM],Tabla1[[#This Row],[CODIGO]])</f>
        <v>0</v>
      </c>
      <c r="J2421" s="28">
        <f>SUMIFS(Tabla16[IVA RET.],Tabla16[NUM],Tabla1[[#This Row],[CODIGO]])</f>
        <v>0</v>
      </c>
      <c r="K2421" t="str">
        <f>FIXED(Tabla1[[#This Row],[TASA 16%]],0)</f>
        <v>0</v>
      </c>
      <c r="L2421" t="str">
        <f>FIXED(Tabla1[[#This Row],[TASA 0%]],0)</f>
        <v>0</v>
      </c>
      <c r="M2421" t="str">
        <f>FIXED(Tabla1[[#This Row],[TASA EXE.]],0)</f>
        <v>0</v>
      </c>
      <c r="N2421" t="str">
        <f>FIXED(Tabla1[[#This Row],[IVA]],0)</f>
        <v>0</v>
      </c>
      <c r="O2421" t="str">
        <f>FIXED(Tabla1[[#This Row],[ISR RET]],0)</f>
        <v>0</v>
      </c>
      <c r="P2421" t="str">
        <f>FIXED(Tabla1[[#This Row],[IVA RET]],0)</f>
        <v>0</v>
      </c>
      <c r="R2421" s="35">
        <f>Tabla1[[#This Row],[TASA 16]]*16%</f>
        <v>0</v>
      </c>
    </row>
    <row r="2422" spans="2:20" x14ac:dyDescent="0.25">
      <c r="B2422" t="str">
        <f>'[1]210 Y RFC'!A2422</f>
        <v>TOLS5411099I8</v>
      </c>
      <c r="C2422" t="str">
        <f>'[1]210 Y RFC'!B2422</f>
        <v>210-2419</v>
      </c>
      <c r="D2422" t="str">
        <f>'[1]210 Y RFC'!C2422</f>
        <v>TOLEDO LOPEZ SALOME ALEJANDRO</v>
      </c>
      <c r="E2422" s="28">
        <f>SUMIFS(Tabla16[TASA 16],Tabla16[NUM],Tabla1[[#This Row],[CODIGO]])</f>
        <v>0</v>
      </c>
      <c r="F2422" s="28">
        <f>SUMIFS(Tabla16[TASA 0%],Tabla16[NUM],Tabla1[[#This Row],[CODIGO]])</f>
        <v>0</v>
      </c>
      <c r="G2422" s="28">
        <f>SUMIFS(Tabla16[[EXENTO ]],Tabla16[NUM],Tabla1[[#This Row],[CODIGO]])</f>
        <v>0</v>
      </c>
      <c r="H2422" s="28">
        <f>SUMIFS(Tabla16[IVA],Tabla16[NUM],Tabla1[[#This Row],[CODIGO]])</f>
        <v>0</v>
      </c>
      <c r="I2422" s="28">
        <f>SUMIFS(Tabla16[ISR RET.],Tabla16[NUM],Tabla1[[#This Row],[CODIGO]])</f>
        <v>0</v>
      </c>
      <c r="J2422" s="28">
        <f>SUMIFS(Tabla16[IVA RET.],Tabla16[NUM],Tabla1[[#This Row],[CODIGO]])</f>
        <v>0</v>
      </c>
      <c r="K2422" t="str">
        <f>FIXED(Tabla1[[#This Row],[TASA 16%]],0)</f>
        <v>0</v>
      </c>
      <c r="L2422" t="str">
        <f>FIXED(Tabla1[[#This Row],[TASA 0%]],0)</f>
        <v>0</v>
      </c>
      <c r="M2422" t="str">
        <f>FIXED(Tabla1[[#This Row],[TASA EXE.]],0)</f>
        <v>0</v>
      </c>
      <c r="N2422" t="str">
        <f>FIXED(Tabla1[[#This Row],[IVA]],0)</f>
        <v>0</v>
      </c>
      <c r="O2422" t="str">
        <f>FIXED(Tabla1[[#This Row],[ISR RET]],0)</f>
        <v>0</v>
      </c>
      <c r="P2422" t="str">
        <f>FIXED(Tabla1[[#This Row],[IVA RET]],0)</f>
        <v>0</v>
      </c>
      <c r="R2422" s="35">
        <f>Tabla1[[#This Row],[TASA 16]]*16%</f>
        <v>0</v>
      </c>
      <c r="T2422" s="67"/>
    </row>
    <row r="2423" spans="2:20" x14ac:dyDescent="0.25">
      <c r="B2423" t="str">
        <f>'[1]210 Y RFC'!A2423</f>
        <v>TOOF680720NK3</v>
      </c>
      <c r="C2423" t="str">
        <f>'[1]210 Y RFC'!B2423</f>
        <v>210-2420</v>
      </c>
      <c r="D2423" t="str">
        <f>'[1]210 Y RFC'!C2423</f>
        <v>TORRES ORTIZ FERNANDO</v>
      </c>
      <c r="E2423" s="28">
        <f>SUMIFS(Tabla16[TASA 16],Tabla16[NUM],Tabla1[[#This Row],[CODIGO]])</f>
        <v>362880.375</v>
      </c>
      <c r="F2423" s="28">
        <f>SUMIFS(Tabla16[TASA 0%],Tabla16[NUM],Tabla1[[#This Row],[CODIGO]])</f>
        <v>-0.10499999998137355</v>
      </c>
      <c r="G2423" s="28">
        <f>SUMIFS(Tabla16[[EXENTO ]],Tabla16[NUM],Tabla1[[#This Row],[CODIGO]])</f>
        <v>0</v>
      </c>
      <c r="H2423" s="28">
        <f>SUMIFS(Tabla16[IVA],Tabla16[NUM],Tabla1[[#This Row],[CODIGO]])</f>
        <v>58060.86</v>
      </c>
      <c r="I2423" s="28">
        <f>SUMIFS(Tabla16[ISR RET.],Tabla16[NUM],Tabla1[[#This Row],[CODIGO]])</f>
        <v>0</v>
      </c>
      <c r="J2423" s="28">
        <f>SUMIFS(Tabla16[IVA RET.],Tabla16[NUM],Tabla1[[#This Row],[CODIGO]])</f>
        <v>0</v>
      </c>
      <c r="K2423" t="str">
        <f>FIXED(Tabla1[[#This Row],[TASA 16%]],0)</f>
        <v>362,880</v>
      </c>
      <c r="L2423" t="str">
        <f>FIXED(Tabla1[[#This Row],[TASA 0%]],0)</f>
        <v>0</v>
      </c>
      <c r="M2423" t="str">
        <f>FIXED(Tabla1[[#This Row],[TASA EXE.]],0)</f>
        <v>0</v>
      </c>
      <c r="N2423" t="str">
        <f>FIXED(Tabla1[[#This Row],[IVA]],0)</f>
        <v>58,061</v>
      </c>
      <c r="O2423" t="str">
        <f>FIXED(Tabla1[[#This Row],[ISR RET]],0)</f>
        <v>0</v>
      </c>
      <c r="P2423" t="str">
        <f>FIXED(Tabla1[[#This Row],[IVA RET]],0)</f>
        <v>0</v>
      </c>
      <c r="R2423" s="35">
        <f>Tabla1[[#This Row],[TASA 16]]*16%</f>
        <v>58060.800000000003</v>
      </c>
      <c r="T2423" s="67"/>
    </row>
    <row r="2424" spans="2:20" x14ac:dyDescent="0.25">
      <c r="B2424" t="str">
        <f>'[1]210 Y RFC'!A2424</f>
        <v>DUA111110UB4</v>
      </c>
      <c r="C2424" t="str">
        <f>'[1]210 Y RFC'!B2424</f>
        <v>210-2421</v>
      </c>
      <c r="D2424" t="str">
        <f>'[1]210 Y RFC'!C2424</f>
        <v>DUADIN S DE RL DE CV</v>
      </c>
      <c r="E2424" s="28">
        <f>SUMIFS(Tabla16[TASA 16],Tabla16[NUM],Tabla1[[#This Row],[CODIGO]])</f>
        <v>5256</v>
      </c>
      <c r="F2424" s="28">
        <f>SUMIFS(Tabla16[TASA 0%],Tabla16[NUM],Tabla1[[#This Row],[CODIGO]])</f>
        <v>0</v>
      </c>
      <c r="G2424" s="28">
        <f>SUMIFS(Tabla16[[EXENTO ]],Tabla16[NUM],Tabla1[[#This Row],[CODIGO]])</f>
        <v>0</v>
      </c>
      <c r="H2424" s="28">
        <f>SUMIFS(Tabla16[IVA],Tabla16[NUM],Tabla1[[#This Row],[CODIGO]])</f>
        <v>840.96</v>
      </c>
      <c r="I2424" s="28">
        <f>SUMIFS(Tabla16[ISR RET.],Tabla16[NUM],Tabla1[[#This Row],[CODIGO]])</f>
        <v>0</v>
      </c>
      <c r="J2424" s="28">
        <f>SUMIFS(Tabla16[IVA RET.],Tabla16[NUM],Tabla1[[#This Row],[CODIGO]])</f>
        <v>0</v>
      </c>
      <c r="K2424" t="str">
        <f>FIXED(Tabla1[[#This Row],[TASA 16%]],0)</f>
        <v>5,256</v>
      </c>
      <c r="L2424" t="str">
        <f>FIXED(Tabla1[[#This Row],[TASA 0%]],0)</f>
        <v>0</v>
      </c>
      <c r="M2424" t="str">
        <f>FIXED(Tabla1[[#This Row],[TASA EXE.]],0)</f>
        <v>0</v>
      </c>
      <c r="N2424" t="str">
        <f>FIXED(Tabla1[[#This Row],[IVA]],0)</f>
        <v>841</v>
      </c>
      <c r="O2424" t="str">
        <f>FIXED(Tabla1[[#This Row],[ISR RET]],0)</f>
        <v>0</v>
      </c>
      <c r="P2424" t="str">
        <f>FIXED(Tabla1[[#This Row],[IVA RET]],0)</f>
        <v>0</v>
      </c>
      <c r="R2424" s="35">
        <f>Tabla1[[#This Row],[TASA 16]]*16%</f>
        <v>840.96</v>
      </c>
    </row>
    <row r="2425" spans="2:20" x14ac:dyDescent="0.25">
      <c r="B2425" t="str">
        <f>'[1]210 Y RFC'!A2425</f>
        <v>CAAA9301223S0</v>
      </c>
      <c r="C2425" t="str">
        <f>'[1]210 Y RFC'!B2425</f>
        <v>210-2422</v>
      </c>
      <c r="D2425" t="str">
        <f>'[1]210 Y RFC'!C2425</f>
        <v>CHAVEZ ALEJO ANDREA TERESITA</v>
      </c>
      <c r="E2425" s="28">
        <f>SUMIFS(Tabla16[TASA 16],Tabla16[NUM],Tabla1[[#This Row],[CODIGO]])</f>
        <v>0</v>
      </c>
      <c r="F2425" s="28">
        <f>SUMIFS(Tabla16[TASA 0%],Tabla16[NUM],Tabla1[[#This Row],[CODIGO]])</f>
        <v>0</v>
      </c>
      <c r="G2425" s="28">
        <f>SUMIFS(Tabla16[[EXENTO ]],Tabla16[NUM],Tabla1[[#This Row],[CODIGO]])</f>
        <v>0</v>
      </c>
      <c r="H2425" s="28">
        <f>SUMIFS(Tabla16[IVA],Tabla16[NUM],Tabla1[[#This Row],[CODIGO]])</f>
        <v>0</v>
      </c>
      <c r="I2425" s="28">
        <f>SUMIFS(Tabla16[ISR RET.],Tabla16[NUM],Tabla1[[#This Row],[CODIGO]])</f>
        <v>0</v>
      </c>
      <c r="J2425" s="28">
        <f>SUMIFS(Tabla16[IVA RET.],Tabla16[NUM],Tabla1[[#This Row],[CODIGO]])</f>
        <v>0</v>
      </c>
      <c r="K2425" t="str">
        <f>FIXED(Tabla1[[#This Row],[TASA 16%]],0)</f>
        <v>0</v>
      </c>
      <c r="L2425" t="str">
        <f>FIXED(Tabla1[[#This Row],[TASA 0%]],0)</f>
        <v>0</v>
      </c>
      <c r="M2425" t="str">
        <f>FIXED(Tabla1[[#This Row],[TASA EXE.]],0)</f>
        <v>0</v>
      </c>
      <c r="N2425" t="str">
        <f>FIXED(Tabla1[[#This Row],[IVA]],0)</f>
        <v>0</v>
      </c>
      <c r="O2425" t="str">
        <f>FIXED(Tabla1[[#This Row],[ISR RET]],0)</f>
        <v>0</v>
      </c>
      <c r="P2425" t="str">
        <f>FIXED(Tabla1[[#This Row],[IVA RET]],0)</f>
        <v>0</v>
      </c>
      <c r="R2425" s="35">
        <f>Tabla1[[#This Row],[TASA 16]]*16%</f>
        <v>0</v>
      </c>
    </row>
    <row r="2426" spans="2:20" x14ac:dyDescent="0.25">
      <c r="B2426" t="str">
        <f>'[1]210 Y RFC'!A2426</f>
        <v>PRM0001178IA</v>
      </c>
      <c r="C2426" t="str">
        <f>'[1]210 Y RFC'!B2426</f>
        <v>210-2423</v>
      </c>
      <c r="D2426" t="str">
        <f>'[1]210 Y RFC'!C2426</f>
        <v>PLASTICOS RODOLFO MOJARRO SA DE CV</v>
      </c>
      <c r="E2426" s="28">
        <f>SUMIFS(Tabla16[TASA 16],Tabla16[NUM],Tabla1[[#This Row],[CODIGO]])</f>
        <v>0</v>
      </c>
      <c r="F2426" s="28">
        <f>SUMIFS(Tabla16[TASA 0%],Tabla16[NUM],Tabla1[[#This Row],[CODIGO]])</f>
        <v>0</v>
      </c>
      <c r="G2426" s="28">
        <f>SUMIFS(Tabla16[[EXENTO ]],Tabla16[NUM],Tabla1[[#This Row],[CODIGO]])</f>
        <v>0</v>
      </c>
      <c r="H2426" s="28">
        <f>SUMIFS(Tabla16[IVA],Tabla16[NUM],Tabla1[[#This Row],[CODIGO]])</f>
        <v>0</v>
      </c>
      <c r="I2426" s="28">
        <f>SUMIFS(Tabla16[ISR RET.],Tabla16[NUM],Tabla1[[#This Row],[CODIGO]])</f>
        <v>0</v>
      </c>
      <c r="J2426" s="28">
        <f>SUMIFS(Tabla16[IVA RET.],Tabla16[NUM],Tabla1[[#This Row],[CODIGO]])</f>
        <v>0</v>
      </c>
      <c r="K2426" t="str">
        <f>FIXED(Tabla1[[#This Row],[TASA 16%]],0)</f>
        <v>0</v>
      </c>
      <c r="L2426" t="str">
        <f>FIXED(Tabla1[[#This Row],[TASA 0%]],0)</f>
        <v>0</v>
      </c>
      <c r="M2426" t="str">
        <f>FIXED(Tabla1[[#This Row],[TASA EXE.]],0)</f>
        <v>0</v>
      </c>
      <c r="N2426" t="str">
        <f>FIXED(Tabla1[[#This Row],[IVA]],0)</f>
        <v>0</v>
      </c>
      <c r="O2426" t="str">
        <f>FIXED(Tabla1[[#This Row],[ISR RET]],0)</f>
        <v>0</v>
      </c>
      <c r="P2426" t="str">
        <f>FIXED(Tabla1[[#This Row],[IVA RET]],0)</f>
        <v>0</v>
      </c>
      <c r="R2426" s="35">
        <f>Tabla1[[#This Row],[TASA 16]]*16%</f>
        <v>0</v>
      </c>
    </row>
    <row r="2427" spans="2:20" x14ac:dyDescent="0.25">
      <c r="B2427" t="str">
        <f>'[1]210 Y RFC'!A2427</f>
        <v>PAM1007234H1</v>
      </c>
      <c r="C2427" t="str">
        <f>'[1]210 Y RFC'!B2427</f>
        <v>210-2424</v>
      </c>
      <c r="D2427" t="str">
        <f>'[1]210 Y RFC'!C2427</f>
        <v>PRODUCTOS AMBERES SA DE CV</v>
      </c>
      <c r="E2427" s="28">
        <f>SUMIFS(Tabla16[TASA 16],Tabla16[NUM],Tabla1[[#This Row],[CODIGO]])</f>
        <v>0</v>
      </c>
      <c r="F2427" s="28">
        <f>SUMIFS(Tabla16[TASA 0%],Tabla16[NUM],Tabla1[[#This Row],[CODIGO]])</f>
        <v>0</v>
      </c>
      <c r="G2427" s="28">
        <f>SUMIFS(Tabla16[[EXENTO ]],Tabla16[NUM],Tabla1[[#This Row],[CODIGO]])</f>
        <v>0</v>
      </c>
      <c r="H2427" s="28">
        <f>SUMIFS(Tabla16[IVA],Tabla16[NUM],Tabla1[[#This Row],[CODIGO]])</f>
        <v>0</v>
      </c>
      <c r="I2427" s="28">
        <f>SUMIFS(Tabla16[ISR RET.],Tabla16[NUM],Tabla1[[#This Row],[CODIGO]])</f>
        <v>0</v>
      </c>
      <c r="J2427" s="28">
        <f>SUMIFS(Tabla16[IVA RET.],Tabla16[NUM],Tabla1[[#This Row],[CODIGO]])</f>
        <v>0</v>
      </c>
      <c r="K2427" t="str">
        <f>FIXED(Tabla1[[#This Row],[TASA 16%]],0)</f>
        <v>0</v>
      </c>
      <c r="L2427" t="str">
        <f>FIXED(Tabla1[[#This Row],[TASA 0%]],0)</f>
        <v>0</v>
      </c>
      <c r="M2427" t="str">
        <f>FIXED(Tabla1[[#This Row],[TASA EXE.]],0)</f>
        <v>0</v>
      </c>
      <c r="N2427" t="str">
        <f>FIXED(Tabla1[[#This Row],[IVA]],0)</f>
        <v>0</v>
      </c>
      <c r="O2427" t="str">
        <f>FIXED(Tabla1[[#This Row],[ISR RET]],0)</f>
        <v>0</v>
      </c>
      <c r="P2427" t="str">
        <f>FIXED(Tabla1[[#This Row],[IVA RET]],0)</f>
        <v>0</v>
      </c>
      <c r="R2427" s="35">
        <f>Tabla1[[#This Row],[TASA 16]]*16%</f>
        <v>0</v>
      </c>
    </row>
    <row r="2428" spans="2:20" x14ac:dyDescent="0.25">
      <c r="B2428" t="str">
        <f>'[1]210 Y RFC'!A2428</f>
        <v>RDC9901227Y5</v>
      </c>
      <c r="C2428" t="str">
        <f>'[1]210 Y RFC'!B2428</f>
        <v>210-2425</v>
      </c>
      <c r="D2428" t="str">
        <f>'[1]210 Y RFC'!C2428</f>
        <v>RENO DISTRIBUCIONES COMERCIALES SA DE CV</v>
      </c>
      <c r="E2428" s="28">
        <f>SUMIFS(Tabla16[TASA 16],Tabla16[NUM],Tabla1[[#This Row],[CODIGO]])</f>
        <v>0</v>
      </c>
      <c r="F2428" s="28">
        <f>SUMIFS(Tabla16[TASA 0%],Tabla16[NUM],Tabla1[[#This Row],[CODIGO]])</f>
        <v>0</v>
      </c>
      <c r="G2428" s="28">
        <f>SUMIFS(Tabla16[[EXENTO ]],Tabla16[NUM],Tabla1[[#This Row],[CODIGO]])</f>
        <v>0</v>
      </c>
      <c r="H2428" s="28">
        <f>SUMIFS(Tabla16[IVA],Tabla16[NUM],Tabla1[[#This Row],[CODIGO]])</f>
        <v>0</v>
      </c>
      <c r="I2428" s="28">
        <f>SUMIFS(Tabla16[ISR RET.],Tabla16[NUM],Tabla1[[#This Row],[CODIGO]])</f>
        <v>0</v>
      </c>
      <c r="J2428" s="28">
        <f>SUMIFS(Tabla16[IVA RET.],Tabla16[NUM],Tabla1[[#This Row],[CODIGO]])</f>
        <v>0</v>
      </c>
      <c r="K2428" t="str">
        <f>FIXED(Tabla1[[#This Row],[TASA 16%]],0)</f>
        <v>0</v>
      </c>
      <c r="L2428" t="str">
        <f>FIXED(Tabla1[[#This Row],[TASA 0%]],0)</f>
        <v>0</v>
      </c>
      <c r="M2428" t="str">
        <f>FIXED(Tabla1[[#This Row],[TASA EXE.]],0)</f>
        <v>0</v>
      </c>
      <c r="N2428" t="str">
        <f>FIXED(Tabla1[[#This Row],[IVA]],0)</f>
        <v>0</v>
      </c>
      <c r="O2428" t="str">
        <f>FIXED(Tabla1[[#This Row],[ISR RET]],0)</f>
        <v>0</v>
      </c>
      <c r="P2428" t="str">
        <f>FIXED(Tabla1[[#This Row],[IVA RET]],0)</f>
        <v>0</v>
      </c>
      <c r="R2428" s="35">
        <f>Tabla1[[#This Row],[TASA 16]]*16%</f>
        <v>0</v>
      </c>
    </row>
    <row r="2429" spans="2:20" x14ac:dyDescent="0.25">
      <c r="B2429" t="str">
        <f>'[1]210 Y RFC'!A2429</f>
        <v>TOGC7810233M4</v>
      </c>
      <c r="C2429" t="str">
        <f>'[1]210 Y RFC'!B2429</f>
        <v>210-2426</v>
      </c>
      <c r="D2429" t="str">
        <f>'[1]210 Y RFC'!C2429</f>
        <v>TORRES GUTIERREZ CESAR ALEJANDO</v>
      </c>
      <c r="E2429" s="28">
        <f>SUMIFS(Tabla16[TASA 16],Tabla16[NUM],Tabla1[[#This Row],[CODIGO]])</f>
        <v>0</v>
      </c>
      <c r="F2429" s="28">
        <f>SUMIFS(Tabla16[TASA 0%],Tabla16[NUM],Tabla1[[#This Row],[CODIGO]])</f>
        <v>0</v>
      </c>
      <c r="G2429" s="28">
        <f>SUMIFS(Tabla16[[EXENTO ]],Tabla16[NUM],Tabla1[[#This Row],[CODIGO]])</f>
        <v>0</v>
      </c>
      <c r="H2429" s="28">
        <f>SUMIFS(Tabla16[IVA],Tabla16[NUM],Tabla1[[#This Row],[CODIGO]])</f>
        <v>0</v>
      </c>
      <c r="I2429" s="28">
        <f>SUMIFS(Tabla16[ISR RET.],Tabla16[NUM],Tabla1[[#This Row],[CODIGO]])</f>
        <v>0</v>
      </c>
      <c r="J2429" s="28">
        <f>SUMIFS(Tabla16[IVA RET.],Tabla16[NUM],Tabla1[[#This Row],[CODIGO]])</f>
        <v>0</v>
      </c>
      <c r="K2429" t="str">
        <f>FIXED(Tabla1[[#This Row],[TASA 16%]],0)</f>
        <v>0</v>
      </c>
      <c r="L2429" t="str">
        <f>FIXED(Tabla1[[#This Row],[TASA 0%]],0)</f>
        <v>0</v>
      </c>
      <c r="M2429" t="str">
        <f>FIXED(Tabla1[[#This Row],[TASA EXE.]],0)</f>
        <v>0</v>
      </c>
      <c r="N2429" t="str">
        <f>FIXED(Tabla1[[#This Row],[IVA]],0)</f>
        <v>0</v>
      </c>
      <c r="O2429" t="str">
        <f>FIXED(Tabla1[[#This Row],[ISR RET]],0)</f>
        <v>0</v>
      </c>
      <c r="P2429" t="str">
        <f>FIXED(Tabla1[[#This Row],[IVA RET]],0)</f>
        <v>0</v>
      </c>
      <c r="R2429" s="35">
        <f>Tabla1[[#This Row],[TASA 16]]*16%</f>
        <v>0</v>
      </c>
    </row>
    <row r="2430" spans="2:20" x14ac:dyDescent="0.25">
      <c r="B2430" t="str">
        <f>'[1]210 Y RFC'!A2430</f>
        <v>IIAR801112GL6</v>
      </c>
      <c r="C2430" t="str">
        <f>'[1]210 Y RFC'!B2430</f>
        <v>210-2427</v>
      </c>
      <c r="D2430" t="str">
        <f>'[1]210 Y RFC'!C2430</f>
        <v>IÑIGUEZ ALVARADO RAMIRO</v>
      </c>
      <c r="E2430" s="28">
        <f>SUMIFS(Tabla16[TASA 16],Tabla16[NUM],Tabla1[[#This Row],[CODIGO]])</f>
        <v>0</v>
      </c>
      <c r="F2430" s="28">
        <f>SUMIFS(Tabla16[TASA 0%],Tabla16[NUM],Tabla1[[#This Row],[CODIGO]])</f>
        <v>0</v>
      </c>
      <c r="G2430" s="28">
        <f>SUMIFS(Tabla16[[EXENTO ]],Tabla16[NUM],Tabla1[[#This Row],[CODIGO]])</f>
        <v>0</v>
      </c>
      <c r="H2430" s="28">
        <f>SUMIFS(Tabla16[IVA],Tabla16[NUM],Tabla1[[#This Row],[CODIGO]])</f>
        <v>0</v>
      </c>
      <c r="I2430" s="28">
        <f>SUMIFS(Tabla16[ISR RET.],Tabla16[NUM],Tabla1[[#This Row],[CODIGO]])</f>
        <v>0</v>
      </c>
      <c r="J2430" s="28">
        <f>SUMIFS(Tabla16[IVA RET.],Tabla16[NUM],Tabla1[[#This Row],[CODIGO]])</f>
        <v>0</v>
      </c>
      <c r="K2430" t="str">
        <f>FIXED(Tabla1[[#This Row],[TASA 16%]],0)</f>
        <v>0</v>
      </c>
      <c r="L2430" t="str">
        <f>FIXED(Tabla1[[#This Row],[TASA 0%]],0)</f>
        <v>0</v>
      </c>
      <c r="M2430" t="str">
        <f>FIXED(Tabla1[[#This Row],[TASA EXE.]],0)</f>
        <v>0</v>
      </c>
      <c r="N2430" t="str">
        <f>FIXED(Tabla1[[#This Row],[IVA]],0)</f>
        <v>0</v>
      </c>
      <c r="O2430" t="str">
        <f>FIXED(Tabla1[[#This Row],[ISR RET]],0)</f>
        <v>0</v>
      </c>
      <c r="P2430" t="str">
        <f>FIXED(Tabla1[[#This Row],[IVA RET]],0)</f>
        <v>0</v>
      </c>
      <c r="R2430" s="35">
        <f>Tabla1[[#This Row],[TASA 16]]*16%</f>
        <v>0</v>
      </c>
    </row>
    <row r="2431" spans="2:20" x14ac:dyDescent="0.25">
      <c r="B2431" t="str">
        <f>'[1]210 Y RFC'!A2431</f>
        <v>IICL8007103Z9</v>
      </c>
      <c r="C2431" t="str">
        <f>'[1]210 Y RFC'!B2431</f>
        <v>210-2428</v>
      </c>
      <c r="D2431" t="str">
        <f>'[1]210 Y RFC'!C2431</f>
        <v>IÑIGUEZ CABRERA LORENA</v>
      </c>
      <c r="E2431" s="28">
        <f>SUMIFS(Tabla16[TASA 16],Tabla16[NUM],Tabla1[[#This Row],[CODIGO]])</f>
        <v>0</v>
      </c>
      <c r="F2431" s="28">
        <f>SUMIFS(Tabla16[TASA 0%],Tabla16[NUM],Tabla1[[#This Row],[CODIGO]])</f>
        <v>0</v>
      </c>
      <c r="G2431" s="28">
        <f>SUMIFS(Tabla16[[EXENTO ]],Tabla16[NUM],Tabla1[[#This Row],[CODIGO]])</f>
        <v>0</v>
      </c>
      <c r="H2431" s="28">
        <f>SUMIFS(Tabla16[IVA],Tabla16[NUM],Tabla1[[#This Row],[CODIGO]])</f>
        <v>0</v>
      </c>
      <c r="I2431" s="28">
        <f>SUMIFS(Tabla16[ISR RET.],Tabla16[NUM],Tabla1[[#This Row],[CODIGO]])</f>
        <v>0</v>
      </c>
      <c r="J2431" s="28">
        <f>SUMIFS(Tabla16[IVA RET.],Tabla16[NUM],Tabla1[[#This Row],[CODIGO]])</f>
        <v>0</v>
      </c>
      <c r="K2431" t="str">
        <f>FIXED(Tabla1[[#This Row],[TASA 16%]],0)</f>
        <v>0</v>
      </c>
      <c r="L2431" t="str">
        <f>FIXED(Tabla1[[#This Row],[TASA 0%]],0)</f>
        <v>0</v>
      </c>
      <c r="M2431" t="str">
        <f>FIXED(Tabla1[[#This Row],[TASA EXE.]],0)</f>
        <v>0</v>
      </c>
      <c r="N2431" t="str">
        <f>FIXED(Tabla1[[#This Row],[IVA]],0)</f>
        <v>0</v>
      </c>
      <c r="O2431" t="str">
        <f>FIXED(Tabla1[[#This Row],[ISR RET]],0)</f>
        <v>0</v>
      </c>
      <c r="P2431" t="str">
        <f>FIXED(Tabla1[[#This Row],[IVA RET]],0)</f>
        <v>0</v>
      </c>
      <c r="R2431" s="35">
        <f>Tabla1[[#This Row],[TASA 16]]*16%</f>
        <v>0</v>
      </c>
    </row>
    <row r="2432" spans="2:20" x14ac:dyDescent="0.25">
      <c r="B2432" t="str">
        <f>'[1]210 Y RFC'!A2432</f>
        <v>PAL110209PH8</v>
      </c>
      <c r="C2432" t="str">
        <f>'[1]210 Y RFC'!B2432</f>
        <v>210-2429</v>
      </c>
      <c r="D2432" t="str">
        <f>'[1]210 Y RFC'!C2432</f>
        <v>PC DE LOS ALTOS S DE RL DE CV</v>
      </c>
      <c r="E2432" s="28">
        <f>SUMIFS(Tabla16[TASA 16],Tabla16[NUM],Tabla1[[#This Row],[CODIGO]])</f>
        <v>0</v>
      </c>
      <c r="F2432" s="28">
        <f>SUMIFS(Tabla16[TASA 0%],Tabla16[NUM],Tabla1[[#This Row],[CODIGO]])</f>
        <v>0</v>
      </c>
      <c r="G2432" s="28">
        <f>SUMIFS(Tabla16[[EXENTO ]],Tabla16[NUM],Tabla1[[#This Row],[CODIGO]])</f>
        <v>0</v>
      </c>
      <c r="H2432" s="28">
        <f>SUMIFS(Tabla16[IVA],Tabla16[NUM],Tabla1[[#This Row],[CODIGO]])</f>
        <v>0</v>
      </c>
      <c r="I2432" s="28">
        <f>SUMIFS(Tabla16[ISR RET.],Tabla16[NUM],Tabla1[[#This Row],[CODIGO]])</f>
        <v>0</v>
      </c>
      <c r="J2432" s="28">
        <f>SUMIFS(Tabla16[IVA RET.],Tabla16[NUM],Tabla1[[#This Row],[CODIGO]])</f>
        <v>0</v>
      </c>
      <c r="K2432" t="str">
        <f>FIXED(Tabla1[[#This Row],[TASA 16%]],0)</f>
        <v>0</v>
      </c>
      <c r="L2432" t="str">
        <f>FIXED(Tabla1[[#This Row],[TASA 0%]],0)</f>
        <v>0</v>
      </c>
      <c r="M2432" t="str">
        <f>FIXED(Tabla1[[#This Row],[TASA EXE.]],0)</f>
        <v>0</v>
      </c>
      <c r="N2432" t="str">
        <f>FIXED(Tabla1[[#This Row],[IVA]],0)</f>
        <v>0</v>
      </c>
      <c r="O2432" t="str">
        <f>FIXED(Tabla1[[#This Row],[ISR RET]],0)</f>
        <v>0</v>
      </c>
      <c r="P2432" t="str">
        <f>FIXED(Tabla1[[#This Row],[IVA RET]],0)</f>
        <v>0</v>
      </c>
      <c r="R2432" s="35">
        <f>Tabla1[[#This Row],[TASA 16]]*16%</f>
        <v>0</v>
      </c>
    </row>
    <row r="2433" spans="2:20" x14ac:dyDescent="0.25">
      <c r="B2433" t="str">
        <f>'[1]210 Y RFC'!A2433</f>
        <v>DEHE870327AZ7</v>
      </c>
      <c r="C2433" t="str">
        <f>'[1]210 Y RFC'!B2433</f>
        <v>210-2430</v>
      </c>
      <c r="D2433" t="str">
        <f>'[1]210 Y RFC'!C2433</f>
        <v>DELGADO HURTADO EVERTINA</v>
      </c>
      <c r="E2433" s="28">
        <f>SUMIFS(Tabla16[TASA 16],Tabla16[NUM],Tabla1[[#This Row],[CODIGO]])</f>
        <v>0</v>
      </c>
      <c r="F2433" s="28">
        <f>SUMIFS(Tabla16[TASA 0%],Tabla16[NUM],Tabla1[[#This Row],[CODIGO]])</f>
        <v>0</v>
      </c>
      <c r="G2433" s="28">
        <f>SUMIFS(Tabla16[[EXENTO ]],Tabla16[NUM],Tabla1[[#This Row],[CODIGO]])</f>
        <v>0</v>
      </c>
      <c r="H2433" s="28">
        <f>SUMIFS(Tabla16[IVA],Tabla16[NUM],Tabla1[[#This Row],[CODIGO]])</f>
        <v>0</v>
      </c>
      <c r="I2433" s="28">
        <f>SUMIFS(Tabla16[ISR RET.],Tabla16[NUM],Tabla1[[#This Row],[CODIGO]])</f>
        <v>0</v>
      </c>
      <c r="J2433" s="28">
        <f>SUMIFS(Tabla16[IVA RET.],Tabla16[NUM],Tabla1[[#This Row],[CODIGO]])</f>
        <v>0</v>
      </c>
      <c r="K2433" t="str">
        <f>FIXED(Tabla1[[#This Row],[TASA 16%]],0)</f>
        <v>0</v>
      </c>
      <c r="L2433" t="str">
        <f>FIXED(Tabla1[[#This Row],[TASA 0%]],0)</f>
        <v>0</v>
      </c>
      <c r="M2433" t="str">
        <f>FIXED(Tabla1[[#This Row],[TASA EXE.]],0)</f>
        <v>0</v>
      </c>
      <c r="N2433" t="str">
        <f>FIXED(Tabla1[[#This Row],[IVA]],0)</f>
        <v>0</v>
      </c>
      <c r="O2433" t="str">
        <f>FIXED(Tabla1[[#This Row],[ISR RET]],0)</f>
        <v>0</v>
      </c>
      <c r="P2433" t="str">
        <f>FIXED(Tabla1[[#This Row],[IVA RET]],0)</f>
        <v>0</v>
      </c>
      <c r="R2433" s="35">
        <f>Tabla1[[#This Row],[TASA 16]]*16%</f>
        <v>0</v>
      </c>
    </row>
    <row r="2434" spans="2:20" x14ac:dyDescent="0.25">
      <c r="B2434" t="str">
        <f>'[1]210 Y RFC'!A2434</f>
        <v>MEVJ730101IX6</v>
      </c>
      <c r="C2434" t="str">
        <f>'[1]210 Y RFC'!B2434</f>
        <v>210-2431</v>
      </c>
      <c r="D2434" t="str">
        <f>'[1]210 Y RFC'!C2434</f>
        <v>MEDRANO VALDIVIA JAVIER</v>
      </c>
      <c r="E2434" s="28">
        <f>SUMIFS(Tabla16[TASA 16],Tabla16[NUM],Tabla1[[#This Row],[CODIGO]])</f>
        <v>0</v>
      </c>
      <c r="F2434" s="28">
        <f>SUMIFS(Tabla16[TASA 0%],Tabla16[NUM],Tabla1[[#This Row],[CODIGO]])</f>
        <v>0</v>
      </c>
      <c r="G2434" s="28">
        <f>SUMIFS(Tabla16[[EXENTO ]],Tabla16[NUM],Tabla1[[#This Row],[CODIGO]])</f>
        <v>0</v>
      </c>
      <c r="H2434" s="28">
        <f>SUMIFS(Tabla16[IVA],Tabla16[NUM],Tabla1[[#This Row],[CODIGO]])</f>
        <v>0</v>
      </c>
      <c r="I2434" s="28">
        <f>SUMIFS(Tabla16[ISR RET.],Tabla16[NUM],Tabla1[[#This Row],[CODIGO]])</f>
        <v>0</v>
      </c>
      <c r="J2434" s="28">
        <f>SUMIFS(Tabla16[IVA RET.],Tabla16[NUM],Tabla1[[#This Row],[CODIGO]])</f>
        <v>0</v>
      </c>
      <c r="K2434" t="str">
        <f>FIXED(Tabla1[[#This Row],[TASA 16%]],0)</f>
        <v>0</v>
      </c>
      <c r="L2434" t="str">
        <f>FIXED(Tabla1[[#This Row],[TASA 0%]],0)</f>
        <v>0</v>
      </c>
      <c r="M2434" t="str">
        <f>FIXED(Tabla1[[#This Row],[TASA EXE.]],0)</f>
        <v>0</v>
      </c>
      <c r="N2434" t="str">
        <f>FIXED(Tabla1[[#This Row],[IVA]],0)</f>
        <v>0</v>
      </c>
      <c r="O2434" t="str">
        <f>FIXED(Tabla1[[#This Row],[ISR RET]],0)</f>
        <v>0</v>
      </c>
      <c r="P2434" t="str">
        <f>FIXED(Tabla1[[#This Row],[IVA RET]],0)</f>
        <v>0</v>
      </c>
      <c r="R2434" s="35">
        <f>Tabla1[[#This Row],[TASA 16]]*16%</f>
        <v>0</v>
      </c>
    </row>
    <row r="2435" spans="2:20" x14ac:dyDescent="0.25">
      <c r="B2435" t="str">
        <f>'[1]210 Y RFC'!A2435</f>
        <v>OEGR6101063W6</v>
      </c>
      <c r="C2435" t="str">
        <f>'[1]210 Y RFC'!B2435</f>
        <v>210-2432</v>
      </c>
      <c r="D2435" t="str">
        <f>'[1]210 Y RFC'!C2435</f>
        <v>ORTEGA GONZALEZ JOSE REYES</v>
      </c>
      <c r="E2435" s="28">
        <f>SUMIFS(Tabla16[TASA 16],Tabla16[NUM],Tabla1[[#This Row],[CODIGO]])</f>
        <v>0</v>
      </c>
      <c r="F2435" s="28">
        <f>SUMIFS(Tabla16[TASA 0%],Tabla16[NUM],Tabla1[[#This Row],[CODIGO]])</f>
        <v>0</v>
      </c>
      <c r="G2435" s="28">
        <f>SUMIFS(Tabla16[[EXENTO ]],Tabla16[NUM],Tabla1[[#This Row],[CODIGO]])</f>
        <v>0</v>
      </c>
      <c r="H2435" s="28">
        <f>SUMIFS(Tabla16[IVA],Tabla16[NUM],Tabla1[[#This Row],[CODIGO]])</f>
        <v>0</v>
      </c>
      <c r="I2435" s="28">
        <f>SUMIFS(Tabla16[ISR RET.],Tabla16[NUM],Tabla1[[#This Row],[CODIGO]])</f>
        <v>0</v>
      </c>
      <c r="J2435" s="28">
        <f>SUMIFS(Tabla16[IVA RET.],Tabla16[NUM],Tabla1[[#This Row],[CODIGO]])</f>
        <v>0</v>
      </c>
      <c r="K2435" t="str">
        <f>FIXED(Tabla1[[#This Row],[TASA 16%]],0)</f>
        <v>0</v>
      </c>
      <c r="L2435" t="str">
        <f>FIXED(Tabla1[[#This Row],[TASA 0%]],0)</f>
        <v>0</v>
      </c>
      <c r="M2435" t="str">
        <f>FIXED(Tabla1[[#This Row],[TASA EXE.]],0)</f>
        <v>0</v>
      </c>
      <c r="N2435" t="str">
        <f>FIXED(Tabla1[[#This Row],[IVA]],0)</f>
        <v>0</v>
      </c>
      <c r="O2435" t="str">
        <f>FIXED(Tabla1[[#This Row],[ISR RET]],0)</f>
        <v>0</v>
      </c>
      <c r="P2435" t="str">
        <f>FIXED(Tabla1[[#This Row],[IVA RET]],0)</f>
        <v>0</v>
      </c>
      <c r="R2435" s="35">
        <f>Tabla1[[#This Row],[TASA 16]]*16%</f>
        <v>0</v>
      </c>
      <c r="T2435" s="67"/>
    </row>
    <row r="2436" spans="2:20" x14ac:dyDescent="0.25">
      <c r="B2436" t="str">
        <f>'[1]210 Y RFC'!A2436</f>
        <v>DJB850527F30</v>
      </c>
      <c r="C2436" t="str">
        <f>'[1]210 Y RFC'!B2436</f>
        <v>210-2433</v>
      </c>
      <c r="D2436" t="str">
        <f>'[1]210 Y RFC'!C2436</f>
        <v>DISTRIBUIDORA ARCA CONTINENTAL S DE RL DE CV</v>
      </c>
      <c r="E2436" s="28">
        <f>SUMIFS(Tabla16[TASA 16],Tabla16[NUM],Tabla1[[#This Row],[CODIGO]])</f>
        <v>777984.9375</v>
      </c>
      <c r="F2436" s="28">
        <f>SUMIFS(Tabla16[TASA 0%],Tabla16[NUM],Tabla1[[#This Row],[CODIGO]])</f>
        <v>587168.50250000006</v>
      </c>
      <c r="G2436" s="28">
        <f>SUMIFS(Tabla16[[EXENTO ]],Tabla16[NUM],Tabla1[[#This Row],[CODIGO]])</f>
        <v>0</v>
      </c>
      <c r="H2436" s="28">
        <f>SUMIFS(Tabla16[IVA],Tabla16[NUM],Tabla1[[#This Row],[CODIGO]])</f>
        <v>124477.59000000001</v>
      </c>
      <c r="I2436" s="28">
        <f>SUMIFS(Tabla16[ISR RET.],Tabla16[NUM],Tabla1[[#This Row],[CODIGO]])</f>
        <v>0</v>
      </c>
      <c r="J2436" s="28">
        <f>SUMIFS(Tabla16[IVA RET.],Tabla16[NUM],Tabla1[[#This Row],[CODIGO]])</f>
        <v>0</v>
      </c>
      <c r="K2436" t="str">
        <f>FIXED(Tabla1[[#This Row],[TASA 16%]],0)</f>
        <v>777,985</v>
      </c>
      <c r="L2436" t="str">
        <f>FIXED(Tabla1[[#This Row],[TASA 0%]],0)</f>
        <v>587,169</v>
      </c>
      <c r="M2436" t="str">
        <f>FIXED(Tabla1[[#This Row],[TASA EXE.]],0)</f>
        <v>0</v>
      </c>
      <c r="N2436" t="str">
        <f>FIXED(Tabla1[[#This Row],[IVA]],0)</f>
        <v>124,478</v>
      </c>
      <c r="O2436" t="str">
        <f>FIXED(Tabla1[[#This Row],[ISR RET]],0)</f>
        <v>0</v>
      </c>
      <c r="P2436" t="str">
        <f>FIXED(Tabla1[[#This Row],[IVA RET]],0)</f>
        <v>0</v>
      </c>
      <c r="R2436" s="35">
        <f>Tabla1[[#This Row],[TASA 16]]*16%</f>
        <v>124477.6</v>
      </c>
    </row>
    <row r="2437" spans="2:20" x14ac:dyDescent="0.25">
      <c r="B2437" t="str">
        <f>'[1]210 Y RFC'!A2437</f>
        <v>AMG110323A85</v>
      </c>
      <c r="C2437" t="str">
        <f>'[1]210 Y RFC'!B2437</f>
        <v>210-2434</v>
      </c>
      <c r="D2437" t="str">
        <f>'[1]210 Y RFC'!C2437</f>
        <v>ACERCANDO MARCAS GDL SA DE CV</v>
      </c>
      <c r="E2437" s="28">
        <f>SUMIFS(Tabla16[TASA 16],Tabla16[NUM],Tabla1[[#This Row],[CODIGO]])</f>
        <v>0</v>
      </c>
      <c r="F2437" s="28">
        <f>SUMIFS(Tabla16[TASA 0%],Tabla16[NUM],Tabla1[[#This Row],[CODIGO]])</f>
        <v>0</v>
      </c>
      <c r="G2437" s="28">
        <f>SUMIFS(Tabla16[[EXENTO ]],Tabla16[NUM],Tabla1[[#This Row],[CODIGO]])</f>
        <v>0</v>
      </c>
      <c r="H2437" s="28">
        <f>SUMIFS(Tabla16[IVA],Tabla16[NUM],Tabla1[[#This Row],[CODIGO]])</f>
        <v>0</v>
      </c>
      <c r="I2437" s="28">
        <f>SUMIFS(Tabla16[ISR RET.],Tabla16[NUM],Tabla1[[#This Row],[CODIGO]])</f>
        <v>0</v>
      </c>
      <c r="J2437" s="28">
        <f>SUMIFS(Tabla16[IVA RET.],Tabla16[NUM],Tabla1[[#This Row],[CODIGO]])</f>
        <v>0</v>
      </c>
      <c r="K2437" t="str">
        <f>FIXED(Tabla1[[#This Row],[TASA 16%]],0)</f>
        <v>0</v>
      </c>
      <c r="L2437" t="str">
        <f>FIXED(Tabla1[[#This Row],[TASA 0%]],0)</f>
        <v>0</v>
      </c>
      <c r="M2437" t="str">
        <f>FIXED(Tabla1[[#This Row],[TASA EXE.]],0)</f>
        <v>0</v>
      </c>
      <c r="N2437" t="str">
        <f>FIXED(Tabla1[[#This Row],[IVA]],0)</f>
        <v>0</v>
      </c>
      <c r="O2437" t="str">
        <f>FIXED(Tabla1[[#This Row],[ISR RET]],0)</f>
        <v>0</v>
      </c>
      <c r="P2437" t="str">
        <f>FIXED(Tabla1[[#This Row],[IVA RET]],0)</f>
        <v>0</v>
      </c>
      <c r="R2437" s="35">
        <f>Tabla1[[#This Row],[TASA 16]]*16%</f>
        <v>0</v>
      </c>
      <c r="T2437" s="67"/>
    </row>
    <row r="2438" spans="2:20" x14ac:dyDescent="0.25">
      <c r="B2438" t="str">
        <f>'[1]210 Y RFC'!A2438</f>
        <v>CPI101122KVA</v>
      </c>
      <c r="C2438" t="str">
        <f>'[1]210 Y RFC'!B2438</f>
        <v>210-2435</v>
      </c>
      <c r="D2438" t="str">
        <f>'[1]210 Y RFC'!C2438</f>
        <v>COMERCIALIZADORA PITUCHE SA DE CV</v>
      </c>
      <c r="E2438" s="28">
        <f>SUMIFS(Tabla16[TASA 16],Tabla16[NUM],Tabla1[[#This Row],[CODIGO]])</f>
        <v>0</v>
      </c>
      <c r="F2438" s="28">
        <f>SUMIFS(Tabla16[TASA 0%],Tabla16[NUM],Tabla1[[#This Row],[CODIGO]])</f>
        <v>0</v>
      </c>
      <c r="G2438" s="28">
        <f>SUMIFS(Tabla16[[EXENTO ]],Tabla16[NUM],Tabla1[[#This Row],[CODIGO]])</f>
        <v>0</v>
      </c>
      <c r="H2438" s="28">
        <f>SUMIFS(Tabla16[IVA],Tabla16[NUM],Tabla1[[#This Row],[CODIGO]])</f>
        <v>0</v>
      </c>
      <c r="I2438" s="28">
        <f>SUMIFS(Tabla16[ISR RET.],Tabla16[NUM],Tabla1[[#This Row],[CODIGO]])</f>
        <v>0</v>
      </c>
      <c r="J2438" s="28">
        <f>SUMIFS(Tabla16[IVA RET.],Tabla16[NUM],Tabla1[[#This Row],[CODIGO]])</f>
        <v>0</v>
      </c>
      <c r="K2438" t="str">
        <f>FIXED(Tabla1[[#This Row],[TASA 16%]],0)</f>
        <v>0</v>
      </c>
      <c r="L2438" t="str">
        <f>FIXED(Tabla1[[#This Row],[TASA 0%]],0)</f>
        <v>0</v>
      </c>
      <c r="M2438" t="str">
        <f>FIXED(Tabla1[[#This Row],[TASA EXE.]],0)</f>
        <v>0</v>
      </c>
      <c r="N2438" t="str">
        <f>FIXED(Tabla1[[#This Row],[IVA]],0)</f>
        <v>0</v>
      </c>
      <c r="O2438" t="str">
        <f>FIXED(Tabla1[[#This Row],[ISR RET]],0)</f>
        <v>0</v>
      </c>
      <c r="P2438" t="str">
        <f>FIXED(Tabla1[[#This Row],[IVA RET]],0)</f>
        <v>0</v>
      </c>
      <c r="R2438" s="35">
        <f>Tabla1[[#This Row],[TASA 16]]*16%</f>
        <v>0</v>
      </c>
    </row>
    <row r="2439" spans="2:20" x14ac:dyDescent="0.25">
      <c r="B2439" t="str">
        <f>'[1]210 Y RFC'!A2439</f>
        <v>FAS101130EG5</v>
      </c>
      <c r="C2439" t="str">
        <f>'[1]210 Y RFC'!B2439</f>
        <v>210-2436</v>
      </c>
      <c r="D2439" t="str">
        <f>'[1]210 Y RFC'!C2439</f>
        <v>FURAO ASESORES SC</v>
      </c>
      <c r="E2439" s="28">
        <f>SUMIFS(Tabla16[TASA 16],Tabla16[NUM],Tabla1[[#This Row],[CODIGO]])</f>
        <v>0</v>
      </c>
      <c r="F2439" s="28">
        <f>SUMIFS(Tabla16[TASA 0%],Tabla16[NUM],Tabla1[[#This Row],[CODIGO]])</f>
        <v>0</v>
      </c>
      <c r="G2439" s="28">
        <f>SUMIFS(Tabla16[[EXENTO ]],Tabla16[NUM],Tabla1[[#This Row],[CODIGO]])</f>
        <v>0</v>
      </c>
      <c r="H2439" s="28">
        <f>SUMIFS(Tabla16[IVA],Tabla16[NUM],Tabla1[[#This Row],[CODIGO]])</f>
        <v>0</v>
      </c>
      <c r="I2439" s="28">
        <f>SUMIFS(Tabla16[ISR RET.],Tabla16[NUM],Tabla1[[#This Row],[CODIGO]])</f>
        <v>0</v>
      </c>
      <c r="J2439" s="28">
        <f>SUMIFS(Tabla16[IVA RET.],Tabla16[NUM],Tabla1[[#This Row],[CODIGO]])</f>
        <v>0</v>
      </c>
      <c r="K2439" t="str">
        <f>FIXED(Tabla1[[#This Row],[TASA 16%]],0)</f>
        <v>0</v>
      </c>
      <c r="L2439" t="str">
        <f>FIXED(Tabla1[[#This Row],[TASA 0%]],0)</f>
        <v>0</v>
      </c>
      <c r="M2439" t="str">
        <f>FIXED(Tabla1[[#This Row],[TASA EXE.]],0)</f>
        <v>0</v>
      </c>
      <c r="N2439" t="str">
        <f>FIXED(Tabla1[[#This Row],[IVA]],0)</f>
        <v>0</v>
      </c>
      <c r="O2439" t="str">
        <f>FIXED(Tabla1[[#This Row],[ISR RET]],0)</f>
        <v>0</v>
      </c>
      <c r="P2439" t="str">
        <f>FIXED(Tabla1[[#This Row],[IVA RET]],0)</f>
        <v>0</v>
      </c>
      <c r="R2439" s="35">
        <f>Tabla1[[#This Row],[TASA 16]]*16%</f>
        <v>0</v>
      </c>
    </row>
    <row r="2440" spans="2:20" x14ac:dyDescent="0.25">
      <c r="B2440" t="str">
        <f>'[1]210 Y RFC'!A2440</f>
        <v>PAR000125MD9</v>
      </c>
      <c r="C2440" t="str">
        <f>'[1]210 Y RFC'!B2440</f>
        <v>210-2437</v>
      </c>
      <c r="D2440" t="str">
        <f>'[1]210 Y RFC'!C2440</f>
        <v>PARTEC SA DE CV</v>
      </c>
      <c r="E2440" s="28">
        <f>SUMIFS(Tabla16[TASA 16],Tabla16[NUM],Tabla1[[#This Row],[CODIGO]])</f>
        <v>0</v>
      </c>
      <c r="F2440" s="28">
        <f>SUMIFS(Tabla16[TASA 0%],Tabla16[NUM],Tabla1[[#This Row],[CODIGO]])</f>
        <v>0</v>
      </c>
      <c r="G2440" s="28">
        <f>SUMIFS(Tabla16[[EXENTO ]],Tabla16[NUM],Tabla1[[#This Row],[CODIGO]])</f>
        <v>0</v>
      </c>
      <c r="H2440" s="28">
        <f>SUMIFS(Tabla16[IVA],Tabla16[NUM],Tabla1[[#This Row],[CODIGO]])</f>
        <v>0</v>
      </c>
      <c r="I2440" s="28">
        <f>SUMIFS(Tabla16[ISR RET.],Tabla16[NUM],Tabla1[[#This Row],[CODIGO]])</f>
        <v>0</v>
      </c>
      <c r="J2440" s="28">
        <f>SUMIFS(Tabla16[IVA RET.],Tabla16[NUM],Tabla1[[#This Row],[CODIGO]])</f>
        <v>0</v>
      </c>
      <c r="K2440" t="str">
        <f>FIXED(Tabla1[[#This Row],[TASA 16%]],0)</f>
        <v>0</v>
      </c>
      <c r="L2440" t="str">
        <f>FIXED(Tabla1[[#This Row],[TASA 0%]],0)</f>
        <v>0</v>
      </c>
      <c r="M2440" t="str">
        <f>FIXED(Tabla1[[#This Row],[TASA EXE.]],0)</f>
        <v>0</v>
      </c>
      <c r="N2440" t="str">
        <f>FIXED(Tabla1[[#This Row],[IVA]],0)</f>
        <v>0</v>
      </c>
      <c r="O2440" t="str">
        <f>FIXED(Tabla1[[#This Row],[ISR RET]],0)</f>
        <v>0</v>
      </c>
      <c r="P2440" t="str">
        <f>FIXED(Tabla1[[#This Row],[IVA RET]],0)</f>
        <v>0</v>
      </c>
      <c r="R2440" s="35">
        <f>Tabla1[[#This Row],[TASA 16]]*16%</f>
        <v>0</v>
      </c>
      <c r="T2440" s="67"/>
    </row>
    <row r="2441" spans="2:20" x14ac:dyDescent="0.25">
      <c r="B2441" t="str">
        <f>'[1]210 Y RFC'!A2441</f>
        <v>CSO100503742</v>
      </c>
      <c r="C2441" t="str">
        <f>'[1]210 Y RFC'!B2441</f>
        <v>210-2438</v>
      </c>
      <c r="D2441" t="str">
        <f>'[1]210 Y RFC'!C2441</f>
        <v>C&amp;P SOLUTIONS SA DE CV</v>
      </c>
      <c r="E2441" s="28">
        <f>SUMIFS(Tabla16[TASA 16],Tabla16[NUM],Tabla1[[#This Row],[CODIGO]])</f>
        <v>0</v>
      </c>
      <c r="F2441" s="28">
        <f>SUMIFS(Tabla16[TASA 0%],Tabla16[NUM],Tabla1[[#This Row],[CODIGO]])</f>
        <v>0</v>
      </c>
      <c r="G2441" s="28">
        <f>SUMIFS(Tabla16[[EXENTO ]],Tabla16[NUM],Tabla1[[#This Row],[CODIGO]])</f>
        <v>0</v>
      </c>
      <c r="H2441" s="28">
        <f>SUMIFS(Tabla16[IVA],Tabla16[NUM],Tabla1[[#This Row],[CODIGO]])</f>
        <v>0</v>
      </c>
      <c r="I2441" s="28">
        <f>SUMIFS(Tabla16[ISR RET.],Tabla16[NUM],Tabla1[[#This Row],[CODIGO]])</f>
        <v>0</v>
      </c>
      <c r="J2441" s="28">
        <f>SUMIFS(Tabla16[IVA RET.],Tabla16[NUM],Tabla1[[#This Row],[CODIGO]])</f>
        <v>0</v>
      </c>
      <c r="K2441" t="str">
        <f>FIXED(Tabla1[[#This Row],[TASA 16%]],0)</f>
        <v>0</v>
      </c>
      <c r="L2441" t="str">
        <f>FIXED(Tabla1[[#This Row],[TASA 0%]],0)</f>
        <v>0</v>
      </c>
      <c r="M2441" t="str">
        <f>FIXED(Tabla1[[#This Row],[TASA EXE.]],0)</f>
        <v>0</v>
      </c>
      <c r="N2441" t="str">
        <f>FIXED(Tabla1[[#This Row],[IVA]],0)</f>
        <v>0</v>
      </c>
      <c r="O2441" t="str">
        <f>FIXED(Tabla1[[#This Row],[ISR RET]],0)</f>
        <v>0</v>
      </c>
      <c r="P2441" t="str">
        <f>FIXED(Tabla1[[#This Row],[IVA RET]],0)</f>
        <v>0</v>
      </c>
      <c r="R2441" s="35">
        <f>Tabla1[[#This Row],[TASA 16]]*16%</f>
        <v>0</v>
      </c>
      <c r="T2441" s="67"/>
    </row>
    <row r="2442" spans="2:20" x14ac:dyDescent="0.25">
      <c r="B2442" t="str">
        <f>'[1]210 Y RFC'!A2442</f>
        <v>JOH120507FU9</v>
      </c>
      <c r="C2442" t="str">
        <f>'[1]210 Y RFC'!B2442</f>
        <v>210-2439</v>
      </c>
      <c r="D2442" t="str">
        <f>'[1]210 Y RFC'!C2442</f>
        <v>SC JOHNSON S DE RL DE CV</v>
      </c>
      <c r="E2442" s="28">
        <f>SUMIFS(Tabla16[TASA 16],Tabla16[NUM],Tabla1[[#This Row],[CODIGO]])</f>
        <v>0</v>
      </c>
      <c r="F2442" s="28">
        <f>SUMIFS(Tabla16[TASA 0%],Tabla16[NUM],Tabla1[[#This Row],[CODIGO]])</f>
        <v>0</v>
      </c>
      <c r="G2442" s="28">
        <f>SUMIFS(Tabla16[[EXENTO ]],Tabla16[NUM],Tabla1[[#This Row],[CODIGO]])</f>
        <v>0</v>
      </c>
      <c r="H2442" s="28">
        <f>SUMIFS(Tabla16[IVA],Tabla16[NUM],Tabla1[[#This Row],[CODIGO]])</f>
        <v>0</v>
      </c>
      <c r="I2442" s="28">
        <f>SUMIFS(Tabla16[ISR RET.],Tabla16[NUM],Tabla1[[#This Row],[CODIGO]])</f>
        <v>0</v>
      </c>
      <c r="J2442" s="28">
        <f>SUMIFS(Tabla16[IVA RET.],Tabla16[NUM],Tabla1[[#This Row],[CODIGO]])</f>
        <v>0</v>
      </c>
      <c r="K2442" t="str">
        <f>FIXED(Tabla1[[#This Row],[TASA 16%]],0)</f>
        <v>0</v>
      </c>
      <c r="L2442" t="str">
        <f>FIXED(Tabla1[[#This Row],[TASA 0%]],0)</f>
        <v>0</v>
      </c>
      <c r="M2442" t="str">
        <f>FIXED(Tabla1[[#This Row],[TASA EXE.]],0)</f>
        <v>0</v>
      </c>
      <c r="N2442" t="str">
        <f>FIXED(Tabla1[[#This Row],[IVA]],0)</f>
        <v>0</v>
      </c>
      <c r="O2442" t="str">
        <f>FIXED(Tabla1[[#This Row],[ISR RET]],0)</f>
        <v>0</v>
      </c>
      <c r="P2442" t="str">
        <f>FIXED(Tabla1[[#This Row],[IVA RET]],0)</f>
        <v>0</v>
      </c>
      <c r="R2442" s="35">
        <f>Tabla1[[#This Row],[TASA 16]]*16%</f>
        <v>0</v>
      </c>
    </row>
    <row r="2443" spans="2:20" x14ac:dyDescent="0.25">
      <c r="B2443" t="str">
        <f>'[1]210 Y RFC'!A2443</f>
        <v>JIDE750619RV4</v>
      </c>
      <c r="C2443" t="str">
        <f>'[1]210 Y RFC'!B2443</f>
        <v>210-2440</v>
      </c>
      <c r="D2443" t="str">
        <f>'[1]210 Y RFC'!C2443</f>
        <v>JIMENEZ DIAZ ELIDA</v>
      </c>
      <c r="E2443" s="28">
        <f>SUMIFS(Tabla16[TASA 16],Tabla16[NUM],Tabla1[[#This Row],[CODIGO]])</f>
        <v>0</v>
      </c>
      <c r="F2443" s="28">
        <f>SUMIFS(Tabla16[TASA 0%],Tabla16[NUM],Tabla1[[#This Row],[CODIGO]])</f>
        <v>0</v>
      </c>
      <c r="G2443" s="28">
        <f>SUMIFS(Tabla16[[EXENTO ]],Tabla16[NUM],Tabla1[[#This Row],[CODIGO]])</f>
        <v>0</v>
      </c>
      <c r="H2443" s="28">
        <f>SUMIFS(Tabla16[IVA],Tabla16[NUM],Tabla1[[#This Row],[CODIGO]])</f>
        <v>0</v>
      </c>
      <c r="I2443" s="28">
        <f>SUMIFS(Tabla16[ISR RET.],Tabla16[NUM],Tabla1[[#This Row],[CODIGO]])</f>
        <v>0</v>
      </c>
      <c r="J2443" s="28">
        <f>SUMIFS(Tabla16[IVA RET.],Tabla16[NUM],Tabla1[[#This Row],[CODIGO]])</f>
        <v>0</v>
      </c>
      <c r="K2443" t="str">
        <f>FIXED(Tabla1[[#This Row],[TASA 16%]],0)</f>
        <v>0</v>
      </c>
      <c r="L2443" t="str">
        <f>FIXED(Tabla1[[#This Row],[TASA 0%]],0)</f>
        <v>0</v>
      </c>
      <c r="M2443" t="str">
        <f>FIXED(Tabla1[[#This Row],[TASA EXE.]],0)</f>
        <v>0</v>
      </c>
      <c r="N2443" t="str">
        <f>FIXED(Tabla1[[#This Row],[IVA]],0)</f>
        <v>0</v>
      </c>
      <c r="O2443" t="str">
        <f>FIXED(Tabla1[[#This Row],[ISR RET]],0)</f>
        <v>0</v>
      </c>
      <c r="P2443" t="str">
        <f>FIXED(Tabla1[[#This Row],[IVA RET]],0)</f>
        <v>0</v>
      </c>
      <c r="R2443" s="35">
        <f>Tabla1[[#This Row],[TASA 16]]*16%</f>
        <v>0</v>
      </c>
    </row>
    <row r="2444" spans="2:20" x14ac:dyDescent="0.25">
      <c r="B2444" t="str">
        <f>'[1]210 Y RFC'!A2444</f>
        <v>PARA991120BF6</v>
      </c>
      <c r="C2444" t="str">
        <f>'[1]210 Y RFC'!B2444</f>
        <v>210-2441</v>
      </c>
      <c r="D2444" t="str">
        <f>'[1]210 Y RFC'!C2444</f>
        <v>PANDURO RIVERA ALEJANDRO</v>
      </c>
      <c r="E2444" s="28">
        <f>SUMIFS(Tabla16[TASA 16],Tabla16[NUM],Tabla1[[#This Row],[CODIGO]])</f>
        <v>0</v>
      </c>
      <c r="F2444" s="28">
        <f>SUMIFS(Tabla16[TASA 0%],Tabla16[NUM],Tabla1[[#This Row],[CODIGO]])</f>
        <v>4115.88</v>
      </c>
      <c r="G2444" s="28">
        <f>SUMIFS(Tabla16[[EXENTO ]],Tabla16[NUM],Tabla1[[#This Row],[CODIGO]])</f>
        <v>330.12</v>
      </c>
      <c r="H2444" s="28">
        <f>SUMIFS(Tabla16[IVA],Tabla16[NUM],Tabla1[[#This Row],[CODIGO]])</f>
        <v>0</v>
      </c>
      <c r="I2444" s="28">
        <f>SUMIFS(Tabla16[ISR RET.],Tabla16[NUM],Tabla1[[#This Row],[CODIGO]])</f>
        <v>0</v>
      </c>
      <c r="J2444" s="28">
        <f>SUMIFS(Tabla16[IVA RET.],Tabla16[NUM],Tabla1[[#This Row],[CODIGO]])</f>
        <v>0</v>
      </c>
      <c r="K2444" t="str">
        <f>FIXED(Tabla1[[#This Row],[TASA 16%]],0)</f>
        <v>0</v>
      </c>
      <c r="L2444" t="str">
        <f>FIXED(Tabla1[[#This Row],[TASA 0%]],0)</f>
        <v>4,116</v>
      </c>
      <c r="M2444" t="str">
        <f>FIXED(Tabla1[[#This Row],[TASA EXE.]],0)</f>
        <v>330</v>
      </c>
      <c r="N2444" t="str">
        <f>FIXED(Tabla1[[#This Row],[IVA]],0)</f>
        <v>0</v>
      </c>
      <c r="O2444" t="str">
        <f>FIXED(Tabla1[[#This Row],[ISR RET]],0)</f>
        <v>0</v>
      </c>
      <c r="P2444" t="str">
        <f>FIXED(Tabla1[[#This Row],[IVA RET]],0)</f>
        <v>0</v>
      </c>
      <c r="R2444" s="35">
        <f>Tabla1[[#This Row],[TASA 16]]*16%</f>
        <v>0</v>
      </c>
    </row>
    <row r="2445" spans="2:20" x14ac:dyDescent="0.25">
      <c r="B2445" t="str">
        <f>'[1]210 Y RFC'!A2445</f>
        <v>DEJJ480914CH9</v>
      </c>
      <c r="C2445" t="str">
        <f>'[1]210 Y RFC'!B2445</f>
        <v>210-2442</v>
      </c>
      <c r="D2445" t="str">
        <f>'[1]210 Y RFC'!C2445</f>
        <v>DELGADILLO JIMENEZ JOSE DE JESUS</v>
      </c>
      <c r="E2445" s="28">
        <f>SUMIFS(Tabla16[TASA 16],Tabla16[NUM],Tabla1[[#This Row],[CODIGO]])</f>
        <v>0</v>
      </c>
      <c r="F2445" s="28">
        <f>SUMIFS(Tabla16[TASA 0%],Tabla16[NUM],Tabla1[[#This Row],[CODIGO]])</f>
        <v>0</v>
      </c>
      <c r="G2445" s="28">
        <f>SUMIFS(Tabla16[[EXENTO ]],Tabla16[NUM],Tabla1[[#This Row],[CODIGO]])</f>
        <v>0</v>
      </c>
      <c r="H2445" s="28">
        <f>SUMIFS(Tabla16[IVA],Tabla16[NUM],Tabla1[[#This Row],[CODIGO]])</f>
        <v>0</v>
      </c>
      <c r="I2445" s="28">
        <f>SUMIFS(Tabla16[ISR RET.],Tabla16[NUM],Tabla1[[#This Row],[CODIGO]])</f>
        <v>0</v>
      </c>
      <c r="J2445" s="28">
        <f>SUMIFS(Tabla16[IVA RET.],Tabla16[NUM],Tabla1[[#This Row],[CODIGO]])</f>
        <v>0</v>
      </c>
      <c r="K2445" t="str">
        <f>FIXED(Tabla1[[#This Row],[TASA 16%]],0)</f>
        <v>0</v>
      </c>
      <c r="L2445" t="str">
        <f>FIXED(Tabla1[[#This Row],[TASA 0%]],0)</f>
        <v>0</v>
      </c>
      <c r="M2445" t="str">
        <f>FIXED(Tabla1[[#This Row],[TASA EXE.]],0)</f>
        <v>0</v>
      </c>
      <c r="N2445" t="str">
        <f>FIXED(Tabla1[[#This Row],[IVA]],0)</f>
        <v>0</v>
      </c>
      <c r="O2445" t="str">
        <f>FIXED(Tabla1[[#This Row],[ISR RET]],0)</f>
        <v>0</v>
      </c>
      <c r="P2445" t="str">
        <f>FIXED(Tabla1[[#This Row],[IVA RET]],0)</f>
        <v>0</v>
      </c>
      <c r="R2445" s="35">
        <f>Tabla1[[#This Row],[TASA 16]]*16%</f>
        <v>0</v>
      </c>
    </row>
    <row r="2446" spans="2:20" x14ac:dyDescent="0.25">
      <c r="B2446" t="str">
        <f>'[1]210 Y RFC'!A2446</f>
        <v>SIGS810503IF0</v>
      </c>
      <c r="C2446" t="str">
        <f>'[1]210 Y RFC'!B2446</f>
        <v>210-2443</v>
      </c>
      <c r="D2446" t="str">
        <f>'[1]210 Y RFC'!C2446</f>
        <v>SIGALA GONZALEZ MARIA DEL SOCORRO</v>
      </c>
      <c r="E2446" s="28">
        <f>SUMIFS(Tabla16[TASA 16],Tabla16[NUM],Tabla1[[#This Row],[CODIGO]])</f>
        <v>0</v>
      </c>
      <c r="F2446" s="28">
        <f>SUMIFS(Tabla16[TASA 0%],Tabla16[NUM],Tabla1[[#This Row],[CODIGO]])</f>
        <v>0</v>
      </c>
      <c r="G2446" s="28">
        <f>SUMIFS(Tabla16[[EXENTO ]],Tabla16[NUM],Tabla1[[#This Row],[CODIGO]])</f>
        <v>0</v>
      </c>
      <c r="H2446" s="28">
        <f>SUMIFS(Tabla16[IVA],Tabla16[NUM],Tabla1[[#This Row],[CODIGO]])</f>
        <v>0</v>
      </c>
      <c r="I2446" s="28">
        <f>SUMIFS(Tabla16[ISR RET.],Tabla16[NUM],Tabla1[[#This Row],[CODIGO]])</f>
        <v>0</v>
      </c>
      <c r="J2446" s="28">
        <f>SUMIFS(Tabla16[IVA RET.],Tabla16[NUM],Tabla1[[#This Row],[CODIGO]])</f>
        <v>0</v>
      </c>
      <c r="K2446" t="str">
        <f>FIXED(Tabla1[[#This Row],[TASA 16%]],0)</f>
        <v>0</v>
      </c>
      <c r="L2446" t="str">
        <f>FIXED(Tabla1[[#This Row],[TASA 0%]],0)</f>
        <v>0</v>
      </c>
      <c r="M2446" t="str">
        <f>FIXED(Tabla1[[#This Row],[TASA EXE.]],0)</f>
        <v>0</v>
      </c>
      <c r="N2446" t="str">
        <f>FIXED(Tabla1[[#This Row],[IVA]],0)</f>
        <v>0</v>
      </c>
      <c r="O2446" t="str">
        <f>FIXED(Tabla1[[#This Row],[ISR RET]],0)</f>
        <v>0</v>
      </c>
      <c r="P2446" t="str">
        <f>FIXED(Tabla1[[#This Row],[IVA RET]],0)</f>
        <v>0</v>
      </c>
      <c r="R2446" s="35">
        <f>Tabla1[[#This Row],[TASA 16]]*16%</f>
        <v>0</v>
      </c>
    </row>
    <row r="2447" spans="2:20" x14ac:dyDescent="0.25">
      <c r="B2447" t="str">
        <f>'[1]210 Y RFC'!A2447</f>
        <v>SACM591203CCA</v>
      </c>
      <c r="C2447" t="str">
        <f>'[1]210 Y RFC'!B2447</f>
        <v>210-2444</v>
      </c>
      <c r="D2447" t="str">
        <f>'[1]210 Y RFC'!C2447</f>
        <v>SALGADO CERVANTES MANUEL</v>
      </c>
      <c r="E2447" s="28">
        <f>SUMIFS(Tabla16[TASA 16],Tabla16[NUM],Tabla1[[#This Row],[CODIGO]])</f>
        <v>0</v>
      </c>
      <c r="F2447" s="28">
        <f>SUMIFS(Tabla16[TASA 0%],Tabla16[NUM],Tabla1[[#This Row],[CODIGO]])</f>
        <v>0</v>
      </c>
      <c r="G2447" s="28">
        <f>SUMIFS(Tabla16[[EXENTO ]],Tabla16[NUM],Tabla1[[#This Row],[CODIGO]])</f>
        <v>0</v>
      </c>
      <c r="H2447" s="28">
        <f>SUMIFS(Tabla16[IVA],Tabla16[NUM],Tabla1[[#This Row],[CODIGO]])</f>
        <v>0</v>
      </c>
      <c r="I2447" s="28">
        <f>SUMIFS(Tabla16[ISR RET.],Tabla16[NUM],Tabla1[[#This Row],[CODIGO]])</f>
        <v>0</v>
      </c>
      <c r="J2447" s="28">
        <f>SUMIFS(Tabla16[IVA RET.],Tabla16[NUM],Tabla1[[#This Row],[CODIGO]])</f>
        <v>0</v>
      </c>
      <c r="K2447" t="str">
        <f>FIXED(Tabla1[[#This Row],[TASA 16%]],0)</f>
        <v>0</v>
      </c>
      <c r="L2447" t="str">
        <f>FIXED(Tabla1[[#This Row],[TASA 0%]],0)</f>
        <v>0</v>
      </c>
      <c r="M2447" t="str">
        <f>FIXED(Tabla1[[#This Row],[TASA EXE.]],0)</f>
        <v>0</v>
      </c>
      <c r="N2447" t="str">
        <f>FIXED(Tabla1[[#This Row],[IVA]],0)</f>
        <v>0</v>
      </c>
      <c r="O2447" t="str">
        <f>FIXED(Tabla1[[#This Row],[ISR RET]],0)</f>
        <v>0</v>
      </c>
      <c r="P2447" t="str">
        <f>FIXED(Tabla1[[#This Row],[IVA RET]],0)</f>
        <v>0</v>
      </c>
      <c r="R2447" s="35">
        <f>Tabla1[[#This Row],[TASA 16]]*16%</f>
        <v>0</v>
      </c>
    </row>
    <row r="2448" spans="2:20" x14ac:dyDescent="0.25">
      <c r="B2448" t="str">
        <f>'[1]210 Y RFC'!A2448</f>
        <v>CSO110404J36</v>
      </c>
      <c r="C2448" t="str">
        <f>'[1]210 Y RFC'!B2448</f>
        <v>210-2445</v>
      </c>
      <c r="D2448" t="str">
        <f>'[1]210 Y RFC'!C2448</f>
        <v>COMERCIALIZADORA SOFTNER SA DE CV</v>
      </c>
      <c r="E2448" s="28">
        <f>SUMIFS(Tabla16[TASA 16],Tabla16[NUM],Tabla1[[#This Row],[CODIGO]])</f>
        <v>0</v>
      </c>
      <c r="F2448" s="28">
        <f>SUMIFS(Tabla16[TASA 0%],Tabla16[NUM],Tabla1[[#This Row],[CODIGO]])</f>
        <v>0</v>
      </c>
      <c r="G2448" s="28">
        <f>SUMIFS(Tabla16[[EXENTO ]],Tabla16[NUM],Tabla1[[#This Row],[CODIGO]])</f>
        <v>0</v>
      </c>
      <c r="H2448" s="28">
        <f>SUMIFS(Tabla16[IVA],Tabla16[NUM],Tabla1[[#This Row],[CODIGO]])</f>
        <v>0</v>
      </c>
      <c r="I2448" s="28">
        <f>SUMIFS(Tabla16[ISR RET.],Tabla16[NUM],Tabla1[[#This Row],[CODIGO]])</f>
        <v>0</v>
      </c>
      <c r="J2448" s="28">
        <f>SUMIFS(Tabla16[IVA RET.],Tabla16[NUM],Tabla1[[#This Row],[CODIGO]])</f>
        <v>0</v>
      </c>
      <c r="K2448" t="str">
        <f>FIXED(Tabla1[[#This Row],[TASA 16%]],0)</f>
        <v>0</v>
      </c>
      <c r="L2448" t="str">
        <f>FIXED(Tabla1[[#This Row],[TASA 0%]],0)</f>
        <v>0</v>
      </c>
      <c r="M2448" t="str">
        <f>FIXED(Tabla1[[#This Row],[TASA EXE.]],0)</f>
        <v>0</v>
      </c>
      <c r="N2448" t="str">
        <f>FIXED(Tabla1[[#This Row],[IVA]],0)</f>
        <v>0</v>
      </c>
      <c r="O2448" t="str">
        <f>FIXED(Tabla1[[#This Row],[ISR RET]],0)</f>
        <v>0</v>
      </c>
      <c r="P2448" t="str">
        <f>FIXED(Tabla1[[#This Row],[IVA RET]],0)</f>
        <v>0</v>
      </c>
      <c r="R2448" s="35">
        <f>Tabla1[[#This Row],[TASA 16]]*16%</f>
        <v>0</v>
      </c>
    </row>
    <row r="2449" spans="2:20" x14ac:dyDescent="0.25">
      <c r="B2449" t="str">
        <f>'[1]210 Y RFC'!A2449</f>
        <v>SESL8605282K8</v>
      </c>
      <c r="C2449" t="str">
        <f>'[1]210 Y RFC'!B2449</f>
        <v>210-2446</v>
      </c>
      <c r="D2449" t="str">
        <f>'[1]210 Y RFC'!C2449</f>
        <v>SERVIN DE LA MORA SALADO LAURA LORENA</v>
      </c>
      <c r="E2449" s="28">
        <f>SUMIFS(Tabla16[TASA 16],Tabla16[NUM],Tabla1[[#This Row],[CODIGO]])</f>
        <v>0</v>
      </c>
      <c r="F2449" s="28">
        <f>SUMIFS(Tabla16[TASA 0%],Tabla16[NUM],Tabla1[[#This Row],[CODIGO]])</f>
        <v>0</v>
      </c>
      <c r="G2449" s="28">
        <f>SUMIFS(Tabla16[[EXENTO ]],Tabla16[NUM],Tabla1[[#This Row],[CODIGO]])</f>
        <v>0</v>
      </c>
      <c r="H2449" s="28">
        <f>SUMIFS(Tabla16[IVA],Tabla16[NUM],Tabla1[[#This Row],[CODIGO]])</f>
        <v>0</v>
      </c>
      <c r="I2449" s="28">
        <f>SUMIFS(Tabla16[ISR RET.],Tabla16[NUM],Tabla1[[#This Row],[CODIGO]])</f>
        <v>0</v>
      </c>
      <c r="J2449" s="28">
        <f>SUMIFS(Tabla16[IVA RET.],Tabla16[NUM],Tabla1[[#This Row],[CODIGO]])</f>
        <v>0</v>
      </c>
      <c r="K2449" t="str">
        <f>FIXED(Tabla1[[#This Row],[TASA 16%]],0)</f>
        <v>0</v>
      </c>
      <c r="L2449" t="str">
        <f>FIXED(Tabla1[[#This Row],[TASA 0%]],0)</f>
        <v>0</v>
      </c>
      <c r="M2449" t="str">
        <f>FIXED(Tabla1[[#This Row],[TASA EXE.]],0)</f>
        <v>0</v>
      </c>
      <c r="N2449" t="str">
        <f>FIXED(Tabla1[[#This Row],[IVA]],0)</f>
        <v>0</v>
      </c>
      <c r="O2449" t="str">
        <f>FIXED(Tabla1[[#This Row],[ISR RET]],0)</f>
        <v>0</v>
      </c>
      <c r="P2449" t="str">
        <f>FIXED(Tabla1[[#This Row],[IVA RET]],0)</f>
        <v>0</v>
      </c>
      <c r="R2449" s="35">
        <f>Tabla1[[#This Row],[TASA 16]]*16%</f>
        <v>0</v>
      </c>
    </row>
    <row r="2450" spans="2:20" x14ac:dyDescent="0.25">
      <c r="B2450" t="str">
        <f>'[1]210 Y RFC'!A2450</f>
        <v>GACJ590402TB2</v>
      </c>
      <c r="C2450" t="str">
        <f>'[1]210 Y RFC'!B2450</f>
        <v>210-2447</v>
      </c>
      <c r="D2450" t="str">
        <f>'[1]210 Y RFC'!C2450</f>
        <v>GARCIA CONTRERAS JOSE JAIME</v>
      </c>
      <c r="E2450" s="28">
        <f>SUMIFS(Tabla16[TASA 16],Tabla16[NUM],Tabla1[[#This Row],[CODIGO]])</f>
        <v>0</v>
      </c>
      <c r="F2450" s="28">
        <f>SUMIFS(Tabla16[TASA 0%],Tabla16[NUM],Tabla1[[#This Row],[CODIGO]])</f>
        <v>0</v>
      </c>
      <c r="G2450" s="28">
        <f>SUMIFS(Tabla16[[EXENTO ]],Tabla16[NUM],Tabla1[[#This Row],[CODIGO]])</f>
        <v>0</v>
      </c>
      <c r="H2450" s="28">
        <f>SUMIFS(Tabla16[IVA],Tabla16[NUM],Tabla1[[#This Row],[CODIGO]])</f>
        <v>0</v>
      </c>
      <c r="I2450" s="28">
        <f>SUMIFS(Tabla16[ISR RET.],Tabla16[NUM],Tabla1[[#This Row],[CODIGO]])</f>
        <v>0</v>
      </c>
      <c r="J2450" s="28">
        <f>SUMIFS(Tabla16[IVA RET.],Tabla16[NUM],Tabla1[[#This Row],[CODIGO]])</f>
        <v>0</v>
      </c>
      <c r="K2450" t="str">
        <f>FIXED(Tabla1[[#This Row],[TASA 16%]],0)</f>
        <v>0</v>
      </c>
      <c r="L2450" t="str">
        <f>FIXED(Tabla1[[#This Row],[TASA 0%]],0)</f>
        <v>0</v>
      </c>
      <c r="M2450" t="str">
        <f>FIXED(Tabla1[[#This Row],[TASA EXE.]],0)</f>
        <v>0</v>
      </c>
      <c r="N2450" t="str">
        <f>FIXED(Tabla1[[#This Row],[IVA]],0)</f>
        <v>0</v>
      </c>
      <c r="O2450" t="str">
        <f>FIXED(Tabla1[[#This Row],[ISR RET]],0)</f>
        <v>0</v>
      </c>
      <c r="P2450" t="str">
        <f>FIXED(Tabla1[[#This Row],[IVA RET]],0)</f>
        <v>0</v>
      </c>
      <c r="R2450" s="35">
        <f>Tabla1[[#This Row],[TASA 16]]*16%</f>
        <v>0</v>
      </c>
    </row>
    <row r="2451" spans="2:20" x14ac:dyDescent="0.25">
      <c r="B2451" t="str">
        <f>'[1]210 Y RFC'!A2451</f>
        <v>EUJJ500620RU9</v>
      </c>
      <c r="C2451" t="str">
        <f>'[1]210 Y RFC'!B2451</f>
        <v>210-2448</v>
      </c>
      <c r="D2451" t="str">
        <f>'[1]210 Y RFC'!C2451</f>
        <v>ESQUIVIAS JAUREGUI J ADALBERTO</v>
      </c>
      <c r="E2451" s="28">
        <f>SUMIFS(Tabla16[TASA 16],Tabla16[NUM],Tabla1[[#This Row],[CODIGO]])</f>
        <v>0</v>
      </c>
      <c r="F2451" s="28">
        <f>SUMIFS(Tabla16[TASA 0%],Tabla16[NUM],Tabla1[[#This Row],[CODIGO]])</f>
        <v>0</v>
      </c>
      <c r="G2451" s="28">
        <f>SUMIFS(Tabla16[[EXENTO ]],Tabla16[NUM],Tabla1[[#This Row],[CODIGO]])</f>
        <v>0</v>
      </c>
      <c r="H2451" s="28">
        <f>SUMIFS(Tabla16[IVA],Tabla16[NUM],Tabla1[[#This Row],[CODIGO]])</f>
        <v>0</v>
      </c>
      <c r="I2451" s="28">
        <f>SUMIFS(Tabla16[ISR RET.],Tabla16[NUM],Tabla1[[#This Row],[CODIGO]])</f>
        <v>0</v>
      </c>
      <c r="J2451" s="28">
        <f>SUMIFS(Tabla16[IVA RET.],Tabla16[NUM],Tabla1[[#This Row],[CODIGO]])</f>
        <v>0</v>
      </c>
      <c r="K2451" t="str">
        <f>FIXED(Tabla1[[#This Row],[TASA 16%]],0)</f>
        <v>0</v>
      </c>
      <c r="L2451" t="str">
        <f>FIXED(Tabla1[[#This Row],[TASA 0%]],0)</f>
        <v>0</v>
      </c>
      <c r="M2451" t="str">
        <f>FIXED(Tabla1[[#This Row],[TASA EXE.]],0)</f>
        <v>0</v>
      </c>
      <c r="N2451" t="str">
        <f>FIXED(Tabla1[[#This Row],[IVA]],0)</f>
        <v>0</v>
      </c>
      <c r="O2451" t="str">
        <f>FIXED(Tabla1[[#This Row],[ISR RET]],0)</f>
        <v>0</v>
      </c>
      <c r="P2451" t="str">
        <f>FIXED(Tabla1[[#This Row],[IVA RET]],0)</f>
        <v>0</v>
      </c>
      <c r="R2451" s="35">
        <f>Tabla1[[#This Row],[TASA 16]]*16%</f>
        <v>0</v>
      </c>
    </row>
    <row r="2452" spans="2:20" x14ac:dyDescent="0.25">
      <c r="B2452" t="str">
        <f>'[1]210 Y RFC'!A2452</f>
        <v>ALI020509LH8</v>
      </c>
      <c r="C2452" t="str">
        <f>'[1]210 Y RFC'!B2452</f>
        <v>210-2449</v>
      </c>
      <c r="D2452" t="str">
        <f>'[1]210 Y RFC'!C2452</f>
        <v>ABARROTES LIBERTAD SA DE CV</v>
      </c>
      <c r="E2452" s="28">
        <f>SUMIFS(Tabla16[TASA 16],Tabla16[NUM],Tabla1[[#This Row],[CODIGO]])</f>
        <v>0</v>
      </c>
      <c r="F2452" s="28">
        <f>SUMIFS(Tabla16[TASA 0%],Tabla16[NUM],Tabla1[[#This Row],[CODIGO]])</f>
        <v>0</v>
      </c>
      <c r="G2452" s="28">
        <f>SUMIFS(Tabla16[[EXENTO ]],Tabla16[NUM],Tabla1[[#This Row],[CODIGO]])</f>
        <v>0</v>
      </c>
      <c r="H2452" s="28">
        <f>SUMIFS(Tabla16[IVA],Tabla16[NUM],Tabla1[[#This Row],[CODIGO]])</f>
        <v>0</v>
      </c>
      <c r="I2452" s="28">
        <f>SUMIFS(Tabla16[ISR RET.],Tabla16[NUM],Tabla1[[#This Row],[CODIGO]])</f>
        <v>0</v>
      </c>
      <c r="J2452" s="28">
        <f>SUMIFS(Tabla16[IVA RET.],Tabla16[NUM],Tabla1[[#This Row],[CODIGO]])</f>
        <v>0</v>
      </c>
      <c r="K2452" t="str">
        <f>FIXED(Tabla1[[#This Row],[TASA 16%]],0)</f>
        <v>0</v>
      </c>
      <c r="L2452" t="str">
        <f>FIXED(Tabla1[[#This Row],[TASA 0%]],0)</f>
        <v>0</v>
      </c>
      <c r="M2452" t="str">
        <f>FIXED(Tabla1[[#This Row],[TASA EXE.]],0)</f>
        <v>0</v>
      </c>
      <c r="N2452" t="str">
        <f>FIXED(Tabla1[[#This Row],[IVA]],0)</f>
        <v>0</v>
      </c>
      <c r="O2452" t="str">
        <f>FIXED(Tabla1[[#This Row],[ISR RET]],0)</f>
        <v>0</v>
      </c>
      <c r="P2452" t="str">
        <f>FIXED(Tabla1[[#This Row],[IVA RET]],0)</f>
        <v>0</v>
      </c>
      <c r="R2452" s="35">
        <f>Tabla1[[#This Row],[TASA 16]]*16%</f>
        <v>0</v>
      </c>
    </row>
    <row r="2453" spans="2:20" x14ac:dyDescent="0.25">
      <c r="B2453" t="str">
        <f>'[1]210 Y RFC'!A2453</f>
        <v>SIR860711V69</v>
      </c>
      <c r="C2453" t="str">
        <f>'[1]210 Y RFC'!B2453</f>
        <v>210-2450</v>
      </c>
      <c r="D2453" t="str">
        <f>'[1]210 Y RFC'!C2453</f>
        <v>SAFLOSA INDUSTRIAL REAL SA DE CV</v>
      </c>
      <c r="E2453" s="28">
        <f>SUMIFS(Tabla16[TASA 16],Tabla16[NUM],Tabla1[[#This Row],[CODIGO]])</f>
        <v>0</v>
      </c>
      <c r="F2453" s="28">
        <f>SUMIFS(Tabla16[TASA 0%],Tabla16[NUM],Tabla1[[#This Row],[CODIGO]])</f>
        <v>0</v>
      </c>
      <c r="G2453" s="28">
        <f>SUMIFS(Tabla16[[EXENTO ]],Tabla16[NUM],Tabla1[[#This Row],[CODIGO]])</f>
        <v>0</v>
      </c>
      <c r="H2453" s="28">
        <f>SUMIFS(Tabla16[IVA],Tabla16[NUM],Tabla1[[#This Row],[CODIGO]])</f>
        <v>0</v>
      </c>
      <c r="I2453" s="28">
        <f>SUMIFS(Tabla16[ISR RET.],Tabla16[NUM],Tabla1[[#This Row],[CODIGO]])</f>
        <v>0</v>
      </c>
      <c r="J2453" s="28">
        <f>SUMIFS(Tabla16[IVA RET.],Tabla16[NUM],Tabla1[[#This Row],[CODIGO]])</f>
        <v>0</v>
      </c>
      <c r="K2453" t="str">
        <f>FIXED(Tabla1[[#This Row],[TASA 16%]],0)</f>
        <v>0</v>
      </c>
      <c r="L2453" t="str">
        <f>FIXED(Tabla1[[#This Row],[TASA 0%]],0)</f>
        <v>0</v>
      </c>
      <c r="M2453" t="str">
        <f>FIXED(Tabla1[[#This Row],[TASA EXE.]],0)</f>
        <v>0</v>
      </c>
      <c r="N2453" t="str">
        <f>FIXED(Tabla1[[#This Row],[IVA]],0)</f>
        <v>0</v>
      </c>
      <c r="O2453" t="str">
        <f>FIXED(Tabla1[[#This Row],[ISR RET]],0)</f>
        <v>0</v>
      </c>
      <c r="P2453" t="str">
        <f>FIXED(Tabla1[[#This Row],[IVA RET]],0)</f>
        <v>0</v>
      </c>
      <c r="R2453" s="35">
        <f>Tabla1[[#This Row],[TASA 16]]*16%</f>
        <v>0</v>
      </c>
    </row>
    <row r="2454" spans="2:20" x14ac:dyDescent="0.25">
      <c r="B2454" t="str">
        <f>'[1]210 Y RFC'!A2454</f>
        <v>CTM120706IM0</v>
      </c>
      <c r="C2454" t="str">
        <f>'[1]210 Y RFC'!B2454</f>
        <v>210-2451</v>
      </c>
      <c r="D2454" t="str">
        <f>'[1]210 Y RFC'!C2454</f>
        <v>COMERCIALIZADORA T7 MEXICO SA DE CV</v>
      </c>
      <c r="E2454" s="28">
        <f>SUMIFS(Tabla16[TASA 16],Tabla16[NUM],Tabla1[[#This Row],[CODIGO]])</f>
        <v>0</v>
      </c>
      <c r="F2454" s="28">
        <f>SUMIFS(Tabla16[TASA 0%],Tabla16[NUM],Tabla1[[#This Row],[CODIGO]])</f>
        <v>0</v>
      </c>
      <c r="G2454" s="28">
        <f>SUMIFS(Tabla16[[EXENTO ]],Tabla16[NUM],Tabla1[[#This Row],[CODIGO]])</f>
        <v>0</v>
      </c>
      <c r="H2454" s="28">
        <f>SUMIFS(Tabla16[IVA],Tabla16[NUM],Tabla1[[#This Row],[CODIGO]])</f>
        <v>0</v>
      </c>
      <c r="I2454" s="28">
        <f>SUMIFS(Tabla16[ISR RET.],Tabla16[NUM],Tabla1[[#This Row],[CODIGO]])</f>
        <v>0</v>
      </c>
      <c r="J2454" s="28">
        <f>SUMIFS(Tabla16[IVA RET.],Tabla16[NUM],Tabla1[[#This Row],[CODIGO]])</f>
        <v>0</v>
      </c>
      <c r="K2454" t="str">
        <f>FIXED(Tabla1[[#This Row],[TASA 16%]],0)</f>
        <v>0</v>
      </c>
      <c r="L2454" t="str">
        <f>FIXED(Tabla1[[#This Row],[TASA 0%]],0)</f>
        <v>0</v>
      </c>
      <c r="M2454" t="str">
        <f>FIXED(Tabla1[[#This Row],[TASA EXE.]],0)</f>
        <v>0</v>
      </c>
      <c r="N2454" t="str">
        <f>FIXED(Tabla1[[#This Row],[IVA]],0)</f>
        <v>0</v>
      </c>
      <c r="O2454" t="str">
        <f>FIXED(Tabla1[[#This Row],[ISR RET]],0)</f>
        <v>0</v>
      </c>
      <c r="P2454" t="str">
        <f>FIXED(Tabla1[[#This Row],[IVA RET]],0)</f>
        <v>0</v>
      </c>
      <c r="R2454" s="35">
        <f>Tabla1[[#This Row],[TASA 16]]*16%</f>
        <v>0</v>
      </c>
    </row>
    <row r="2455" spans="2:20" x14ac:dyDescent="0.25">
      <c r="B2455" t="str">
        <f>'[1]210 Y RFC'!A2455</f>
        <v>ROGP761229ID8</v>
      </c>
      <c r="C2455" t="str">
        <f>'[1]210 Y RFC'!B2455</f>
        <v>210-2452</v>
      </c>
      <c r="D2455" t="str">
        <f>'[1]210 Y RFC'!C2455</f>
        <v>DE ROSAS GONZALEZ PATRICIA</v>
      </c>
      <c r="E2455" s="28">
        <f>SUMIFS(Tabla16[TASA 16],Tabla16[NUM],Tabla1[[#This Row],[CODIGO]])</f>
        <v>0</v>
      </c>
      <c r="F2455" s="28">
        <f>SUMIFS(Tabla16[TASA 0%],Tabla16[NUM],Tabla1[[#This Row],[CODIGO]])</f>
        <v>0</v>
      </c>
      <c r="G2455" s="28">
        <f>SUMIFS(Tabla16[[EXENTO ]],Tabla16[NUM],Tabla1[[#This Row],[CODIGO]])</f>
        <v>0</v>
      </c>
      <c r="H2455" s="28">
        <f>SUMIFS(Tabla16[IVA],Tabla16[NUM],Tabla1[[#This Row],[CODIGO]])</f>
        <v>0</v>
      </c>
      <c r="I2455" s="28">
        <f>SUMIFS(Tabla16[ISR RET.],Tabla16[NUM],Tabla1[[#This Row],[CODIGO]])</f>
        <v>0</v>
      </c>
      <c r="J2455" s="28">
        <f>SUMIFS(Tabla16[IVA RET.],Tabla16[NUM],Tabla1[[#This Row],[CODIGO]])</f>
        <v>0</v>
      </c>
      <c r="K2455" t="str">
        <f>FIXED(Tabla1[[#This Row],[TASA 16%]],0)</f>
        <v>0</v>
      </c>
      <c r="L2455" t="str">
        <f>FIXED(Tabla1[[#This Row],[TASA 0%]],0)</f>
        <v>0</v>
      </c>
      <c r="M2455" t="str">
        <f>FIXED(Tabla1[[#This Row],[TASA EXE.]],0)</f>
        <v>0</v>
      </c>
      <c r="N2455" t="str">
        <f>FIXED(Tabla1[[#This Row],[IVA]],0)</f>
        <v>0</v>
      </c>
      <c r="O2455" t="str">
        <f>FIXED(Tabla1[[#This Row],[ISR RET]],0)</f>
        <v>0</v>
      </c>
      <c r="P2455" t="str">
        <f>FIXED(Tabla1[[#This Row],[IVA RET]],0)</f>
        <v>0</v>
      </c>
      <c r="R2455" s="35">
        <f>Tabla1[[#This Row],[TASA 16]]*16%</f>
        <v>0</v>
      </c>
    </row>
    <row r="2456" spans="2:20" x14ac:dyDescent="0.25">
      <c r="B2456" t="str">
        <f>'[1]210 Y RFC'!A2456</f>
        <v>DGC910614EV3</v>
      </c>
      <c r="C2456" t="str">
        <f>'[1]210 Y RFC'!B2456</f>
        <v>210-2453</v>
      </c>
      <c r="D2456" t="str">
        <f>'[1]210 Y RFC'!C2456</f>
        <v>DISTRIBUIDORA GARCI CRESPO S DE RL DE CV</v>
      </c>
      <c r="E2456" s="28">
        <f>SUMIFS(Tabla16[TASA 16],Tabla16[NUM],Tabla1[[#This Row],[CODIGO]])</f>
        <v>0</v>
      </c>
      <c r="F2456" s="28">
        <f>SUMIFS(Tabla16[TASA 0%],Tabla16[NUM],Tabla1[[#This Row],[CODIGO]])</f>
        <v>0</v>
      </c>
      <c r="G2456" s="28">
        <f>SUMIFS(Tabla16[[EXENTO ]],Tabla16[NUM],Tabla1[[#This Row],[CODIGO]])</f>
        <v>0</v>
      </c>
      <c r="H2456" s="28">
        <f>SUMIFS(Tabla16[IVA],Tabla16[NUM],Tabla1[[#This Row],[CODIGO]])</f>
        <v>0</v>
      </c>
      <c r="I2456" s="28">
        <f>SUMIFS(Tabla16[ISR RET.],Tabla16[NUM],Tabla1[[#This Row],[CODIGO]])</f>
        <v>0</v>
      </c>
      <c r="J2456" s="28">
        <f>SUMIFS(Tabla16[IVA RET.],Tabla16[NUM],Tabla1[[#This Row],[CODIGO]])</f>
        <v>0</v>
      </c>
      <c r="K2456" t="str">
        <f>FIXED(Tabla1[[#This Row],[TASA 16%]],0)</f>
        <v>0</v>
      </c>
      <c r="L2456" t="str">
        <f>FIXED(Tabla1[[#This Row],[TASA 0%]],0)</f>
        <v>0</v>
      </c>
      <c r="M2456" t="str">
        <f>FIXED(Tabla1[[#This Row],[TASA EXE.]],0)</f>
        <v>0</v>
      </c>
      <c r="N2456" t="str">
        <f>FIXED(Tabla1[[#This Row],[IVA]],0)</f>
        <v>0</v>
      </c>
      <c r="O2456" t="str">
        <f>FIXED(Tabla1[[#This Row],[ISR RET]],0)</f>
        <v>0</v>
      </c>
      <c r="P2456" t="str">
        <f>FIXED(Tabla1[[#This Row],[IVA RET]],0)</f>
        <v>0</v>
      </c>
      <c r="R2456" s="35">
        <f>Tabla1[[#This Row],[TASA 16]]*16%</f>
        <v>0</v>
      </c>
    </row>
    <row r="2457" spans="2:20" x14ac:dyDescent="0.25">
      <c r="B2457" t="str">
        <f>'[1]210 Y RFC'!A2457</f>
        <v>PCO100513LA6</v>
      </c>
      <c r="C2457" t="str">
        <f>'[1]210 Y RFC'!B2457</f>
        <v>210-2454</v>
      </c>
      <c r="D2457" t="str">
        <f>'[1]210 Y RFC'!C2457</f>
        <v>PLASCENCIA COLONIAS SA DE CV</v>
      </c>
      <c r="E2457" s="28">
        <f>SUMIFS(Tabla16[TASA 16],Tabla16[NUM],Tabla1[[#This Row],[CODIGO]])</f>
        <v>0</v>
      </c>
      <c r="F2457" s="28">
        <f>SUMIFS(Tabla16[TASA 0%],Tabla16[NUM],Tabla1[[#This Row],[CODIGO]])</f>
        <v>0</v>
      </c>
      <c r="G2457" s="28">
        <f>SUMIFS(Tabla16[[EXENTO ]],Tabla16[NUM],Tabla1[[#This Row],[CODIGO]])</f>
        <v>0</v>
      </c>
      <c r="H2457" s="28">
        <f>SUMIFS(Tabla16[IVA],Tabla16[NUM],Tabla1[[#This Row],[CODIGO]])</f>
        <v>0</v>
      </c>
      <c r="I2457" s="28">
        <f>SUMIFS(Tabla16[ISR RET.],Tabla16[NUM],Tabla1[[#This Row],[CODIGO]])</f>
        <v>0</v>
      </c>
      <c r="J2457" s="28">
        <f>SUMIFS(Tabla16[IVA RET.],Tabla16[NUM],Tabla1[[#This Row],[CODIGO]])</f>
        <v>0</v>
      </c>
      <c r="K2457" t="str">
        <f>FIXED(Tabla1[[#This Row],[TASA 16%]],0)</f>
        <v>0</v>
      </c>
      <c r="L2457" t="str">
        <f>FIXED(Tabla1[[#This Row],[TASA 0%]],0)</f>
        <v>0</v>
      </c>
      <c r="M2457" t="str">
        <f>FIXED(Tabla1[[#This Row],[TASA EXE.]],0)</f>
        <v>0</v>
      </c>
      <c r="N2457" t="str">
        <f>FIXED(Tabla1[[#This Row],[IVA]],0)</f>
        <v>0</v>
      </c>
      <c r="O2457" t="str">
        <f>FIXED(Tabla1[[#This Row],[ISR RET]],0)</f>
        <v>0</v>
      </c>
      <c r="P2457" t="str">
        <f>FIXED(Tabla1[[#This Row],[IVA RET]],0)</f>
        <v>0</v>
      </c>
      <c r="R2457" s="35">
        <f>Tabla1[[#This Row],[TASA 16]]*16%</f>
        <v>0</v>
      </c>
    </row>
    <row r="2458" spans="2:20" x14ac:dyDescent="0.25">
      <c r="B2458" t="str">
        <f>'[1]210 Y RFC'!A2458</f>
        <v>CAL890719JX1</v>
      </c>
      <c r="C2458" t="str">
        <f>'[1]210 Y RFC'!B2458</f>
        <v>210-2455</v>
      </c>
      <c r="D2458" t="str">
        <f>'[1]210 Y RFC'!C2458</f>
        <v>FLOCAR AUTOMOTRIZ DE LOS ALTOS SA DE CV</v>
      </c>
      <c r="E2458" s="28">
        <f>SUMIFS(Tabla16[TASA 16],Tabla16[NUM],Tabla1[[#This Row],[CODIGO]])</f>
        <v>0</v>
      </c>
      <c r="F2458" s="28">
        <f>SUMIFS(Tabla16[TASA 0%],Tabla16[NUM],Tabla1[[#This Row],[CODIGO]])</f>
        <v>0</v>
      </c>
      <c r="G2458" s="28">
        <f>SUMIFS(Tabla16[[EXENTO ]],Tabla16[NUM],Tabla1[[#This Row],[CODIGO]])</f>
        <v>0</v>
      </c>
      <c r="H2458" s="28">
        <f>SUMIFS(Tabla16[IVA],Tabla16[NUM],Tabla1[[#This Row],[CODIGO]])</f>
        <v>0</v>
      </c>
      <c r="I2458" s="28">
        <f>SUMIFS(Tabla16[ISR RET.],Tabla16[NUM],Tabla1[[#This Row],[CODIGO]])</f>
        <v>0</v>
      </c>
      <c r="J2458" s="28">
        <f>SUMIFS(Tabla16[IVA RET.],Tabla16[NUM],Tabla1[[#This Row],[CODIGO]])</f>
        <v>0</v>
      </c>
      <c r="K2458" t="str">
        <f>FIXED(Tabla1[[#This Row],[TASA 16%]],0)</f>
        <v>0</v>
      </c>
      <c r="L2458" t="str">
        <f>FIXED(Tabla1[[#This Row],[TASA 0%]],0)</f>
        <v>0</v>
      </c>
      <c r="M2458" t="str">
        <f>FIXED(Tabla1[[#This Row],[TASA EXE.]],0)</f>
        <v>0</v>
      </c>
      <c r="N2458" t="str">
        <f>FIXED(Tabla1[[#This Row],[IVA]],0)</f>
        <v>0</v>
      </c>
      <c r="O2458" t="str">
        <f>FIXED(Tabla1[[#This Row],[ISR RET]],0)</f>
        <v>0</v>
      </c>
      <c r="P2458" t="str">
        <f>FIXED(Tabla1[[#This Row],[IVA RET]],0)</f>
        <v>0</v>
      </c>
      <c r="R2458" s="35">
        <f>Tabla1[[#This Row],[TASA 16]]*16%</f>
        <v>0</v>
      </c>
    </row>
    <row r="2459" spans="2:20" x14ac:dyDescent="0.25">
      <c r="B2459" t="str">
        <f>'[1]210 Y RFC'!A2459</f>
        <v>GMS1209101M6</v>
      </c>
      <c r="C2459" t="str">
        <f>'[1]210 Y RFC'!B2459</f>
        <v>210-2456</v>
      </c>
      <c r="D2459" t="str">
        <f>'[1]210 Y RFC'!C2459</f>
        <v>GRUPO MEDIC SHARK SA DE CV</v>
      </c>
      <c r="E2459" s="28">
        <f>SUMIFS(Tabla16[TASA 16],Tabla16[NUM],Tabla1[[#This Row],[CODIGO]])</f>
        <v>0</v>
      </c>
      <c r="F2459" s="28">
        <f>SUMIFS(Tabla16[TASA 0%],Tabla16[NUM],Tabla1[[#This Row],[CODIGO]])</f>
        <v>1130600.8299999998</v>
      </c>
      <c r="G2459" s="28">
        <f>SUMIFS(Tabla16[[EXENTO ]],Tabla16[NUM],Tabla1[[#This Row],[CODIGO]])</f>
        <v>0</v>
      </c>
      <c r="H2459" s="28">
        <f>SUMIFS(Tabla16[IVA],Tabla16[NUM],Tabla1[[#This Row],[CODIGO]])</f>
        <v>0</v>
      </c>
      <c r="I2459" s="28">
        <f>SUMIFS(Tabla16[ISR RET.],Tabla16[NUM],Tabla1[[#This Row],[CODIGO]])</f>
        <v>0</v>
      </c>
      <c r="J2459" s="28">
        <f>SUMIFS(Tabla16[IVA RET.],Tabla16[NUM],Tabla1[[#This Row],[CODIGO]])</f>
        <v>0</v>
      </c>
      <c r="K2459" t="str">
        <f>FIXED(Tabla1[[#This Row],[TASA 16%]],0)</f>
        <v>0</v>
      </c>
      <c r="L2459" t="str">
        <f>FIXED(Tabla1[[#This Row],[TASA 0%]],0)</f>
        <v>1,130,601</v>
      </c>
      <c r="M2459" t="str">
        <f>FIXED(Tabla1[[#This Row],[TASA EXE.]],0)</f>
        <v>0</v>
      </c>
      <c r="N2459" t="str">
        <f>FIXED(Tabla1[[#This Row],[IVA]],0)</f>
        <v>0</v>
      </c>
      <c r="O2459" t="str">
        <f>FIXED(Tabla1[[#This Row],[ISR RET]],0)</f>
        <v>0</v>
      </c>
      <c r="P2459" t="str">
        <f>FIXED(Tabla1[[#This Row],[IVA RET]],0)</f>
        <v>0</v>
      </c>
      <c r="R2459" s="35">
        <f>Tabla1[[#This Row],[TASA 16]]*16%</f>
        <v>0</v>
      </c>
    </row>
    <row r="2460" spans="2:20" x14ac:dyDescent="0.25">
      <c r="B2460" t="str">
        <f>'[1]210 Y RFC'!A2460</f>
        <v>GOME8708203Y0</v>
      </c>
      <c r="C2460" t="str">
        <f>'[1]210 Y RFC'!B2460</f>
        <v>210-2457</v>
      </c>
      <c r="D2460" t="str">
        <f>'[1]210 Y RFC'!C2460</f>
        <v>GONZALEZ MARQUEZ EDGAR HORACIO</v>
      </c>
      <c r="E2460" s="28">
        <f>SUMIFS(Tabla16[TASA 16],Tabla16[NUM],Tabla1[[#This Row],[CODIGO]])</f>
        <v>0</v>
      </c>
      <c r="F2460" s="28">
        <f>SUMIFS(Tabla16[TASA 0%],Tabla16[NUM],Tabla1[[#This Row],[CODIGO]])</f>
        <v>0</v>
      </c>
      <c r="G2460" s="28">
        <f>SUMIFS(Tabla16[[EXENTO ]],Tabla16[NUM],Tabla1[[#This Row],[CODIGO]])</f>
        <v>0</v>
      </c>
      <c r="H2460" s="28">
        <f>SUMIFS(Tabla16[IVA],Tabla16[NUM],Tabla1[[#This Row],[CODIGO]])</f>
        <v>0</v>
      </c>
      <c r="I2460" s="28">
        <f>SUMIFS(Tabla16[ISR RET.],Tabla16[NUM],Tabla1[[#This Row],[CODIGO]])</f>
        <v>0</v>
      </c>
      <c r="J2460" s="28">
        <f>SUMIFS(Tabla16[IVA RET.],Tabla16[NUM],Tabla1[[#This Row],[CODIGO]])</f>
        <v>0</v>
      </c>
      <c r="K2460" t="str">
        <f>FIXED(Tabla1[[#This Row],[TASA 16%]],0)</f>
        <v>0</v>
      </c>
      <c r="L2460" t="str">
        <f>FIXED(Tabla1[[#This Row],[TASA 0%]],0)</f>
        <v>0</v>
      </c>
      <c r="M2460" t="str">
        <f>FIXED(Tabla1[[#This Row],[TASA EXE.]],0)</f>
        <v>0</v>
      </c>
      <c r="N2460" t="str">
        <f>FIXED(Tabla1[[#This Row],[IVA]],0)</f>
        <v>0</v>
      </c>
      <c r="O2460" t="str">
        <f>FIXED(Tabla1[[#This Row],[ISR RET]],0)</f>
        <v>0</v>
      </c>
      <c r="P2460" t="str">
        <f>FIXED(Tabla1[[#This Row],[IVA RET]],0)</f>
        <v>0</v>
      </c>
      <c r="R2460" s="35">
        <f>Tabla1[[#This Row],[TASA 16]]*16%</f>
        <v>0</v>
      </c>
    </row>
    <row r="2461" spans="2:20" x14ac:dyDescent="0.25">
      <c r="B2461" t="str">
        <f>'[1]210 Y RFC'!A2461</f>
        <v>GMJ120605TD7</v>
      </c>
      <c r="C2461" t="str">
        <f>'[1]210 Y RFC'!B2461</f>
        <v>210-2458</v>
      </c>
      <c r="D2461" t="str">
        <f>'[1]210 Y RFC'!C2461</f>
        <v>GRUPO MILAN JALISCIENSE SA DE CV</v>
      </c>
      <c r="E2461" s="28">
        <f>SUMIFS(Tabla16[TASA 16],Tabla16[NUM],Tabla1[[#This Row],[CODIGO]])</f>
        <v>0</v>
      </c>
      <c r="F2461" s="28">
        <f>SUMIFS(Tabla16[TASA 0%],Tabla16[NUM],Tabla1[[#This Row],[CODIGO]])</f>
        <v>0</v>
      </c>
      <c r="G2461" s="28">
        <f>SUMIFS(Tabla16[[EXENTO ]],Tabla16[NUM],Tabla1[[#This Row],[CODIGO]])</f>
        <v>0</v>
      </c>
      <c r="H2461" s="28">
        <f>SUMIFS(Tabla16[IVA],Tabla16[NUM],Tabla1[[#This Row],[CODIGO]])</f>
        <v>0</v>
      </c>
      <c r="I2461" s="28">
        <f>SUMIFS(Tabla16[ISR RET.],Tabla16[NUM],Tabla1[[#This Row],[CODIGO]])</f>
        <v>0</v>
      </c>
      <c r="J2461" s="28">
        <f>SUMIFS(Tabla16[IVA RET.],Tabla16[NUM],Tabla1[[#This Row],[CODIGO]])</f>
        <v>0</v>
      </c>
      <c r="K2461" t="str">
        <f>FIXED(Tabla1[[#This Row],[TASA 16%]],0)</f>
        <v>0</v>
      </c>
      <c r="L2461" t="str">
        <f>FIXED(Tabla1[[#This Row],[TASA 0%]],0)</f>
        <v>0</v>
      </c>
      <c r="M2461" t="str">
        <f>FIXED(Tabla1[[#This Row],[TASA EXE.]],0)</f>
        <v>0</v>
      </c>
      <c r="N2461" t="str">
        <f>FIXED(Tabla1[[#This Row],[IVA]],0)</f>
        <v>0</v>
      </c>
      <c r="O2461" t="str">
        <f>FIXED(Tabla1[[#This Row],[ISR RET]],0)</f>
        <v>0</v>
      </c>
      <c r="P2461" t="str">
        <f>FIXED(Tabla1[[#This Row],[IVA RET]],0)</f>
        <v>0</v>
      </c>
      <c r="R2461" s="35">
        <f>Tabla1[[#This Row],[TASA 16]]*16%</f>
        <v>0</v>
      </c>
    </row>
    <row r="2462" spans="2:20" x14ac:dyDescent="0.25">
      <c r="B2462" t="str">
        <f>'[1]210 Y RFC'!A2462</f>
        <v>DFM121105I85</v>
      </c>
      <c r="C2462" t="str">
        <f>'[1]210 Y RFC'!B2462</f>
        <v>210-2459</v>
      </c>
      <c r="D2462" t="str">
        <f>'[1]210 Y RFC'!C2462</f>
        <v>DISTRIBUIDORA FARMACEUTICA MEDISOAL SA DE CV</v>
      </c>
      <c r="E2462" s="28">
        <f>SUMIFS(Tabla16[TASA 16],Tabla16[NUM],Tabla1[[#This Row],[CODIGO]])</f>
        <v>0</v>
      </c>
      <c r="F2462" s="28">
        <f>SUMIFS(Tabla16[TASA 0%],Tabla16[NUM],Tabla1[[#This Row],[CODIGO]])</f>
        <v>0</v>
      </c>
      <c r="G2462" s="28">
        <f>SUMIFS(Tabla16[[EXENTO ]],Tabla16[NUM],Tabla1[[#This Row],[CODIGO]])</f>
        <v>0</v>
      </c>
      <c r="H2462" s="28">
        <f>SUMIFS(Tabla16[IVA],Tabla16[NUM],Tabla1[[#This Row],[CODIGO]])</f>
        <v>0</v>
      </c>
      <c r="I2462" s="28">
        <f>SUMIFS(Tabla16[ISR RET.],Tabla16[NUM],Tabla1[[#This Row],[CODIGO]])</f>
        <v>0</v>
      </c>
      <c r="J2462" s="28">
        <f>SUMIFS(Tabla16[IVA RET.],Tabla16[NUM],Tabla1[[#This Row],[CODIGO]])</f>
        <v>0</v>
      </c>
      <c r="K2462" t="str">
        <f>FIXED(Tabla1[[#This Row],[TASA 16%]],0)</f>
        <v>0</v>
      </c>
      <c r="L2462" t="str">
        <f>FIXED(Tabla1[[#This Row],[TASA 0%]],0)</f>
        <v>0</v>
      </c>
      <c r="M2462" t="str">
        <f>FIXED(Tabla1[[#This Row],[TASA EXE.]],0)</f>
        <v>0</v>
      </c>
      <c r="N2462" t="str">
        <f>FIXED(Tabla1[[#This Row],[IVA]],0)</f>
        <v>0</v>
      </c>
      <c r="O2462" t="str">
        <f>FIXED(Tabla1[[#This Row],[ISR RET]],0)</f>
        <v>0</v>
      </c>
      <c r="P2462" t="str">
        <f>FIXED(Tabla1[[#This Row],[IVA RET]],0)</f>
        <v>0</v>
      </c>
      <c r="R2462" s="35">
        <f>Tabla1[[#This Row],[TASA 16]]*16%</f>
        <v>0</v>
      </c>
    </row>
    <row r="2463" spans="2:20" x14ac:dyDescent="0.25">
      <c r="B2463" t="str">
        <f>'[1]210 Y RFC'!A2463</f>
        <v>SOCM930903GM6</v>
      </c>
      <c r="C2463" t="str">
        <f>'[1]210 Y RFC'!B2463</f>
        <v>210-2460</v>
      </c>
      <c r="D2463" t="str">
        <f>'[1]210 Y RFC'!C2463</f>
        <v>SOSA CHAVEZ MIGUEL ANGEL</v>
      </c>
      <c r="E2463" s="28">
        <f>SUMIFS(Tabla16[TASA 16],Tabla16[NUM],Tabla1[[#This Row],[CODIGO]])</f>
        <v>0</v>
      </c>
      <c r="F2463" s="28">
        <f>SUMIFS(Tabla16[TASA 0%],Tabla16[NUM],Tabla1[[#This Row],[CODIGO]])</f>
        <v>0</v>
      </c>
      <c r="G2463" s="28">
        <f>SUMIFS(Tabla16[[EXENTO ]],Tabla16[NUM],Tabla1[[#This Row],[CODIGO]])</f>
        <v>0</v>
      </c>
      <c r="H2463" s="28">
        <f>SUMIFS(Tabla16[IVA],Tabla16[NUM],Tabla1[[#This Row],[CODIGO]])</f>
        <v>0</v>
      </c>
      <c r="I2463" s="28">
        <f>SUMIFS(Tabla16[ISR RET.],Tabla16[NUM],Tabla1[[#This Row],[CODIGO]])</f>
        <v>0</v>
      </c>
      <c r="J2463" s="28">
        <f>SUMIFS(Tabla16[IVA RET.],Tabla16[NUM],Tabla1[[#This Row],[CODIGO]])</f>
        <v>0</v>
      </c>
      <c r="K2463" t="str">
        <f>FIXED(Tabla1[[#This Row],[TASA 16%]],0)</f>
        <v>0</v>
      </c>
      <c r="L2463" t="str">
        <f>FIXED(Tabla1[[#This Row],[TASA 0%]],0)</f>
        <v>0</v>
      </c>
      <c r="M2463" t="str">
        <f>FIXED(Tabla1[[#This Row],[TASA EXE.]],0)</f>
        <v>0</v>
      </c>
      <c r="N2463" t="str">
        <f>FIXED(Tabla1[[#This Row],[IVA]],0)</f>
        <v>0</v>
      </c>
      <c r="O2463" t="str">
        <f>FIXED(Tabla1[[#This Row],[ISR RET]],0)</f>
        <v>0</v>
      </c>
      <c r="P2463" t="str">
        <f>FIXED(Tabla1[[#This Row],[IVA RET]],0)</f>
        <v>0</v>
      </c>
      <c r="R2463" s="35">
        <f>Tabla1[[#This Row],[TASA 16]]*16%</f>
        <v>0</v>
      </c>
    </row>
    <row r="2464" spans="2:20" x14ac:dyDescent="0.25">
      <c r="B2464" t="str">
        <f>'[1]210 Y RFC'!A2464</f>
        <v>PIRA680807P76</v>
      </c>
      <c r="C2464" t="str">
        <f>'[1]210 Y RFC'!B2464</f>
        <v>210-2461</v>
      </c>
      <c r="D2464" t="str">
        <f>'[1]210 Y RFC'!C2464</f>
        <v>PRIETO ROMO ALBERTO</v>
      </c>
      <c r="E2464" s="28">
        <f>SUMIFS(Tabla16[TASA 16],Tabla16[NUM],Tabla1[[#This Row],[CODIGO]])</f>
        <v>0</v>
      </c>
      <c r="F2464" s="28">
        <f>SUMIFS(Tabla16[TASA 0%],Tabla16[NUM],Tabla1[[#This Row],[CODIGO]])</f>
        <v>494260.2</v>
      </c>
      <c r="G2464" s="28">
        <f>SUMIFS(Tabla16[[EXENTO ]],Tabla16[NUM],Tabla1[[#This Row],[CODIGO]])</f>
        <v>0</v>
      </c>
      <c r="H2464" s="28">
        <f>SUMIFS(Tabla16[IVA],Tabla16[NUM],Tabla1[[#This Row],[CODIGO]])</f>
        <v>0</v>
      </c>
      <c r="I2464" s="28">
        <f>SUMIFS(Tabla16[ISR RET.],Tabla16[NUM],Tabla1[[#This Row],[CODIGO]])</f>
        <v>0</v>
      </c>
      <c r="J2464" s="28">
        <f>SUMIFS(Tabla16[IVA RET.],Tabla16[NUM],Tabla1[[#This Row],[CODIGO]])</f>
        <v>0</v>
      </c>
      <c r="K2464" t="str">
        <f>FIXED(Tabla1[[#This Row],[TASA 16%]],0)</f>
        <v>0</v>
      </c>
      <c r="L2464" t="str">
        <f>FIXED(Tabla1[[#This Row],[TASA 0%]],0)</f>
        <v>494,260</v>
      </c>
      <c r="M2464" t="str">
        <f>FIXED(Tabla1[[#This Row],[TASA EXE.]],0)</f>
        <v>0</v>
      </c>
      <c r="N2464" t="str">
        <f>FIXED(Tabla1[[#This Row],[IVA]],0)</f>
        <v>0</v>
      </c>
      <c r="O2464" t="str">
        <f>FIXED(Tabla1[[#This Row],[ISR RET]],0)</f>
        <v>0</v>
      </c>
      <c r="P2464" t="str">
        <f>FIXED(Tabla1[[#This Row],[IVA RET]],0)</f>
        <v>0</v>
      </c>
      <c r="R2464" s="35">
        <f>Tabla1[[#This Row],[TASA 16]]*16%</f>
        <v>0</v>
      </c>
      <c r="T2464" s="67"/>
    </row>
    <row r="2465" spans="2:20" x14ac:dyDescent="0.25">
      <c r="B2465" t="str">
        <f>'[1]210 Y RFC'!A2465</f>
        <v>DQN910312739</v>
      </c>
      <c r="C2465" t="str">
        <f>'[1]210 Y RFC'!B2465</f>
        <v>210-2462</v>
      </c>
      <c r="D2465" t="str">
        <f>'[1]210 Y RFC'!C2465</f>
        <v>DISTRIBUIDORA QUIRURGICA NACIONAL SA DE CV</v>
      </c>
      <c r="E2465" s="28">
        <f>SUMIFS(Tabla16[TASA 16],Tabla16[NUM],Tabla1[[#This Row],[CODIGO]])</f>
        <v>69917.125</v>
      </c>
      <c r="F2465" s="28">
        <f>SUMIFS(Tabla16[TASA 0%],Tabla16[NUM],Tabla1[[#This Row],[CODIGO]])</f>
        <v>-4.99999999829015E-3</v>
      </c>
      <c r="G2465" s="28">
        <f>SUMIFS(Tabla16[[EXENTO ]],Tabla16[NUM],Tabla1[[#This Row],[CODIGO]])</f>
        <v>0</v>
      </c>
      <c r="H2465" s="28">
        <f>SUMIFS(Tabla16[IVA],Tabla16[NUM],Tabla1[[#This Row],[CODIGO]])</f>
        <v>11186.739999999998</v>
      </c>
      <c r="I2465" s="28">
        <f>SUMIFS(Tabla16[ISR RET.],Tabla16[NUM],Tabla1[[#This Row],[CODIGO]])</f>
        <v>0</v>
      </c>
      <c r="J2465" s="28">
        <f>SUMIFS(Tabla16[IVA RET.],Tabla16[NUM],Tabla1[[#This Row],[CODIGO]])</f>
        <v>0</v>
      </c>
      <c r="K2465" t="str">
        <f>FIXED(Tabla1[[#This Row],[TASA 16%]],0)</f>
        <v>69,917</v>
      </c>
      <c r="L2465" t="str">
        <f>FIXED(Tabla1[[#This Row],[TASA 0%]],0)</f>
        <v>0</v>
      </c>
      <c r="M2465" t="str">
        <f>FIXED(Tabla1[[#This Row],[TASA EXE.]],0)</f>
        <v>0</v>
      </c>
      <c r="N2465" t="str">
        <f>FIXED(Tabla1[[#This Row],[IVA]],0)</f>
        <v>11,187</v>
      </c>
      <c r="O2465" t="str">
        <f>FIXED(Tabla1[[#This Row],[ISR RET]],0)</f>
        <v>0</v>
      </c>
      <c r="P2465" t="str">
        <f>FIXED(Tabla1[[#This Row],[IVA RET]],0)</f>
        <v>0</v>
      </c>
      <c r="R2465" s="35">
        <f>Tabla1[[#This Row],[TASA 16]]*16%</f>
        <v>11186.72</v>
      </c>
      <c r="T2465" s="67"/>
    </row>
    <row r="2466" spans="2:20" x14ac:dyDescent="0.25">
      <c r="B2466" t="str">
        <f>'[1]210 Y RFC'!A2466</f>
        <v>RJI061003EB4</v>
      </c>
      <c r="C2466" t="str">
        <f>'[1]210 Y RFC'!B2466</f>
        <v>210-2463</v>
      </c>
      <c r="D2466" t="str">
        <f>'[1]210 Y RFC'!C2466</f>
        <v>REFRIGERACION JIMENGON SA DE CV</v>
      </c>
      <c r="E2466" s="28">
        <f>SUMIFS(Tabla16[TASA 16],Tabla16[NUM],Tabla1[[#This Row],[CODIGO]])</f>
        <v>44146.5</v>
      </c>
      <c r="F2466" s="28">
        <f>SUMIFS(Tabla16[TASA 0%],Tabla16[NUM],Tabla1[[#This Row],[CODIGO]])</f>
        <v>6.0000000000400178E-2</v>
      </c>
      <c r="G2466" s="28">
        <f>SUMIFS(Tabla16[[EXENTO ]],Tabla16[NUM],Tabla1[[#This Row],[CODIGO]])</f>
        <v>0</v>
      </c>
      <c r="H2466" s="28">
        <f>SUMIFS(Tabla16[IVA],Tabla16[NUM],Tabla1[[#This Row],[CODIGO]])</f>
        <v>7063.44</v>
      </c>
      <c r="I2466" s="28">
        <f>SUMIFS(Tabla16[ISR RET.],Tabla16[NUM],Tabla1[[#This Row],[CODIGO]])</f>
        <v>0</v>
      </c>
      <c r="J2466" s="28">
        <f>SUMIFS(Tabla16[IVA RET.],Tabla16[NUM],Tabla1[[#This Row],[CODIGO]])</f>
        <v>0</v>
      </c>
      <c r="K2466" t="str">
        <f>FIXED(Tabla1[[#This Row],[TASA 16%]],0)</f>
        <v>44,147</v>
      </c>
      <c r="L2466" t="str">
        <f>FIXED(Tabla1[[#This Row],[TASA 0%]],0)</f>
        <v>0</v>
      </c>
      <c r="M2466" t="str">
        <f>FIXED(Tabla1[[#This Row],[TASA EXE.]],0)</f>
        <v>0</v>
      </c>
      <c r="N2466" t="str">
        <f>FIXED(Tabla1[[#This Row],[IVA]],0)</f>
        <v>7,063</v>
      </c>
      <c r="O2466" t="str">
        <f>FIXED(Tabla1[[#This Row],[ISR RET]],0)</f>
        <v>0</v>
      </c>
      <c r="P2466" t="str">
        <f>FIXED(Tabla1[[#This Row],[IVA RET]],0)</f>
        <v>0</v>
      </c>
      <c r="R2466" s="35">
        <f>Tabla1[[#This Row],[TASA 16]]*16%</f>
        <v>7063.52</v>
      </c>
    </row>
    <row r="2467" spans="2:20" x14ac:dyDescent="0.25">
      <c r="B2467" t="str">
        <f>'[1]210 Y RFC'!A2467</f>
        <v>AOAS630220N88</v>
      </c>
      <c r="C2467" t="str">
        <f>'[1]210 Y RFC'!B2467</f>
        <v>210-2464</v>
      </c>
      <c r="D2467" t="str">
        <f>'[1]210 Y RFC'!C2467</f>
        <v>ALONSO ACEVES SILVIA HERMINIA</v>
      </c>
      <c r="E2467" s="28">
        <f>SUMIFS(Tabla16[TASA 16],Tabla16[NUM],Tabla1[[#This Row],[CODIGO]])</f>
        <v>0</v>
      </c>
      <c r="F2467" s="28">
        <f>SUMIFS(Tabla16[TASA 0%],Tabla16[NUM],Tabla1[[#This Row],[CODIGO]])</f>
        <v>0</v>
      </c>
      <c r="G2467" s="28">
        <f>SUMIFS(Tabla16[[EXENTO ]],Tabla16[NUM],Tabla1[[#This Row],[CODIGO]])</f>
        <v>0</v>
      </c>
      <c r="H2467" s="28">
        <f>SUMIFS(Tabla16[IVA],Tabla16[NUM],Tabla1[[#This Row],[CODIGO]])</f>
        <v>0</v>
      </c>
      <c r="I2467" s="28">
        <f>SUMIFS(Tabla16[ISR RET.],Tabla16[NUM],Tabla1[[#This Row],[CODIGO]])</f>
        <v>0</v>
      </c>
      <c r="J2467" s="28">
        <f>SUMIFS(Tabla16[IVA RET.],Tabla16[NUM],Tabla1[[#This Row],[CODIGO]])</f>
        <v>0</v>
      </c>
      <c r="K2467" t="str">
        <f>FIXED(Tabla1[[#This Row],[TASA 16%]],0)</f>
        <v>0</v>
      </c>
      <c r="L2467" t="str">
        <f>FIXED(Tabla1[[#This Row],[TASA 0%]],0)</f>
        <v>0</v>
      </c>
      <c r="M2467" t="str">
        <f>FIXED(Tabla1[[#This Row],[TASA EXE.]],0)</f>
        <v>0</v>
      </c>
      <c r="N2467" t="str">
        <f>FIXED(Tabla1[[#This Row],[IVA]],0)</f>
        <v>0</v>
      </c>
      <c r="O2467" t="str">
        <f>FIXED(Tabla1[[#This Row],[ISR RET]],0)</f>
        <v>0</v>
      </c>
      <c r="P2467" t="str">
        <f>FIXED(Tabla1[[#This Row],[IVA RET]],0)</f>
        <v>0</v>
      </c>
      <c r="R2467" s="35">
        <f>Tabla1[[#This Row],[TASA 16]]*16%</f>
        <v>0</v>
      </c>
    </row>
    <row r="2468" spans="2:20" x14ac:dyDescent="0.25">
      <c r="B2468" t="str">
        <f>'[1]210 Y RFC'!A2468</f>
        <v>PDI970904N56</v>
      </c>
      <c r="C2468" t="str">
        <f>'[1]210 Y RFC'!B2468</f>
        <v>210-2465</v>
      </c>
      <c r="D2468" t="str">
        <f>'[1]210 Y RFC'!C2468</f>
        <v>PRONAT DISTRIBUIDORA SA DE CV</v>
      </c>
      <c r="E2468" s="28">
        <f>SUMIFS(Tabla16[TASA 16],Tabla16[NUM],Tabla1[[#This Row],[CODIGO]])</f>
        <v>0</v>
      </c>
      <c r="F2468" s="28">
        <f>SUMIFS(Tabla16[TASA 0%],Tabla16[NUM],Tabla1[[#This Row],[CODIGO]])</f>
        <v>0</v>
      </c>
      <c r="G2468" s="28">
        <f>SUMIFS(Tabla16[[EXENTO ]],Tabla16[NUM],Tabla1[[#This Row],[CODIGO]])</f>
        <v>0</v>
      </c>
      <c r="H2468" s="28">
        <f>SUMIFS(Tabla16[IVA],Tabla16[NUM],Tabla1[[#This Row],[CODIGO]])</f>
        <v>0</v>
      </c>
      <c r="I2468" s="28">
        <f>SUMIFS(Tabla16[ISR RET.],Tabla16[NUM],Tabla1[[#This Row],[CODIGO]])</f>
        <v>0</v>
      </c>
      <c r="J2468" s="28">
        <f>SUMIFS(Tabla16[IVA RET.],Tabla16[NUM],Tabla1[[#This Row],[CODIGO]])</f>
        <v>0</v>
      </c>
      <c r="K2468" t="str">
        <f>FIXED(Tabla1[[#This Row],[TASA 16%]],0)</f>
        <v>0</v>
      </c>
      <c r="L2468" t="str">
        <f>FIXED(Tabla1[[#This Row],[TASA 0%]],0)</f>
        <v>0</v>
      </c>
      <c r="M2468" t="str">
        <f>FIXED(Tabla1[[#This Row],[TASA EXE.]],0)</f>
        <v>0</v>
      </c>
      <c r="N2468" t="str">
        <f>FIXED(Tabla1[[#This Row],[IVA]],0)</f>
        <v>0</v>
      </c>
      <c r="O2468" t="str">
        <f>FIXED(Tabla1[[#This Row],[ISR RET]],0)</f>
        <v>0</v>
      </c>
      <c r="P2468" t="str">
        <f>FIXED(Tabla1[[#This Row],[IVA RET]],0)</f>
        <v>0</v>
      </c>
      <c r="R2468" s="35">
        <f>Tabla1[[#This Row],[TASA 16]]*16%</f>
        <v>0</v>
      </c>
    </row>
    <row r="2469" spans="2:20" x14ac:dyDescent="0.25">
      <c r="B2469" t="str">
        <f>'[1]210 Y RFC'!A2469</f>
        <v>DME030309FC0</v>
      </c>
      <c r="C2469" t="str">
        <f>'[1]210 Y RFC'!B2469</f>
        <v>210-2466</v>
      </c>
      <c r="D2469" t="str">
        <f>'[1]210 Y RFC'!C2469</f>
        <v xml:space="preserve">DIOLMEX DE MEXICO SA DE CV </v>
      </c>
      <c r="E2469" s="28">
        <f>SUMIFS(Tabla16[TASA 16],Tabla16[NUM],Tabla1[[#This Row],[CODIGO]])</f>
        <v>0</v>
      </c>
      <c r="F2469" s="28">
        <f>SUMIFS(Tabla16[TASA 0%],Tabla16[NUM],Tabla1[[#This Row],[CODIGO]])</f>
        <v>0</v>
      </c>
      <c r="G2469" s="28">
        <f>SUMIFS(Tabla16[[EXENTO ]],Tabla16[NUM],Tabla1[[#This Row],[CODIGO]])</f>
        <v>0</v>
      </c>
      <c r="H2469" s="28">
        <f>SUMIFS(Tabla16[IVA],Tabla16[NUM],Tabla1[[#This Row],[CODIGO]])</f>
        <v>0</v>
      </c>
      <c r="I2469" s="28">
        <f>SUMIFS(Tabla16[ISR RET.],Tabla16[NUM],Tabla1[[#This Row],[CODIGO]])</f>
        <v>0</v>
      </c>
      <c r="J2469" s="28">
        <f>SUMIFS(Tabla16[IVA RET.],Tabla16[NUM],Tabla1[[#This Row],[CODIGO]])</f>
        <v>0</v>
      </c>
      <c r="K2469" t="str">
        <f>FIXED(Tabla1[[#This Row],[TASA 16%]],0)</f>
        <v>0</v>
      </c>
      <c r="L2469" t="str">
        <f>FIXED(Tabla1[[#This Row],[TASA 0%]],0)</f>
        <v>0</v>
      </c>
      <c r="M2469" t="str">
        <f>FIXED(Tabla1[[#This Row],[TASA EXE.]],0)</f>
        <v>0</v>
      </c>
      <c r="N2469" t="str">
        <f>FIXED(Tabla1[[#This Row],[IVA]],0)</f>
        <v>0</v>
      </c>
      <c r="O2469" t="str">
        <f>FIXED(Tabla1[[#This Row],[ISR RET]],0)</f>
        <v>0</v>
      </c>
      <c r="P2469" t="str">
        <f>FIXED(Tabla1[[#This Row],[IVA RET]],0)</f>
        <v>0</v>
      </c>
      <c r="R2469" s="35">
        <f>Tabla1[[#This Row],[TASA 16]]*16%</f>
        <v>0</v>
      </c>
    </row>
    <row r="2470" spans="2:20" x14ac:dyDescent="0.25">
      <c r="B2470" t="str">
        <f>'[1]210 Y RFC'!A2470</f>
        <v>CAGX860722848</v>
      </c>
      <c r="C2470" t="str">
        <f>'[1]210 Y RFC'!B2470</f>
        <v>210-2467</v>
      </c>
      <c r="D2470" t="str">
        <f>'[1]210 Y RFC'!C2470</f>
        <v>CABRERA GAONA ALEJANDRA YARELY</v>
      </c>
      <c r="E2470" s="28">
        <f>SUMIFS(Tabla16[TASA 16],Tabla16[NUM],Tabla1[[#This Row],[CODIGO]])</f>
        <v>0</v>
      </c>
      <c r="F2470" s="28">
        <f>SUMIFS(Tabla16[TASA 0%],Tabla16[NUM],Tabla1[[#This Row],[CODIGO]])</f>
        <v>0</v>
      </c>
      <c r="G2470" s="28">
        <f>SUMIFS(Tabla16[[EXENTO ]],Tabla16[NUM],Tabla1[[#This Row],[CODIGO]])</f>
        <v>0</v>
      </c>
      <c r="H2470" s="28">
        <f>SUMIFS(Tabla16[IVA],Tabla16[NUM],Tabla1[[#This Row],[CODIGO]])</f>
        <v>0</v>
      </c>
      <c r="I2470" s="28">
        <f>SUMIFS(Tabla16[ISR RET.],Tabla16[NUM],Tabla1[[#This Row],[CODIGO]])</f>
        <v>0</v>
      </c>
      <c r="J2470" s="28">
        <f>SUMIFS(Tabla16[IVA RET.],Tabla16[NUM],Tabla1[[#This Row],[CODIGO]])</f>
        <v>0</v>
      </c>
      <c r="K2470" t="str">
        <f>FIXED(Tabla1[[#This Row],[TASA 16%]],0)</f>
        <v>0</v>
      </c>
      <c r="L2470" t="str">
        <f>FIXED(Tabla1[[#This Row],[TASA 0%]],0)</f>
        <v>0</v>
      </c>
      <c r="M2470" t="str">
        <f>FIXED(Tabla1[[#This Row],[TASA EXE.]],0)</f>
        <v>0</v>
      </c>
      <c r="N2470" t="str">
        <f>FIXED(Tabla1[[#This Row],[IVA]],0)</f>
        <v>0</v>
      </c>
      <c r="O2470" t="str">
        <f>FIXED(Tabla1[[#This Row],[ISR RET]],0)</f>
        <v>0</v>
      </c>
      <c r="P2470" t="str">
        <f>FIXED(Tabla1[[#This Row],[IVA RET]],0)</f>
        <v>0</v>
      </c>
      <c r="R2470" s="35">
        <f>Tabla1[[#This Row],[TASA 16]]*16%</f>
        <v>0</v>
      </c>
      <c r="T2470" s="67"/>
    </row>
    <row r="2471" spans="2:20" x14ac:dyDescent="0.25">
      <c r="B2471" t="str">
        <f>'[1]210 Y RFC'!A2471</f>
        <v>MAMA5509232X7</v>
      </c>
      <c r="C2471" t="str">
        <f>'[1]210 Y RFC'!B2471</f>
        <v>210-2468</v>
      </c>
      <c r="D2471" t="str">
        <f>'[1]210 Y RFC'!C2471</f>
        <v>MARTIN MARTIN AURELIO</v>
      </c>
      <c r="E2471" s="28">
        <f>SUMIFS(Tabla16[TASA 16],Tabla16[NUM],Tabla1[[#This Row],[CODIGO]])</f>
        <v>156437</v>
      </c>
      <c r="F2471" s="28">
        <f>SUMIFS(Tabla16[TASA 0%],Tabla16[NUM],Tabla1[[#This Row],[CODIGO]])</f>
        <v>-9.9999999992633093E-2</v>
      </c>
      <c r="G2471" s="28">
        <f>SUMIFS(Tabla16[[EXENTO ]],Tabla16[NUM],Tabla1[[#This Row],[CODIGO]])</f>
        <v>0</v>
      </c>
      <c r="H2471" s="28">
        <f>SUMIFS(Tabla16[IVA],Tabla16[NUM],Tabla1[[#This Row],[CODIGO]])</f>
        <v>25029.919999999998</v>
      </c>
      <c r="I2471" s="28">
        <f>SUMIFS(Tabla16[ISR RET.],Tabla16[NUM],Tabla1[[#This Row],[CODIGO]])</f>
        <v>0</v>
      </c>
      <c r="J2471" s="28">
        <f>SUMIFS(Tabla16[IVA RET.],Tabla16[NUM],Tabla1[[#This Row],[CODIGO]])</f>
        <v>0</v>
      </c>
      <c r="K2471" t="str">
        <f>FIXED(Tabla1[[#This Row],[TASA 16%]],0)</f>
        <v>156,437</v>
      </c>
      <c r="L2471" t="str">
        <f>FIXED(Tabla1[[#This Row],[TASA 0%]],0)</f>
        <v>0</v>
      </c>
      <c r="M2471" t="str">
        <f>FIXED(Tabla1[[#This Row],[TASA EXE.]],0)</f>
        <v>0</v>
      </c>
      <c r="N2471" t="str">
        <f>FIXED(Tabla1[[#This Row],[IVA]],0)</f>
        <v>25,030</v>
      </c>
      <c r="O2471" t="str">
        <f>FIXED(Tabla1[[#This Row],[ISR RET]],0)</f>
        <v>0</v>
      </c>
      <c r="P2471" t="str">
        <f>FIXED(Tabla1[[#This Row],[IVA RET]],0)</f>
        <v>0</v>
      </c>
      <c r="R2471" s="35">
        <f>Tabla1[[#This Row],[TASA 16]]*16%</f>
        <v>25029.920000000002</v>
      </c>
    </row>
    <row r="2472" spans="2:20" x14ac:dyDescent="0.25">
      <c r="B2472" t="str">
        <f>'[1]210 Y RFC'!A2472</f>
        <v>QUMS790101TM6</v>
      </c>
      <c r="C2472" t="str">
        <f>'[1]210 Y RFC'!B2472</f>
        <v>210-2469</v>
      </c>
      <c r="D2472" t="str">
        <f>'[1]210 Y RFC'!C2472</f>
        <v>QUIROZ MONTEJANO SONIA PATRICIA</v>
      </c>
      <c r="E2472" s="28">
        <f>SUMIFS(Tabla16[TASA 16],Tabla16[NUM],Tabla1[[#This Row],[CODIGO]])</f>
        <v>0</v>
      </c>
      <c r="F2472" s="28">
        <f>SUMIFS(Tabla16[TASA 0%],Tabla16[NUM],Tabla1[[#This Row],[CODIGO]])</f>
        <v>0</v>
      </c>
      <c r="G2472" s="28">
        <f>SUMIFS(Tabla16[[EXENTO ]],Tabla16[NUM],Tabla1[[#This Row],[CODIGO]])</f>
        <v>0</v>
      </c>
      <c r="H2472" s="28">
        <f>SUMIFS(Tabla16[IVA],Tabla16[NUM],Tabla1[[#This Row],[CODIGO]])</f>
        <v>0</v>
      </c>
      <c r="I2472" s="28">
        <f>SUMIFS(Tabla16[ISR RET.],Tabla16[NUM],Tabla1[[#This Row],[CODIGO]])</f>
        <v>0</v>
      </c>
      <c r="J2472" s="28">
        <f>SUMIFS(Tabla16[IVA RET.],Tabla16[NUM],Tabla1[[#This Row],[CODIGO]])</f>
        <v>0</v>
      </c>
      <c r="K2472" t="str">
        <f>FIXED(Tabla1[[#This Row],[TASA 16%]],0)</f>
        <v>0</v>
      </c>
      <c r="L2472" t="str">
        <f>FIXED(Tabla1[[#This Row],[TASA 0%]],0)</f>
        <v>0</v>
      </c>
      <c r="M2472" t="str">
        <f>FIXED(Tabla1[[#This Row],[TASA EXE.]],0)</f>
        <v>0</v>
      </c>
      <c r="N2472" t="str">
        <f>FIXED(Tabla1[[#This Row],[IVA]],0)</f>
        <v>0</v>
      </c>
      <c r="O2472" t="str">
        <f>FIXED(Tabla1[[#This Row],[ISR RET]],0)</f>
        <v>0</v>
      </c>
      <c r="P2472" t="str">
        <f>FIXED(Tabla1[[#This Row],[IVA RET]],0)</f>
        <v>0</v>
      </c>
      <c r="R2472" s="35">
        <f>Tabla1[[#This Row],[TASA 16]]*16%</f>
        <v>0</v>
      </c>
    </row>
    <row r="2473" spans="2:20" x14ac:dyDescent="0.25">
      <c r="B2473" t="str">
        <f>'[1]210 Y RFC'!A2473</f>
        <v>ROO0707255S8</v>
      </c>
      <c r="C2473" t="str">
        <f>'[1]210 Y RFC'!B2473</f>
        <v>210-2470</v>
      </c>
      <c r="D2473" t="str">
        <f>'[1]210 Y RFC'!C2473</f>
        <v>REPRESENTACIONES OPTICAS DE OCCIDENTE SA DE CV</v>
      </c>
      <c r="E2473" s="28">
        <f>SUMIFS(Tabla16[TASA 16],Tabla16[NUM],Tabla1[[#This Row],[CODIGO]])</f>
        <v>0</v>
      </c>
      <c r="F2473" s="28">
        <f>SUMIFS(Tabla16[TASA 0%],Tabla16[NUM],Tabla1[[#This Row],[CODIGO]])</f>
        <v>0</v>
      </c>
      <c r="G2473" s="28">
        <f>SUMIFS(Tabla16[[EXENTO ]],Tabla16[NUM],Tabla1[[#This Row],[CODIGO]])</f>
        <v>0</v>
      </c>
      <c r="H2473" s="28">
        <f>SUMIFS(Tabla16[IVA],Tabla16[NUM],Tabla1[[#This Row],[CODIGO]])</f>
        <v>0</v>
      </c>
      <c r="I2473" s="28">
        <f>SUMIFS(Tabla16[ISR RET.],Tabla16[NUM],Tabla1[[#This Row],[CODIGO]])</f>
        <v>0</v>
      </c>
      <c r="J2473" s="28">
        <f>SUMIFS(Tabla16[IVA RET.],Tabla16[NUM],Tabla1[[#This Row],[CODIGO]])</f>
        <v>0</v>
      </c>
      <c r="K2473" t="str">
        <f>FIXED(Tabla1[[#This Row],[TASA 16%]],0)</f>
        <v>0</v>
      </c>
      <c r="L2473" t="str">
        <f>FIXED(Tabla1[[#This Row],[TASA 0%]],0)</f>
        <v>0</v>
      </c>
      <c r="M2473" t="str">
        <f>FIXED(Tabla1[[#This Row],[TASA EXE.]],0)</f>
        <v>0</v>
      </c>
      <c r="N2473" t="str">
        <f>FIXED(Tabla1[[#This Row],[IVA]],0)</f>
        <v>0</v>
      </c>
      <c r="O2473" t="str">
        <f>FIXED(Tabla1[[#This Row],[ISR RET]],0)</f>
        <v>0</v>
      </c>
      <c r="P2473" t="str">
        <f>FIXED(Tabla1[[#This Row],[IVA RET]],0)</f>
        <v>0</v>
      </c>
      <c r="R2473" s="35">
        <f>Tabla1[[#This Row],[TASA 16]]*16%</f>
        <v>0</v>
      </c>
    </row>
    <row r="2474" spans="2:20" x14ac:dyDescent="0.25">
      <c r="B2474" t="str">
        <f>'[1]210 Y RFC'!A2474</f>
        <v>PPI530226GE2</v>
      </c>
      <c r="C2474" t="str">
        <f>'[1]210 Y RFC'!B2474</f>
        <v>210-2471</v>
      </c>
      <c r="D2474" t="str">
        <f>'[1]210 Y RFC'!C2474</f>
        <v>PRODUCTOS PIELUX SA DE CV</v>
      </c>
      <c r="E2474" s="28">
        <f>SUMIFS(Tabla16[TASA 16],Tabla16[NUM],Tabla1[[#This Row],[CODIGO]])</f>
        <v>0</v>
      </c>
      <c r="F2474" s="28">
        <f>SUMIFS(Tabla16[TASA 0%],Tabla16[NUM],Tabla1[[#This Row],[CODIGO]])</f>
        <v>0</v>
      </c>
      <c r="G2474" s="28">
        <f>SUMIFS(Tabla16[[EXENTO ]],Tabla16[NUM],Tabla1[[#This Row],[CODIGO]])</f>
        <v>0</v>
      </c>
      <c r="H2474" s="28">
        <f>SUMIFS(Tabla16[IVA],Tabla16[NUM],Tabla1[[#This Row],[CODIGO]])</f>
        <v>0</v>
      </c>
      <c r="I2474" s="28">
        <f>SUMIFS(Tabla16[ISR RET.],Tabla16[NUM],Tabla1[[#This Row],[CODIGO]])</f>
        <v>0</v>
      </c>
      <c r="J2474" s="28">
        <f>SUMIFS(Tabla16[IVA RET.],Tabla16[NUM],Tabla1[[#This Row],[CODIGO]])</f>
        <v>0</v>
      </c>
      <c r="K2474" t="str">
        <f>FIXED(Tabla1[[#This Row],[TASA 16%]],0)</f>
        <v>0</v>
      </c>
      <c r="L2474" t="str">
        <f>FIXED(Tabla1[[#This Row],[TASA 0%]],0)</f>
        <v>0</v>
      </c>
      <c r="M2474" t="str">
        <f>FIXED(Tabla1[[#This Row],[TASA EXE.]],0)</f>
        <v>0</v>
      </c>
      <c r="N2474" t="str">
        <f>FIXED(Tabla1[[#This Row],[IVA]],0)</f>
        <v>0</v>
      </c>
      <c r="O2474" t="str">
        <f>FIXED(Tabla1[[#This Row],[ISR RET]],0)</f>
        <v>0</v>
      </c>
      <c r="P2474" t="str">
        <f>FIXED(Tabla1[[#This Row],[IVA RET]],0)</f>
        <v>0</v>
      </c>
      <c r="R2474" s="35">
        <f>Tabla1[[#This Row],[TASA 16]]*16%</f>
        <v>0</v>
      </c>
    </row>
    <row r="2475" spans="2:20" x14ac:dyDescent="0.25">
      <c r="B2475" t="str">
        <f>'[1]210 Y RFC'!A2475</f>
        <v>PCU960209TA7</v>
      </c>
      <c r="C2475" t="str">
        <f>'[1]210 Y RFC'!B2475</f>
        <v>210-2472</v>
      </c>
      <c r="D2475" t="str">
        <f>'[1]210 Y RFC'!C2475</f>
        <v>POSTA EL CUATRO SA DE CV</v>
      </c>
      <c r="E2475" s="28">
        <f>SUMIFS(Tabla16[TASA 16],Tabla16[NUM],Tabla1[[#This Row],[CODIGO]])</f>
        <v>0</v>
      </c>
      <c r="F2475" s="28">
        <f>SUMIFS(Tabla16[TASA 0%],Tabla16[NUM],Tabla1[[#This Row],[CODIGO]])</f>
        <v>523679.32</v>
      </c>
      <c r="G2475" s="28">
        <f>SUMIFS(Tabla16[[EXENTO ]],Tabla16[NUM],Tabla1[[#This Row],[CODIGO]])</f>
        <v>0</v>
      </c>
      <c r="H2475" s="28">
        <f>SUMIFS(Tabla16[IVA],Tabla16[NUM],Tabla1[[#This Row],[CODIGO]])</f>
        <v>0</v>
      </c>
      <c r="I2475" s="28">
        <f>SUMIFS(Tabla16[ISR RET.],Tabla16[NUM],Tabla1[[#This Row],[CODIGO]])</f>
        <v>0</v>
      </c>
      <c r="J2475" s="28">
        <f>SUMIFS(Tabla16[IVA RET.],Tabla16[NUM],Tabla1[[#This Row],[CODIGO]])</f>
        <v>0</v>
      </c>
      <c r="K2475" t="str">
        <f>FIXED(Tabla1[[#This Row],[TASA 16%]],0)</f>
        <v>0</v>
      </c>
      <c r="L2475" t="str">
        <f>FIXED(Tabla1[[#This Row],[TASA 0%]],0)</f>
        <v>523,679</v>
      </c>
      <c r="M2475" t="str">
        <f>FIXED(Tabla1[[#This Row],[TASA EXE.]],0)</f>
        <v>0</v>
      </c>
      <c r="N2475" t="str">
        <f>FIXED(Tabla1[[#This Row],[IVA]],0)</f>
        <v>0</v>
      </c>
      <c r="O2475" t="str">
        <f>FIXED(Tabla1[[#This Row],[ISR RET]],0)</f>
        <v>0</v>
      </c>
      <c r="P2475" t="str">
        <f>FIXED(Tabla1[[#This Row],[IVA RET]],0)</f>
        <v>0</v>
      </c>
      <c r="R2475" s="35">
        <f>Tabla1[[#This Row],[TASA 16]]*16%</f>
        <v>0</v>
      </c>
    </row>
    <row r="2476" spans="2:20" x14ac:dyDescent="0.25">
      <c r="B2476" t="str">
        <f>'[1]210 Y RFC'!A2476</f>
        <v>MAMA860829IW7</v>
      </c>
      <c r="C2476" t="str">
        <f>'[1]210 Y RFC'!B2476</f>
        <v>210-2473</v>
      </c>
      <c r="D2476" t="str">
        <f>'[1]210 Y RFC'!C2476</f>
        <v>MADRIGAL MONTES ANA KARINA</v>
      </c>
      <c r="E2476" s="28">
        <f>SUMIFS(Tabla16[TASA 16],Tabla16[NUM],Tabla1[[#This Row],[CODIGO]])</f>
        <v>0</v>
      </c>
      <c r="F2476" s="28">
        <f>SUMIFS(Tabla16[TASA 0%],Tabla16[NUM],Tabla1[[#This Row],[CODIGO]])</f>
        <v>0</v>
      </c>
      <c r="G2476" s="28">
        <f>SUMIFS(Tabla16[[EXENTO ]],Tabla16[NUM],Tabla1[[#This Row],[CODIGO]])</f>
        <v>0</v>
      </c>
      <c r="H2476" s="28">
        <f>SUMIFS(Tabla16[IVA],Tabla16[NUM],Tabla1[[#This Row],[CODIGO]])</f>
        <v>0</v>
      </c>
      <c r="I2476" s="28">
        <f>SUMIFS(Tabla16[ISR RET.],Tabla16[NUM],Tabla1[[#This Row],[CODIGO]])</f>
        <v>0</v>
      </c>
      <c r="J2476" s="28">
        <f>SUMIFS(Tabla16[IVA RET.],Tabla16[NUM],Tabla1[[#This Row],[CODIGO]])</f>
        <v>0</v>
      </c>
      <c r="K2476" t="str">
        <f>FIXED(Tabla1[[#This Row],[TASA 16%]],0)</f>
        <v>0</v>
      </c>
      <c r="L2476" t="str">
        <f>FIXED(Tabla1[[#This Row],[TASA 0%]],0)</f>
        <v>0</v>
      </c>
      <c r="M2476" t="str">
        <f>FIXED(Tabla1[[#This Row],[TASA EXE.]],0)</f>
        <v>0</v>
      </c>
      <c r="N2476" t="str">
        <f>FIXED(Tabla1[[#This Row],[IVA]],0)</f>
        <v>0</v>
      </c>
      <c r="O2476" t="str">
        <f>FIXED(Tabla1[[#This Row],[ISR RET]],0)</f>
        <v>0</v>
      </c>
      <c r="P2476" t="str">
        <f>FIXED(Tabla1[[#This Row],[IVA RET]],0)</f>
        <v>0</v>
      </c>
      <c r="R2476" s="35">
        <f>Tabla1[[#This Row],[TASA 16]]*16%</f>
        <v>0</v>
      </c>
    </row>
    <row r="2477" spans="2:20" x14ac:dyDescent="0.25">
      <c r="B2477" t="str">
        <f>'[1]210 Y RFC'!A2477</f>
        <v>VECG591211983</v>
      </c>
      <c r="C2477" t="str">
        <f>'[1]210 Y RFC'!B2477</f>
        <v>210-2474</v>
      </c>
      <c r="D2477" t="str">
        <f>'[1]210 Y RFC'!C2477</f>
        <v>VENEGAS CARDONA MARIA GUADALUPE</v>
      </c>
      <c r="E2477" s="28">
        <f>SUMIFS(Tabla16[TASA 16],Tabla16[NUM],Tabla1[[#This Row],[CODIGO]])</f>
        <v>0</v>
      </c>
      <c r="F2477" s="28">
        <f>SUMIFS(Tabla16[TASA 0%],Tabla16[NUM],Tabla1[[#This Row],[CODIGO]])</f>
        <v>0</v>
      </c>
      <c r="G2477" s="28">
        <f>SUMIFS(Tabla16[[EXENTO ]],Tabla16[NUM],Tabla1[[#This Row],[CODIGO]])</f>
        <v>0</v>
      </c>
      <c r="H2477" s="28">
        <f>SUMIFS(Tabla16[IVA],Tabla16[NUM],Tabla1[[#This Row],[CODIGO]])</f>
        <v>0</v>
      </c>
      <c r="I2477" s="28">
        <f>SUMIFS(Tabla16[ISR RET.],Tabla16[NUM],Tabla1[[#This Row],[CODIGO]])</f>
        <v>0</v>
      </c>
      <c r="J2477" s="28">
        <f>SUMIFS(Tabla16[IVA RET.],Tabla16[NUM],Tabla1[[#This Row],[CODIGO]])</f>
        <v>0</v>
      </c>
      <c r="K2477" t="str">
        <f>FIXED(Tabla1[[#This Row],[TASA 16%]],0)</f>
        <v>0</v>
      </c>
      <c r="L2477" t="str">
        <f>FIXED(Tabla1[[#This Row],[TASA 0%]],0)</f>
        <v>0</v>
      </c>
      <c r="M2477" t="str">
        <f>FIXED(Tabla1[[#This Row],[TASA EXE.]],0)</f>
        <v>0</v>
      </c>
      <c r="N2477" t="str">
        <f>FIXED(Tabla1[[#This Row],[IVA]],0)</f>
        <v>0</v>
      </c>
      <c r="O2477" t="str">
        <f>FIXED(Tabla1[[#This Row],[ISR RET]],0)</f>
        <v>0</v>
      </c>
      <c r="P2477" t="str">
        <f>FIXED(Tabla1[[#This Row],[IVA RET]],0)</f>
        <v>0</v>
      </c>
      <c r="R2477" s="35">
        <f>Tabla1[[#This Row],[TASA 16]]*16%</f>
        <v>0</v>
      </c>
    </row>
    <row r="2478" spans="2:20" x14ac:dyDescent="0.25">
      <c r="B2478" t="str">
        <f>'[1]210 Y RFC'!A2478</f>
        <v>ZOPS830328L42</v>
      </c>
      <c r="C2478" t="str">
        <f>'[1]210 Y RFC'!B2478</f>
        <v>210-2475</v>
      </c>
      <c r="D2478" t="str">
        <f>'[1]210 Y RFC'!C2478</f>
        <v>ZOMOSA PEREGRINA SONIA IVETTE</v>
      </c>
      <c r="E2478" s="28">
        <f>SUMIFS(Tabla16[TASA 16],Tabla16[NUM],Tabla1[[#This Row],[CODIGO]])</f>
        <v>0</v>
      </c>
      <c r="F2478" s="28">
        <f>SUMIFS(Tabla16[TASA 0%],Tabla16[NUM],Tabla1[[#This Row],[CODIGO]])</f>
        <v>0</v>
      </c>
      <c r="G2478" s="28">
        <f>SUMIFS(Tabla16[[EXENTO ]],Tabla16[NUM],Tabla1[[#This Row],[CODIGO]])</f>
        <v>0</v>
      </c>
      <c r="H2478" s="28">
        <f>SUMIFS(Tabla16[IVA],Tabla16[NUM],Tabla1[[#This Row],[CODIGO]])</f>
        <v>0</v>
      </c>
      <c r="I2478" s="28">
        <f>SUMIFS(Tabla16[ISR RET.],Tabla16[NUM],Tabla1[[#This Row],[CODIGO]])</f>
        <v>0</v>
      </c>
      <c r="J2478" s="28">
        <f>SUMIFS(Tabla16[IVA RET.],Tabla16[NUM],Tabla1[[#This Row],[CODIGO]])</f>
        <v>0</v>
      </c>
      <c r="K2478" t="str">
        <f>FIXED(Tabla1[[#This Row],[TASA 16%]],0)</f>
        <v>0</v>
      </c>
      <c r="L2478" t="str">
        <f>FIXED(Tabla1[[#This Row],[TASA 0%]],0)</f>
        <v>0</v>
      </c>
      <c r="M2478" t="str">
        <f>FIXED(Tabla1[[#This Row],[TASA EXE.]],0)</f>
        <v>0</v>
      </c>
      <c r="N2478" t="str">
        <f>FIXED(Tabla1[[#This Row],[IVA]],0)</f>
        <v>0</v>
      </c>
      <c r="O2478" t="str">
        <f>FIXED(Tabla1[[#This Row],[ISR RET]],0)</f>
        <v>0</v>
      </c>
      <c r="P2478" t="str">
        <f>FIXED(Tabla1[[#This Row],[IVA RET]],0)</f>
        <v>0</v>
      </c>
      <c r="R2478" s="35">
        <f>Tabla1[[#This Row],[TASA 16]]*16%</f>
        <v>0</v>
      </c>
    </row>
    <row r="2479" spans="2:20" x14ac:dyDescent="0.25">
      <c r="B2479" t="str">
        <f>'[1]210 Y RFC'!A2479</f>
        <v>CUER680905UM7</v>
      </c>
      <c r="C2479" t="str">
        <f>'[1]210 Y RFC'!B2479</f>
        <v>210-2476</v>
      </c>
      <c r="D2479" t="str">
        <f>'[1]210 Y RFC'!C2479</f>
        <v>CUEVAS ESTRADA RUBEN</v>
      </c>
      <c r="E2479" s="28">
        <f>SUMIFS(Tabla16[TASA 16],Tabla16[NUM],Tabla1[[#This Row],[CODIGO]])</f>
        <v>0</v>
      </c>
      <c r="F2479" s="28">
        <f>SUMIFS(Tabla16[TASA 0%],Tabla16[NUM],Tabla1[[#This Row],[CODIGO]])</f>
        <v>0</v>
      </c>
      <c r="G2479" s="28">
        <f>SUMIFS(Tabla16[[EXENTO ]],Tabla16[NUM],Tabla1[[#This Row],[CODIGO]])</f>
        <v>0</v>
      </c>
      <c r="H2479" s="28">
        <f>SUMIFS(Tabla16[IVA],Tabla16[NUM],Tabla1[[#This Row],[CODIGO]])</f>
        <v>0</v>
      </c>
      <c r="I2479" s="28">
        <f>SUMIFS(Tabla16[ISR RET.],Tabla16[NUM],Tabla1[[#This Row],[CODIGO]])</f>
        <v>0</v>
      </c>
      <c r="J2479" s="28">
        <f>SUMIFS(Tabla16[IVA RET.],Tabla16[NUM],Tabla1[[#This Row],[CODIGO]])</f>
        <v>0</v>
      </c>
      <c r="K2479" t="str">
        <f>FIXED(Tabla1[[#This Row],[TASA 16%]],0)</f>
        <v>0</v>
      </c>
      <c r="L2479" t="str">
        <f>FIXED(Tabla1[[#This Row],[TASA 0%]],0)</f>
        <v>0</v>
      </c>
      <c r="M2479" t="str">
        <f>FIXED(Tabla1[[#This Row],[TASA EXE.]],0)</f>
        <v>0</v>
      </c>
      <c r="N2479" t="str">
        <f>FIXED(Tabla1[[#This Row],[IVA]],0)</f>
        <v>0</v>
      </c>
      <c r="O2479" t="str">
        <f>FIXED(Tabla1[[#This Row],[ISR RET]],0)</f>
        <v>0</v>
      </c>
      <c r="P2479" t="str">
        <f>FIXED(Tabla1[[#This Row],[IVA RET]],0)</f>
        <v>0</v>
      </c>
      <c r="R2479" s="35">
        <f>Tabla1[[#This Row],[TASA 16]]*16%</f>
        <v>0</v>
      </c>
    </row>
    <row r="2480" spans="2:20" x14ac:dyDescent="0.25">
      <c r="B2480" t="str">
        <f>'[1]210 Y RFC'!A2480</f>
        <v>CARC8308298X4</v>
      </c>
      <c r="C2480" t="str">
        <f>'[1]210 Y RFC'!B2480</f>
        <v>210-2477</v>
      </c>
      <c r="D2480" t="str">
        <f>'[1]210 Y RFC'!C2480</f>
        <v>CARRILLO RUBIO CARLOS ALBERTO</v>
      </c>
      <c r="E2480" s="28">
        <f>SUMIFS(Tabla16[TASA 16],Tabla16[NUM],Tabla1[[#This Row],[CODIGO]])</f>
        <v>0</v>
      </c>
      <c r="F2480" s="28">
        <f>SUMIFS(Tabla16[TASA 0%],Tabla16[NUM],Tabla1[[#This Row],[CODIGO]])</f>
        <v>0</v>
      </c>
      <c r="G2480" s="28">
        <f>SUMIFS(Tabla16[[EXENTO ]],Tabla16[NUM],Tabla1[[#This Row],[CODIGO]])</f>
        <v>0</v>
      </c>
      <c r="H2480" s="28">
        <f>SUMIFS(Tabla16[IVA],Tabla16[NUM],Tabla1[[#This Row],[CODIGO]])</f>
        <v>0</v>
      </c>
      <c r="I2480" s="28">
        <f>SUMIFS(Tabla16[ISR RET.],Tabla16[NUM],Tabla1[[#This Row],[CODIGO]])</f>
        <v>0</v>
      </c>
      <c r="J2480" s="28">
        <f>SUMIFS(Tabla16[IVA RET.],Tabla16[NUM],Tabla1[[#This Row],[CODIGO]])</f>
        <v>0</v>
      </c>
      <c r="K2480" t="str">
        <f>FIXED(Tabla1[[#This Row],[TASA 16%]],0)</f>
        <v>0</v>
      </c>
      <c r="L2480" t="str">
        <f>FIXED(Tabla1[[#This Row],[TASA 0%]],0)</f>
        <v>0</v>
      </c>
      <c r="M2480" t="str">
        <f>FIXED(Tabla1[[#This Row],[TASA EXE.]],0)</f>
        <v>0</v>
      </c>
      <c r="N2480" t="str">
        <f>FIXED(Tabla1[[#This Row],[IVA]],0)</f>
        <v>0</v>
      </c>
      <c r="O2480" t="str">
        <f>FIXED(Tabla1[[#This Row],[ISR RET]],0)</f>
        <v>0</v>
      </c>
      <c r="P2480" t="str">
        <f>FIXED(Tabla1[[#This Row],[IVA RET]],0)</f>
        <v>0</v>
      </c>
      <c r="R2480" s="35">
        <f>Tabla1[[#This Row],[TASA 16]]*16%</f>
        <v>0</v>
      </c>
      <c r="T2480" s="67"/>
    </row>
    <row r="2481" spans="2:20" x14ac:dyDescent="0.25">
      <c r="B2481" t="str">
        <f>'[1]210 Y RFC'!A2481</f>
        <v>UAL120528BW6</v>
      </c>
      <c r="C2481" t="str">
        <f>'[1]210 Y RFC'!B2481</f>
        <v>210-2478</v>
      </c>
      <c r="D2481" t="str">
        <f>'[1]210 Y RFC'!C2481</f>
        <v>UNIFERRE DE LOS ALTOS SA DE CV</v>
      </c>
      <c r="E2481" s="28">
        <f>SUMIFS(Tabla16[TASA 16],Tabla16[NUM],Tabla1[[#This Row],[CODIGO]])</f>
        <v>5364.1875</v>
      </c>
      <c r="F2481" s="28">
        <f>SUMIFS(Tabla16[TASA 0%],Tabla16[NUM],Tabla1[[#This Row],[CODIGO]])</f>
        <v>-4.750000000063892E-2</v>
      </c>
      <c r="G2481" s="28">
        <f>SUMIFS(Tabla16[[EXENTO ]],Tabla16[NUM],Tabla1[[#This Row],[CODIGO]])</f>
        <v>0</v>
      </c>
      <c r="H2481" s="28">
        <f>SUMIFS(Tabla16[IVA],Tabla16[NUM],Tabla1[[#This Row],[CODIGO]])</f>
        <v>858.27</v>
      </c>
      <c r="I2481" s="28">
        <f>SUMIFS(Tabla16[ISR RET.],Tabla16[NUM],Tabla1[[#This Row],[CODIGO]])</f>
        <v>0</v>
      </c>
      <c r="J2481" s="28">
        <f>SUMIFS(Tabla16[IVA RET.],Tabla16[NUM],Tabla1[[#This Row],[CODIGO]])</f>
        <v>0</v>
      </c>
      <c r="K2481" t="str">
        <f>FIXED(Tabla1[[#This Row],[TASA 16%]],0)</f>
        <v>5,364</v>
      </c>
      <c r="L2481" t="str">
        <f>FIXED(Tabla1[[#This Row],[TASA 0%]],0)</f>
        <v>0</v>
      </c>
      <c r="M2481" t="str">
        <f>FIXED(Tabla1[[#This Row],[TASA EXE.]],0)</f>
        <v>0</v>
      </c>
      <c r="N2481" t="str">
        <f>FIXED(Tabla1[[#This Row],[IVA]],0)</f>
        <v>858</v>
      </c>
      <c r="O2481" t="str">
        <f>FIXED(Tabla1[[#This Row],[ISR RET]],0)</f>
        <v>0</v>
      </c>
      <c r="P2481" t="str">
        <f>FIXED(Tabla1[[#This Row],[IVA RET]],0)</f>
        <v>0</v>
      </c>
      <c r="R2481" s="35">
        <f>Tabla1[[#This Row],[TASA 16]]*16%</f>
        <v>858.24</v>
      </c>
    </row>
    <row r="2482" spans="2:20" x14ac:dyDescent="0.25">
      <c r="B2482" t="str">
        <f>'[1]210 Y RFC'!A2482</f>
        <v>GOGC9301311I6</v>
      </c>
      <c r="C2482" t="str">
        <f>'[1]210 Y RFC'!B2482</f>
        <v>210-2479</v>
      </c>
      <c r="D2482" t="str">
        <f>'[1]210 Y RFC'!C2482</f>
        <v>GONZALEZ GUZMAN CRISTIAN</v>
      </c>
      <c r="E2482" s="28">
        <f>SUMIFS(Tabla16[TASA 16],Tabla16[NUM],Tabla1[[#This Row],[CODIGO]])</f>
        <v>0</v>
      </c>
      <c r="F2482" s="28">
        <f>SUMIFS(Tabla16[TASA 0%],Tabla16[NUM],Tabla1[[#This Row],[CODIGO]])</f>
        <v>0</v>
      </c>
      <c r="G2482" s="28">
        <f>SUMIFS(Tabla16[[EXENTO ]],Tabla16[NUM],Tabla1[[#This Row],[CODIGO]])</f>
        <v>0</v>
      </c>
      <c r="H2482" s="28">
        <f>SUMIFS(Tabla16[IVA],Tabla16[NUM],Tabla1[[#This Row],[CODIGO]])</f>
        <v>0</v>
      </c>
      <c r="I2482" s="28">
        <f>SUMIFS(Tabla16[ISR RET.],Tabla16[NUM],Tabla1[[#This Row],[CODIGO]])</f>
        <v>0</v>
      </c>
      <c r="J2482" s="28">
        <f>SUMIFS(Tabla16[IVA RET.],Tabla16[NUM],Tabla1[[#This Row],[CODIGO]])</f>
        <v>0</v>
      </c>
      <c r="K2482" t="str">
        <f>FIXED(Tabla1[[#This Row],[TASA 16%]],0)</f>
        <v>0</v>
      </c>
      <c r="L2482" t="str">
        <f>FIXED(Tabla1[[#This Row],[TASA 0%]],0)</f>
        <v>0</v>
      </c>
      <c r="M2482" t="str">
        <f>FIXED(Tabla1[[#This Row],[TASA EXE.]],0)</f>
        <v>0</v>
      </c>
      <c r="N2482" t="str">
        <f>FIXED(Tabla1[[#This Row],[IVA]],0)</f>
        <v>0</v>
      </c>
      <c r="O2482" t="str">
        <f>FIXED(Tabla1[[#This Row],[ISR RET]],0)</f>
        <v>0</v>
      </c>
      <c r="P2482" t="str">
        <f>FIXED(Tabla1[[#This Row],[IVA RET]],0)</f>
        <v>0</v>
      </c>
      <c r="R2482" s="35">
        <f>Tabla1[[#This Row],[TASA 16]]*16%</f>
        <v>0</v>
      </c>
    </row>
    <row r="2483" spans="2:20" x14ac:dyDescent="0.25">
      <c r="B2483" t="str">
        <f>'[1]210 Y RFC'!A2483</f>
        <v>IAGL6008106G5</v>
      </c>
      <c r="C2483" t="str">
        <f>'[1]210 Y RFC'!B2483</f>
        <v>210-2480</v>
      </c>
      <c r="D2483" t="str">
        <f>'[1]210 Y RFC'!C2483</f>
        <v>IBARRA GUTIERREZ JOSE LORENZO</v>
      </c>
      <c r="E2483" s="28">
        <f>SUMIFS(Tabla16[TASA 16],Tabla16[NUM],Tabla1[[#This Row],[CODIGO]])</f>
        <v>0</v>
      </c>
      <c r="F2483" s="28">
        <f>SUMIFS(Tabla16[TASA 0%],Tabla16[NUM],Tabla1[[#This Row],[CODIGO]])</f>
        <v>0</v>
      </c>
      <c r="G2483" s="28">
        <f>SUMIFS(Tabla16[[EXENTO ]],Tabla16[NUM],Tabla1[[#This Row],[CODIGO]])</f>
        <v>0</v>
      </c>
      <c r="H2483" s="28">
        <f>SUMIFS(Tabla16[IVA],Tabla16[NUM],Tabla1[[#This Row],[CODIGO]])</f>
        <v>0</v>
      </c>
      <c r="I2483" s="28">
        <f>SUMIFS(Tabla16[ISR RET.],Tabla16[NUM],Tabla1[[#This Row],[CODIGO]])</f>
        <v>0</v>
      </c>
      <c r="J2483" s="28">
        <f>SUMIFS(Tabla16[IVA RET.],Tabla16[NUM],Tabla1[[#This Row],[CODIGO]])</f>
        <v>0</v>
      </c>
      <c r="K2483" t="str">
        <f>FIXED(Tabla1[[#This Row],[TASA 16%]],0)</f>
        <v>0</v>
      </c>
      <c r="L2483" t="str">
        <f>FIXED(Tabla1[[#This Row],[TASA 0%]],0)</f>
        <v>0</v>
      </c>
      <c r="M2483" t="str">
        <f>FIXED(Tabla1[[#This Row],[TASA EXE.]],0)</f>
        <v>0</v>
      </c>
      <c r="N2483" t="str">
        <f>FIXED(Tabla1[[#This Row],[IVA]],0)</f>
        <v>0</v>
      </c>
      <c r="O2483" t="str">
        <f>FIXED(Tabla1[[#This Row],[ISR RET]],0)</f>
        <v>0</v>
      </c>
      <c r="P2483" t="str">
        <f>FIXED(Tabla1[[#This Row],[IVA RET]],0)</f>
        <v>0</v>
      </c>
      <c r="R2483" s="35">
        <f>Tabla1[[#This Row],[TASA 16]]*16%</f>
        <v>0</v>
      </c>
    </row>
    <row r="2484" spans="2:20" x14ac:dyDescent="0.25">
      <c r="B2484" t="str">
        <f>'[1]210 Y RFC'!A2484</f>
        <v>SAGO890514NW1</v>
      </c>
      <c r="C2484" t="str">
        <f>'[1]210 Y RFC'!B2484</f>
        <v>210-2481</v>
      </c>
      <c r="D2484" t="str">
        <f>'[1]210 Y RFC'!C2484</f>
        <v>SANDOVAL GUERRERO OLGA MARIA</v>
      </c>
      <c r="E2484" s="28">
        <f>SUMIFS(Tabla16[TASA 16],Tabla16[NUM],Tabla1[[#This Row],[CODIGO]])</f>
        <v>0</v>
      </c>
      <c r="F2484" s="28">
        <f>SUMIFS(Tabla16[TASA 0%],Tabla16[NUM],Tabla1[[#This Row],[CODIGO]])</f>
        <v>0</v>
      </c>
      <c r="G2484" s="28">
        <f>SUMIFS(Tabla16[[EXENTO ]],Tabla16[NUM],Tabla1[[#This Row],[CODIGO]])</f>
        <v>0</v>
      </c>
      <c r="H2484" s="28">
        <f>SUMIFS(Tabla16[IVA],Tabla16[NUM],Tabla1[[#This Row],[CODIGO]])</f>
        <v>0</v>
      </c>
      <c r="I2484" s="28">
        <f>SUMIFS(Tabla16[ISR RET.],Tabla16[NUM],Tabla1[[#This Row],[CODIGO]])</f>
        <v>0</v>
      </c>
      <c r="J2484" s="28">
        <f>SUMIFS(Tabla16[IVA RET.],Tabla16[NUM],Tabla1[[#This Row],[CODIGO]])</f>
        <v>0</v>
      </c>
      <c r="K2484" t="str">
        <f>FIXED(Tabla1[[#This Row],[TASA 16%]],0)</f>
        <v>0</v>
      </c>
      <c r="L2484" t="str">
        <f>FIXED(Tabla1[[#This Row],[TASA 0%]],0)</f>
        <v>0</v>
      </c>
      <c r="M2484" t="str">
        <f>FIXED(Tabla1[[#This Row],[TASA EXE.]],0)</f>
        <v>0</v>
      </c>
      <c r="N2484" t="str">
        <f>FIXED(Tabla1[[#This Row],[IVA]],0)</f>
        <v>0</v>
      </c>
      <c r="O2484" t="str">
        <f>FIXED(Tabla1[[#This Row],[ISR RET]],0)</f>
        <v>0</v>
      </c>
      <c r="P2484" t="str">
        <f>FIXED(Tabla1[[#This Row],[IVA RET]],0)</f>
        <v>0</v>
      </c>
      <c r="R2484" s="35">
        <f>Tabla1[[#This Row],[TASA 16]]*16%</f>
        <v>0</v>
      </c>
    </row>
    <row r="2485" spans="2:20" x14ac:dyDescent="0.25">
      <c r="B2485" t="str">
        <f>'[1]210 Y RFC'!A2485</f>
        <v>GOPH710806BL6</v>
      </c>
      <c r="C2485" t="str">
        <f>'[1]210 Y RFC'!B2485</f>
        <v>210-2482</v>
      </c>
      <c r="D2485" t="str">
        <f>'[1]210 Y RFC'!C2485</f>
        <v>GONZALEZ PEREZ HUGO</v>
      </c>
      <c r="E2485" s="28">
        <f>SUMIFS(Tabla16[TASA 16],Tabla16[NUM],Tabla1[[#This Row],[CODIGO]])</f>
        <v>0</v>
      </c>
      <c r="F2485" s="28">
        <f>SUMIFS(Tabla16[TASA 0%],Tabla16[NUM],Tabla1[[#This Row],[CODIGO]])</f>
        <v>0</v>
      </c>
      <c r="G2485" s="28">
        <f>SUMIFS(Tabla16[[EXENTO ]],Tabla16[NUM],Tabla1[[#This Row],[CODIGO]])</f>
        <v>0</v>
      </c>
      <c r="H2485" s="28">
        <f>SUMIFS(Tabla16[IVA],Tabla16[NUM],Tabla1[[#This Row],[CODIGO]])</f>
        <v>0</v>
      </c>
      <c r="I2485" s="28">
        <f>SUMIFS(Tabla16[ISR RET.],Tabla16[NUM],Tabla1[[#This Row],[CODIGO]])</f>
        <v>0</v>
      </c>
      <c r="J2485" s="28">
        <f>SUMIFS(Tabla16[IVA RET.],Tabla16[NUM],Tabla1[[#This Row],[CODIGO]])</f>
        <v>0</v>
      </c>
      <c r="K2485" t="str">
        <f>FIXED(Tabla1[[#This Row],[TASA 16%]],0)</f>
        <v>0</v>
      </c>
      <c r="L2485" t="str">
        <f>FIXED(Tabla1[[#This Row],[TASA 0%]],0)</f>
        <v>0</v>
      </c>
      <c r="M2485" t="str">
        <f>FIXED(Tabla1[[#This Row],[TASA EXE.]],0)</f>
        <v>0</v>
      </c>
      <c r="N2485" t="str">
        <f>FIXED(Tabla1[[#This Row],[IVA]],0)</f>
        <v>0</v>
      </c>
      <c r="O2485" t="str">
        <f>FIXED(Tabla1[[#This Row],[ISR RET]],0)</f>
        <v>0</v>
      </c>
      <c r="P2485" t="str">
        <f>FIXED(Tabla1[[#This Row],[IVA RET]],0)</f>
        <v>0</v>
      </c>
      <c r="R2485" s="35">
        <f>Tabla1[[#This Row],[TASA 16]]*16%</f>
        <v>0</v>
      </c>
    </row>
    <row r="2486" spans="2:20" x14ac:dyDescent="0.25">
      <c r="B2486" t="str">
        <f>'[1]210 Y RFC'!A2486</f>
        <v>CULR6801078S7</v>
      </c>
      <c r="C2486" t="str">
        <f>'[1]210 Y RFC'!B2486</f>
        <v>210-2483</v>
      </c>
      <c r="D2486" t="str">
        <f>'[1]210 Y RFC'!C2486</f>
        <v>CRUZ ROSALES LUCIA</v>
      </c>
      <c r="E2486" s="28">
        <f>SUMIFS(Tabla16[TASA 16],Tabla16[NUM],Tabla1[[#This Row],[CODIGO]])</f>
        <v>0</v>
      </c>
      <c r="F2486" s="28">
        <f>SUMIFS(Tabla16[TASA 0%],Tabla16[NUM],Tabla1[[#This Row],[CODIGO]])</f>
        <v>0</v>
      </c>
      <c r="G2486" s="28">
        <f>SUMIFS(Tabla16[[EXENTO ]],Tabla16[NUM],Tabla1[[#This Row],[CODIGO]])</f>
        <v>0</v>
      </c>
      <c r="H2486" s="28">
        <f>SUMIFS(Tabla16[IVA],Tabla16[NUM],Tabla1[[#This Row],[CODIGO]])</f>
        <v>0</v>
      </c>
      <c r="I2486" s="28">
        <f>SUMIFS(Tabla16[ISR RET.],Tabla16[NUM],Tabla1[[#This Row],[CODIGO]])</f>
        <v>0</v>
      </c>
      <c r="J2486" s="28">
        <f>SUMIFS(Tabla16[IVA RET.],Tabla16[NUM],Tabla1[[#This Row],[CODIGO]])</f>
        <v>0</v>
      </c>
      <c r="K2486" t="str">
        <f>FIXED(Tabla1[[#This Row],[TASA 16%]],0)</f>
        <v>0</v>
      </c>
      <c r="L2486" t="str">
        <f>FIXED(Tabla1[[#This Row],[TASA 0%]],0)</f>
        <v>0</v>
      </c>
      <c r="M2486" t="str">
        <f>FIXED(Tabla1[[#This Row],[TASA EXE.]],0)</f>
        <v>0</v>
      </c>
      <c r="N2486" t="str">
        <f>FIXED(Tabla1[[#This Row],[IVA]],0)</f>
        <v>0</v>
      </c>
      <c r="O2486" t="str">
        <f>FIXED(Tabla1[[#This Row],[ISR RET]],0)</f>
        <v>0</v>
      </c>
      <c r="P2486" t="str">
        <f>FIXED(Tabla1[[#This Row],[IVA RET]],0)</f>
        <v>0</v>
      </c>
      <c r="R2486" s="35">
        <f>Tabla1[[#This Row],[TASA 16]]*16%</f>
        <v>0</v>
      </c>
    </row>
    <row r="2487" spans="2:20" x14ac:dyDescent="0.25">
      <c r="B2487" t="str">
        <f>'[1]210 Y RFC'!A2487</f>
        <v>RAGO6104258Z0</v>
      </c>
      <c r="C2487" t="str">
        <f>'[1]210 Y RFC'!B2487</f>
        <v>210-2484</v>
      </c>
      <c r="D2487" t="str">
        <f>'[1]210 Y RFC'!C2487</f>
        <v>RANGEL GONZALEZ OCTAVIO</v>
      </c>
      <c r="E2487" s="28">
        <f>SUMIFS(Tabla16[TASA 16],Tabla16[NUM],Tabla1[[#This Row],[CODIGO]])</f>
        <v>0</v>
      </c>
      <c r="F2487" s="28">
        <f>SUMIFS(Tabla16[TASA 0%],Tabla16[NUM],Tabla1[[#This Row],[CODIGO]])</f>
        <v>0</v>
      </c>
      <c r="G2487" s="28">
        <f>SUMIFS(Tabla16[[EXENTO ]],Tabla16[NUM],Tabla1[[#This Row],[CODIGO]])</f>
        <v>0</v>
      </c>
      <c r="H2487" s="28">
        <f>SUMIFS(Tabla16[IVA],Tabla16[NUM],Tabla1[[#This Row],[CODIGO]])</f>
        <v>0</v>
      </c>
      <c r="I2487" s="28">
        <f>SUMIFS(Tabla16[ISR RET.],Tabla16[NUM],Tabla1[[#This Row],[CODIGO]])</f>
        <v>0</v>
      </c>
      <c r="J2487" s="28">
        <f>SUMIFS(Tabla16[IVA RET.],Tabla16[NUM],Tabla1[[#This Row],[CODIGO]])</f>
        <v>0</v>
      </c>
      <c r="K2487" t="str">
        <f>FIXED(Tabla1[[#This Row],[TASA 16%]],0)</f>
        <v>0</v>
      </c>
      <c r="L2487" t="str">
        <f>FIXED(Tabla1[[#This Row],[TASA 0%]],0)</f>
        <v>0</v>
      </c>
      <c r="M2487" t="str">
        <f>FIXED(Tabla1[[#This Row],[TASA EXE.]],0)</f>
        <v>0</v>
      </c>
      <c r="N2487" t="str">
        <f>FIXED(Tabla1[[#This Row],[IVA]],0)</f>
        <v>0</v>
      </c>
      <c r="O2487" t="str">
        <f>FIXED(Tabla1[[#This Row],[ISR RET]],0)</f>
        <v>0</v>
      </c>
      <c r="P2487" t="str">
        <f>FIXED(Tabla1[[#This Row],[IVA RET]],0)</f>
        <v>0</v>
      </c>
      <c r="R2487" s="35">
        <f>Tabla1[[#This Row],[TASA 16]]*16%</f>
        <v>0</v>
      </c>
    </row>
    <row r="2488" spans="2:20" x14ac:dyDescent="0.25">
      <c r="B2488" t="str">
        <f>'[1]210 Y RFC'!A2488</f>
        <v>LOUL770413AV8</v>
      </c>
      <c r="C2488" t="str">
        <f>'[1]210 Y RFC'!B2488</f>
        <v>210-2485</v>
      </c>
      <c r="D2488" t="str">
        <f>'[1]210 Y RFC'!C2488</f>
        <v>LOZANO ULLOA LUIS GERARDO</v>
      </c>
      <c r="E2488" s="28">
        <f>SUMIFS(Tabla16[TASA 16],Tabla16[NUM],Tabla1[[#This Row],[CODIGO]])</f>
        <v>0</v>
      </c>
      <c r="F2488" s="28">
        <f>SUMIFS(Tabla16[TASA 0%],Tabla16[NUM],Tabla1[[#This Row],[CODIGO]])</f>
        <v>0</v>
      </c>
      <c r="G2488" s="28">
        <f>SUMIFS(Tabla16[[EXENTO ]],Tabla16[NUM],Tabla1[[#This Row],[CODIGO]])</f>
        <v>0</v>
      </c>
      <c r="H2488" s="28">
        <f>SUMIFS(Tabla16[IVA],Tabla16[NUM],Tabla1[[#This Row],[CODIGO]])</f>
        <v>0</v>
      </c>
      <c r="I2488" s="28">
        <f>SUMIFS(Tabla16[ISR RET.],Tabla16[NUM],Tabla1[[#This Row],[CODIGO]])</f>
        <v>0</v>
      </c>
      <c r="J2488" s="28">
        <f>SUMIFS(Tabla16[IVA RET.],Tabla16[NUM],Tabla1[[#This Row],[CODIGO]])</f>
        <v>0</v>
      </c>
      <c r="K2488" t="str">
        <f>FIXED(Tabla1[[#This Row],[TASA 16%]],0)</f>
        <v>0</v>
      </c>
      <c r="L2488" t="str">
        <f>FIXED(Tabla1[[#This Row],[TASA 0%]],0)</f>
        <v>0</v>
      </c>
      <c r="M2488" t="str">
        <f>FIXED(Tabla1[[#This Row],[TASA EXE.]],0)</f>
        <v>0</v>
      </c>
      <c r="N2488" t="str">
        <f>FIXED(Tabla1[[#This Row],[IVA]],0)</f>
        <v>0</v>
      </c>
      <c r="O2488" t="str">
        <f>FIXED(Tabla1[[#This Row],[ISR RET]],0)</f>
        <v>0</v>
      </c>
      <c r="P2488" t="str">
        <f>FIXED(Tabla1[[#This Row],[IVA RET]],0)</f>
        <v>0</v>
      </c>
      <c r="R2488" s="35">
        <f>Tabla1[[#This Row],[TASA 16]]*16%</f>
        <v>0</v>
      </c>
      <c r="T2488" s="67"/>
    </row>
    <row r="2489" spans="2:20" x14ac:dyDescent="0.25">
      <c r="B2489" t="str">
        <f>'[1]210 Y RFC'!A2489</f>
        <v>FFI000908D61</v>
      </c>
      <c r="C2489" t="str">
        <f>'[1]210 Y RFC'!B2489</f>
        <v>210-2486</v>
      </c>
      <c r="D2489" t="str">
        <f>'[1]210 Y RFC'!C2489</f>
        <v>FIBRAS FIX SA DE CV</v>
      </c>
      <c r="E2489" s="28">
        <f>SUMIFS(Tabla16[TASA 16],Tabla16[NUM],Tabla1[[#This Row],[CODIGO]])</f>
        <v>23476.25</v>
      </c>
      <c r="F2489" s="28">
        <f>SUMIFS(Tabla16[TASA 0%],Tabla16[NUM],Tabla1[[#This Row],[CODIGO]])</f>
        <v>-3.0000000001564331E-2</v>
      </c>
      <c r="G2489" s="28">
        <f>SUMIFS(Tabla16[[EXENTO ]],Tabla16[NUM],Tabla1[[#This Row],[CODIGO]])</f>
        <v>0</v>
      </c>
      <c r="H2489" s="28">
        <f>SUMIFS(Tabla16[IVA],Tabla16[NUM],Tabla1[[#This Row],[CODIGO]])</f>
        <v>3756.2</v>
      </c>
      <c r="I2489" s="28">
        <f>SUMIFS(Tabla16[ISR RET.],Tabla16[NUM],Tabla1[[#This Row],[CODIGO]])</f>
        <v>0</v>
      </c>
      <c r="J2489" s="28">
        <f>SUMIFS(Tabla16[IVA RET.],Tabla16[NUM],Tabla1[[#This Row],[CODIGO]])</f>
        <v>0</v>
      </c>
      <c r="K2489" t="str">
        <f>FIXED(Tabla1[[#This Row],[TASA 16%]],0)</f>
        <v>23,476</v>
      </c>
      <c r="L2489" t="str">
        <f>FIXED(Tabla1[[#This Row],[TASA 0%]],0)</f>
        <v>0</v>
      </c>
      <c r="M2489" t="str">
        <f>FIXED(Tabla1[[#This Row],[TASA EXE.]],0)</f>
        <v>0</v>
      </c>
      <c r="N2489" t="str">
        <f>FIXED(Tabla1[[#This Row],[IVA]],0)</f>
        <v>3,756</v>
      </c>
      <c r="O2489" t="str">
        <f>FIXED(Tabla1[[#This Row],[ISR RET]],0)</f>
        <v>0</v>
      </c>
      <c r="P2489" t="str">
        <f>FIXED(Tabla1[[#This Row],[IVA RET]],0)</f>
        <v>0</v>
      </c>
      <c r="R2489" s="35">
        <f>Tabla1[[#This Row],[TASA 16]]*16%</f>
        <v>3756.16</v>
      </c>
    </row>
    <row r="2490" spans="2:20" x14ac:dyDescent="0.25">
      <c r="B2490" t="str">
        <f>'[1]210 Y RFC'!A2490</f>
        <v>FACC790705324</v>
      </c>
      <c r="C2490" t="str">
        <f>'[1]210 Y RFC'!B2490</f>
        <v>210-2487</v>
      </c>
      <c r="D2490" t="str">
        <f>'[1]210 Y RFC'!C2490</f>
        <v>FRANCO CAMARENA CARLOS ADRIAN</v>
      </c>
      <c r="E2490" s="28">
        <f>SUMIFS(Tabla16[TASA 16],Tabla16[NUM],Tabla1[[#This Row],[CODIGO]])</f>
        <v>0</v>
      </c>
      <c r="F2490" s="28">
        <f>SUMIFS(Tabla16[TASA 0%],Tabla16[NUM],Tabla1[[#This Row],[CODIGO]])</f>
        <v>0</v>
      </c>
      <c r="G2490" s="28">
        <f>SUMIFS(Tabla16[[EXENTO ]],Tabla16[NUM],Tabla1[[#This Row],[CODIGO]])</f>
        <v>0</v>
      </c>
      <c r="H2490" s="28">
        <f>SUMIFS(Tabla16[IVA],Tabla16[NUM],Tabla1[[#This Row],[CODIGO]])</f>
        <v>0</v>
      </c>
      <c r="I2490" s="28">
        <f>SUMIFS(Tabla16[ISR RET.],Tabla16[NUM],Tabla1[[#This Row],[CODIGO]])</f>
        <v>0</v>
      </c>
      <c r="J2490" s="28">
        <f>SUMIFS(Tabla16[IVA RET.],Tabla16[NUM],Tabla1[[#This Row],[CODIGO]])</f>
        <v>0</v>
      </c>
      <c r="K2490" t="str">
        <f>FIXED(Tabla1[[#This Row],[TASA 16%]],0)</f>
        <v>0</v>
      </c>
      <c r="L2490" t="str">
        <f>FIXED(Tabla1[[#This Row],[TASA 0%]],0)</f>
        <v>0</v>
      </c>
      <c r="M2490" t="str">
        <f>FIXED(Tabla1[[#This Row],[TASA EXE.]],0)</f>
        <v>0</v>
      </c>
      <c r="N2490" t="str">
        <f>FIXED(Tabla1[[#This Row],[IVA]],0)</f>
        <v>0</v>
      </c>
      <c r="O2490" t="str">
        <f>FIXED(Tabla1[[#This Row],[ISR RET]],0)</f>
        <v>0</v>
      </c>
      <c r="P2490" t="str">
        <f>FIXED(Tabla1[[#This Row],[IVA RET]],0)</f>
        <v>0</v>
      </c>
      <c r="R2490" s="35">
        <f>Tabla1[[#This Row],[TASA 16]]*16%</f>
        <v>0</v>
      </c>
    </row>
    <row r="2491" spans="2:20" x14ac:dyDescent="0.25">
      <c r="B2491" t="str">
        <f>'[1]210 Y RFC'!A2491</f>
        <v>BIOJ8109194V3</v>
      </c>
      <c r="C2491" t="str">
        <f>'[1]210 Y RFC'!B2491</f>
        <v>210-2488</v>
      </c>
      <c r="D2491" t="str">
        <f>'[1]210 Y RFC'!C2491</f>
        <v>BRITO OCAMPO JORGE</v>
      </c>
      <c r="E2491" s="28">
        <f>SUMIFS(Tabla16[TASA 16],Tabla16[NUM],Tabla1[[#This Row],[CODIGO]])</f>
        <v>0</v>
      </c>
      <c r="F2491" s="28">
        <f>SUMIFS(Tabla16[TASA 0%],Tabla16[NUM],Tabla1[[#This Row],[CODIGO]])</f>
        <v>0</v>
      </c>
      <c r="G2491" s="28">
        <f>SUMIFS(Tabla16[[EXENTO ]],Tabla16[NUM],Tabla1[[#This Row],[CODIGO]])</f>
        <v>0</v>
      </c>
      <c r="H2491" s="28">
        <f>SUMIFS(Tabla16[IVA],Tabla16[NUM],Tabla1[[#This Row],[CODIGO]])</f>
        <v>0</v>
      </c>
      <c r="I2491" s="28">
        <f>SUMIFS(Tabla16[ISR RET.],Tabla16[NUM],Tabla1[[#This Row],[CODIGO]])</f>
        <v>0</v>
      </c>
      <c r="J2491" s="28">
        <f>SUMIFS(Tabla16[IVA RET.],Tabla16[NUM],Tabla1[[#This Row],[CODIGO]])</f>
        <v>0</v>
      </c>
      <c r="K2491" t="str">
        <f>FIXED(Tabla1[[#This Row],[TASA 16%]],0)</f>
        <v>0</v>
      </c>
      <c r="L2491" t="str">
        <f>FIXED(Tabla1[[#This Row],[TASA 0%]],0)</f>
        <v>0</v>
      </c>
      <c r="M2491" t="str">
        <f>FIXED(Tabla1[[#This Row],[TASA EXE.]],0)</f>
        <v>0</v>
      </c>
      <c r="N2491" t="str">
        <f>FIXED(Tabla1[[#This Row],[IVA]],0)</f>
        <v>0</v>
      </c>
      <c r="O2491" t="str">
        <f>FIXED(Tabla1[[#This Row],[ISR RET]],0)</f>
        <v>0</v>
      </c>
      <c r="P2491" t="str">
        <f>FIXED(Tabla1[[#This Row],[IVA RET]],0)</f>
        <v>0</v>
      </c>
      <c r="R2491" s="35">
        <f>Tabla1[[#This Row],[TASA 16]]*16%</f>
        <v>0</v>
      </c>
    </row>
    <row r="2492" spans="2:20" x14ac:dyDescent="0.25">
      <c r="B2492" t="str">
        <f>'[1]210 Y RFC'!A2492</f>
        <v>AAFF850926GE6</v>
      </c>
      <c r="C2492" t="str">
        <f>'[1]210 Y RFC'!B2492</f>
        <v>210-2489</v>
      </c>
      <c r="D2492" t="str">
        <f>'[1]210 Y RFC'!C2492</f>
        <v>ALVAREZ FRANCO MARIA FERNANDA</v>
      </c>
      <c r="E2492" s="28">
        <f>SUMIFS(Tabla16[TASA 16],Tabla16[NUM],Tabla1[[#This Row],[CODIGO]])</f>
        <v>0</v>
      </c>
      <c r="F2492" s="28">
        <f>SUMIFS(Tabla16[TASA 0%],Tabla16[NUM],Tabla1[[#This Row],[CODIGO]])</f>
        <v>0</v>
      </c>
      <c r="G2492" s="28">
        <f>SUMIFS(Tabla16[[EXENTO ]],Tabla16[NUM],Tabla1[[#This Row],[CODIGO]])</f>
        <v>0</v>
      </c>
      <c r="H2492" s="28">
        <f>SUMIFS(Tabla16[IVA],Tabla16[NUM],Tabla1[[#This Row],[CODIGO]])</f>
        <v>0</v>
      </c>
      <c r="I2492" s="28">
        <f>SUMIFS(Tabla16[ISR RET.],Tabla16[NUM],Tabla1[[#This Row],[CODIGO]])</f>
        <v>0</v>
      </c>
      <c r="J2492" s="28">
        <f>SUMIFS(Tabla16[IVA RET.],Tabla16[NUM],Tabla1[[#This Row],[CODIGO]])</f>
        <v>0</v>
      </c>
      <c r="K2492" t="str">
        <f>FIXED(Tabla1[[#This Row],[TASA 16%]],0)</f>
        <v>0</v>
      </c>
      <c r="L2492" t="str">
        <f>FIXED(Tabla1[[#This Row],[TASA 0%]],0)</f>
        <v>0</v>
      </c>
      <c r="M2492" t="str">
        <f>FIXED(Tabla1[[#This Row],[TASA EXE.]],0)</f>
        <v>0</v>
      </c>
      <c r="N2492" t="str">
        <f>FIXED(Tabla1[[#This Row],[IVA]],0)</f>
        <v>0</v>
      </c>
      <c r="O2492" t="str">
        <f>FIXED(Tabla1[[#This Row],[ISR RET]],0)</f>
        <v>0</v>
      </c>
      <c r="P2492" t="str">
        <f>FIXED(Tabla1[[#This Row],[IVA RET]],0)</f>
        <v>0</v>
      </c>
      <c r="R2492" s="35">
        <f>Tabla1[[#This Row],[TASA 16]]*16%</f>
        <v>0</v>
      </c>
    </row>
    <row r="2493" spans="2:20" x14ac:dyDescent="0.25">
      <c r="B2493" t="str">
        <f>'[1]210 Y RFC'!A2493</f>
        <v>MPR100617S5A</v>
      </c>
      <c r="C2493" t="str">
        <f>'[1]210 Y RFC'!B2493</f>
        <v>210-2490</v>
      </c>
      <c r="D2493" t="str">
        <f>'[1]210 Y RFC'!C2493</f>
        <v>MCI PRODUCE S DE RL DE CV</v>
      </c>
      <c r="E2493" s="28">
        <f>SUMIFS(Tabla16[TASA 16],Tabla16[NUM],Tabla1[[#This Row],[CODIGO]])</f>
        <v>0</v>
      </c>
      <c r="F2493" s="28">
        <f>SUMIFS(Tabla16[TASA 0%],Tabla16[NUM],Tabla1[[#This Row],[CODIGO]])</f>
        <v>0</v>
      </c>
      <c r="G2493" s="28">
        <f>SUMIFS(Tabla16[[EXENTO ]],Tabla16[NUM],Tabla1[[#This Row],[CODIGO]])</f>
        <v>0</v>
      </c>
      <c r="H2493" s="28">
        <f>SUMIFS(Tabla16[IVA],Tabla16[NUM],Tabla1[[#This Row],[CODIGO]])</f>
        <v>0</v>
      </c>
      <c r="I2493" s="28">
        <f>SUMIFS(Tabla16[ISR RET.],Tabla16[NUM],Tabla1[[#This Row],[CODIGO]])</f>
        <v>0</v>
      </c>
      <c r="J2493" s="28">
        <f>SUMIFS(Tabla16[IVA RET.],Tabla16[NUM],Tabla1[[#This Row],[CODIGO]])</f>
        <v>0</v>
      </c>
      <c r="K2493" t="str">
        <f>FIXED(Tabla1[[#This Row],[TASA 16%]],0)</f>
        <v>0</v>
      </c>
      <c r="L2493" t="str">
        <f>FIXED(Tabla1[[#This Row],[TASA 0%]],0)</f>
        <v>0</v>
      </c>
      <c r="M2493" t="str">
        <f>FIXED(Tabla1[[#This Row],[TASA EXE.]],0)</f>
        <v>0</v>
      </c>
      <c r="N2493" t="str">
        <f>FIXED(Tabla1[[#This Row],[IVA]],0)</f>
        <v>0</v>
      </c>
      <c r="O2493" t="str">
        <f>FIXED(Tabla1[[#This Row],[ISR RET]],0)</f>
        <v>0</v>
      </c>
      <c r="P2493" t="str">
        <f>FIXED(Tabla1[[#This Row],[IVA RET]],0)</f>
        <v>0</v>
      </c>
      <c r="R2493" s="35">
        <f>Tabla1[[#This Row],[TASA 16]]*16%</f>
        <v>0</v>
      </c>
    </row>
    <row r="2494" spans="2:20" x14ac:dyDescent="0.25">
      <c r="B2494" t="str">
        <f>'[1]210 Y RFC'!A2494</f>
        <v>NAH850320159</v>
      </c>
      <c r="C2494" t="str">
        <f>'[1]210 Y RFC'!B2494</f>
        <v>210-2491</v>
      </c>
      <c r="D2494" t="str">
        <f>'[1]210 Y RFC'!C2494</f>
        <v>NACIONAL DE ALIMENTOS Y HELADOS SA DE CV</v>
      </c>
      <c r="E2494" s="28">
        <f>SUMIFS(Tabla16[TASA 16],Tabla16[NUM],Tabla1[[#This Row],[CODIGO]])</f>
        <v>0</v>
      </c>
      <c r="F2494" s="28">
        <f>SUMIFS(Tabla16[TASA 0%],Tabla16[NUM],Tabla1[[#This Row],[CODIGO]])</f>
        <v>0</v>
      </c>
      <c r="G2494" s="28">
        <f>SUMIFS(Tabla16[[EXENTO ]],Tabla16[NUM],Tabla1[[#This Row],[CODIGO]])</f>
        <v>0</v>
      </c>
      <c r="H2494" s="28">
        <f>SUMIFS(Tabla16[IVA],Tabla16[NUM],Tabla1[[#This Row],[CODIGO]])</f>
        <v>0</v>
      </c>
      <c r="I2494" s="28">
        <f>SUMIFS(Tabla16[ISR RET.],Tabla16[NUM],Tabla1[[#This Row],[CODIGO]])</f>
        <v>0</v>
      </c>
      <c r="J2494" s="28">
        <f>SUMIFS(Tabla16[IVA RET.],Tabla16[NUM],Tabla1[[#This Row],[CODIGO]])</f>
        <v>0</v>
      </c>
      <c r="K2494" t="str">
        <f>FIXED(Tabla1[[#This Row],[TASA 16%]],0)</f>
        <v>0</v>
      </c>
      <c r="L2494" t="str">
        <f>FIXED(Tabla1[[#This Row],[TASA 0%]],0)</f>
        <v>0</v>
      </c>
      <c r="M2494" t="str">
        <f>FIXED(Tabla1[[#This Row],[TASA EXE.]],0)</f>
        <v>0</v>
      </c>
      <c r="N2494" t="str">
        <f>FIXED(Tabla1[[#This Row],[IVA]],0)</f>
        <v>0</v>
      </c>
      <c r="O2494" t="str">
        <f>FIXED(Tabla1[[#This Row],[ISR RET]],0)</f>
        <v>0</v>
      </c>
      <c r="P2494" t="str">
        <f>FIXED(Tabla1[[#This Row],[IVA RET]],0)</f>
        <v>0</v>
      </c>
      <c r="R2494" s="35">
        <f>Tabla1[[#This Row],[TASA 16]]*16%</f>
        <v>0</v>
      </c>
    </row>
    <row r="2495" spans="2:20" x14ac:dyDescent="0.25">
      <c r="B2495" t="str">
        <f>'[1]210 Y RFC'!A2495</f>
        <v>BME000124M66</v>
      </c>
      <c r="C2495" t="str">
        <f>'[1]210 Y RFC'!B2495</f>
        <v>210-2492</v>
      </c>
      <c r="D2495" t="str">
        <f>'[1]210 Y RFC'!C2495</f>
        <v>BSN MEDICAL SA DE CV</v>
      </c>
      <c r="E2495" s="28">
        <f>SUMIFS(Tabla16[TASA 16],Tabla16[NUM],Tabla1[[#This Row],[CODIGO]])</f>
        <v>0</v>
      </c>
      <c r="F2495" s="28">
        <f>SUMIFS(Tabla16[TASA 0%],Tabla16[NUM],Tabla1[[#This Row],[CODIGO]])</f>
        <v>0</v>
      </c>
      <c r="G2495" s="28">
        <f>SUMIFS(Tabla16[[EXENTO ]],Tabla16[NUM],Tabla1[[#This Row],[CODIGO]])</f>
        <v>0</v>
      </c>
      <c r="H2495" s="28">
        <f>SUMIFS(Tabla16[IVA],Tabla16[NUM],Tabla1[[#This Row],[CODIGO]])</f>
        <v>0</v>
      </c>
      <c r="I2495" s="28">
        <f>SUMIFS(Tabla16[ISR RET.],Tabla16[NUM],Tabla1[[#This Row],[CODIGO]])</f>
        <v>0</v>
      </c>
      <c r="J2495" s="28">
        <f>SUMIFS(Tabla16[IVA RET.],Tabla16[NUM],Tabla1[[#This Row],[CODIGO]])</f>
        <v>0</v>
      </c>
      <c r="K2495" t="str">
        <f>FIXED(Tabla1[[#This Row],[TASA 16%]],0)</f>
        <v>0</v>
      </c>
      <c r="L2495" t="str">
        <f>FIXED(Tabla1[[#This Row],[TASA 0%]],0)</f>
        <v>0</v>
      </c>
      <c r="M2495" t="str">
        <f>FIXED(Tabla1[[#This Row],[TASA EXE.]],0)</f>
        <v>0</v>
      </c>
      <c r="N2495" t="str">
        <f>FIXED(Tabla1[[#This Row],[IVA]],0)</f>
        <v>0</v>
      </c>
      <c r="O2495" t="str">
        <f>FIXED(Tabla1[[#This Row],[ISR RET]],0)</f>
        <v>0</v>
      </c>
      <c r="P2495" t="str">
        <f>FIXED(Tabla1[[#This Row],[IVA RET]],0)</f>
        <v>0</v>
      </c>
      <c r="R2495" s="35">
        <f>Tabla1[[#This Row],[TASA 16]]*16%</f>
        <v>0</v>
      </c>
    </row>
    <row r="2496" spans="2:20" x14ac:dyDescent="0.25">
      <c r="B2496" t="str">
        <f>'[1]210 Y RFC'!A2496</f>
        <v>FRA961126F59</v>
      </c>
      <c r="C2496" t="str">
        <f>'[1]210 Y RFC'!B2496</f>
        <v>210-2493</v>
      </c>
      <c r="D2496" t="str">
        <f>'[1]210 Y RFC'!C2496</f>
        <v>FRABEL SA DE CV</v>
      </c>
      <c r="E2496" s="28">
        <f>SUMIFS(Tabla16[TASA 16],Tabla16[NUM],Tabla1[[#This Row],[CODIGO]])</f>
        <v>0</v>
      </c>
      <c r="F2496" s="28">
        <f>SUMIFS(Tabla16[TASA 0%],Tabla16[NUM],Tabla1[[#This Row],[CODIGO]])</f>
        <v>0</v>
      </c>
      <c r="G2496" s="28">
        <f>SUMIFS(Tabla16[[EXENTO ]],Tabla16[NUM],Tabla1[[#This Row],[CODIGO]])</f>
        <v>0</v>
      </c>
      <c r="H2496" s="28">
        <f>SUMIFS(Tabla16[IVA],Tabla16[NUM],Tabla1[[#This Row],[CODIGO]])</f>
        <v>0</v>
      </c>
      <c r="I2496" s="28">
        <f>SUMIFS(Tabla16[ISR RET.],Tabla16[NUM],Tabla1[[#This Row],[CODIGO]])</f>
        <v>0</v>
      </c>
      <c r="J2496" s="28">
        <f>SUMIFS(Tabla16[IVA RET.],Tabla16[NUM],Tabla1[[#This Row],[CODIGO]])</f>
        <v>0</v>
      </c>
      <c r="K2496" t="str">
        <f>FIXED(Tabla1[[#This Row],[TASA 16%]],0)</f>
        <v>0</v>
      </c>
      <c r="L2496" t="str">
        <f>FIXED(Tabla1[[#This Row],[TASA 0%]],0)</f>
        <v>0</v>
      </c>
      <c r="M2496" t="str">
        <f>FIXED(Tabla1[[#This Row],[TASA EXE.]],0)</f>
        <v>0</v>
      </c>
      <c r="N2496" t="str">
        <f>FIXED(Tabla1[[#This Row],[IVA]],0)</f>
        <v>0</v>
      </c>
      <c r="O2496" t="str">
        <f>FIXED(Tabla1[[#This Row],[ISR RET]],0)</f>
        <v>0</v>
      </c>
      <c r="P2496" t="str">
        <f>FIXED(Tabla1[[#This Row],[IVA RET]],0)</f>
        <v>0</v>
      </c>
      <c r="R2496" s="35">
        <f>Tabla1[[#This Row],[TASA 16]]*16%</f>
        <v>0</v>
      </c>
    </row>
    <row r="2497" spans="2:20" x14ac:dyDescent="0.25">
      <c r="B2497" t="str">
        <f>'[1]210 Y RFC'!A2497</f>
        <v>MATS7302098V5</v>
      </c>
      <c r="C2497" t="str">
        <f>'[1]210 Y RFC'!B2497</f>
        <v>210-2494</v>
      </c>
      <c r="D2497" t="str">
        <f>'[1]210 Y RFC'!C2497</f>
        <v>MARTINEZ TRUJILLO MARIA SOCORRO</v>
      </c>
      <c r="E2497" s="28">
        <f>SUMIFS(Tabla16[TASA 16],Tabla16[NUM],Tabla1[[#This Row],[CODIGO]])</f>
        <v>0</v>
      </c>
      <c r="F2497" s="28">
        <f>SUMIFS(Tabla16[TASA 0%],Tabla16[NUM],Tabla1[[#This Row],[CODIGO]])</f>
        <v>0</v>
      </c>
      <c r="G2497" s="28">
        <f>SUMIFS(Tabla16[[EXENTO ]],Tabla16[NUM],Tabla1[[#This Row],[CODIGO]])</f>
        <v>0</v>
      </c>
      <c r="H2497" s="28">
        <f>SUMIFS(Tabla16[IVA],Tabla16[NUM],Tabla1[[#This Row],[CODIGO]])</f>
        <v>0</v>
      </c>
      <c r="I2497" s="28">
        <f>SUMIFS(Tabla16[ISR RET.],Tabla16[NUM],Tabla1[[#This Row],[CODIGO]])</f>
        <v>0</v>
      </c>
      <c r="J2497" s="28">
        <f>SUMIFS(Tabla16[IVA RET.],Tabla16[NUM],Tabla1[[#This Row],[CODIGO]])</f>
        <v>0</v>
      </c>
      <c r="K2497" t="str">
        <f>FIXED(Tabla1[[#This Row],[TASA 16%]],0)</f>
        <v>0</v>
      </c>
      <c r="L2497" t="str">
        <f>FIXED(Tabla1[[#This Row],[TASA 0%]],0)</f>
        <v>0</v>
      </c>
      <c r="M2497" t="str">
        <f>FIXED(Tabla1[[#This Row],[TASA EXE.]],0)</f>
        <v>0</v>
      </c>
      <c r="N2497" t="str">
        <f>FIXED(Tabla1[[#This Row],[IVA]],0)</f>
        <v>0</v>
      </c>
      <c r="O2497" t="str">
        <f>FIXED(Tabla1[[#This Row],[ISR RET]],0)</f>
        <v>0</v>
      </c>
      <c r="P2497" t="str">
        <f>FIXED(Tabla1[[#This Row],[IVA RET]],0)</f>
        <v>0</v>
      </c>
      <c r="R2497" s="35">
        <f>Tabla1[[#This Row],[TASA 16]]*16%</f>
        <v>0</v>
      </c>
    </row>
    <row r="2498" spans="2:20" x14ac:dyDescent="0.25">
      <c r="B2498" t="str">
        <f>'[1]210 Y RFC'!A2498</f>
        <v>GDT1010075C0</v>
      </c>
      <c r="C2498" t="str">
        <f>'[1]210 Y RFC'!B2498</f>
        <v>210-2495</v>
      </c>
      <c r="D2498" t="str">
        <f>'[1]210 Y RFC'!C2498</f>
        <v>COOPERATIVA GANADERA DE TEPA SC DE C DE RL</v>
      </c>
      <c r="E2498" s="28">
        <f>SUMIFS(Tabla16[TASA 16],Tabla16[NUM],Tabla1[[#This Row],[CODIGO]])</f>
        <v>0</v>
      </c>
      <c r="F2498" s="28">
        <f>SUMIFS(Tabla16[TASA 0%],Tabla16[NUM],Tabla1[[#This Row],[CODIGO]])</f>
        <v>0</v>
      </c>
      <c r="G2498" s="28">
        <f>SUMIFS(Tabla16[[EXENTO ]],Tabla16[NUM],Tabla1[[#This Row],[CODIGO]])</f>
        <v>0</v>
      </c>
      <c r="H2498" s="28">
        <f>SUMIFS(Tabla16[IVA],Tabla16[NUM],Tabla1[[#This Row],[CODIGO]])</f>
        <v>0</v>
      </c>
      <c r="I2498" s="28">
        <f>SUMIFS(Tabla16[ISR RET.],Tabla16[NUM],Tabla1[[#This Row],[CODIGO]])</f>
        <v>0</v>
      </c>
      <c r="J2498" s="28">
        <f>SUMIFS(Tabla16[IVA RET.],Tabla16[NUM],Tabla1[[#This Row],[CODIGO]])</f>
        <v>0</v>
      </c>
      <c r="K2498" t="str">
        <f>FIXED(Tabla1[[#This Row],[TASA 16%]],0)</f>
        <v>0</v>
      </c>
      <c r="L2498" t="str">
        <f>FIXED(Tabla1[[#This Row],[TASA 0%]],0)</f>
        <v>0</v>
      </c>
      <c r="M2498" t="str">
        <f>FIXED(Tabla1[[#This Row],[TASA EXE.]],0)</f>
        <v>0</v>
      </c>
      <c r="N2498" t="str">
        <f>FIXED(Tabla1[[#This Row],[IVA]],0)</f>
        <v>0</v>
      </c>
      <c r="O2498" t="str">
        <f>FIXED(Tabla1[[#This Row],[ISR RET]],0)</f>
        <v>0</v>
      </c>
      <c r="P2498" t="str">
        <f>FIXED(Tabla1[[#This Row],[IVA RET]],0)</f>
        <v>0</v>
      </c>
      <c r="R2498" s="35">
        <f>Tabla1[[#This Row],[TASA 16]]*16%</f>
        <v>0</v>
      </c>
    </row>
    <row r="2499" spans="2:20" x14ac:dyDescent="0.25">
      <c r="B2499" t="str">
        <f>'[1]210 Y RFC'!A2499</f>
        <v>MAMX640619MJA</v>
      </c>
      <c r="C2499" t="str">
        <f>'[1]210 Y RFC'!B2499</f>
        <v>210-2496</v>
      </c>
      <c r="D2499" t="str">
        <f>'[1]210 Y RFC'!C2499</f>
        <v>MARTIN MELENDRES ENRIQUE</v>
      </c>
      <c r="E2499" s="28">
        <f>SUMIFS(Tabla16[TASA 16],Tabla16[NUM],Tabla1[[#This Row],[CODIGO]])</f>
        <v>0</v>
      </c>
      <c r="F2499" s="28">
        <f>SUMIFS(Tabla16[TASA 0%],Tabla16[NUM],Tabla1[[#This Row],[CODIGO]])</f>
        <v>0</v>
      </c>
      <c r="G2499" s="28">
        <f>SUMIFS(Tabla16[[EXENTO ]],Tabla16[NUM],Tabla1[[#This Row],[CODIGO]])</f>
        <v>0</v>
      </c>
      <c r="H2499" s="28">
        <f>SUMIFS(Tabla16[IVA],Tabla16[NUM],Tabla1[[#This Row],[CODIGO]])</f>
        <v>0</v>
      </c>
      <c r="I2499" s="28">
        <f>SUMIFS(Tabla16[ISR RET.],Tabla16[NUM],Tabla1[[#This Row],[CODIGO]])</f>
        <v>0</v>
      </c>
      <c r="J2499" s="28">
        <f>SUMIFS(Tabla16[IVA RET.],Tabla16[NUM],Tabla1[[#This Row],[CODIGO]])</f>
        <v>0</v>
      </c>
      <c r="K2499" t="str">
        <f>FIXED(Tabla1[[#This Row],[TASA 16%]],0)</f>
        <v>0</v>
      </c>
      <c r="L2499" t="str">
        <f>FIXED(Tabla1[[#This Row],[TASA 0%]],0)</f>
        <v>0</v>
      </c>
      <c r="M2499" t="str">
        <f>FIXED(Tabla1[[#This Row],[TASA EXE.]],0)</f>
        <v>0</v>
      </c>
      <c r="N2499" t="str">
        <f>FIXED(Tabla1[[#This Row],[IVA]],0)</f>
        <v>0</v>
      </c>
      <c r="O2499" t="str">
        <f>FIXED(Tabla1[[#This Row],[ISR RET]],0)</f>
        <v>0</v>
      </c>
      <c r="P2499" t="str">
        <f>FIXED(Tabla1[[#This Row],[IVA RET]],0)</f>
        <v>0</v>
      </c>
      <c r="R2499" s="35">
        <f>Tabla1[[#This Row],[TASA 16]]*16%</f>
        <v>0</v>
      </c>
    </row>
    <row r="2500" spans="2:20" x14ac:dyDescent="0.25">
      <c r="B2500" t="str">
        <f>'[1]210 Y RFC'!A2500</f>
        <v>KLE9604128M5</v>
      </c>
      <c r="C2500" t="str">
        <f>'[1]210 Y RFC'!B2500</f>
        <v>210-2497</v>
      </c>
      <c r="D2500" t="str">
        <f>'[1]210 Y RFC'!C2500</f>
        <v>KLEBEN SA DE CV</v>
      </c>
      <c r="E2500" s="28">
        <f>SUMIFS(Tabla16[TASA 16],Tabla16[NUM],Tabla1[[#This Row],[CODIGO]])</f>
        <v>0</v>
      </c>
      <c r="F2500" s="28">
        <f>SUMIFS(Tabla16[TASA 0%],Tabla16[NUM],Tabla1[[#This Row],[CODIGO]])</f>
        <v>0</v>
      </c>
      <c r="G2500" s="28">
        <f>SUMIFS(Tabla16[[EXENTO ]],Tabla16[NUM],Tabla1[[#This Row],[CODIGO]])</f>
        <v>0</v>
      </c>
      <c r="H2500" s="28">
        <f>SUMIFS(Tabla16[IVA],Tabla16[NUM],Tabla1[[#This Row],[CODIGO]])</f>
        <v>0</v>
      </c>
      <c r="I2500" s="28">
        <f>SUMIFS(Tabla16[ISR RET.],Tabla16[NUM],Tabla1[[#This Row],[CODIGO]])</f>
        <v>0</v>
      </c>
      <c r="J2500" s="28">
        <f>SUMIFS(Tabla16[IVA RET.],Tabla16[NUM],Tabla1[[#This Row],[CODIGO]])</f>
        <v>0</v>
      </c>
      <c r="K2500" t="str">
        <f>FIXED(Tabla1[[#This Row],[TASA 16%]],0)</f>
        <v>0</v>
      </c>
      <c r="L2500" t="str">
        <f>FIXED(Tabla1[[#This Row],[TASA 0%]],0)</f>
        <v>0</v>
      </c>
      <c r="M2500" t="str">
        <f>FIXED(Tabla1[[#This Row],[TASA EXE.]],0)</f>
        <v>0</v>
      </c>
      <c r="N2500" t="str">
        <f>FIXED(Tabla1[[#This Row],[IVA]],0)</f>
        <v>0</v>
      </c>
      <c r="O2500" t="str">
        <f>FIXED(Tabla1[[#This Row],[ISR RET]],0)</f>
        <v>0</v>
      </c>
      <c r="P2500" t="str">
        <f>FIXED(Tabla1[[#This Row],[IVA RET]],0)</f>
        <v>0</v>
      </c>
      <c r="R2500" s="35">
        <f>Tabla1[[#This Row],[TASA 16]]*16%</f>
        <v>0</v>
      </c>
    </row>
    <row r="2501" spans="2:20" x14ac:dyDescent="0.25">
      <c r="B2501" t="str">
        <f>'[1]210 Y RFC'!A2501</f>
        <v>DLE040628S64</v>
      </c>
      <c r="C2501" t="str">
        <f>'[1]210 Y RFC'!B2501</f>
        <v>210-2498</v>
      </c>
      <c r="D2501" t="str">
        <f>'[1]210 Y RFC'!C2501</f>
        <v>LEVIC SA DE CV</v>
      </c>
      <c r="E2501" s="28">
        <f>SUMIFS(Tabla16[TASA 16],Tabla16[NUM],Tabla1[[#This Row],[CODIGO]])</f>
        <v>2980.5</v>
      </c>
      <c r="F2501" s="28">
        <f>SUMIFS(Tabla16[TASA 0%],Tabla16[NUM],Tabla1[[#This Row],[CODIGO]])</f>
        <v>478827.95</v>
      </c>
      <c r="G2501" s="28">
        <f>SUMIFS(Tabla16[[EXENTO ]],Tabla16[NUM],Tabla1[[#This Row],[CODIGO]])</f>
        <v>0</v>
      </c>
      <c r="H2501" s="28">
        <f>SUMIFS(Tabla16[IVA],Tabla16[NUM],Tabla1[[#This Row],[CODIGO]])</f>
        <v>476.88</v>
      </c>
      <c r="I2501" s="28">
        <f>SUMIFS(Tabla16[ISR RET.],Tabla16[NUM],Tabla1[[#This Row],[CODIGO]])</f>
        <v>0</v>
      </c>
      <c r="J2501" s="28">
        <f>SUMIFS(Tabla16[IVA RET.],Tabla16[NUM],Tabla1[[#This Row],[CODIGO]])</f>
        <v>0</v>
      </c>
      <c r="K2501" t="str">
        <f>FIXED(Tabla1[[#This Row],[TASA 16%]],0)</f>
        <v>2,981</v>
      </c>
      <c r="L2501" t="str">
        <f>FIXED(Tabla1[[#This Row],[TASA 0%]],0)</f>
        <v>478,828</v>
      </c>
      <c r="M2501" t="str">
        <f>FIXED(Tabla1[[#This Row],[TASA EXE.]],0)</f>
        <v>0</v>
      </c>
      <c r="N2501" t="str">
        <f>FIXED(Tabla1[[#This Row],[IVA]],0)</f>
        <v>477</v>
      </c>
      <c r="O2501" t="str">
        <f>FIXED(Tabla1[[#This Row],[ISR RET]],0)</f>
        <v>0</v>
      </c>
      <c r="P2501" t="str">
        <f>FIXED(Tabla1[[#This Row],[IVA RET]],0)</f>
        <v>0</v>
      </c>
      <c r="R2501" s="35">
        <f>Tabla1[[#This Row],[TASA 16]]*16%</f>
        <v>476.96000000000004</v>
      </c>
      <c r="T2501" s="67"/>
    </row>
    <row r="2502" spans="2:20" x14ac:dyDescent="0.25">
      <c r="B2502" t="str">
        <f>'[1]210 Y RFC'!A2502</f>
        <v>LCO130122F98</v>
      </c>
      <c r="C2502" t="str">
        <f>'[1]210 Y RFC'!B2502</f>
        <v>210-2499</v>
      </c>
      <c r="D2502" t="str">
        <f>'[1]210 Y RFC'!C2502</f>
        <v>LBM COMERCIALIZADORA SA DE CV</v>
      </c>
      <c r="E2502" s="28">
        <f>SUMIFS(Tabla16[TASA 16],Tabla16[NUM],Tabla1[[#This Row],[CODIGO]])</f>
        <v>778099.875</v>
      </c>
      <c r="F2502" s="28">
        <f>SUMIFS(Tabla16[TASA 0%],Tabla16[NUM],Tabla1[[#This Row],[CODIGO]])</f>
        <v>2.5000000008731149E-2</v>
      </c>
      <c r="G2502" s="28">
        <f>SUMIFS(Tabla16[[EXENTO ]],Tabla16[NUM],Tabla1[[#This Row],[CODIGO]])</f>
        <v>0</v>
      </c>
      <c r="H2502" s="28">
        <f>SUMIFS(Tabla16[IVA],Tabla16[NUM],Tabla1[[#This Row],[CODIGO]])</f>
        <v>124495.98</v>
      </c>
      <c r="I2502" s="28">
        <f>SUMIFS(Tabla16[ISR RET.],Tabla16[NUM],Tabla1[[#This Row],[CODIGO]])</f>
        <v>0</v>
      </c>
      <c r="J2502" s="28">
        <f>SUMIFS(Tabla16[IVA RET.],Tabla16[NUM],Tabla1[[#This Row],[CODIGO]])</f>
        <v>0</v>
      </c>
      <c r="K2502" t="str">
        <f>FIXED(Tabla1[[#This Row],[TASA 16%]],0)</f>
        <v>778,100</v>
      </c>
      <c r="L2502" t="str">
        <f>FIXED(Tabla1[[#This Row],[TASA 0%]],0)</f>
        <v>0</v>
      </c>
      <c r="M2502" t="str">
        <f>FIXED(Tabla1[[#This Row],[TASA EXE.]],0)</f>
        <v>0</v>
      </c>
      <c r="N2502" t="str">
        <f>FIXED(Tabla1[[#This Row],[IVA]],0)</f>
        <v>124,496</v>
      </c>
      <c r="O2502" t="str">
        <f>FIXED(Tabla1[[#This Row],[ISR RET]],0)</f>
        <v>0</v>
      </c>
      <c r="P2502" t="str">
        <f>FIXED(Tabla1[[#This Row],[IVA RET]],0)</f>
        <v>0</v>
      </c>
      <c r="R2502" s="35">
        <f>Tabla1[[#This Row],[TASA 16]]*16%</f>
        <v>124496</v>
      </c>
    </row>
    <row r="2503" spans="2:20" x14ac:dyDescent="0.25">
      <c r="B2503" t="str">
        <f>'[1]210 Y RFC'!A2503</f>
        <v>DEM120327PT2</v>
      </c>
      <c r="C2503" t="str">
        <f>'[1]210 Y RFC'!B2503</f>
        <v>210-2500</v>
      </c>
      <c r="D2503" t="str">
        <f>'[1]210 Y RFC'!C2503</f>
        <v>DM ESTRAGY MLA GRUPO DE DESARROLLO SA DE CV</v>
      </c>
      <c r="E2503" s="28">
        <f>SUMIFS(Tabla16[TASA 16],Tabla16[NUM],Tabla1[[#This Row],[CODIGO]])</f>
        <v>0</v>
      </c>
      <c r="F2503" s="28">
        <f>SUMIFS(Tabla16[TASA 0%],Tabla16[NUM],Tabla1[[#This Row],[CODIGO]])</f>
        <v>0</v>
      </c>
      <c r="G2503" s="28">
        <f>SUMIFS(Tabla16[[EXENTO ]],Tabla16[NUM],Tabla1[[#This Row],[CODIGO]])</f>
        <v>0</v>
      </c>
      <c r="H2503" s="28">
        <f>SUMIFS(Tabla16[IVA],Tabla16[NUM],Tabla1[[#This Row],[CODIGO]])</f>
        <v>0</v>
      </c>
      <c r="I2503" s="28">
        <f>SUMIFS(Tabla16[ISR RET.],Tabla16[NUM],Tabla1[[#This Row],[CODIGO]])</f>
        <v>0</v>
      </c>
      <c r="J2503" s="28">
        <f>SUMIFS(Tabla16[IVA RET.],Tabla16[NUM],Tabla1[[#This Row],[CODIGO]])</f>
        <v>0</v>
      </c>
      <c r="K2503" t="str">
        <f>FIXED(Tabla1[[#This Row],[TASA 16%]],0)</f>
        <v>0</v>
      </c>
      <c r="L2503" t="str">
        <f>FIXED(Tabla1[[#This Row],[TASA 0%]],0)</f>
        <v>0</v>
      </c>
      <c r="M2503" t="str">
        <f>FIXED(Tabla1[[#This Row],[TASA EXE.]],0)</f>
        <v>0</v>
      </c>
      <c r="N2503" t="str">
        <f>FIXED(Tabla1[[#This Row],[IVA]],0)</f>
        <v>0</v>
      </c>
      <c r="O2503" t="str">
        <f>FIXED(Tabla1[[#This Row],[ISR RET]],0)</f>
        <v>0</v>
      </c>
      <c r="P2503" t="str">
        <f>FIXED(Tabla1[[#This Row],[IVA RET]],0)</f>
        <v>0</v>
      </c>
      <c r="R2503" s="35">
        <f>Tabla1[[#This Row],[TASA 16]]*16%</f>
        <v>0</v>
      </c>
    </row>
    <row r="2504" spans="2:20" x14ac:dyDescent="0.25">
      <c r="B2504" t="str">
        <f>'[1]210 Y RFC'!A2504</f>
        <v>TOJS681013TB9</v>
      </c>
      <c r="C2504" t="str">
        <f>'[1]210 Y RFC'!B2504</f>
        <v>210-2501</v>
      </c>
      <c r="D2504" t="str">
        <f>'[1]210 Y RFC'!C2504</f>
        <v>TORRES JACOBO SAMUEL</v>
      </c>
      <c r="E2504" s="28">
        <f>SUMIFS(Tabla16[TASA 16],Tabla16[NUM],Tabla1[[#This Row],[CODIGO]])</f>
        <v>13579.375</v>
      </c>
      <c r="F2504" s="28">
        <f>SUMIFS(Tabla16[TASA 0%],Tabla16[NUM],Tabla1[[#This Row],[CODIGO]])</f>
        <v>2.5000000000318323E-2</v>
      </c>
      <c r="G2504" s="28">
        <f>SUMIFS(Tabla16[[EXENTO ]],Tabla16[NUM],Tabla1[[#This Row],[CODIGO]])</f>
        <v>0</v>
      </c>
      <c r="H2504" s="28">
        <f>SUMIFS(Tabla16[IVA],Tabla16[NUM],Tabla1[[#This Row],[CODIGO]])</f>
        <v>2172.6999999999998</v>
      </c>
      <c r="I2504" s="28">
        <f>SUMIFS(Tabla16[ISR RET.],Tabla16[NUM],Tabla1[[#This Row],[CODIGO]])</f>
        <v>-169.75</v>
      </c>
      <c r="J2504" s="28">
        <f>SUMIFS(Tabla16[IVA RET.],Tabla16[NUM],Tabla1[[#This Row],[CODIGO]])</f>
        <v>0</v>
      </c>
      <c r="K2504" t="str">
        <f>FIXED(Tabla1[[#This Row],[TASA 16%]],0)</f>
        <v>13,579</v>
      </c>
      <c r="L2504" t="str">
        <f>FIXED(Tabla1[[#This Row],[TASA 0%]],0)</f>
        <v>0</v>
      </c>
      <c r="M2504" t="str">
        <f>FIXED(Tabla1[[#This Row],[TASA EXE.]],0)</f>
        <v>0</v>
      </c>
      <c r="N2504" t="str">
        <f>FIXED(Tabla1[[#This Row],[IVA]],0)</f>
        <v>2,173</v>
      </c>
      <c r="O2504" t="str">
        <f>FIXED(Tabla1[[#This Row],[ISR RET]],0)</f>
        <v>-170</v>
      </c>
      <c r="P2504" t="str">
        <f>FIXED(Tabla1[[#This Row],[IVA RET]],0)</f>
        <v>0</v>
      </c>
      <c r="R2504" s="35">
        <f>Tabla1[[#This Row],[TASA 16]]*16%</f>
        <v>2172.64</v>
      </c>
    </row>
    <row r="2505" spans="2:20" x14ac:dyDescent="0.25">
      <c r="B2505" t="str">
        <f>'[1]210 Y RFC'!A2505</f>
        <v>SPS0904307J9</v>
      </c>
      <c r="C2505" t="str">
        <f>'[1]210 Y RFC'!B2505</f>
        <v>210-2502</v>
      </c>
      <c r="D2505" t="str">
        <f>'[1]210 Y RFC'!C2505</f>
        <v>SERVICIOS Y PRODUCTOS DE SALUD SA DE CV</v>
      </c>
      <c r="E2505" s="28">
        <f>SUMIFS(Tabla16[TASA 16],Tabla16[NUM],Tabla1[[#This Row],[CODIGO]])</f>
        <v>0</v>
      </c>
      <c r="F2505" s="28">
        <f>SUMIFS(Tabla16[TASA 0%],Tabla16[NUM],Tabla1[[#This Row],[CODIGO]])</f>
        <v>0</v>
      </c>
      <c r="G2505" s="28">
        <f>SUMIFS(Tabla16[[EXENTO ]],Tabla16[NUM],Tabla1[[#This Row],[CODIGO]])</f>
        <v>0</v>
      </c>
      <c r="H2505" s="28">
        <f>SUMIFS(Tabla16[IVA],Tabla16[NUM],Tabla1[[#This Row],[CODIGO]])</f>
        <v>0</v>
      </c>
      <c r="I2505" s="28">
        <f>SUMIFS(Tabla16[ISR RET.],Tabla16[NUM],Tabla1[[#This Row],[CODIGO]])</f>
        <v>0</v>
      </c>
      <c r="J2505" s="28">
        <f>SUMIFS(Tabla16[IVA RET.],Tabla16[NUM],Tabla1[[#This Row],[CODIGO]])</f>
        <v>0</v>
      </c>
      <c r="K2505" t="str">
        <f>FIXED(Tabla1[[#This Row],[TASA 16%]],0)</f>
        <v>0</v>
      </c>
      <c r="L2505" t="str">
        <f>FIXED(Tabla1[[#This Row],[TASA 0%]],0)</f>
        <v>0</v>
      </c>
      <c r="M2505" t="str">
        <f>FIXED(Tabla1[[#This Row],[TASA EXE.]],0)</f>
        <v>0</v>
      </c>
      <c r="N2505" t="str">
        <f>FIXED(Tabla1[[#This Row],[IVA]],0)</f>
        <v>0</v>
      </c>
      <c r="O2505" t="str">
        <f>FIXED(Tabla1[[#This Row],[ISR RET]],0)</f>
        <v>0</v>
      </c>
      <c r="P2505" t="str">
        <f>FIXED(Tabla1[[#This Row],[IVA RET]],0)</f>
        <v>0</v>
      </c>
      <c r="R2505" s="35">
        <f>Tabla1[[#This Row],[TASA 16]]*16%</f>
        <v>0</v>
      </c>
      <c r="T2505" s="67"/>
    </row>
    <row r="2506" spans="2:20" x14ac:dyDescent="0.25">
      <c r="B2506" t="str">
        <f>'[1]210 Y RFC'!A2506</f>
        <v>FOLM670827UK1</v>
      </c>
      <c r="C2506" t="str">
        <f>'[1]210 Y RFC'!B2506</f>
        <v>210-2503</v>
      </c>
      <c r="D2506" t="str">
        <f>'[1]210 Y RFC'!C2506</f>
        <v>FLORES LAGUNA MIGUEL ANGEL</v>
      </c>
      <c r="E2506" s="28">
        <f>SUMIFS(Tabla16[TASA 16],Tabla16[NUM],Tabla1[[#This Row],[CODIGO]])</f>
        <v>0</v>
      </c>
      <c r="F2506" s="28">
        <f>SUMIFS(Tabla16[TASA 0%],Tabla16[NUM],Tabla1[[#This Row],[CODIGO]])</f>
        <v>0</v>
      </c>
      <c r="G2506" s="28">
        <f>SUMIFS(Tabla16[[EXENTO ]],Tabla16[NUM],Tabla1[[#This Row],[CODIGO]])</f>
        <v>0</v>
      </c>
      <c r="H2506" s="28">
        <f>SUMIFS(Tabla16[IVA],Tabla16[NUM],Tabla1[[#This Row],[CODIGO]])</f>
        <v>0</v>
      </c>
      <c r="I2506" s="28">
        <f>SUMIFS(Tabla16[ISR RET.],Tabla16[NUM],Tabla1[[#This Row],[CODIGO]])</f>
        <v>0</v>
      </c>
      <c r="J2506" s="28">
        <f>SUMIFS(Tabla16[IVA RET.],Tabla16[NUM],Tabla1[[#This Row],[CODIGO]])</f>
        <v>0</v>
      </c>
      <c r="K2506" t="str">
        <f>FIXED(Tabla1[[#This Row],[TASA 16%]],0)</f>
        <v>0</v>
      </c>
      <c r="L2506" t="str">
        <f>FIXED(Tabla1[[#This Row],[TASA 0%]],0)</f>
        <v>0</v>
      </c>
      <c r="M2506" t="str">
        <f>FIXED(Tabla1[[#This Row],[TASA EXE.]],0)</f>
        <v>0</v>
      </c>
      <c r="N2506" t="str">
        <f>FIXED(Tabla1[[#This Row],[IVA]],0)</f>
        <v>0</v>
      </c>
      <c r="O2506" t="str">
        <f>FIXED(Tabla1[[#This Row],[ISR RET]],0)</f>
        <v>0</v>
      </c>
      <c r="P2506" t="str">
        <f>FIXED(Tabla1[[#This Row],[IVA RET]],0)</f>
        <v>0</v>
      </c>
      <c r="R2506" s="35">
        <f>Tabla1[[#This Row],[TASA 16]]*16%</f>
        <v>0</v>
      </c>
    </row>
    <row r="2507" spans="2:20" x14ac:dyDescent="0.25">
      <c r="B2507" t="str">
        <f>'[1]210 Y RFC'!A2507</f>
        <v>AEM870319TJ8</v>
      </c>
      <c r="C2507" t="str">
        <f>'[1]210 Y RFC'!B2507</f>
        <v>210-2504</v>
      </c>
      <c r="D2507" t="str">
        <f>'[1]210 Y RFC'!C2507</f>
        <v>AISLANTES Y EMPAQUES SA DE CV</v>
      </c>
      <c r="E2507" s="28">
        <f>SUMIFS(Tabla16[TASA 16],Tabla16[NUM],Tabla1[[#This Row],[CODIGO]])</f>
        <v>0</v>
      </c>
      <c r="F2507" s="28">
        <f>SUMIFS(Tabla16[TASA 0%],Tabla16[NUM],Tabla1[[#This Row],[CODIGO]])</f>
        <v>0</v>
      </c>
      <c r="G2507" s="28">
        <f>SUMIFS(Tabla16[[EXENTO ]],Tabla16[NUM],Tabla1[[#This Row],[CODIGO]])</f>
        <v>0</v>
      </c>
      <c r="H2507" s="28">
        <f>SUMIFS(Tabla16[IVA],Tabla16[NUM],Tabla1[[#This Row],[CODIGO]])</f>
        <v>0</v>
      </c>
      <c r="I2507" s="28">
        <f>SUMIFS(Tabla16[ISR RET.],Tabla16[NUM],Tabla1[[#This Row],[CODIGO]])</f>
        <v>0</v>
      </c>
      <c r="J2507" s="28">
        <f>SUMIFS(Tabla16[IVA RET.],Tabla16[NUM],Tabla1[[#This Row],[CODIGO]])</f>
        <v>0</v>
      </c>
      <c r="K2507" t="str">
        <f>FIXED(Tabla1[[#This Row],[TASA 16%]],0)</f>
        <v>0</v>
      </c>
      <c r="L2507" t="str">
        <f>FIXED(Tabla1[[#This Row],[TASA 0%]],0)</f>
        <v>0</v>
      </c>
      <c r="M2507" t="str">
        <f>FIXED(Tabla1[[#This Row],[TASA EXE.]],0)</f>
        <v>0</v>
      </c>
      <c r="N2507" t="str">
        <f>FIXED(Tabla1[[#This Row],[IVA]],0)</f>
        <v>0</v>
      </c>
      <c r="O2507" t="str">
        <f>FIXED(Tabla1[[#This Row],[ISR RET]],0)</f>
        <v>0</v>
      </c>
      <c r="P2507" t="str">
        <f>FIXED(Tabla1[[#This Row],[IVA RET]],0)</f>
        <v>0</v>
      </c>
      <c r="R2507" s="35">
        <f>Tabla1[[#This Row],[TASA 16]]*16%</f>
        <v>0</v>
      </c>
      <c r="T2507" s="67"/>
    </row>
    <row r="2508" spans="2:20" x14ac:dyDescent="0.25">
      <c r="B2508" t="str">
        <f>'[1]210 Y RFC'!A2508</f>
        <v>HERJ550412AX4</v>
      </c>
      <c r="C2508" t="str">
        <f>'[1]210 Y RFC'!B2508</f>
        <v>210-2505</v>
      </c>
      <c r="D2508" t="str">
        <f>'[1]210 Y RFC'!C2508</f>
        <v>HERNANDEZ ROBLES JUAN MANUEL</v>
      </c>
      <c r="E2508" s="28">
        <f>SUMIFS(Tabla16[TASA 16],Tabla16[NUM],Tabla1[[#This Row],[CODIGO]])</f>
        <v>55033.624999999993</v>
      </c>
      <c r="F2508" s="28">
        <f>SUMIFS(Tabla16[TASA 0%],Tabla16[NUM],Tabla1[[#This Row],[CODIGO]])</f>
        <v>5.5000000005748007E-2</v>
      </c>
      <c r="G2508" s="28">
        <f>SUMIFS(Tabla16[[EXENTO ]],Tabla16[NUM],Tabla1[[#This Row],[CODIGO]])</f>
        <v>0</v>
      </c>
      <c r="H2508" s="28">
        <f>SUMIFS(Tabla16[IVA],Tabla16[NUM],Tabla1[[#This Row],[CODIGO]])</f>
        <v>8805.3799999999992</v>
      </c>
      <c r="I2508" s="28">
        <f>SUMIFS(Tabla16[ISR RET.],Tabla16[NUM],Tabla1[[#This Row],[CODIGO]])</f>
        <v>0</v>
      </c>
      <c r="J2508" s="28">
        <f>SUMIFS(Tabla16[IVA RET.],Tabla16[NUM],Tabla1[[#This Row],[CODIGO]])</f>
        <v>0</v>
      </c>
      <c r="K2508" t="str">
        <f>FIXED(Tabla1[[#This Row],[TASA 16%]],0)</f>
        <v>55,034</v>
      </c>
      <c r="L2508" t="str">
        <f>FIXED(Tabla1[[#This Row],[TASA 0%]],0)</f>
        <v>0</v>
      </c>
      <c r="M2508" t="str">
        <f>FIXED(Tabla1[[#This Row],[TASA EXE.]],0)</f>
        <v>0</v>
      </c>
      <c r="N2508" t="str">
        <f>FIXED(Tabla1[[#This Row],[IVA]],0)</f>
        <v>8,805</v>
      </c>
      <c r="O2508" t="str">
        <f>FIXED(Tabla1[[#This Row],[ISR RET]],0)</f>
        <v>0</v>
      </c>
      <c r="P2508" t="str">
        <f>FIXED(Tabla1[[#This Row],[IVA RET]],0)</f>
        <v>0</v>
      </c>
      <c r="R2508" s="35">
        <f>Tabla1[[#This Row],[TASA 16]]*16%</f>
        <v>8805.44</v>
      </c>
    </row>
    <row r="2509" spans="2:20" x14ac:dyDescent="0.25">
      <c r="B2509" t="str">
        <f>'[1]210 Y RFC'!A2509</f>
        <v>GOZN780819UH8</v>
      </c>
      <c r="C2509" t="str">
        <f>'[1]210 Y RFC'!B2509</f>
        <v>210-2506</v>
      </c>
      <c r="D2509" t="str">
        <f>'[1]210 Y RFC'!C2509</f>
        <v>GONZALEZ ZAVALA NORMA ADRIANA</v>
      </c>
      <c r="E2509" s="28">
        <f>SUMIFS(Tabla16[TASA 16],Tabla16[NUM],Tabla1[[#This Row],[CODIGO]])</f>
        <v>0</v>
      </c>
      <c r="F2509" s="28">
        <f>SUMIFS(Tabla16[TASA 0%],Tabla16[NUM],Tabla1[[#This Row],[CODIGO]])</f>
        <v>0</v>
      </c>
      <c r="G2509" s="28">
        <f>SUMIFS(Tabla16[[EXENTO ]],Tabla16[NUM],Tabla1[[#This Row],[CODIGO]])</f>
        <v>0</v>
      </c>
      <c r="H2509" s="28">
        <f>SUMIFS(Tabla16[IVA],Tabla16[NUM],Tabla1[[#This Row],[CODIGO]])</f>
        <v>0</v>
      </c>
      <c r="I2509" s="28">
        <f>SUMIFS(Tabla16[ISR RET.],Tabla16[NUM],Tabla1[[#This Row],[CODIGO]])</f>
        <v>0</v>
      </c>
      <c r="J2509" s="28">
        <f>SUMIFS(Tabla16[IVA RET.],Tabla16[NUM],Tabla1[[#This Row],[CODIGO]])</f>
        <v>0</v>
      </c>
      <c r="K2509" t="str">
        <f>FIXED(Tabla1[[#This Row],[TASA 16%]],0)</f>
        <v>0</v>
      </c>
      <c r="L2509" t="str">
        <f>FIXED(Tabla1[[#This Row],[TASA 0%]],0)</f>
        <v>0</v>
      </c>
      <c r="M2509" t="str">
        <f>FIXED(Tabla1[[#This Row],[TASA EXE.]],0)</f>
        <v>0</v>
      </c>
      <c r="N2509" t="str">
        <f>FIXED(Tabla1[[#This Row],[IVA]],0)</f>
        <v>0</v>
      </c>
      <c r="O2509" t="str">
        <f>FIXED(Tabla1[[#This Row],[ISR RET]],0)</f>
        <v>0</v>
      </c>
      <c r="P2509" t="str">
        <f>FIXED(Tabla1[[#This Row],[IVA RET]],0)</f>
        <v>0</v>
      </c>
      <c r="R2509" s="35">
        <f>Tabla1[[#This Row],[TASA 16]]*16%</f>
        <v>0</v>
      </c>
    </row>
    <row r="2510" spans="2:20" x14ac:dyDescent="0.25">
      <c r="B2510" t="str">
        <f>'[1]210 Y RFC'!A2510</f>
        <v>GARA87112042A</v>
      </c>
      <c r="C2510" t="str">
        <f>'[1]210 Y RFC'!B2510</f>
        <v>210-2507</v>
      </c>
      <c r="D2510" t="str">
        <f>'[1]210 Y RFC'!C2510</f>
        <v>GASCON RODRIGUEZ ALFREDO ISAAC</v>
      </c>
      <c r="E2510" s="28">
        <f>SUMIFS(Tabla16[TASA 16],Tabla16[NUM],Tabla1[[#This Row],[CODIGO]])</f>
        <v>0</v>
      </c>
      <c r="F2510" s="28">
        <f>SUMIFS(Tabla16[TASA 0%],Tabla16[NUM],Tabla1[[#This Row],[CODIGO]])</f>
        <v>0</v>
      </c>
      <c r="G2510" s="28">
        <f>SUMIFS(Tabla16[[EXENTO ]],Tabla16[NUM],Tabla1[[#This Row],[CODIGO]])</f>
        <v>0</v>
      </c>
      <c r="H2510" s="28">
        <f>SUMIFS(Tabla16[IVA],Tabla16[NUM],Tabla1[[#This Row],[CODIGO]])</f>
        <v>0</v>
      </c>
      <c r="I2510" s="28">
        <f>SUMIFS(Tabla16[ISR RET.],Tabla16[NUM],Tabla1[[#This Row],[CODIGO]])</f>
        <v>0</v>
      </c>
      <c r="J2510" s="28">
        <f>SUMIFS(Tabla16[IVA RET.],Tabla16[NUM],Tabla1[[#This Row],[CODIGO]])</f>
        <v>0</v>
      </c>
      <c r="K2510" t="str">
        <f>FIXED(Tabla1[[#This Row],[TASA 16%]],0)</f>
        <v>0</v>
      </c>
      <c r="L2510" t="str">
        <f>FIXED(Tabla1[[#This Row],[TASA 0%]],0)</f>
        <v>0</v>
      </c>
      <c r="M2510" t="str">
        <f>FIXED(Tabla1[[#This Row],[TASA EXE.]],0)</f>
        <v>0</v>
      </c>
      <c r="N2510" t="str">
        <f>FIXED(Tabla1[[#This Row],[IVA]],0)</f>
        <v>0</v>
      </c>
      <c r="O2510" t="str">
        <f>FIXED(Tabla1[[#This Row],[ISR RET]],0)</f>
        <v>0</v>
      </c>
      <c r="P2510" t="str">
        <f>FIXED(Tabla1[[#This Row],[IVA RET]],0)</f>
        <v>0</v>
      </c>
      <c r="R2510" s="35">
        <f>Tabla1[[#This Row],[TASA 16]]*16%</f>
        <v>0</v>
      </c>
    </row>
    <row r="2511" spans="2:20" x14ac:dyDescent="0.25">
      <c r="B2511" t="str">
        <f>'[1]210 Y RFC'!A2511</f>
        <v>VIRA8511219F7</v>
      </c>
      <c r="C2511" t="str">
        <f>'[1]210 Y RFC'!B2511</f>
        <v>210-2508</v>
      </c>
      <c r="D2511" t="str">
        <f>'[1]210 Y RFC'!C2511</f>
        <v>VILLALAS RUBIO ADRIANA YANET</v>
      </c>
      <c r="E2511" s="28">
        <f>SUMIFS(Tabla16[TASA 16],Tabla16[NUM],Tabla1[[#This Row],[CODIGO]])</f>
        <v>0</v>
      </c>
      <c r="F2511" s="28">
        <f>SUMIFS(Tabla16[TASA 0%],Tabla16[NUM],Tabla1[[#This Row],[CODIGO]])</f>
        <v>0</v>
      </c>
      <c r="G2511" s="28">
        <f>SUMIFS(Tabla16[[EXENTO ]],Tabla16[NUM],Tabla1[[#This Row],[CODIGO]])</f>
        <v>0</v>
      </c>
      <c r="H2511" s="28">
        <f>SUMIFS(Tabla16[IVA],Tabla16[NUM],Tabla1[[#This Row],[CODIGO]])</f>
        <v>0</v>
      </c>
      <c r="I2511" s="28">
        <f>SUMIFS(Tabla16[ISR RET.],Tabla16[NUM],Tabla1[[#This Row],[CODIGO]])</f>
        <v>0</v>
      </c>
      <c r="J2511" s="28">
        <f>SUMIFS(Tabla16[IVA RET.],Tabla16[NUM],Tabla1[[#This Row],[CODIGO]])</f>
        <v>0</v>
      </c>
      <c r="K2511" t="str">
        <f>FIXED(Tabla1[[#This Row],[TASA 16%]],0)</f>
        <v>0</v>
      </c>
      <c r="L2511" t="str">
        <f>FIXED(Tabla1[[#This Row],[TASA 0%]],0)</f>
        <v>0</v>
      </c>
      <c r="M2511" t="str">
        <f>FIXED(Tabla1[[#This Row],[TASA EXE.]],0)</f>
        <v>0</v>
      </c>
      <c r="N2511" t="str">
        <f>FIXED(Tabla1[[#This Row],[IVA]],0)</f>
        <v>0</v>
      </c>
      <c r="O2511" t="str">
        <f>FIXED(Tabla1[[#This Row],[ISR RET]],0)</f>
        <v>0</v>
      </c>
      <c r="P2511" t="str">
        <f>FIXED(Tabla1[[#This Row],[IVA RET]],0)</f>
        <v>0</v>
      </c>
      <c r="R2511" s="35">
        <f>Tabla1[[#This Row],[TASA 16]]*16%</f>
        <v>0</v>
      </c>
    </row>
    <row r="2512" spans="2:20" x14ac:dyDescent="0.25">
      <c r="B2512" t="str">
        <f>'[1]210 Y RFC'!A2512</f>
        <v>NMM9701278N4</v>
      </c>
      <c r="C2512" t="str">
        <f>'[1]210 Y RFC'!B2512</f>
        <v>210-2509</v>
      </c>
      <c r="D2512" t="str">
        <f>'[1]210 Y RFC'!C2512</f>
        <v>NIPRO MEDICAL DE MEXICO SA DE CV</v>
      </c>
      <c r="E2512" s="28">
        <f>SUMIFS(Tabla16[TASA 16],Tabla16[NUM],Tabla1[[#This Row],[CODIGO]])</f>
        <v>0</v>
      </c>
      <c r="F2512" s="28">
        <f>SUMIFS(Tabla16[TASA 0%],Tabla16[NUM],Tabla1[[#This Row],[CODIGO]])</f>
        <v>0</v>
      </c>
      <c r="G2512" s="28">
        <f>SUMIFS(Tabla16[[EXENTO ]],Tabla16[NUM],Tabla1[[#This Row],[CODIGO]])</f>
        <v>0</v>
      </c>
      <c r="H2512" s="28">
        <f>SUMIFS(Tabla16[IVA],Tabla16[NUM],Tabla1[[#This Row],[CODIGO]])</f>
        <v>0</v>
      </c>
      <c r="I2512" s="28">
        <f>SUMIFS(Tabla16[ISR RET.],Tabla16[NUM],Tabla1[[#This Row],[CODIGO]])</f>
        <v>0</v>
      </c>
      <c r="J2512" s="28">
        <f>SUMIFS(Tabla16[IVA RET.],Tabla16[NUM],Tabla1[[#This Row],[CODIGO]])</f>
        <v>0</v>
      </c>
      <c r="K2512" t="str">
        <f>FIXED(Tabla1[[#This Row],[TASA 16%]],0)</f>
        <v>0</v>
      </c>
      <c r="L2512" t="str">
        <f>FIXED(Tabla1[[#This Row],[TASA 0%]],0)</f>
        <v>0</v>
      </c>
      <c r="M2512" t="str">
        <f>FIXED(Tabla1[[#This Row],[TASA EXE.]],0)</f>
        <v>0</v>
      </c>
      <c r="N2512" t="str">
        <f>FIXED(Tabla1[[#This Row],[IVA]],0)</f>
        <v>0</v>
      </c>
      <c r="O2512" t="str">
        <f>FIXED(Tabla1[[#This Row],[ISR RET]],0)</f>
        <v>0</v>
      </c>
      <c r="P2512" t="str">
        <f>FIXED(Tabla1[[#This Row],[IVA RET]],0)</f>
        <v>0</v>
      </c>
      <c r="R2512" s="35">
        <f>Tabla1[[#This Row],[TASA 16]]*16%</f>
        <v>0</v>
      </c>
    </row>
    <row r="2513" spans="2:20" x14ac:dyDescent="0.25">
      <c r="B2513" t="str">
        <f>'[1]210 Y RFC'!A2513</f>
        <v>ZUGM650926SE7</v>
      </c>
      <c r="C2513" t="str">
        <f>'[1]210 Y RFC'!B2513</f>
        <v>210-2510</v>
      </c>
      <c r="D2513" t="str">
        <f>'[1]210 Y RFC'!C2513</f>
        <v>ZUÑIGA GARCIA MARGARITA</v>
      </c>
      <c r="E2513" s="28">
        <f>SUMIFS(Tabla16[TASA 16],Tabla16[NUM],Tabla1[[#This Row],[CODIGO]])</f>
        <v>0</v>
      </c>
      <c r="F2513" s="28">
        <f>SUMIFS(Tabla16[TASA 0%],Tabla16[NUM],Tabla1[[#This Row],[CODIGO]])</f>
        <v>0</v>
      </c>
      <c r="G2513" s="28">
        <f>SUMIFS(Tabla16[[EXENTO ]],Tabla16[NUM],Tabla1[[#This Row],[CODIGO]])</f>
        <v>0</v>
      </c>
      <c r="H2513" s="28">
        <f>SUMIFS(Tabla16[IVA],Tabla16[NUM],Tabla1[[#This Row],[CODIGO]])</f>
        <v>0</v>
      </c>
      <c r="I2513" s="28">
        <f>SUMIFS(Tabla16[ISR RET.],Tabla16[NUM],Tabla1[[#This Row],[CODIGO]])</f>
        <v>0</v>
      </c>
      <c r="J2513" s="28">
        <f>SUMIFS(Tabla16[IVA RET.],Tabla16[NUM],Tabla1[[#This Row],[CODIGO]])</f>
        <v>0</v>
      </c>
      <c r="K2513" t="str">
        <f>FIXED(Tabla1[[#This Row],[TASA 16%]],0)</f>
        <v>0</v>
      </c>
      <c r="L2513" t="str">
        <f>FIXED(Tabla1[[#This Row],[TASA 0%]],0)</f>
        <v>0</v>
      </c>
      <c r="M2513" t="str">
        <f>FIXED(Tabla1[[#This Row],[TASA EXE.]],0)</f>
        <v>0</v>
      </c>
      <c r="N2513" t="str">
        <f>FIXED(Tabla1[[#This Row],[IVA]],0)</f>
        <v>0</v>
      </c>
      <c r="O2513" t="str">
        <f>FIXED(Tabla1[[#This Row],[ISR RET]],0)</f>
        <v>0</v>
      </c>
      <c r="P2513" t="str">
        <f>FIXED(Tabla1[[#This Row],[IVA RET]],0)</f>
        <v>0</v>
      </c>
      <c r="R2513" s="35">
        <f>Tabla1[[#This Row],[TASA 16]]*16%</f>
        <v>0</v>
      </c>
    </row>
    <row r="2514" spans="2:20" x14ac:dyDescent="0.25">
      <c r="B2514" t="str">
        <f>'[1]210 Y RFC'!A2514</f>
        <v>CWO1003279W1</v>
      </c>
      <c r="C2514" t="str">
        <f>'[1]210 Y RFC'!B2514</f>
        <v>210-2511</v>
      </c>
      <c r="D2514" t="str">
        <f>'[1]210 Y RFC'!C2514</f>
        <v>COPROMEX WORLD SA DE CV</v>
      </c>
      <c r="E2514" s="28">
        <f>SUMIFS(Tabla16[TASA 16],Tabla16[NUM],Tabla1[[#This Row],[CODIGO]])</f>
        <v>0</v>
      </c>
      <c r="F2514" s="28">
        <f>SUMIFS(Tabla16[TASA 0%],Tabla16[NUM],Tabla1[[#This Row],[CODIGO]])</f>
        <v>0</v>
      </c>
      <c r="G2514" s="28">
        <f>SUMIFS(Tabla16[[EXENTO ]],Tabla16[NUM],Tabla1[[#This Row],[CODIGO]])</f>
        <v>0</v>
      </c>
      <c r="H2514" s="28">
        <f>SUMIFS(Tabla16[IVA],Tabla16[NUM],Tabla1[[#This Row],[CODIGO]])</f>
        <v>0</v>
      </c>
      <c r="I2514" s="28">
        <f>SUMIFS(Tabla16[ISR RET.],Tabla16[NUM],Tabla1[[#This Row],[CODIGO]])</f>
        <v>0</v>
      </c>
      <c r="J2514" s="28">
        <f>SUMIFS(Tabla16[IVA RET.],Tabla16[NUM],Tabla1[[#This Row],[CODIGO]])</f>
        <v>0</v>
      </c>
      <c r="K2514" t="str">
        <f>FIXED(Tabla1[[#This Row],[TASA 16%]],0)</f>
        <v>0</v>
      </c>
      <c r="L2514" t="str">
        <f>FIXED(Tabla1[[#This Row],[TASA 0%]],0)</f>
        <v>0</v>
      </c>
      <c r="M2514" t="str">
        <f>FIXED(Tabla1[[#This Row],[TASA EXE.]],0)</f>
        <v>0</v>
      </c>
      <c r="N2514" t="str">
        <f>FIXED(Tabla1[[#This Row],[IVA]],0)</f>
        <v>0</v>
      </c>
      <c r="O2514" t="str">
        <f>FIXED(Tabla1[[#This Row],[ISR RET]],0)</f>
        <v>0</v>
      </c>
      <c r="P2514" t="str">
        <f>FIXED(Tabla1[[#This Row],[IVA RET]],0)</f>
        <v>0</v>
      </c>
      <c r="R2514" s="35">
        <f>Tabla1[[#This Row],[TASA 16]]*16%</f>
        <v>0</v>
      </c>
    </row>
    <row r="2515" spans="2:20" x14ac:dyDescent="0.25">
      <c r="B2515" t="str">
        <f>'[1]210 Y RFC'!A2515</f>
        <v>CANA931025FW9</v>
      </c>
      <c r="C2515" t="str">
        <f>'[1]210 Y RFC'!B2515</f>
        <v>210-2512</v>
      </c>
      <c r="D2515" t="str">
        <f>'[1]210 Y RFC'!C2515</f>
        <v>CASILLAS NAVARRO ALEJANDRA</v>
      </c>
      <c r="E2515" s="28">
        <f>SUMIFS(Tabla16[TASA 16],Tabla16[NUM],Tabla1[[#This Row],[CODIGO]])</f>
        <v>0</v>
      </c>
      <c r="F2515" s="28">
        <f>SUMIFS(Tabla16[TASA 0%],Tabla16[NUM],Tabla1[[#This Row],[CODIGO]])</f>
        <v>23350</v>
      </c>
      <c r="G2515" s="28">
        <f>SUMIFS(Tabla16[[EXENTO ]],Tabla16[NUM],Tabla1[[#This Row],[CODIGO]])</f>
        <v>1868</v>
      </c>
      <c r="H2515" s="28">
        <f>SUMIFS(Tabla16[IVA],Tabla16[NUM],Tabla1[[#This Row],[CODIGO]])</f>
        <v>0</v>
      </c>
      <c r="I2515" s="28">
        <f>SUMIFS(Tabla16[ISR RET.],Tabla16[NUM],Tabla1[[#This Row],[CODIGO]])</f>
        <v>0</v>
      </c>
      <c r="J2515" s="28">
        <f>SUMIFS(Tabla16[IVA RET.],Tabla16[NUM],Tabla1[[#This Row],[CODIGO]])</f>
        <v>0</v>
      </c>
      <c r="K2515" t="str">
        <f>FIXED(Tabla1[[#This Row],[TASA 16%]],0)</f>
        <v>0</v>
      </c>
      <c r="L2515" t="str">
        <f>FIXED(Tabla1[[#This Row],[TASA 0%]],0)</f>
        <v>23,350</v>
      </c>
      <c r="M2515" t="str">
        <f>FIXED(Tabla1[[#This Row],[TASA EXE.]],0)</f>
        <v>1,868</v>
      </c>
      <c r="N2515" t="str">
        <f>FIXED(Tabla1[[#This Row],[IVA]],0)</f>
        <v>0</v>
      </c>
      <c r="O2515" t="str">
        <f>FIXED(Tabla1[[#This Row],[ISR RET]],0)</f>
        <v>0</v>
      </c>
      <c r="P2515" t="str">
        <f>FIXED(Tabla1[[#This Row],[IVA RET]],0)</f>
        <v>0</v>
      </c>
      <c r="R2515" s="35">
        <f>Tabla1[[#This Row],[TASA 16]]*16%</f>
        <v>0</v>
      </c>
    </row>
    <row r="2516" spans="2:20" x14ac:dyDescent="0.25">
      <c r="B2516" t="str">
        <f>'[1]210 Y RFC'!A2516</f>
        <v>JCN110404BB5</v>
      </c>
      <c r="C2516" t="str">
        <f>'[1]210 Y RFC'!B2516</f>
        <v>210-2513</v>
      </c>
      <c r="D2516" t="str">
        <f>'[1]210 Y RFC'!C2516</f>
        <v>JIREH CONCRETOS NACIONALES SA DE CV</v>
      </c>
      <c r="E2516" s="28">
        <f>SUMIFS(Tabla16[TASA 16],Tabla16[NUM],Tabla1[[#This Row],[CODIGO]])</f>
        <v>0</v>
      </c>
      <c r="F2516" s="28">
        <f>SUMIFS(Tabla16[TASA 0%],Tabla16[NUM],Tabla1[[#This Row],[CODIGO]])</f>
        <v>0</v>
      </c>
      <c r="G2516" s="28">
        <f>SUMIFS(Tabla16[[EXENTO ]],Tabla16[NUM],Tabla1[[#This Row],[CODIGO]])</f>
        <v>0</v>
      </c>
      <c r="H2516" s="28">
        <f>SUMIFS(Tabla16[IVA],Tabla16[NUM],Tabla1[[#This Row],[CODIGO]])</f>
        <v>0</v>
      </c>
      <c r="I2516" s="28">
        <f>SUMIFS(Tabla16[ISR RET.],Tabla16[NUM],Tabla1[[#This Row],[CODIGO]])</f>
        <v>0</v>
      </c>
      <c r="J2516" s="28">
        <f>SUMIFS(Tabla16[IVA RET.],Tabla16[NUM],Tabla1[[#This Row],[CODIGO]])</f>
        <v>0</v>
      </c>
      <c r="K2516" t="str">
        <f>FIXED(Tabla1[[#This Row],[TASA 16%]],0)</f>
        <v>0</v>
      </c>
      <c r="L2516" t="str">
        <f>FIXED(Tabla1[[#This Row],[TASA 0%]],0)</f>
        <v>0</v>
      </c>
      <c r="M2516" t="str">
        <f>FIXED(Tabla1[[#This Row],[TASA EXE.]],0)</f>
        <v>0</v>
      </c>
      <c r="N2516" t="str">
        <f>FIXED(Tabla1[[#This Row],[IVA]],0)</f>
        <v>0</v>
      </c>
      <c r="O2516" t="str">
        <f>FIXED(Tabla1[[#This Row],[ISR RET]],0)</f>
        <v>0</v>
      </c>
      <c r="P2516" t="str">
        <f>FIXED(Tabla1[[#This Row],[IVA RET]],0)</f>
        <v>0</v>
      </c>
      <c r="R2516" s="35">
        <f>Tabla1[[#This Row],[TASA 16]]*16%</f>
        <v>0</v>
      </c>
    </row>
    <row r="2517" spans="2:20" x14ac:dyDescent="0.25">
      <c r="B2517" t="str">
        <f>'[1]210 Y RFC'!A2517</f>
        <v>MARL7703276L7</v>
      </c>
      <c r="C2517" t="str">
        <f>'[1]210 Y RFC'!B2517</f>
        <v>210-2514</v>
      </c>
      <c r="D2517" t="str">
        <f>'[1]210 Y RFC'!C2517</f>
        <v>MADRIGAL ROSAS LORENA ISABEL</v>
      </c>
      <c r="E2517" s="28">
        <f>SUMIFS(Tabla16[TASA 16],Tabla16[NUM],Tabla1[[#This Row],[CODIGO]])</f>
        <v>0</v>
      </c>
      <c r="F2517" s="28">
        <f>SUMIFS(Tabla16[TASA 0%],Tabla16[NUM],Tabla1[[#This Row],[CODIGO]])</f>
        <v>0</v>
      </c>
      <c r="G2517" s="28">
        <f>SUMIFS(Tabla16[[EXENTO ]],Tabla16[NUM],Tabla1[[#This Row],[CODIGO]])</f>
        <v>0</v>
      </c>
      <c r="H2517" s="28">
        <f>SUMIFS(Tabla16[IVA],Tabla16[NUM],Tabla1[[#This Row],[CODIGO]])</f>
        <v>0</v>
      </c>
      <c r="I2517" s="28">
        <f>SUMIFS(Tabla16[ISR RET.],Tabla16[NUM],Tabla1[[#This Row],[CODIGO]])</f>
        <v>0</v>
      </c>
      <c r="J2517" s="28">
        <f>SUMIFS(Tabla16[IVA RET.],Tabla16[NUM],Tabla1[[#This Row],[CODIGO]])</f>
        <v>0</v>
      </c>
      <c r="K2517" t="str">
        <f>FIXED(Tabla1[[#This Row],[TASA 16%]],0)</f>
        <v>0</v>
      </c>
      <c r="L2517" t="str">
        <f>FIXED(Tabla1[[#This Row],[TASA 0%]],0)</f>
        <v>0</v>
      </c>
      <c r="M2517" t="str">
        <f>FIXED(Tabla1[[#This Row],[TASA EXE.]],0)</f>
        <v>0</v>
      </c>
      <c r="N2517" t="str">
        <f>FIXED(Tabla1[[#This Row],[IVA]],0)</f>
        <v>0</v>
      </c>
      <c r="O2517" t="str">
        <f>FIXED(Tabla1[[#This Row],[ISR RET]],0)</f>
        <v>0</v>
      </c>
      <c r="P2517" t="str">
        <f>FIXED(Tabla1[[#This Row],[IVA RET]],0)</f>
        <v>0</v>
      </c>
      <c r="R2517" s="35">
        <f>Tabla1[[#This Row],[TASA 16]]*16%</f>
        <v>0</v>
      </c>
    </row>
    <row r="2518" spans="2:20" x14ac:dyDescent="0.25">
      <c r="B2518" t="str">
        <f>'[1]210 Y RFC'!A2518</f>
        <v>CEN101122BN5</v>
      </c>
      <c r="C2518" t="str">
        <f>'[1]210 Y RFC'!B2518</f>
        <v>210-2515</v>
      </c>
      <c r="D2518" t="str">
        <f>'[1]210 Y RFC'!C2518</f>
        <v>CLEAR ENTERPRISES SA DE CV</v>
      </c>
      <c r="E2518" s="28">
        <f>SUMIFS(Tabla16[TASA 16],Tabla16[NUM],Tabla1[[#This Row],[CODIGO]])</f>
        <v>0</v>
      </c>
      <c r="F2518" s="28">
        <f>SUMIFS(Tabla16[TASA 0%],Tabla16[NUM],Tabla1[[#This Row],[CODIGO]])</f>
        <v>0</v>
      </c>
      <c r="G2518" s="28">
        <f>SUMIFS(Tabla16[[EXENTO ]],Tabla16[NUM],Tabla1[[#This Row],[CODIGO]])</f>
        <v>0</v>
      </c>
      <c r="H2518" s="28">
        <f>SUMIFS(Tabla16[IVA],Tabla16[NUM],Tabla1[[#This Row],[CODIGO]])</f>
        <v>0</v>
      </c>
      <c r="I2518" s="28">
        <f>SUMIFS(Tabla16[ISR RET.],Tabla16[NUM],Tabla1[[#This Row],[CODIGO]])</f>
        <v>0</v>
      </c>
      <c r="J2518" s="28">
        <f>SUMIFS(Tabla16[IVA RET.],Tabla16[NUM],Tabla1[[#This Row],[CODIGO]])</f>
        <v>0</v>
      </c>
      <c r="K2518" t="str">
        <f>FIXED(Tabla1[[#This Row],[TASA 16%]],0)</f>
        <v>0</v>
      </c>
      <c r="L2518" t="str">
        <f>FIXED(Tabla1[[#This Row],[TASA 0%]],0)</f>
        <v>0</v>
      </c>
      <c r="M2518" t="str">
        <f>FIXED(Tabla1[[#This Row],[TASA EXE.]],0)</f>
        <v>0</v>
      </c>
      <c r="N2518" t="str">
        <f>FIXED(Tabla1[[#This Row],[IVA]],0)</f>
        <v>0</v>
      </c>
      <c r="O2518" t="str">
        <f>FIXED(Tabla1[[#This Row],[ISR RET]],0)</f>
        <v>0</v>
      </c>
      <c r="P2518" t="str">
        <f>FIXED(Tabla1[[#This Row],[IVA RET]],0)</f>
        <v>0</v>
      </c>
      <c r="R2518" s="35">
        <f>Tabla1[[#This Row],[TASA 16]]*16%</f>
        <v>0</v>
      </c>
    </row>
    <row r="2519" spans="2:20" x14ac:dyDescent="0.25">
      <c r="B2519" t="str">
        <f>'[1]210 Y RFC'!A2519</f>
        <v>PPR111122BK5</v>
      </c>
      <c r="C2519" t="str">
        <f>'[1]210 Y RFC'!B2519</f>
        <v>210-2516</v>
      </c>
      <c r="D2519" t="str">
        <f>'[1]210 Y RFC'!C2519</f>
        <v>PACIFIC PHARMA RETAIL SA DE CV</v>
      </c>
      <c r="E2519" s="28">
        <f>SUMIFS(Tabla16[TASA 16],Tabla16[NUM],Tabla1[[#This Row],[CODIGO]])</f>
        <v>0</v>
      </c>
      <c r="F2519" s="28">
        <f>SUMIFS(Tabla16[TASA 0%],Tabla16[NUM],Tabla1[[#This Row],[CODIGO]])</f>
        <v>0</v>
      </c>
      <c r="G2519" s="28">
        <f>SUMIFS(Tabla16[[EXENTO ]],Tabla16[NUM],Tabla1[[#This Row],[CODIGO]])</f>
        <v>0</v>
      </c>
      <c r="H2519" s="28">
        <f>SUMIFS(Tabla16[IVA],Tabla16[NUM],Tabla1[[#This Row],[CODIGO]])</f>
        <v>0</v>
      </c>
      <c r="I2519" s="28">
        <f>SUMIFS(Tabla16[ISR RET.],Tabla16[NUM],Tabla1[[#This Row],[CODIGO]])</f>
        <v>0</v>
      </c>
      <c r="J2519" s="28">
        <f>SUMIFS(Tabla16[IVA RET.],Tabla16[NUM],Tabla1[[#This Row],[CODIGO]])</f>
        <v>0</v>
      </c>
      <c r="K2519" t="str">
        <f>FIXED(Tabla1[[#This Row],[TASA 16%]],0)</f>
        <v>0</v>
      </c>
      <c r="L2519" t="str">
        <f>FIXED(Tabla1[[#This Row],[TASA 0%]],0)</f>
        <v>0</v>
      </c>
      <c r="M2519" t="str">
        <f>FIXED(Tabla1[[#This Row],[TASA EXE.]],0)</f>
        <v>0</v>
      </c>
      <c r="N2519" t="str">
        <f>FIXED(Tabla1[[#This Row],[IVA]],0)</f>
        <v>0</v>
      </c>
      <c r="O2519" t="str">
        <f>FIXED(Tabla1[[#This Row],[ISR RET]],0)</f>
        <v>0</v>
      </c>
      <c r="P2519" t="str">
        <f>FIXED(Tabla1[[#This Row],[IVA RET]],0)</f>
        <v>0</v>
      </c>
      <c r="R2519" s="35">
        <f>Tabla1[[#This Row],[TASA 16]]*16%</f>
        <v>0</v>
      </c>
    </row>
    <row r="2520" spans="2:20" x14ac:dyDescent="0.25">
      <c r="B2520" t="str">
        <f>'[1]210 Y RFC'!A2520</f>
        <v>CAFR581109745</v>
      </c>
      <c r="C2520" t="str">
        <f>'[1]210 Y RFC'!B2520</f>
        <v>210-2517</v>
      </c>
      <c r="D2520" t="str">
        <f>'[1]210 Y RFC'!C2520</f>
        <v>CASTELLANOS FRANCO RAUL</v>
      </c>
      <c r="E2520" s="28">
        <f>SUMIFS(Tabla16[TASA 16],Tabla16[NUM],Tabla1[[#This Row],[CODIGO]])</f>
        <v>0</v>
      </c>
      <c r="F2520" s="28">
        <f>SUMIFS(Tabla16[TASA 0%],Tabla16[NUM],Tabla1[[#This Row],[CODIGO]])</f>
        <v>0</v>
      </c>
      <c r="G2520" s="28">
        <f>SUMIFS(Tabla16[[EXENTO ]],Tabla16[NUM],Tabla1[[#This Row],[CODIGO]])</f>
        <v>0</v>
      </c>
      <c r="H2520" s="28">
        <f>SUMIFS(Tabla16[IVA],Tabla16[NUM],Tabla1[[#This Row],[CODIGO]])</f>
        <v>0</v>
      </c>
      <c r="I2520" s="28">
        <f>SUMIFS(Tabla16[ISR RET.],Tabla16[NUM],Tabla1[[#This Row],[CODIGO]])</f>
        <v>0</v>
      </c>
      <c r="J2520" s="28">
        <f>SUMIFS(Tabla16[IVA RET.],Tabla16[NUM],Tabla1[[#This Row],[CODIGO]])</f>
        <v>0</v>
      </c>
      <c r="K2520" t="str">
        <f>FIXED(Tabla1[[#This Row],[TASA 16%]],0)</f>
        <v>0</v>
      </c>
      <c r="L2520" t="str">
        <f>FIXED(Tabla1[[#This Row],[TASA 0%]],0)</f>
        <v>0</v>
      </c>
      <c r="M2520" t="str">
        <f>FIXED(Tabla1[[#This Row],[TASA EXE.]],0)</f>
        <v>0</v>
      </c>
      <c r="N2520" t="str">
        <f>FIXED(Tabla1[[#This Row],[IVA]],0)</f>
        <v>0</v>
      </c>
      <c r="O2520" t="str">
        <f>FIXED(Tabla1[[#This Row],[ISR RET]],0)</f>
        <v>0</v>
      </c>
      <c r="P2520" t="str">
        <f>FIXED(Tabla1[[#This Row],[IVA RET]],0)</f>
        <v>0</v>
      </c>
      <c r="R2520" s="35">
        <f>Tabla1[[#This Row],[TASA 16]]*16%</f>
        <v>0</v>
      </c>
    </row>
    <row r="2521" spans="2:20" x14ac:dyDescent="0.25">
      <c r="B2521" t="str">
        <f>'[1]210 Y RFC'!A2521</f>
        <v>EUB100226JH8</v>
      </c>
      <c r="C2521" t="str">
        <f>'[1]210 Y RFC'!B2521</f>
        <v>210-2518</v>
      </c>
      <c r="D2521" t="str">
        <f>'[1]210 Y RFC'!C2521</f>
        <v>EUBI SA DE CV</v>
      </c>
      <c r="E2521" s="28">
        <f>SUMIFS(Tabla16[TASA 16],Tabla16[NUM],Tabla1[[#This Row],[CODIGO]])</f>
        <v>0</v>
      </c>
      <c r="F2521" s="28">
        <f>SUMIFS(Tabla16[TASA 0%],Tabla16[NUM],Tabla1[[#This Row],[CODIGO]])</f>
        <v>0</v>
      </c>
      <c r="G2521" s="28">
        <f>SUMIFS(Tabla16[[EXENTO ]],Tabla16[NUM],Tabla1[[#This Row],[CODIGO]])</f>
        <v>0</v>
      </c>
      <c r="H2521" s="28">
        <f>SUMIFS(Tabla16[IVA],Tabla16[NUM],Tabla1[[#This Row],[CODIGO]])</f>
        <v>0</v>
      </c>
      <c r="I2521" s="28">
        <f>SUMIFS(Tabla16[ISR RET.],Tabla16[NUM],Tabla1[[#This Row],[CODIGO]])</f>
        <v>0</v>
      </c>
      <c r="J2521" s="28">
        <f>SUMIFS(Tabla16[IVA RET.],Tabla16[NUM],Tabla1[[#This Row],[CODIGO]])</f>
        <v>0</v>
      </c>
      <c r="K2521" t="str">
        <f>FIXED(Tabla1[[#This Row],[TASA 16%]],0)</f>
        <v>0</v>
      </c>
      <c r="L2521" t="str">
        <f>FIXED(Tabla1[[#This Row],[TASA 0%]],0)</f>
        <v>0</v>
      </c>
      <c r="M2521" t="str">
        <f>FIXED(Tabla1[[#This Row],[TASA EXE.]],0)</f>
        <v>0</v>
      </c>
      <c r="N2521" t="str">
        <f>FIXED(Tabla1[[#This Row],[IVA]],0)</f>
        <v>0</v>
      </c>
      <c r="O2521" t="str">
        <f>FIXED(Tabla1[[#This Row],[ISR RET]],0)</f>
        <v>0</v>
      </c>
      <c r="P2521" t="str">
        <f>FIXED(Tabla1[[#This Row],[IVA RET]],0)</f>
        <v>0</v>
      </c>
      <c r="R2521" s="35">
        <f>Tabla1[[#This Row],[TASA 16]]*16%</f>
        <v>0</v>
      </c>
    </row>
    <row r="2522" spans="2:20" x14ac:dyDescent="0.25">
      <c r="B2522" t="str">
        <f>'[1]210 Y RFC'!A2522</f>
        <v>MME1101084M5</v>
      </c>
      <c r="C2522" t="str">
        <f>'[1]210 Y RFC'!B2522</f>
        <v>210-2519</v>
      </c>
      <c r="D2522" t="str">
        <f>'[1]210 Y RFC'!C2522</f>
        <v>MCBERRY DE MEXICO S DE RL DE CV</v>
      </c>
      <c r="E2522" s="28">
        <f>SUMIFS(Tabla16[TASA 16],Tabla16[NUM],Tabla1[[#This Row],[CODIGO]])</f>
        <v>0</v>
      </c>
      <c r="F2522" s="28">
        <f>SUMIFS(Tabla16[TASA 0%],Tabla16[NUM],Tabla1[[#This Row],[CODIGO]])</f>
        <v>0</v>
      </c>
      <c r="G2522" s="28">
        <f>SUMIFS(Tabla16[[EXENTO ]],Tabla16[NUM],Tabla1[[#This Row],[CODIGO]])</f>
        <v>0</v>
      </c>
      <c r="H2522" s="28">
        <f>SUMIFS(Tabla16[IVA],Tabla16[NUM],Tabla1[[#This Row],[CODIGO]])</f>
        <v>0</v>
      </c>
      <c r="I2522" s="28">
        <f>SUMIFS(Tabla16[ISR RET.],Tabla16[NUM],Tabla1[[#This Row],[CODIGO]])</f>
        <v>0</v>
      </c>
      <c r="J2522" s="28">
        <f>SUMIFS(Tabla16[IVA RET.],Tabla16[NUM],Tabla1[[#This Row],[CODIGO]])</f>
        <v>0</v>
      </c>
      <c r="K2522" t="str">
        <f>FIXED(Tabla1[[#This Row],[TASA 16%]],0)</f>
        <v>0</v>
      </c>
      <c r="L2522" t="str">
        <f>FIXED(Tabla1[[#This Row],[TASA 0%]],0)</f>
        <v>0</v>
      </c>
      <c r="M2522" t="str">
        <f>FIXED(Tabla1[[#This Row],[TASA EXE.]],0)</f>
        <v>0</v>
      </c>
      <c r="N2522" t="str">
        <f>FIXED(Tabla1[[#This Row],[IVA]],0)</f>
        <v>0</v>
      </c>
      <c r="O2522" t="str">
        <f>FIXED(Tabla1[[#This Row],[ISR RET]],0)</f>
        <v>0</v>
      </c>
      <c r="P2522" t="str">
        <f>FIXED(Tabla1[[#This Row],[IVA RET]],0)</f>
        <v>0</v>
      </c>
      <c r="R2522" s="35">
        <f>Tabla1[[#This Row],[TASA 16]]*16%</f>
        <v>0</v>
      </c>
    </row>
    <row r="2523" spans="2:20" x14ac:dyDescent="0.25">
      <c r="B2523" t="str">
        <f>'[1]210 Y RFC'!A2523</f>
        <v>IMP931211NE1</v>
      </c>
      <c r="C2523" t="str">
        <f>'[1]210 Y RFC'!B2523</f>
        <v>210-2520</v>
      </c>
      <c r="D2523" t="str">
        <f>'[1]210 Y RFC'!C2523</f>
        <v>INSTITUTO MEXICANO DE LA PROPIEDAD INDUSTRIAL</v>
      </c>
      <c r="E2523" s="28">
        <f>SUMIFS(Tabla16[TASA 16],Tabla16[NUM],Tabla1[[#This Row],[CODIGO]])</f>
        <v>0</v>
      </c>
      <c r="F2523" s="28">
        <f>SUMIFS(Tabla16[TASA 0%],Tabla16[NUM],Tabla1[[#This Row],[CODIGO]])</f>
        <v>0</v>
      </c>
      <c r="G2523" s="28">
        <f>SUMIFS(Tabla16[[EXENTO ]],Tabla16[NUM],Tabla1[[#This Row],[CODIGO]])</f>
        <v>0</v>
      </c>
      <c r="H2523" s="28">
        <f>SUMIFS(Tabla16[IVA],Tabla16[NUM],Tabla1[[#This Row],[CODIGO]])</f>
        <v>0</v>
      </c>
      <c r="I2523" s="28">
        <f>SUMIFS(Tabla16[ISR RET.],Tabla16[NUM],Tabla1[[#This Row],[CODIGO]])</f>
        <v>0</v>
      </c>
      <c r="J2523" s="28">
        <f>SUMIFS(Tabla16[IVA RET.],Tabla16[NUM],Tabla1[[#This Row],[CODIGO]])</f>
        <v>0</v>
      </c>
      <c r="K2523" t="str">
        <f>FIXED(Tabla1[[#This Row],[TASA 16%]],0)</f>
        <v>0</v>
      </c>
      <c r="L2523" t="str">
        <f>FIXED(Tabla1[[#This Row],[TASA 0%]],0)</f>
        <v>0</v>
      </c>
      <c r="M2523" t="str">
        <f>FIXED(Tabla1[[#This Row],[TASA EXE.]],0)</f>
        <v>0</v>
      </c>
      <c r="N2523" t="str">
        <f>FIXED(Tabla1[[#This Row],[IVA]],0)</f>
        <v>0</v>
      </c>
      <c r="O2523" t="str">
        <f>FIXED(Tabla1[[#This Row],[ISR RET]],0)</f>
        <v>0</v>
      </c>
      <c r="P2523" t="str">
        <f>FIXED(Tabla1[[#This Row],[IVA RET]],0)</f>
        <v>0</v>
      </c>
      <c r="R2523" s="35">
        <f>Tabla1[[#This Row],[TASA 16]]*16%</f>
        <v>0</v>
      </c>
    </row>
    <row r="2524" spans="2:20" x14ac:dyDescent="0.25">
      <c r="B2524" t="str">
        <f>'[1]210 Y RFC'!A2524</f>
        <v>BPU7901018D4</v>
      </c>
      <c r="C2524" t="str">
        <f>'[1]210 Y RFC'!B2524</f>
        <v>210-2521</v>
      </c>
      <c r="D2524" t="str">
        <f>'[1]210 Y RFC'!C2524</f>
        <v>BEBIDAS PURIFICADAS S DE RL DE CV</v>
      </c>
      <c r="E2524" s="28">
        <f>SUMIFS(Tabla16[TASA 16],Tabla16[NUM],Tabla1[[#This Row],[CODIGO]])</f>
        <v>75161.125</v>
      </c>
      <c r="F2524" s="28">
        <f>SUMIFS(Tabla16[TASA 0%],Tabla16[NUM],Tabla1[[#This Row],[CODIGO]])</f>
        <v>80946.735000000001</v>
      </c>
      <c r="G2524" s="28">
        <f>SUMIFS(Tabla16[[EXENTO ]],Tabla16[NUM],Tabla1[[#This Row],[CODIGO]])</f>
        <v>0</v>
      </c>
      <c r="H2524" s="28">
        <f>SUMIFS(Tabla16[IVA],Tabla16[NUM],Tabla1[[#This Row],[CODIGO]])</f>
        <v>12025.78</v>
      </c>
      <c r="I2524" s="28">
        <f>SUMIFS(Tabla16[ISR RET.],Tabla16[NUM],Tabla1[[#This Row],[CODIGO]])</f>
        <v>0</v>
      </c>
      <c r="J2524" s="28">
        <f>SUMIFS(Tabla16[IVA RET.],Tabla16[NUM],Tabla1[[#This Row],[CODIGO]])</f>
        <v>0</v>
      </c>
      <c r="K2524" t="str">
        <f>FIXED(Tabla1[[#This Row],[TASA 16%]],0)</f>
        <v>75,161</v>
      </c>
      <c r="L2524" t="str">
        <f>FIXED(Tabla1[[#This Row],[TASA 0%]],0)</f>
        <v>80,947</v>
      </c>
      <c r="M2524" t="str">
        <f>FIXED(Tabla1[[#This Row],[TASA EXE.]],0)</f>
        <v>0</v>
      </c>
      <c r="N2524" t="str">
        <f>FIXED(Tabla1[[#This Row],[IVA]],0)</f>
        <v>12,026</v>
      </c>
      <c r="O2524" t="str">
        <f>FIXED(Tabla1[[#This Row],[ISR RET]],0)</f>
        <v>0</v>
      </c>
      <c r="P2524" t="str">
        <f>FIXED(Tabla1[[#This Row],[IVA RET]],0)</f>
        <v>0</v>
      </c>
      <c r="R2524" s="35">
        <f>Tabla1[[#This Row],[TASA 16]]*16%</f>
        <v>12025.76</v>
      </c>
    </row>
    <row r="2525" spans="2:20" x14ac:dyDescent="0.25">
      <c r="B2525" t="str">
        <f>'[1]210 Y RFC'!A2525</f>
        <v>AGI990526IH3</v>
      </c>
      <c r="C2525" t="str">
        <f>'[1]210 Y RFC'!B2525</f>
        <v>210-2522</v>
      </c>
      <c r="D2525" t="str">
        <f>'[1]210 Y RFC'!C2525</f>
        <v>DE ANDA GRUPO INDUSTRIAL SA DE CV</v>
      </c>
      <c r="E2525" s="28">
        <f>SUMIFS(Tabla16[TASA 16],Tabla16[NUM],Tabla1[[#This Row],[CODIGO]])</f>
        <v>0</v>
      </c>
      <c r="F2525" s="28">
        <f>SUMIFS(Tabla16[TASA 0%],Tabla16[NUM],Tabla1[[#This Row],[CODIGO]])</f>
        <v>0</v>
      </c>
      <c r="G2525" s="28">
        <f>SUMIFS(Tabla16[[EXENTO ]],Tabla16[NUM],Tabla1[[#This Row],[CODIGO]])</f>
        <v>0</v>
      </c>
      <c r="H2525" s="28">
        <f>SUMIFS(Tabla16[IVA],Tabla16[NUM],Tabla1[[#This Row],[CODIGO]])</f>
        <v>0</v>
      </c>
      <c r="I2525" s="28">
        <f>SUMIFS(Tabla16[ISR RET.],Tabla16[NUM],Tabla1[[#This Row],[CODIGO]])</f>
        <v>0</v>
      </c>
      <c r="J2525" s="28">
        <f>SUMIFS(Tabla16[IVA RET.],Tabla16[NUM],Tabla1[[#This Row],[CODIGO]])</f>
        <v>0</v>
      </c>
      <c r="K2525" t="str">
        <f>FIXED(Tabla1[[#This Row],[TASA 16%]],0)</f>
        <v>0</v>
      </c>
      <c r="L2525" t="str">
        <f>FIXED(Tabla1[[#This Row],[TASA 0%]],0)</f>
        <v>0</v>
      </c>
      <c r="M2525" t="str">
        <f>FIXED(Tabla1[[#This Row],[TASA EXE.]],0)</f>
        <v>0</v>
      </c>
      <c r="N2525" t="str">
        <f>FIXED(Tabla1[[#This Row],[IVA]],0)</f>
        <v>0</v>
      </c>
      <c r="O2525" t="str">
        <f>FIXED(Tabla1[[#This Row],[ISR RET]],0)</f>
        <v>0</v>
      </c>
      <c r="P2525" t="str">
        <f>FIXED(Tabla1[[#This Row],[IVA RET]],0)</f>
        <v>0</v>
      </c>
      <c r="R2525" s="35">
        <f>Tabla1[[#This Row],[TASA 16]]*16%</f>
        <v>0</v>
      </c>
      <c r="T2525" s="67"/>
    </row>
    <row r="2526" spans="2:20" x14ac:dyDescent="0.25">
      <c r="B2526" t="str">
        <f>'[1]210 Y RFC'!A2526</f>
        <v>GIP030714NF3</v>
      </c>
      <c r="C2526" t="str">
        <f>'[1]210 Y RFC'!B2526</f>
        <v>210-2523</v>
      </c>
      <c r="D2526" t="str">
        <f>'[1]210 Y RFC'!C2526</f>
        <v>GRUPO IMPORTADOR DE PAÑAL MERVER SA DE CV</v>
      </c>
      <c r="E2526" s="28">
        <f>SUMIFS(Tabla16[TASA 16],Tabla16[NUM],Tabla1[[#This Row],[CODIGO]])</f>
        <v>0</v>
      </c>
      <c r="F2526" s="28">
        <f>SUMIFS(Tabla16[TASA 0%],Tabla16[NUM],Tabla1[[#This Row],[CODIGO]])</f>
        <v>0</v>
      </c>
      <c r="G2526" s="28">
        <f>SUMIFS(Tabla16[[EXENTO ]],Tabla16[NUM],Tabla1[[#This Row],[CODIGO]])</f>
        <v>0</v>
      </c>
      <c r="H2526" s="28">
        <f>SUMIFS(Tabla16[IVA],Tabla16[NUM],Tabla1[[#This Row],[CODIGO]])</f>
        <v>0</v>
      </c>
      <c r="I2526" s="28">
        <f>SUMIFS(Tabla16[ISR RET.],Tabla16[NUM],Tabla1[[#This Row],[CODIGO]])</f>
        <v>0</v>
      </c>
      <c r="J2526" s="28">
        <f>SUMIFS(Tabla16[IVA RET.],Tabla16[NUM],Tabla1[[#This Row],[CODIGO]])</f>
        <v>0</v>
      </c>
      <c r="K2526" t="str">
        <f>FIXED(Tabla1[[#This Row],[TASA 16%]],0)</f>
        <v>0</v>
      </c>
      <c r="L2526" t="str">
        <f>FIXED(Tabla1[[#This Row],[TASA 0%]],0)</f>
        <v>0</v>
      </c>
      <c r="M2526" t="str">
        <f>FIXED(Tabla1[[#This Row],[TASA EXE.]],0)</f>
        <v>0</v>
      </c>
      <c r="N2526" t="str">
        <f>FIXED(Tabla1[[#This Row],[IVA]],0)</f>
        <v>0</v>
      </c>
      <c r="O2526" t="str">
        <f>FIXED(Tabla1[[#This Row],[ISR RET]],0)</f>
        <v>0</v>
      </c>
      <c r="P2526" t="str">
        <f>FIXED(Tabla1[[#This Row],[IVA RET]],0)</f>
        <v>0</v>
      </c>
      <c r="R2526" s="35">
        <f>Tabla1[[#This Row],[TASA 16]]*16%</f>
        <v>0</v>
      </c>
    </row>
    <row r="2527" spans="2:20" x14ac:dyDescent="0.25">
      <c r="B2527" t="str">
        <f>'[1]210 Y RFC'!A2527</f>
        <v>HENL691025R87</v>
      </c>
      <c r="C2527" t="str">
        <f>'[1]210 Y RFC'!B2527</f>
        <v>210-2524</v>
      </c>
      <c r="D2527" t="str">
        <f>'[1]210 Y RFC'!C2527</f>
        <v>HERRERA NIEBLA LAURA MARITZA</v>
      </c>
      <c r="E2527" s="28">
        <f>SUMIFS(Tabla16[TASA 16],Tabla16[NUM],Tabla1[[#This Row],[CODIGO]])</f>
        <v>0</v>
      </c>
      <c r="F2527" s="28">
        <f>SUMIFS(Tabla16[TASA 0%],Tabla16[NUM],Tabla1[[#This Row],[CODIGO]])</f>
        <v>0</v>
      </c>
      <c r="G2527" s="28">
        <f>SUMIFS(Tabla16[[EXENTO ]],Tabla16[NUM],Tabla1[[#This Row],[CODIGO]])</f>
        <v>0</v>
      </c>
      <c r="H2527" s="28">
        <f>SUMIFS(Tabla16[IVA],Tabla16[NUM],Tabla1[[#This Row],[CODIGO]])</f>
        <v>0</v>
      </c>
      <c r="I2527" s="28">
        <f>SUMIFS(Tabla16[ISR RET.],Tabla16[NUM],Tabla1[[#This Row],[CODIGO]])</f>
        <v>0</v>
      </c>
      <c r="J2527" s="28">
        <f>SUMIFS(Tabla16[IVA RET.],Tabla16[NUM],Tabla1[[#This Row],[CODIGO]])</f>
        <v>0</v>
      </c>
      <c r="K2527" t="str">
        <f>FIXED(Tabla1[[#This Row],[TASA 16%]],0)</f>
        <v>0</v>
      </c>
      <c r="L2527" t="str">
        <f>FIXED(Tabla1[[#This Row],[TASA 0%]],0)</f>
        <v>0</v>
      </c>
      <c r="M2527" t="str">
        <f>FIXED(Tabla1[[#This Row],[TASA EXE.]],0)</f>
        <v>0</v>
      </c>
      <c r="N2527" t="str">
        <f>FIXED(Tabla1[[#This Row],[IVA]],0)</f>
        <v>0</v>
      </c>
      <c r="O2527" t="str">
        <f>FIXED(Tabla1[[#This Row],[ISR RET]],0)</f>
        <v>0</v>
      </c>
      <c r="P2527" t="str">
        <f>FIXED(Tabla1[[#This Row],[IVA RET]],0)</f>
        <v>0</v>
      </c>
      <c r="R2527" s="35">
        <f>Tabla1[[#This Row],[TASA 16]]*16%</f>
        <v>0</v>
      </c>
    </row>
    <row r="2528" spans="2:20" x14ac:dyDescent="0.25">
      <c r="B2528" t="str">
        <f>'[1]210 Y RFC'!A2528</f>
        <v>IMM130524111</v>
      </c>
      <c r="C2528" t="str">
        <f>'[1]210 Y RFC'!B2528</f>
        <v>210-2525</v>
      </c>
      <c r="D2528" t="str">
        <f>'[1]210 Y RFC'!C2528</f>
        <v>INVIVO MIX DE MEXICO SA DE CV</v>
      </c>
      <c r="E2528" s="28">
        <f>SUMIFS(Tabla16[TASA 16],Tabla16[NUM],Tabla1[[#This Row],[CODIGO]])</f>
        <v>0</v>
      </c>
      <c r="F2528" s="28">
        <f>SUMIFS(Tabla16[TASA 0%],Tabla16[NUM],Tabla1[[#This Row],[CODIGO]])</f>
        <v>0</v>
      </c>
      <c r="G2528" s="28">
        <f>SUMIFS(Tabla16[[EXENTO ]],Tabla16[NUM],Tabla1[[#This Row],[CODIGO]])</f>
        <v>0</v>
      </c>
      <c r="H2528" s="28">
        <f>SUMIFS(Tabla16[IVA],Tabla16[NUM],Tabla1[[#This Row],[CODIGO]])</f>
        <v>0</v>
      </c>
      <c r="I2528" s="28">
        <f>SUMIFS(Tabla16[ISR RET.],Tabla16[NUM],Tabla1[[#This Row],[CODIGO]])</f>
        <v>0</v>
      </c>
      <c r="J2528" s="28">
        <f>SUMIFS(Tabla16[IVA RET.],Tabla16[NUM],Tabla1[[#This Row],[CODIGO]])</f>
        <v>0</v>
      </c>
      <c r="K2528" t="str">
        <f>FIXED(Tabla1[[#This Row],[TASA 16%]],0)</f>
        <v>0</v>
      </c>
      <c r="L2528" t="str">
        <f>FIXED(Tabla1[[#This Row],[TASA 0%]],0)</f>
        <v>0</v>
      </c>
      <c r="M2528" t="str">
        <f>FIXED(Tabla1[[#This Row],[TASA EXE.]],0)</f>
        <v>0</v>
      </c>
      <c r="N2528" t="str">
        <f>FIXED(Tabla1[[#This Row],[IVA]],0)</f>
        <v>0</v>
      </c>
      <c r="O2528" t="str">
        <f>FIXED(Tabla1[[#This Row],[ISR RET]],0)</f>
        <v>0</v>
      </c>
      <c r="P2528" t="str">
        <f>FIXED(Tabla1[[#This Row],[IVA RET]],0)</f>
        <v>0</v>
      </c>
      <c r="R2528" s="35">
        <f>Tabla1[[#This Row],[TASA 16]]*16%</f>
        <v>0</v>
      </c>
    </row>
    <row r="2529" spans="2:18" x14ac:dyDescent="0.25">
      <c r="B2529" t="str">
        <f>'[1]210 Y RFC'!A2529</f>
        <v>ECF940928GRA</v>
      </c>
      <c r="C2529" t="str">
        <f>'[1]210 Y RFC'!B2529</f>
        <v>210-2526</v>
      </c>
      <c r="D2529" t="str">
        <f>'[1]210 Y RFC'!C2529</f>
        <v>EMPACADORA DE CARNES FRIAS EL TORITO MEXICANO SA DE CV</v>
      </c>
      <c r="E2529" s="28">
        <f>SUMIFS(Tabla16[TASA 16],Tabla16[NUM],Tabla1[[#This Row],[CODIGO]])</f>
        <v>0</v>
      </c>
      <c r="F2529" s="28">
        <f>SUMIFS(Tabla16[TASA 0%],Tabla16[NUM],Tabla1[[#This Row],[CODIGO]])</f>
        <v>12587.99</v>
      </c>
      <c r="G2529" s="28">
        <f>SUMIFS(Tabla16[[EXENTO ]],Tabla16[NUM],Tabla1[[#This Row],[CODIGO]])</f>
        <v>0</v>
      </c>
      <c r="H2529" s="28">
        <f>SUMIFS(Tabla16[IVA],Tabla16[NUM],Tabla1[[#This Row],[CODIGO]])</f>
        <v>0</v>
      </c>
      <c r="I2529" s="28">
        <f>SUMIFS(Tabla16[ISR RET.],Tabla16[NUM],Tabla1[[#This Row],[CODIGO]])</f>
        <v>0</v>
      </c>
      <c r="J2529" s="28">
        <f>SUMIFS(Tabla16[IVA RET.],Tabla16[NUM],Tabla1[[#This Row],[CODIGO]])</f>
        <v>0</v>
      </c>
      <c r="K2529" t="str">
        <f>FIXED(Tabla1[[#This Row],[TASA 16%]],0)</f>
        <v>0</v>
      </c>
      <c r="L2529" t="str">
        <f>FIXED(Tabla1[[#This Row],[TASA 0%]],0)</f>
        <v>12,588</v>
      </c>
      <c r="M2529" t="str">
        <f>FIXED(Tabla1[[#This Row],[TASA EXE.]],0)</f>
        <v>0</v>
      </c>
      <c r="N2529" t="str">
        <f>FIXED(Tabla1[[#This Row],[IVA]],0)</f>
        <v>0</v>
      </c>
      <c r="O2529" t="str">
        <f>FIXED(Tabla1[[#This Row],[ISR RET]],0)</f>
        <v>0</v>
      </c>
      <c r="P2529" t="str">
        <f>FIXED(Tabla1[[#This Row],[IVA RET]],0)</f>
        <v>0</v>
      </c>
      <c r="R2529" s="35">
        <f>Tabla1[[#This Row],[TASA 16]]*16%</f>
        <v>0</v>
      </c>
    </row>
    <row r="2530" spans="2:18" x14ac:dyDescent="0.25">
      <c r="B2530" t="str">
        <f>'[1]210 Y RFC'!A2530</f>
        <v>SSA0310225VA</v>
      </c>
      <c r="C2530" t="str">
        <f>'[1]210 Y RFC'!B2530</f>
        <v>210-2527</v>
      </c>
      <c r="D2530" t="str">
        <f>'[1]210 Y RFC'!C2530</f>
        <v>SERVICIOS SAN ALFONSO SA DE CV</v>
      </c>
      <c r="E2530" s="28">
        <f>SUMIFS(Tabla16[TASA 16],Tabla16[NUM],Tabla1[[#This Row],[CODIGO]])</f>
        <v>0</v>
      </c>
      <c r="F2530" s="28">
        <f>SUMIFS(Tabla16[TASA 0%],Tabla16[NUM],Tabla1[[#This Row],[CODIGO]])</f>
        <v>0</v>
      </c>
      <c r="G2530" s="28">
        <f>SUMIFS(Tabla16[[EXENTO ]],Tabla16[NUM],Tabla1[[#This Row],[CODIGO]])</f>
        <v>0</v>
      </c>
      <c r="H2530" s="28">
        <f>SUMIFS(Tabla16[IVA],Tabla16[NUM],Tabla1[[#This Row],[CODIGO]])</f>
        <v>0</v>
      </c>
      <c r="I2530" s="28">
        <f>SUMIFS(Tabla16[ISR RET.],Tabla16[NUM],Tabla1[[#This Row],[CODIGO]])</f>
        <v>0</v>
      </c>
      <c r="J2530" s="28">
        <f>SUMIFS(Tabla16[IVA RET.],Tabla16[NUM],Tabla1[[#This Row],[CODIGO]])</f>
        <v>0</v>
      </c>
      <c r="K2530" t="str">
        <f>FIXED(Tabla1[[#This Row],[TASA 16%]],0)</f>
        <v>0</v>
      </c>
      <c r="L2530" t="str">
        <f>FIXED(Tabla1[[#This Row],[TASA 0%]],0)</f>
        <v>0</v>
      </c>
      <c r="M2530" t="str">
        <f>FIXED(Tabla1[[#This Row],[TASA EXE.]],0)</f>
        <v>0</v>
      </c>
      <c r="N2530" t="str">
        <f>FIXED(Tabla1[[#This Row],[IVA]],0)</f>
        <v>0</v>
      </c>
      <c r="O2530" t="str">
        <f>FIXED(Tabla1[[#This Row],[ISR RET]],0)</f>
        <v>0</v>
      </c>
      <c r="P2530" t="str">
        <f>FIXED(Tabla1[[#This Row],[IVA RET]],0)</f>
        <v>0</v>
      </c>
      <c r="R2530" s="35">
        <f>Tabla1[[#This Row],[TASA 16]]*16%</f>
        <v>0</v>
      </c>
    </row>
    <row r="2531" spans="2:18" x14ac:dyDescent="0.25">
      <c r="B2531" t="str">
        <f>'[1]210 Y RFC'!A2531</f>
        <v>GAMA910113UX3</v>
      </c>
      <c r="C2531" t="str">
        <f>'[1]210 Y RFC'!B2531</f>
        <v>210-2528</v>
      </c>
      <c r="D2531" t="str">
        <f>'[1]210 Y RFC'!C2531</f>
        <v>GARCIA MERCADO ANDRES</v>
      </c>
      <c r="E2531" s="28">
        <f>SUMIFS(Tabla16[TASA 16],Tabla16[NUM],Tabla1[[#This Row],[CODIGO]])</f>
        <v>0</v>
      </c>
      <c r="F2531" s="28">
        <f>SUMIFS(Tabla16[TASA 0%],Tabla16[NUM],Tabla1[[#This Row],[CODIGO]])</f>
        <v>0</v>
      </c>
      <c r="G2531" s="28">
        <f>SUMIFS(Tabla16[[EXENTO ]],Tabla16[NUM],Tabla1[[#This Row],[CODIGO]])</f>
        <v>0</v>
      </c>
      <c r="H2531" s="28">
        <f>SUMIFS(Tabla16[IVA],Tabla16[NUM],Tabla1[[#This Row],[CODIGO]])</f>
        <v>0</v>
      </c>
      <c r="I2531" s="28">
        <f>SUMIFS(Tabla16[ISR RET.],Tabla16[NUM],Tabla1[[#This Row],[CODIGO]])</f>
        <v>0</v>
      </c>
      <c r="J2531" s="28">
        <f>SUMIFS(Tabla16[IVA RET.],Tabla16[NUM],Tabla1[[#This Row],[CODIGO]])</f>
        <v>0</v>
      </c>
      <c r="K2531" t="str">
        <f>FIXED(Tabla1[[#This Row],[TASA 16%]],0)</f>
        <v>0</v>
      </c>
      <c r="L2531" t="str">
        <f>FIXED(Tabla1[[#This Row],[TASA 0%]],0)</f>
        <v>0</v>
      </c>
      <c r="M2531" t="str">
        <f>FIXED(Tabla1[[#This Row],[TASA EXE.]],0)</f>
        <v>0</v>
      </c>
      <c r="N2531" t="str">
        <f>FIXED(Tabla1[[#This Row],[IVA]],0)</f>
        <v>0</v>
      </c>
      <c r="O2531" t="str">
        <f>FIXED(Tabla1[[#This Row],[ISR RET]],0)</f>
        <v>0</v>
      </c>
      <c r="P2531" t="str">
        <f>FIXED(Tabla1[[#This Row],[IVA RET]],0)</f>
        <v>0</v>
      </c>
      <c r="R2531" s="35">
        <f>Tabla1[[#This Row],[TASA 16]]*16%</f>
        <v>0</v>
      </c>
    </row>
    <row r="2532" spans="2:18" x14ac:dyDescent="0.25">
      <c r="B2532" t="str">
        <f>'[1]210 Y RFC'!A2532</f>
        <v>GVI901015GC7</v>
      </c>
      <c r="C2532" t="str">
        <f>'[1]210 Y RFC'!B2532</f>
        <v>210-2529</v>
      </c>
      <c r="D2532" t="str">
        <f>'[1]210 Y RFC'!C2532</f>
        <v>GRUPO VENTA INTERNACIONAL SA DE CV</v>
      </c>
      <c r="E2532" s="28">
        <f>SUMIFS(Tabla16[TASA 16],Tabla16[NUM],Tabla1[[#This Row],[CODIGO]])</f>
        <v>0</v>
      </c>
      <c r="F2532" s="28">
        <f>SUMIFS(Tabla16[TASA 0%],Tabla16[NUM],Tabla1[[#This Row],[CODIGO]])</f>
        <v>0</v>
      </c>
      <c r="G2532" s="28">
        <f>SUMIFS(Tabla16[[EXENTO ]],Tabla16[NUM],Tabla1[[#This Row],[CODIGO]])</f>
        <v>0</v>
      </c>
      <c r="H2532" s="28">
        <f>SUMIFS(Tabla16[IVA],Tabla16[NUM],Tabla1[[#This Row],[CODIGO]])</f>
        <v>0</v>
      </c>
      <c r="I2532" s="28">
        <f>SUMIFS(Tabla16[ISR RET.],Tabla16[NUM],Tabla1[[#This Row],[CODIGO]])</f>
        <v>0</v>
      </c>
      <c r="J2532" s="28">
        <f>SUMIFS(Tabla16[IVA RET.],Tabla16[NUM],Tabla1[[#This Row],[CODIGO]])</f>
        <v>0</v>
      </c>
      <c r="K2532" t="str">
        <f>FIXED(Tabla1[[#This Row],[TASA 16%]],0)</f>
        <v>0</v>
      </c>
      <c r="L2532" t="str">
        <f>FIXED(Tabla1[[#This Row],[TASA 0%]],0)</f>
        <v>0</v>
      </c>
      <c r="M2532" t="str">
        <f>FIXED(Tabla1[[#This Row],[TASA EXE.]],0)</f>
        <v>0</v>
      </c>
      <c r="N2532" t="str">
        <f>FIXED(Tabla1[[#This Row],[IVA]],0)</f>
        <v>0</v>
      </c>
      <c r="O2532" t="str">
        <f>FIXED(Tabla1[[#This Row],[ISR RET]],0)</f>
        <v>0</v>
      </c>
      <c r="P2532" t="str">
        <f>FIXED(Tabla1[[#This Row],[IVA RET]],0)</f>
        <v>0</v>
      </c>
      <c r="R2532" s="35">
        <f>Tabla1[[#This Row],[TASA 16]]*16%</f>
        <v>0</v>
      </c>
    </row>
    <row r="2533" spans="2:18" x14ac:dyDescent="0.25">
      <c r="B2533" t="str">
        <f>'[1]210 Y RFC'!A2533</f>
        <v>PNR1204242D8</v>
      </c>
      <c r="C2533" t="str">
        <f>'[1]210 Y RFC'!B2533</f>
        <v>210-2530</v>
      </c>
      <c r="D2533" t="str">
        <f>'[1]210 Y RFC'!C2533</f>
        <v>PRODUCTOS NUTRICION RENAL S DE RL DE CV</v>
      </c>
      <c r="E2533" s="28">
        <f>SUMIFS(Tabla16[TASA 16],Tabla16[NUM],Tabla1[[#This Row],[CODIGO]])</f>
        <v>0</v>
      </c>
      <c r="F2533" s="28">
        <f>SUMIFS(Tabla16[TASA 0%],Tabla16[NUM],Tabla1[[#This Row],[CODIGO]])</f>
        <v>0</v>
      </c>
      <c r="G2533" s="28">
        <f>SUMIFS(Tabla16[[EXENTO ]],Tabla16[NUM],Tabla1[[#This Row],[CODIGO]])</f>
        <v>0</v>
      </c>
      <c r="H2533" s="28">
        <f>SUMIFS(Tabla16[IVA],Tabla16[NUM],Tabla1[[#This Row],[CODIGO]])</f>
        <v>0</v>
      </c>
      <c r="I2533" s="28">
        <f>SUMIFS(Tabla16[ISR RET.],Tabla16[NUM],Tabla1[[#This Row],[CODIGO]])</f>
        <v>0</v>
      </c>
      <c r="J2533" s="28">
        <f>SUMIFS(Tabla16[IVA RET.],Tabla16[NUM],Tabla1[[#This Row],[CODIGO]])</f>
        <v>0</v>
      </c>
      <c r="K2533" t="str">
        <f>FIXED(Tabla1[[#This Row],[TASA 16%]],0)</f>
        <v>0</v>
      </c>
      <c r="L2533" t="str">
        <f>FIXED(Tabla1[[#This Row],[TASA 0%]],0)</f>
        <v>0</v>
      </c>
      <c r="M2533" t="str">
        <f>FIXED(Tabla1[[#This Row],[TASA EXE.]],0)</f>
        <v>0</v>
      </c>
      <c r="N2533" t="str">
        <f>FIXED(Tabla1[[#This Row],[IVA]],0)</f>
        <v>0</v>
      </c>
      <c r="O2533" t="str">
        <f>FIXED(Tabla1[[#This Row],[ISR RET]],0)</f>
        <v>0</v>
      </c>
      <c r="P2533" t="str">
        <f>FIXED(Tabla1[[#This Row],[IVA RET]],0)</f>
        <v>0</v>
      </c>
      <c r="R2533" s="35">
        <f>Tabla1[[#This Row],[TASA 16]]*16%</f>
        <v>0</v>
      </c>
    </row>
    <row r="2534" spans="2:18" x14ac:dyDescent="0.25">
      <c r="B2534" t="str">
        <f>'[1]210 Y RFC'!A2534</f>
        <v>PTM100129J53</v>
      </c>
      <c r="C2534" t="str">
        <f>'[1]210 Y RFC'!B2534</f>
        <v>210-2531</v>
      </c>
      <c r="D2534" t="str">
        <f>'[1]210 Y RFC'!C2534</f>
        <v>PRODUCTOS DE TRIGO MIRANDA S DE RL DE CV</v>
      </c>
      <c r="E2534" s="28">
        <f>SUMIFS(Tabla16[TASA 16],Tabla16[NUM],Tabla1[[#This Row],[CODIGO]])</f>
        <v>0</v>
      </c>
      <c r="F2534" s="28">
        <f>SUMIFS(Tabla16[TASA 0%],Tabla16[NUM],Tabla1[[#This Row],[CODIGO]])</f>
        <v>147081</v>
      </c>
      <c r="G2534" s="28">
        <f>SUMIFS(Tabla16[[EXENTO ]],Tabla16[NUM],Tabla1[[#This Row],[CODIGO]])</f>
        <v>0</v>
      </c>
      <c r="H2534" s="28">
        <f>SUMIFS(Tabla16[IVA],Tabla16[NUM],Tabla1[[#This Row],[CODIGO]])</f>
        <v>0</v>
      </c>
      <c r="I2534" s="28">
        <f>SUMIFS(Tabla16[ISR RET.],Tabla16[NUM],Tabla1[[#This Row],[CODIGO]])</f>
        <v>0</v>
      </c>
      <c r="J2534" s="28">
        <f>SUMIFS(Tabla16[IVA RET.],Tabla16[NUM],Tabla1[[#This Row],[CODIGO]])</f>
        <v>0</v>
      </c>
      <c r="K2534" t="str">
        <f>FIXED(Tabla1[[#This Row],[TASA 16%]],0)</f>
        <v>0</v>
      </c>
      <c r="L2534" t="str">
        <f>FIXED(Tabla1[[#This Row],[TASA 0%]],0)</f>
        <v>147,081</v>
      </c>
      <c r="M2534" t="str">
        <f>FIXED(Tabla1[[#This Row],[TASA EXE.]],0)</f>
        <v>0</v>
      </c>
      <c r="N2534" t="str">
        <f>FIXED(Tabla1[[#This Row],[IVA]],0)</f>
        <v>0</v>
      </c>
      <c r="O2534" t="str">
        <f>FIXED(Tabla1[[#This Row],[ISR RET]],0)</f>
        <v>0</v>
      </c>
      <c r="P2534" t="str">
        <f>FIXED(Tabla1[[#This Row],[IVA RET]],0)</f>
        <v>0</v>
      </c>
      <c r="R2534" s="35">
        <f>Tabla1[[#This Row],[TASA 16]]*16%</f>
        <v>0</v>
      </c>
    </row>
    <row r="2535" spans="2:18" x14ac:dyDescent="0.25">
      <c r="B2535" t="str">
        <f>'[1]210 Y RFC'!A2535</f>
        <v>EIJY789620U33</v>
      </c>
      <c r="C2535" t="str">
        <f>'[1]210 Y RFC'!B2535</f>
        <v>210-2532</v>
      </c>
      <c r="D2535" t="str">
        <f>'[1]210 Y RFC'!C2535</f>
        <v>ESPINOSA JACQUES YOSELINNE DENISSE</v>
      </c>
      <c r="E2535" s="28">
        <f>SUMIFS(Tabla16[TASA 16],Tabla16[NUM],Tabla1[[#This Row],[CODIGO]])</f>
        <v>0</v>
      </c>
      <c r="F2535" s="28">
        <f>SUMIFS(Tabla16[TASA 0%],Tabla16[NUM],Tabla1[[#This Row],[CODIGO]])</f>
        <v>0</v>
      </c>
      <c r="G2535" s="28">
        <f>SUMIFS(Tabla16[[EXENTO ]],Tabla16[NUM],Tabla1[[#This Row],[CODIGO]])</f>
        <v>0</v>
      </c>
      <c r="H2535" s="28">
        <f>SUMIFS(Tabla16[IVA],Tabla16[NUM],Tabla1[[#This Row],[CODIGO]])</f>
        <v>0</v>
      </c>
      <c r="I2535" s="28">
        <f>SUMIFS(Tabla16[ISR RET.],Tabla16[NUM],Tabla1[[#This Row],[CODIGO]])</f>
        <v>0</v>
      </c>
      <c r="J2535" s="28">
        <f>SUMIFS(Tabla16[IVA RET.],Tabla16[NUM],Tabla1[[#This Row],[CODIGO]])</f>
        <v>0</v>
      </c>
      <c r="K2535" t="str">
        <f>FIXED(Tabla1[[#This Row],[TASA 16%]],0)</f>
        <v>0</v>
      </c>
      <c r="L2535" t="str">
        <f>FIXED(Tabla1[[#This Row],[TASA 0%]],0)</f>
        <v>0</v>
      </c>
      <c r="M2535" t="str">
        <f>FIXED(Tabla1[[#This Row],[TASA EXE.]],0)</f>
        <v>0</v>
      </c>
      <c r="N2535" t="str">
        <f>FIXED(Tabla1[[#This Row],[IVA]],0)</f>
        <v>0</v>
      </c>
      <c r="O2535" t="str">
        <f>FIXED(Tabla1[[#This Row],[ISR RET]],0)</f>
        <v>0</v>
      </c>
      <c r="P2535" t="str">
        <f>FIXED(Tabla1[[#This Row],[IVA RET]],0)</f>
        <v>0</v>
      </c>
      <c r="R2535" s="35">
        <f>Tabla1[[#This Row],[TASA 16]]*16%</f>
        <v>0</v>
      </c>
    </row>
    <row r="2536" spans="2:18" x14ac:dyDescent="0.25">
      <c r="B2536" t="str">
        <f>'[1]210 Y RFC'!A2536</f>
        <v>VAVL660509956</v>
      </c>
      <c r="C2536" t="str">
        <f>'[1]210 Y RFC'!B2536</f>
        <v>210-2533</v>
      </c>
      <c r="D2536" t="str">
        <f>'[1]210 Y RFC'!C2536</f>
        <v>VALENCIA VELAZQUEZ MARIA LETICIA</v>
      </c>
      <c r="E2536" s="28">
        <f>SUMIFS(Tabla16[TASA 16],Tabla16[NUM],Tabla1[[#This Row],[CODIGO]])</f>
        <v>0</v>
      </c>
      <c r="F2536" s="28">
        <f>SUMIFS(Tabla16[TASA 0%],Tabla16[NUM],Tabla1[[#This Row],[CODIGO]])</f>
        <v>0</v>
      </c>
      <c r="G2536" s="28">
        <f>SUMIFS(Tabla16[[EXENTO ]],Tabla16[NUM],Tabla1[[#This Row],[CODIGO]])</f>
        <v>0</v>
      </c>
      <c r="H2536" s="28">
        <f>SUMIFS(Tabla16[IVA],Tabla16[NUM],Tabla1[[#This Row],[CODIGO]])</f>
        <v>0</v>
      </c>
      <c r="I2536" s="28">
        <f>SUMIFS(Tabla16[ISR RET.],Tabla16[NUM],Tabla1[[#This Row],[CODIGO]])</f>
        <v>0</v>
      </c>
      <c r="J2536" s="28">
        <f>SUMIFS(Tabla16[IVA RET.],Tabla16[NUM],Tabla1[[#This Row],[CODIGO]])</f>
        <v>0</v>
      </c>
      <c r="K2536" t="str">
        <f>FIXED(Tabla1[[#This Row],[TASA 16%]],0)</f>
        <v>0</v>
      </c>
      <c r="L2536" t="str">
        <f>FIXED(Tabla1[[#This Row],[TASA 0%]],0)</f>
        <v>0</v>
      </c>
      <c r="M2536" t="str">
        <f>FIXED(Tabla1[[#This Row],[TASA EXE.]],0)</f>
        <v>0</v>
      </c>
      <c r="N2536" t="str">
        <f>FIXED(Tabla1[[#This Row],[IVA]],0)</f>
        <v>0</v>
      </c>
      <c r="O2536" t="str">
        <f>FIXED(Tabla1[[#This Row],[ISR RET]],0)</f>
        <v>0</v>
      </c>
      <c r="P2536" t="str">
        <f>FIXED(Tabla1[[#This Row],[IVA RET]],0)</f>
        <v>0</v>
      </c>
      <c r="R2536" s="35">
        <f>Tabla1[[#This Row],[TASA 16]]*16%</f>
        <v>0</v>
      </c>
    </row>
    <row r="2537" spans="2:18" x14ac:dyDescent="0.25">
      <c r="B2537" t="str">
        <f>'[1]210 Y RFC'!A2537</f>
        <v>GOGA721209987</v>
      </c>
      <c r="C2537" t="str">
        <f>'[1]210 Y RFC'!B2537</f>
        <v>210-2534</v>
      </c>
      <c r="D2537" t="str">
        <f>'[1]210 Y RFC'!C2537</f>
        <v>GONZALEZ GONZALEZ ALEJANDRO</v>
      </c>
      <c r="E2537" s="28">
        <f>SUMIFS(Tabla16[TASA 16],Tabla16[NUM],Tabla1[[#This Row],[CODIGO]])</f>
        <v>0</v>
      </c>
      <c r="F2537" s="28">
        <f>SUMIFS(Tabla16[TASA 0%],Tabla16[NUM],Tabla1[[#This Row],[CODIGO]])</f>
        <v>0</v>
      </c>
      <c r="G2537" s="28">
        <f>SUMIFS(Tabla16[[EXENTO ]],Tabla16[NUM],Tabla1[[#This Row],[CODIGO]])</f>
        <v>0</v>
      </c>
      <c r="H2537" s="28">
        <f>SUMIFS(Tabla16[IVA],Tabla16[NUM],Tabla1[[#This Row],[CODIGO]])</f>
        <v>0</v>
      </c>
      <c r="I2537" s="28">
        <f>SUMIFS(Tabla16[ISR RET.],Tabla16[NUM],Tabla1[[#This Row],[CODIGO]])</f>
        <v>0</v>
      </c>
      <c r="J2537" s="28">
        <f>SUMIFS(Tabla16[IVA RET.],Tabla16[NUM],Tabla1[[#This Row],[CODIGO]])</f>
        <v>0</v>
      </c>
      <c r="K2537" t="str">
        <f>FIXED(Tabla1[[#This Row],[TASA 16%]],0)</f>
        <v>0</v>
      </c>
      <c r="L2537" t="str">
        <f>FIXED(Tabla1[[#This Row],[TASA 0%]],0)</f>
        <v>0</v>
      </c>
      <c r="M2537" t="str">
        <f>FIXED(Tabla1[[#This Row],[TASA EXE.]],0)</f>
        <v>0</v>
      </c>
      <c r="N2537" t="str">
        <f>FIXED(Tabla1[[#This Row],[IVA]],0)</f>
        <v>0</v>
      </c>
      <c r="O2537" t="str">
        <f>FIXED(Tabla1[[#This Row],[ISR RET]],0)</f>
        <v>0</v>
      </c>
      <c r="P2537" t="str">
        <f>FIXED(Tabla1[[#This Row],[IVA RET]],0)</f>
        <v>0</v>
      </c>
      <c r="R2537" s="35">
        <f>Tabla1[[#This Row],[TASA 16]]*16%</f>
        <v>0</v>
      </c>
    </row>
    <row r="2538" spans="2:18" x14ac:dyDescent="0.25">
      <c r="B2538" t="str">
        <f>'[1]210 Y RFC'!A2538</f>
        <v>MAPA791110KH6</v>
      </c>
      <c r="C2538" t="str">
        <f>'[1]210 Y RFC'!B2538</f>
        <v>210-2535</v>
      </c>
      <c r="D2538" t="str">
        <f>'[1]210 Y RFC'!C2538</f>
        <v>MARTIN PADILLA ANA BERTHA</v>
      </c>
      <c r="E2538" s="28">
        <f>SUMIFS(Tabla16[TASA 16],Tabla16[NUM],Tabla1[[#This Row],[CODIGO]])</f>
        <v>0</v>
      </c>
      <c r="F2538" s="28">
        <f>SUMIFS(Tabla16[TASA 0%],Tabla16[NUM],Tabla1[[#This Row],[CODIGO]])</f>
        <v>0</v>
      </c>
      <c r="G2538" s="28">
        <f>SUMIFS(Tabla16[[EXENTO ]],Tabla16[NUM],Tabla1[[#This Row],[CODIGO]])</f>
        <v>0</v>
      </c>
      <c r="H2538" s="28">
        <f>SUMIFS(Tabla16[IVA],Tabla16[NUM],Tabla1[[#This Row],[CODIGO]])</f>
        <v>0</v>
      </c>
      <c r="I2538" s="28">
        <f>SUMIFS(Tabla16[ISR RET.],Tabla16[NUM],Tabla1[[#This Row],[CODIGO]])</f>
        <v>0</v>
      </c>
      <c r="J2538" s="28">
        <f>SUMIFS(Tabla16[IVA RET.],Tabla16[NUM],Tabla1[[#This Row],[CODIGO]])</f>
        <v>0</v>
      </c>
      <c r="K2538" t="str">
        <f>FIXED(Tabla1[[#This Row],[TASA 16%]],0)</f>
        <v>0</v>
      </c>
      <c r="L2538" t="str">
        <f>FIXED(Tabla1[[#This Row],[TASA 0%]],0)</f>
        <v>0</v>
      </c>
      <c r="M2538" t="str">
        <f>FIXED(Tabla1[[#This Row],[TASA EXE.]],0)</f>
        <v>0</v>
      </c>
      <c r="N2538" t="str">
        <f>FIXED(Tabla1[[#This Row],[IVA]],0)</f>
        <v>0</v>
      </c>
      <c r="O2538" t="str">
        <f>FIXED(Tabla1[[#This Row],[ISR RET]],0)</f>
        <v>0</v>
      </c>
      <c r="P2538" t="str">
        <f>FIXED(Tabla1[[#This Row],[IVA RET]],0)</f>
        <v>0</v>
      </c>
      <c r="R2538" s="35">
        <f>Tabla1[[#This Row],[TASA 16]]*16%</f>
        <v>0</v>
      </c>
    </row>
    <row r="2539" spans="2:18" x14ac:dyDescent="0.25">
      <c r="B2539" t="str">
        <f>'[1]210 Y RFC'!A2539</f>
        <v>GUBN751213PY3</v>
      </c>
      <c r="C2539" t="str">
        <f>'[1]210 Y RFC'!B2539</f>
        <v>210-2536</v>
      </c>
      <c r="D2539" t="str">
        <f>'[1]210 Y RFC'!C2539</f>
        <v>GUEVARA BERAUD NANCY ELIZABETH</v>
      </c>
      <c r="E2539" s="28">
        <f>SUMIFS(Tabla16[TASA 16],Tabla16[NUM],Tabla1[[#This Row],[CODIGO]])</f>
        <v>0</v>
      </c>
      <c r="F2539" s="28">
        <f>SUMIFS(Tabla16[TASA 0%],Tabla16[NUM],Tabla1[[#This Row],[CODIGO]])</f>
        <v>15160.95</v>
      </c>
      <c r="G2539" s="28">
        <f>SUMIFS(Tabla16[[EXENTO ]],Tabla16[NUM],Tabla1[[#This Row],[CODIGO]])</f>
        <v>1212.8800000000001</v>
      </c>
      <c r="H2539" s="28">
        <f>SUMIFS(Tabla16[IVA],Tabla16[NUM],Tabla1[[#This Row],[CODIGO]])</f>
        <v>0</v>
      </c>
      <c r="I2539" s="28">
        <f>SUMIFS(Tabla16[ISR RET.],Tabla16[NUM],Tabla1[[#This Row],[CODIGO]])</f>
        <v>-189.51</v>
      </c>
      <c r="J2539" s="28">
        <f>SUMIFS(Tabla16[IVA RET.],Tabla16[NUM],Tabla1[[#This Row],[CODIGO]])</f>
        <v>0</v>
      </c>
      <c r="K2539" t="str">
        <f>FIXED(Tabla1[[#This Row],[TASA 16%]],0)</f>
        <v>0</v>
      </c>
      <c r="L2539" t="str">
        <f>FIXED(Tabla1[[#This Row],[TASA 0%]],0)</f>
        <v>15,161</v>
      </c>
      <c r="M2539" t="str">
        <f>FIXED(Tabla1[[#This Row],[TASA EXE.]],0)</f>
        <v>1,213</v>
      </c>
      <c r="N2539" t="str">
        <f>FIXED(Tabla1[[#This Row],[IVA]],0)</f>
        <v>0</v>
      </c>
      <c r="O2539" t="str">
        <f>FIXED(Tabla1[[#This Row],[ISR RET]],0)</f>
        <v>-190</v>
      </c>
      <c r="P2539" t="str">
        <f>FIXED(Tabla1[[#This Row],[IVA RET]],0)</f>
        <v>0</v>
      </c>
      <c r="R2539" s="35">
        <f>Tabla1[[#This Row],[TASA 16]]*16%</f>
        <v>0</v>
      </c>
    </row>
    <row r="2540" spans="2:18" x14ac:dyDescent="0.25">
      <c r="B2540" t="str">
        <f>'[1]210 Y RFC'!A2540</f>
        <v>BOD060112BY0</v>
      </c>
      <c r="C2540" t="str">
        <f>'[1]210 Y RFC'!B2540</f>
        <v>210-2537</v>
      </c>
      <c r="D2540" t="str">
        <f>'[1]210 Y RFC'!C2540</f>
        <v>SALUCOM SA DE CV</v>
      </c>
      <c r="E2540" s="28">
        <f>SUMIFS(Tabla16[TASA 16],Tabla16[NUM],Tabla1[[#This Row],[CODIGO]])</f>
        <v>0</v>
      </c>
      <c r="F2540" s="28">
        <f>SUMIFS(Tabla16[TASA 0%],Tabla16[NUM],Tabla1[[#This Row],[CODIGO]])</f>
        <v>0</v>
      </c>
      <c r="G2540" s="28">
        <f>SUMIFS(Tabla16[[EXENTO ]],Tabla16[NUM],Tabla1[[#This Row],[CODIGO]])</f>
        <v>0</v>
      </c>
      <c r="H2540" s="28">
        <f>SUMIFS(Tabla16[IVA],Tabla16[NUM],Tabla1[[#This Row],[CODIGO]])</f>
        <v>0</v>
      </c>
      <c r="I2540" s="28">
        <f>SUMIFS(Tabla16[ISR RET.],Tabla16[NUM],Tabla1[[#This Row],[CODIGO]])</f>
        <v>0</v>
      </c>
      <c r="J2540" s="28">
        <f>SUMIFS(Tabla16[IVA RET.],Tabla16[NUM],Tabla1[[#This Row],[CODIGO]])</f>
        <v>0</v>
      </c>
      <c r="K2540" t="str">
        <f>FIXED(Tabla1[[#This Row],[TASA 16%]],0)</f>
        <v>0</v>
      </c>
      <c r="L2540" t="str">
        <f>FIXED(Tabla1[[#This Row],[TASA 0%]],0)</f>
        <v>0</v>
      </c>
      <c r="M2540" t="str">
        <f>FIXED(Tabla1[[#This Row],[TASA EXE.]],0)</f>
        <v>0</v>
      </c>
      <c r="N2540" t="str">
        <f>FIXED(Tabla1[[#This Row],[IVA]],0)</f>
        <v>0</v>
      </c>
      <c r="O2540" t="str">
        <f>FIXED(Tabla1[[#This Row],[ISR RET]],0)</f>
        <v>0</v>
      </c>
      <c r="P2540" t="str">
        <f>FIXED(Tabla1[[#This Row],[IVA RET]],0)</f>
        <v>0</v>
      </c>
      <c r="R2540" s="35">
        <f>Tabla1[[#This Row],[TASA 16]]*16%</f>
        <v>0</v>
      </c>
    </row>
    <row r="2541" spans="2:18" x14ac:dyDescent="0.25">
      <c r="B2541" t="str">
        <f>'[1]210 Y RFC'!A2541</f>
        <v>DIVR761008IG1</v>
      </c>
      <c r="C2541" t="str">
        <f>'[1]210 Y RFC'!B2541</f>
        <v>210-2538</v>
      </c>
      <c r="D2541" t="str">
        <f>'[1]210 Y RFC'!C2541</f>
        <v>DIAZ VAZQUEZ ROSARIO</v>
      </c>
      <c r="E2541" s="28">
        <f>SUMIFS(Tabla16[TASA 16],Tabla16[NUM],Tabla1[[#This Row],[CODIGO]])</f>
        <v>0</v>
      </c>
      <c r="F2541" s="28">
        <f>SUMIFS(Tabla16[TASA 0%],Tabla16[NUM],Tabla1[[#This Row],[CODIGO]])</f>
        <v>0</v>
      </c>
      <c r="G2541" s="28">
        <f>SUMIFS(Tabla16[[EXENTO ]],Tabla16[NUM],Tabla1[[#This Row],[CODIGO]])</f>
        <v>0</v>
      </c>
      <c r="H2541" s="28">
        <f>SUMIFS(Tabla16[IVA],Tabla16[NUM],Tabla1[[#This Row],[CODIGO]])</f>
        <v>0</v>
      </c>
      <c r="I2541" s="28">
        <f>SUMIFS(Tabla16[ISR RET.],Tabla16[NUM],Tabla1[[#This Row],[CODIGO]])</f>
        <v>0</v>
      </c>
      <c r="J2541" s="28">
        <f>SUMIFS(Tabla16[IVA RET.],Tabla16[NUM],Tabla1[[#This Row],[CODIGO]])</f>
        <v>0</v>
      </c>
      <c r="K2541" t="str">
        <f>FIXED(Tabla1[[#This Row],[TASA 16%]],0)</f>
        <v>0</v>
      </c>
      <c r="L2541" t="str">
        <f>FIXED(Tabla1[[#This Row],[TASA 0%]],0)</f>
        <v>0</v>
      </c>
      <c r="M2541" t="str">
        <f>FIXED(Tabla1[[#This Row],[TASA EXE.]],0)</f>
        <v>0</v>
      </c>
      <c r="N2541" t="str">
        <f>FIXED(Tabla1[[#This Row],[IVA]],0)</f>
        <v>0</v>
      </c>
      <c r="O2541" t="str">
        <f>FIXED(Tabla1[[#This Row],[ISR RET]],0)</f>
        <v>0</v>
      </c>
      <c r="P2541" t="str">
        <f>FIXED(Tabla1[[#This Row],[IVA RET]],0)</f>
        <v>0</v>
      </c>
      <c r="R2541" s="35">
        <f>Tabla1[[#This Row],[TASA 16]]*16%</f>
        <v>0</v>
      </c>
    </row>
    <row r="2542" spans="2:18" x14ac:dyDescent="0.25">
      <c r="B2542" t="str">
        <f>'[1]210 Y RFC'!A2542</f>
        <v>SPS110211JA9</v>
      </c>
      <c r="C2542" t="str">
        <f>'[1]210 Y RFC'!B2542</f>
        <v>210-2539</v>
      </c>
      <c r="D2542" t="str">
        <f>'[1]210 Y RFC'!C2542</f>
        <v>SERVICIOS Y PRODUCTOS DE SALUD DE MEXICO SA DE CV</v>
      </c>
      <c r="E2542" s="28">
        <f>SUMIFS(Tabla16[TASA 16],Tabla16[NUM],Tabla1[[#This Row],[CODIGO]])</f>
        <v>0</v>
      </c>
      <c r="F2542" s="28">
        <f>SUMIFS(Tabla16[TASA 0%],Tabla16[NUM],Tabla1[[#This Row],[CODIGO]])</f>
        <v>0</v>
      </c>
      <c r="G2542" s="28">
        <f>SUMIFS(Tabla16[[EXENTO ]],Tabla16[NUM],Tabla1[[#This Row],[CODIGO]])</f>
        <v>0</v>
      </c>
      <c r="H2542" s="28">
        <f>SUMIFS(Tabla16[IVA],Tabla16[NUM],Tabla1[[#This Row],[CODIGO]])</f>
        <v>0</v>
      </c>
      <c r="I2542" s="28">
        <f>SUMIFS(Tabla16[ISR RET.],Tabla16[NUM],Tabla1[[#This Row],[CODIGO]])</f>
        <v>0</v>
      </c>
      <c r="J2542" s="28">
        <f>SUMIFS(Tabla16[IVA RET.],Tabla16[NUM],Tabla1[[#This Row],[CODIGO]])</f>
        <v>0</v>
      </c>
      <c r="K2542" t="str">
        <f>FIXED(Tabla1[[#This Row],[TASA 16%]],0)</f>
        <v>0</v>
      </c>
      <c r="L2542" t="str">
        <f>FIXED(Tabla1[[#This Row],[TASA 0%]],0)</f>
        <v>0</v>
      </c>
      <c r="M2542" t="str">
        <f>FIXED(Tabla1[[#This Row],[TASA EXE.]],0)</f>
        <v>0</v>
      </c>
      <c r="N2542" t="str">
        <f>FIXED(Tabla1[[#This Row],[IVA]],0)</f>
        <v>0</v>
      </c>
      <c r="O2542" t="str">
        <f>FIXED(Tabla1[[#This Row],[ISR RET]],0)</f>
        <v>0</v>
      </c>
      <c r="P2542" t="str">
        <f>FIXED(Tabla1[[#This Row],[IVA RET]],0)</f>
        <v>0</v>
      </c>
      <c r="R2542" s="35">
        <f>Tabla1[[#This Row],[TASA 16]]*16%</f>
        <v>0</v>
      </c>
    </row>
    <row r="2543" spans="2:18" x14ac:dyDescent="0.25">
      <c r="B2543" t="str">
        <f>'[1]210 Y RFC'!A2543</f>
        <v>RIA001214FMA</v>
      </c>
      <c r="C2543" t="str">
        <f>'[1]210 Y RFC'!B2543</f>
        <v>210-2540</v>
      </c>
      <c r="D2543" t="str">
        <f>'[1]210 Y RFC'!C2543</f>
        <v>SELECTROMIN SA DE CV</v>
      </c>
      <c r="E2543" s="28">
        <f>SUMIFS(Tabla16[TASA 16],Tabla16[NUM],Tabla1[[#This Row],[CODIGO]])</f>
        <v>0</v>
      </c>
      <c r="F2543" s="28">
        <f>SUMIFS(Tabla16[TASA 0%],Tabla16[NUM],Tabla1[[#This Row],[CODIGO]])</f>
        <v>0</v>
      </c>
      <c r="G2543" s="28">
        <f>SUMIFS(Tabla16[[EXENTO ]],Tabla16[NUM],Tabla1[[#This Row],[CODIGO]])</f>
        <v>0</v>
      </c>
      <c r="H2543" s="28">
        <f>SUMIFS(Tabla16[IVA],Tabla16[NUM],Tabla1[[#This Row],[CODIGO]])</f>
        <v>0</v>
      </c>
      <c r="I2543" s="28">
        <f>SUMIFS(Tabla16[ISR RET.],Tabla16[NUM],Tabla1[[#This Row],[CODIGO]])</f>
        <v>0</v>
      </c>
      <c r="J2543" s="28">
        <f>SUMIFS(Tabla16[IVA RET.],Tabla16[NUM],Tabla1[[#This Row],[CODIGO]])</f>
        <v>0</v>
      </c>
      <c r="K2543" t="str">
        <f>FIXED(Tabla1[[#This Row],[TASA 16%]],0)</f>
        <v>0</v>
      </c>
      <c r="L2543" t="str">
        <f>FIXED(Tabla1[[#This Row],[TASA 0%]],0)</f>
        <v>0</v>
      </c>
      <c r="M2543" t="str">
        <f>FIXED(Tabla1[[#This Row],[TASA EXE.]],0)</f>
        <v>0</v>
      </c>
      <c r="N2543" t="str">
        <f>FIXED(Tabla1[[#This Row],[IVA]],0)</f>
        <v>0</v>
      </c>
      <c r="O2543" t="str">
        <f>FIXED(Tabla1[[#This Row],[ISR RET]],0)</f>
        <v>0</v>
      </c>
      <c r="P2543" t="str">
        <f>FIXED(Tabla1[[#This Row],[IVA RET]],0)</f>
        <v>0</v>
      </c>
      <c r="R2543" s="35">
        <f>Tabla1[[#This Row],[TASA 16]]*16%</f>
        <v>0</v>
      </c>
    </row>
    <row r="2544" spans="2:18" x14ac:dyDescent="0.25">
      <c r="B2544" t="str">
        <f>'[1]210 Y RFC'!A2544</f>
        <v>PJA120423NQ2</v>
      </c>
      <c r="C2544" t="str">
        <f>'[1]210 Y RFC'!B2544</f>
        <v>210-2541</v>
      </c>
      <c r="D2544" t="str">
        <f>'[1]210 Y RFC'!C2544</f>
        <v>PRODUCTOS JAMEX SA DE CV</v>
      </c>
      <c r="E2544" s="28">
        <f>SUMIFS(Tabla16[TASA 16],Tabla16[NUM],Tabla1[[#This Row],[CODIGO]])</f>
        <v>0</v>
      </c>
      <c r="F2544" s="28">
        <f>SUMIFS(Tabla16[TASA 0%],Tabla16[NUM],Tabla1[[#This Row],[CODIGO]])</f>
        <v>0</v>
      </c>
      <c r="G2544" s="28">
        <f>SUMIFS(Tabla16[[EXENTO ]],Tabla16[NUM],Tabla1[[#This Row],[CODIGO]])</f>
        <v>0</v>
      </c>
      <c r="H2544" s="28">
        <f>SUMIFS(Tabla16[IVA],Tabla16[NUM],Tabla1[[#This Row],[CODIGO]])</f>
        <v>0</v>
      </c>
      <c r="I2544" s="28">
        <f>SUMIFS(Tabla16[ISR RET.],Tabla16[NUM],Tabla1[[#This Row],[CODIGO]])</f>
        <v>0</v>
      </c>
      <c r="J2544" s="28">
        <f>SUMIFS(Tabla16[IVA RET.],Tabla16[NUM],Tabla1[[#This Row],[CODIGO]])</f>
        <v>0</v>
      </c>
      <c r="K2544" t="str">
        <f>FIXED(Tabla1[[#This Row],[TASA 16%]],0)</f>
        <v>0</v>
      </c>
      <c r="L2544" t="str">
        <f>FIXED(Tabla1[[#This Row],[TASA 0%]],0)</f>
        <v>0</v>
      </c>
      <c r="M2544" t="str">
        <f>FIXED(Tabla1[[#This Row],[TASA EXE.]],0)</f>
        <v>0</v>
      </c>
      <c r="N2544" t="str">
        <f>FIXED(Tabla1[[#This Row],[IVA]],0)</f>
        <v>0</v>
      </c>
      <c r="O2544" t="str">
        <f>FIXED(Tabla1[[#This Row],[ISR RET]],0)</f>
        <v>0</v>
      </c>
      <c r="P2544" t="str">
        <f>FIXED(Tabla1[[#This Row],[IVA RET]],0)</f>
        <v>0</v>
      </c>
      <c r="R2544" s="35">
        <f>Tabla1[[#This Row],[TASA 16]]*16%</f>
        <v>0</v>
      </c>
    </row>
    <row r="2545" spans="2:20" x14ac:dyDescent="0.25">
      <c r="B2545" t="str">
        <f>'[1]210 Y RFC'!A2545</f>
        <v>AAMS8209219C1</v>
      </c>
      <c r="C2545" t="str">
        <f>'[1]210 Y RFC'!B2545</f>
        <v>210-2542</v>
      </c>
      <c r="D2545" t="str">
        <f>'[1]210 Y RFC'!C2545</f>
        <v>ALVAREZ MIRANDA SUSANA</v>
      </c>
      <c r="E2545" s="28">
        <f>SUMIFS(Tabla16[TASA 16],Tabla16[NUM],Tabla1[[#This Row],[CODIGO]])</f>
        <v>0</v>
      </c>
      <c r="F2545" s="28">
        <f>SUMIFS(Tabla16[TASA 0%],Tabla16[NUM],Tabla1[[#This Row],[CODIGO]])</f>
        <v>0</v>
      </c>
      <c r="G2545" s="28">
        <f>SUMIFS(Tabla16[[EXENTO ]],Tabla16[NUM],Tabla1[[#This Row],[CODIGO]])</f>
        <v>0</v>
      </c>
      <c r="H2545" s="28">
        <f>SUMIFS(Tabla16[IVA],Tabla16[NUM],Tabla1[[#This Row],[CODIGO]])</f>
        <v>0</v>
      </c>
      <c r="I2545" s="28">
        <f>SUMIFS(Tabla16[ISR RET.],Tabla16[NUM],Tabla1[[#This Row],[CODIGO]])</f>
        <v>0</v>
      </c>
      <c r="J2545" s="28">
        <f>SUMIFS(Tabla16[IVA RET.],Tabla16[NUM],Tabla1[[#This Row],[CODIGO]])</f>
        <v>0</v>
      </c>
      <c r="K2545" t="str">
        <f>FIXED(Tabla1[[#This Row],[TASA 16%]],0)</f>
        <v>0</v>
      </c>
      <c r="L2545" t="str">
        <f>FIXED(Tabla1[[#This Row],[TASA 0%]],0)</f>
        <v>0</v>
      </c>
      <c r="M2545" t="str">
        <f>FIXED(Tabla1[[#This Row],[TASA EXE.]],0)</f>
        <v>0</v>
      </c>
      <c r="N2545" t="str">
        <f>FIXED(Tabla1[[#This Row],[IVA]],0)</f>
        <v>0</v>
      </c>
      <c r="O2545" t="str">
        <f>FIXED(Tabla1[[#This Row],[ISR RET]],0)</f>
        <v>0</v>
      </c>
      <c r="P2545" t="str">
        <f>FIXED(Tabla1[[#This Row],[IVA RET]],0)</f>
        <v>0</v>
      </c>
      <c r="R2545" s="35">
        <f>Tabla1[[#This Row],[TASA 16]]*16%</f>
        <v>0</v>
      </c>
    </row>
    <row r="2546" spans="2:20" x14ac:dyDescent="0.25">
      <c r="B2546" t="str">
        <f>'[1]210 Y RFC'!A2546</f>
        <v>OPO980325FR6</v>
      </c>
      <c r="C2546" t="str">
        <f>'[1]210 Y RFC'!B2546</f>
        <v>210-2543</v>
      </c>
      <c r="D2546" t="str">
        <f>'[1]210 Y RFC'!C2546</f>
        <v>ORGANIZACIÓN PAPELERA OMEGA SA DE CV</v>
      </c>
      <c r="E2546" s="28">
        <f>SUMIFS(Tabla16[TASA 16],Tabla16[NUM],Tabla1[[#This Row],[CODIGO]])</f>
        <v>0</v>
      </c>
      <c r="F2546" s="28">
        <f>SUMIFS(Tabla16[TASA 0%],Tabla16[NUM],Tabla1[[#This Row],[CODIGO]])</f>
        <v>0</v>
      </c>
      <c r="G2546" s="28">
        <f>SUMIFS(Tabla16[[EXENTO ]],Tabla16[NUM],Tabla1[[#This Row],[CODIGO]])</f>
        <v>0</v>
      </c>
      <c r="H2546" s="28">
        <f>SUMIFS(Tabla16[IVA],Tabla16[NUM],Tabla1[[#This Row],[CODIGO]])</f>
        <v>0</v>
      </c>
      <c r="I2546" s="28">
        <f>SUMIFS(Tabla16[ISR RET.],Tabla16[NUM],Tabla1[[#This Row],[CODIGO]])</f>
        <v>0</v>
      </c>
      <c r="J2546" s="28">
        <f>SUMIFS(Tabla16[IVA RET.],Tabla16[NUM],Tabla1[[#This Row],[CODIGO]])</f>
        <v>0</v>
      </c>
      <c r="K2546" t="str">
        <f>FIXED(Tabla1[[#This Row],[TASA 16%]],0)</f>
        <v>0</v>
      </c>
      <c r="L2546" t="str">
        <f>FIXED(Tabla1[[#This Row],[TASA 0%]],0)</f>
        <v>0</v>
      </c>
      <c r="M2546" t="str">
        <f>FIXED(Tabla1[[#This Row],[TASA EXE.]],0)</f>
        <v>0</v>
      </c>
      <c r="N2546" t="str">
        <f>FIXED(Tabla1[[#This Row],[IVA]],0)</f>
        <v>0</v>
      </c>
      <c r="O2546" t="str">
        <f>FIXED(Tabla1[[#This Row],[ISR RET]],0)</f>
        <v>0</v>
      </c>
      <c r="P2546" t="str">
        <f>FIXED(Tabla1[[#This Row],[IVA RET]],0)</f>
        <v>0</v>
      </c>
      <c r="R2546" s="35">
        <f>Tabla1[[#This Row],[TASA 16]]*16%</f>
        <v>0</v>
      </c>
    </row>
    <row r="2547" spans="2:20" x14ac:dyDescent="0.25">
      <c r="B2547" t="str">
        <f>'[1]210 Y RFC'!A2547</f>
        <v>LONL881102L68</v>
      </c>
      <c r="C2547" t="str">
        <f>'[1]210 Y RFC'!B2547</f>
        <v>210-2544</v>
      </c>
      <c r="D2547" t="str">
        <f>'[1]210 Y RFC'!C2547</f>
        <v>LOPEZ NAVARRO LETICIA IDALID</v>
      </c>
      <c r="E2547" s="28">
        <f>SUMIFS(Tabla16[TASA 16],Tabla16[NUM],Tabla1[[#This Row],[CODIGO]])</f>
        <v>0</v>
      </c>
      <c r="F2547" s="28">
        <f>SUMIFS(Tabla16[TASA 0%],Tabla16[NUM],Tabla1[[#This Row],[CODIGO]])</f>
        <v>49765.54</v>
      </c>
      <c r="G2547" s="28">
        <f>SUMIFS(Tabla16[[EXENTO ]],Tabla16[NUM],Tabla1[[#This Row],[CODIGO]])</f>
        <v>3719</v>
      </c>
      <c r="H2547" s="28">
        <f>SUMIFS(Tabla16[IVA],Tabla16[NUM],Tabla1[[#This Row],[CODIGO]])</f>
        <v>0</v>
      </c>
      <c r="I2547" s="28">
        <f>SUMIFS(Tabla16[ISR RET.],Tabla16[NUM],Tabla1[[#This Row],[CODIGO]])</f>
        <v>0</v>
      </c>
      <c r="J2547" s="28">
        <f>SUMIFS(Tabla16[IVA RET.],Tabla16[NUM],Tabla1[[#This Row],[CODIGO]])</f>
        <v>0</v>
      </c>
      <c r="K2547" t="str">
        <f>FIXED(Tabla1[[#This Row],[TASA 16%]],0)</f>
        <v>0</v>
      </c>
      <c r="L2547" t="str">
        <f>FIXED(Tabla1[[#This Row],[TASA 0%]],0)</f>
        <v>49,766</v>
      </c>
      <c r="M2547" t="str">
        <f>FIXED(Tabla1[[#This Row],[TASA EXE.]],0)</f>
        <v>3,719</v>
      </c>
      <c r="N2547" t="str">
        <f>FIXED(Tabla1[[#This Row],[IVA]],0)</f>
        <v>0</v>
      </c>
      <c r="O2547" t="str">
        <f>FIXED(Tabla1[[#This Row],[ISR RET]],0)</f>
        <v>0</v>
      </c>
      <c r="P2547" t="str">
        <f>FIXED(Tabla1[[#This Row],[IVA RET]],0)</f>
        <v>0</v>
      </c>
      <c r="R2547" s="35">
        <f>Tabla1[[#This Row],[TASA 16]]*16%</f>
        <v>0</v>
      </c>
    </row>
    <row r="2548" spans="2:20" x14ac:dyDescent="0.25">
      <c r="B2548" t="str">
        <f>'[1]210 Y RFC'!A2548</f>
        <v>MECI730128745</v>
      </c>
      <c r="C2548" t="str">
        <f>'[1]210 Y RFC'!B2548</f>
        <v>210-2545</v>
      </c>
      <c r="D2548" t="str">
        <f>'[1]210 Y RFC'!C2548</f>
        <v>MEDINA CORTES IRMA</v>
      </c>
      <c r="E2548" s="28">
        <f>SUMIFS(Tabla16[TASA 16],Tabla16[NUM],Tabla1[[#This Row],[CODIGO]])</f>
        <v>0</v>
      </c>
      <c r="F2548" s="28">
        <f>SUMIFS(Tabla16[TASA 0%],Tabla16[NUM],Tabla1[[#This Row],[CODIGO]])</f>
        <v>0</v>
      </c>
      <c r="G2548" s="28">
        <f>SUMIFS(Tabla16[[EXENTO ]],Tabla16[NUM],Tabla1[[#This Row],[CODIGO]])</f>
        <v>0</v>
      </c>
      <c r="H2548" s="28">
        <f>SUMIFS(Tabla16[IVA],Tabla16[NUM],Tabla1[[#This Row],[CODIGO]])</f>
        <v>0</v>
      </c>
      <c r="I2548" s="28">
        <f>SUMIFS(Tabla16[ISR RET.],Tabla16[NUM],Tabla1[[#This Row],[CODIGO]])</f>
        <v>0</v>
      </c>
      <c r="J2548" s="28">
        <f>SUMIFS(Tabla16[IVA RET.],Tabla16[NUM],Tabla1[[#This Row],[CODIGO]])</f>
        <v>0</v>
      </c>
      <c r="K2548" t="str">
        <f>FIXED(Tabla1[[#This Row],[TASA 16%]],0)</f>
        <v>0</v>
      </c>
      <c r="L2548" t="str">
        <f>FIXED(Tabla1[[#This Row],[TASA 0%]],0)</f>
        <v>0</v>
      </c>
      <c r="M2548" t="str">
        <f>FIXED(Tabla1[[#This Row],[TASA EXE.]],0)</f>
        <v>0</v>
      </c>
      <c r="N2548" t="str">
        <f>FIXED(Tabla1[[#This Row],[IVA]],0)</f>
        <v>0</v>
      </c>
      <c r="O2548" t="str">
        <f>FIXED(Tabla1[[#This Row],[ISR RET]],0)</f>
        <v>0</v>
      </c>
      <c r="P2548" t="str">
        <f>FIXED(Tabla1[[#This Row],[IVA RET]],0)</f>
        <v>0</v>
      </c>
      <c r="R2548" s="35">
        <f>Tabla1[[#This Row],[TASA 16]]*16%</f>
        <v>0</v>
      </c>
    </row>
    <row r="2549" spans="2:20" x14ac:dyDescent="0.25">
      <c r="B2549" t="str">
        <f>'[1]210 Y RFC'!A2549</f>
        <v>ASA0911175P5</v>
      </c>
      <c r="C2549" t="str">
        <f>'[1]210 Y RFC'!B2549</f>
        <v>210-2546</v>
      </c>
      <c r="D2549" t="str">
        <f>'[1]210 Y RFC'!C2549</f>
        <v>AGROALIMENTOS SADHAKA SA DE CV</v>
      </c>
      <c r="E2549" s="28">
        <f>SUMIFS(Tabla16[TASA 16],Tabla16[NUM],Tabla1[[#This Row],[CODIGO]])</f>
        <v>0</v>
      </c>
      <c r="F2549" s="28">
        <f>SUMIFS(Tabla16[TASA 0%],Tabla16[NUM],Tabla1[[#This Row],[CODIGO]])</f>
        <v>0</v>
      </c>
      <c r="G2549" s="28">
        <f>SUMIFS(Tabla16[[EXENTO ]],Tabla16[NUM],Tabla1[[#This Row],[CODIGO]])</f>
        <v>0</v>
      </c>
      <c r="H2549" s="28">
        <f>SUMIFS(Tabla16[IVA],Tabla16[NUM],Tabla1[[#This Row],[CODIGO]])</f>
        <v>0</v>
      </c>
      <c r="I2549" s="28">
        <f>SUMIFS(Tabla16[ISR RET.],Tabla16[NUM],Tabla1[[#This Row],[CODIGO]])</f>
        <v>0</v>
      </c>
      <c r="J2549" s="28">
        <f>SUMIFS(Tabla16[IVA RET.],Tabla16[NUM],Tabla1[[#This Row],[CODIGO]])</f>
        <v>0</v>
      </c>
      <c r="K2549" t="str">
        <f>FIXED(Tabla1[[#This Row],[TASA 16%]],0)</f>
        <v>0</v>
      </c>
      <c r="L2549" t="str">
        <f>FIXED(Tabla1[[#This Row],[TASA 0%]],0)</f>
        <v>0</v>
      </c>
      <c r="M2549" t="str">
        <f>FIXED(Tabla1[[#This Row],[TASA EXE.]],0)</f>
        <v>0</v>
      </c>
      <c r="N2549" t="str">
        <f>FIXED(Tabla1[[#This Row],[IVA]],0)</f>
        <v>0</v>
      </c>
      <c r="O2549" t="str">
        <f>FIXED(Tabla1[[#This Row],[ISR RET]],0)</f>
        <v>0</v>
      </c>
      <c r="P2549" t="str">
        <f>FIXED(Tabla1[[#This Row],[IVA RET]],0)</f>
        <v>0</v>
      </c>
      <c r="R2549" s="35">
        <f>Tabla1[[#This Row],[TASA 16]]*16%</f>
        <v>0</v>
      </c>
    </row>
    <row r="2550" spans="2:20" x14ac:dyDescent="0.25">
      <c r="B2550" t="str">
        <f>'[1]210 Y RFC'!A2550</f>
        <v>RAOF610627MRA</v>
      </c>
      <c r="C2550" t="str">
        <f>'[1]210 Y RFC'!B2550</f>
        <v>210-2547</v>
      </c>
      <c r="D2550" t="str">
        <f>'[1]210 Y RFC'!C2550</f>
        <v xml:space="preserve">RAMOS ORTIZ FLOR DEL SOCORRO </v>
      </c>
      <c r="E2550" s="28">
        <f>SUMIFS(Tabla16[TASA 16],Tabla16[NUM],Tabla1[[#This Row],[CODIGO]])</f>
        <v>0</v>
      </c>
      <c r="F2550" s="28">
        <f>SUMIFS(Tabla16[TASA 0%],Tabla16[NUM],Tabla1[[#This Row],[CODIGO]])</f>
        <v>0</v>
      </c>
      <c r="G2550" s="28">
        <f>SUMIFS(Tabla16[[EXENTO ]],Tabla16[NUM],Tabla1[[#This Row],[CODIGO]])</f>
        <v>0</v>
      </c>
      <c r="H2550" s="28">
        <f>SUMIFS(Tabla16[IVA],Tabla16[NUM],Tabla1[[#This Row],[CODIGO]])</f>
        <v>0</v>
      </c>
      <c r="I2550" s="28">
        <f>SUMIFS(Tabla16[ISR RET.],Tabla16[NUM],Tabla1[[#This Row],[CODIGO]])</f>
        <v>0</v>
      </c>
      <c r="J2550" s="28">
        <f>SUMIFS(Tabla16[IVA RET.],Tabla16[NUM],Tabla1[[#This Row],[CODIGO]])</f>
        <v>0</v>
      </c>
      <c r="K2550" t="str">
        <f>FIXED(Tabla1[[#This Row],[TASA 16%]],0)</f>
        <v>0</v>
      </c>
      <c r="L2550" t="str">
        <f>FIXED(Tabla1[[#This Row],[TASA 0%]],0)</f>
        <v>0</v>
      </c>
      <c r="M2550" t="str">
        <f>FIXED(Tabla1[[#This Row],[TASA EXE.]],0)</f>
        <v>0</v>
      </c>
      <c r="N2550" t="str">
        <f>FIXED(Tabla1[[#This Row],[IVA]],0)</f>
        <v>0</v>
      </c>
      <c r="O2550" t="str">
        <f>FIXED(Tabla1[[#This Row],[ISR RET]],0)</f>
        <v>0</v>
      </c>
      <c r="P2550" t="str">
        <f>FIXED(Tabla1[[#This Row],[IVA RET]],0)</f>
        <v>0</v>
      </c>
      <c r="R2550" s="35">
        <f>Tabla1[[#This Row],[TASA 16]]*16%</f>
        <v>0</v>
      </c>
    </row>
    <row r="2551" spans="2:20" x14ac:dyDescent="0.25">
      <c r="B2551">
        <f>'[1]210 Y RFC'!A2551</f>
        <v>0</v>
      </c>
      <c r="C2551" t="str">
        <f>'[1]210 Y RFC'!B2551</f>
        <v>210-2548</v>
      </c>
      <c r="D2551">
        <f>'[1]210 Y RFC'!C2551</f>
        <v>0</v>
      </c>
      <c r="E2551" s="28">
        <f>SUMIFS(Tabla16[TASA 16],Tabla16[NUM],Tabla1[[#This Row],[CODIGO]])</f>
        <v>0</v>
      </c>
      <c r="F2551" s="28">
        <f>SUMIFS(Tabla16[TASA 0%],Tabla16[NUM],Tabla1[[#This Row],[CODIGO]])</f>
        <v>0</v>
      </c>
      <c r="G2551" s="28">
        <f>SUMIFS(Tabla16[[EXENTO ]],Tabla16[NUM],Tabla1[[#This Row],[CODIGO]])</f>
        <v>0</v>
      </c>
      <c r="H2551" s="28">
        <f>SUMIFS(Tabla16[IVA],Tabla16[NUM],Tabla1[[#This Row],[CODIGO]])</f>
        <v>0</v>
      </c>
      <c r="I2551" s="28">
        <f>SUMIFS(Tabla16[ISR RET.],Tabla16[NUM],Tabla1[[#This Row],[CODIGO]])</f>
        <v>0</v>
      </c>
      <c r="J2551" s="28">
        <f>SUMIFS(Tabla16[IVA RET.],Tabla16[NUM],Tabla1[[#This Row],[CODIGO]])</f>
        <v>0</v>
      </c>
      <c r="K2551" t="str">
        <f>FIXED(Tabla1[[#This Row],[TASA 16%]],0)</f>
        <v>0</v>
      </c>
      <c r="L2551" t="str">
        <f>FIXED(Tabla1[[#This Row],[TASA 0%]],0)</f>
        <v>0</v>
      </c>
      <c r="M2551" t="str">
        <f>FIXED(Tabla1[[#This Row],[TASA EXE.]],0)</f>
        <v>0</v>
      </c>
      <c r="N2551" t="str">
        <f>FIXED(Tabla1[[#This Row],[IVA]],0)</f>
        <v>0</v>
      </c>
      <c r="O2551" t="str">
        <f>FIXED(Tabla1[[#This Row],[ISR RET]],0)</f>
        <v>0</v>
      </c>
      <c r="P2551" t="str">
        <f>FIXED(Tabla1[[#This Row],[IVA RET]],0)</f>
        <v>0</v>
      </c>
      <c r="R2551" s="35">
        <f>Tabla1[[#This Row],[TASA 16]]*16%</f>
        <v>0</v>
      </c>
    </row>
    <row r="2552" spans="2:20" x14ac:dyDescent="0.25">
      <c r="B2552" t="str">
        <f>'[1]210 Y RFC'!A2552</f>
        <v>MAGE770119DG9</v>
      </c>
      <c r="C2552" t="str">
        <f>'[1]210 Y RFC'!B2552</f>
        <v>210-2549</v>
      </c>
      <c r="D2552" t="str">
        <f>'[1]210 Y RFC'!C2552</f>
        <v>MARTIN DEL CAMPO GONZALEZ ERIKA JAHAZEL</v>
      </c>
      <c r="E2552" s="28">
        <f>SUMIFS(Tabla16[TASA 16],Tabla16[NUM],Tabla1[[#This Row],[CODIGO]])</f>
        <v>0</v>
      </c>
      <c r="F2552" s="28">
        <f>SUMIFS(Tabla16[TASA 0%],Tabla16[NUM],Tabla1[[#This Row],[CODIGO]])</f>
        <v>0</v>
      </c>
      <c r="G2552" s="28">
        <f>SUMIFS(Tabla16[[EXENTO ]],Tabla16[NUM],Tabla1[[#This Row],[CODIGO]])</f>
        <v>0</v>
      </c>
      <c r="H2552" s="28">
        <f>SUMIFS(Tabla16[IVA],Tabla16[NUM],Tabla1[[#This Row],[CODIGO]])</f>
        <v>0</v>
      </c>
      <c r="I2552" s="28">
        <f>SUMIFS(Tabla16[ISR RET.],Tabla16[NUM],Tabla1[[#This Row],[CODIGO]])</f>
        <v>0</v>
      </c>
      <c r="J2552" s="28">
        <f>SUMIFS(Tabla16[IVA RET.],Tabla16[NUM],Tabla1[[#This Row],[CODIGO]])</f>
        <v>0</v>
      </c>
      <c r="K2552" t="str">
        <f>FIXED(Tabla1[[#This Row],[TASA 16%]],0)</f>
        <v>0</v>
      </c>
      <c r="L2552" t="str">
        <f>FIXED(Tabla1[[#This Row],[TASA 0%]],0)</f>
        <v>0</v>
      </c>
      <c r="M2552" t="str">
        <f>FIXED(Tabla1[[#This Row],[TASA EXE.]],0)</f>
        <v>0</v>
      </c>
      <c r="N2552" t="str">
        <f>FIXED(Tabla1[[#This Row],[IVA]],0)</f>
        <v>0</v>
      </c>
      <c r="O2552" t="str">
        <f>FIXED(Tabla1[[#This Row],[ISR RET]],0)</f>
        <v>0</v>
      </c>
      <c r="P2552" t="str">
        <f>FIXED(Tabla1[[#This Row],[IVA RET]],0)</f>
        <v>0</v>
      </c>
      <c r="R2552" s="35">
        <f>Tabla1[[#This Row],[TASA 16]]*16%</f>
        <v>0</v>
      </c>
    </row>
    <row r="2553" spans="2:20" x14ac:dyDescent="0.25">
      <c r="B2553" t="str">
        <f>'[1]210 Y RFC'!A2553</f>
        <v>AESA8410291C1</v>
      </c>
      <c r="C2553" t="str">
        <f>'[1]210 Y RFC'!B2553</f>
        <v>210-2550</v>
      </c>
      <c r="D2553" t="str">
        <f>'[1]210 Y RFC'!C2553</f>
        <v>ASCENCIO SANCHEZ JOSE ALFREDO</v>
      </c>
      <c r="E2553" s="28">
        <f>SUMIFS(Tabla16[TASA 16],Tabla16[NUM],Tabla1[[#This Row],[CODIGO]])</f>
        <v>0</v>
      </c>
      <c r="F2553" s="28">
        <f>SUMIFS(Tabla16[TASA 0%],Tabla16[NUM],Tabla1[[#This Row],[CODIGO]])</f>
        <v>0</v>
      </c>
      <c r="G2553" s="28">
        <f>SUMIFS(Tabla16[[EXENTO ]],Tabla16[NUM],Tabla1[[#This Row],[CODIGO]])</f>
        <v>0</v>
      </c>
      <c r="H2553" s="28">
        <f>SUMIFS(Tabla16[IVA],Tabla16[NUM],Tabla1[[#This Row],[CODIGO]])</f>
        <v>0</v>
      </c>
      <c r="I2553" s="28">
        <f>SUMIFS(Tabla16[ISR RET.],Tabla16[NUM],Tabla1[[#This Row],[CODIGO]])</f>
        <v>0</v>
      </c>
      <c r="J2553" s="28">
        <f>SUMIFS(Tabla16[IVA RET.],Tabla16[NUM],Tabla1[[#This Row],[CODIGO]])</f>
        <v>0</v>
      </c>
      <c r="K2553" t="str">
        <f>FIXED(Tabla1[[#This Row],[TASA 16%]],0)</f>
        <v>0</v>
      </c>
      <c r="L2553" t="str">
        <f>FIXED(Tabla1[[#This Row],[TASA 0%]],0)</f>
        <v>0</v>
      </c>
      <c r="M2553" t="str">
        <f>FIXED(Tabla1[[#This Row],[TASA EXE.]],0)</f>
        <v>0</v>
      </c>
      <c r="N2553" t="str">
        <f>FIXED(Tabla1[[#This Row],[IVA]],0)</f>
        <v>0</v>
      </c>
      <c r="O2553" t="str">
        <f>FIXED(Tabla1[[#This Row],[ISR RET]],0)</f>
        <v>0</v>
      </c>
      <c r="P2553" t="str">
        <f>FIXED(Tabla1[[#This Row],[IVA RET]],0)</f>
        <v>0</v>
      </c>
      <c r="R2553" s="35">
        <f>Tabla1[[#This Row],[TASA 16]]*16%</f>
        <v>0</v>
      </c>
    </row>
    <row r="2554" spans="2:20" x14ac:dyDescent="0.25">
      <c r="B2554" t="str">
        <f>'[1]210 Y RFC'!A2554</f>
        <v>LCO0102196U9</v>
      </c>
      <c r="C2554" t="str">
        <f>'[1]210 Y RFC'!B2554</f>
        <v>210-2551</v>
      </c>
      <c r="D2554" t="str">
        <f>'[1]210 Y RFC'!C2554</f>
        <v>LOVE CONSULTORES SC</v>
      </c>
      <c r="E2554" s="28">
        <f>SUMIFS(Tabla16[TASA 16],Tabla16[NUM],Tabla1[[#This Row],[CODIGO]])</f>
        <v>0</v>
      </c>
      <c r="F2554" s="28">
        <f>SUMIFS(Tabla16[TASA 0%],Tabla16[NUM],Tabla1[[#This Row],[CODIGO]])</f>
        <v>0</v>
      </c>
      <c r="G2554" s="28">
        <f>SUMIFS(Tabla16[[EXENTO ]],Tabla16[NUM],Tabla1[[#This Row],[CODIGO]])</f>
        <v>0</v>
      </c>
      <c r="H2554" s="28">
        <f>SUMIFS(Tabla16[IVA],Tabla16[NUM],Tabla1[[#This Row],[CODIGO]])</f>
        <v>0</v>
      </c>
      <c r="I2554" s="28">
        <f>SUMIFS(Tabla16[ISR RET.],Tabla16[NUM],Tabla1[[#This Row],[CODIGO]])</f>
        <v>0</v>
      </c>
      <c r="J2554" s="28">
        <f>SUMIFS(Tabla16[IVA RET.],Tabla16[NUM],Tabla1[[#This Row],[CODIGO]])</f>
        <v>0</v>
      </c>
      <c r="K2554" t="str">
        <f>FIXED(Tabla1[[#This Row],[TASA 16%]],0)</f>
        <v>0</v>
      </c>
      <c r="L2554" t="str">
        <f>FIXED(Tabla1[[#This Row],[TASA 0%]],0)</f>
        <v>0</v>
      </c>
      <c r="M2554" t="str">
        <f>FIXED(Tabla1[[#This Row],[TASA EXE.]],0)</f>
        <v>0</v>
      </c>
      <c r="N2554" t="str">
        <f>FIXED(Tabla1[[#This Row],[IVA]],0)</f>
        <v>0</v>
      </c>
      <c r="O2554" t="str">
        <f>FIXED(Tabla1[[#This Row],[ISR RET]],0)</f>
        <v>0</v>
      </c>
      <c r="P2554" t="str">
        <f>FIXED(Tabla1[[#This Row],[IVA RET]],0)</f>
        <v>0</v>
      </c>
      <c r="R2554" s="35">
        <f>Tabla1[[#This Row],[TASA 16]]*16%</f>
        <v>0</v>
      </c>
    </row>
    <row r="2555" spans="2:20" x14ac:dyDescent="0.25">
      <c r="B2555" t="str">
        <f>'[1]210 Y RFC'!A2555</f>
        <v>GORR8206278L7</v>
      </c>
      <c r="C2555" t="str">
        <f>'[1]210 Y RFC'!B2555</f>
        <v>210-2552</v>
      </c>
      <c r="D2555" t="str">
        <f>'[1]210 Y RFC'!C2555</f>
        <v>GOMEZ RODRIGUEZ RODRIGO TRANQUILINO</v>
      </c>
      <c r="E2555" s="28">
        <f>SUMIFS(Tabla16[TASA 16],Tabla16[NUM],Tabla1[[#This Row],[CODIGO]])</f>
        <v>0</v>
      </c>
      <c r="F2555" s="28">
        <f>SUMIFS(Tabla16[TASA 0%],Tabla16[NUM],Tabla1[[#This Row],[CODIGO]])</f>
        <v>0</v>
      </c>
      <c r="G2555" s="28">
        <f>SUMIFS(Tabla16[[EXENTO ]],Tabla16[NUM],Tabla1[[#This Row],[CODIGO]])</f>
        <v>0</v>
      </c>
      <c r="H2555" s="28">
        <f>SUMIFS(Tabla16[IVA],Tabla16[NUM],Tabla1[[#This Row],[CODIGO]])</f>
        <v>0</v>
      </c>
      <c r="I2555" s="28">
        <f>SUMIFS(Tabla16[ISR RET.],Tabla16[NUM],Tabla1[[#This Row],[CODIGO]])</f>
        <v>0</v>
      </c>
      <c r="J2555" s="28">
        <f>SUMIFS(Tabla16[IVA RET.],Tabla16[NUM],Tabla1[[#This Row],[CODIGO]])</f>
        <v>0</v>
      </c>
      <c r="K2555" t="str">
        <f>FIXED(Tabla1[[#This Row],[TASA 16%]],0)</f>
        <v>0</v>
      </c>
      <c r="L2555" t="str">
        <f>FIXED(Tabla1[[#This Row],[TASA 0%]],0)</f>
        <v>0</v>
      </c>
      <c r="M2555" t="str">
        <f>FIXED(Tabla1[[#This Row],[TASA EXE.]],0)</f>
        <v>0</v>
      </c>
      <c r="N2555" t="str">
        <f>FIXED(Tabla1[[#This Row],[IVA]],0)</f>
        <v>0</v>
      </c>
      <c r="O2555" t="str">
        <f>FIXED(Tabla1[[#This Row],[ISR RET]],0)</f>
        <v>0</v>
      </c>
      <c r="P2555" t="str">
        <f>FIXED(Tabla1[[#This Row],[IVA RET]],0)</f>
        <v>0</v>
      </c>
      <c r="R2555" s="35">
        <f>Tabla1[[#This Row],[TASA 16]]*16%</f>
        <v>0</v>
      </c>
    </row>
    <row r="2556" spans="2:20" x14ac:dyDescent="0.25">
      <c r="B2556" t="str">
        <f>'[1]210 Y RFC'!A2556</f>
        <v>AIN8002073EA</v>
      </c>
      <c r="C2556" t="str">
        <f>'[1]210 Y RFC'!B2556</f>
        <v>210-2553</v>
      </c>
      <c r="D2556" t="str">
        <f>'[1]210 Y RFC'!C2556</f>
        <v>ALIMENTOS INTEGRONATURALES SA</v>
      </c>
      <c r="E2556" s="28">
        <f>SUMIFS(Tabla16[TASA 16],Tabla16[NUM],Tabla1[[#This Row],[CODIGO]])</f>
        <v>0</v>
      </c>
      <c r="F2556" s="28">
        <f>SUMIFS(Tabla16[TASA 0%],Tabla16[NUM],Tabla1[[#This Row],[CODIGO]])</f>
        <v>0</v>
      </c>
      <c r="G2556" s="28">
        <f>SUMIFS(Tabla16[[EXENTO ]],Tabla16[NUM],Tabla1[[#This Row],[CODIGO]])</f>
        <v>0</v>
      </c>
      <c r="H2556" s="28">
        <f>SUMIFS(Tabla16[IVA],Tabla16[NUM],Tabla1[[#This Row],[CODIGO]])</f>
        <v>0</v>
      </c>
      <c r="I2556" s="28">
        <f>SUMIFS(Tabla16[ISR RET.],Tabla16[NUM],Tabla1[[#This Row],[CODIGO]])</f>
        <v>0</v>
      </c>
      <c r="J2556" s="28">
        <f>SUMIFS(Tabla16[IVA RET.],Tabla16[NUM],Tabla1[[#This Row],[CODIGO]])</f>
        <v>0</v>
      </c>
      <c r="K2556" t="str">
        <f>FIXED(Tabla1[[#This Row],[TASA 16%]],0)</f>
        <v>0</v>
      </c>
      <c r="L2556" t="str">
        <f>FIXED(Tabla1[[#This Row],[TASA 0%]],0)</f>
        <v>0</v>
      </c>
      <c r="M2556" t="str">
        <f>FIXED(Tabla1[[#This Row],[TASA EXE.]],0)</f>
        <v>0</v>
      </c>
      <c r="N2556" t="str">
        <f>FIXED(Tabla1[[#This Row],[IVA]],0)</f>
        <v>0</v>
      </c>
      <c r="O2556" t="str">
        <f>FIXED(Tabla1[[#This Row],[ISR RET]],0)</f>
        <v>0</v>
      </c>
      <c r="P2556" t="str">
        <f>FIXED(Tabla1[[#This Row],[IVA RET]],0)</f>
        <v>0</v>
      </c>
      <c r="R2556" s="35">
        <f>Tabla1[[#This Row],[TASA 16]]*16%</f>
        <v>0</v>
      </c>
    </row>
    <row r="2557" spans="2:20" x14ac:dyDescent="0.25">
      <c r="B2557" t="str">
        <f>'[1]210 Y RFC'!A2557</f>
        <v>MTA101112264</v>
      </c>
      <c r="C2557" t="str">
        <f>'[1]210 Y RFC'!B2557</f>
        <v>210-2554</v>
      </c>
      <c r="D2557" t="str">
        <f>'[1]210 Y RFC'!C2557</f>
        <v>MONTACARGAS TAPATIOS SA DE CV</v>
      </c>
      <c r="E2557" s="28">
        <f>SUMIFS(Tabla16[TASA 16],Tabla16[NUM],Tabla1[[#This Row],[CODIGO]])</f>
        <v>0</v>
      </c>
      <c r="F2557" s="28">
        <f>SUMIFS(Tabla16[TASA 0%],Tabla16[NUM],Tabla1[[#This Row],[CODIGO]])</f>
        <v>0</v>
      </c>
      <c r="G2557" s="28">
        <f>SUMIFS(Tabla16[[EXENTO ]],Tabla16[NUM],Tabla1[[#This Row],[CODIGO]])</f>
        <v>0</v>
      </c>
      <c r="H2557" s="28">
        <f>SUMIFS(Tabla16[IVA],Tabla16[NUM],Tabla1[[#This Row],[CODIGO]])</f>
        <v>0</v>
      </c>
      <c r="I2557" s="28">
        <f>SUMIFS(Tabla16[ISR RET.],Tabla16[NUM],Tabla1[[#This Row],[CODIGO]])</f>
        <v>0</v>
      </c>
      <c r="J2557" s="28">
        <f>SUMIFS(Tabla16[IVA RET.],Tabla16[NUM],Tabla1[[#This Row],[CODIGO]])</f>
        <v>0</v>
      </c>
      <c r="K2557" t="str">
        <f>FIXED(Tabla1[[#This Row],[TASA 16%]],0)</f>
        <v>0</v>
      </c>
      <c r="L2557" t="str">
        <f>FIXED(Tabla1[[#This Row],[TASA 0%]],0)</f>
        <v>0</v>
      </c>
      <c r="M2557" t="str">
        <f>FIXED(Tabla1[[#This Row],[TASA EXE.]],0)</f>
        <v>0</v>
      </c>
      <c r="N2557" t="str">
        <f>FIXED(Tabla1[[#This Row],[IVA]],0)</f>
        <v>0</v>
      </c>
      <c r="O2557" t="str">
        <f>FIXED(Tabla1[[#This Row],[ISR RET]],0)</f>
        <v>0</v>
      </c>
      <c r="P2557" t="str">
        <f>FIXED(Tabla1[[#This Row],[IVA RET]],0)</f>
        <v>0</v>
      </c>
      <c r="R2557" s="35">
        <f>Tabla1[[#This Row],[TASA 16]]*16%</f>
        <v>0</v>
      </c>
    </row>
    <row r="2558" spans="2:20" x14ac:dyDescent="0.25">
      <c r="B2558" t="str">
        <f>'[1]210 Y RFC'!A2558</f>
        <v>NAGM870506LX5</v>
      </c>
      <c r="C2558" t="str">
        <f>'[1]210 Y RFC'!B2558</f>
        <v>210-2555</v>
      </c>
      <c r="D2558" t="str">
        <f>'[1]210 Y RFC'!C2558</f>
        <v>NAVARRO GONZALEZ MANUEL ALEJANDRO</v>
      </c>
      <c r="E2558" s="28">
        <f>SUMIFS(Tabla16[TASA 16],Tabla16[NUM],Tabla1[[#This Row],[CODIGO]])</f>
        <v>0</v>
      </c>
      <c r="F2558" s="28">
        <f>SUMIFS(Tabla16[TASA 0%],Tabla16[NUM],Tabla1[[#This Row],[CODIGO]])</f>
        <v>0</v>
      </c>
      <c r="G2558" s="28">
        <f>SUMIFS(Tabla16[[EXENTO ]],Tabla16[NUM],Tabla1[[#This Row],[CODIGO]])</f>
        <v>0</v>
      </c>
      <c r="H2558" s="28">
        <f>SUMIFS(Tabla16[IVA],Tabla16[NUM],Tabla1[[#This Row],[CODIGO]])</f>
        <v>0</v>
      </c>
      <c r="I2558" s="28">
        <f>SUMIFS(Tabla16[ISR RET.],Tabla16[NUM],Tabla1[[#This Row],[CODIGO]])</f>
        <v>0</v>
      </c>
      <c r="J2558" s="28">
        <f>SUMIFS(Tabla16[IVA RET.],Tabla16[NUM],Tabla1[[#This Row],[CODIGO]])</f>
        <v>0</v>
      </c>
      <c r="K2558" t="str">
        <f>FIXED(Tabla1[[#This Row],[TASA 16%]],0)</f>
        <v>0</v>
      </c>
      <c r="L2558" t="str">
        <f>FIXED(Tabla1[[#This Row],[TASA 0%]],0)</f>
        <v>0</v>
      </c>
      <c r="M2558" t="str">
        <f>FIXED(Tabla1[[#This Row],[TASA EXE.]],0)</f>
        <v>0</v>
      </c>
      <c r="N2558" t="str">
        <f>FIXED(Tabla1[[#This Row],[IVA]],0)</f>
        <v>0</v>
      </c>
      <c r="O2558" t="str">
        <f>FIXED(Tabla1[[#This Row],[ISR RET]],0)</f>
        <v>0</v>
      </c>
      <c r="P2558" t="str">
        <f>FIXED(Tabla1[[#This Row],[IVA RET]],0)</f>
        <v>0</v>
      </c>
      <c r="R2558" s="35">
        <f>Tabla1[[#This Row],[TASA 16]]*16%</f>
        <v>0</v>
      </c>
      <c r="T2558" s="67"/>
    </row>
    <row r="2559" spans="2:20" x14ac:dyDescent="0.25">
      <c r="B2559" t="str">
        <f>'[1]210 Y RFC'!A2559</f>
        <v>AATI650912LZ0</v>
      </c>
      <c r="C2559" t="str">
        <f>'[1]210 Y RFC'!B2559</f>
        <v>210-2556</v>
      </c>
      <c r="D2559" t="str">
        <f>'[1]210 Y RFC'!C2559</f>
        <v>ALVARADO DE LA TORRE ISMAEL</v>
      </c>
      <c r="E2559" s="28">
        <f>SUMIFS(Tabla16[TASA 16],Tabla16[NUM],Tabla1[[#This Row],[CODIGO]])</f>
        <v>45396.3125</v>
      </c>
      <c r="F2559" s="28">
        <f>SUMIFS(Tabla16[TASA 0%],Tabla16[NUM],Tabla1[[#This Row],[CODIGO]])</f>
        <v>1.749999999992724E-2</v>
      </c>
      <c r="G2559" s="28">
        <f>SUMIFS(Tabla16[[EXENTO ]],Tabla16[NUM],Tabla1[[#This Row],[CODIGO]])</f>
        <v>0</v>
      </c>
      <c r="H2559" s="28">
        <f>SUMIFS(Tabla16[IVA],Tabla16[NUM],Tabla1[[#This Row],[CODIGO]])</f>
        <v>7263.41</v>
      </c>
      <c r="I2559" s="28">
        <f>SUMIFS(Tabla16[ISR RET.],Tabla16[NUM],Tabla1[[#This Row],[CODIGO]])</f>
        <v>-567.45000000000005</v>
      </c>
      <c r="J2559" s="28">
        <f>SUMIFS(Tabla16[IVA RET.],Tabla16[NUM],Tabla1[[#This Row],[CODIGO]])</f>
        <v>-4842.29</v>
      </c>
      <c r="K2559" t="str">
        <f>FIXED(Tabla1[[#This Row],[TASA 16%]],0)</f>
        <v>45,396</v>
      </c>
      <c r="L2559" t="str">
        <f>FIXED(Tabla1[[#This Row],[TASA 0%]],0)</f>
        <v>0</v>
      </c>
      <c r="M2559" t="str">
        <f>FIXED(Tabla1[[#This Row],[TASA EXE.]],0)</f>
        <v>0</v>
      </c>
      <c r="N2559" t="str">
        <f>FIXED(Tabla1[[#This Row],[IVA]],0)</f>
        <v>7,263</v>
      </c>
      <c r="O2559" t="str">
        <f>FIXED(Tabla1[[#This Row],[ISR RET]],0)</f>
        <v>-567</v>
      </c>
      <c r="P2559" t="str">
        <f>FIXED(Tabla1[[#This Row],[IVA RET]],0)</f>
        <v>-4,842</v>
      </c>
      <c r="R2559" s="35">
        <f>Tabla1[[#This Row],[TASA 16]]*16%</f>
        <v>7263.3600000000006</v>
      </c>
    </row>
    <row r="2560" spans="2:20" x14ac:dyDescent="0.25">
      <c r="B2560" t="str">
        <f>'[1]210 Y RFC'!A2560</f>
        <v>NUSC530610DN4</v>
      </c>
      <c r="C2560" t="str">
        <f>'[1]210 Y RFC'!B2560</f>
        <v>210-2557</v>
      </c>
      <c r="D2560" t="str">
        <f>'[1]210 Y RFC'!C2560</f>
        <v>NUÑEZ SOTO MA CONZUELO</v>
      </c>
      <c r="E2560" s="28">
        <f>SUMIFS(Tabla16[TASA 16],Tabla16[NUM],Tabla1[[#This Row],[CODIGO]])</f>
        <v>0</v>
      </c>
      <c r="F2560" s="28">
        <f>SUMIFS(Tabla16[TASA 0%],Tabla16[NUM],Tabla1[[#This Row],[CODIGO]])</f>
        <v>0</v>
      </c>
      <c r="G2560" s="28">
        <f>SUMIFS(Tabla16[[EXENTO ]],Tabla16[NUM],Tabla1[[#This Row],[CODIGO]])</f>
        <v>0</v>
      </c>
      <c r="H2560" s="28">
        <f>SUMIFS(Tabla16[IVA],Tabla16[NUM],Tabla1[[#This Row],[CODIGO]])</f>
        <v>0</v>
      </c>
      <c r="I2560" s="28">
        <f>SUMIFS(Tabla16[ISR RET.],Tabla16[NUM],Tabla1[[#This Row],[CODIGO]])</f>
        <v>0</v>
      </c>
      <c r="J2560" s="28">
        <f>SUMIFS(Tabla16[IVA RET.],Tabla16[NUM],Tabla1[[#This Row],[CODIGO]])</f>
        <v>0</v>
      </c>
      <c r="K2560" t="str">
        <f>FIXED(Tabla1[[#This Row],[TASA 16%]],0)</f>
        <v>0</v>
      </c>
      <c r="L2560" t="str">
        <f>FIXED(Tabla1[[#This Row],[TASA 0%]],0)</f>
        <v>0</v>
      </c>
      <c r="M2560" t="str">
        <f>FIXED(Tabla1[[#This Row],[TASA EXE.]],0)</f>
        <v>0</v>
      </c>
      <c r="N2560" t="str">
        <f>FIXED(Tabla1[[#This Row],[IVA]],0)</f>
        <v>0</v>
      </c>
      <c r="O2560" t="str">
        <f>FIXED(Tabla1[[#This Row],[ISR RET]],0)</f>
        <v>0</v>
      </c>
      <c r="P2560" t="str">
        <f>FIXED(Tabla1[[#This Row],[IVA RET]],0)</f>
        <v>0</v>
      </c>
      <c r="R2560" s="35">
        <f>Tabla1[[#This Row],[TASA 16]]*16%</f>
        <v>0</v>
      </c>
    </row>
    <row r="2561" spans="2:20" x14ac:dyDescent="0.25">
      <c r="B2561" t="str">
        <f>'[1]210 Y RFC'!A2561</f>
        <v>CIA070709BWA</v>
      </c>
      <c r="C2561" t="str">
        <f>'[1]210 Y RFC'!B2561</f>
        <v>210-2558</v>
      </c>
      <c r="D2561" t="str">
        <f>'[1]210 Y RFC'!C2561</f>
        <v>CONCESIONARIA INTERNACIONAL ANZALDUAS SA DE CV</v>
      </c>
      <c r="E2561" s="28">
        <f>SUMIFS(Tabla16[TASA 16],Tabla16[NUM],Tabla1[[#This Row],[CODIGO]])</f>
        <v>0</v>
      </c>
      <c r="F2561" s="28">
        <f>SUMIFS(Tabla16[TASA 0%],Tabla16[NUM],Tabla1[[#This Row],[CODIGO]])</f>
        <v>0</v>
      </c>
      <c r="G2561" s="28">
        <f>SUMIFS(Tabla16[[EXENTO ]],Tabla16[NUM],Tabla1[[#This Row],[CODIGO]])</f>
        <v>0</v>
      </c>
      <c r="H2561" s="28">
        <f>SUMIFS(Tabla16[IVA],Tabla16[NUM],Tabla1[[#This Row],[CODIGO]])</f>
        <v>0</v>
      </c>
      <c r="I2561" s="28">
        <f>SUMIFS(Tabla16[ISR RET.],Tabla16[NUM],Tabla1[[#This Row],[CODIGO]])</f>
        <v>0</v>
      </c>
      <c r="J2561" s="28">
        <f>SUMIFS(Tabla16[IVA RET.],Tabla16[NUM],Tabla1[[#This Row],[CODIGO]])</f>
        <v>0</v>
      </c>
      <c r="K2561" t="str">
        <f>FIXED(Tabla1[[#This Row],[TASA 16%]],0)</f>
        <v>0</v>
      </c>
      <c r="L2561" t="str">
        <f>FIXED(Tabla1[[#This Row],[TASA 0%]],0)</f>
        <v>0</v>
      </c>
      <c r="M2561" t="str">
        <f>FIXED(Tabla1[[#This Row],[TASA EXE.]],0)</f>
        <v>0</v>
      </c>
      <c r="N2561" t="str">
        <f>FIXED(Tabla1[[#This Row],[IVA]],0)</f>
        <v>0</v>
      </c>
      <c r="O2561" t="str">
        <f>FIXED(Tabla1[[#This Row],[ISR RET]],0)</f>
        <v>0</v>
      </c>
      <c r="P2561" t="str">
        <f>FIXED(Tabla1[[#This Row],[IVA RET]],0)</f>
        <v>0</v>
      </c>
      <c r="R2561" s="35">
        <f>Tabla1[[#This Row],[TASA 16]]*16%</f>
        <v>0</v>
      </c>
    </row>
    <row r="2562" spans="2:20" x14ac:dyDescent="0.25">
      <c r="B2562" t="str">
        <f>'[1]210 Y RFC'!A2562</f>
        <v>HVM97020766A</v>
      </c>
      <c r="C2562" t="str">
        <f>'[1]210 Y RFC'!B2562</f>
        <v>210-2559</v>
      </c>
      <c r="D2562" t="str">
        <f>'[1]210 Y RFC'!C2562</f>
        <v>HERMANOS VAZQUEZ MEDINA CONTADORES PUBLICOS SC</v>
      </c>
      <c r="E2562" s="28">
        <f>SUMIFS(Tabla16[TASA 16],Tabla16[NUM],Tabla1[[#This Row],[CODIGO]])</f>
        <v>0</v>
      </c>
      <c r="F2562" s="28">
        <f>SUMIFS(Tabla16[TASA 0%],Tabla16[NUM],Tabla1[[#This Row],[CODIGO]])</f>
        <v>0</v>
      </c>
      <c r="G2562" s="28">
        <f>SUMIFS(Tabla16[[EXENTO ]],Tabla16[NUM],Tabla1[[#This Row],[CODIGO]])</f>
        <v>0</v>
      </c>
      <c r="H2562" s="28">
        <f>SUMIFS(Tabla16[IVA],Tabla16[NUM],Tabla1[[#This Row],[CODIGO]])</f>
        <v>0</v>
      </c>
      <c r="I2562" s="28">
        <f>SUMIFS(Tabla16[ISR RET.],Tabla16[NUM],Tabla1[[#This Row],[CODIGO]])</f>
        <v>0</v>
      </c>
      <c r="J2562" s="28">
        <f>SUMIFS(Tabla16[IVA RET.],Tabla16[NUM],Tabla1[[#This Row],[CODIGO]])</f>
        <v>0</v>
      </c>
      <c r="K2562" t="str">
        <f>FIXED(Tabla1[[#This Row],[TASA 16%]],0)</f>
        <v>0</v>
      </c>
      <c r="L2562" t="str">
        <f>FIXED(Tabla1[[#This Row],[TASA 0%]],0)</f>
        <v>0</v>
      </c>
      <c r="M2562" t="str">
        <f>FIXED(Tabla1[[#This Row],[TASA EXE.]],0)</f>
        <v>0</v>
      </c>
      <c r="N2562" t="str">
        <f>FIXED(Tabla1[[#This Row],[IVA]],0)</f>
        <v>0</v>
      </c>
      <c r="O2562" t="str">
        <f>FIXED(Tabla1[[#This Row],[ISR RET]],0)</f>
        <v>0</v>
      </c>
      <c r="P2562" t="str">
        <f>FIXED(Tabla1[[#This Row],[IVA RET]],0)</f>
        <v>0</v>
      </c>
      <c r="R2562" s="35">
        <f>Tabla1[[#This Row],[TASA 16]]*16%</f>
        <v>0</v>
      </c>
    </row>
    <row r="2563" spans="2:20" x14ac:dyDescent="0.25">
      <c r="B2563" t="str">
        <f>'[1]210 Y RFC'!A2563</f>
        <v>CDE120322EF4</v>
      </c>
      <c r="C2563" t="str">
        <f>'[1]210 Y RFC'!B2563</f>
        <v>210-2560</v>
      </c>
      <c r="D2563" t="str">
        <f>'[1]210 Y RFC'!C2563</f>
        <v>CIRCULO DINAMICO EMPRESARIAL Y ASOCIADOS S DE RL DE CV</v>
      </c>
      <c r="E2563" s="28">
        <f>SUMIFS(Tabla16[TASA 16],Tabla16[NUM],Tabla1[[#This Row],[CODIGO]])</f>
        <v>0</v>
      </c>
      <c r="F2563" s="28">
        <f>SUMIFS(Tabla16[TASA 0%],Tabla16[NUM],Tabla1[[#This Row],[CODIGO]])</f>
        <v>0</v>
      </c>
      <c r="G2563" s="28">
        <f>SUMIFS(Tabla16[[EXENTO ]],Tabla16[NUM],Tabla1[[#This Row],[CODIGO]])</f>
        <v>0</v>
      </c>
      <c r="H2563" s="28">
        <f>SUMIFS(Tabla16[IVA],Tabla16[NUM],Tabla1[[#This Row],[CODIGO]])</f>
        <v>0</v>
      </c>
      <c r="I2563" s="28">
        <f>SUMIFS(Tabla16[ISR RET.],Tabla16[NUM],Tabla1[[#This Row],[CODIGO]])</f>
        <v>0</v>
      </c>
      <c r="J2563" s="28">
        <f>SUMIFS(Tabla16[IVA RET.],Tabla16[NUM],Tabla1[[#This Row],[CODIGO]])</f>
        <v>0</v>
      </c>
      <c r="K2563" t="str">
        <f>FIXED(Tabla1[[#This Row],[TASA 16%]],0)</f>
        <v>0</v>
      </c>
      <c r="L2563" t="str">
        <f>FIXED(Tabla1[[#This Row],[TASA 0%]],0)</f>
        <v>0</v>
      </c>
      <c r="M2563" t="str">
        <f>FIXED(Tabla1[[#This Row],[TASA EXE.]],0)</f>
        <v>0</v>
      </c>
      <c r="N2563" t="str">
        <f>FIXED(Tabla1[[#This Row],[IVA]],0)</f>
        <v>0</v>
      </c>
      <c r="O2563" t="str">
        <f>FIXED(Tabla1[[#This Row],[ISR RET]],0)</f>
        <v>0</v>
      </c>
      <c r="P2563" t="str">
        <f>FIXED(Tabla1[[#This Row],[IVA RET]],0)</f>
        <v>0</v>
      </c>
      <c r="R2563" s="35">
        <f>Tabla1[[#This Row],[TASA 16]]*16%</f>
        <v>0</v>
      </c>
    </row>
    <row r="2564" spans="2:20" x14ac:dyDescent="0.25">
      <c r="B2564" t="str">
        <f>'[1]210 Y RFC'!A2564</f>
        <v>RUPR600501SX6</v>
      </c>
      <c r="C2564" t="str">
        <f>'[1]210 Y RFC'!B2564</f>
        <v>210-2561</v>
      </c>
      <c r="D2564" t="str">
        <f>'[1]210 Y RFC'!C2564</f>
        <v>RUAN PARTIDA RAUL</v>
      </c>
      <c r="E2564" s="28">
        <f>SUMIFS(Tabla16[TASA 16],Tabla16[NUM],Tabla1[[#This Row],[CODIGO]])</f>
        <v>8400</v>
      </c>
      <c r="F2564" s="28">
        <f>SUMIFS(Tabla16[TASA 0%],Tabla16[NUM],Tabla1[[#This Row],[CODIGO]])</f>
        <v>0</v>
      </c>
      <c r="G2564" s="28">
        <f>SUMIFS(Tabla16[[EXENTO ]],Tabla16[NUM],Tabla1[[#This Row],[CODIGO]])</f>
        <v>0</v>
      </c>
      <c r="H2564" s="28">
        <f>SUMIFS(Tabla16[IVA],Tabla16[NUM],Tabla1[[#This Row],[CODIGO]])</f>
        <v>1344</v>
      </c>
      <c r="I2564" s="28">
        <f>SUMIFS(Tabla16[ISR RET.],Tabla16[NUM],Tabla1[[#This Row],[CODIGO]])</f>
        <v>0</v>
      </c>
      <c r="J2564" s="28">
        <f>SUMIFS(Tabla16[IVA RET.],Tabla16[NUM],Tabla1[[#This Row],[CODIGO]])</f>
        <v>0</v>
      </c>
      <c r="K2564" t="str">
        <f>FIXED(Tabla1[[#This Row],[TASA 16%]],0)</f>
        <v>8,400</v>
      </c>
      <c r="L2564" t="str">
        <f>FIXED(Tabla1[[#This Row],[TASA 0%]],0)</f>
        <v>0</v>
      </c>
      <c r="M2564" t="str">
        <f>FIXED(Tabla1[[#This Row],[TASA EXE.]],0)</f>
        <v>0</v>
      </c>
      <c r="N2564" t="str">
        <f>FIXED(Tabla1[[#This Row],[IVA]],0)</f>
        <v>1,344</v>
      </c>
      <c r="O2564" t="str">
        <f>FIXED(Tabla1[[#This Row],[ISR RET]],0)</f>
        <v>0</v>
      </c>
      <c r="P2564" t="str">
        <f>FIXED(Tabla1[[#This Row],[IVA RET]],0)</f>
        <v>0</v>
      </c>
      <c r="R2564" s="35">
        <f>Tabla1[[#This Row],[TASA 16]]*16%</f>
        <v>1344</v>
      </c>
    </row>
    <row r="2565" spans="2:20" x14ac:dyDescent="0.25">
      <c r="B2565" t="str">
        <f>'[1]210 Y RFC'!A2565</f>
        <v>MSM970214N30</v>
      </c>
      <c r="C2565" t="str">
        <f>'[1]210 Y RFC'!B2565</f>
        <v>210-2562</v>
      </c>
      <c r="D2565" t="str">
        <f>'[1]210 Y RFC'!C2565</f>
        <v>MICRO SYSTEMS DE MEXICO COMPUTADORAS Y PROGRAMACION SA DE CV</v>
      </c>
      <c r="E2565" s="28">
        <f>SUMIFS(Tabla16[TASA 16],Tabla16[NUM],Tabla1[[#This Row],[CODIGO]])</f>
        <v>0</v>
      </c>
      <c r="F2565" s="28">
        <f>SUMIFS(Tabla16[TASA 0%],Tabla16[NUM],Tabla1[[#This Row],[CODIGO]])</f>
        <v>0</v>
      </c>
      <c r="G2565" s="28">
        <f>SUMIFS(Tabla16[[EXENTO ]],Tabla16[NUM],Tabla1[[#This Row],[CODIGO]])</f>
        <v>0</v>
      </c>
      <c r="H2565" s="28">
        <f>SUMIFS(Tabla16[IVA],Tabla16[NUM],Tabla1[[#This Row],[CODIGO]])</f>
        <v>0</v>
      </c>
      <c r="I2565" s="28">
        <f>SUMIFS(Tabla16[ISR RET.],Tabla16[NUM],Tabla1[[#This Row],[CODIGO]])</f>
        <v>0</v>
      </c>
      <c r="J2565" s="28">
        <f>SUMIFS(Tabla16[IVA RET.],Tabla16[NUM],Tabla1[[#This Row],[CODIGO]])</f>
        <v>0</v>
      </c>
      <c r="K2565" t="str">
        <f>FIXED(Tabla1[[#This Row],[TASA 16%]],0)</f>
        <v>0</v>
      </c>
      <c r="L2565" t="str">
        <f>FIXED(Tabla1[[#This Row],[TASA 0%]],0)</f>
        <v>0</v>
      </c>
      <c r="M2565" t="str">
        <f>FIXED(Tabla1[[#This Row],[TASA EXE.]],0)</f>
        <v>0</v>
      </c>
      <c r="N2565" t="str">
        <f>FIXED(Tabla1[[#This Row],[IVA]],0)</f>
        <v>0</v>
      </c>
      <c r="O2565" t="str">
        <f>FIXED(Tabla1[[#This Row],[ISR RET]],0)</f>
        <v>0</v>
      </c>
      <c r="P2565" t="str">
        <f>FIXED(Tabla1[[#This Row],[IVA RET]],0)</f>
        <v>0</v>
      </c>
      <c r="R2565" s="35">
        <f>Tabla1[[#This Row],[TASA 16]]*16%</f>
        <v>0</v>
      </c>
    </row>
    <row r="2566" spans="2:20" x14ac:dyDescent="0.25">
      <c r="B2566" t="str">
        <f>'[1]210 Y RFC'!A2566</f>
        <v>LOC120215QA7</v>
      </c>
      <c r="C2566" t="str">
        <f>'[1]210 Y RFC'!B2566</f>
        <v>210-2563</v>
      </c>
      <c r="D2566" t="str">
        <f>'[1]210 Y RFC'!C2566</f>
        <v>LINK OPERACIONES COMERCIALES SA DE CV</v>
      </c>
      <c r="E2566" s="28">
        <f>SUMIFS(Tabla16[TASA 16],Tabla16[NUM],Tabla1[[#This Row],[CODIGO]])</f>
        <v>0</v>
      </c>
      <c r="F2566" s="28">
        <f>SUMIFS(Tabla16[TASA 0%],Tabla16[NUM],Tabla1[[#This Row],[CODIGO]])</f>
        <v>0</v>
      </c>
      <c r="G2566" s="28">
        <f>SUMIFS(Tabla16[[EXENTO ]],Tabla16[NUM],Tabla1[[#This Row],[CODIGO]])</f>
        <v>0</v>
      </c>
      <c r="H2566" s="28">
        <f>SUMIFS(Tabla16[IVA],Tabla16[NUM],Tabla1[[#This Row],[CODIGO]])</f>
        <v>0</v>
      </c>
      <c r="I2566" s="28">
        <f>SUMIFS(Tabla16[ISR RET.],Tabla16[NUM],Tabla1[[#This Row],[CODIGO]])</f>
        <v>0</v>
      </c>
      <c r="J2566" s="28">
        <f>SUMIFS(Tabla16[IVA RET.],Tabla16[NUM],Tabla1[[#This Row],[CODIGO]])</f>
        <v>0</v>
      </c>
      <c r="K2566" t="str">
        <f>FIXED(Tabla1[[#This Row],[TASA 16%]],0)</f>
        <v>0</v>
      </c>
      <c r="L2566" t="str">
        <f>FIXED(Tabla1[[#This Row],[TASA 0%]],0)</f>
        <v>0</v>
      </c>
      <c r="M2566" t="str">
        <f>FIXED(Tabla1[[#This Row],[TASA EXE.]],0)</f>
        <v>0</v>
      </c>
      <c r="N2566" t="str">
        <f>FIXED(Tabla1[[#This Row],[IVA]],0)</f>
        <v>0</v>
      </c>
      <c r="O2566" t="str">
        <f>FIXED(Tabla1[[#This Row],[ISR RET]],0)</f>
        <v>0</v>
      </c>
      <c r="P2566" t="str">
        <f>FIXED(Tabla1[[#This Row],[IVA RET]],0)</f>
        <v>0</v>
      </c>
      <c r="R2566" s="35">
        <f>Tabla1[[#This Row],[TASA 16]]*16%</f>
        <v>0</v>
      </c>
    </row>
    <row r="2567" spans="2:20" x14ac:dyDescent="0.25">
      <c r="B2567" t="str">
        <f>'[1]210 Y RFC'!A2567</f>
        <v>HEVJ830519S62</v>
      </c>
      <c r="C2567" t="str">
        <f>'[1]210 Y RFC'!B2567</f>
        <v>210-2564</v>
      </c>
      <c r="D2567" t="str">
        <f>'[1]210 Y RFC'!C2567</f>
        <v>HERNANDEZ VARGAS JUAN PABLO</v>
      </c>
      <c r="E2567" s="28">
        <f>SUMIFS(Tabla16[TASA 16],Tabla16[NUM],Tabla1[[#This Row],[CODIGO]])</f>
        <v>0</v>
      </c>
      <c r="F2567" s="28">
        <f>SUMIFS(Tabla16[TASA 0%],Tabla16[NUM],Tabla1[[#This Row],[CODIGO]])</f>
        <v>0</v>
      </c>
      <c r="G2567" s="28">
        <f>SUMIFS(Tabla16[[EXENTO ]],Tabla16[NUM],Tabla1[[#This Row],[CODIGO]])</f>
        <v>0</v>
      </c>
      <c r="H2567" s="28">
        <f>SUMIFS(Tabla16[IVA],Tabla16[NUM],Tabla1[[#This Row],[CODIGO]])</f>
        <v>0</v>
      </c>
      <c r="I2567" s="28">
        <f>SUMIFS(Tabla16[ISR RET.],Tabla16[NUM],Tabla1[[#This Row],[CODIGO]])</f>
        <v>0</v>
      </c>
      <c r="J2567" s="28">
        <f>SUMIFS(Tabla16[IVA RET.],Tabla16[NUM],Tabla1[[#This Row],[CODIGO]])</f>
        <v>0</v>
      </c>
      <c r="K2567" t="str">
        <f>FIXED(Tabla1[[#This Row],[TASA 16%]],0)</f>
        <v>0</v>
      </c>
      <c r="L2567" t="str">
        <f>FIXED(Tabla1[[#This Row],[TASA 0%]],0)</f>
        <v>0</v>
      </c>
      <c r="M2567" t="str">
        <f>FIXED(Tabla1[[#This Row],[TASA EXE.]],0)</f>
        <v>0</v>
      </c>
      <c r="N2567" t="str">
        <f>FIXED(Tabla1[[#This Row],[IVA]],0)</f>
        <v>0</v>
      </c>
      <c r="O2567" t="str">
        <f>FIXED(Tabla1[[#This Row],[ISR RET]],0)</f>
        <v>0</v>
      </c>
      <c r="P2567" t="str">
        <f>FIXED(Tabla1[[#This Row],[IVA RET]],0)</f>
        <v>0</v>
      </c>
      <c r="R2567" s="35">
        <f>Tabla1[[#This Row],[TASA 16]]*16%</f>
        <v>0</v>
      </c>
    </row>
    <row r="2568" spans="2:20" x14ac:dyDescent="0.25">
      <c r="B2568" t="str">
        <f>'[1]210 Y RFC'!A2568</f>
        <v>GDM060525IR0</v>
      </c>
      <c r="C2568" t="str">
        <f>'[1]210 Y RFC'!B2568</f>
        <v>210-2565</v>
      </c>
      <c r="D2568" t="str">
        <f>'[1]210 Y RFC'!C2568</f>
        <v>GRUPO DISTRIBUIDOR MEDICAM SA DE CV</v>
      </c>
      <c r="E2568" s="28">
        <f>SUMIFS(Tabla16[TASA 16],Tabla16[NUM],Tabla1[[#This Row],[CODIGO]])</f>
        <v>0</v>
      </c>
      <c r="F2568" s="28">
        <f>SUMIFS(Tabla16[TASA 0%],Tabla16[NUM],Tabla1[[#This Row],[CODIGO]])</f>
        <v>0</v>
      </c>
      <c r="G2568" s="28">
        <f>SUMIFS(Tabla16[[EXENTO ]],Tabla16[NUM],Tabla1[[#This Row],[CODIGO]])</f>
        <v>0</v>
      </c>
      <c r="H2568" s="28">
        <f>SUMIFS(Tabla16[IVA],Tabla16[NUM],Tabla1[[#This Row],[CODIGO]])</f>
        <v>0</v>
      </c>
      <c r="I2568" s="28">
        <f>SUMIFS(Tabla16[ISR RET.],Tabla16[NUM],Tabla1[[#This Row],[CODIGO]])</f>
        <v>0</v>
      </c>
      <c r="J2568" s="28">
        <f>SUMIFS(Tabla16[IVA RET.],Tabla16[NUM],Tabla1[[#This Row],[CODIGO]])</f>
        <v>0</v>
      </c>
      <c r="K2568" t="str">
        <f>FIXED(Tabla1[[#This Row],[TASA 16%]],0)</f>
        <v>0</v>
      </c>
      <c r="L2568" t="str">
        <f>FIXED(Tabla1[[#This Row],[TASA 0%]],0)</f>
        <v>0</v>
      </c>
      <c r="M2568" t="str">
        <f>FIXED(Tabla1[[#This Row],[TASA EXE.]],0)</f>
        <v>0</v>
      </c>
      <c r="N2568" t="str">
        <f>FIXED(Tabla1[[#This Row],[IVA]],0)</f>
        <v>0</v>
      </c>
      <c r="O2568" t="str">
        <f>FIXED(Tabla1[[#This Row],[ISR RET]],0)</f>
        <v>0</v>
      </c>
      <c r="P2568" t="str">
        <f>FIXED(Tabla1[[#This Row],[IVA RET]],0)</f>
        <v>0</v>
      </c>
      <c r="R2568" s="35">
        <f>Tabla1[[#This Row],[TASA 16]]*16%</f>
        <v>0</v>
      </c>
    </row>
    <row r="2569" spans="2:20" x14ac:dyDescent="0.25">
      <c r="B2569" t="str">
        <f>'[1]210 Y RFC'!A2569</f>
        <v>CPA031103KR1</v>
      </c>
      <c r="C2569" t="str">
        <f>'[1]210 Y RFC'!B2569</f>
        <v>210-2566</v>
      </c>
      <c r="D2569" t="str">
        <f>'[1]210 Y RFC'!C2569</f>
        <v>COMERCIALIZADORA PAO S DE RL DE CV</v>
      </c>
      <c r="E2569" s="28">
        <f>SUMIFS(Tabla16[TASA 16],Tabla16[NUM],Tabla1[[#This Row],[CODIGO]])</f>
        <v>0</v>
      </c>
      <c r="F2569" s="28">
        <f>SUMIFS(Tabla16[TASA 0%],Tabla16[NUM],Tabla1[[#This Row],[CODIGO]])</f>
        <v>0</v>
      </c>
      <c r="G2569" s="28">
        <f>SUMIFS(Tabla16[[EXENTO ]],Tabla16[NUM],Tabla1[[#This Row],[CODIGO]])</f>
        <v>0</v>
      </c>
      <c r="H2569" s="28">
        <f>SUMIFS(Tabla16[IVA],Tabla16[NUM],Tabla1[[#This Row],[CODIGO]])</f>
        <v>0</v>
      </c>
      <c r="I2569" s="28">
        <f>SUMIFS(Tabla16[ISR RET.],Tabla16[NUM],Tabla1[[#This Row],[CODIGO]])</f>
        <v>0</v>
      </c>
      <c r="J2569" s="28">
        <f>SUMIFS(Tabla16[IVA RET.],Tabla16[NUM],Tabla1[[#This Row],[CODIGO]])</f>
        <v>0</v>
      </c>
      <c r="K2569" t="str">
        <f>FIXED(Tabla1[[#This Row],[TASA 16%]],0)</f>
        <v>0</v>
      </c>
      <c r="L2569" t="str">
        <f>FIXED(Tabla1[[#This Row],[TASA 0%]],0)</f>
        <v>0</v>
      </c>
      <c r="M2569" t="str">
        <f>FIXED(Tabla1[[#This Row],[TASA EXE.]],0)</f>
        <v>0</v>
      </c>
      <c r="N2569" t="str">
        <f>FIXED(Tabla1[[#This Row],[IVA]],0)</f>
        <v>0</v>
      </c>
      <c r="O2569" t="str">
        <f>FIXED(Tabla1[[#This Row],[ISR RET]],0)</f>
        <v>0</v>
      </c>
      <c r="P2569" t="str">
        <f>FIXED(Tabla1[[#This Row],[IVA RET]],0)</f>
        <v>0</v>
      </c>
      <c r="R2569" s="35">
        <f>Tabla1[[#This Row],[TASA 16]]*16%</f>
        <v>0</v>
      </c>
    </row>
    <row r="2570" spans="2:20" x14ac:dyDescent="0.25">
      <c r="B2570" t="str">
        <f>'[1]210 Y RFC'!A2570</f>
        <v>GUTO500519CW8</v>
      </c>
      <c r="C2570" t="str">
        <f>'[1]210 Y RFC'!B2570</f>
        <v>210-2567</v>
      </c>
      <c r="D2570" t="str">
        <f>'[1]210 Y RFC'!C2570</f>
        <v>GUERRERO TORRES OLGA</v>
      </c>
      <c r="E2570" s="28">
        <f>SUMIFS(Tabla16[TASA 16],Tabla16[NUM],Tabla1[[#This Row],[CODIGO]])</f>
        <v>0</v>
      </c>
      <c r="F2570" s="28">
        <f>SUMIFS(Tabla16[TASA 0%],Tabla16[NUM],Tabla1[[#This Row],[CODIGO]])</f>
        <v>0</v>
      </c>
      <c r="G2570" s="28">
        <f>SUMIFS(Tabla16[[EXENTO ]],Tabla16[NUM],Tabla1[[#This Row],[CODIGO]])</f>
        <v>0</v>
      </c>
      <c r="H2570" s="28">
        <f>SUMIFS(Tabla16[IVA],Tabla16[NUM],Tabla1[[#This Row],[CODIGO]])</f>
        <v>0</v>
      </c>
      <c r="I2570" s="28">
        <f>SUMIFS(Tabla16[ISR RET.],Tabla16[NUM],Tabla1[[#This Row],[CODIGO]])</f>
        <v>0</v>
      </c>
      <c r="J2570" s="28">
        <f>SUMIFS(Tabla16[IVA RET.],Tabla16[NUM],Tabla1[[#This Row],[CODIGO]])</f>
        <v>0</v>
      </c>
      <c r="K2570" t="str">
        <f>FIXED(Tabla1[[#This Row],[TASA 16%]],0)</f>
        <v>0</v>
      </c>
      <c r="L2570" t="str">
        <f>FIXED(Tabla1[[#This Row],[TASA 0%]],0)</f>
        <v>0</v>
      </c>
      <c r="M2570" t="str">
        <f>FIXED(Tabla1[[#This Row],[TASA EXE.]],0)</f>
        <v>0</v>
      </c>
      <c r="N2570" t="str">
        <f>FIXED(Tabla1[[#This Row],[IVA]],0)</f>
        <v>0</v>
      </c>
      <c r="O2570" t="str">
        <f>FIXED(Tabla1[[#This Row],[ISR RET]],0)</f>
        <v>0</v>
      </c>
      <c r="P2570" t="str">
        <f>FIXED(Tabla1[[#This Row],[IVA RET]],0)</f>
        <v>0</v>
      </c>
      <c r="R2570" s="35">
        <f>Tabla1[[#This Row],[TASA 16]]*16%</f>
        <v>0</v>
      </c>
      <c r="T2570" s="67"/>
    </row>
    <row r="2571" spans="2:20" x14ac:dyDescent="0.25">
      <c r="B2571" t="str">
        <f>'[1]210 Y RFC'!A2571</f>
        <v>FTE930212AG8</v>
      </c>
      <c r="C2571" t="str">
        <f>'[1]210 Y RFC'!B2571</f>
        <v>210-2568</v>
      </c>
      <c r="D2571" t="str">
        <f>'[1]210 Y RFC'!C2571</f>
        <v>FARMACIA TEPA SA DE CV</v>
      </c>
      <c r="E2571" s="28">
        <f>SUMIFS(Tabla16[TASA 16],Tabla16[NUM],Tabla1[[#This Row],[CODIGO]])</f>
        <v>121049.05</v>
      </c>
      <c r="F2571" s="28">
        <f>SUMIFS(Tabla16[TASA 0%],Tabla16[NUM],Tabla1[[#This Row],[CODIGO]])</f>
        <v>65196.271999999997</v>
      </c>
      <c r="G2571" s="28">
        <f>SUMIFS(Tabla16[[EXENTO ]],Tabla16[NUM],Tabla1[[#This Row],[CODIGO]])</f>
        <v>134.71</v>
      </c>
      <c r="H2571" s="28">
        <f>SUMIFS(Tabla16[IVA],Tabla16[NUM],Tabla1[[#This Row],[CODIGO]])</f>
        <v>19367.847999999994</v>
      </c>
      <c r="I2571" s="28">
        <f>SUMIFS(Tabla16[ISR RET.],Tabla16[NUM],Tabla1[[#This Row],[CODIGO]])</f>
        <v>0</v>
      </c>
      <c r="J2571" s="28">
        <f>SUMIFS(Tabla16[IVA RET.],Tabla16[NUM],Tabla1[[#This Row],[CODIGO]])</f>
        <v>0</v>
      </c>
      <c r="K2571" t="str">
        <f>FIXED(Tabla1[[#This Row],[TASA 16%]],0)</f>
        <v>121,049</v>
      </c>
      <c r="L2571" t="str">
        <f>FIXED(Tabla1[[#This Row],[TASA 0%]],0)</f>
        <v>65,196</v>
      </c>
      <c r="M2571" t="str">
        <f>FIXED(Tabla1[[#This Row],[TASA EXE.]],0)</f>
        <v>135</v>
      </c>
      <c r="N2571" t="str">
        <f>FIXED(Tabla1[[#This Row],[IVA]],0)</f>
        <v>19,368</v>
      </c>
      <c r="O2571" t="str">
        <f>FIXED(Tabla1[[#This Row],[ISR RET]],0)</f>
        <v>0</v>
      </c>
      <c r="P2571" t="str">
        <f>FIXED(Tabla1[[#This Row],[IVA RET]],0)</f>
        <v>0</v>
      </c>
      <c r="R2571" s="35">
        <f>Tabla1[[#This Row],[TASA 16]]*16%</f>
        <v>19367.84</v>
      </c>
    </row>
    <row r="2572" spans="2:20" x14ac:dyDescent="0.25">
      <c r="B2572" t="str">
        <f>'[1]210 Y RFC'!A2572</f>
        <v>CARJ8112247TA</v>
      </c>
      <c r="C2572" t="str">
        <f>'[1]210 Y RFC'!B2572</f>
        <v>210-2569</v>
      </c>
      <c r="D2572" t="str">
        <f>'[1]210 Y RFC'!C2572</f>
        <v>CHAVEZ RODRIGUEZ JOSE</v>
      </c>
      <c r="E2572" s="28">
        <f>SUMIFS(Tabla16[TASA 16],Tabla16[NUM],Tabla1[[#This Row],[CODIGO]])</f>
        <v>0</v>
      </c>
      <c r="F2572" s="28">
        <f>SUMIFS(Tabla16[TASA 0%],Tabla16[NUM],Tabla1[[#This Row],[CODIGO]])</f>
        <v>0</v>
      </c>
      <c r="G2572" s="28">
        <f>SUMIFS(Tabla16[[EXENTO ]],Tabla16[NUM],Tabla1[[#This Row],[CODIGO]])</f>
        <v>0</v>
      </c>
      <c r="H2572" s="28">
        <f>SUMIFS(Tabla16[IVA],Tabla16[NUM],Tabla1[[#This Row],[CODIGO]])</f>
        <v>0</v>
      </c>
      <c r="I2572" s="28">
        <f>SUMIFS(Tabla16[ISR RET.],Tabla16[NUM],Tabla1[[#This Row],[CODIGO]])</f>
        <v>0</v>
      </c>
      <c r="J2572" s="28">
        <f>SUMIFS(Tabla16[IVA RET.],Tabla16[NUM],Tabla1[[#This Row],[CODIGO]])</f>
        <v>0</v>
      </c>
      <c r="K2572" t="str">
        <f>FIXED(Tabla1[[#This Row],[TASA 16%]],0)</f>
        <v>0</v>
      </c>
      <c r="L2572" t="str">
        <f>FIXED(Tabla1[[#This Row],[TASA 0%]],0)</f>
        <v>0</v>
      </c>
      <c r="M2572" t="str">
        <f>FIXED(Tabla1[[#This Row],[TASA EXE.]],0)</f>
        <v>0</v>
      </c>
      <c r="N2572" t="str">
        <f>FIXED(Tabla1[[#This Row],[IVA]],0)</f>
        <v>0</v>
      </c>
      <c r="O2572" t="str">
        <f>FIXED(Tabla1[[#This Row],[ISR RET]],0)</f>
        <v>0</v>
      </c>
      <c r="P2572" t="str">
        <f>FIXED(Tabla1[[#This Row],[IVA RET]],0)</f>
        <v>0</v>
      </c>
      <c r="R2572" s="35">
        <f>Tabla1[[#This Row],[TASA 16]]*16%</f>
        <v>0</v>
      </c>
    </row>
    <row r="2573" spans="2:20" x14ac:dyDescent="0.25">
      <c r="B2573" t="str">
        <f>'[1]210 Y RFC'!A2573</f>
        <v>MEMM781222PR7</v>
      </c>
      <c r="C2573" t="str">
        <f>'[1]210 Y RFC'!B2573</f>
        <v>210-2570</v>
      </c>
      <c r="D2573" t="str">
        <f>'[1]210 Y RFC'!C2573</f>
        <v>MERCADO MARTINEZ MICAELA</v>
      </c>
      <c r="E2573" s="28">
        <f>SUMIFS(Tabla16[TASA 16],Tabla16[NUM],Tabla1[[#This Row],[CODIGO]])</f>
        <v>0</v>
      </c>
      <c r="F2573" s="28">
        <f>SUMIFS(Tabla16[TASA 0%],Tabla16[NUM],Tabla1[[#This Row],[CODIGO]])</f>
        <v>0</v>
      </c>
      <c r="G2573" s="28">
        <f>SUMIFS(Tabla16[[EXENTO ]],Tabla16[NUM],Tabla1[[#This Row],[CODIGO]])</f>
        <v>0</v>
      </c>
      <c r="H2573" s="28">
        <f>SUMIFS(Tabla16[IVA],Tabla16[NUM],Tabla1[[#This Row],[CODIGO]])</f>
        <v>0</v>
      </c>
      <c r="I2573" s="28">
        <f>SUMIFS(Tabla16[ISR RET.],Tabla16[NUM],Tabla1[[#This Row],[CODIGO]])</f>
        <v>0</v>
      </c>
      <c r="J2573" s="28">
        <f>SUMIFS(Tabla16[IVA RET.],Tabla16[NUM],Tabla1[[#This Row],[CODIGO]])</f>
        <v>0</v>
      </c>
      <c r="K2573" t="str">
        <f>FIXED(Tabla1[[#This Row],[TASA 16%]],0)</f>
        <v>0</v>
      </c>
      <c r="L2573" t="str">
        <f>FIXED(Tabla1[[#This Row],[TASA 0%]],0)</f>
        <v>0</v>
      </c>
      <c r="M2573" t="str">
        <f>FIXED(Tabla1[[#This Row],[TASA EXE.]],0)</f>
        <v>0</v>
      </c>
      <c r="N2573" t="str">
        <f>FIXED(Tabla1[[#This Row],[IVA]],0)</f>
        <v>0</v>
      </c>
      <c r="O2573" t="str">
        <f>FIXED(Tabla1[[#This Row],[ISR RET]],0)</f>
        <v>0</v>
      </c>
      <c r="P2573" t="str">
        <f>FIXED(Tabla1[[#This Row],[IVA RET]],0)</f>
        <v>0</v>
      </c>
      <c r="R2573" s="35">
        <f>Tabla1[[#This Row],[TASA 16]]*16%</f>
        <v>0</v>
      </c>
    </row>
    <row r="2574" spans="2:20" x14ac:dyDescent="0.25">
      <c r="B2574" t="str">
        <f>'[1]210 Y RFC'!A2574</f>
        <v>LOCJ850428GV3</v>
      </c>
      <c r="C2574" t="str">
        <f>'[1]210 Y RFC'!B2574</f>
        <v>210-2571</v>
      </c>
      <c r="D2574" t="str">
        <f>'[1]210 Y RFC'!C2574</f>
        <v>LOPEZ CERVANTES JOEL</v>
      </c>
      <c r="E2574" s="28">
        <f>SUMIFS(Tabla16[TASA 16],Tabla16[NUM],Tabla1[[#This Row],[CODIGO]])</f>
        <v>0</v>
      </c>
      <c r="F2574" s="28">
        <f>SUMIFS(Tabla16[TASA 0%],Tabla16[NUM],Tabla1[[#This Row],[CODIGO]])</f>
        <v>0</v>
      </c>
      <c r="G2574" s="28">
        <f>SUMIFS(Tabla16[[EXENTO ]],Tabla16[NUM],Tabla1[[#This Row],[CODIGO]])</f>
        <v>0</v>
      </c>
      <c r="H2574" s="28">
        <f>SUMIFS(Tabla16[IVA],Tabla16[NUM],Tabla1[[#This Row],[CODIGO]])</f>
        <v>0</v>
      </c>
      <c r="I2574" s="28">
        <f>SUMIFS(Tabla16[ISR RET.],Tabla16[NUM],Tabla1[[#This Row],[CODIGO]])</f>
        <v>0</v>
      </c>
      <c r="J2574" s="28">
        <f>SUMIFS(Tabla16[IVA RET.],Tabla16[NUM],Tabla1[[#This Row],[CODIGO]])</f>
        <v>0</v>
      </c>
      <c r="K2574" t="str">
        <f>FIXED(Tabla1[[#This Row],[TASA 16%]],0)</f>
        <v>0</v>
      </c>
      <c r="L2574" t="str">
        <f>FIXED(Tabla1[[#This Row],[TASA 0%]],0)</f>
        <v>0</v>
      </c>
      <c r="M2574" t="str">
        <f>FIXED(Tabla1[[#This Row],[TASA EXE.]],0)</f>
        <v>0</v>
      </c>
      <c r="N2574" t="str">
        <f>FIXED(Tabla1[[#This Row],[IVA]],0)</f>
        <v>0</v>
      </c>
      <c r="O2574" t="str">
        <f>FIXED(Tabla1[[#This Row],[ISR RET]],0)</f>
        <v>0</v>
      </c>
      <c r="P2574" t="str">
        <f>FIXED(Tabla1[[#This Row],[IVA RET]],0)</f>
        <v>0</v>
      </c>
      <c r="R2574" s="35">
        <f>Tabla1[[#This Row],[TASA 16]]*16%</f>
        <v>0</v>
      </c>
      <c r="T2574" s="67"/>
    </row>
    <row r="2575" spans="2:20" x14ac:dyDescent="0.25">
      <c r="B2575" t="str">
        <f>'[1]210 Y RFC'!A2575</f>
        <v>MARC571205RX7</v>
      </c>
      <c r="C2575" t="str">
        <f>'[1]210 Y RFC'!B2575</f>
        <v>210-2572</v>
      </c>
      <c r="D2575" t="str">
        <f>'[1]210 Y RFC'!C2575</f>
        <v>MARTIN ROMERO CRISTINO</v>
      </c>
      <c r="E2575" s="28">
        <f>SUMIFS(Tabla16[TASA 16],Tabla16[NUM],Tabla1[[#This Row],[CODIGO]])</f>
        <v>236014.0625</v>
      </c>
      <c r="F2575" s="28">
        <f>SUMIFS(Tabla16[TASA 0%],Tabla16[NUM],Tabla1[[#This Row],[CODIGO]])</f>
        <v>7.4999999997089617E-3</v>
      </c>
      <c r="G2575" s="28">
        <f>SUMIFS(Tabla16[[EXENTO ]],Tabla16[NUM],Tabla1[[#This Row],[CODIGO]])</f>
        <v>0</v>
      </c>
      <c r="H2575" s="28">
        <f>SUMIFS(Tabla16[IVA],Tabla16[NUM],Tabla1[[#This Row],[CODIGO]])</f>
        <v>37762.25</v>
      </c>
      <c r="I2575" s="28">
        <f>SUMIFS(Tabla16[ISR RET.],Tabla16[NUM],Tabla1[[#This Row],[CODIGO]])</f>
        <v>-23601.41</v>
      </c>
      <c r="J2575" s="28">
        <f>SUMIFS(Tabla16[IVA RET.],Tabla16[NUM],Tabla1[[#This Row],[CODIGO]])</f>
        <v>-25174.91</v>
      </c>
      <c r="K2575" t="str">
        <f>FIXED(Tabla1[[#This Row],[TASA 16%]],0)</f>
        <v>236,014</v>
      </c>
      <c r="L2575" t="str">
        <f>FIXED(Tabla1[[#This Row],[TASA 0%]],0)</f>
        <v>0</v>
      </c>
      <c r="M2575" t="str">
        <f>FIXED(Tabla1[[#This Row],[TASA EXE.]],0)</f>
        <v>0</v>
      </c>
      <c r="N2575" t="str">
        <f>FIXED(Tabla1[[#This Row],[IVA]],0)</f>
        <v>37,762</v>
      </c>
      <c r="O2575" t="str">
        <f>FIXED(Tabla1[[#This Row],[ISR RET]],0)</f>
        <v>-23,601</v>
      </c>
      <c r="P2575" t="str">
        <f>FIXED(Tabla1[[#This Row],[IVA RET]],0)</f>
        <v>-25,175</v>
      </c>
      <c r="R2575" s="35">
        <f>Tabla1[[#This Row],[TASA 16]]*16%</f>
        <v>37762.239999999998</v>
      </c>
    </row>
    <row r="2576" spans="2:20" x14ac:dyDescent="0.25">
      <c r="B2576" t="str">
        <f>'[1]210 Y RFC'!A2576</f>
        <v>MIRJ600414QK1</v>
      </c>
      <c r="C2576" t="str">
        <f>'[1]210 Y RFC'!B2576</f>
        <v>210-2573</v>
      </c>
      <c r="D2576" t="str">
        <f>'[1]210 Y RFC'!C2576</f>
        <v>MICHEL RUIZ VELASCO JOSE DE JESUS</v>
      </c>
      <c r="E2576" s="28">
        <f>SUMIFS(Tabla16[TASA 16],Tabla16[NUM],Tabla1[[#This Row],[CODIGO]])</f>
        <v>0</v>
      </c>
      <c r="F2576" s="28">
        <f>SUMIFS(Tabla16[TASA 0%],Tabla16[NUM],Tabla1[[#This Row],[CODIGO]])</f>
        <v>0</v>
      </c>
      <c r="G2576" s="28">
        <f>SUMIFS(Tabla16[[EXENTO ]],Tabla16[NUM],Tabla1[[#This Row],[CODIGO]])</f>
        <v>0</v>
      </c>
      <c r="H2576" s="28">
        <f>SUMIFS(Tabla16[IVA],Tabla16[NUM],Tabla1[[#This Row],[CODIGO]])</f>
        <v>0</v>
      </c>
      <c r="I2576" s="28">
        <f>SUMIFS(Tabla16[ISR RET.],Tabla16[NUM],Tabla1[[#This Row],[CODIGO]])</f>
        <v>0</v>
      </c>
      <c r="J2576" s="28">
        <f>SUMIFS(Tabla16[IVA RET.],Tabla16[NUM],Tabla1[[#This Row],[CODIGO]])</f>
        <v>0</v>
      </c>
      <c r="K2576" t="str">
        <f>FIXED(Tabla1[[#This Row],[TASA 16%]],0)</f>
        <v>0</v>
      </c>
      <c r="L2576" t="str">
        <f>FIXED(Tabla1[[#This Row],[TASA 0%]],0)</f>
        <v>0</v>
      </c>
      <c r="M2576" t="str">
        <f>FIXED(Tabla1[[#This Row],[TASA EXE.]],0)</f>
        <v>0</v>
      </c>
      <c r="N2576" t="str">
        <f>FIXED(Tabla1[[#This Row],[IVA]],0)</f>
        <v>0</v>
      </c>
      <c r="O2576" t="str">
        <f>FIXED(Tabla1[[#This Row],[ISR RET]],0)</f>
        <v>0</v>
      </c>
      <c r="P2576" t="str">
        <f>FIXED(Tabla1[[#This Row],[IVA RET]],0)</f>
        <v>0</v>
      </c>
      <c r="R2576" s="35">
        <f>Tabla1[[#This Row],[TASA 16]]*16%</f>
        <v>0</v>
      </c>
    </row>
    <row r="2577" spans="2:20" x14ac:dyDescent="0.25">
      <c r="B2577" t="str">
        <f>'[1]210 Y RFC'!A2577</f>
        <v>EARJ940416QP1</v>
      </c>
      <c r="C2577" t="str">
        <f>'[1]210 Y RFC'!B2577</f>
        <v>210-2574</v>
      </c>
      <c r="D2577" t="str">
        <f>'[1]210 Y RFC'!C2577</f>
        <v>ESTRADA RODRIGUEZ JUAN DIEGO</v>
      </c>
      <c r="E2577" s="28">
        <f>SUMIFS(Tabla16[TASA 16],Tabla16[NUM],Tabla1[[#This Row],[CODIGO]])</f>
        <v>0</v>
      </c>
      <c r="F2577" s="28">
        <f>SUMIFS(Tabla16[TASA 0%],Tabla16[NUM],Tabla1[[#This Row],[CODIGO]])</f>
        <v>0</v>
      </c>
      <c r="G2577" s="28">
        <f>SUMIFS(Tabla16[[EXENTO ]],Tabla16[NUM],Tabla1[[#This Row],[CODIGO]])</f>
        <v>0</v>
      </c>
      <c r="H2577" s="28">
        <f>SUMIFS(Tabla16[IVA],Tabla16[NUM],Tabla1[[#This Row],[CODIGO]])</f>
        <v>0</v>
      </c>
      <c r="I2577" s="28">
        <f>SUMIFS(Tabla16[ISR RET.],Tabla16[NUM],Tabla1[[#This Row],[CODIGO]])</f>
        <v>0</v>
      </c>
      <c r="J2577" s="28">
        <f>SUMIFS(Tabla16[IVA RET.],Tabla16[NUM],Tabla1[[#This Row],[CODIGO]])</f>
        <v>0</v>
      </c>
      <c r="K2577" t="str">
        <f>FIXED(Tabla1[[#This Row],[TASA 16%]],0)</f>
        <v>0</v>
      </c>
      <c r="L2577" t="str">
        <f>FIXED(Tabla1[[#This Row],[TASA 0%]],0)</f>
        <v>0</v>
      </c>
      <c r="M2577" t="str">
        <f>FIXED(Tabla1[[#This Row],[TASA EXE.]],0)</f>
        <v>0</v>
      </c>
      <c r="N2577" t="str">
        <f>FIXED(Tabla1[[#This Row],[IVA]],0)</f>
        <v>0</v>
      </c>
      <c r="O2577" t="str">
        <f>FIXED(Tabla1[[#This Row],[ISR RET]],0)</f>
        <v>0</v>
      </c>
      <c r="P2577" t="str">
        <f>FIXED(Tabla1[[#This Row],[IVA RET]],0)</f>
        <v>0</v>
      </c>
      <c r="R2577" s="35">
        <f>Tabla1[[#This Row],[TASA 16]]*16%</f>
        <v>0</v>
      </c>
    </row>
    <row r="2578" spans="2:20" x14ac:dyDescent="0.25">
      <c r="B2578" t="str">
        <f>'[1]210 Y RFC'!A2578</f>
        <v>TOMA801020HB0</v>
      </c>
      <c r="C2578" t="str">
        <f>'[1]210 Y RFC'!B2578</f>
        <v>210-2575</v>
      </c>
      <c r="D2578" t="str">
        <f>'[1]210 Y RFC'!C2578</f>
        <v>TOLEDO MORENO ANDRES</v>
      </c>
      <c r="E2578" s="28">
        <f>SUMIFS(Tabla16[TASA 16],Tabla16[NUM],Tabla1[[#This Row],[CODIGO]])</f>
        <v>0</v>
      </c>
      <c r="F2578" s="28">
        <f>SUMIFS(Tabla16[TASA 0%],Tabla16[NUM],Tabla1[[#This Row],[CODIGO]])</f>
        <v>0</v>
      </c>
      <c r="G2578" s="28">
        <f>SUMIFS(Tabla16[[EXENTO ]],Tabla16[NUM],Tabla1[[#This Row],[CODIGO]])</f>
        <v>0</v>
      </c>
      <c r="H2578" s="28">
        <f>SUMIFS(Tabla16[IVA],Tabla16[NUM],Tabla1[[#This Row],[CODIGO]])</f>
        <v>0</v>
      </c>
      <c r="I2578" s="28">
        <f>SUMIFS(Tabla16[ISR RET.],Tabla16[NUM],Tabla1[[#This Row],[CODIGO]])</f>
        <v>0</v>
      </c>
      <c r="J2578" s="28">
        <f>SUMIFS(Tabla16[IVA RET.],Tabla16[NUM],Tabla1[[#This Row],[CODIGO]])</f>
        <v>0</v>
      </c>
      <c r="K2578" t="str">
        <f>FIXED(Tabla1[[#This Row],[TASA 16%]],0)</f>
        <v>0</v>
      </c>
      <c r="L2578" t="str">
        <f>FIXED(Tabla1[[#This Row],[TASA 0%]],0)</f>
        <v>0</v>
      </c>
      <c r="M2578" t="str">
        <f>FIXED(Tabla1[[#This Row],[TASA EXE.]],0)</f>
        <v>0</v>
      </c>
      <c r="N2578" t="str">
        <f>FIXED(Tabla1[[#This Row],[IVA]],0)</f>
        <v>0</v>
      </c>
      <c r="O2578" t="str">
        <f>FIXED(Tabla1[[#This Row],[ISR RET]],0)</f>
        <v>0</v>
      </c>
      <c r="P2578" t="str">
        <f>FIXED(Tabla1[[#This Row],[IVA RET]],0)</f>
        <v>0</v>
      </c>
      <c r="R2578" s="35">
        <f>Tabla1[[#This Row],[TASA 16]]*16%</f>
        <v>0</v>
      </c>
    </row>
    <row r="2579" spans="2:20" x14ac:dyDescent="0.25">
      <c r="B2579" t="str">
        <f>'[1]210 Y RFC'!A2579</f>
        <v>GEV121123B10</v>
      </c>
      <c r="C2579" t="str">
        <f>'[1]210 Y RFC'!B2579</f>
        <v>210-2576</v>
      </c>
      <c r="D2579" t="str">
        <f>'[1]210 Y RFC'!C2579</f>
        <v>GRUPO EVANS SA DE CV</v>
      </c>
      <c r="E2579" s="28">
        <f>SUMIFS(Tabla16[TASA 16],Tabla16[NUM],Tabla1[[#This Row],[CODIGO]])</f>
        <v>0</v>
      </c>
      <c r="F2579" s="28">
        <f>SUMIFS(Tabla16[TASA 0%],Tabla16[NUM],Tabla1[[#This Row],[CODIGO]])</f>
        <v>0</v>
      </c>
      <c r="G2579" s="28">
        <f>SUMIFS(Tabla16[[EXENTO ]],Tabla16[NUM],Tabla1[[#This Row],[CODIGO]])</f>
        <v>0</v>
      </c>
      <c r="H2579" s="28">
        <f>SUMIFS(Tabla16[IVA],Tabla16[NUM],Tabla1[[#This Row],[CODIGO]])</f>
        <v>0</v>
      </c>
      <c r="I2579" s="28">
        <f>SUMIFS(Tabla16[ISR RET.],Tabla16[NUM],Tabla1[[#This Row],[CODIGO]])</f>
        <v>0</v>
      </c>
      <c r="J2579" s="28">
        <f>SUMIFS(Tabla16[IVA RET.],Tabla16[NUM],Tabla1[[#This Row],[CODIGO]])</f>
        <v>0</v>
      </c>
      <c r="K2579" t="str">
        <f>FIXED(Tabla1[[#This Row],[TASA 16%]],0)</f>
        <v>0</v>
      </c>
      <c r="L2579" t="str">
        <f>FIXED(Tabla1[[#This Row],[TASA 0%]],0)</f>
        <v>0</v>
      </c>
      <c r="M2579" t="str">
        <f>FIXED(Tabla1[[#This Row],[TASA EXE.]],0)</f>
        <v>0</v>
      </c>
      <c r="N2579" t="str">
        <f>FIXED(Tabla1[[#This Row],[IVA]],0)</f>
        <v>0</v>
      </c>
      <c r="O2579" t="str">
        <f>FIXED(Tabla1[[#This Row],[ISR RET]],0)</f>
        <v>0</v>
      </c>
      <c r="P2579" t="str">
        <f>FIXED(Tabla1[[#This Row],[IVA RET]],0)</f>
        <v>0</v>
      </c>
      <c r="R2579" s="35">
        <f>Tabla1[[#This Row],[TASA 16]]*16%</f>
        <v>0</v>
      </c>
    </row>
    <row r="2580" spans="2:20" x14ac:dyDescent="0.25">
      <c r="B2580" t="str">
        <f>'[1]210 Y RFC'!A2580</f>
        <v>MRM850425G33</v>
      </c>
      <c r="C2580" t="str">
        <f>'[1]210 Y RFC'!B2580</f>
        <v>210-2577</v>
      </c>
      <c r="D2580" t="str">
        <f>'[1]210 Y RFC'!C2580</f>
        <v>MAQUINARIA Y REFACCIONES MAPSA SA DE CV</v>
      </c>
      <c r="E2580" s="28">
        <f>SUMIFS(Tabla16[TASA 16],Tabla16[NUM],Tabla1[[#This Row],[CODIGO]])</f>
        <v>0</v>
      </c>
      <c r="F2580" s="28">
        <f>SUMIFS(Tabla16[TASA 0%],Tabla16[NUM],Tabla1[[#This Row],[CODIGO]])</f>
        <v>0</v>
      </c>
      <c r="G2580" s="28">
        <f>SUMIFS(Tabla16[[EXENTO ]],Tabla16[NUM],Tabla1[[#This Row],[CODIGO]])</f>
        <v>0</v>
      </c>
      <c r="H2580" s="28">
        <f>SUMIFS(Tabla16[IVA],Tabla16[NUM],Tabla1[[#This Row],[CODIGO]])</f>
        <v>0</v>
      </c>
      <c r="I2580" s="28">
        <f>SUMIFS(Tabla16[ISR RET.],Tabla16[NUM],Tabla1[[#This Row],[CODIGO]])</f>
        <v>0</v>
      </c>
      <c r="J2580" s="28">
        <f>SUMIFS(Tabla16[IVA RET.],Tabla16[NUM],Tabla1[[#This Row],[CODIGO]])</f>
        <v>0</v>
      </c>
      <c r="K2580" t="str">
        <f>FIXED(Tabla1[[#This Row],[TASA 16%]],0)</f>
        <v>0</v>
      </c>
      <c r="L2580" t="str">
        <f>FIXED(Tabla1[[#This Row],[TASA 0%]],0)</f>
        <v>0</v>
      </c>
      <c r="M2580" t="str">
        <f>FIXED(Tabla1[[#This Row],[TASA EXE.]],0)</f>
        <v>0</v>
      </c>
      <c r="N2580" t="str">
        <f>FIXED(Tabla1[[#This Row],[IVA]],0)</f>
        <v>0</v>
      </c>
      <c r="O2580" t="str">
        <f>FIXED(Tabla1[[#This Row],[ISR RET]],0)</f>
        <v>0</v>
      </c>
      <c r="P2580" t="str">
        <f>FIXED(Tabla1[[#This Row],[IVA RET]],0)</f>
        <v>0</v>
      </c>
      <c r="R2580" s="35">
        <f>Tabla1[[#This Row],[TASA 16]]*16%</f>
        <v>0</v>
      </c>
      <c r="T2580" s="67"/>
    </row>
    <row r="2581" spans="2:20" x14ac:dyDescent="0.25">
      <c r="B2581" t="str">
        <f>'[1]210 Y RFC'!A2581</f>
        <v>BSR0810139R3</v>
      </c>
      <c r="C2581" t="str">
        <f>'[1]210 Y RFC'!B2581</f>
        <v>210-2578</v>
      </c>
      <c r="D2581" t="str">
        <f>'[1]210 Y RFC'!C2581</f>
        <v>BELSKIN S DE RL DE CV</v>
      </c>
      <c r="E2581" s="28">
        <f>SUMIFS(Tabla16[TASA 16],Tabla16[NUM],Tabla1[[#This Row],[CODIGO]])</f>
        <v>0</v>
      </c>
      <c r="F2581" s="28">
        <f>SUMIFS(Tabla16[TASA 0%],Tabla16[NUM],Tabla1[[#This Row],[CODIGO]])</f>
        <v>0</v>
      </c>
      <c r="G2581" s="28">
        <f>SUMIFS(Tabla16[[EXENTO ]],Tabla16[NUM],Tabla1[[#This Row],[CODIGO]])</f>
        <v>0</v>
      </c>
      <c r="H2581" s="28">
        <f>SUMIFS(Tabla16[IVA],Tabla16[NUM],Tabla1[[#This Row],[CODIGO]])</f>
        <v>0</v>
      </c>
      <c r="I2581" s="28">
        <f>SUMIFS(Tabla16[ISR RET.],Tabla16[NUM],Tabla1[[#This Row],[CODIGO]])</f>
        <v>0</v>
      </c>
      <c r="J2581" s="28">
        <f>SUMIFS(Tabla16[IVA RET.],Tabla16[NUM],Tabla1[[#This Row],[CODIGO]])</f>
        <v>0</v>
      </c>
      <c r="K2581" t="str">
        <f>FIXED(Tabla1[[#This Row],[TASA 16%]],0)</f>
        <v>0</v>
      </c>
      <c r="L2581" t="str">
        <f>FIXED(Tabla1[[#This Row],[TASA 0%]],0)</f>
        <v>0</v>
      </c>
      <c r="M2581" t="str">
        <f>FIXED(Tabla1[[#This Row],[TASA EXE.]],0)</f>
        <v>0</v>
      </c>
      <c r="N2581" t="str">
        <f>FIXED(Tabla1[[#This Row],[IVA]],0)</f>
        <v>0</v>
      </c>
      <c r="O2581" t="str">
        <f>FIXED(Tabla1[[#This Row],[ISR RET]],0)</f>
        <v>0</v>
      </c>
      <c r="P2581" t="str">
        <f>FIXED(Tabla1[[#This Row],[IVA RET]],0)</f>
        <v>0</v>
      </c>
      <c r="R2581" s="35">
        <f>Tabla1[[#This Row],[TASA 16]]*16%</f>
        <v>0</v>
      </c>
    </row>
    <row r="2582" spans="2:20" x14ac:dyDescent="0.25">
      <c r="B2582" t="str">
        <f>'[1]210 Y RFC'!A2582</f>
        <v>EMR841117271</v>
      </c>
      <c r="C2582" t="str">
        <f>'[1]210 Y RFC'!B2582</f>
        <v>210-2579</v>
      </c>
      <c r="D2582" t="str">
        <f>'[1]210 Y RFC'!C2582</f>
        <v>EQUIPOS MAQUINAS Y REFACCIONES SA DE CV</v>
      </c>
      <c r="E2582" s="28">
        <f>SUMIFS(Tabla16[TASA 16],Tabla16[NUM],Tabla1[[#This Row],[CODIGO]])</f>
        <v>0</v>
      </c>
      <c r="F2582" s="28">
        <f>SUMIFS(Tabla16[TASA 0%],Tabla16[NUM],Tabla1[[#This Row],[CODIGO]])</f>
        <v>0</v>
      </c>
      <c r="G2582" s="28">
        <f>SUMIFS(Tabla16[[EXENTO ]],Tabla16[NUM],Tabla1[[#This Row],[CODIGO]])</f>
        <v>0</v>
      </c>
      <c r="H2582" s="28">
        <f>SUMIFS(Tabla16[IVA],Tabla16[NUM],Tabla1[[#This Row],[CODIGO]])</f>
        <v>0</v>
      </c>
      <c r="I2582" s="28">
        <f>SUMIFS(Tabla16[ISR RET.],Tabla16[NUM],Tabla1[[#This Row],[CODIGO]])</f>
        <v>0</v>
      </c>
      <c r="J2582" s="28">
        <f>SUMIFS(Tabla16[IVA RET.],Tabla16[NUM],Tabla1[[#This Row],[CODIGO]])</f>
        <v>0</v>
      </c>
      <c r="K2582" t="str">
        <f>FIXED(Tabla1[[#This Row],[TASA 16%]],0)</f>
        <v>0</v>
      </c>
      <c r="L2582" t="str">
        <f>FIXED(Tabla1[[#This Row],[TASA 0%]],0)</f>
        <v>0</v>
      </c>
      <c r="M2582" t="str">
        <f>FIXED(Tabla1[[#This Row],[TASA EXE.]],0)</f>
        <v>0</v>
      </c>
      <c r="N2582" t="str">
        <f>FIXED(Tabla1[[#This Row],[IVA]],0)</f>
        <v>0</v>
      </c>
      <c r="O2582" t="str">
        <f>FIXED(Tabla1[[#This Row],[ISR RET]],0)</f>
        <v>0</v>
      </c>
      <c r="P2582" t="str">
        <f>FIXED(Tabla1[[#This Row],[IVA RET]],0)</f>
        <v>0</v>
      </c>
      <c r="R2582" s="35">
        <f>Tabla1[[#This Row],[TASA 16]]*16%</f>
        <v>0</v>
      </c>
    </row>
    <row r="2583" spans="2:20" x14ac:dyDescent="0.25">
      <c r="B2583" t="str">
        <f>'[1]210 Y RFC'!A2583</f>
        <v>FDM130626Q61</v>
      </c>
      <c r="C2583" t="str">
        <f>'[1]210 Y RFC'!B2583</f>
        <v>210-2580</v>
      </c>
      <c r="D2583" t="str">
        <f>'[1]210 Y RFC'!C2583</f>
        <v>FARMACIA DERMATOLOGICA MONRAZ SA DE CV</v>
      </c>
      <c r="E2583" s="28">
        <f>SUMIFS(Tabla16[TASA 16],Tabla16[NUM],Tabla1[[#This Row],[CODIGO]])</f>
        <v>0</v>
      </c>
      <c r="F2583" s="28">
        <f>SUMIFS(Tabla16[TASA 0%],Tabla16[NUM],Tabla1[[#This Row],[CODIGO]])</f>
        <v>0</v>
      </c>
      <c r="G2583" s="28">
        <f>SUMIFS(Tabla16[[EXENTO ]],Tabla16[NUM],Tabla1[[#This Row],[CODIGO]])</f>
        <v>0</v>
      </c>
      <c r="H2583" s="28">
        <f>SUMIFS(Tabla16[IVA],Tabla16[NUM],Tabla1[[#This Row],[CODIGO]])</f>
        <v>0</v>
      </c>
      <c r="I2583" s="28">
        <f>SUMIFS(Tabla16[ISR RET.],Tabla16[NUM],Tabla1[[#This Row],[CODIGO]])</f>
        <v>0</v>
      </c>
      <c r="J2583" s="28">
        <f>SUMIFS(Tabla16[IVA RET.],Tabla16[NUM],Tabla1[[#This Row],[CODIGO]])</f>
        <v>0</v>
      </c>
      <c r="K2583" t="str">
        <f>FIXED(Tabla1[[#This Row],[TASA 16%]],0)</f>
        <v>0</v>
      </c>
      <c r="L2583" t="str">
        <f>FIXED(Tabla1[[#This Row],[TASA 0%]],0)</f>
        <v>0</v>
      </c>
      <c r="M2583" t="str">
        <f>FIXED(Tabla1[[#This Row],[TASA EXE.]],0)</f>
        <v>0</v>
      </c>
      <c r="N2583" t="str">
        <f>FIXED(Tabla1[[#This Row],[IVA]],0)</f>
        <v>0</v>
      </c>
      <c r="O2583" t="str">
        <f>FIXED(Tabla1[[#This Row],[ISR RET]],0)</f>
        <v>0</v>
      </c>
      <c r="P2583" t="str">
        <f>FIXED(Tabla1[[#This Row],[IVA RET]],0)</f>
        <v>0</v>
      </c>
      <c r="R2583" s="35">
        <f>Tabla1[[#This Row],[TASA 16]]*16%</f>
        <v>0</v>
      </c>
    </row>
    <row r="2584" spans="2:20" x14ac:dyDescent="0.25">
      <c r="B2584" t="str">
        <f>'[1]210 Y RFC'!A2584</f>
        <v>AAFF5710043R5</v>
      </c>
      <c r="C2584" t="str">
        <f>'[1]210 Y RFC'!B2584</f>
        <v>210-2581</v>
      </c>
      <c r="D2584" t="str">
        <f>'[1]210 Y RFC'!C2584</f>
        <v>ALVAREZ FRANCO FRANCISCO</v>
      </c>
      <c r="E2584" s="28">
        <f>SUMIFS(Tabla16[TASA 16],Tabla16[NUM],Tabla1[[#This Row],[CODIGO]])</f>
        <v>0</v>
      </c>
      <c r="F2584" s="28">
        <f>SUMIFS(Tabla16[TASA 0%],Tabla16[NUM],Tabla1[[#This Row],[CODIGO]])</f>
        <v>0</v>
      </c>
      <c r="G2584" s="28">
        <f>SUMIFS(Tabla16[[EXENTO ]],Tabla16[NUM],Tabla1[[#This Row],[CODIGO]])</f>
        <v>0</v>
      </c>
      <c r="H2584" s="28">
        <f>SUMIFS(Tabla16[IVA],Tabla16[NUM],Tabla1[[#This Row],[CODIGO]])</f>
        <v>0</v>
      </c>
      <c r="I2584" s="28">
        <f>SUMIFS(Tabla16[ISR RET.],Tabla16[NUM],Tabla1[[#This Row],[CODIGO]])</f>
        <v>0</v>
      </c>
      <c r="J2584" s="28">
        <f>SUMIFS(Tabla16[IVA RET.],Tabla16[NUM],Tabla1[[#This Row],[CODIGO]])</f>
        <v>0</v>
      </c>
      <c r="K2584" t="str">
        <f>FIXED(Tabla1[[#This Row],[TASA 16%]],0)</f>
        <v>0</v>
      </c>
      <c r="L2584" t="str">
        <f>FIXED(Tabla1[[#This Row],[TASA 0%]],0)</f>
        <v>0</v>
      </c>
      <c r="M2584" t="str">
        <f>FIXED(Tabla1[[#This Row],[TASA EXE.]],0)</f>
        <v>0</v>
      </c>
      <c r="N2584" t="str">
        <f>FIXED(Tabla1[[#This Row],[IVA]],0)</f>
        <v>0</v>
      </c>
      <c r="O2584" t="str">
        <f>FIXED(Tabla1[[#This Row],[ISR RET]],0)</f>
        <v>0</v>
      </c>
      <c r="P2584" t="str">
        <f>FIXED(Tabla1[[#This Row],[IVA RET]],0)</f>
        <v>0</v>
      </c>
      <c r="R2584" s="35">
        <f>Tabla1[[#This Row],[TASA 16]]*16%</f>
        <v>0</v>
      </c>
    </row>
    <row r="2585" spans="2:20" x14ac:dyDescent="0.25">
      <c r="B2585" t="str">
        <f>'[1]210 Y RFC'!A2585</f>
        <v>GUBG630918535</v>
      </c>
      <c r="C2585" t="str">
        <f>'[1]210 Y RFC'!B2585</f>
        <v>210-2582</v>
      </c>
      <c r="D2585" t="str">
        <f>'[1]210 Y RFC'!C2585</f>
        <v>GUTIERREZ BECERRA GUSTAVO</v>
      </c>
      <c r="E2585" s="28">
        <f>SUMIFS(Tabla16[TASA 16],Tabla16[NUM],Tabla1[[#This Row],[CODIGO]])</f>
        <v>0</v>
      </c>
      <c r="F2585" s="28">
        <f>SUMIFS(Tabla16[TASA 0%],Tabla16[NUM],Tabla1[[#This Row],[CODIGO]])</f>
        <v>0</v>
      </c>
      <c r="G2585" s="28">
        <f>SUMIFS(Tabla16[[EXENTO ]],Tabla16[NUM],Tabla1[[#This Row],[CODIGO]])</f>
        <v>30379.75</v>
      </c>
      <c r="H2585" s="28">
        <f>SUMIFS(Tabla16[IVA],Tabla16[NUM],Tabla1[[#This Row],[CODIGO]])</f>
        <v>0</v>
      </c>
      <c r="I2585" s="28">
        <f>SUMIFS(Tabla16[ISR RET.],Tabla16[NUM],Tabla1[[#This Row],[CODIGO]])</f>
        <v>-379.75</v>
      </c>
      <c r="J2585" s="28">
        <f>SUMIFS(Tabla16[IVA RET.],Tabla16[NUM],Tabla1[[#This Row],[CODIGO]])</f>
        <v>0</v>
      </c>
      <c r="K2585" t="str">
        <f>FIXED(Tabla1[[#This Row],[TASA 16%]],0)</f>
        <v>0</v>
      </c>
      <c r="L2585" t="str">
        <f>FIXED(Tabla1[[#This Row],[TASA 0%]],0)</f>
        <v>0</v>
      </c>
      <c r="M2585" t="str">
        <f>FIXED(Tabla1[[#This Row],[TASA EXE.]],0)</f>
        <v>30,380</v>
      </c>
      <c r="N2585" t="str">
        <f>FIXED(Tabla1[[#This Row],[IVA]],0)</f>
        <v>0</v>
      </c>
      <c r="O2585" t="str">
        <f>FIXED(Tabla1[[#This Row],[ISR RET]],0)</f>
        <v>-380</v>
      </c>
      <c r="P2585" t="str">
        <f>FIXED(Tabla1[[#This Row],[IVA RET]],0)</f>
        <v>0</v>
      </c>
      <c r="R2585" s="35">
        <f>Tabla1[[#This Row],[TASA 16]]*16%</f>
        <v>0</v>
      </c>
    </row>
    <row r="2586" spans="2:20" x14ac:dyDescent="0.25">
      <c r="B2586" t="str">
        <f>'[1]210 Y RFC'!A2586</f>
        <v>RIGA660916DJ4</v>
      </c>
      <c r="C2586" t="str">
        <f>'[1]210 Y RFC'!B2586</f>
        <v>210-2583</v>
      </c>
      <c r="D2586" t="str">
        <f>'[1]210 Y RFC'!C2586</f>
        <v>RIOS GONZALEZ ABEL</v>
      </c>
      <c r="E2586" s="28">
        <f>SUMIFS(Tabla16[TASA 16],Tabla16[NUM],Tabla1[[#This Row],[CODIGO]])</f>
        <v>0</v>
      </c>
      <c r="F2586" s="28">
        <f>SUMIFS(Tabla16[TASA 0%],Tabla16[NUM],Tabla1[[#This Row],[CODIGO]])</f>
        <v>0</v>
      </c>
      <c r="G2586" s="28">
        <f>SUMIFS(Tabla16[[EXENTO ]],Tabla16[NUM],Tabla1[[#This Row],[CODIGO]])</f>
        <v>0</v>
      </c>
      <c r="H2586" s="28">
        <f>SUMIFS(Tabla16[IVA],Tabla16[NUM],Tabla1[[#This Row],[CODIGO]])</f>
        <v>0</v>
      </c>
      <c r="I2586" s="28">
        <f>SUMIFS(Tabla16[ISR RET.],Tabla16[NUM],Tabla1[[#This Row],[CODIGO]])</f>
        <v>0</v>
      </c>
      <c r="J2586" s="28">
        <f>SUMIFS(Tabla16[IVA RET.],Tabla16[NUM],Tabla1[[#This Row],[CODIGO]])</f>
        <v>0</v>
      </c>
      <c r="K2586" t="str">
        <f>FIXED(Tabla1[[#This Row],[TASA 16%]],0)</f>
        <v>0</v>
      </c>
      <c r="L2586" t="str">
        <f>FIXED(Tabla1[[#This Row],[TASA 0%]],0)</f>
        <v>0</v>
      </c>
      <c r="M2586" t="str">
        <f>FIXED(Tabla1[[#This Row],[TASA EXE.]],0)</f>
        <v>0</v>
      </c>
      <c r="N2586" t="str">
        <f>FIXED(Tabla1[[#This Row],[IVA]],0)</f>
        <v>0</v>
      </c>
      <c r="O2586" t="str">
        <f>FIXED(Tabla1[[#This Row],[ISR RET]],0)</f>
        <v>0</v>
      </c>
      <c r="P2586" t="str">
        <f>FIXED(Tabla1[[#This Row],[IVA RET]],0)</f>
        <v>0</v>
      </c>
      <c r="R2586" s="35">
        <f>Tabla1[[#This Row],[TASA 16]]*16%</f>
        <v>0</v>
      </c>
    </row>
    <row r="2587" spans="2:20" x14ac:dyDescent="0.25">
      <c r="B2587" t="str">
        <f>'[1]210 Y RFC'!A2587</f>
        <v>MOGP590320BX8</v>
      </c>
      <c r="C2587" t="str">
        <f>'[1]210 Y RFC'!B2587</f>
        <v>210-2584</v>
      </c>
      <c r="D2587" t="str">
        <f>'[1]210 Y RFC'!C2587</f>
        <v>MORENO GUTIERREZ PATRICIA</v>
      </c>
      <c r="E2587" s="28">
        <f>SUMIFS(Tabla16[TASA 16],Tabla16[NUM],Tabla1[[#This Row],[CODIGO]])</f>
        <v>0</v>
      </c>
      <c r="F2587" s="28">
        <f>SUMIFS(Tabla16[TASA 0%],Tabla16[NUM],Tabla1[[#This Row],[CODIGO]])</f>
        <v>4237.79</v>
      </c>
      <c r="G2587" s="28">
        <f>SUMIFS(Tabla16[[EXENTO ]],Tabla16[NUM],Tabla1[[#This Row],[CODIGO]])</f>
        <v>4237.79</v>
      </c>
      <c r="H2587" s="28">
        <f>SUMIFS(Tabla16[IVA],Tabla16[NUM],Tabla1[[#This Row],[CODIGO]])</f>
        <v>0</v>
      </c>
      <c r="I2587" s="28">
        <f>SUMIFS(Tabla16[ISR RET.],Tabla16[NUM],Tabla1[[#This Row],[CODIGO]])</f>
        <v>-475.58</v>
      </c>
      <c r="J2587" s="28">
        <f>SUMIFS(Tabla16[IVA RET.],Tabla16[NUM],Tabla1[[#This Row],[CODIGO]])</f>
        <v>0</v>
      </c>
      <c r="K2587" t="str">
        <f>FIXED(Tabla1[[#This Row],[TASA 16%]],0)</f>
        <v>0</v>
      </c>
      <c r="L2587" t="str">
        <f>FIXED(Tabla1[[#This Row],[TASA 0%]],0)</f>
        <v>4,238</v>
      </c>
      <c r="M2587" t="str">
        <f>FIXED(Tabla1[[#This Row],[TASA EXE.]],0)</f>
        <v>4,238</v>
      </c>
      <c r="N2587" t="str">
        <f>FIXED(Tabla1[[#This Row],[IVA]],0)</f>
        <v>0</v>
      </c>
      <c r="O2587" t="str">
        <f>FIXED(Tabla1[[#This Row],[ISR RET]],0)</f>
        <v>-476</v>
      </c>
      <c r="P2587" t="str">
        <f>FIXED(Tabla1[[#This Row],[IVA RET]],0)</f>
        <v>0</v>
      </c>
      <c r="R2587" s="35">
        <f>Tabla1[[#This Row],[TASA 16]]*16%</f>
        <v>0</v>
      </c>
    </row>
    <row r="2588" spans="2:20" x14ac:dyDescent="0.25">
      <c r="B2588" t="str">
        <f>'[1]210 Y RFC'!A2588</f>
        <v>GAOE681225585</v>
      </c>
      <c r="C2588" t="str">
        <f>'[1]210 Y RFC'!B2588</f>
        <v>210-2585</v>
      </c>
      <c r="D2588" t="str">
        <f>'[1]210 Y RFC'!C2588</f>
        <v>GARCIA OROZCO MARIA ELENA</v>
      </c>
      <c r="E2588" s="28">
        <f>SUMIFS(Tabla16[TASA 16],Tabla16[NUM],Tabla1[[#This Row],[CODIGO]])</f>
        <v>0</v>
      </c>
      <c r="F2588" s="28">
        <f>SUMIFS(Tabla16[TASA 0%],Tabla16[NUM],Tabla1[[#This Row],[CODIGO]])</f>
        <v>-4.5474735088646412E-13</v>
      </c>
      <c r="G2588" s="28">
        <f>SUMIFS(Tabla16[[EXENTO ]],Tabla16[NUM],Tabla1[[#This Row],[CODIGO]])</f>
        <v>5555.56</v>
      </c>
      <c r="H2588" s="28">
        <f>SUMIFS(Tabla16[IVA],Tabla16[NUM],Tabla1[[#This Row],[CODIGO]])</f>
        <v>0</v>
      </c>
      <c r="I2588" s="28">
        <f>SUMIFS(Tabla16[ISR RET.],Tabla16[NUM],Tabla1[[#This Row],[CODIGO]])</f>
        <v>-555.55999999999995</v>
      </c>
      <c r="J2588" s="28">
        <f>SUMIFS(Tabla16[IVA RET.],Tabla16[NUM],Tabla1[[#This Row],[CODIGO]])</f>
        <v>0</v>
      </c>
      <c r="K2588" t="str">
        <f>FIXED(Tabla1[[#This Row],[TASA 16%]],0)</f>
        <v>0</v>
      </c>
      <c r="L2588" t="str">
        <f>FIXED(Tabla1[[#This Row],[TASA 0%]],0)</f>
        <v>0</v>
      </c>
      <c r="M2588" t="str">
        <f>FIXED(Tabla1[[#This Row],[TASA EXE.]],0)</f>
        <v>5,556</v>
      </c>
      <c r="N2588" t="str">
        <f>FIXED(Tabla1[[#This Row],[IVA]],0)</f>
        <v>0</v>
      </c>
      <c r="O2588" t="str">
        <f>FIXED(Tabla1[[#This Row],[ISR RET]],0)</f>
        <v>-556</v>
      </c>
      <c r="P2588" t="str">
        <f>FIXED(Tabla1[[#This Row],[IVA RET]],0)</f>
        <v>0</v>
      </c>
      <c r="R2588" s="35">
        <f>Tabla1[[#This Row],[TASA 16]]*16%</f>
        <v>0</v>
      </c>
    </row>
    <row r="2589" spans="2:20" x14ac:dyDescent="0.25">
      <c r="B2589" t="str">
        <f>'[1]210 Y RFC'!A2589</f>
        <v>GOMJ730917121</v>
      </c>
      <c r="C2589" t="str">
        <f>'[1]210 Y RFC'!B2589</f>
        <v>210-2586</v>
      </c>
      <c r="D2589" t="str">
        <f>'[1]210 Y RFC'!C2589</f>
        <v>GOMEZ MUÑOZ JUAN CARLOS</v>
      </c>
      <c r="E2589" s="28">
        <f>SUMIFS(Tabla16[TASA 16],Tabla16[NUM],Tabla1[[#This Row],[CODIGO]])</f>
        <v>0</v>
      </c>
      <c r="F2589" s="28">
        <f>SUMIFS(Tabla16[TASA 0%],Tabla16[NUM],Tabla1[[#This Row],[CODIGO]])</f>
        <v>0</v>
      </c>
      <c r="G2589" s="28">
        <f>SUMIFS(Tabla16[[EXENTO ]],Tabla16[NUM],Tabla1[[#This Row],[CODIGO]])</f>
        <v>0</v>
      </c>
      <c r="H2589" s="28">
        <f>SUMIFS(Tabla16[IVA],Tabla16[NUM],Tabla1[[#This Row],[CODIGO]])</f>
        <v>0</v>
      </c>
      <c r="I2589" s="28">
        <f>SUMIFS(Tabla16[ISR RET.],Tabla16[NUM],Tabla1[[#This Row],[CODIGO]])</f>
        <v>0</v>
      </c>
      <c r="J2589" s="28">
        <f>SUMIFS(Tabla16[IVA RET.],Tabla16[NUM],Tabla1[[#This Row],[CODIGO]])</f>
        <v>0</v>
      </c>
      <c r="K2589" t="str">
        <f>FIXED(Tabla1[[#This Row],[TASA 16%]],0)</f>
        <v>0</v>
      </c>
      <c r="L2589" t="str">
        <f>FIXED(Tabla1[[#This Row],[TASA 0%]],0)</f>
        <v>0</v>
      </c>
      <c r="M2589" t="str">
        <f>FIXED(Tabla1[[#This Row],[TASA EXE.]],0)</f>
        <v>0</v>
      </c>
      <c r="N2589" t="str">
        <f>FIXED(Tabla1[[#This Row],[IVA]],0)</f>
        <v>0</v>
      </c>
      <c r="O2589" t="str">
        <f>FIXED(Tabla1[[#This Row],[ISR RET]],0)</f>
        <v>0</v>
      </c>
      <c r="P2589" t="str">
        <f>FIXED(Tabla1[[#This Row],[IVA RET]],0)</f>
        <v>0</v>
      </c>
      <c r="R2589" s="35">
        <f>Tabla1[[#This Row],[TASA 16]]*16%</f>
        <v>0</v>
      </c>
    </row>
    <row r="2590" spans="2:20" x14ac:dyDescent="0.25">
      <c r="B2590" t="str">
        <f>'[1]210 Y RFC'!A2590</f>
        <v>ROFS291211PC3</v>
      </c>
      <c r="C2590" t="str">
        <f>'[1]210 Y RFC'!B2590</f>
        <v>210-2587</v>
      </c>
      <c r="D2590" t="str">
        <f>'[1]210 Y RFC'!C2590</f>
        <v>ROMERO FARIAS SALVADOR</v>
      </c>
      <c r="E2590" s="28">
        <f>SUMIFS(Tabla16[TASA 16],Tabla16[NUM],Tabla1[[#This Row],[CODIGO]])</f>
        <v>0</v>
      </c>
      <c r="F2590" s="28">
        <f>SUMIFS(Tabla16[TASA 0%],Tabla16[NUM],Tabla1[[#This Row],[CODIGO]])</f>
        <v>0</v>
      </c>
      <c r="G2590" s="28">
        <f>SUMIFS(Tabla16[[EXENTO ]],Tabla16[NUM],Tabla1[[#This Row],[CODIGO]])</f>
        <v>0</v>
      </c>
      <c r="H2590" s="28">
        <f>SUMIFS(Tabla16[IVA],Tabla16[NUM],Tabla1[[#This Row],[CODIGO]])</f>
        <v>0</v>
      </c>
      <c r="I2590" s="28">
        <f>SUMIFS(Tabla16[ISR RET.],Tabla16[NUM],Tabla1[[#This Row],[CODIGO]])</f>
        <v>0</v>
      </c>
      <c r="J2590" s="28">
        <f>SUMIFS(Tabla16[IVA RET.],Tabla16[NUM],Tabla1[[#This Row],[CODIGO]])</f>
        <v>0</v>
      </c>
      <c r="K2590" t="str">
        <f>FIXED(Tabla1[[#This Row],[TASA 16%]],0)</f>
        <v>0</v>
      </c>
      <c r="L2590" t="str">
        <f>FIXED(Tabla1[[#This Row],[TASA 0%]],0)</f>
        <v>0</v>
      </c>
      <c r="M2590" t="str">
        <f>FIXED(Tabla1[[#This Row],[TASA EXE.]],0)</f>
        <v>0</v>
      </c>
      <c r="N2590" t="str">
        <f>FIXED(Tabla1[[#This Row],[IVA]],0)</f>
        <v>0</v>
      </c>
      <c r="O2590" t="str">
        <f>FIXED(Tabla1[[#This Row],[ISR RET]],0)</f>
        <v>0</v>
      </c>
      <c r="P2590" t="str">
        <f>FIXED(Tabla1[[#This Row],[IVA RET]],0)</f>
        <v>0</v>
      </c>
      <c r="R2590" s="35">
        <f>Tabla1[[#This Row],[TASA 16]]*16%</f>
        <v>0</v>
      </c>
      <c r="T2590" s="67"/>
    </row>
    <row r="2591" spans="2:20" x14ac:dyDescent="0.25">
      <c r="B2591" t="str">
        <f>'[1]210 Y RFC'!A2591</f>
        <v>CYB080602JSA</v>
      </c>
      <c r="C2591" t="str">
        <f>'[1]210 Y RFC'!B2591</f>
        <v>210-2588</v>
      </c>
      <c r="D2591" t="str">
        <f>'[1]210 Y RFC'!C2591</f>
        <v>CYBERPUERTA SA DE CV</v>
      </c>
      <c r="E2591" s="28">
        <f>SUMIFS(Tabla16[TASA 16],Tabla16[NUM],Tabla1[[#This Row],[CODIGO]])</f>
        <v>70037.9375</v>
      </c>
      <c r="F2591" s="28">
        <f>SUMIFS(Tabla16[TASA 0%],Tabla16[NUM],Tabla1[[#This Row],[CODIGO]])</f>
        <v>-7.5000000006184564E-3</v>
      </c>
      <c r="G2591" s="28">
        <f>SUMIFS(Tabla16[[EXENTO ]],Tabla16[NUM],Tabla1[[#This Row],[CODIGO]])</f>
        <v>0</v>
      </c>
      <c r="H2591" s="28">
        <f>SUMIFS(Tabla16[IVA],Tabla16[NUM],Tabla1[[#This Row],[CODIGO]])</f>
        <v>11206.07</v>
      </c>
      <c r="I2591" s="28">
        <f>SUMIFS(Tabla16[ISR RET.],Tabla16[NUM],Tabla1[[#This Row],[CODIGO]])</f>
        <v>0</v>
      </c>
      <c r="J2591" s="28">
        <f>SUMIFS(Tabla16[IVA RET.],Tabla16[NUM],Tabla1[[#This Row],[CODIGO]])</f>
        <v>0</v>
      </c>
      <c r="K2591" t="str">
        <f>FIXED(Tabla1[[#This Row],[TASA 16%]],0)</f>
        <v>70,038</v>
      </c>
      <c r="L2591" t="str">
        <f>FIXED(Tabla1[[#This Row],[TASA 0%]],0)</f>
        <v>0</v>
      </c>
      <c r="M2591" t="str">
        <f>FIXED(Tabla1[[#This Row],[TASA EXE.]],0)</f>
        <v>0</v>
      </c>
      <c r="N2591" t="str">
        <f>FIXED(Tabla1[[#This Row],[IVA]],0)</f>
        <v>11,206</v>
      </c>
      <c r="O2591" t="str">
        <f>FIXED(Tabla1[[#This Row],[ISR RET]],0)</f>
        <v>0</v>
      </c>
      <c r="P2591" t="str">
        <f>FIXED(Tabla1[[#This Row],[IVA RET]],0)</f>
        <v>0</v>
      </c>
      <c r="R2591" s="35">
        <f>Tabla1[[#This Row],[TASA 16]]*16%</f>
        <v>11206.08</v>
      </c>
    </row>
    <row r="2592" spans="2:20" x14ac:dyDescent="0.25">
      <c r="B2592" t="str">
        <f>'[1]210 Y RFC'!A2592</f>
        <v>TUT121228G1A</v>
      </c>
      <c r="C2592" t="str">
        <f>'[1]210 Y RFC'!B2592</f>
        <v>210-2589</v>
      </c>
      <c r="D2592" t="str">
        <f>'[1]210 Y RFC'!C2592</f>
        <v>TRANSPORTES UNIDOS DE TEPA SA DE CV</v>
      </c>
      <c r="E2592" s="28">
        <f>SUMIFS(Tabla16[TASA 16],Tabla16[NUM],Tabla1[[#This Row],[CODIGO]])</f>
        <v>0</v>
      </c>
      <c r="F2592" s="28">
        <f>SUMIFS(Tabla16[TASA 0%],Tabla16[NUM],Tabla1[[#This Row],[CODIGO]])</f>
        <v>0</v>
      </c>
      <c r="G2592" s="28">
        <f>SUMIFS(Tabla16[[EXENTO ]],Tabla16[NUM],Tabla1[[#This Row],[CODIGO]])</f>
        <v>0</v>
      </c>
      <c r="H2592" s="28">
        <f>SUMIFS(Tabla16[IVA],Tabla16[NUM],Tabla1[[#This Row],[CODIGO]])</f>
        <v>0</v>
      </c>
      <c r="I2592" s="28">
        <f>SUMIFS(Tabla16[ISR RET.],Tabla16[NUM],Tabla1[[#This Row],[CODIGO]])</f>
        <v>0</v>
      </c>
      <c r="J2592" s="28">
        <f>SUMIFS(Tabla16[IVA RET.],Tabla16[NUM],Tabla1[[#This Row],[CODIGO]])</f>
        <v>0</v>
      </c>
      <c r="K2592" t="str">
        <f>FIXED(Tabla1[[#This Row],[TASA 16%]],0)</f>
        <v>0</v>
      </c>
      <c r="L2592" t="str">
        <f>FIXED(Tabla1[[#This Row],[TASA 0%]],0)</f>
        <v>0</v>
      </c>
      <c r="M2592" t="str">
        <f>FIXED(Tabla1[[#This Row],[TASA EXE.]],0)</f>
        <v>0</v>
      </c>
      <c r="N2592" t="str">
        <f>FIXED(Tabla1[[#This Row],[IVA]],0)</f>
        <v>0</v>
      </c>
      <c r="O2592" t="str">
        <f>FIXED(Tabla1[[#This Row],[ISR RET]],0)</f>
        <v>0</v>
      </c>
      <c r="P2592" t="str">
        <f>FIXED(Tabla1[[#This Row],[IVA RET]],0)</f>
        <v>0</v>
      </c>
      <c r="R2592" s="35">
        <f>Tabla1[[#This Row],[TASA 16]]*16%</f>
        <v>0</v>
      </c>
    </row>
    <row r="2593" spans="2:18" x14ac:dyDescent="0.25">
      <c r="B2593" t="str">
        <f>'[1]210 Y RFC'!A2593</f>
        <v>PISM791213A20</v>
      </c>
      <c r="C2593" t="str">
        <f>'[1]210 Y RFC'!B2593</f>
        <v>210-2590</v>
      </c>
      <c r="D2593" t="str">
        <f>'[1]210 Y RFC'!C2593</f>
        <v>PIZARRO SANCHEZ MANUEL</v>
      </c>
      <c r="E2593" s="28">
        <f>SUMIFS(Tabla16[TASA 16],Tabla16[NUM],Tabla1[[#This Row],[CODIGO]])</f>
        <v>0</v>
      </c>
      <c r="F2593" s="28">
        <f>SUMIFS(Tabla16[TASA 0%],Tabla16[NUM],Tabla1[[#This Row],[CODIGO]])</f>
        <v>0</v>
      </c>
      <c r="G2593" s="28">
        <f>SUMIFS(Tabla16[[EXENTO ]],Tabla16[NUM],Tabla1[[#This Row],[CODIGO]])</f>
        <v>0</v>
      </c>
      <c r="H2593" s="28">
        <f>SUMIFS(Tabla16[IVA],Tabla16[NUM],Tabla1[[#This Row],[CODIGO]])</f>
        <v>0</v>
      </c>
      <c r="I2593" s="28">
        <f>SUMIFS(Tabla16[ISR RET.],Tabla16[NUM],Tabla1[[#This Row],[CODIGO]])</f>
        <v>0</v>
      </c>
      <c r="J2593" s="28">
        <f>SUMIFS(Tabla16[IVA RET.],Tabla16[NUM],Tabla1[[#This Row],[CODIGO]])</f>
        <v>0</v>
      </c>
      <c r="K2593" t="str">
        <f>FIXED(Tabla1[[#This Row],[TASA 16%]],0)</f>
        <v>0</v>
      </c>
      <c r="L2593" t="str">
        <f>FIXED(Tabla1[[#This Row],[TASA 0%]],0)</f>
        <v>0</v>
      </c>
      <c r="M2593" t="str">
        <f>FIXED(Tabla1[[#This Row],[TASA EXE.]],0)</f>
        <v>0</v>
      </c>
      <c r="N2593" t="str">
        <f>FIXED(Tabla1[[#This Row],[IVA]],0)</f>
        <v>0</v>
      </c>
      <c r="O2593" t="str">
        <f>FIXED(Tabla1[[#This Row],[ISR RET]],0)</f>
        <v>0</v>
      </c>
      <c r="P2593" t="str">
        <f>FIXED(Tabla1[[#This Row],[IVA RET]],0)</f>
        <v>0</v>
      </c>
      <c r="R2593" s="35">
        <f>Tabla1[[#This Row],[TASA 16]]*16%</f>
        <v>0</v>
      </c>
    </row>
    <row r="2594" spans="2:18" x14ac:dyDescent="0.25">
      <c r="B2594" t="str">
        <f>'[1]210 Y RFC'!A2594</f>
        <v>RUPS641111T75</v>
      </c>
      <c r="C2594" t="str">
        <f>'[1]210 Y RFC'!B2594</f>
        <v>210-2591</v>
      </c>
      <c r="D2594" t="str">
        <f>'[1]210 Y RFC'!C2594</f>
        <v>RUVALCABA PEREZ SALVADOR</v>
      </c>
      <c r="E2594" s="28">
        <f>SUMIFS(Tabla16[TASA 16],Tabla16[NUM],Tabla1[[#This Row],[CODIGO]])</f>
        <v>0</v>
      </c>
      <c r="F2594" s="28">
        <f>SUMIFS(Tabla16[TASA 0%],Tabla16[NUM],Tabla1[[#This Row],[CODIGO]])</f>
        <v>0</v>
      </c>
      <c r="G2594" s="28">
        <f>SUMIFS(Tabla16[[EXENTO ]],Tabla16[NUM],Tabla1[[#This Row],[CODIGO]])</f>
        <v>0</v>
      </c>
      <c r="H2594" s="28">
        <f>SUMIFS(Tabla16[IVA],Tabla16[NUM],Tabla1[[#This Row],[CODIGO]])</f>
        <v>0</v>
      </c>
      <c r="I2594" s="28">
        <f>SUMIFS(Tabla16[ISR RET.],Tabla16[NUM],Tabla1[[#This Row],[CODIGO]])</f>
        <v>0</v>
      </c>
      <c r="J2594" s="28">
        <f>SUMIFS(Tabla16[IVA RET.],Tabla16[NUM],Tabla1[[#This Row],[CODIGO]])</f>
        <v>0</v>
      </c>
      <c r="K2594" t="str">
        <f>FIXED(Tabla1[[#This Row],[TASA 16%]],0)</f>
        <v>0</v>
      </c>
      <c r="L2594" t="str">
        <f>FIXED(Tabla1[[#This Row],[TASA 0%]],0)</f>
        <v>0</v>
      </c>
      <c r="M2594" t="str">
        <f>FIXED(Tabla1[[#This Row],[TASA EXE.]],0)</f>
        <v>0</v>
      </c>
      <c r="N2594" t="str">
        <f>FIXED(Tabla1[[#This Row],[IVA]],0)</f>
        <v>0</v>
      </c>
      <c r="O2594" t="str">
        <f>FIXED(Tabla1[[#This Row],[ISR RET]],0)</f>
        <v>0</v>
      </c>
      <c r="P2594" t="str">
        <f>FIXED(Tabla1[[#This Row],[IVA RET]],0)</f>
        <v>0</v>
      </c>
      <c r="R2594" s="35">
        <f>Tabla1[[#This Row],[TASA 16]]*16%</f>
        <v>0</v>
      </c>
    </row>
    <row r="2595" spans="2:18" x14ac:dyDescent="0.25">
      <c r="B2595" t="str">
        <f>'[1]210 Y RFC'!A2595</f>
        <v>MMA840229M99</v>
      </c>
      <c r="C2595" t="str">
        <f>'[1]210 Y RFC'!B2595</f>
        <v>210-2592</v>
      </c>
      <c r="D2595" t="str">
        <f>'[1]210 Y RFC'!C2595</f>
        <v>METALES MARCHINA SA DE CV</v>
      </c>
      <c r="E2595" s="28">
        <f>SUMIFS(Tabla16[TASA 16],Tabla16[NUM],Tabla1[[#This Row],[CODIGO]])</f>
        <v>0</v>
      </c>
      <c r="F2595" s="28">
        <f>SUMIFS(Tabla16[TASA 0%],Tabla16[NUM],Tabla1[[#This Row],[CODIGO]])</f>
        <v>0</v>
      </c>
      <c r="G2595" s="28">
        <f>SUMIFS(Tabla16[[EXENTO ]],Tabla16[NUM],Tabla1[[#This Row],[CODIGO]])</f>
        <v>0</v>
      </c>
      <c r="H2595" s="28">
        <f>SUMIFS(Tabla16[IVA],Tabla16[NUM],Tabla1[[#This Row],[CODIGO]])</f>
        <v>0</v>
      </c>
      <c r="I2595" s="28">
        <f>SUMIFS(Tabla16[ISR RET.],Tabla16[NUM],Tabla1[[#This Row],[CODIGO]])</f>
        <v>0</v>
      </c>
      <c r="J2595" s="28">
        <f>SUMIFS(Tabla16[IVA RET.],Tabla16[NUM],Tabla1[[#This Row],[CODIGO]])</f>
        <v>0</v>
      </c>
      <c r="K2595" t="str">
        <f>FIXED(Tabla1[[#This Row],[TASA 16%]],0)</f>
        <v>0</v>
      </c>
      <c r="L2595" t="str">
        <f>FIXED(Tabla1[[#This Row],[TASA 0%]],0)</f>
        <v>0</v>
      </c>
      <c r="M2595" t="str">
        <f>FIXED(Tabla1[[#This Row],[TASA EXE.]],0)</f>
        <v>0</v>
      </c>
      <c r="N2595" t="str">
        <f>FIXED(Tabla1[[#This Row],[IVA]],0)</f>
        <v>0</v>
      </c>
      <c r="O2595" t="str">
        <f>FIXED(Tabla1[[#This Row],[ISR RET]],0)</f>
        <v>0</v>
      </c>
      <c r="P2595" t="str">
        <f>FIXED(Tabla1[[#This Row],[IVA RET]],0)</f>
        <v>0</v>
      </c>
      <c r="R2595" s="35">
        <f>Tabla1[[#This Row],[TASA 16]]*16%</f>
        <v>0</v>
      </c>
    </row>
    <row r="2596" spans="2:18" x14ac:dyDescent="0.25">
      <c r="B2596" t="str">
        <f>'[1]210 Y RFC'!A2596</f>
        <v>CAL1201051V4</v>
      </c>
      <c r="C2596" t="str">
        <f>'[1]210 Y RFC'!B2596</f>
        <v>210-2593</v>
      </c>
      <c r="D2596" t="str">
        <f>'[1]210 Y RFC'!C2596</f>
        <v>COMERCIALIZADORA ALZATERRA S DE RL DE CV</v>
      </c>
      <c r="E2596" s="28">
        <f>SUMIFS(Tabla16[TASA 16],Tabla16[NUM],Tabla1[[#This Row],[CODIGO]])</f>
        <v>0</v>
      </c>
      <c r="F2596" s="28">
        <f>SUMIFS(Tabla16[TASA 0%],Tabla16[NUM],Tabla1[[#This Row],[CODIGO]])</f>
        <v>0</v>
      </c>
      <c r="G2596" s="28">
        <f>SUMIFS(Tabla16[[EXENTO ]],Tabla16[NUM],Tabla1[[#This Row],[CODIGO]])</f>
        <v>0</v>
      </c>
      <c r="H2596" s="28">
        <f>SUMIFS(Tabla16[IVA],Tabla16[NUM],Tabla1[[#This Row],[CODIGO]])</f>
        <v>0</v>
      </c>
      <c r="I2596" s="28">
        <f>SUMIFS(Tabla16[ISR RET.],Tabla16[NUM],Tabla1[[#This Row],[CODIGO]])</f>
        <v>0</v>
      </c>
      <c r="J2596" s="28">
        <f>SUMIFS(Tabla16[IVA RET.],Tabla16[NUM],Tabla1[[#This Row],[CODIGO]])</f>
        <v>0</v>
      </c>
      <c r="K2596" t="str">
        <f>FIXED(Tabla1[[#This Row],[TASA 16%]],0)</f>
        <v>0</v>
      </c>
      <c r="L2596" t="str">
        <f>FIXED(Tabla1[[#This Row],[TASA 0%]],0)</f>
        <v>0</v>
      </c>
      <c r="M2596" t="str">
        <f>FIXED(Tabla1[[#This Row],[TASA EXE.]],0)</f>
        <v>0</v>
      </c>
      <c r="N2596" t="str">
        <f>FIXED(Tabla1[[#This Row],[IVA]],0)</f>
        <v>0</v>
      </c>
      <c r="O2596" t="str">
        <f>FIXED(Tabla1[[#This Row],[ISR RET]],0)</f>
        <v>0</v>
      </c>
      <c r="P2596" t="str">
        <f>FIXED(Tabla1[[#This Row],[IVA RET]],0)</f>
        <v>0</v>
      </c>
      <c r="R2596" s="35">
        <f>Tabla1[[#This Row],[TASA 16]]*16%</f>
        <v>0</v>
      </c>
    </row>
    <row r="2597" spans="2:18" x14ac:dyDescent="0.25">
      <c r="B2597" t="str">
        <f>'[1]210 Y RFC'!A2597</f>
        <v>AMI130725S30</v>
      </c>
      <c r="C2597" t="str">
        <f>'[1]210 Y RFC'!B2597</f>
        <v>210-2594</v>
      </c>
      <c r="D2597" t="str">
        <f>'[1]210 Y RFC'!C2597</f>
        <v>ALMA MISSION SA DE CV</v>
      </c>
      <c r="E2597" s="28">
        <f>SUMIFS(Tabla16[TASA 16],Tabla16[NUM],Tabla1[[#This Row],[CODIGO]])</f>
        <v>0</v>
      </c>
      <c r="F2597" s="28">
        <f>SUMIFS(Tabla16[TASA 0%],Tabla16[NUM],Tabla1[[#This Row],[CODIGO]])</f>
        <v>0</v>
      </c>
      <c r="G2597" s="28">
        <f>SUMIFS(Tabla16[[EXENTO ]],Tabla16[NUM],Tabla1[[#This Row],[CODIGO]])</f>
        <v>0</v>
      </c>
      <c r="H2597" s="28">
        <f>SUMIFS(Tabla16[IVA],Tabla16[NUM],Tabla1[[#This Row],[CODIGO]])</f>
        <v>0</v>
      </c>
      <c r="I2597" s="28">
        <f>SUMIFS(Tabla16[ISR RET.],Tabla16[NUM],Tabla1[[#This Row],[CODIGO]])</f>
        <v>0</v>
      </c>
      <c r="J2597" s="28">
        <f>SUMIFS(Tabla16[IVA RET.],Tabla16[NUM],Tabla1[[#This Row],[CODIGO]])</f>
        <v>0</v>
      </c>
      <c r="K2597" t="str">
        <f>FIXED(Tabla1[[#This Row],[TASA 16%]],0)</f>
        <v>0</v>
      </c>
      <c r="L2597" t="str">
        <f>FIXED(Tabla1[[#This Row],[TASA 0%]],0)</f>
        <v>0</v>
      </c>
      <c r="M2597" t="str">
        <f>FIXED(Tabla1[[#This Row],[TASA EXE.]],0)</f>
        <v>0</v>
      </c>
      <c r="N2597" t="str">
        <f>FIXED(Tabla1[[#This Row],[IVA]],0)</f>
        <v>0</v>
      </c>
      <c r="O2597" t="str">
        <f>FIXED(Tabla1[[#This Row],[ISR RET]],0)</f>
        <v>0</v>
      </c>
      <c r="P2597" t="str">
        <f>FIXED(Tabla1[[#This Row],[IVA RET]],0)</f>
        <v>0</v>
      </c>
      <c r="R2597" s="35">
        <f>Tabla1[[#This Row],[TASA 16]]*16%</f>
        <v>0</v>
      </c>
    </row>
    <row r="2598" spans="2:18" x14ac:dyDescent="0.25">
      <c r="B2598" t="str">
        <f>'[1]210 Y RFC'!A2598</f>
        <v>PERJ6003125B7</v>
      </c>
      <c r="C2598" t="str">
        <f>'[1]210 Y RFC'!B2598</f>
        <v>210-2595</v>
      </c>
      <c r="D2598" t="str">
        <f>'[1]210 Y RFC'!C2598</f>
        <v>PEREZ RAMIREZ JORGE</v>
      </c>
      <c r="E2598" s="28">
        <f>SUMIFS(Tabla16[TASA 16],Tabla16[NUM],Tabla1[[#This Row],[CODIGO]])</f>
        <v>0</v>
      </c>
      <c r="F2598" s="28">
        <f>SUMIFS(Tabla16[TASA 0%],Tabla16[NUM],Tabla1[[#This Row],[CODIGO]])</f>
        <v>0</v>
      </c>
      <c r="G2598" s="28">
        <f>SUMIFS(Tabla16[[EXENTO ]],Tabla16[NUM],Tabla1[[#This Row],[CODIGO]])</f>
        <v>0</v>
      </c>
      <c r="H2598" s="28">
        <f>SUMIFS(Tabla16[IVA],Tabla16[NUM],Tabla1[[#This Row],[CODIGO]])</f>
        <v>0</v>
      </c>
      <c r="I2598" s="28">
        <f>SUMIFS(Tabla16[ISR RET.],Tabla16[NUM],Tabla1[[#This Row],[CODIGO]])</f>
        <v>0</v>
      </c>
      <c r="J2598" s="28">
        <f>SUMIFS(Tabla16[IVA RET.],Tabla16[NUM],Tabla1[[#This Row],[CODIGO]])</f>
        <v>0</v>
      </c>
      <c r="K2598" t="str">
        <f>FIXED(Tabla1[[#This Row],[TASA 16%]],0)</f>
        <v>0</v>
      </c>
      <c r="L2598" t="str">
        <f>FIXED(Tabla1[[#This Row],[TASA 0%]],0)</f>
        <v>0</v>
      </c>
      <c r="M2598" t="str">
        <f>FIXED(Tabla1[[#This Row],[TASA EXE.]],0)</f>
        <v>0</v>
      </c>
      <c r="N2598" t="str">
        <f>FIXED(Tabla1[[#This Row],[IVA]],0)</f>
        <v>0</v>
      </c>
      <c r="O2598" t="str">
        <f>FIXED(Tabla1[[#This Row],[ISR RET]],0)</f>
        <v>0</v>
      </c>
      <c r="P2598" t="str">
        <f>FIXED(Tabla1[[#This Row],[IVA RET]],0)</f>
        <v>0</v>
      </c>
      <c r="R2598" s="35">
        <f>Tabla1[[#This Row],[TASA 16]]*16%</f>
        <v>0</v>
      </c>
    </row>
    <row r="2599" spans="2:18" x14ac:dyDescent="0.25">
      <c r="B2599" t="str">
        <f>'[1]210 Y RFC'!A2599</f>
        <v>ESG810511HT6</v>
      </c>
      <c r="C2599" t="str">
        <f>'[1]210 Y RFC'!B2599</f>
        <v>210-2596</v>
      </c>
      <c r="D2599" t="str">
        <f>'[1]210 Y RFC'!C2599</f>
        <v>ELECTRONICA STEREN DE GUADALAJARA SA DE CV</v>
      </c>
      <c r="E2599" s="28">
        <f>SUMIFS(Tabla16[TASA 16],Tabla16[NUM],Tabla1[[#This Row],[CODIGO]])</f>
        <v>0</v>
      </c>
      <c r="F2599" s="28">
        <f>SUMIFS(Tabla16[TASA 0%],Tabla16[NUM],Tabla1[[#This Row],[CODIGO]])</f>
        <v>0</v>
      </c>
      <c r="G2599" s="28">
        <f>SUMIFS(Tabla16[[EXENTO ]],Tabla16[NUM],Tabla1[[#This Row],[CODIGO]])</f>
        <v>0</v>
      </c>
      <c r="H2599" s="28">
        <f>SUMIFS(Tabla16[IVA],Tabla16[NUM],Tabla1[[#This Row],[CODIGO]])</f>
        <v>0</v>
      </c>
      <c r="I2599" s="28">
        <f>SUMIFS(Tabla16[ISR RET.],Tabla16[NUM],Tabla1[[#This Row],[CODIGO]])</f>
        <v>0</v>
      </c>
      <c r="J2599" s="28">
        <f>SUMIFS(Tabla16[IVA RET.],Tabla16[NUM],Tabla1[[#This Row],[CODIGO]])</f>
        <v>0</v>
      </c>
      <c r="K2599" t="str">
        <f>FIXED(Tabla1[[#This Row],[TASA 16%]],0)</f>
        <v>0</v>
      </c>
      <c r="L2599" t="str">
        <f>FIXED(Tabla1[[#This Row],[TASA 0%]],0)</f>
        <v>0</v>
      </c>
      <c r="M2599" t="str">
        <f>FIXED(Tabla1[[#This Row],[TASA EXE.]],0)</f>
        <v>0</v>
      </c>
      <c r="N2599" t="str">
        <f>FIXED(Tabla1[[#This Row],[IVA]],0)</f>
        <v>0</v>
      </c>
      <c r="O2599" t="str">
        <f>FIXED(Tabla1[[#This Row],[ISR RET]],0)</f>
        <v>0</v>
      </c>
      <c r="P2599" t="str">
        <f>FIXED(Tabla1[[#This Row],[IVA RET]],0)</f>
        <v>0</v>
      </c>
      <c r="R2599" s="35">
        <f>Tabla1[[#This Row],[TASA 16]]*16%</f>
        <v>0</v>
      </c>
    </row>
    <row r="2600" spans="2:18" x14ac:dyDescent="0.25">
      <c r="B2600" t="str">
        <f>'[1]210 Y RFC'!A2600</f>
        <v>TEGM6705256D9</v>
      </c>
      <c r="C2600" t="str">
        <f>'[1]210 Y RFC'!B2600</f>
        <v>210-2597</v>
      </c>
      <c r="D2600" t="str">
        <f>'[1]210 Y RFC'!C2600</f>
        <v>TEJEDA GUERRERO MARTIN</v>
      </c>
      <c r="E2600" s="28">
        <f>SUMIFS(Tabla16[TASA 16],Tabla16[NUM],Tabla1[[#This Row],[CODIGO]])</f>
        <v>0</v>
      </c>
      <c r="F2600" s="28">
        <f>SUMIFS(Tabla16[TASA 0%],Tabla16[NUM],Tabla1[[#This Row],[CODIGO]])</f>
        <v>0</v>
      </c>
      <c r="G2600" s="28">
        <f>SUMIFS(Tabla16[[EXENTO ]],Tabla16[NUM],Tabla1[[#This Row],[CODIGO]])</f>
        <v>0</v>
      </c>
      <c r="H2600" s="28">
        <f>SUMIFS(Tabla16[IVA],Tabla16[NUM],Tabla1[[#This Row],[CODIGO]])</f>
        <v>0</v>
      </c>
      <c r="I2600" s="28">
        <f>SUMIFS(Tabla16[ISR RET.],Tabla16[NUM],Tabla1[[#This Row],[CODIGO]])</f>
        <v>0</v>
      </c>
      <c r="J2600" s="28">
        <f>SUMIFS(Tabla16[IVA RET.],Tabla16[NUM],Tabla1[[#This Row],[CODIGO]])</f>
        <v>0</v>
      </c>
      <c r="K2600" t="str">
        <f>FIXED(Tabla1[[#This Row],[TASA 16%]],0)</f>
        <v>0</v>
      </c>
      <c r="L2600" t="str">
        <f>FIXED(Tabla1[[#This Row],[TASA 0%]],0)</f>
        <v>0</v>
      </c>
      <c r="M2600" t="str">
        <f>FIXED(Tabla1[[#This Row],[TASA EXE.]],0)</f>
        <v>0</v>
      </c>
      <c r="N2600" t="str">
        <f>FIXED(Tabla1[[#This Row],[IVA]],0)</f>
        <v>0</v>
      </c>
      <c r="O2600" t="str">
        <f>FIXED(Tabla1[[#This Row],[ISR RET]],0)</f>
        <v>0</v>
      </c>
      <c r="P2600" t="str">
        <f>FIXED(Tabla1[[#This Row],[IVA RET]],0)</f>
        <v>0</v>
      </c>
      <c r="R2600" s="35">
        <f>Tabla1[[#This Row],[TASA 16]]*16%</f>
        <v>0</v>
      </c>
    </row>
    <row r="2601" spans="2:18" x14ac:dyDescent="0.25">
      <c r="B2601" t="str">
        <f>'[1]210 Y RFC'!A2601</f>
        <v>VAGC750628557</v>
      </c>
      <c r="C2601" t="str">
        <f>'[1]210 Y RFC'!B2601</f>
        <v>210-2598</v>
      </c>
      <c r="D2601" t="str">
        <f>'[1]210 Y RFC'!C2601</f>
        <v>VARELA GOMEZ CESAR OCTAVIO</v>
      </c>
      <c r="E2601" s="28">
        <f>SUMIFS(Tabla16[TASA 16],Tabla16[NUM],Tabla1[[#This Row],[CODIGO]])</f>
        <v>0</v>
      </c>
      <c r="F2601" s="28">
        <f>SUMIFS(Tabla16[TASA 0%],Tabla16[NUM],Tabla1[[#This Row],[CODIGO]])</f>
        <v>0</v>
      </c>
      <c r="G2601" s="28">
        <f>SUMIFS(Tabla16[[EXENTO ]],Tabla16[NUM],Tabla1[[#This Row],[CODIGO]])</f>
        <v>0</v>
      </c>
      <c r="H2601" s="28">
        <f>SUMIFS(Tabla16[IVA],Tabla16[NUM],Tabla1[[#This Row],[CODIGO]])</f>
        <v>0</v>
      </c>
      <c r="I2601" s="28">
        <f>SUMIFS(Tabla16[ISR RET.],Tabla16[NUM],Tabla1[[#This Row],[CODIGO]])</f>
        <v>0</v>
      </c>
      <c r="J2601" s="28">
        <f>SUMIFS(Tabla16[IVA RET.],Tabla16[NUM],Tabla1[[#This Row],[CODIGO]])</f>
        <v>0</v>
      </c>
      <c r="K2601" t="str">
        <f>FIXED(Tabla1[[#This Row],[TASA 16%]],0)</f>
        <v>0</v>
      </c>
      <c r="L2601" t="str">
        <f>FIXED(Tabla1[[#This Row],[TASA 0%]],0)</f>
        <v>0</v>
      </c>
      <c r="M2601" t="str">
        <f>FIXED(Tabla1[[#This Row],[TASA EXE.]],0)</f>
        <v>0</v>
      </c>
      <c r="N2601" t="str">
        <f>FIXED(Tabla1[[#This Row],[IVA]],0)</f>
        <v>0</v>
      </c>
      <c r="O2601" t="str">
        <f>FIXED(Tabla1[[#This Row],[ISR RET]],0)</f>
        <v>0</v>
      </c>
      <c r="P2601" t="str">
        <f>FIXED(Tabla1[[#This Row],[IVA RET]],0)</f>
        <v>0</v>
      </c>
      <c r="R2601" s="35">
        <f>Tabla1[[#This Row],[TASA 16]]*16%</f>
        <v>0</v>
      </c>
    </row>
    <row r="2602" spans="2:18" x14ac:dyDescent="0.25">
      <c r="B2602" t="str">
        <f>'[1]210 Y RFC'!A2602</f>
        <v>RAVJ910712T21</v>
      </c>
      <c r="C2602" t="str">
        <f>'[1]210 Y RFC'!B2602</f>
        <v>210-2599</v>
      </c>
      <c r="D2602" t="str">
        <f>'[1]210 Y RFC'!C2602</f>
        <v>RAMIREZ VELEZ JACQUELINE JOSEFINA</v>
      </c>
      <c r="E2602" s="28">
        <f>SUMIFS(Tabla16[TASA 16],Tabla16[NUM],Tabla1[[#This Row],[CODIGO]])</f>
        <v>0</v>
      </c>
      <c r="F2602" s="28">
        <f>SUMIFS(Tabla16[TASA 0%],Tabla16[NUM],Tabla1[[#This Row],[CODIGO]])</f>
        <v>0</v>
      </c>
      <c r="G2602" s="28">
        <f>SUMIFS(Tabla16[[EXENTO ]],Tabla16[NUM],Tabla1[[#This Row],[CODIGO]])</f>
        <v>0</v>
      </c>
      <c r="H2602" s="28">
        <f>SUMIFS(Tabla16[IVA],Tabla16[NUM],Tabla1[[#This Row],[CODIGO]])</f>
        <v>0</v>
      </c>
      <c r="I2602" s="28">
        <f>SUMIFS(Tabla16[ISR RET.],Tabla16[NUM],Tabla1[[#This Row],[CODIGO]])</f>
        <v>0</v>
      </c>
      <c r="J2602" s="28">
        <f>SUMIFS(Tabla16[IVA RET.],Tabla16[NUM],Tabla1[[#This Row],[CODIGO]])</f>
        <v>0</v>
      </c>
      <c r="K2602" t="str">
        <f>FIXED(Tabla1[[#This Row],[TASA 16%]],0)</f>
        <v>0</v>
      </c>
      <c r="L2602" t="str">
        <f>FIXED(Tabla1[[#This Row],[TASA 0%]],0)</f>
        <v>0</v>
      </c>
      <c r="M2602" t="str">
        <f>FIXED(Tabla1[[#This Row],[TASA EXE.]],0)</f>
        <v>0</v>
      </c>
      <c r="N2602" t="str">
        <f>FIXED(Tabla1[[#This Row],[IVA]],0)</f>
        <v>0</v>
      </c>
      <c r="O2602" t="str">
        <f>FIXED(Tabla1[[#This Row],[ISR RET]],0)</f>
        <v>0</v>
      </c>
      <c r="P2602" t="str">
        <f>FIXED(Tabla1[[#This Row],[IVA RET]],0)</f>
        <v>0</v>
      </c>
      <c r="R2602" s="35">
        <f>Tabla1[[#This Row],[TASA 16]]*16%</f>
        <v>0</v>
      </c>
    </row>
    <row r="2603" spans="2:18" x14ac:dyDescent="0.25">
      <c r="B2603" t="str">
        <f>'[1]210 Y RFC'!A2603</f>
        <v>POBE8901036BA</v>
      </c>
      <c r="C2603" t="str">
        <f>'[1]210 Y RFC'!B2603</f>
        <v>210-2600</v>
      </c>
      <c r="D2603" t="str">
        <f>'[1]210 Y RFC'!C2603</f>
        <v>PONCE BARBA ELIBORIO</v>
      </c>
      <c r="E2603" s="28">
        <f>SUMIFS(Tabla16[TASA 16],Tabla16[NUM],Tabla1[[#This Row],[CODIGO]])</f>
        <v>0</v>
      </c>
      <c r="F2603" s="28">
        <f>SUMIFS(Tabla16[TASA 0%],Tabla16[NUM],Tabla1[[#This Row],[CODIGO]])</f>
        <v>0</v>
      </c>
      <c r="G2603" s="28">
        <f>SUMIFS(Tabla16[[EXENTO ]],Tabla16[NUM],Tabla1[[#This Row],[CODIGO]])</f>
        <v>0</v>
      </c>
      <c r="H2603" s="28">
        <f>SUMIFS(Tabla16[IVA],Tabla16[NUM],Tabla1[[#This Row],[CODIGO]])</f>
        <v>0</v>
      </c>
      <c r="I2603" s="28">
        <f>SUMIFS(Tabla16[ISR RET.],Tabla16[NUM],Tabla1[[#This Row],[CODIGO]])</f>
        <v>0</v>
      </c>
      <c r="J2603" s="28">
        <f>SUMIFS(Tabla16[IVA RET.],Tabla16[NUM],Tabla1[[#This Row],[CODIGO]])</f>
        <v>0</v>
      </c>
      <c r="K2603" t="str">
        <f>FIXED(Tabla1[[#This Row],[TASA 16%]],0)</f>
        <v>0</v>
      </c>
      <c r="L2603" t="str">
        <f>FIXED(Tabla1[[#This Row],[TASA 0%]],0)</f>
        <v>0</v>
      </c>
      <c r="M2603" t="str">
        <f>FIXED(Tabla1[[#This Row],[TASA EXE.]],0)</f>
        <v>0</v>
      </c>
      <c r="N2603" t="str">
        <f>FIXED(Tabla1[[#This Row],[IVA]],0)</f>
        <v>0</v>
      </c>
      <c r="O2603" t="str">
        <f>FIXED(Tabla1[[#This Row],[ISR RET]],0)</f>
        <v>0</v>
      </c>
      <c r="P2603" t="str">
        <f>FIXED(Tabla1[[#This Row],[IVA RET]],0)</f>
        <v>0</v>
      </c>
      <c r="R2603" s="35">
        <f>Tabla1[[#This Row],[TASA 16]]*16%</f>
        <v>0</v>
      </c>
    </row>
    <row r="2604" spans="2:18" x14ac:dyDescent="0.25">
      <c r="B2604" t="str">
        <f>'[1]210 Y RFC'!A2604</f>
        <v>LPL1304162WA</v>
      </c>
      <c r="C2604" t="str">
        <f>'[1]210 Y RFC'!B2604</f>
        <v>210-2601</v>
      </c>
      <c r="D2604" t="str">
        <f>'[1]210 Y RFC'!C2604</f>
        <v>LOMAR PLASTICS SA DE CV</v>
      </c>
      <c r="E2604" s="28">
        <f>SUMIFS(Tabla16[TASA 16],Tabla16[NUM],Tabla1[[#This Row],[CODIGO]])</f>
        <v>0</v>
      </c>
      <c r="F2604" s="28">
        <f>SUMIFS(Tabla16[TASA 0%],Tabla16[NUM],Tabla1[[#This Row],[CODIGO]])</f>
        <v>0</v>
      </c>
      <c r="G2604" s="28">
        <f>SUMIFS(Tabla16[[EXENTO ]],Tabla16[NUM],Tabla1[[#This Row],[CODIGO]])</f>
        <v>0</v>
      </c>
      <c r="H2604" s="28">
        <f>SUMIFS(Tabla16[IVA],Tabla16[NUM],Tabla1[[#This Row],[CODIGO]])</f>
        <v>0</v>
      </c>
      <c r="I2604" s="28">
        <f>SUMIFS(Tabla16[ISR RET.],Tabla16[NUM],Tabla1[[#This Row],[CODIGO]])</f>
        <v>0</v>
      </c>
      <c r="J2604" s="28">
        <f>SUMIFS(Tabla16[IVA RET.],Tabla16[NUM],Tabla1[[#This Row],[CODIGO]])</f>
        <v>0</v>
      </c>
      <c r="K2604" t="str">
        <f>FIXED(Tabla1[[#This Row],[TASA 16%]],0)</f>
        <v>0</v>
      </c>
      <c r="L2604" t="str">
        <f>FIXED(Tabla1[[#This Row],[TASA 0%]],0)</f>
        <v>0</v>
      </c>
      <c r="M2604" t="str">
        <f>FIXED(Tabla1[[#This Row],[TASA EXE.]],0)</f>
        <v>0</v>
      </c>
      <c r="N2604" t="str">
        <f>FIXED(Tabla1[[#This Row],[IVA]],0)</f>
        <v>0</v>
      </c>
      <c r="O2604" t="str">
        <f>FIXED(Tabla1[[#This Row],[ISR RET]],0)</f>
        <v>0</v>
      </c>
      <c r="P2604" t="str">
        <f>FIXED(Tabla1[[#This Row],[IVA RET]],0)</f>
        <v>0</v>
      </c>
      <c r="R2604" s="35">
        <f>Tabla1[[#This Row],[TASA 16]]*16%</f>
        <v>0</v>
      </c>
    </row>
    <row r="2605" spans="2:18" x14ac:dyDescent="0.25">
      <c r="B2605" t="str">
        <f>'[1]210 Y RFC'!A2605</f>
        <v>LAMC541228ANA</v>
      </c>
      <c r="C2605" t="str">
        <f>'[1]210 Y RFC'!B2605</f>
        <v>210-2602</v>
      </c>
      <c r="D2605" t="str">
        <f>'[1]210 Y RFC'!C2605</f>
        <v>LARA MEDRANO JOSE CARLOS</v>
      </c>
      <c r="E2605" s="28">
        <f>SUMIFS(Tabla16[TASA 16],Tabla16[NUM],Tabla1[[#This Row],[CODIGO]])</f>
        <v>0</v>
      </c>
      <c r="F2605" s="28">
        <f>SUMIFS(Tabla16[TASA 0%],Tabla16[NUM],Tabla1[[#This Row],[CODIGO]])</f>
        <v>0</v>
      </c>
      <c r="G2605" s="28">
        <f>SUMIFS(Tabla16[[EXENTO ]],Tabla16[NUM],Tabla1[[#This Row],[CODIGO]])</f>
        <v>10593.33</v>
      </c>
      <c r="H2605" s="28">
        <f>SUMIFS(Tabla16[IVA],Tabla16[NUM],Tabla1[[#This Row],[CODIGO]])</f>
        <v>0</v>
      </c>
      <c r="I2605" s="28">
        <f>SUMIFS(Tabla16[ISR RET.],Tabla16[NUM],Tabla1[[#This Row],[CODIGO]])</f>
        <v>-1059.33</v>
      </c>
      <c r="J2605" s="28">
        <f>SUMIFS(Tabla16[IVA RET.],Tabla16[NUM],Tabla1[[#This Row],[CODIGO]])</f>
        <v>0</v>
      </c>
      <c r="K2605" t="str">
        <f>FIXED(Tabla1[[#This Row],[TASA 16%]],0)</f>
        <v>0</v>
      </c>
      <c r="L2605" t="str">
        <f>FIXED(Tabla1[[#This Row],[TASA 0%]],0)</f>
        <v>0</v>
      </c>
      <c r="M2605" t="str">
        <f>FIXED(Tabla1[[#This Row],[TASA EXE.]],0)</f>
        <v>10,593</v>
      </c>
      <c r="N2605" t="str">
        <f>FIXED(Tabla1[[#This Row],[IVA]],0)</f>
        <v>0</v>
      </c>
      <c r="O2605" t="str">
        <f>FIXED(Tabla1[[#This Row],[ISR RET]],0)</f>
        <v>-1,059</v>
      </c>
      <c r="P2605" t="str">
        <f>FIXED(Tabla1[[#This Row],[IVA RET]],0)</f>
        <v>0</v>
      </c>
      <c r="R2605" s="35">
        <f>Tabla1[[#This Row],[TASA 16]]*16%</f>
        <v>0</v>
      </c>
    </row>
    <row r="2606" spans="2:18" x14ac:dyDescent="0.25">
      <c r="B2606" t="str">
        <f>'[1]210 Y RFC'!A2606</f>
        <v>DAS9603226E6</v>
      </c>
      <c r="C2606" t="str">
        <f>'[1]210 Y RFC'!B2606</f>
        <v>210-2603</v>
      </c>
      <c r="D2606" t="str">
        <f>'[1]210 Y RFC'!C2606</f>
        <v>DISTRIBUIDORA ABARROTERA SAN JOSE SA DE CV</v>
      </c>
      <c r="E2606" s="28">
        <f>SUMIFS(Tabla16[TASA 16],Tabla16[NUM],Tabla1[[#This Row],[CODIGO]])</f>
        <v>0</v>
      </c>
      <c r="F2606" s="28">
        <f>SUMIFS(Tabla16[TASA 0%],Tabla16[NUM],Tabla1[[#This Row],[CODIGO]])</f>
        <v>0</v>
      </c>
      <c r="G2606" s="28">
        <f>SUMIFS(Tabla16[[EXENTO ]],Tabla16[NUM],Tabla1[[#This Row],[CODIGO]])</f>
        <v>0</v>
      </c>
      <c r="H2606" s="28">
        <f>SUMIFS(Tabla16[IVA],Tabla16[NUM],Tabla1[[#This Row],[CODIGO]])</f>
        <v>0</v>
      </c>
      <c r="I2606" s="28">
        <f>SUMIFS(Tabla16[ISR RET.],Tabla16[NUM],Tabla1[[#This Row],[CODIGO]])</f>
        <v>0</v>
      </c>
      <c r="J2606" s="28">
        <f>SUMIFS(Tabla16[IVA RET.],Tabla16[NUM],Tabla1[[#This Row],[CODIGO]])</f>
        <v>0</v>
      </c>
      <c r="K2606" t="str">
        <f>FIXED(Tabla1[[#This Row],[TASA 16%]],0)</f>
        <v>0</v>
      </c>
      <c r="L2606" t="str">
        <f>FIXED(Tabla1[[#This Row],[TASA 0%]],0)</f>
        <v>0</v>
      </c>
      <c r="M2606" t="str">
        <f>FIXED(Tabla1[[#This Row],[TASA EXE.]],0)</f>
        <v>0</v>
      </c>
      <c r="N2606" t="str">
        <f>FIXED(Tabla1[[#This Row],[IVA]],0)</f>
        <v>0</v>
      </c>
      <c r="O2606" t="str">
        <f>FIXED(Tabla1[[#This Row],[ISR RET]],0)</f>
        <v>0</v>
      </c>
      <c r="P2606" t="str">
        <f>FIXED(Tabla1[[#This Row],[IVA RET]],0)</f>
        <v>0</v>
      </c>
      <c r="R2606" s="35">
        <f>Tabla1[[#This Row],[TASA 16]]*16%</f>
        <v>0</v>
      </c>
    </row>
    <row r="2607" spans="2:18" x14ac:dyDescent="0.25">
      <c r="B2607" t="str">
        <f>'[1]210 Y RFC'!A2607</f>
        <v>AETS680101SS8</v>
      </c>
      <c r="C2607" t="str">
        <f>'[1]210 Y RFC'!B2607</f>
        <v>210-2604</v>
      </c>
      <c r="D2607" t="str">
        <f>'[1]210 Y RFC'!C2607</f>
        <v>ALDRETE DE LA TORRE SERGIO DE JESUS</v>
      </c>
      <c r="E2607" s="28">
        <f>SUMIFS(Tabla16[TASA 16],Tabla16[NUM],Tabla1[[#This Row],[CODIGO]])</f>
        <v>0</v>
      </c>
      <c r="F2607" s="28">
        <f>SUMIFS(Tabla16[TASA 0%],Tabla16[NUM],Tabla1[[#This Row],[CODIGO]])</f>
        <v>0</v>
      </c>
      <c r="G2607" s="28">
        <f>SUMIFS(Tabla16[[EXENTO ]],Tabla16[NUM],Tabla1[[#This Row],[CODIGO]])</f>
        <v>0</v>
      </c>
      <c r="H2607" s="28">
        <f>SUMIFS(Tabla16[IVA],Tabla16[NUM],Tabla1[[#This Row],[CODIGO]])</f>
        <v>0</v>
      </c>
      <c r="I2607" s="28">
        <f>SUMIFS(Tabla16[ISR RET.],Tabla16[NUM],Tabla1[[#This Row],[CODIGO]])</f>
        <v>0</v>
      </c>
      <c r="J2607" s="28">
        <f>SUMIFS(Tabla16[IVA RET.],Tabla16[NUM],Tabla1[[#This Row],[CODIGO]])</f>
        <v>0</v>
      </c>
      <c r="K2607" t="str">
        <f>FIXED(Tabla1[[#This Row],[TASA 16%]],0)</f>
        <v>0</v>
      </c>
      <c r="L2607" t="str">
        <f>FIXED(Tabla1[[#This Row],[TASA 0%]],0)</f>
        <v>0</v>
      </c>
      <c r="M2607" t="str">
        <f>FIXED(Tabla1[[#This Row],[TASA EXE.]],0)</f>
        <v>0</v>
      </c>
      <c r="N2607" t="str">
        <f>FIXED(Tabla1[[#This Row],[IVA]],0)</f>
        <v>0</v>
      </c>
      <c r="O2607" t="str">
        <f>FIXED(Tabla1[[#This Row],[ISR RET]],0)</f>
        <v>0</v>
      </c>
      <c r="P2607" t="str">
        <f>FIXED(Tabla1[[#This Row],[IVA RET]],0)</f>
        <v>0</v>
      </c>
      <c r="R2607" s="35">
        <f>Tabla1[[#This Row],[TASA 16]]*16%</f>
        <v>0</v>
      </c>
    </row>
    <row r="2608" spans="2:18" x14ac:dyDescent="0.25">
      <c r="B2608" t="str">
        <f>'[1]210 Y RFC'!A2608</f>
        <v>NAS110927N4A</v>
      </c>
      <c r="C2608" t="str">
        <f>'[1]210 Y RFC'!B2608</f>
        <v>210-2605</v>
      </c>
      <c r="D2608" t="str">
        <f>'[1]210 Y RFC'!C2608</f>
        <v>NASALUD S DE RL DE CV</v>
      </c>
      <c r="E2608" s="28">
        <f>SUMIFS(Tabla16[TASA 16],Tabla16[NUM],Tabla1[[#This Row],[CODIGO]])</f>
        <v>0</v>
      </c>
      <c r="F2608" s="28">
        <f>SUMIFS(Tabla16[TASA 0%],Tabla16[NUM],Tabla1[[#This Row],[CODIGO]])</f>
        <v>0</v>
      </c>
      <c r="G2608" s="28">
        <f>SUMIFS(Tabla16[[EXENTO ]],Tabla16[NUM],Tabla1[[#This Row],[CODIGO]])</f>
        <v>0</v>
      </c>
      <c r="H2608" s="28">
        <f>SUMIFS(Tabla16[IVA],Tabla16[NUM],Tabla1[[#This Row],[CODIGO]])</f>
        <v>0</v>
      </c>
      <c r="I2608" s="28">
        <f>SUMIFS(Tabla16[ISR RET.],Tabla16[NUM],Tabla1[[#This Row],[CODIGO]])</f>
        <v>0</v>
      </c>
      <c r="J2608" s="28">
        <f>SUMIFS(Tabla16[IVA RET.],Tabla16[NUM],Tabla1[[#This Row],[CODIGO]])</f>
        <v>0</v>
      </c>
      <c r="K2608" t="str">
        <f>FIXED(Tabla1[[#This Row],[TASA 16%]],0)</f>
        <v>0</v>
      </c>
      <c r="L2608" t="str">
        <f>FIXED(Tabla1[[#This Row],[TASA 0%]],0)</f>
        <v>0</v>
      </c>
      <c r="M2608" t="str">
        <f>FIXED(Tabla1[[#This Row],[TASA EXE.]],0)</f>
        <v>0</v>
      </c>
      <c r="N2608" t="str">
        <f>FIXED(Tabla1[[#This Row],[IVA]],0)</f>
        <v>0</v>
      </c>
      <c r="O2608" t="str">
        <f>FIXED(Tabla1[[#This Row],[ISR RET]],0)</f>
        <v>0</v>
      </c>
      <c r="P2608" t="str">
        <f>FIXED(Tabla1[[#This Row],[IVA RET]],0)</f>
        <v>0</v>
      </c>
      <c r="R2608" s="35">
        <f>Tabla1[[#This Row],[TASA 16]]*16%</f>
        <v>0</v>
      </c>
    </row>
    <row r="2609" spans="2:20" x14ac:dyDescent="0.25">
      <c r="B2609" t="str">
        <f>'[1]210 Y RFC'!A2609</f>
        <v>PRO12062898A</v>
      </c>
      <c r="C2609" t="str">
        <f>'[1]210 Y RFC'!B2609</f>
        <v>210-2606</v>
      </c>
      <c r="D2609" t="str">
        <f>'[1]210 Y RFC'!C2609</f>
        <v>PROCHIMEX SA DE CV</v>
      </c>
      <c r="E2609" s="28">
        <f>SUMIFS(Tabla16[TASA 16],Tabla16[NUM],Tabla1[[#This Row],[CODIGO]])</f>
        <v>0</v>
      </c>
      <c r="F2609" s="28">
        <f>SUMIFS(Tabla16[TASA 0%],Tabla16[NUM],Tabla1[[#This Row],[CODIGO]])</f>
        <v>0</v>
      </c>
      <c r="G2609" s="28">
        <f>SUMIFS(Tabla16[[EXENTO ]],Tabla16[NUM],Tabla1[[#This Row],[CODIGO]])</f>
        <v>0</v>
      </c>
      <c r="H2609" s="28">
        <f>SUMIFS(Tabla16[IVA],Tabla16[NUM],Tabla1[[#This Row],[CODIGO]])</f>
        <v>0</v>
      </c>
      <c r="I2609" s="28">
        <f>SUMIFS(Tabla16[ISR RET.],Tabla16[NUM],Tabla1[[#This Row],[CODIGO]])</f>
        <v>0</v>
      </c>
      <c r="J2609" s="28">
        <f>SUMIFS(Tabla16[IVA RET.],Tabla16[NUM],Tabla1[[#This Row],[CODIGO]])</f>
        <v>0</v>
      </c>
      <c r="K2609" t="str">
        <f>FIXED(Tabla1[[#This Row],[TASA 16%]],0)</f>
        <v>0</v>
      </c>
      <c r="L2609" t="str">
        <f>FIXED(Tabla1[[#This Row],[TASA 0%]],0)</f>
        <v>0</v>
      </c>
      <c r="M2609" t="str">
        <f>FIXED(Tabla1[[#This Row],[TASA EXE.]],0)</f>
        <v>0</v>
      </c>
      <c r="N2609" t="str">
        <f>FIXED(Tabla1[[#This Row],[IVA]],0)</f>
        <v>0</v>
      </c>
      <c r="O2609" t="str">
        <f>FIXED(Tabla1[[#This Row],[ISR RET]],0)</f>
        <v>0</v>
      </c>
      <c r="P2609" t="str">
        <f>FIXED(Tabla1[[#This Row],[IVA RET]],0)</f>
        <v>0</v>
      </c>
      <c r="R2609" s="35">
        <f>Tabla1[[#This Row],[TASA 16]]*16%</f>
        <v>0</v>
      </c>
    </row>
    <row r="2610" spans="2:20" x14ac:dyDescent="0.25">
      <c r="B2610" t="str">
        <f>'[1]210 Y RFC'!A2610</f>
        <v>DHDD131021922</v>
      </c>
      <c r="C2610" t="str">
        <f>'[1]210 Y RFC'!B2610</f>
        <v>210-2607</v>
      </c>
      <c r="D2610" t="str">
        <f>'[1]210 Y RFC'!C2610</f>
        <v>HIGIENICOS Y DESECHABLES DE MONTERREY SA DE CV</v>
      </c>
      <c r="E2610" s="28">
        <f>SUMIFS(Tabla16[TASA 16],Tabla16[NUM],Tabla1[[#This Row],[CODIGO]])</f>
        <v>0</v>
      </c>
      <c r="F2610" s="28">
        <f>SUMIFS(Tabla16[TASA 0%],Tabla16[NUM],Tabla1[[#This Row],[CODIGO]])</f>
        <v>0</v>
      </c>
      <c r="G2610" s="28">
        <f>SUMIFS(Tabla16[[EXENTO ]],Tabla16[NUM],Tabla1[[#This Row],[CODIGO]])</f>
        <v>0</v>
      </c>
      <c r="H2610" s="28">
        <f>SUMIFS(Tabla16[IVA],Tabla16[NUM],Tabla1[[#This Row],[CODIGO]])</f>
        <v>0</v>
      </c>
      <c r="I2610" s="28">
        <f>SUMIFS(Tabla16[ISR RET.],Tabla16[NUM],Tabla1[[#This Row],[CODIGO]])</f>
        <v>0</v>
      </c>
      <c r="J2610" s="28">
        <f>SUMIFS(Tabla16[IVA RET.],Tabla16[NUM],Tabla1[[#This Row],[CODIGO]])</f>
        <v>0</v>
      </c>
      <c r="K2610" t="str">
        <f>FIXED(Tabla1[[#This Row],[TASA 16%]],0)</f>
        <v>0</v>
      </c>
      <c r="L2610" t="str">
        <f>FIXED(Tabla1[[#This Row],[TASA 0%]],0)</f>
        <v>0</v>
      </c>
      <c r="M2610" t="str">
        <f>FIXED(Tabla1[[#This Row],[TASA EXE.]],0)</f>
        <v>0</v>
      </c>
      <c r="N2610" t="str">
        <f>FIXED(Tabla1[[#This Row],[IVA]],0)</f>
        <v>0</v>
      </c>
      <c r="O2610" t="str">
        <f>FIXED(Tabla1[[#This Row],[ISR RET]],0)</f>
        <v>0</v>
      </c>
      <c r="P2610" t="str">
        <f>FIXED(Tabla1[[#This Row],[IVA RET]],0)</f>
        <v>0</v>
      </c>
      <c r="R2610" s="35">
        <f>Tabla1[[#This Row],[TASA 16]]*16%</f>
        <v>0</v>
      </c>
    </row>
    <row r="2611" spans="2:20" x14ac:dyDescent="0.25">
      <c r="B2611" t="str">
        <f>'[1]210 Y RFC'!A2611</f>
        <v>RNY9510248M8</v>
      </c>
      <c r="C2611" t="str">
        <f>'[1]210 Y RFC'!B2611</f>
        <v>210-2608</v>
      </c>
      <c r="D2611" t="str">
        <f>'[1]210 Y RFC'!C2611</f>
        <v>REPRESENTACIONES NYJISA SA DE CV</v>
      </c>
      <c r="E2611" s="28">
        <f>SUMIFS(Tabla16[TASA 16],Tabla16[NUM],Tabla1[[#This Row],[CODIGO]])</f>
        <v>0</v>
      </c>
      <c r="F2611" s="28">
        <f>SUMIFS(Tabla16[TASA 0%],Tabla16[NUM],Tabla1[[#This Row],[CODIGO]])</f>
        <v>0</v>
      </c>
      <c r="G2611" s="28">
        <f>SUMIFS(Tabla16[[EXENTO ]],Tabla16[NUM],Tabla1[[#This Row],[CODIGO]])</f>
        <v>0</v>
      </c>
      <c r="H2611" s="28">
        <f>SUMIFS(Tabla16[IVA],Tabla16[NUM],Tabla1[[#This Row],[CODIGO]])</f>
        <v>0</v>
      </c>
      <c r="I2611" s="28">
        <f>SUMIFS(Tabla16[ISR RET.],Tabla16[NUM],Tabla1[[#This Row],[CODIGO]])</f>
        <v>0</v>
      </c>
      <c r="J2611" s="28">
        <f>SUMIFS(Tabla16[IVA RET.],Tabla16[NUM],Tabla1[[#This Row],[CODIGO]])</f>
        <v>0</v>
      </c>
      <c r="K2611" t="str">
        <f>FIXED(Tabla1[[#This Row],[TASA 16%]],0)</f>
        <v>0</v>
      </c>
      <c r="L2611" t="str">
        <f>FIXED(Tabla1[[#This Row],[TASA 0%]],0)</f>
        <v>0</v>
      </c>
      <c r="M2611" t="str">
        <f>FIXED(Tabla1[[#This Row],[TASA EXE.]],0)</f>
        <v>0</v>
      </c>
      <c r="N2611" t="str">
        <f>FIXED(Tabla1[[#This Row],[IVA]],0)</f>
        <v>0</v>
      </c>
      <c r="O2611" t="str">
        <f>FIXED(Tabla1[[#This Row],[ISR RET]],0)</f>
        <v>0</v>
      </c>
      <c r="P2611" t="str">
        <f>FIXED(Tabla1[[#This Row],[IVA RET]],0)</f>
        <v>0</v>
      </c>
      <c r="R2611" s="35">
        <f>Tabla1[[#This Row],[TASA 16]]*16%</f>
        <v>0</v>
      </c>
    </row>
    <row r="2612" spans="2:20" x14ac:dyDescent="0.25">
      <c r="B2612" t="str">
        <f>'[1]210 Y RFC'!A2612</f>
        <v>BAGC721109B65</v>
      </c>
      <c r="C2612" t="str">
        <f>'[1]210 Y RFC'!B2612</f>
        <v>210-2609</v>
      </c>
      <c r="D2612" t="str">
        <f>'[1]210 Y RFC'!C2612</f>
        <v>BARAJAS GONZALEZ CARLOS FRANCISCO</v>
      </c>
      <c r="E2612" s="28">
        <f>SUMIFS(Tabla16[TASA 16],Tabla16[NUM],Tabla1[[#This Row],[CODIGO]])</f>
        <v>0</v>
      </c>
      <c r="F2612" s="28">
        <f>SUMIFS(Tabla16[TASA 0%],Tabla16[NUM],Tabla1[[#This Row],[CODIGO]])</f>
        <v>0</v>
      </c>
      <c r="G2612" s="28">
        <f>SUMIFS(Tabla16[[EXENTO ]],Tabla16[NUM],Tabla1[[#This Row],[CODIGO]])</f>
        <v>0</v>
      </c>
      <c r="H2612" s="28">
        <f>SUMIFS(Tabla16[IVA],Tabla16[NUM],Tabla1[[#This Row],[CODIGO]])</f>
        <v>0</v>
      </c>
      <c r="I2612" s="28">
        <f>SUMIFS(Tabla16[ISR RET.],Tabla16[NUM],Tabla1[[#This Row],[CODIGO]])</f>
        <v>0</v>
      </c>
      <c r="J2612" s="28">
        <f>SUMIFS(Tabla16[IVA RET.],Tabla16[NUM],Tabla1[[#This Row],[CODIGO]])</f>
        <v>0</v>
      </c>
      <c r="K2612" t="str">
        <f>FIXED(Tabla1[[#This Row],[TASA 16%]],0)</f>
        <v>0</v>
      </c>
      <c r="L2612" t="str">
        <f>FIXED(Tabla1[[#This Row],[TASA 0%]],0)</f>
        <v>0</v>
      </c>
      <c r="M2612" t="str">
        <f>FIXED(Tabla1[[#This Row],[TASA EXE.]],0)</f>
        <v>0</v>
      </c>
      <c r="N2612" t="str">
        <f>FIXED(Tabla1[[#This Row],[IVA]],0)</f>
        <v>0</v>
      </c>
      <c r="O2612" t="str">
        <f>FIXED(Tabla1[[#This Row],[ISR RET]],0)</f>
        <v>0</v>
      </c>
      <c r="P2612" t="str">
        <f>FIXED(Tabla1[[#This Row],[IVA RET]],0)</f>
        <v>0</v>
      </c>
      <c r="R2612" s="35">
        <f>Tabla1[[#This Row],[TASA 16]]*16%</f>
        <v>0</v>
      </c>
    </row>
    <row r="2613" spans="2:20" x14ac:dyDescent="0.25">
      <c r="B2613" t="str">
        <f>'[1]210 Y RFC'!A2613</f>
        <v>TOHM610723C81</v>
      </c>
      <c r="C2613" t="str">
        <f>'[1]210 Y RFC'!B2613</f>
        <v>210-2610</v>
      </c>
      <c r="D2613" t="str">
        <f>'[1]210 Y RFC'!C2613</f>
        <v>DE LA TORRE HERNANDEZ MA DE LOS ANGELES</v>
      </c>
      <c r="E2613" s="28">
        <f>SUMIFS(Tabla16[TASA 16],Tabla16[NUM],Tabla1[[#This Row],[CODIGO]])</f>
        <v>0</v>
      </c>
      <c r="F2613" s="28">
        <f>SUMIFS(Tabla16[TASA 0%],Tabla16[NUM],Tabla1[[#This Row],[CODIGO]])</f>
        <v>0</v>
      </c>
      <c r="G2613" s="28">
        <f>SUMIFS(Tabla16[[EXENTO ]],Tabla16[NUM],Tabla1[[#This Row],[CODIGO]])</f>
        <v>0</v>
      </c>
      <c r="H2613" s="28">
        <f>SUMIFS(Tabla16[IVA],Tabla16[NUM],Tabla1[[#This Row],[CODIGO]])</f>
        <v>0</v>
      </c>
      <c r="I2613" s="28">
        <f>SUMIFS(Tabla16[ISR RET.],Tabla16[NUM],Tabla1[[#This Row],[CODIGO]])</f>
        <v>0</v>
      </c>
      <c r="J2613" s="28">
        <f>SUMIFS(Tabla16[IVA RET.],Tabla16[NUM],Tabla1[[#This Row],[CODIGO]])</f>
        <v>0</v>
      </c>
      <c r="K2613" t="str">
        <f>FIXED(Tabla1[[#This Row],[TASA 16%]],0)</f>
        <v>0</v>
      </c>
      <c r="L2613" t="str">
        <f>FIXED(Tabla1[[#This Row],[TASA 0%]],0)</f>
        <v>0</v>
      </c>
      <c r="M2613" t="str">
        <f>FIXED(Tabla1[[#This Row],[TASA EXE.]],0)</f>
        <v>0</v>
      </c>
      <c r="N2613" t="str">
        <f>FIXED(Tabla1[[#This Row],[IVA]],0)</f>
        <v>0</v>
      </c>
      <c r="O2613" t="str">
        <f>FIXED(Tabla1[[#This Row],[ISR RET]],0)</f>
        <v>0</v>
      </c>
      <c r="P2613" t="str">
        <f>FIXED(Tabla1[[#This Row],[IVA RET]],0)</f>
        <v>0</v>
      </c>
      <c r="R2613" s="35">
        <f>Tabla1[[#This Row],[TASA 16]]*16%</f>
        <v>0</v>
      </c>
    </row>
    <row r="2614" spans="2:20" x14ac:dyDescent="0.25">
      <c r="B2614" t="str">
        <f>'[1]210 Y RFC'!A2614</f>
        <v>ROBC7110215U4</v>
      </c>
      <c r="C2614" t="str">
        <f>'[1]210 Y RFC'!B2614</f>
        <v>210-2611</v>
      </c>
      <c r="D2614" t="str">
        <f>'[1]210 Y RFC'!C2614</f>
        <v>RODRIGUEZ BUSTOS CARLOS ERNESTO</v>
      </c>
      <c r="E2614" s="28">
        <f>SUMIFS(Tabla16[TASA 16],Tabla16[NUM],Tabla1[[#This Row],[CODIGO]])</f>
        <v>0</v>
      </c>
      <c r="F2614" s="28">
        <f>SUMIFS(Tabla16[TASA 0%],Tabla16[NUM],Tabla1[[#This Row],[CODIGO]])</f>
        <v>0</v>
      </c>
      <c r="G2614" s="28">
        <f>SUMIFS(Tabla16[[EXENTO ]],Tabla16[NUM],Tabla1[[#This Row],[CODIGO]])</f>
        <v>0</v>
      </c>
      <c r="H2614" s="28">
        <f>SUMIFS(Tabla16[IVA],Tabla16[NUM],Tabla1[[#This Row],[CODIGO]])</f>
        <v>0</v>
      </c>
      <c r="I2614" s="28">
        <f>SUMIFS(Tabla16[ISR RET.],Tabla16[NUM],Tabla1[[#This Row],[CODIGO]])</f>
        <v>0</v>
      </c>
      <c r="J2614" s="28">
        <f>SUMIFS(Tabla16[IVA RET.],Tabla16[NUM],Tabla1[[#This Row],[CODIGO]])</f>
        <v>0</v>
      </c>
      <c r="K2614" t="str">
        <f>FIXED(Tabla1[[#This Row],[TASA 16%]],0)</f>
        <v>0</v>
      </c>
      <c r="L2614" t="str">
        <f>FIXED(Tabla1[[#This Row],[TASA 0%]],0)</f>
        <v>0</v>
      </c>
      <c r="M2614" t="str">
        <f>FIXED(Tabla1[[#This Row],[TASA EXE.]],0)</f>
        <v>0</v>
      </c>
      <c r="N2614" t="str">
        <f>FIXED(Tabla1[[#This Row],[IVA]],0)</f>
        <v>0</v>
      </c>
      <c r="O2614" t="str">
        <f>FIXED(Tabla1[[#This Row],[ISR RET]],0)</f>
        <v>0</v>
      </c>
      <c r="P2614" t="str">
        <f>FIXED(Tabla1[[#This Row],[IVA RET]],0)</f>
        <v>0</v>
      </c>
      <c r="R2614" s="35">
        <f>Tabla1[[#This Row],[TASA 16]]*16%</f>
        <v>0</v>
      </c>
    </row>
    <row r="2615" spans="2:20" x14ac:dyDescent="0.25">
      <c r="B2615" t="str">
        <f>'[1]210 Y RFC'!A2615</f>
        <v>ACT6808066SA</v>
      </c>
      <c r="C2615" t="str">
        <f>'[1]210 Y RFC'!B2615</f>
        <v>210-2612</v>
      </c>
      <c r="D2615" t="str">
        <f>'[1]210 Y RFC'!C2615</f>
        <v>AUTOTRANSPORTES DE CARGA TRESGUERRAS SA DE CV</v>
      </c>
      <c r="E2615" s="28">
        <f>SUMIFS(Tabla16[TASA 16],Tabla16[NUM],Tabla1[[#This Row],[CODIGO]])</f>
        <v>0</v>
      </c>
      <c r="F2615" s="28">
        <f>SUMIFS(Tabla16[TASA 0%],Tabla16[NUM],Tabla1[[#This Row],[CODIGO]])</f>
        <v>0</v>
      </c>
      <c r="G2615" s="28">
        <f>SUMIFS(Tabla16[[EXENTO ]],Tabla16[NUM],Tabla1[[#This Row],[CODIGO]])</f>
        <v>0</v>
      </c>
      <c r="H2615" s="28">
        <f>SUMIFS(Tabla16[IVA],Tabla16[NUM],Tabla1[[#This Row],[CODIGO]])</f>
        <v>0</v>
      </c>
      <c r="I2615" s="28">
        <f>SUMIFS(Tabla16[ISR RET.],Tabla16[NUM],Tabla1[[#This Row],[CODIGO]])</f>
        <v>0</v>
      </c>
      <c r="J2615" s="28">
        <f>SUMIFS(Tabla16[IVA RET.],Tabla16[NUM],Tabla1[[#This Row],[CODIGO]])</f>
        <v>0</v>
      </c>
      <c r="K2615" t="str">
        <f>FIXED(Tabla1[[#This Row],[TASA 16%]],0)</f>
        <v>0</v>
      </c>
      <c r="L2615" t="str">
        <f>FIXED(Tabla1[[#This Row],[TASA 0%]],0)</f>
        <v>0</v>
      </c>
      <c r="M2615" t="str">
        <f>FIXED(Tabla1[[#This Row],[TASA EXE.]],0)</f>
        <v>0</v>
      </c>
      <c r="N2615" t="str">
        <f>FIXED(Tabla1[[#This Row],[IVA]],0)</f>
        <v>0</v>
      </c>
      <c r="O2615" t="str">
        <f>FIXED(Tabla1[[#This Row],[ISR RET]],0)</f>
        <v>0</v>
      </c>
      <c r="P2615" t="str">
        <f>FIXED(Tabla1[[#This Row],[IVA RET]],0)</f>
        <v>0</v>
      </c>
      <c r="R2615" s="35">
        <f>Tabla1[[#This Row],[TASA 16]]*16%</f>
        <v>0</v>
      </c>
    </row>
    <row r="2616" spans="2:20" x14ac:dyDescent="0.25">
      <c r="B2616" t="str">
        <f>'[1]210 Y RFC'!A2616</f>
        <v>ROCO900926EQ9</v>
      </c>
      <c r="C2616" t="str">
        <f>'[1]210 Y RFC'!B2616</f>
        <v>210-2613</v>
      </c>
      <c r="D2616" t="str">
        <f>'[1]210 Y RFC'!C2616</f>
        <v>ROMO CORNEJO OMAR ALEJANDRO</v>
      </c>
      <c r="E2616" s="28">
        <f>SUMIFS(Tabla16[TASA 16],Tabla16[NUM],Tabla1[[#This Row],[CODIGO]])</f>
        <v>0</v>
      </c>
      <c r="F2616" s="28">
        <f>SUMIFS(Tabla16[TASA 0%],Tabla16[NUM],Tabla1[[#This Row],[CODIGO]])</f>
        <v>0</v>
      </c>
      <c r="G2616" s="28">
        <f>SUMIFS(Tabla16[[EXENTO ]],Tabla16[NUM],Tabla1[[#This Row],[CODIGO]])</f>
        <v>0</v>
      </c>
      <c r="H2616" s="28">
        <f>SUMIFS(Tabla16[IVA],Tabla16[NUM],Tabla1[[#This Row],[CODIGO]])</f>
        <v>0</v>
      </c>
      <c r="I2616" s="28">
        <f>SUMIFS(Tabla16[ISR RET.],Tabla16[NUM],Tabla1[[#This Row],[CODIGO]])</f>
        <v>0</v>
      </c>
      <c r="J2616" s="28">
        <f>SUMIFS(Tabla16[IVA RET.],Tabla16[NUM],Tabla1[[#This Row],[CODIGO]])</f>
        <v>0</v>
      </c>
      <c r="K2616" t="str">
        <f>FIXED(Tabla1[[#This Row],[TASA 16%]],0)</f>
        <v>0</v>
      </c>
      <c r="L2616" t="str">
        <f>FIXED(Tabla1[[#This Row],[TASA 0%]],0)</f>
        <v>0</v>
      </c>
      <c r="M2616" t="str">
        <f>FIXED(Tabla1[[#This Row],[TASA EXE.]],0)</f>
        <v>0</v>
      </c>
      <c r="N2616" t="str">
        <f>FIXED(Tabla1[[#This Row],[IVA]],0)</f>
        <v>0</v>
      </c>
      <c r="O2616" t="str">
        <f>FIXED(Tabla1[[#This Row],[ISR RET]],0)</f>
        <v>0</v>
      </c>
      <c r="P2616" t="str">
        <f>FIXED(Tabla1[[#This Row],[IVA RET]],0)</f>
        <v>0</v>
      </c>
      <c r="R2616" s="35">
        <f>Tabla1[[#This Row],[TASA 16]]*16%</f>
        <v>0</v>
      </c>
    </row>
    <row r="2617" spans="2:20" x14ac:dyDescent="0.25">
      <c r="B2617" t="str">
        <f>'[1]210 Y RFC'!A2617</f>
        <v>PAYC850214EEA</v>
      </c>
      <c r="C2617" t="str">
        <f>'[1]210 Y RFC'!B2617</f>
        <v>210-2614</v>
      </c>
      <c r="D2617" t="str">
        <f>'[1]210 Y RFC'!C2617</f>
        <v>PADILLA YAÑEZ CARMEN PATRICIA</v>
      </c>
      <c r="E2617" s="28">
        <f>SUMIFS(Tabla16[TASA 16],Tabla16[NUM],Tabla1[[#This Row],[CODIGO]])</f>
        <v>0</v>
      </c>
      <c r="F2617" s="28">
        <f>SUMIFS(Tabla16[TASA 0%],Tabla16[NUM],Tabla1[[#This Row],[CODIGO]])</f>
        <v>0</v>
      </c>
      <c r="G2617" s="28">
        <f>SUMIFS(Tabla16[[EXENTO ]],Tabla16[NUM],Tabla1[[#This Row],[CODIGO]])</f>
        <v>0</v>
      </c>
      <c r="H2617" s="28">
        <f>SUMIFS(Tabla16[IVA],Tabla16[NUM],Tabla1[[#This Row],[CODIGO]])</f>
        <v>0</v>
      </c>
      <c r="I2617" s="28">
        <f>SUMIFS(Tabla16[ISR RET.],Tabla16[NUM],Tabla1[[#This Row],[CODIGO]])</f>
        <v>0</v>
      </c>
      <c r="J2617" s="28">
        <f>SUMIFS(Tabla16[IVA RET.],Tabla16[NUM],Tabla1[[#This Row],[CODIGO]])</f>
        <v>0</v>
      </c>
      <c r="K2617" t="str">
        <f>FIXED(Tabla1[[#This Row],[TASA 16%]],0)</f>
        <v>0</v>
      </c>
      <c r="L2617" t="str">
        <f>FIXED(Tabla1[[#This Row],[TASA 0%]],0)</f>
        <v>0</v>
      </c>
      <c r="M2617" t="str">
        <f>FIXED(Tabla1[[#This Row],[TASA EXE.]],0)</f>
        <v>0</v>
      </c>
      <c r="N2617" t="str">
        <f>FIXED(Tabla1[[#This Row],[IVA]],0)</f>
        <v>0</v>
      </c>
      <c r="O2617" t="str">
        <f>FIXED(Tabla1[[#This Row],[ISR RET]],0)</f>
        <v>0</v>
      </c>
      <c r="P2617" t="str">
        <f>FIXED(Tabla1[[#This Row],[IVA RET]],0)</f>
        <v>0</v>
      </c>
      <c r="R2617" s="35">
        <f>Tabla1[[#This Row],[TASA 16]]*16%</f>
        <v>0</v>
      </c>
    </row>
    <row r="2618" spans="2:20" x14ac:dyDescent="0.25">
      <c r="B2618" t="str">
        <f>'[1]210 Y RFC'!A2618</f>
        <v>FAGD860518R34</v>
      </c>
      <c r="C2618" t="str">
        <f>'[1]210 Y RFC'!B2618</f>
        <v>210-2615</v>
      </c>
      <c r="D2618" t="str">
        <f>'[1]210 Y RFC'!C2618</f>
        <v>FRANCO GONZALEZ DANIEL</v>
      </c>
      <c r="E2618" s="28">
        <f>SUMIFS(Tabla16[TASA 16],Tabla16[NUM],Tabla1[[#This Row],[CODIGO]])</f>
        <v>0</v>
      </c>
      <c r="F2618" s="28">
        <f>SUMIFS(Tabla16[TASA 0%],Tabla16[NUM],Tabla1[[#This Row],[CODIGO]])</f>
        <v>7035</v>
      </c>
      <c r="G2618" s="28">
        <f>SUMIFS(Tabla16[[EXENTO ]],Tabla16[NUM],Tabla1[[#This Row],[CODIGO]])</f>
        <v>0</v>
      </c>
      <c r="H2618" s="28">
        <f>SUMIFS(Tabla16[IVA],Tabla16[NUM],Tabla1[[#This Row],[CODIGO]])</f>
        <v>0</v>
      </c>
      <c r="I2618" s="28">
        <f>SUMIFS(Tabla16[ISR RET.],Tabla16[NUM],Tabla1[[#This Row],[CODIGO]])</f>
        <v>0</v>
      </c>
      <c r="J2618" s="28">
        <f>SUMIFS(Tabla16[IVA RET.],Tabla16[NUM],Tabla1[[#This Row],[CODIGO]])</f>
        <v>0</v>
      </c>
      <c r="K2618" t="str">
        <f>FIXED(Tabla1[[#This Row],[TASA 16%]],0)</f>
        <v>0</v>
      </c>
      <c r="L2618" t="str">
        <f>FIXED(Tabla1[[#This Row],[TASA 0%]],0)</f>
        <v>7,035</v>
      </c>
      <c r="M2618" t="str">
        <f>FIXED(Tabla1[[#This Row],[TASA EXE.]],0)</f>
        <v>0</v>
      </c>
      <c r="N2618" t="str">
        <f>FIXED(Tabla1[[#This Row],[IVA]],0)</f>
        <v>0</v>
      </c>
      <c r="O2618" t="str">
        <f>FIXED(Tabla1[[#This Row],[ISR RET]],0)</f>
        <v>0</v>
      </c>
      <c r="P2618" t="str">
        <f>FIXED(Tabla1[[#This Row],[IVA RET]],0)</f>
        <v>0</v>
      </c>
      <c r="R2618" s="35">
        <f>Tabla1[[#This Row],[TASA 16]]*16%</f>
        <v>0</v>
      </c>
      <c r="T2618" s="67"/>
    </row>
    <row r="2619" spans="2:20" x14ac:dyDescent="0.25">
      <c r="B2619" t="str">
        <f>'[1]210 Y RFC'!A2619</f>
        <v>CRA090306P4A</v>
      </c>
      <c r="C2619" t="str">
        <f>'[1]210 Y RFC'!B2619</f>
        <v>210-2616</v>
      </c>
      <c r="D2619" t="str">
        <f>'[1]210 Y RFC'!C2619</f>
        <v>CONCEP RAMCO SA DE CV</v>
      </c>
      <c r="E2619" s="28">
        <f>SUMIFS(Tabla16[TASA 16],Tabla16[NUM],Tabla1[[#This Row],[CODIGO]])</f>
        <v>217182.4375</v>
      </c>
      <c r="F2619" s="28">
        <f>SUMIFS(Tabla16[TASA 0%],Tabla16[NUM],Tabla1[[#This Row],[CODIGO]])</f>
        <v>2.2499999991850927E-2</v>
      </c>
      <c r="G2619" s="28">
        <f>SUMIFS(Tabla16[[EXENTO ]],Tabla16[NUM],Tabla1[[#This Row],[CODIGO]])</f>
        <v>0</v>
      </c>
      <c r="H2619" s="28">
        <f>SUMIFS(Tabla16[IVA],Tabla16[NUM],Tabla1[[#This Row],[CODIGO]])</f>
        <v>34749.19</v>
      </c>
      <c r="I2619" s="28">
        <f>SUMIFS(Tabla16[ISR RET.],Tabla16[NUM],Tabla1[[#This Row],[CODIGO]])</f>
        <v>0</v>
      </c>
      <c r="J2619" s="28">
        <f>SUMIFS(Tabla16[IVA RET.],Tabla16[NUM],Tabla1[[#This Row],[CODIGO]])</f>
        <v>0</v>
      </c>
      <c r="K2619" t="str">
        <f>FIXED(Tabla1[[#This Row],[TASA 16%]],0)</f>
        <v>217,182</v>
      </c>
      <c r="L2619" t="str">
        <f>FIXED(Tabla1[[#This Row],[TASA 0%]],0)</f>
        <v>0</v>
      </c>
      <c r="M2619" t="str">
        <f>FIXED(Tabla1[[#This Row],[TASA EXE.]],0)</f>
        <v>0</v>
      </c>
      <c r="N2619" t="str">
        <f>FIXED(Tabla1[[#This Row],[IVA]],0)</f>
        <v>34,749</v>
      </c>
      <c r="O2619" t="str">
        <f>FIXED(Tabla1[[#This Row],[ISR RET]],0)</f>
        <v>0</v>
      </c>
      <c r="P2619" t="str">
        <f>FIXED(Tabla1[[#This Row],[IVA RET]],0)</f>
        <v>0</v>
      </c>
      <c r="R2619" s="35">
        <f>Tabla1[[#This Row],[TASA 16]]*16%</f>
        <v>34749.120000000003</v>
      </c>
    </row>
    <row r="2620" spans="2:20" x14ac:dyDescent="0.25">
      <c r="B2620" t="str">
        <f>'[1]210 Y RFC'!A2620</f>
        <v>BCS1111042R1</v>
      </c>
      <c r="C2620" t="str">
        <f>'[1]210 Y RFC'!B2620</f>
        <v>210-2617</v>
      </c>
      <c r="D2620" t="str">
        <f>'[1]210 Y RFC'!C2620</f>
        <v>BOTANAS DE CALIDAD SUPREMA SA DE CV</v>
      </c>
      <c r="E2620" s="28">
        <f>SUMIFS(Tabla16[TASA 16],Tabla16[NUM],Tabla1[[#This Row],[CODIGO]])</f>
        <v>0</v>
      </c>
      <c r="F2620" s="28">
        <f>SUMIFS(Tabla16[TASA 0%],Tabla16[NUM],Tabla1[[#This Row],[CODIGO]])</f>
        <v>0</v>
      </c>
      <c r="G2620" s="28">
        <f>SUMIFS(Tabla16[[EXENTO ]],Tabla16[NUM],Tabla1[[#This Row],[CODIGO]])</f>
        <v>0</v>
      </c>
      <c r="H2620" s="28">
        <f>SUMIFS(Tabla16[IVA],Tabla16[NUM],Tabla1[[#This Row],[CODIGO]])</f>
        <v>0</v>
      </c>
      <c r="I2620" s="28">
        <f>SUMIFS(Tabla16[ISR RET.],Tabla16[NUM],Tabla1[[#This Row],[CODIGO]])</f>
        <v>0</v>
      </c>
      <c r="J2620" s="28">
        <f>SUMIFS(Tabla16[IVA RET.],Tabla16[NUM],Tabla1[[#This Row],[CODIGO]])</f>
        <v>0</v>
      </c>
      <c r="K2620" t="str">
        <f>FIXED(Tabla1[[#This Row],[TASA 16%]],0)</f>
        <v>0</v>
      </c>
      <c r="L2620" t="str">
        <f>FIXED(Tabla1[[#This Row],[TASA 0%]],0)</f>
        <v>0</v>
      </c>
      <c r="M2620" t="str">
        <f>FIXED(Tabla1[[#This Row],[TASA EXE.]],0)</f>
        <v>0</v>
      </c>
      <c r="N2620" t="str">
        <f>FIXED(Tabla1[[#This Row],[IVA]],0)</f>
        <v>0</v>
      </c>
      <c r="O2620" t="str">
        <f>FIXED(Tabla1[[#This Row],[ISR RET]],0)</f>
        <v>0</v>
      </c>
      <c r="P2620" t="str">
        <f>FIXED(Tabla1[[#This Row],[IVA RET]],0)</f>
        <v>0</v>
      </c>
      <c r="R2620" s="35">
        <f>Tabla1[[#This Row],[TASA 16]]*16%</f>
        <v>0</v>
      </c>
    </row>
    <row r="2621" spans="2:20" x14ac:dyDescent="0.25">
      <c r="B2621" t="str">
        <f>'[1]210 Y RFC'!A2621</f>
        <v>SCP071010RU6</v>
      </c>
      <c r="C2621" t="str">
        <f>'[1]210 Y RFC'!B2621</f>
        <v>210-2618</v>
      </c>
      <c r="D2621" t="str">
        <f>'[1]210 Y RFC'!C2621</f>
        <v>SALERM COSMETICA PROFESIONAL DE JALISCO SA DE CV</v>
      </c>
      <c r="E2621" s="28">
        <f>SUMIFS(Tabla16[TASA 16],Tabla16[NUM],Tabla1[[#This Row],[CODIGO]])</f>
        <v>0</v>
      </c>
      <c r="F2621" s="28">
        <f>SUMIFS(Tabla16[TASA 0%],Tabla16[NUM],Tabla1[[#This Row],[CODIGO]])</f>
        <v>0</v>
      </c>
      <c r="G2621" s="28">
        <f>SUMIFS(Tabla16[[EXENTO ]],Tabla16[NUM],Tabla1[[#This Row],[CODIGO]])</f>
        <v>0</v>
      </c>
      <c r="H2621" s="28">
        <f>SUMIFS(Tabla16[IVA],Tabla16[NUM],Tabla1[[#This Row],[CODIGO]])</f>
        <v>0</v>
      </c>
      <c r="I2621" s="28">
        <f>SUMIFS(Tabla16[ISR RET.],Tabla16[NUM],Tabla1[[#This Row],[CODIGO]])</f>
        <v>0</v>
      </c>
      <c r="J2621" s="28">
        <f>SUMIFS(Tabla16[IVA RET.],Tabla16[NUM],Tabla1[[#This Row],[CODIGO]])</f>
        <v>0</v>
      </c>
      <c r="K2621" t="str">
        <f>FIXED(Tabla1[[#This Row],[TASA 16%]],0)</f>
        <v>0</v>
      </c>
      <c r="L2621" t="str">
        <f>FIXED(Tabla1[[#This Row],[TASA 0%]],0)</f>
        <v>0</v>
      </c>
      <c r="M2621" t="str">
        <f>FIXED(Tabla1[[#This Row],[TASA EXE.]],0)</f>
        <v>0</v>
      </c>
      <c r="N2621" t="str">
        <f>FIXED(Tabla1[[#This Row],[IVA]],0)</f>
        <v>0</v>
      </c>
      <c r="O2621" t="str">
        <f>FIXED(Tabla1[[#This Row],[ISR RET]],0)</f>
        <v>0</v>
      </c>
      <c r="P2621" t="str">
        <f>FIXED(Tabla1[[#This Row],[IVA RET]],0)</f>
        <v>0</v>
      </c>
      <c r="R2621" s="35">
        <f>Tabla1[[#This Row],[TASA 16]]*16%</f>
        <v>0</v>
      </c>
    </row>
    <row r="2622" spans="2:20" x14ac:dyDescent="0.25">
      <c r="B2622" t="str">
        <f>'[1]210 Y RFC'!A2622</f>
        <v>PTI0002142F3</v>
      </c>
      <c r="C2622" t="str">
        <f>'[1]210 Y RFC'!B2622</f>
        <v>210-2619</v>
      </c>
      <c r="D2622" t="str">
        <f>'[1]210 Y RFC'!C2622</f>
        <v>PROFESIONALES EN TECNOLOGIAS DE INFORMACION SA DE CV</v>
      </c>
      <c r="E2622" s="28">
        <f>SUMIFS(Tabla16[TASA 16],Tabla16[NUM],Tabla1[[#This Row],[CODIGO]])</f>
        <v>0</v>
      </c>
      <c r="F2622" s="28">
        <f>SUMIFS(Tabla16[TASA 0%],Tabla16[NUM],Tabla1[[#This Row],[CODIGO]])</f>
        <v>0</v>
      </c>
      <c r="G2622" s="28">
        <f>SUMIFS(Tabla16[[EXENTO ]],Tabla16[NUM],Tabla1[[#This Row],[CODIGO]])</f>
        <v>0</v>
      </c>
      <c r="H2622" s="28">
        <f>SUMIFS(Tabla16[IVA],Tabla16[NUM],Tabla1[[#This Row],[CODIGO]])</f>
        <v>0</v>
      </c>
      <c r="I2622" s="28">
        <f>SUMIFS(Tabla16[ISR RET.],Tabla16[NUM],Tabla1[[#This Row],[CODIGO]])</f>
        <v>0</v>
      </c>
      <c r="J2622" s="28">
        <f>SUMIFS(Tabla16[IVA RET.],Tabla16[NUM],Tabla1[[#This Row],[CODIGO]])</f>
        <v>0</v>
      </c>
      <c r="K2622" t="str">
        <f>FIXED(Tabla1[[#This Row],[TASA 16%]],0)</f>
        <v>0</v>
      </c>
      <c r="L2622" t="str">
        <f>FIXED(Tabla1[[#This Row],[TASA 0%]],0)</f>
        <v>0</v>
      </c>
      <c r="M2622" t="str">
        <f>FIXED(Tabla1[[#This Row],[TASA EXE.]],0)</f>
        <v>0</v>
      </c>
      <c r="N2622" t="str">
        <f>FIXED(Tabla1[[#This Row],[IVA]],0)</f>
        <v>0</v>
      </c>
      <c r="O2622" t="str">
        <f>FIXED(Tabla1[[#This Row],[ISR RET]],0)</f>
        <v>0</v>
      </c>
      <c r="P2622" t="str">
        <f>FIXED(Tabla1[[#This Row],[IVA RET]],0)</f>
        <v>0</v>
      </c>
      <c r="R2622" s="35">
        <f>Tabla1[[#This Row],[TASA 16]]*16%</f>
        <v>0</v>
      </c>
    </row>
    <row r="2623" spans="2:20" x14ac:dyDescent="0.25">
      <c r="B2623" t="str">
        <f>'[1]210 Y RFC'!A2623</f>
        <v>ANA040414348</v>
      </c>
      <c r="C2623" t="str">
        <f>'[1]210 Y RFC'!B2623</f>
        <v>210-2620</v>
      </c>
      <c r="D2623" t="str">
        <f>'[1]210 Y RFC'!C2623</f>
        <v>ARROCERA DE NAYARIT SA DE CV</v>
      </c>
      <c r="E2623" s="28">
        <f>SUMIFS(Tabla16[TASA 16],Tabla16[NUM],Tabla1[[#This Row],[CODIGO]])</f>
        <v>0</v>
      </c>
      <c r="F2623" s="28">
        <f>SUMIFS(Tabla16[TASA 0%],Tabla16[NUM],Tabla1[[#This Row],[CODIGO]])</f>
        <v>0</v>
      </c>
      <c r="G2623" s="28">
        <f>SUMIFS(Tabla16[[EXENTO ]],Tabla16[NUM],Tabla1[[#This Row],[CODIGO]])</f>
        <v>0</v>
      </c>
      <c r="H2623" s="28">
        <f>SUMIFS(Tabla16[IVA],Tabla16[NUM],Tabla1[[#This Row],[CODIGO]])</f>
        <v>0</v>
      </c>
      <c r="I2623" s="28">
        <f>SUMIFS(Tabla16[ISR RET.],Tabla16[NUM],Tabla1[[#This Row],[CODIGO]])</f>
        <v>0</v>
      </c>
      <c r="J2623" s="28">
        <f>SUMIFS(Tabla16[IVA RET.],Tabla16[NUM],Tabla1[[#This Row],[CODIGO]])</f>
        <v>0</v>
      </c>
      <c r="K2623" t="str">
        <f>FIXED(Tabla1[[#This Row],[TASA 16%]],0)</f>
        <v>0</v>
      </c>
      <c r="L2623" t="str">
        <f>FIXED(Tabla1[[#This Row],[TASA 0%]],0)</f>
        <v>0</v>
      </c>
      <c r="M2623" t="str">
        <f>FIXED(Tabla1[[#This Row],[TASA EXE.]],0)</f>
        <v>0</v>
      </c>
      <c r="N2623" t="str">
        <f>FIXED(Tabla1[[#This Row],[IVA]],0)</f>
        <v>0</v>
      </c>
      <c r="O2623" t="str">
        <f>FIXED(Tabla1[[#This Row],[ISR RET]],0)</f>
        <v>0</v>
      </c>
      <c r="P2623" t="str">
        <f>FIXED(Tabla1[[#This Row],[IVA RET]],0)</f>
        <v>0</v>
      </c>
      <c r="R2623" s="35">
        <f>Tabla1[[#This Row],[TASA 16]]*16%</f>
        <v>0</v>
      </c>
    </row>
    <row r="2624" spans="2:20" x14ac:dyDescent="0.25">
      <c r="B2624" t="str">
        <f>'[1]210 Y RFC'!A2624</f>
        <v>AEPR830627KS3</v>
      </c>
      <c r="C2624" t="str">
        <f>'[1]210 Y RFC'!B2624</f>
        <v>210-2621</v>
      </c>
      <c r="D2624" t="str">
        <f>'[1]210 Y RFC'!C2624</f>
        <v>ACEVES PADILLA RODRIGO</v>
      </c>
      <c r="E2624" s="28">
        <f>SUMIFS(Tabla16[TASA 16],Tabla16[NUM],Tabla1[[#This Row],[CODIGO]])</f>
        <v>0</v>
      </c>
      <c r="F2624" s="28">
        <f>SUMIFS(Tabla16[TASA 0%],Tabla16[NUM],Tabla1[[#This Row],[CODIGO]])</f>
        <v>0</v>
      </c>
      <c r="G2624" s="28">
        <f>SUMIFS(Tabla16[[EXENTO ]],Tabla16[NUM],Tabla1[[#This Row],[CODIGO]])</f>
        <v>0</v>
      </c>
      <c r="H2624" s="28">
        <f>SUMIFS(Tabla16[IVA],Tabla16[NUM],Tabla1[[#This Row],[CODIGO]])</f>
        <v>0</v>
      </c>
      <c r="I2624" s="28">
        <f>SUMIFS(Tabla16[ISR RET.],Tabla16[NUM],Tabla1[[#This Row],[CODIGO]])</f>
        <v>0</v>
      </c>
      <c r="J2624" s="28">
        <f>SUMIFS(Tabla16[IVA RET.],Tabla16[NUM],Tabla1[[#This Row],[CODIGO]])</f>
        <v>0</v>
      </c>
      <c r="K2624" t="str">
        <f>FIXED(Tabla1[[#This Row],[TASA 16%]],0)</f>
        <v>0</v>
      </c>
      <c r="L2624" t="str">
        <f>FIXED(Tabla1[[#This Row],[TASA 0%]],0)</f>
        <v>0</v>
      </c>
      <c r="M2624" t="str">
        <f>FIXED(Tabla1[[#This Row],[TASA EXE.]],0)</f>
        <v>0</v>
      </c>
      <c r="N2624" t="str">
        <f>FIXED(Tabla1[[#This Row],[IVA]],0)</f>
        <v>0</v>
      </c>
      <c r="O2624" t="str">
        <f>FIXED(Tabla1[[#This Row],[ISR RET]],0)</f>
        <v>0</v>
      </c>
      <c r="P2624" t="str">
        <f>FIXED(Tabla1[[#This Row],[IVA RET]],0)</f>
        <v>0</v>
      </c>
      <c r="R2624" s="35">
        <f>Tabla1[[#This Row],[TASA 16]]*16%</f>
        <v>0</v>
      </c>
    </row>
    <row r="2625" spans="2:18" x14ac:dyDescent="0.25">
      <c r="B2625" t="str">
        <f>'[1]210 Y RFC'!A2625</f>
        <v>BJA110221CC9</v>
      </c>
      <c r="C2625" t="str">
        <f>'[1]210 Y RFC'!B2625</f>
        <v>210-2622</v>
      </c>
      <c r="D2625" t="str">
        <f>'[1]210 Y RFC'!C2625</f>
        <v>BOTANAS EL JAROCHO SA DE CV</v>
      </c>
      <c r="E2625" s="28">
        <f>SUMIFS(Tabla16[TASA 16],Tabla16[NUM],Tabla1[[#This Row],[CODIGO]])</f>
        <v>0</v>
      </c>
      <c r="F2625" s="28">
        <f>SUMIFS(Tabla16[TASA 0%],Tabla16[NUM],Tabla1[[#This Row],[CODIGO]])</f>
        <v>0</v>
      </c>
      <c r="G2625" s="28">
        <f>SUMIFS(Tabla16[[EXENTO ]],Tabla16[NUM],Tabla1[[#This Row],[CODIGO]])</f>
        <v>0</v>
      </c>
      <c r="H2625" s="28">
        <f>SUMIFS(Tabla16[IVA],Tabla16[NUM],Tabla1[[#This Row],[CODIGO]])</f>
        <v>0</v>
      </c>
      <c r="I2625" s="28">
        <f>SUMIFS(Tabla16[ISR RET.],Tabla16[NUM],Tabla1[[#This Row],[CODIGO]])</f>
        <v>0</v>
      </c>
      <c r="J2625" s="28">
        <f>SUMIFS(Tabla16[IVA RET.],Tabla16[NUM],Tabla1[[#This Row],[CODIGO]])</f>
        <v>0</v>
      </c>
      <c r="K2625" t="str">
        <f>FIXED(Tabla1[[#This Row],[TASA 16%]],0)</f>
        <v>0</v>
      </c>
      <c r="L2625" t="str">
        <f>FIXED(Tabla1[[#This Row],[TASA 0%]],0)</f>
        <v>0</v>
      </c>
      <c r="M2625" t="str">
        <f>FIXED(Tabla1[[#This Row],[TASA EXE.]],0)</f>
        <v>0</v>
      </c>
      <c r="N2625" t="str">
        <f>FIXED(Tabla1[[#This Row],[IVA]],0)</f>
        <v>0</v>
      </c>
      <c r="O2625" t="str">
        <f>FIXED(Tabla1[[#This Row],[ISR RET]],0)</f>
        <v>0</v>
      </c>
      <c r="P2625" t="str">
        <f>FIXED(Tabla1[[#This Row],[IVA RET]],0)</f>
        <v>0</v>
      </c>
      <c r="R2625" s="35">
        <f>Tabla1[[#This Row],[TASA 16]]*16%</f>
        <v>0</v>
      </c>
    </row>
    <row r="2626" spans="2:18" x14ac:dyDescent="0.25">
      <c r="B2626" t="str">
        <f>'[1]210 Y RFC'!A2626</f>
        <v>SAGM720627LC0</v>
      </c>
      <c r="C2626" t="str">
        <f>'[1]210 Y RFC'!B2626</f>
        <v>210-2623</v>
      </c>
      <c r="D2626" t="str">
        <f>'[1]210 Y RFC'!C2626</f>
        <v>SANCHEZ GONZALEZ MARTHA PATRICIA</v>
      </c>
      <c r="E2626" s="28">
        <f>SUMIFS(Tabla16[TASA 16],Tabla16[NUM],Tabla1[[#This Row],[CODIGO]])</f>
        <v>0</v>
      </c>
      <c r="F2626" s="28">
        <f>SUMIFS(Tabla16[TASA 0%],Tabla16[NUM],Tabla1[[#This Row],[CODIGO]])</f>
        <v>0</v>
      </c>
      <c r="G2626" s="28">
        <f>SUMIFS(Tabla16[[EXENTO ]],Tabla16[NUM],Tabla1[[#This Row],[CODIGO]])</f>
        <v>0</v>
      </c>
      <c r="H2626" s="28">
        <f>SUMIFS(Tabla16[IVA],Tabla16[NUM],Tabla1[[#This Row],[CODIGO]])</f>
        <v>0</v>
      </c>
      <c r="I2626" s="28">
        <f>SUMIFS(Tabla16[ISR RET.],Tabla16[NUM],Tabla1[[#This Row],[CODIGO]])</f>
        <v>0</v>
      </c>
      <c r="J2626" s="28">
        <f>SUMIFS(Tabla16[IVA RET.],Tabla16[NUM],Tabla1[[#This Row],[CODIGO]])</f>
        <v>0</v>
      </c>
      <c r="K2626" t="str">
        <f>FIXED(Tabla1[[#This Row],[TASA 16%]],0)</f>
        <v>0</v>
      </c>
      <c r="L2626" t="str">
        <f>FIXED(Tabla1[[#This Row],[TASA 0%]],0)</f>
        <v>0</v>
      </c>
      <c r="M2626" t="str">
        <f>FIXED(Tabla1[[#This Row],[TASA EXE.]],0)</f>
        <v>0</v>
      </c>
      <c r="N2626" t="str">
        <f>FIXED(Tabla1[[#This Row],[IVA]],0)</f>
        <v>0</v>
      </c>
      <c r="O2626" t="str">
        <f>FIXED(Tabla1[[#This Row],[ISR RET]],0)</f>
        <v>0</v>
      </c>
      <c r="P2626" t="str">
        <f>FIXED(Tabla1[[#This Row],[IVA RET]],0)</f>
        <v>0</v>
      </c>
      <c r="R2626" s="35">
        <f>Tabla1[[#This Row],[TASA 16]]*16%</f>
        <v>0</v>
      </c>
    </row>
    <row r="2627" spans="2:18" x14ac:dyDescent="0.25">
      <c r="B2627" t="str">
        <f>'[1]210 Y RFC'!A2627</f>
        <v>GUFJ450427J38</v>
      </c>
      <c r="C2627" t="str">
        <f>'[1]210 Y RFC'!B2627</f>
        <v>210-2624</v>
      </c>
      <c r="D2627" t="str">
        <f>'[1]210 Y RFC'!C2627</f>
        <v>GUTIERREZ FRANCO JUVENAL</v>
      </c>
      <c r="E2627" s="28">
        <f>SUMIFS(Tabla16[TASA 16],Tabla16[NUM],Tabla1[[#This Row],[CODIGO]])</f>
        <v>0</v>
      </c>
      <c r="F2627" s="28">
        <f>SUMIFS(Tabla16[TASA 0%],Tabla16[NUM],Tabla1[[#This Row],[CODIGO]])</f>
        <v>0</v>
      </c>
      <c r="G2627" s="28">
        <f>SUMIFS(Tabla16[[EXENTO ]],Tabla16[NUM],Tabla1[[#This Row],[CODIGO]])</f>
        <v>0</v>
      </c>
      <c r="H2627" s="28">
        <f>SUMIFS(Tabla16[IVA],Tabla16[NUM],Tabla1[[#This Row],[CODIGO]])</f>
        <v>0</v>
      </c>
      <c r="I2627" s="28">
        <f>SUMIFS(Tabla16[ISR RET.],Tabla16[NUM],Tabla1[[#This Row],[CODIGO]])</f>
        <v>0</v>
      </c>
      <c r="J2627" s="28">
        <f>SUMIFS(Tabla16[IVA RET.],Tabla16[NUM],Tabla1[[#This Row],[CODIGO]])</f>
        <v>0</v>
      </c>
      <c r="K2627" t="str">
        <f>FIXED(Tabla1[[#This Row],[TASA 16%]],0)</f>
        <v>0</v>
      </c>
      <c r="L2627" t="str">
        <f>FIXED(Tabla1[[#This Row],[TASA 0%]],0)</f>
        <v>0</v>
      </c>
      <c r="M2627" t="str">
        <f>FIXED(Tabla1[[#This Row],[TASA EXE.]],0)</f>
        <v>0</v>
      </c>
      <c r="N2627" t="str">
        <f>FIXED(Tabla1[[#This Row],[IVA]],0)</f>
        <v>0</v>
      </c>
      <c r="O2627" t="str">
        <f>FIXED(Tabla1[[#This Row],[ISR RET]],0)</f>
        <v>0</v>
      </c>
      <c r="P2627" t="str">
        <f>FIXED(Tabla1[[#This Row],[IVA RET]],0)</f>
        <v>0</v>
      </c>
      <c r="R2627" s="35">
        <f>Tabla1[[#This Row],[TASA 16]]*16%</f>
        <v>0</v>
      </c>
    </row>
    <row r="2628" spans="2:18" x14ac:dyDescent="0.25">
      <c r="B2628" t="str">
        <f>'[1]210 Y RFC'!A2628</f>
        <v>GOGA3909155U6</v>
      </c>
      <c r="C2628" t="str">
        <f>'[1]210 Y RFC'!B2628</f>
        <v>210-2625</v>
      </c>
      <c r="D2628" t="str">
        <f>'[1]210 Y RFC'!C2628</f>
        <v>GONZALEZ GONZALEZ ALFONSO</v>
      </c>
      <c r="E2628" s="28">
        <f>SUMIFS(Tabla16[TASA 16],Tabla16[NUM],Tabla1[[#This Row],[CODIGO]])</f>
        <v>3474.6250000000005</v>
      </c>
      <c r="F2628" s="28">
        <f>SUMIFS(Tabla16[TASA 0%],Tabla16[NUM],Tabla1[[#This Row],[CODIGO]])</f>
        <v>-5.0000000001091394E-3</v>
      </c>
      <c r="G2628" s="28">
        <f>SUMIFS(Tabla16[[EXENTO ]],Tabla16[NUM],Tabla1[[#This Row],[CODIGO]])</f>
        <v>106.66</v>
      </c>
      <c r="H2628" s="28">
        <f>SUMIFS(Tabla16[IVA],Tabla16[NUM],Tabla1[[#This Row],[CODIGO]])</f>
        <v>555.94000000000005</v>
      </c>
      <c r="I2628" s="28">
        <f>SUMIFS(Tabla16[ISR RET.],Tabla16[NUM],Tabla1[[#This Row],[CODIGO]])</f>
        <v>0</v>
      </c>
      <c r="J2628" s="28">
        <f>SUMIFS(Tabla16[IVA RET.],Tabla16[NUM],Tabla1[[#This Row],[CODIGO]])</f>
        <v>0</v>
      </c>
      <c r="K2628" t="str">
        <f>FIXED(Tabla1[[#This Row],[TASA 16%]],0)</f>
        <v>3,475</v>
      </c>
      <c r="L2628" t="str">
        <f>FIXED(Tabla1[[#This Row],[TASA 0%]],0)</f>
        <v>0</v>
      </c>
      <c r="M2628" t="str">
        <f>FIXED(Tabla1[[#This Row],[TASA EXE.]],0)</f>
        <v>107</v>
      </c>
      <c r="N2628" t="str">
        <f>FIXED(Tabla1[[#This Row],[IVA]],0)</f>
        <v>556</v>
      </c>
      <c r="O2628" t="str">
        <f>FIXED(Tabla1[[#This Row],[ISR RET]],0)</f>
        <v>0</v>
      </c>
      <c r="P2628" t="str">
        <f>FIXED(Tabla1[[#This Row],[IVA RET]],0)</f>
        <v>0</v>
      </c>
      <c r="R2628" s="35">
        <f>Tabla1[[#This Row],[TASA 16]]*16%</f>
        <v>556</v>
      </c>
    </row>
    <row r="2629" spans="2:18" x14ac:dyDescent="0.25">
      <c r="B2629" t="str">
        <f>'[1]210 Y RFC'!A2629</f>
        <v>CCO030225G1A</v>
      </c>
      <c r="C2629" t="str">
        <f>'[1]210 Y RFC'!B2629</f>
        <v>210-2626</v>
      </c>
      <c r="D2629" t="str">
        <f>'[1]210 Y RFC'!C2629</f>
        <v>CITZA COMESTIBLES SA DE CV</v>
      </c>
      <c r="E2629" s="28">
        <f>SUMIFS(Tabla16[TASA 16],Tabla16[NUM],Tabla1[[#This Row],[CODIGO]])</f>
        <v>0</v>
      </c>
      <c r="F2629" s="28">
        <f>SUMIFS(Tabla16[TASA 0%],Tabla16[NUM],Tabla1[[#This Row],[CODIGO]])</f>
        <v>0</v>
      </c>
      <c r="G2629" s="28">
        <f>SUMIFS(Tabla16[[EXENTO ]],Tabla16[NUM],Tabla1[[#This Row],[CODIGO]])</f>
        <v>0</v>
      </c>
      <c r="H2629" s="28">
        <f>SUMIFS(Tabla16[IVA],Tabla16[NUM],Tabla1[[#This Row],[CODIGO]])</f>
        <v>0</v>
      </c>
      <c r="I2629" s="28">
        <f>SUMIFS(Tabla16[ISR RET.],Tabla16[NUM],Tabla1[[#This Row],[CODIGO]])</f>
        <v>0</v>
      </c>
      <c r="J2629" s="28">
        <f>SUMIFS(Tabla16[IVA RET.],Tabla16[NUM],Tabla1[[#This Row],[CODIGO]])</f>
        <v>0</v>
      </c>
      <c r="K2629" t="str">
        <f>FIXED(Tabla1[[#This Row],[TASA 16%]],0)</f>
        <v>0</v>
      </c>
      <c r="L2629" t="str">
        <f>FIXED(Tabla1[[#This Row],[TASA 0%]],0)</f>
        <v>0</v>
      </c>
      <c r="M2629" t="str">
        <f>FIXED(Tabla1[[#This Row],[TASA EXE.]],0)</f>
        <v>0</v>
      </c>
      <c r="N2629" t="str">
        <f>FIXED(Tabla1[[#This Row],[IVA]],0)</f>
        <v>0</v>
      </c>
      <c r="O2629" t="str">
        <f>FIXED(Tabla1[[#This Row],[ISR RET]],0)</f>
        <v>0</v>
      </c>
      <c r="P2629" t="str">
        <f>FIXED(Tabla1[[#This Row],[IVA RET]],0)</f>
        <v>0</v>
      </c>
      <c r="R2629" s="35">
        <f>Tabla1[[#This Row],[TASA 16]]*16%</f>
        <v>0</v>
      </c>
    </row>
    <row r="2630" spans="2:18" x14ac:dyDescent="0.25">
      <c r="B2630" t="str">
        <f>'[1]210 Y RFC'!A2630</f>
        <v>TUCE810404761</v>
      </c>
      <c r="C2630" t="str">
        <f>'[1]210 Y RFC'!B2630</f>
        <v>210-2627</v>
      </c>
      <c r="D2630" t="str">
        <f>'[1]210 Y RFC'!C2630</f>
        <v>TRUJILLO CORONA EDUARDO</v>
      </c>
      <c r="E2630" s="28">
        <f>SUMIFS(Tabla16[TASA 16],Tabla16[NUM],Tabla1[[#This Row],[CODIGO]])</f>
        <v>0</v>
      </c>
      <c r="F2630" s="28">
        <f>SUMIFS(Tabla16[TASA 0%],Tabla16[NUM],Tabla1[[#This Row],[CODIGO]])</f>
        <v>0</v>
      </c>
      <c r="G2630" s="28">
        <f>SUMIFS(Tabla16[[EXENTO ]],Tabla16[NUM],Tabla1[[#This Row],[CODIGO]])</f>
        <v>0</v>
      </c>
      <c r="H2630" s="28">
        <f>SUMIFS(Tabla16[IVA],Tabla16[NUM],Tabla1[[#This Row],[CODIGO]])</f>
        <v>0</v>
      </c>
      <c r="I2630" s="28">
        <f>SUMIFS(Tabla16[ISR RET.],Tabla16[NUM],Tabla1[[#This Row],[CODIGO]])</f>
        <v>0</v>
      </c>
      <c r="J2630" s="28">
        <f>SUMIFS(Tabla16[IVA RET.],Tabla16[NUM],Tabla1[[#This Row],[CODIGO]])</f>
        <v>0</v>
      </c>
      <c r="K2630" t="str">
        <f>FIXED(Tabla1[[#This Row],[TASA 16%]],0)</f>
        <v>0</v>
      </c>
      <c r="L2630" t="str">
        <f>FIXED(Tabla1[[#This Row],[TASA 0%]],0)</f>
        <v>0</v>
      </c>
      <c r="M2630" t="str">
        <f>FIXED(Tabla1[[#This Row],[TASA EXE.]],0)</f>
        <v>0</v>
      </c>
      <c r="N2630" t="str">
        <f>FIXED(Tabla1[[#This Row],[IVA]],0)</f>
        <v>0</v>
      </c>
      <c r="O2630" t="str">
        <f>FIXED(Tabla1[[#This Row],[ISR RET]],0)</f>
        <v>0</v>
      </c>
      <c r="P2630" t="str">
        <f>FIXED(Tabla1[[#This Row],[IVA RET]],0)</f>
        <v>0</v>
      </c>
      <c r="R2630" s="35">
        <f>Tabla1[[#This Row],[TASA 16]]*16%</f>
        <v>0</v>
      </c>
    </row>
    <row r="2631" spans="2:18" x14ac:dyDescent="0.25">
      <c r="B2631" t="str">
        <f>'[1]210 Y RFC'!A2631</f>
        <v>MUAA600623SP3</v>
      </c>
      <c r="C2631" t="str">
        <f>'[1]210 Y RFC'!B2631</f>
        <v>210-2628</v>
      </c>
      <c r="D2631" t="str">
        <f>'[1]210 Y RFC'!C2631</f>
        <v>MURUETA ALDRETE ALEJANDRO</v>
      </c>
      <c r="E2631" s="28">
        <f>SUMIFS(Tabla16[TASA 16],Tabla16[NUM],Tabla1[[#This Row],[CODIGO]])</f>
        <v>0</v>
      </c>
      <c r="F2631" s="28">
        <f>SUMIFS(Tabla16[TASA 0%],Tabla16[NUM],Tabla1[[#This Row],[CODIGO]])</f>
        <v>0</v>
      </c>
      <c r="G2631" s="28">
        <f>SUMIFS(Tabla16[[EXENTO ]],Tabla16[NUM],Tabla1[[#This Row],[CODIGO]])</f>
        <v>0</v>
      </c>
      <c r="H2631" s="28">
        <f>SUMIFS(Tabla16[IVA],Tabla16[NUM],Tabla1[[#This Row],[CODIGO]])</f>
        <v>0</v>
      </c>
      <c r="I2631" s="28">
        <f>SUMIFS(Tabla16[ISR RET.],Tabla16[NUM],Tabla1[[#This Row],[CODIGO]])</f>
        <v>0</v>
      </c>
      <c r="J2631" s="28">
        <f>SUMIFS(Tabla16[IVA RET.],Tabla16[NUM],Tabla1[[#This Row],[CODIGO]])</f>
        <v>0</v>
      </c>
      <c r="K2631" t="str">
        <f>FIXED(Tabla1[[#This Row],[TASA 16%]],0)</f>
        <v>0</v>
      </c>
      <c r="L2631" t="str">
        <f>FIXED(Tabla1[[#This Row],[TASA 0%]],0)</f>
        <v>0</v>
      </c>
      <c r="M2631" t="str">
        <f>FIXED(Tabla1[[#This Row],[TASA EXE.]],0)</f>
        <v>0</v>
      </c>
      <c r="N2631" t="str">
        <f>FIXED(Tabla1[[#This Row],[IVA]],0)</f>
        <v>0</v>
      </c>
      <c r="O2631" t="str">
        <f>FIXED(Tabla1[[#This Row],[ISR RET]],0)</f>
        <v>0</v>
      </c>
      <c r="P2631" t="str">
        <f>FIXED(Tabla1[[#This Row],[IVA RET]],0)</f>
        <v>0</v>
      </c>
      <c r="R2631" s="35">
        <f>Tabla1[[#This Row],[TASA 16]]*16%</f>
        <v>0</v>
      </c>
    </row>
    <row r="2632" spans="2:18" x14ac:dyDescent="0.25">
      <c r="B2632" t="str">
        <f>'[1]210 Y RFC'!A2632</f>
        <v>SAMM491221QE1</v>
      </c>
      <c r="C2632" t="str">
        <f>'[1]210 Y RFC'!B2632</f>
        <v>210-2629</v>
      </c>
      <c r="D2632" t="str">
        <f>'[1]210 Y RFC'!C2632</f>
        <v>SANDOVAL DE LA MORA JOSE MARCOS</v>
      </c>
      <c r="E2632" s="28">
        <f>SUMIFS(Tabla16[TASA 16],Tabla16[NUM],Tabla1[[#This Row],[CODIGO]])</f>
        <v>0</v>
      </c>
      <c r="F2632" s="28">
        <f>SUMIFS(Tabla16[TASA 0%],Tabla16[NUM],Tabla1[[#This Row],[CODIGO]])</f>
        <v>0</v>
      </c>
      <c r="G2632" s="28">
        <f>SUMIFS(Tabla16[[EXENTO ]],Tabla16[NUM],Tabla1[[#This Row],[CODIGO]])</f>
        <v>0</v>
      </c>
      <c r="H2632" s="28">
        <f>SUMIFS(Tabla16[IVA],Tabla16[NUM],Tabla1[[#This Row],[CODIGO]])</f>
        <v>0</v>
      </c>
      <c r="I2632" s="28">
        <f>SUMIFS(Tabla16[ISR RET.],Tabla16[NUM],Tabla1[[#This Row],[CODIGO]])</f>
        <v>0</v>
      </c>
      <c r="J2632" s="28">
        <f>SUMIFS(Tabla16[IVA RET.],Tabla16[NUM],Tabla1[[#This Row],[CODIGO]])</f>
        <v>0</v>
      </c>
      <c r="K2632" t="str">
        <f>FIXED(Tabla1[[#This Row],[TASA 16%]],0)</f>
        <v>0</v>
      </c>
      <c r="L2632" t="str">
        <f>FIXED(Tabla1[[#This Row],[TASA 0%]],0)</f>
        <v>0</v>
      </c>
      <c r="M2632" t="str">
        <f>FIXED(Tabla1[[#This Row],[TASA EXE.]],0)</f>
        <v>0</v>
      </c>
      <c r="N2632" t="str">
        <f>FIXED(Tabla1[[#This Row],[IVA]],0)</f>
        <v>0</v>
      </c>
      <c r="O2632" t="str">
        <f>FIXED(Tabla1[[#This Row],[ISR RET]],0)</f>
        <v>0</v>
      </c>
      <c r="P2632" t="str">
        <f>FIXED(Tabla1[[#This Row],[IVA RET]],0)</f>
        <v>0</v>
      </c>
      <c r="R2632" s="35">
        <f>Tabla1[[#This Row],[TASA 16]]*16%</f>
        <v>0</v>
      </c>
    </row>
    <row r="2633" spans="2:18" x14ac:dyDescent="0.25">
      <c r="B2633" t="str">
        <f>'[1]210 Y RFC'!A2633</f>
        <v>DKS120625D42</v>
      </c>
      <c r="C2633" t="str">
        <f>'[1]210 Y RFC'!B2633</f>
        <v>210-2630</v>
      </c>
      <c r="D2633" t="str">
        <f>'[1]210 Y RFC'!C2633</f>
        <v>DON K SERVICIOS GASTRONOMICOS S DE RL DE CV</v>
      </c>
      <c r="E2633" s="28">
        <f>SUMIFS(Tabla16[TASA 16],Tabla16[NUM],Tabla1[[#This Row],[CODIGO]])</f>
        <v>0</v>
      </c>
      <c r="F2633" s="28">
        <f>SUMIFS(Tabla16[TASA 0%],Tabla16[NUM],Tabla1[[#This Row],[CODIGO]])</f>
        <v>0</v>
      </c>
      <c r="G2633" s="28">
        <f>SUMIFS(Tabla16[[EXENTO ]],Tabla16[NUM],Tabla1[[#This Row],[CODIGO]])</f>
        <v>0</v>
      </c>
      <c r="H2633" s="28">
        <f>SUMIFS(Tabla16[IVA],Tabla16[NUM],Tabla1[[#This Row],[CODIGO]])</f>
        <v>0</v>
      </c>
      <c r="I2633" s="28">
        <f>SUMIFS(Tabla16[ISR RET.],Tabla16[NUM],Tabla1[[#This Row],[CODIGO]])</f>
        <v>0</v>
      </c>
      <c r="J2633" s="28">
        <f>SUMIFS(Tabla16[IVA RET.],Tabla16[NUM],Tabla1[[#This Row],[CODIGO]])</f>
        <v>0</v>
      </c>
      <c r="K2633" t="str">
        <f>FIXED(Tabla1[[#This Row],[TASA 16%]],0)</f>
        <v>0</v>
      </c>
      <c r="L2633" t="str">
        <f>FIXED(Tabla1[[#This Row],[TASA 0%]],0)</f>
        <v>0</v>
      </c>
      <c r="M2633" t="str">
        <f>FIXED(Tabla1[[#This Row],[TASA EXE.]],0)</f>
        <v>0</v>
      </c>
      <c r="N2633" t="str">
        <f>FIXED(Tabla1[[#This Row],[IVA]],0)</f>
        <v>0</v>
      </c>
      <c r="O2633" t="str">
        <f>FIXED(Tabla1[[#This Row],[ISR RET]],0)</f>
        <v>0</v>
      </c>
      <c r="P2633" t="str">
        <f>FIXED(Tabla1[[#This Row],[IVA RET]],0)</f>
        <v>0</v>
      </c>
      <c r="R2633" s="35">
        <f>Tabla1[[#This Row],[TASA 16]]*16%</f>
        <v>0</v>
      </c>
    </row>
    <row r="2634" spans="2:18" x14ac:dyDescent="0.25">
      <c r="B2634" t="str">
        <f>'[1]210 Y RFC'!A2634</f>
        <v>HETM8801049B9</v>
      </c>
      <c r="C2634" t="str">
        <f>'[1]210 Y RFC'!B2634</f>
        <v>210-2631</v>
      </c>
      <c r="D2634" t="str">
        <f>'[1]210 Y RFC'!C2634</f>
        <v>HERNANDEZ TORRES MIGUEL ANGEL</v>
      </c>
      <c r="E2634" s="28">
        <f>SUMIFS(Tabla16[TASA 16],Tabla16[NUM],Tabla1[[#This Row],[CODIGO]])</f>
        <v>0</v>
      </c>
      <c r="F2634" s="28">
        <f>SUMIFS(Tabla16[TASA 0%],Tabla16[NUM],Tabla1[[#This Row],[CODIGO]])</f>
        <v>0</v>
      </c>
      <c r="G2634" s="28">
        <f>SUMIFS(Tabla16[[EXENTO ]],Tabla16[NUM],Tabla1[[#This Row],[CODIGO]])</f>
        <v>0</v>
      </c>
      <c r="H2634" s="28">
        <f>SUMIFS(Tabla16[IVA],Tabla16[NUM],Tabla1[[#This Row],[CODIGO]])</f>
        <v>0</v>
      </c>
      <c r="I2634" s="28">
        <f>SUMIFS(Tabla16[ISR RET.],Tabla16[NUM],Tabla1[[#This Row],[CODIGO]])</f>
        <v>0</v>
      </c>
      <c r="J2634" s="28">
        <f>SUMIFS(Tabla16[IVA RET.],Tabla16[NUM],Tabla1[[#This Row],[CODIGO]])</f>
        <v>0</v>
      </c>
      <c r="K2634" t="str">
        <f>FIXED(Tabla1[[#This Row],[TASA 16%]],0)</f>
        <v>0</v>
      </c>
      <c r="L2634" t="str">
        <f>FIXED(Tabla1[[#This Row],[TASA 0%]],0)</f>
        <v>0</v>
      </c>
      <c r="M2634" t="str">
        <f>FIXED(Tabla1[[#This Row],[TASA EXE.]],0)</f>
        <v>0</v>
      </c>
      <c r="N2634" t="str">
        <f>FIXED(Tabla1[[#This Row],[IVA]],0)</f>
        <v>0</v>
      </c>
      <c r="O2634" t="str">
        <f>FIXED(Tabla1[[#This Row],[ISR RET]],0)</f>
        <v>0</v>
      </c>
      <c r="P2634" t="str">
        <f>FIXED(Tabla1[[#This Row],[IVA RET]],0)</f>
        <v>0</v>
      </c>
      <c r="R2634" s="35">
        <f>Tabla1[[#This Row],[TASA 16]]*16%</f>
        <v>0</v>
      </c>
    </row>
    <row r="2635" spans="2:18" x14ac:dyDescent="0.25">
      <c r="B2635" t="str">
        <f>'[1]210 Y RFC'!A2635</f>
        <v>GAMI7304062U4</v>
      </c>
      <c r="C2635" t="str">
        <f>'[1]210 Y RFC'!B2635</f>
        <v>210-2632</v>
      </c>
      <c r="D2635" t="str">
        <f>'[1]210 Y RFC'!C2635</f>
        <v>GARCIA MORANDO IRINA GIOVANNA</v>
      </c>
      <c r="E2635" s="28">
        <f>SUMIFS(Tabla16[TASA 16],Tabla16[NUM],Tabla1[[#This Row],[CODIGO]])</f>
        <v>0</v>
      </c>
      <c r="F2635" s="28">
        <f>SUMIFS(Tabla16[TASA 0%],Tabla16[NUM],Tabla1[[#This Row],[CODIGO]])</f>
        <v>0</v>
      </c>
      <c r="G2635" s="28">
        <f>SUMIFS(Tabla16[[EXENTO ]],Tabla16[NUM],Tabla1[[#This Row],[CODIGO]])</f>
        <v>0</v>
      </c>
      <c r="H2635" s="28">
        <f>SUMIFS(Tabla16[IVA],Tabla16[NUM],Tabla1[[#This Row],[CODIGO]])</f>
        <v>0</v>
      </c>
      <c r="I2635" s="28">
        <f>SUMIFS(Tabla16[ISR RET.],Tabla16[NUM],Tabla1[[#This Row],[CODIGO]])</f>
        <v>0</v>
      </c>
      <c r="J2635" s="28">
        <f>SUMIFS(Tabla16[IVA RET.],Tabla16[NUM],Tabla1[[#This Row],[CODIGO]])</f>
        <v>0</v>
      </c>
      <c r="K2635" t="str">
        <f>FIXED(Tabla1[[#This Row],[TASA 16%]],0)</f>
        <v>0</v>
      </c>
      <c r="L2635" t="str">
        <f>FIXED(Tabla1[[#This Row],[TASA 0%]],0)</f>
        <v>0</v>
      </c>
      <c r="M2635" t="str">
        <f>FIXED(Tabla1[[#This Row],[TASA EXE.]],0)</f>
        <v>0</v>
      </c>
      <c r="N2635" t="str">
        <f>FIXED(Tabla1[[#This Row],[IVA]],0)</f>
        <v>0</v>
      </c>
      <c r="O2635" t="str">
        <f>FIXED(Tabla1[[#This Row],[ISR RET]],0)</f>
        <v>0</v>
      </c>
      <c r="P2635" t="str">
        <f>FIXED(Tabla1[[#This Row],[IVA RET]],0)</f>
        <v>0</v>
      </c>
      <c r="R2635" s="35">
        <f>Tabla1[[#This Row],[TASA 16]]*16%</f>
        <v>0</v>
      </c>
    </row>
    <row r="2636" spans="2:18" x14ac:dyDescent="0.25">
      <c r="B2636" t="str">
        <f>'[1]210 Y RFC'!A2636</f>
        <v>GOPA7801216LA</v>
      </c>
      <c r="C2636" t="str">
        <f>'[1]210 Y RFC'!B2636</f>
        <v>210-2633</v>
      </c>
      <c r="D2636" t="str">
        <f>'[1]210 Y RFC'!C2636</f>
        <v>GONZALEZ PADILLA ANA CECILIA</v>
      </c>
      <c r="E2636" s="28">
        <f>SUMIFS(Tabla16[TASA 16],Tabla16[NUM],Tabla1[[#This Row],[CODIGO]])</f>
        <v>0</v>
      </c>
      <c r="F2636" s="28">
        <f>SUMIFS(Tabla16[TASA 0%],Tabla16[NUM],Tabla1[[#This Row],[CODIGO]])</f>
        <v>0</v>
      </c>
      <c r="G2636" s="28">
        <f>SUMIFS(Tabla16[[EXENTO ]],Tabla16[NUM],Tabla1[[#This Row],[CODIGO]])</f>
        <v>0</v>
      </c>
      <c r="H2636" s="28">
        <f>SUMIFS(Tabla16[IVA],Tabla16[NUM],Tabla1[[#This Row],[CODIGO]])</f>
        <v>0</v>
      </c>
      <c r="I2636" s="28">
        <f>SUMIFS(Tabla16[ISR RET.],Tabla16[NUM],Tabla1[[#This Row],[CODIGO]])</f>
        <v>0</v>
      </c>
      <c r="J2636" s="28">
        <f>SUMIFS(Tabla16[IVA RET.],Tabla16[NUM],Tabla1[[#This Row],[CODIGO]])</f>
        <v>0</v>
      </c>
      <c r="K2636" t="str">
        <f>FIXED(Tabla1[[#This Row],[TASA 16%]],0)</f>
        <v>0</v>
      </c>
      <c r="L2636" t="str">
        <f>FIXED(Tabla1[[#This Row],[TASA 0%]],0)</f>
        <v>0</v>
      </c>
      <c r="M2636" t="str">
        <f>FIXED(Tabla1[[#This Row],[TASA EXE.]],0)</f>
        <v>0</v>
      </c>
      <c r="N2636" t="str">
        <f>FIXED(Tabla1[[#This Row],[IVA]],0)</f>
        <v>0</v>
      </c>
      <c r="O2636" t="str">
        <f>FIXED(Tabla1[[#This Row],[ISR RET]],0)</f>
        <v>0</v>
      </c>
      <c r="P2636" t="str">
        <f>FIXED(Tabla1[[#This Row],[IVA RET]],0)</f>
        <v>0</v>
      </c>
      <c r="R2636" s="35">
        <f>Tabla1[[#This Row],[TASA 16]]*16%</f>
        <v>0</v>
      </c>
    </row>
    <row r="2637" spans="2:18" x14ac:dyDescent="0.25">
      <c r="B2637" t="str">
        <f>'[1]210 Y RFC'!A2637</f>
        <v>AEMI920716575</v>
      </c>
      <c r="C2637" t="str">
        <f>'[1]210 Y RFC'!B2637</f>
        <v>210-2634</v>
      </c>
      <c r="D2637" t="str">
        <f>'[1]210 Y RFC'!C2637</f>
        <v>AVENDAÑO MELCHOR IRAN</v>
      </c>
      <c r="E2637" s="28">
        <f>SUMIFS(Tabla16[TASA 16],Tabla16[NUM],Tabla1[[#This Row],[CODIGO]])</f>
        <v>0</v>
      </c>
      <c r="F2637" s="28">
        <f>SUMIFS(Tabla16[TASA 0%],Tabla16[NUM],Tabla1[[#This Row],[CODIGO]])</f>
        <v>0</v>
      </c>
      <c r="G2637" s="28">
        <f>SUMIFS(Tabla16[[EXENTO ]],Tabla16[NUM],Tabla1[[#This Row],[CODIGO]])</f>
        <v>0</v>
      </c>
      <c r="H2637" s="28">
        <f>SUMIFS(Tabla16[IVA],Tabla16[NUM],Tabla1[[#This Row],[CODIGO]])</f>
        <v>0</v>
      </c>
      <c r="I2637" s="28">
        <f>SUMIFS(Tabla16[ISR RET.],Tabla16[NUM],Tabla1[[#This Row],[CODIGO]])</f>
        <v>0</v>
      </c>
      <c r="J2637" s="28">
        <f>SUMIFS(Tabla16[IVA RET.],Tabla16[NUM],Tabla1[[#This Row],[CODIGO]])</f>
        <v>0</v>
      </c>
      <c r="K2637" t="str">
        <f>FIXED(Tabla1[[#This Row],[TASA 16%]],0)</f>
        <v>0</v>
      </c>
      <c r="L2637" t="str">
        <f>FIXED(Tabla1[[#This Row],[TASA 0%]],0)</f>
        <v>0</v>
      </c>
      <c r="M2637" t="str">
        <f>FIXED(Tabla1[[#This Row],[TASA EXE.]],0)</f>
        <v>0</v>
      </c>
      <c r="N2637" t="str">
        <f>FIXED(Tabla1[[#This Row],[IVA]],0)</f>
        <v>0</v>
      </c>
      <c r="O2637" t="str">
        <f>FIXED(Tabla1[[#This Row],[ISR RET]],0)</f>
        <v>0</v>
      </c>
      <c r="P2637" t="str">
        <f>FIXED(Tabla1[[#This Row],[IVA RET]],0)</f>
        <v>0</v>
      </c>
      <c r="R2637" s="35">
        <f>Tabla1[[#This Row],[TASA 16]]*16%</f>
        <v>0</v>
      </c>
    </row>
    <row r="2638" spans="2:18" x14ac:dyDescent="0.25">
      <c r="B2638" t="str">
        <f>'[1]210 Y RFC'!A2638</f>
        <v>DCC1109018R1</v>
      </c>
      <c r="C2638" t="str">
        <f>'[1]210 Y RFC'!B2638</f>
        <v>210-2635</v>
      </c>
      <c r="D2638" t="str">
        <f>'[1]210 Y RFC'!C2638</f>
        <v>DISTRIBUCIONES LA CIENEGA DEL CISNE SA DE CV</v>
      </c>
      <c r="E2638" s="28">
        <f>SUMIFS(Tabla16[TASA 16],Tabla16[NUM],Tabla1[[#This Row],[CODIGO]])</f>
        <v>0</v>
      </c>
      <c r="F2638" s="28">
        <f>SUMIFS(Tabla16[TASA 0%],Tabla16[NUM],Tabla1[[#This Row],[CODIGO]])</f>
        <v>0</v>
      </c>
      <c r="G2638" s="28">
        <f>SUMIFS(Tabla16[[EXENTO ]],Tabla16[NUM],Tabla1[[#This Row],[CODIGO]])</f>
        <v>0</v>
      </c>
      <c r="H2638" s="28">
        <f>SUMIFS(Tabla16[IVA],Tabla16[NUM],Tabla1[[#This Row],[CODIGO]])</f>
        <v>0</v>
      </c>
      <c r="I2638" s="28">
        <f>SUMIFS(Tabla16[ISR RET.],Tabla16[NUM],Tabla1[[#This Row],[CODIGO]])</f>
        <v>0</v>
      </c>
      <c r="J2638" s="28">
        <f>SUMIFS(Tabla16[IVA RET.],Tabla16[NUM],Tabla1[[#This Row],[CODIGO]])</f>
        <v>0</v>
      </c>
      <c r="K2638" t="str">
        <f>FIXED(Tabla1[[#This Row],[TASA 16%]],0)</f>
        <v>0</v>
      </c>
      <c r="L2638" t="str">
        <f>FIXED(Tabla1[[#This Row],[TASA 0%]],0)</f>
        <v>0</v>
      </c>
      <c r="M2638" t="str">
        <f>FIXED(Tabla1[[#This Row],[TASA EXE.]],0)</f>
        <v>0</v>
      </c>
      <c r="N2638" t="str">
        <f>FIXED(Tabla1[[#This Row],[IVA]],0)</f>
        <v>0</v>
      </c>
      <c r="O2638" t="str">
        <f>FIXED(Tabla1[[#This Row],[ISR RET]],0)</f>
        <v>0</v>
      </c>
      <c r="P2638" t="str">
        <f>FIXED(Tabla1[[#This Row],[IVA RET]],0)</f>
        <v>0</v>
      </c>
      <c r="R2638" s="35">
        <f>Tabla1[[#This Row],[TASA 16]]*16%</f>
        <v>0</v>
      </c>
    </row>
    <row r="2639" spans="2:18" x14ac:dyDescent="0.25">
      <c r="B2639" t="str">
        <f>'[1]210 Y RFC'!A2639</f>
        <v>GACG580406SU9</v>
      </c>
      <c r="C2639" t="str">
        <f>'[1]210 Y RFC'!B2639</f>
        <v>210-2636</v>
      </c>
      <c r="D2639" t="str">
        <f>'[1]210 Y RFC'!C2639</f>
        <v>GALINDO CORTES GUILLERMINA</v>
      </c>
      <c r="E2639" s="28">
        <f>SUMIFS(Tabla16[TASA 16],Tabla16[NUM],Tabla1[[#This Row],[CODIGO]])</f>
        <v>0</v>
      </c>
      <c r="F2639" s="28">
        <f>SUMIFS(Tabla16[TASA 0%],Tabla16[NUM],Tabla1[[#This Row],[CODIGO]])</f>
        <v>0</v>
      </c>
      <c r="G2639" s="28">
        <f>SUMIFS(Tabla16[[EXENTO ]],Tabla16[NUM],Tabla1[[#This Row],[CODIGO]])</f>
        <v>0</v>
      </c>
      <c r="H2639" s="28">
        <f>SUMIFS(Tabla16[IVA],Tabla16[NUM],Tabla1[[#This Row],[CODIGO]])</f>
        <v>0</v>
      </c>
      <c r="I2639" s="28">
        <f>SUMIFS(Tabla16[ISR RET.],Tabla16[NUM],Tabla1[[#This Row],[CODIGO]])</f>
        <v>0</v>
      </c>
      <c r="J2639" s="28">
        <f>SUMIFS(Tabla16[IVA RET.],Tabla16[NUM],Tabla1[[#This Row],[CODIGO]])</f>
        <v>0</v>
      </c>
      <c r="K2639" t="str">
        <f>FIXED(Tabla1[[#This Row],[TASA 16%]],0)</f>
        <v>0</v>
      </c>
      <c r="L2639" t="str">
        <f>FIXED(Tabla1[[#This Row],[TASA 0%]],0)</f>
        <v>0</v>
      </c>
      <c r="M2639" t="str">
        <f>FIXED(Tabla1[[#This Row],[TASA EXE.]],0)</f>
        <v>0</v>
      </c>
      <c r="N2639" t="str">
        <f>FIXED(Tabla1[[#This Row],[IVA]],0)</f>
        <v>0</v>
      </c>
      <c r="O2639" t="str">
        <f>FIXED(Tabla1[[#This Row],[ISR RET]],0)</f>
        <v>0</v>
      </c>
      <c r="P2639" t="str">
        <f>FIXED(Tabla1[[#This Row],[IVA RET]],0)</f>
        <v>0</v>
      </c>
      <c r="R2639" s="35">
        <f>Tabla1[[#This Row],[TASA 16]]*16%</f>
        <v>0</v>
      </c>
    </row>
    <row r="2640" spans="2:18" x14ac:dyDescent="0.25">
      <c r="B2640" t="str">
        <f>'[1]210 Y RFC'!A2640</f>
        <v>BERR270903LGA</v>
      </c>
      <c r="C2640" t="str">
        <f>'[1]210 Y RFC'!B2640</f>
        <v>210-2637</v>
      </c>
      <c r="D2640" t="str">
        <f>'[1]210 Y RFC'!C2640</f>
        <v>BERRUETA ROMO RAFAEL HIPOLITO</v>
      </c>
      <c r="E2640" s="28">
        <f>SUMIFS(Tabla16[TASA 16],Tabla16[NUM],Tabla1[[#This Row],[CODIGO]])</f>
        <v>0</v>
      </c>
      <c r="F2640" s="28">
        <f>SUMIFS(Tabla16[TASA 0%],Tabla16[NUM],Tabla1[[#This Row],[CODIGO]])</f>
        <v>0</v>
      </c>
      <c r="G2640" s="28">
        <f>SUMIFS(Tabla16[[EXENTO ]],Tabla16[NUM],Tabla1[[#This Row],[CODIGO]])</f>
        <v>0</v>
      </c>
      <c r="H2640" s="28">
        <f>SUMIFS(Tabla16[IVA],Tabla16[NUM],Tabla1[[#This Row],[CODIGO]])</f>
        <v>0</v>
      </c>
      <c r="I2640" s="28">
        <f>SUMIFS(Tabla16[ISR RET.],Tabla16[NUM],Tabla1[[#This Row],[CODIGO]])</f>
        <v>0</v>
      </c>
      <c r="J2640" s="28">
        <f>SUMIFS(Tabla16[IVA RET.],Tabla16[NUM],Tabla1[[#This Row],[CODIGO]])</f>
        <v>0</v>
      </c>
      <c r="K2640" t="str">
        <f>FIXED(Tabla1[[#This Row],[TASA 16%]],0)</f>
        <v>0</v>
      </c>
      <c r="L2640" t="str">
        <f>FIXED(Tabla1[[#This Row],[TASA 0%]],0)</f>
        <v>0</v>
      </c>
      <c r="M2640" t="str">
        <f>FIXED(Tabla1[[#This Row],[TASA EXE.]],0)</f>
        <v>0</v>
      </c>
      <c r="N2640" t="str">
        <f>FIXED(Tabla1[[#This Row],[IVA]],0)</f>
        <v>0</v>
      </c>
      <c r="O2640" t="str">
        <f>FIXED(Tabla1[[#This Row],[ISR RET]],0)</f>
        <v>0</v>
      </c>
      <c r="P2640" t="str">
        <f>FIXED(Tabla1[[#This Row],[IVA RET]],0)</f>
        <v>0</v>
      </c>
      <c r="R2640" s="35">
        <f>Tabla1[[#This Row],[TASA 16]]*16%</f>
        <v>0</v>
      </c>
    </row>
    <row r="2641" spans="2:18" x14ac:dyDescent="0.25">
      <c r="B2641" t="str">
        <f>'[1]210 Y RFC'!A2641</f>
        <v>PVS130214U44</v>
      </c>
      <c r="C2641" t="str">
        <f>'[1]210 Y RFC'!B2641</f>
        <v>210-2638</v>
      </c>
      <c r="D2641" t="str">
        <f>'[1]210 Y RFC'!C2641</f>
        <v>PROVEEDORA VIVA LA SALUD SA DE CV</v>
      </c>
      <c r="E2641" s="28">
        <f>SUMIFS(Tabla16[TASA 16],Tabla16[NUM],Tabla1[[#This Row],[CODIGO]])</f>
        <v>0</v>
      </c>
      <c r="F2641" s="28">
        <f>SUMIFS(Tabla16[TASA 0%],Tabla16[NUM],Tabla1[[#This Row],[CODIGO]])</f>
        <v>0</v>
      </c>
      <c r="G2641" s="28">
        <f>SUMIFS(Tabla16[[EXENTO ]],Tabla16[NUM],Tabla1[[#This Row],[CODIGO]])</f>
        <v>0</v>
      </c>
      <c r="H2641" s="28">
        <f>SUMIFS(Tabla16[IVA],Tabla16[NUM],Tabla1[[#This Row],[CODIGO]])</f>
        <v>0</v>
      </c>
      <c r="I2641" s="28">
        <f>SUMIFS(Tabla16[ISR RET.],Tabla16[NUM],Tabla1[[#This Row],[CODIGO]])</f>
        <v>0</v>
      </c>
      <c r="J2641" s="28">
        <f>SUMIFS(Tabla16[IVA RET.],Tabla16[NUM],Tabla1[[#This Row],[CODIGO]])</f>
        <v>0</v>
      </c>
      <c r="K2641" t="str">
        <f>FIXED(Tabla1[[#This Row],[TASA 16%]],0)</f>
        <v>0</v>
      </c>
      <c r="L2641" t="str">
        <f>FIXED(Tabla1[[#This Row],[TASA 0%]],0)</f>
        <v>0</v>
      </c>
      <c r="M2641" t="str">
        <f>FIXED(Tabla1[[#This Row],[TASA EXE.]],0)</f>
        <v>0</v>
      </c>
      <c r="N2641" t="str">
        <f>FIXED(Tabla1[[#This Row],[IVA]],0)</f>
        <v>0</v>
      </c>
      <c r="O2641" t="str">
        <f>FIXED(Tabla1[[#This Row],[ISR RET]],0)</f>
        <v>0</v>
      </c>
      <c r="P2641" t="str">
        <f>FIXED(Tabla1[[#This Row],[IVA RET]],0)</f>
        <v>0</v>
      </c>
      <c r="R2641" s="35">
        <f>Tabla1[[#This Row],[TASA 16]]*16%</f>
        <v>0</v>
      </c>
    </row>
    <row r="2642" spans="2:18" x14ac:dyDescent="0.25">
      <c r="B2642" t="str">
        <f>'[1]210 Y RFC'!A2642</f>
        <v>VICE861226LW4</v>
      </c>
      <c r="C2642" t="str">
        <f>'[1]210 Y RFC'!B2642</f>
        <v>210-2639</v>
      </c>
      <c r="D2642" t="str">
        <f>'[1]210 Y RFC'!C2642</f>
        <v>VILLASEÑOR CARRANZA EMMANUEL</v>
      </c>
      <c r="E2642" s="28">
        <f>SUMIFS(Tabla16[TASA 16],Tabla16[NUM],Tabla1[[#This Row],[CODIGO]])</f>
        <v>0</v>
      </c>
      <c r="F2642" s="28">
        <f>SUMIFS(Tabla16[TASA 0%],Tabla16[NUM],Tabla1[[#This Row],[CODIGO]])</f>
        <v>0</v>
      </c>
      <c r="G2642" s="28">
        <f>SUMIFS(Tabla16[[EXENTO ]],Tabla16[NUM],Tabla1[[#This Row],[CODIGO]])</f>
        <v>0</v>
      </c>
      <c r="H2642" s="28">
        <f>SUMIFS(Tabla16[IVA],Tabla16[NUM],Tabla1[[#This Row],[CODIGO]])</f>
        <v>0</v>
      </c>
      <c r="I2642" s="28">
        <f>SUMIFS(Tabla16[ISR RET.],Tabla16[NUM],Tabla1[[#This Row],[CODIGO]])</f>
        <v>0</v>
      </c>
      <c r="J2642" s="28">
        <f>SUMIFS(Tabla16[IVA RET.],Tabla16[NUM],Tabla1[[#This Row],[CODIGO]])</f>
        <v>0</v>
      </c>
      <c r="K2642" t="str">
        <f>FIXED(Tabla1[[#This Row],[TASA 16%]],0)</f>
        <v>0</v>
      </c>
      <c r="L2642" t="str">
        <f>FIXED(Tabla1[[#This Row],[TASA 0%]],0)</f>
        <v>0</v>
      </c>
      <c r="M2642" t="str">
        <f>FIXED(Tabla1[[#This Row],[TASA EXE.]],0)</f>
        <v>0</v>
      </c>
      <c r="N2642" t="str">
        <f>FIXED(Tabla1[[#This Row],[IVA]],0)</f>
        <v>0</v>
      </c>
      <c r="O2642" t="str">
        <f>FIXED(Tabla1[[#This Row],[ISR RET]],0)</f>
        <v>0</v>
      </c>
      <c r="P2642" t="str">
        <f>FIXED(Tabla1[[#This Row],[IVA RET]],0)</f>
        <v>0</v>
      </c>
      <c r="R2642" s="35">
        <f>Tabla1[[#This Row],[TASA 16]]*16%</f>
        <v>0</v>
      </c>
    </row>
    <row r="2643" spans="2:18" x14ac:dyDescent="0.25">
      <c r="B2643" t="str">
        <f>'[1]210 Y RFC'!A2643</f>
        <v>CUAL7012294K6</v>
      </c>
      <c r="C2643" t="str">
        <f>'[1]210 Y RFC'!B2643</f>
        <v>210-2640</v>
      </c>
      <c r="D2643" t="str">
        <f>'[1]210 Y RFC'!C2643</f>
        <v>CUEVAS ANDRADE LEONOR</v>
      </c>
      <c r="E2643" s="28">
        <f>SUMIFS(Tabla16[TASA 16],Tabla16[NUM],Tabla1[[#This Row],[CODIGO]])</f>
        <v>0</v>
      </c>
      <c r="F2643" s="28">
        <f>SUMIFS(Tabla16[TASA 0%],Tabla16[NUM],Tabla1[[#This Row],[CODIGO]])</f>
        <v>0</v>
      </c>
      <c r="G2643" s="28">
        <f>SUMIFS(Tabla16[[EXENTO ]],Tabla16[NUM],Tabla1[[#This Row],[CODIGO]])</f>
        <v>0</v>
      </c>
      <c r="H2643" s="28">
        <f>SUMIFS(Tabla16[IVA],Tabla16[NUM],Tabla1[[#This Row],[CODIGO]])</f>
        <v>0</v>
      </c>
      <c r="I2643" s="28">
        <f>SUMIFS(Tabla16[ISR RET.],Tabla16[NUM],Tabla1[[#This Row],[CODIGO]])</f>
        <v>0</v>
      </c>
      <c r="J2643" s="28">
        <f>SUMIFS(Tabla16[IVA RET.],Tabla16[NUM],Tabla1[[#This Row],[CODIGO]])</f>
        <v>0</v>
      </c>
      <c r="K2643" t="str">
        <f>FIXED(Tabla1[[#This Row],[TASA 16%]],0)</f>
        <v>0</v>
      </c>
      <c r="L2643" t="str">
        <f>FIXED(Tabla1[[#This Row],[TASA 0%]],0)</f>
        <v>0</v>
      </c>
      <c r="M2643" t="str">
        <f>FIXED(Tabla1[[#This Row],[TASA EXE.]],0)</f>
        <v>0</v>
      </c>
      <c r="N2643" t="str">
        <f>FIXED(Tabla1[[#This Row],[IVA]],0)</f>
        <v>0</v>
      </c>
      <c r="O2643" t="str">
        <f>FIXED(Tabla1[[#This Row],[ISR RET]],0)</f>
        <v>0</v>
      </c>
      <c r="P2643" t="str">
        <f>FIXED(Tabla1[[#This Row],[IVA RET]],0)</f>
        <v>0</v>
      </c>
      <c r="R2643" s="35">
        <f>Tabla1[[#This Row],[TASA 16]]*16%</f>
        <v>0</v>
      </c>
    </row>
    <row r="2644" spans="2:18" x14ac:dyDescent="0.25">
      <c r="B2644" t="str">
        <f>'[1]210 Y RFC'!A2644</f>
        <v>AAAO500918BD9</v>
      </c>
      <c r="C2644" t="str">
        <f>'[1]210 Y RFC'!B2644</f>
        <v>210-2641</v>
      </c>
      <c r="D2644" t="str">
        <f>'[1]210 Y RFC'!C2644</f>
        <v>DE ANDA ANGULO OSCAR</v>
      </c>
      <c r="E2644" s="28">
        <f>SUMIFS(Tabla16[TASA 16],Tabla16[NUM],Tabla1[[#This Row],[CODIGO]])</f>
        <v>0</v>
      </c>
      <c r="F2644" s="28">
        <f>SUMIFS(Tabla16[TASA 0%],Tabla16[NUM],Tabla1[[#This Row],[CODIGO]])</f>
        <v>0</v>
      </c>
      <c r="G2644" s="28">
        <f>SUMIFS(Tabla16[[EXENTO ]],Tabla16[NUM],Tabla1[[#This Row],[CODIGO]])</f>
        <v>0</v>
      </c>
      <c r="H2644" s="28">
        <f>SUMIFS(Tabla16[IVA],Tabla16[NUM],Tabla1[[#This Row],[CODIGO]])</f>
        <v>0</v>
      </c>
      <c r="I2644" s="28">
        <f>SUMIFS(Tabla16[ISR RET.],Tabla16[NUM],Tabla1[[#This Row],[CODIGO]])</f>
        <v>0</v>
      </c>
      <c r="J2644" s="28">
        <f>SUMIFS(Tabla16[IVA RET.],Tabla16[NUM],Tabla1[[#This Row],[CODIGO]])</f>
        <v>0</v>
      </c>
      <c r="K2644" t="str">
        <f>FIXED(Tabla1[[#This Row],[TASA 16%]],0)</f>
        <v>0</v>
      </c>
      <c r="L2644" t="str">
        <f>FIXED(Tabla1[[#This Row],[TASA 0%]],0)</f>
        <v>0</v>
      </c>
      <c r="M2644" t="str">
        <f>FIXED(Tabla1[[#This Row],[TASA EXE.]],0)</f>
        <v>0</v>
      </c>
      <c r="N2644" t="str">
        <f>FIXED(Tabla1[[#This Row],[IVA]],0)</f>
        <v>0</v>
      </c>
      <c r="O2644" t="str">
        <f>FIXED(Tabla1[[#This Row],[ISR RET]],0)</f>
        <v>0</v>
      </c>
      <c r="P2644" t="str">
        <f>FIXED(Tabla1[[#This Row],[IVA RET]],0)</f>
        <v>0</v>
      </c>
      <c r="R2644" s="35">
        <f>Tabla1[[#This Row],[TASA 16]]*16%</f>
        <v>0</v>
      </c>
    </row>
    <row r="2645" spans="2:18" x14ac:dyDescent="0.25">
      <c r="B2645" t="str">
        <f>'[1]210 Y RFC'!A2645</f>
        <v>MASE5612179AA</v>
      </c>
      <c r="C2645" t="str">
        <f>'[1]210 Y RFC'!B2645</f>
        <v>210-2642</v>
      </c>
      <c r="D2645" t="str">
        <f>'[1]210 Y RFC'!C2645</f>
        <v xml:space="preserve">MACIAS SANCHEZ ERNESTO </v>
      </c>
      <c r="E2645" s="28">
        <f>SUMIFS(Tabla16[TASA 16],Tabla16[NUM],Tabla1[[#This Row],[CODIGO]])</f>
        <v>0</v>
      </c>
      <c r="F2645" s="28">
        <f>SUMIFS(Tabla16[TASA 0%],Tabla16[NUM],Tabla1[[#This Row],[CODIGO]])</f>
        <v>0</v>
      </c>
      <c r="G2645" s="28">
        <f>SUMIFS(Tabla16[[EXENTO ]],Tabla16[NUM],Tabla1[[#This Row],[CODIGO]])</f>
        <v>0</v>
      </c>
      <c r="H2645" s="28">
        <f>SUMIFS(Tabla16[IVA],Tabla16[NUM],Tabla1[[#This Row],[CODIGO]])</f>
        <v>0</v>
      </c>
      <c r="I2645" s="28">
        <f>SUMIFS(Tabla16[ISR RET.],Tabla16[NUM],Tabla1[[#This Row],[CODIGO]])</f>
        <v>0</v>
      </c>
      <c r="J2645" s="28">
        <f>SUMIFS(Tabla16[IVA RET.],Tabla16[NUM],Tabla1[[#This Row],[CODIGO]])</f>
        <v>0</v>
      </c>
      <c r="K2645" t="str">
        <f>FIXED(Tabla1[[#This Row],[TASA 16%]],0)</f>
        <v>0</v>
      </c>
      <c r="L2645" t="str">
        <f>FIXED(Tabla1[[#This Row],[TASA 0%]],0)</f>
        <v>0</v>
      </c>
      <c r="M2645" t="str">
        <f>FIXED(Tabla1[[#This Row],[TASA EXE.]],0)</f>
        <v>0</v>
      </c>
      <c r="N2645" t="str">
        <f>FIXED(Tabla1[[#This Row],[IVA]],0)</f>
        <v>0</v>
      </c>
      <c r="O2645" t="str">
        <f>FIXED(Tabla1[[#This Row],[ISR RET]],0)</f>
        <v>0</v>
      </c>
      <c r="P2645" t="str">
        <f>FIXED(Tabla1[[#This Row],[IVA RET]],0)</f>
        <v>0</v>
      </c>
      <c r="R2645" s="35">
        <f>Tabla1[[#This Row],[TASA 16]]*16%</f>
        <v>0</v>
      </c>
    </row>
    <row r="2646" spans="2:18" x14ac:dyDescent="0.25">
      <c r="B2646" t="str">
        <f>'[1]210 Y RFC'!A2646</f>
        <v>MAJS690720HWA</v>
      </c>
      <c r="C2646" t="str">
        <f>'[1]210 Y RFC'!B2646</f>
        <v>210-2643</v>
      </c>
      <c r="D2646" t="str">
        <f>'[1]210 Y RFC'!C2646</f>
        <v>MANZO JIMENEZ MARIA SELENE</v>
      </c>
      <c r="E2646" s="28">
        <f>SUMIFS(Tabla16[TASA 16],Tabla16[NUM],Tabla1[[#This Row],[CODIGO]])</f>
        <v>0</v>
      </c>
      <c r="F2646" s="28">
        <f>SUMIFS(Tabla16[TASA 0%],Tabla16[NUM],Tabla1[[#This Row],[CODIGO]])</f>
        <v>0</v>
      </c>
      <c r="G2646" s="28">
        <f>SUMIFS(Tabla16[[EXENTO ]],Tabla16[NUM],Tabla1[[#This Row],[CODIGO]])</f>
        <v>0</v>
      </c>
      <c r="H2646" s="28">
        <f>SUMIFS(Tabla16[IVA],Tabla16[NUM],Tabla1[[#This Row],[CODIGO]])</f>
        <v>0</v>
      </c>
      <c r="I2646" s="28">
        <f>SUMIFS(Tabla16[ISR RET.],Tabla16[NUM],Tabla1[[#This Row],[CODIGO]])</f>
        <v>0</v>
      </c>
      <c r="J2646" s="28">
        <f>SUMIFS(Tabla16[IVA RET.],Tabla16[NUM],Tabla1[[#This Row],[CODIGO]])</f>
        <v>0</v>
      </c>
      <c r="K2646" t="str">
        <f>FIXED(Tabla1[[#This Row],[TASA 16%]],0)</f>
        <v>0</v>
      </c>
      <c r="L2646" t="str">
        <f>FIXED(Tabla1[[#This Row],[TASA 0%]],0)</f>
        <v>0</v>
      </c>
      <c r="M2646" t="str">
        <f>FIXED(Tabla1[[#This Row],[TASA EXE.]],0)</f>
        <v>0</v>
      </c>
      <c r="N2646" t="str">
        <f>FIXED(Tabla1[[#This Row],[IVA]],0)</f>
        <v>0</v>
      </c>
      <c r="O2646" t="str">
        <f>FIXED(Tabla1[[#This Row],[ISR RET]],0)</f>
        <v>0</v>
      </c>
      <c r="P2646" t="str">
        <f>FIXED(Tabla1[[#This Row],[IVA RET]],0)</f>
        <v>0</v>
      </c>
      <c r="R2646" s="35">
        <f>Tabla1[[#This Row],[TASA 16]]*16%</f>
        <v>0</v>
      </c>
    </row>
    <row r="2647" spans="2:18" x14ac:dyDescent="0.25">
      <c r="B2647" t="str">
        <f>'[1]210 Y RFC'!A2647</f>
        <v>ZEAA7707123A7</v>
      </c>
      <c r="C2647" t="str">
        <f>'[1]210 Y RFC'!B2647</f>
        <v>210-2644</v>
      </c>
      <c r="D2647" t="str">
        <f>'[1]210 Y RFC'!C2647</f>
        <v>ZEPEDA ARREGUIN ADRIANA</v>
      </c>
      <c r="E2647" s="28">
        <f>SUMIFS(Tabla16[TASA 16],Tabla16[NUM],Tabla1[[#This Row],[CODIGO]])</f>
        <v>0</v>
      </c>
      <c r="F2647" s="28">
        <f>SUMIFS(Tabla16[TASA 0%],Tabla16[NUM],Tabla1[[#This Row],[CODIGO]])</f>
        <v>0</v>
      </c>
      <c r="G2647" s="28">
        <f>SUMIFS(Tabla16[[EXENTO ]],Tabla16[NUM],Tabla1[[#This Row],[CODIGO]])</f>
        <v>0</v>
      </c>
      <c r="H2647" s="28">
        <f>SUMIFS(Tabla16[IVA],Tabla16[NUM],Tabla1[[#This Row],[CODIGO]])</f>
        <v>0</v>
      </c>
      <c r="I2647" s="28">
        <f>SUMIFS(Tabla16[ISR RET.],Tabla16[NUM],Tabla1[[#This Row],[CODIGO]])</f>
        <v>0</v>
      </c>
      <c r="J2647" s="28">
        <f>SUMIFS(Tabla16[IVA RET.],Tabla16[NUM],Tabla1[[#This Row],[CODIGO]])</f>
        <v>0</v>
      </c>
      <c r="K2647" t="str">
        <f>FIXED(Tabla1[[#This Row],[TASA 16%]],0)</f>
        <v>0</v>
      </c>
      <c r="L2647" t="str">
        <f>FIXED(Tabla1[[#This Row],[TASA 0%]],0)</f>
        <v>0</v>
      </c>
      <c r="M2647" t="str">
        <f>FIXED(Tabla1[[#This Row],[TASA EXE.]],0)</f>
        <v>0</v>
      </c>
      <c r="N2647" t="str">
        <f>FIXED(Tabla1[[#This Row],[IVA]],0)</f>
        <v>0</v>
      </c>
      <c r="O2647" t="str">
        <f>FIXED(Tabla1[[#This Row],[ISR RET]],0)</f>
        <v>0</v>
      </c>
      <c r="P2647" t="str">
        <f>FIXED(Tabla1[[#This Row],[IVA RET]],0)</f>
        <v>0</v>
      </c>
      <c r="R2647" s="35">
        <f>Tabla1[[#This Row],[TASA 16]]*16%</f>
        <v>0</v>
      </c>
    </row>
    <row r="2648" spans="2:18" x14ac:dyDescent="0.25">
      <c r="B2648" t="str">
        <f>'[1]210 Y RFC'!A2648</f>
        <v>TCB7401303A4</v>
      </c>
      <c r="C2648" t="str">
        <f>'[1]210 Y RFC'!B2648</f>
        <v>210-2645</v>
      </c>
      <c r="D2648" t="str">
        <f>'[1]210 Y RFC'!C2648</f>
        <v>TRANSPORTES CASTORES DE BAJA CALIFORNIA SA DE CV</v>
      </c>
      <c r="E2648" s="28">
        <f>SUMIFS(Tabla16[TASA 16],Tabla16[NUM],Tabla1[[#This Row],[CODIGO]])</f>
        <v>0</v>
      </c>
      <c r="F2648" s="28">
        <f>SUMIFS(Tabla16[TASA 0%],Tabla16[NUM],Tabla1[[#This Row],[CODIGO]])</f>
        <v>0</v>
      </c>
      <c r="G2648" s="28">
        <f>SUMIFS(Tabla16[[EXENTO ]],Tabla16[NUM],Tabla1[[#This Row],[CODIGO]])</f>
        <v>0</v>
      </c>
      <c r="H2648" s="28">
        <f>SUMIFS(Tabla16[IVA],Tabla16[NUM],Tabla1[[#This Row],[CODIGO]])</f>
        <v>0</v>
      </c>
      <c r="I2648" s="28">
        <f>SUMIFS(Tabla16[ISR RET.],Tabla16[NUM],Tabla1[[#This Row],[CODIGO]])</f>
        <v>0</v>
      </c>
      <c r="J2648" s="28">
        <f>SUMIFS(Tabla16[IVA RET.],Tabla16[NUM],Tabla1[[#This Row],[CODIGO]])</f>
        <v>0</v>
      </c>
      <c r="K2648" t="str">
        <f>FIXED(Tabla1[[#This Row],[TASA 16%]],0)</f>
        <v>0</v>
      </c>
      <c r="L2648" t="str">
        <f>FIXED(Tabla1[[#This Row],[TASA 0%]],0)</f>
        <v>0</v>
      </c>
      <c r="M2648" t="str">
        <f>FIXED(Tabla1[[#This Row],[TASA EXE.]],0)</f>
        <v>0</v>
      </c>
      <c r="N2648" t="str">
        <f>FIXED(Tabla1[[#This Row],[IVA]],0)</f>
        <v>0</v>
      </c>
      <c r="O2648" t="str">
        <f>FIXED(Tabla1[[#This Row],[ISR RET]],0)</f>
        <v>0</v>
      </c>
      <c r="P2648" t="str">
        <f>FIXED(Tabla1[[#This Row],[IVA RET]],0)</f>
        <v>0</v>
      </c>
      <c r="R2648" s="35">
        <f>Tabla1[[#This Row],[TASA 16]]*16%</f>
        <v>0</v>
      </c>
    </row>
    <row r="2649" spans="2:18" x14ac:dyDescent="0.25">
      <c r="B2649" t="str">
        <f>'[1]210 Y RFC'!A2649</f>
        <v>ANU990128JG9</v>
      </c>
      <c r="C2649" t="str">
        <f>'[1]210 Y RFC'!B2649</f>
        <v>210-2646</v>
      </c>
      <c r="D2649" t="str">
        <f>'[1]210 Y RFC'!C2649</f>
        <v>ALLNAT NUTRITION SA DE CV</v>
      </c>
      <c r="E2649" s="28">
        <f>SUMIFS(Tabla16[TASA 16],Tabla16[NUM],Tabla1[[#This Row],[CODIGO]])</f>
        <v>0</v>
      </c>
      <c r="F2649" s="28">
        <f>SUMIFS(Tabla16[TASA 0%],Tabla16[NUM],Tabla1[[#This Row],[CODIGO]])</f>
        <v>0</v>
      </c>
      <c r="G2649" s="28">
        <f>SUMIFS(Tabla16[[EXENTO ]],Tabla16[NUM],Tabla1[[#This Row],[CODIGO]])</f>
        <v>0</v>
      </c>
      <c r="H2649" s="28">
        <f>SUMIFS(Tabla16[IVA],Tabla16[NUM],Tabla1[[#This Row],[CODIGO]])</f>
        <v>0</v>
      </c>
      <c r="I2649" s="28">
        <f>SUMIFS(Tabla16[ISR RET.],Tabla16[NUM],Tabla1[[#This Row],[CODIGO]])</f>
        <v>0</v>
      </c>
      <c r="J2649" s="28">
        <f>SUMIFS(Tabla16[IVA RET.],Tabla16[NUM],Tabla1[[#This Row],[CODIGO]])</f>
        <v>0</v>
      </c>
      <c r="K2649" t="str">
        <f>FIXED(Tabla1[[#This Row],[TASA 16%]],0)</f>
        <v>0</v>
      </c>
      <c r="L2649" t="str">
        <f>FIXED(Tabla1[[#This Row],[TASA 0%]],0)</f>
        <v>0</v>
      </c>
      <c r="M2649" t="str">
        <f>FIXED(Tabla1[[#This Row],[TASA EXE.]],0)</f>
        <v>0</v>
      </c>
      <c r="N2649" t="str">
        <f>FIXED(Tabla1[[#This Row],[IVA]],0)</f>
        <v>0</v>
      </c>
      <c r="O2649" t="str">
        <f>FIXED(Tabla1[[#This Row],[ISR RET]],0)</f>
        <v>0</v>
      </c>
      <c r="P2649" t="str">
        <f>FIXED(Tabla1[[#This Row],[IVA RET]],0)</f>
        <v>0</v>
      </c>
      <c r="R2649" s="35">
        <f>Tabla1[[#This Row],[TASA 16]]*16%</f>
        <v>0</v>
      </c>
    </row>
    <row r="2650" spans="2:18" x14ac:dyDescent="0.25">
      <c r="B2650" t="str">
        <f>'[1]210 Y RFC'!A2650</f>
        <v>EMY100818LF2</v>
      </c>
      <c r="C2650" t="str">
        <f>'[1]210 Y RFC'!B2650</f>
        <v>210-2647</v>
      </c>
      <c r="D2650" t="str">
        <f>'[1]210 Y RFC'!C2650</f>
        <v>ETIQUETAS MYS SA DE CV</v>
      </c>
      <c r="E2650" s="28">
        <f>SUMIFS(Tabla16[TASA 16],Tabla16[NUM],Tabla1[[#This Row],[CODIGO]])</f>
        <v>0</v>
      </c>
      <c r="F2650" s="28">
        <f>SUMIFS(Tabla16[TASA 0%],Tabla16[NUM],Tabla1[[#This Row],[CODIGO]])</f>
        <v>0</v>
      </c>
      <c r="G2650" s="28">
        <f>SUMIFS(Tabla16[[EXENTO ]],Tabla16[NUM],Tabla1[[#This Row],[CODIGO]])</f>
        <v>0</v>
      </c>
      <c r="H2650" s="28">
        <f>SUMIFS(Tabla16[IVA],Tabla16[NUM],Tabla1[[#This Row],[CODIGO]])</f>
        <v>0</v>
      </c>
      <c r="I2650" s="28">
        <f>SUMIFS(Tabla16[ISR RET.],Tabla16[NUM],Tabla1[[#This Row],[CODIGO]])</f>
        <v>0</v>
      </c>
      <c r="J2650" s="28">
        <f>SUMIFS(Tabla16[IVA RET.],Tabla16[NUM],Tabla1[[#This Row],[CODIGO]])</f>
        <v>0</v>
      </c>
      <c r="K2650" t="str">
        <f>FIXED(Tabla1[[#This Row],[TASA 16%]],0)</f>
        <v>0</v>
      </c>
      <c r="L2650" t="str">
        <f>FIXED(Tabla1[[#This Row],[TASA 0%]],0)</f>
        <v>0</v>
      </c>
      <c r="M2650" t="str">
        <f>FIXED(Tabla1[[#This Row],[TASA EXE.]],0)</f>
        <v>0</v>
      </c>
      <c r="N2650" t="str">
        <f>FIXED(Tabla1[[#This Row],[IVA]],0)</f>
        <v>0</v>
      </c>
      <c r="O2650" t="str">
        <f>FIXED(Tabla1[[#This Row],[ISR RET]],0)</f>
        <v>0</v>
      </c>
      <c r="P2650" t="str">
        <f>FIXED(Tabla1[[#This Row],[IVA RET]],0)</f>
        <v>0</v>
      </c>
      <c r="R2650" s="35">
        <f>Tabla1[[#This Row],[TASA 16]]*16%</f>
        <v>0</v>
      </c>
    </row>
    <row r="2651" spans="2:18" x14ac:dyDescent="0.25">
      <c r="B2651" t="str">
        <f>'[1]210 Y RFC'!A2651</f>
        <v>RORE920329AX4</v>
      </c>
      <c r="C2651" t="str">
        <f>'[1]210 Y RFC'!B2651</f>
        <v>210-2648</v>
      </c>
      <c r="D2651" t="str">
        <f>'[1]210 Y RFC'!C2651</f>
        <v>RODRIGUEZ RODRIGUEZ EDUARDO ARMANDO</v>
      </c>
      <c r="E2651" s="28">
        <f>SUMIFS(Tabla16[TASA 16],Tabla16[NUM],Tabla1[[#This Row],[CODIGO]])</f>
        <v>0</v>
      </c>
      <c r="F2651" s="28">
        <f>SUMIFS(Tabla16[TASA 0%],Tabla16[NUM],Tabla1[[#This Row],[CODIGO]])</f>
        <v>0</v>
      </c>
      <c r="G2651" s="28">
        <f>SUMIFS(Tabla16[[EXENTO ]],Tabla16[NUM],Tabla1[[#This Row],[CODIGO]])</f>
        <v>0</v>
      </c>
      <c r="H2651" s="28">
        <f>SUMIFS(Tabla16[IVA],Tabla16[NUM],Tabla1[[#This Row],[CODIGO]])</f>
        <v>0</v>
      </c>
      <c r="I2651" s="28">
        <f>SUMIFS(Tabla16[ISR RET.],Tabla16[NUM],Tabla1[[#This Row],[CODIGO]])</f>
        <v>0</v>
      </c>
      <c r="J2651" s="28">
        <f>SUMIFS(Tabla16[IVA RET.],Tabla16[NUM],Tabla1[[#This Row],[CODIGO]])</f>
        <v>0</v>
      </c>
      <c r="K2651" t="str">
        <f>FIXED(Tabla1[[#This Row],[TASA 16%]],0)</f>
        <v>0</v>
      </c>
      <c r="L2651" t="str">
        <f>FIXED(Tabla1[[#This Row],[TASA 0%]],0)</f>
        <v>0</v>
      </c>
      <c r="M2651" t="str">
        <f>FIXED(Tabla1[[#This Row],[TASA EXE.]],0)</f>
        <v>0</v>
      </c>
      <c r="N2651" t="str">
        <f>FIXED(Tabla1[[#This Row],[IVA]],0)</f>
        <v>0</v>
      </c>
      <c r="O2651" t="str">
        <f>FIXED(Tabla1[[#This Row],[ISR RET]],0)</f>
        <v>0</v>
      </c>
      <c r="P2651" t="str">
        <f>FIXED(Tabla1[[#This Row],[IVA RET]],0)</f>
        <v>0</v>
      </c>
      <c r="R2651" s="35">
        <f>Tabla1[[#This Row],[TASA 16]]*16%</f>
        <v>0</v>
      </c>
    </row>
    <row r="2652" spans="2:18" x14ac:dyDescent="0.25">
      <c r="B2652" t="str">
        <f>'[1]210 Y RFC'!A2652</f>
        <v>CARA650130J88</v>
      </c>
      <c r="C2652" t="str">
        <f>'[1]210 Y RFC'!B2652</f>
        <v>210-2649</v>
      </c>
      <c r="D2652" t="str">
        <f>'[1]210 Y RFC'!C2652</f>
        <v>CASTAÑEDA RIVERA AURORA</v>
      </c>
      <c r="E2652" s="28">
        <f>SUMIFS(Tabla16[TASA 16],Tabla16[NUM],Tabla1[[#This Row],[CODIGO]])</f>
        <v>0</v>
      </c>
      <c r="F2652" s="28">
        <f>SUMIFS(Tabla16[TASA 0%],Tabla16[NUM],Tabla1[[#This Row],[CODIGO]])</f>
        <v>0</v>
      </c>
      <c r="G2652" s="28">
        <f>SUMIFS(Tabla16[[EXENTO ]],Tabla16[NUM],Tabla1[[#This Row],[CODIGO]])</f>
        <v>0</v>
      </c>
      <c r="H2652" s="28">
        <f>SUMIFS(Tabla16[IVA],Tabla16[NUM],Tabla1[[#This Row],[CODIGO]])</f>
        <v>0</v>
      </c>
      <c r="I2652" s="28">
        <f>SUMIFS(Tabla16[ISR RET.],Tabla16[NUM],Tabla1[[#This Row],[CODIGO]])</f>
        <v>0</v>
      </c>
      <c r="J2652" s="28">
        <f>SUMIFS(Tabla16[IVA RET.],Tabla16[NUM],Tabla1[[#This Row],[CODIGO]])</f>
        <v>0</v>
      </c>
      <c r="K2652" t="str">
        <f>FIXED(Tabla1[[#This Row],[TASA 16%]],0)</f>
        <v>0</v>
      </c>
      <c r="L2652" t="str">
        <f>FIXED(Tabla1[[#This Row],[TASA 0%]],0)</f>
        <v>0</v>
      </c>
      <c r="M2652" t="str">
        <f>FIXED(Tabla1[[#This Row],[TASA EXE.]],0)</f>
        <v>0</v>
      </c>
      <c r="N2652" t="str">
        <f>FIXED(Tabla1[[#This Row],[IVA]],0)</f>
        <v>0</v>
      </c>
      <c r="O2652" t="str">
        <f>FIXED(Tabla1[[#This Row],[ISR RET]],0)</f>
        <v>0</v>
      </c>
      <c r="P2652" t="str">
        <f>FIXED(Tabla1[[#This Row],[IVA RET]],0)</f>
        <v>0</v>
      </c>
      <c r="R2652" s="35">
        <f>Tabla1[[#This Row],[TASA 16]]*16%</f>
        <v>0</v>
      </c>
    </row>
    <row r="2653" spans="2:18" x14ac:dyDescent="0.25">
      <c r="B2653" t="str">
        <f>'[1]210 Y RFC'!A2653</f>
        <v>MAGR730626H67</v>
      </c>
      <c r="C2653" t="str">
        <f>'[1]210 Y RFC'!B2653</f>
        <v>210-2650</v>
      </c>
      <c r="D2653" t="str">
        <f>'[1]210 Y RFC'!C2653</f>
        <v>MARTIN GALINDO ROSALBA</v>
      </c>
      <c r="E2653" s="28">
        <f>SUMIFS(Tabla16[TASA 16],Tabla16[NUM],Tabla1[[#This Row],[CODIGO]])</f>
        <v>0</v>
      </c>
      <c r="F2653" s="28">
        <f>SUMIFS(Tabla16[TASA 0%],Tabla16[NUM],Tabla1[[#This Row],[CODIGO]])</f>
        <v>0</v>
      </c>
      <c r="G2653" s="28">
        <f>SUMIFS(Tabla16[[EXENTO ]],Tabla16[NUM],Tabla1[[#This Row],[CODIGO]])</f>
        <v>0</v>
      </c>
      <c r="H2653" s="28">
        <f>SUMIFS(Tabla16[IVA],Tabla16[NUM],Tabla1[[#This Row],[CODIGO]])</f>
        <v>0</v>
      </c>
      <c r="I2653" s="28">
        <f>SUMIFS(Tabla16[ISR RET.],Tabla16[NUM],Tabla1[[#This Row],[CODIGO]])</f>
        <v>0</v>
      </c>
      <c r="J2653" s="28">
        <f>SUMIFS(Tabla16[IVA RET.],Tabla16[NUM],Tabla1[[#This Row],[CODIGO]])</f>
        <v>0</v>
      </c>
      <c r="K2653" t="str">
        <f>FIXED(Tabla1[[#This Row],[TASA 16%]],0)</f>
        <v>0</v>
      </c>
      <c r="L2653" t="str">
        <f>FIXED(Tabla1[[#This Row],[TASA 0%]],0)</f>
        <v>0</v>
      </c>
      <c r="M2653" t="str">
        <f>FIXED(Tabla1[[#This Row],[TASA EXE.]],0)</f>
        <v>0</v>
      </c>
      <c r="N2653" t="str">
        <f>FIXED(Tabla1[[#This Row],[IVA]],0)</f>
        <v>0</v>
      </c>
      <c r="O2653" t="str">
        <f>FIXED(Tabla1[[#This Row],[ISR RET]],0)</f>
        <v>0</v>
      </c>
      <c r="P2653" t="str">
        <f>FIXED(Tabla1[[#This Row],[IVA RET]],0)</f>
        <v>0</v>
      </c>
      <c r="R2653" s="35">
        <f>Tabla1[[#This Row],[TASA 16]]*16%</f>
        <v>0</v>
      </c>
    </row>
    <row r="2654" spans="2:18" x14ac:dyDescent="0.25">
      <c r="B2654" t="str">
        <f>'[1]210 Y RFC'!A2654</f>
        <v>DME081107HZ7</v>
      </c>
      <c r="C2654" t="str">
        <f>'[1]210 Y RFC'!B2654</f>
        <v>210-2651</v>
      </c>
      <c r="D2654" t="str">
        <f>'[1]210 Y RFC'!C2654</f>
        <v>DIMOFI DE MEXICO SA DE CV</v>
      </c>
      <c r="E2654" s="28">
        <f>SUMIFS(Tabla16[TASA 16],Tabla16[NUM],Tabla1[[#This Row],[CODIGO]])</f>
        <v>0</v>
      </c>
      <c r="F2654" s="28">
        <f>SUMIFS(Tabla16[TASA 0%],Tabla16[NUM],Tabla1[[#This Row],[CODIGO]])</f>
        <v>0</v>
      </c>
      <c r="G2654" s="28">
        <f>SUMIFS(Tabla16[[EXENTO ]],Tabla16[NUM],Tabla1[[#This Row],[CODIGO]])</f>
        <v>0</v>
      </c>
      <c r="H2654" s="28">
        <f>SUMIFS(Tabla16[IVA],Tabla16[NUM],Tabla1[[#This Row],[CODIGO]])</f>
        <v>0</v>
      </c>
      <c r="I2654" s="28">
        <f>SUMIFS(Tabla16[ISR RET.],Tabla16[NUM],Tabla1[[#This Row],[CODIGO]])</f>
        <v>0</v>
      </c>
      <c r="J2654" s="28">
        <f>SUMIFS(Tabla16[IVA RET.],Tabla16[NUM],Tabla1[[#This Row],[CODIGO]])</f>
        <v>0</v>
      </c>
      <c r="K2654" t="str">
        <f>FIXED(Tabla1[[#This Row],[TASA 16%]],0)</f>
        <v>0</v>
      </c>
      <c r="L2654" t="str">
        <f>FIXED(Tabla1[[#This Row],[TASA 0%]],0)</f>
        <v>0</v>
      </c>
      <c r="M2654" t="str">
        <f>FIXED(Tabla1[[#This Row],[TASA EXE.]],0)</f>
        <v>0</v>
      </c>
      <c r="N2654" t="str">
        <f>FIXED(Tabla1[[#This Row],[IVA]],0)</f>
        <v>0</v>
      </c>
      <c r="O2654" t="str">
        <f>FIXED(Tabla1[[#This Row],[ISR RET]],0)</f>
        <v>0</v>
      </c>
      <c r="P2654" t="str">
        <f>FIXED(Tabla1[[#This Row],[IVA RET]],0)</f>
        <v>0</v>
      </c>
      <c r="R2654" s="35">
        <f>Tabla1[[#This Row],[TASA 16]]*16%</f>
        <v>0</v>
      </c>
    </row>
    <row r="2655" spans="2:18" x14ac:dyDescent="0.25">
      <c r="B2655" t="str">
        <f>'[1]210 Y RFC'!A2655</f>
        <v>MOLJ761025DQ6</v>
      </c>
      <c r="C2655" t="str">
        <f>'[1]210 Y RFC'!B2655</f>
        <v>210-2652</v>
      </c>
      <c r="D2655" t="str">
        <f>'[1]210 Y RFC'!C2655</f>
        <v>MORELOS LEGASPI JOSE DE JESUS</v>
      </c>
      <c r="E2655" s="28">
        <f>SUMIFS(Tabla16[TASA 16],Tabla16[NUM],Tabla1[[#This Row],[CODIGO]])</f>
        <v>0</v>
      </c>
      <c r="F2655" s="28">
        <f>SUMIFS(Tabla16[TASA 0%],Tabla16[NUM],Tabla1[[#This Row],[CODIGO]])</f>
        <v>0</v>
      </c>
      <c r="G2655" s="28">
        <f>SUMIFS(Tabla16[[EXENTO ]],Tabla16[NUM],Tabla1[[#This Row],[CODIGO]])</f>
        <v>0</v>
      </c>
      <c r="H2655" s="28">
        <f>SUMIFS(Tabla16[IVA],Tabla16[NUM],Tabla1[[#This Row],[CODIGO]])</f>
        <v>0</v>
      </c>
      <c r="I2655" s="28">
        <f>SUMIFS(Tabla16[ISR RET.],Tabla16[NUM],Tabla1[[#This Row],[CODIGO]])</f>
        <v>0</v>
      </c>
      <c r="J2655" s="28">
        <f>SUMIFS(Tabla16[IVA RET.],Tabla16[NUM],Tabla1[[#This Row],[CODIGO]])</f>
        <v>0</v>
      </c>
      <c r="K2655" t="str">
        <f>FIXED(Tabla1[[#This Row],[TASA 16%]],0)</f>
        <v>0</v>
      </c>
      <c r="L2655" t="str">
        <f>FIXED(Tabla1[[#This Row],[TASA 0%]],0)</f>
        <v>0</v>
      </c>
      <c r="M2655" t="str">
        <f>FIXED(Tabla1[[#This Row],[TASA EXE.]],0)</f>
        <v>0</v>
      </c>
      <c r="N2655" t="str">
        <f>FIXED(Tabla1[[#This Row],[IVA]],0)</f>
        <v>0</v>
      </c>
      <c r="O2655" t="str">
        <f>FIXED(Tabla1[[#This Row],[ISR RET]],0)</f>
        <v>0</v>
      </c>
      <c r="P2655" t="str">
        <f>FIXED(Tabla1[[#This Row],[IVA RET]],0)</f>
        <v>0</v>
      </c>
      <c r="R2655" s="35">
        <f>Tabla1[[#This Row],[TASA 16]]*16%</f>
        <v>0</v>
      </c>
    </row>
    <row r="2656" spans="2:18" x14ac:dyDescent="0.25">
      <c r="B2656" t="str">
        <f>'[1]210 Y RFC'!A2656</f>
        <v>ROLO721025P89</v>
      </c>
      <c r="C2656" t="str">
        <f>'[1]210 Y RFC'!B2656</f>
        <v>210-2653</v>
      </c>
      <c r="D2656" t="str">
        <f>'[1]210 Y RFC'!C2656</f>
        <v>ROMERO LOZANO OSWALDO HANS</v>
      </c>
      <c r="E2656" s="28">
        <f>SUMIFS(Tabla16[TASA 16],Tabla16[NUM],Tabla1[[#This Row],[CODIGO]])</f>
        <v>0</v>
      </c>
      <c r="F2656" s="28">
        <f>SUMIFS(Tabla16[TASA 0%],Tabla16[NUM],Tabla1[[#This Row],[CODIGO]])</f>
        <v>0</v>
      </c>
      <c r="G2656" s="28">
        <f>SUMIFS(Tabla16[[EXENTO ]],Tabla16[NUM],Tabla1[[#This Row],[CODIGO]])</f>
        <v>0</v>
      </c>
      <c r="H2656" s="28">
        <f>SUMIFS(Tabla16[IVA],Tabla16[NUM],Tabla1[[#This Row],[CODIGO]])</f>
        <v>0</v>
      </c>
      <c r="I2656" s="28">
        <f>SUMIFS(Tabla16[ISR RET.],Tabla16[NUM],Tabla1[[#This Row],[CODIGO]])</f>
        <v>0</v>
      </c>
      <c r="J2656" s="28">
        <f>SUMIFS(Tabla16[IVA RET.],Tabla16[NUM],Tabla1[[#This Row],[CODIGO]])</f>
        <v>0</v>
      </c>
      <c r="K2656" t="str">
        <f>FIXED(Tabla1[[#This Row],[TASA 16%]],0)</f>
        <v>0</v>
      </c>
      <c r="L2656" t="str">
        <f>FIXED(Tabla1[[#This Row],[TASA 0%]],0)</f>
        <v>0</v>
      </c>
      <c r="M2656" t="str">
        <f>FIXED(Tabla1[[#This Row],[TASA EXE.]],0)</f>
        <v>0</v>
      </c>
      <c r="N2656" t="str">
        <f>FIXED(Tabla1[[#This Row],[IVA]],0)</f>
        <v>0</v>
      </c>
      <c r="O2656" t="str">
        <f>FIXED(Tabla1[[#This Row],[ISR RET]],0)</f>
        <v>0</v>
      </c>
      <c r="P2656" t="str">
        <f>FIXED(Tabla1[[#This Row],[IVA RET]],0)</f>
        <v>0</v>
      </c>
      <c r="R2656" s="35">
        <f>Tabla1[[#This Row],[TASA 16]]*16%</f>
        <v>0</v>
      </c>
    </row>
    <row r="2657" spans="2:20" x14ac:dyDescent="0.25">
      <c r="B2657" t="str">
        <f>'[1]210 Y RFC'!A2657</f>
        <v>MEGL820910M11</v>
      </c>
      <c r="C2657" t="str">
        <f>'[1]210 Y RFC'!B2657</f>
        <v>210-2654</v>
      </c>
      <c r="D2657" t="str">
        <f>'[1]210 Y RFC'!C2657</f>
        <v>MEDEROS GODOY LUIS ALFONSO</v>
      </c>
      <c r="E2657" s="28">
        <f>SUMIFS(Tabla16[TASA 16],Tabla16[NUM],Tabla1[[#This Row],[CODIGO]])</f>
        <v>0</v>
      </c>
      <c r="F2657" s="28">
        <f>SUMIFS(Tabla16[TASA 0%],Tabla16[NUM],Tabla1[[#This Row],[CODIGO]])</f>
        <v>0</v>
      </c>
      <c r="G2657" s="28">
        <f>SUMIFS(Tabla16[[EXENTO ]],Tabla16[NUM],Tabla1[[#This Row],[CODIGO]])</f>
        <v>0</v>
      </c>
      <c r="H2657" s="28">
        <f>SUMIFS(Tabla16[IVA],Tabla16[NUM],Tabla1[[#This Row],[CODIGO]])</f>
        <v>0</v>
      </c>
      <c r="I2657" s="28">
        <f>SUMIFS(Tabla16[ISR RET.],Tabla16[NUM],Tabla1[[#This Row],[CODIGO]])</f>
        <v>0</v>
      </c>
      <c r="J2657" s="28">
        <f>SUMIFS(Tabla16[IVA RET.],Tabla16[NUM],Tabla1[[#This Row],[CODIGO]])</f>
        <v>0</v>
      </c>
      <c r="K2657" t="str">
        <f>FIXED(Tabla1[[#This Row],[TASA 16%]],0)</f>
        <v>0</v>
      </c>
      <c r="L2657" t="str">
        <f>FIXED(Tabla1[[#This Row],[TASA 0%]],0)</f>
        <v>0</v>
      </c>
      <c r="M2657" t="str">
        <f>FIXED(Tabla1[[#This Row],[TASA EXE.]],0)</f>
        <v>0</v>
      </c>
      <c r="N2657" t="str">
        <f>FIXED(Tabla1[[#This Row],[IVA]],0)</f>
        <v>0</v>
      </c>
      <c r="O2657" t="str">
        <f>FIXED(Tabla1[[#This Row],[ISR RET]],0)</f>
        <v>0</v>
      </c>
      <c r="P2657" t="str">
        <f>FIXED(Tabla1[[#This Row],[IVA RET]],0)</f>
        <v>0</v>
      </c>
      <c r="R2657" s="35">
        <f>Tabla1[[#This Row],[TASA 16]]*16%</f>
        <v>0</v>
      </c>
    </row>
    <row r="2658" spans="2:20" x14ac:dyDescent="0.25">
      <c r="B2658" t="str">
        <f>'[1]210 Y RFC'!A2658</f>
        <v>MBF061018NRA</v>
      </c>
      <c r="C2658" t="str">
        <f>'[1]210 Y RFC'!B2658</f>
        <v>210-2655</v>
      </c>
      <c r="D2658" t="str">
        <f>'[1]210 Y RFC'!C2658</f>
        <v>SOCIEDAD MEDICA PARA BIENES FAMILIAR SC</v>
      </c>
      <c r="E2658" s="28">
        <f>SUMIFS(Tabla16[TASA 16],Tabla16[NUM],Tabla1[[#This Row],[CODIGO]])</f>
        <v>0</v>
      </c>
      <c r="F2658" s="28">
        <f>SUMIFS(Tabla16[TASA 0%],Tabla16[NUM],Tabla1[[#This Row],[CODIGO]])</f>
        <v>0</v>
      </c>
      <c r="G2658" s="28">
        <f>SUMIFS(Tabla16[[EXENTO ]],Tabla16[NUM],Tabla1[[#This Row],[CODIGO]])</f>
        <v>0</v>
      </c>
      <c r="H2658" s="28">
        <f>SUMIFS(Tabla16[IVA],Tabla16[NUM],Tabla1[[#This Row],[CODIGO]])</f>
        <v>0</v>
      </c>
      <c r="I2658" s="28">
        <f>SUMIFS(Tabla16[ISR RET.],Tabla16[NUM],Tabla1[[#This Row],[CODIGO]])</f>
        <v>0</v>
      </c>
      <c r="J2658" s="28">
        <f>SUMIFS(Tabla16[IVA RET.],Tabla16[NUM],Tabla1[[#This Row],[CODIGO]])</f>
        <v>0</v>
      </c>
      <c r="K2658" t="str">
        <f>FIXED(Tabla1[[#This Row],[TASA 16%]],0)</f>
        <v>0</v>
      </c>
      <c r="L2658" t="str">
        <f>FIXED(Tabla1[[#This Row],[TASA 0%]],0)</f>
        <v>0</v>
      </c>
      <c r="M2658" t="str">
        <f>FIXED(Tabla1[[#This Row],[TASA EXE.]],0)</f>
        <v>0</v>
      </c>
      <c r="N2658" t="str">
        <f>FIXED(Tabla1[[#This Row],[IVA]],0)</f>
        <v>0</v>
      </c>
      <c r="O2658" t="str">
        <f>FIXED(Tabla1[[#This Row],[ISR RET]],0)</f>
        <v>0</v>
      </c>
      <c r="P2658" t="str">
        <f>FIXED(Tabla1[[#This Row],[IVA RET]],0)</f>
        <v>0</v>
      </c>
      <c r="R2658" s="35">
        <f>Tabla1[[#This Row],[TASA 16]]*16%</f>
        <v>0</v>
      </c>
    </row>
    <row r="2659" spans="2:20" x14ac:dyDescent="0.25">
      <c r="B2659" t="str">
        <f>'[1]210 Y RFC'!A2659</f>
        <v>AME900126RZ5</v>
      </c>
      <c r="C2659" t="str">
        <f>'[1]210 Y RFC'!B2659</f>
        <v>210-2656</v>
      </c>
      <c r="D2659" t="str">
        <f>'[1]210 Y RFC'!C2659</f>
        <v>AMWAY DE MEXICO S DE RL DE CV</v>
      </c>
      <c r="E2659" s="28">
        <f>SUMIFS(Tabla16[TASA 16],Tabla16[NUM],Tabla1[[#This Row],[CODIGO]])</f>
        <v>0</v>
      </c>
      <c r="F2659" s="28">
        <f>SUMIFS(Tabla16[TASA 0%],Tabla16[NUM],Tabla1[[#This Row],[CODIGO]])</f>
        <v>0</v>
      </c>
      <c r="G2659" s="28">
        <f>SUMIFS(Tabla16[[EXENTO ]],Tabla16[NUM],Tabla1[[#This Row],[CODIGO]])</f>
        <v>0</v>
      </c>
      <c r="H2659" s="28">
        <f>SUMIFS(Tabla16[IVA],Tabla16[NUM],Tabla1[[#This Row],[CODIGO]])</f>
        <v>0</v>
      </c>
      <c r="I2659" s="28">
        <f>SUMIFS(Tabla16[ISR RET.],Tabla16[NUM],Tabla1[[#This Row],[CODIGO]])</f>
        <v>0</v>
      </c>
      <c r="J2659" s="28">
        <f>SUMIFS(Tabla16[IVA RET.],Tabla16[NUM],Tabla1[[#This Row],[CODIGO]])</f>
        <v>0</v>
      </c>
      <c r="K2659" t="str">
        <f>FIXED(Tabla1[[#This Row],[TASA 16%]],0)</f>
        <v>0</v>
      </c>
      <c r="L2659" t="str">
        <f>FIXED(Tabla1[[#This Row],[TASA 0%]],0)</f>
        <v>0</v>
      </c>
      <c r="M2659" t="str">
        <f>FIXED(Tabla1[[#This Row],[TASA EXE.]],0)</f>
        <v>0</v>
      </c>
      <c r="N2659" t="str">
        <f>FIXED(Tabla1[[#This Row],[IVA]],0)</f>
        <v>0</v>
      </c>
      <c r="O2659" t="str">
        <f>FIXED(Tabla1[[#This Row],[ISR RET]],0)</f>
        <v>0</v>
      </c>
      <c r="P2659" t="str">
        <f>FIXED(Tabla1[[#This Row],[IVA RET]],0)</f>
        <v>0</v>
      </c>
      <c r="R2659" s="35">
        <f>Tabla1[[#This Row],[TASA 16]]*16%</f>
        <v>0</v>
      </c>
    </row>
    <row r="2660" spans="2:20" x14ac:dyDescent="0.25">
      <c r="B2660" t="str">
        <f>'[1]210 Y RFC'!A2660</f>
        <v>GAHM7804087J2</v>
      </c>
      <c r="C2660" t="str">
        <f>'[1]210 Y RFC'!B2660</f>
        <v>210-2657</v>
      </c>
      <c r="D2660" t="str">
        <f>'[1]210 Y RFC'!C2660</f>
        <v>GAMEZ HERNANDEZ JOSE MARIA</v>
      </c>
      <c r="E2660" s="28">
        <f>SUMIFS(Tabla16[TASA 16],Tabla16[NUM],Tabla1[[#This Row],[CODIGO]])</f>
        <v>0</v>
      </c>
      <c r="F2660" s="28">
        <f>SUMIFS(Tabla16[TASA 0%],Tabla16[NUM],Tabla1[[#This Row],[CODIGO]])</f>
        <v>0</v>
      </c>
      <c r="G2660" s="28">
        <f>SUMIFS(Tabla16[[EXENTO ]],Tabla16[NUM],Tabla1[[#This Row],[CODIGO]])</f>
        <v>0</v>
      </c>
      <c r="H2660" s="28">
        <f>SUMIFS(Tabla16[IVA],Tabla16[NUM],Tabla1[[#This Row],[CODIGO]])</f>
        <v>0</v>
      </c>
      <c r="I2660" s="28">
        <f>SUMIFS(Tabla16[ISR RET.],Tabla16[NUM],Tabla1[[#This Row],[CODIGO]])</f>
        <v>0</v>
      </c>
      <c r="J2660" s="28">
        <f>SUMIFS(Tabla16[IVA RET.],Tabla16[NUM],Tabla1[[#This Row],[CODIGO]])</f>
        <v>0</v>
      </c>
      <c r="K2660" t="str">
        <f>FIXED(Tabla1[[#This Row],[TASA 16%]],0)</f>
        <v>0</v>
      </c>
      <c r="L2660" t="str">
        <f>FIXED(Tabla1[[#This Row],[TASA 0%]],0)</f>
        <v>0</v>
      </c>
      <c r="M2660" t="str">
        <f>FIXED(Tabla1[[#This Row],[TASA EXE.]],0)</f>
        <v>0</v>
      </c>
      <c r="N2660" t="str">
        <f>FIXED(Tabla1[[#This Row],[IVA]],0)</f>
        <v>0</v>
      </c>
      <c r="O2660" t="str">
        <f>FIXED(Tabla1[[#This Row],[ISR RET]],0)</f>
        <v>0</v>
      </c>
      <c r="P2660" t="str">
        <f>FIXED(Tabla1[[#This Row],[IVA RET]],0)</f>
        <v>0</v>
      </c>
      <c r="R2660" s="35">
        <f>Tabla1[[#This Row],[TASA 16]]*16%</f>
        <v>0</v>
      </c>
    </row>
    <row r="2661" spans="2:20" x14ac:dyDescent="0.25">
      <c r="B2661" t="str">
        <f>'[1]210 Y RFC'!A2661</f>
        <v>GAPI8204085B4</v>
      </c>
      <c r="C2661" t="str">
        <f>'[1]210 Y RFC'!B2661</f>
        <v>210-2658</v>
      </c>
      <c r="D2661" t="str">
        <f>'[1]210 Y RFC'!C2661</f>
        <v>GRANADOS PEÑA ISRAEL</v>
      </c>
      <c r="E2661" s="28">
        <f>SUMIFS(Tabla16[TASA 16],Tabla16[NUM],Tabla1[[#This Row],[CODIGO]])</f>
        <v>0</v>
      </c>
      <c r="F2661" s="28">
        <f>SUMIFS(Tabla16[TASA 0%],Tabla16[NUM],Tabla1[[#This Row],[CODIGO]])</f>
        <v>0</v>
      </c>
      <c r="G2661" s="28">
        <f>SUMIFS(Tabla16[[EXENTO ]],Tabla16[NUM],Tabla1[[#This Row],[CODIGO]])</f>
        <v>0</v>
      </c>
      <c r="H2661" s="28">
        <f>SUMIFS(Tabla16[IVA],Tabla16[NUM],Tabla1[[#This Row],[CODIGO]])</f>
        <v>0</v>
      </c>
      <c r="I2661" s="28">
        <f>SUMIFS(Tabla16[ISR RET.],Tabla16[NUM],Tabla1[[#This Row],[CODIGO]])</f>
        <v>0</v>
      </c>
      <c r="J2661" s="28">
        <f>SUMIFS(Tabla16[IVA RET.],Tabla16[NUM],Tabla1[[#This Row],[CODIGO]])</f>
        <v>0</v>
      </c>
      <c r="K2661" t="str">
        <f>FIXED(Tabla1[[#This Row],[TASA 16%]],0)</f>
        <v>0</v>
      </c>
      <c r="L2661" t="str">
        <f>FIXED(Tabla1[[#This Row],[TASA 0%]],0)</f>
        <v>0</v>
      </c>
      <c r="M2661" t="str">
        <f>FIXED(Tabla1[[#This Row],[TASA EXE.]],0)</f>
        <v>0</v>
      </c>
      <c r="N2661" t="str">
        <f>FIXED(Tabla1[[#This Row],[IVA]],0)</f>
        <v>0</v>
      </c>
      <c r="O2661" t="str">
        <f>FIXED(Tabla1[[#This Row],[ISR RET]],0)</f>
        <v>0</v>
      </c>
      <c r="P2661" t="str">
        <f>FIXED(Tabla1[[#This Row],[IVA RET]],0)</f>
        <v>0</v>
      </c>
      <c r="R2661" s="35">
        <f>Tabla1[[#This Row],[TASA 16]]*16%</f>
        <v>0</v>
      </c>
    </row>
    <row r="2662" spans="2:20" x14ac:dyDescent="0.25">
      <c r="B2662" t="str">
        <f>'[1]210 Y RFC'!A2662</f>
        <v>CPA120910242</v>
      </c>
      <c r="C2662" t="str">
        <f>'[1]210 Y RFC'!B2662</f>
        <v>210-2659</v>
      </c>
      <c r="D2662" t="str">
        <f>'[1]210 Y RFC'!C2662</f>
        <v>COMERCIALIZADORA DEL PACIFICO DE ARTICULOS MEDICOS SA DE CV</v>
      </c>
      <c r="E2662" s="28">
        <f>SUMIFS(Tabla16[TASA 16],Tabla16[NUM],Tabla1[[#This Row],[CODIGO]])</f>
        <v>0</v>
      </c>
      <c r="F2662" s="28">
        <f>SUMIFS(Tabla16[TASA 0%],Tabla16[NUM],Tabla1[[#This Row],[CODIGO]])</f>
        <v>0</v>
      </c>
      <c r="G2662" s="28">
        <f>SUMIFS(Tabla16[[EXENTO ]],Tabla16[NUM],Tabla1[[#This Row],[CODIGO]])</f>
        <v>0</v>
      </c>
      <c r="H2662" s="28">
        <f>SUMIFS(Tabla16[IVA],Tabla16[NUM],Tabla1[[#This Row],[CODIGO]])</f>
        <v>0</v>
      </c>
      <c r="I2662" s="28">
        <f>SUMIFS(Tabla16[ISR RET.],Tabla16[NUM],Tabla1[[#This Row],[CODIGO]])</f>
        <v>0</v>
      </c>
      <c r="J2662" s="28">
        <f>SUMIFS(Tabla16[IVA RET.],Tabla16[NUM],Tabla1[[#This Row],[CODIGO]])</f>
        <v>0</v>
      </c>
      <c r="K2662" t="str">
        <f>FIXED(Tabla1[[#This Row],[TASA 16%]],0)</f>
        <v>0</v>
      </c>
      <c r="L2662" t="str">
        <f>FIXED(Tabla1[[#This Row],[TASA 0%]],0)</f>
        <v>0</v>
      </c>
      <c r="M2662" t="str">
        <f>FIXED(Tabla1[[#This Row],[TASA EXE.]],0)</f>
        <v>0</v>
      </c>
      <c r="N2662" t="str">
        <f>FIXED(Tabla1[[#This Row],[IVA]],0)</f>
        <v>0</v>
      </c>
      <c r="O2662" t="str">
        <f>FIXED(Tabla1[[#This Row],[ISR RET]],0)</f>
        <v>0</v>
      </c>
      <c r="P2662" t="str">
        <f>FIXED(Tabla1[[#This Row],[IVA RET]],0)</f>
        <v>0</v>
      </c>
      <c r="R2662" s="35">
        <f>Tabla1[[#This Row],[TASA 16]]*16%</f>
        <v>0</v>
      </c>
      <c r="T2662" s="67"/>
    </row>
    <row r="2663" spans="2:20" x14ac:dyDescent="0.25">
      <c r="B2663" t="str">
        <f>'[1]210 Y RFC'!A2663</f>
        <v>APN831231I55</v>
      </c>
      <c r="C2663" t="str">
        <f>'[1]210 Y RFC'!B2663</f>
        <v>210-2660</v>
      </c>
      <c r="D2663" t="str">
        <f>'[1]210 Y RFC'!C2663</f>
        <v>ABASTECEDORA DE PRODUCTOS NATURALES SA DE CV</v>
      </c>
      <c r="E2663" s="28">
        <f>SUMIFS(Tabla16[TASA 16],Tabla16[NUM],Tabla1[[#This Row],[CODIGO]])</f>
        <v>16708.4375</v>
      </c>
      <c r="F2663" s="28">
        <f>SUMIFS(Tabla16[TASA 0%],Tabla16[NUM],Tabla1[[#This Row],[CODIGO]])</f>
        <v>1.2499999999874944E-2</v>
      </c>
      <c r="G2663" s="28">
        <f>SUMIFS(Tabla16[[EXENTO ]],Tabla16[NUM],Tabla1[[#This Row],[CODIGO]])</f>
        <v>0</v>
      </c>
      <c r="H2663" s="28">
        <f>SUMIFS(Tabla16[IVA],Tabla16[NUM],Tabla1[[#This Row],[CODIGO]])</f>
        <v>2673.35</v>
      </c>
      <c r="I2663" s="28">
        <f>SUMIFS(Tabla16[ISR RET.],Tabla16[NUM],Tabla1[[#This Row],[CODIGO]])</f>
        <v>0</v>
      </c>
      <c r="J2663" s="28">
        <f>SUMIFS(Tabla16[IVA RET.],Tabla16[NUM],Tabla1[[#This Row],[CODIGO]])</f>
        <v>0</v>
      </c>
      <c r="K2663" t="str">
        <f>FIXED(Tabla1[[#This Row],[TASA 16%]],0)</f>
        <v>16,708</v>
      </c>
      <c r="L2663" t="str">
        <f>FIXED(Tabla1[[#This Row],[TASA 0%]],0)</f>
        <v>0</v>
      </c>
      <c r="M2663" t="str">
        <f>FIXED(Tabla1[[#This Row],[TASA EXE.]],0)</f>
        <v>0</v>
      </c>
      <c r="N2663" t="str">
        <f>FIXED(Tabla1[[#This Row],[IVA]],0)</f>
        <v>2,673</v>
      </c>
      <c r="O2663" t="str">
        <f>FIXED(Tabla1[[#This Row],[ISR RET]],0)</f>
        <v>0</v>
      </c>
      <c r="P2663" t="str">
        <f>FIXED(Tabla1[[#This Row],[IVA RET]],0)</f>
        <v>0</v>
      </c>
      <c r="R2663" s="35">
        <f>Tabla1[[#This Row],[TASA 16]]*16%</f>
        <v>2673.28</v>
      </c>
    </row>
    <row r="2664" spans="2:20" x14ac:dyDescent="0.25">
      <c r="B2664" t="str">
        <f>'[1]210 Y RFC'!A2664</f>
        <v>ECG990316L22</v>
      </c>
      <c r="C2664" t="str">
        <f>'[1]210 Y RFC'!B2664</f>
        <v>210-2661</v>
      </c>
      <c r="D2664" t="str">
        <f>'[1]210 Y RFC'!C2664</f>
        <v>ENLACE COMERCIAL DE GOLOSINAS SA DE CV</v>
      </c>
      <c r="E2664" s="28">
        <f>SUMIFS(Tabla16[TASA 16],Tabla16[NUM],Tabla1[[#This Row],[CODIGO]])</f>
        <v>0</v>
      </c>
      <c r="F2664" s="28">
        <f>SUMIFS(Tabla16[TASA 0%],Tabla16[NUM],Tabla1[[#This Row],[CODIGO]])</f>
        <v>0</v>
      </c>
      <c r="G2664" s="28">
        <f>SUMIFS(Tabla16[[EXENTO ]],Tabla16[NUM],Tabla1[[#This Row],[CODIGO]])</f>
        <v>0</v>
      </c>
      <c r="H2664" s="28">
        <f>SUMIFS(Tabla16[IVA],Tabla16[NUM],Tabla1[[#This Row],[CODIGO]])</f>
        <v>0</v>
      </c>
      <c r="I2664" s="28">
        <f>SUMIFS(Tabla16[ISR RET.],Tabla16[NUM],Tabla1[[#This Row],[CODIGO]])</f>
        <v>0</v>
      </c>
      <c r="J2664" s="28">
        <f>SUMIFS(Tabla16[IVA RET.],Tabla16[NUM],Tabla1[[#This Row],[CODIGO]])</f>
        <v>0</v>
      </c>
      <c r="K2664" t="str">
        <f>FIXED(Tabla1[[#This Row],[TASA 16%]],0)</f>
        <v>0</v>
      </c>
      <c r="L2664" t="str">
        <f>FIXED(Tabla1[[#This Row],[TASA 0%]],0)</f>
        <v>0</v>
      </c>
      <c r="M2664" t="str">
        <f>FIXED(Tabla1[[#This Row],[TASA EXE.]],0)</f>
        <v>0</v>
      </c>
      <c r="N2664" t="str">
        <f>FIXED(Tabla1[[#This Row],[IVA]],0)</f>
        <v>0</v>
      </c>
      <c r="O2664" t="str">
        <f>FIXED(Tabla1[[#This Row],[ISR RET]],0)</f>
        <v>0</v>
      </c>
      <c r="P2664" t="str">
        <f>FIXED(Tabla1[[#This Row],[IVA RET]],0)</f>
        <v>0</v>
      </c>
      <c r="R2664" s="35">
        <f>Tabla1[[#This Row],[TASA 16]]*16%</f>
        <v>0</v>
      </c>
    </row>
    <row r="2665" spans="2:20" x14ac:dyDescent="0.25">
      <c r="B2665" t="str">
        <f>'[1]210 Y RFC'!A2665</f>
        <v>CSS0706111Q5</v>
      </c>
      <c r="C2665" t="str">
        <f>'[1]210 Y RFC'!B2665</f>
        <v>210-2662</v>
      </c>
      <c r="D2665" t="str">
        <f>'[1]210 Y RFC'!C2665</f>
        <v>COMBUSTIBLES Y SERVICIOS SAMER SA DE CV</v>
      </c>
      <c r="E2665" s="28">
        <f>SUMIFS(Tabla16[TASA 16],Tabla16[NUM],Tabla1[[#This Row],[CODIGO]])</f>
        <v>0</v>
      </c>
      <c r="F2665" s="28">
        <f>SUMIFS(Tabla16[TASA 0%],Tabla16[NUM],Tabla1[[#This Row],[CODIGO]])</f>
        <v>0</v>
      </c>
      <c r="G2665" s="28">
        <f>SUMIFS(Tabla16[[EXENTO ]],Tabla16[NUM],Tabla1[[#This Row],[CODIGO]])</f>
        <v>0</v>
      </c>
      <c r="H2665" s="28">
        <f>SUMIFS(Tabla16[IVA],Tabla16[NUM],Tabla1[[#This Row],[CODIGO]])</f>
        <v>0</v>
      </c>
      <c r="I2665" s="28">
        <f>SUMIFS(Tabla16[ISR RET.],Tabla16[NUM],Tabla1[[#This Row],[CODIGO]])</f>
        <v>0</v>
      </c>
      <c r="J2665" s="28">
        <f>SUMIFS(Tabla16[IVA RET.],Tabla16[NUM],Tabla1[[#This Row],[CODIGO]])</f>
        <v>0</v>
      </c>
      <c r="K2665" t="str">
        <f>FIXED(Tabla1[[#This Row],[TASA 16%]],0)</f>
        <v>0</v>
      </c>
      <c r="L2665" t="str">
        <f>FIXED(Tabla1[[#This Row],[TASA 0%]],0)</f>
        <v>0</v>
      </c>
      <c r="M2665" t="str">
        <f>FIXED(Tabla1[[#This Row],[TASA EXE.]],0)</f>
        <v>0</v>
      </c>
      <c r="N2665" t="str">
        <f>FIXED(Tabla1[[#This Row],[IVA]],0)</f>
        <v>0</v>
      </c>
      <c r="O2665" t="str">
        <f>FIXED(Tabla1[[#This Row],[ISR RET]],0)</f>
        <v>0</v>
      </c>
      <c r="P2665" t="str">
        <f>FIXED(Tabla1[[#This Row],[IVA RET]],0)</f>
        <v>0</v>
      </c>
      <c r="R2665" s="35">
        <f>Tabla1[[#This Row],[TASA 16]]*16%</f>
        <v>0</v>
      </c>
    </row>
    <row r="2666" spans="2:20" x14ac:dyDescent="0.25">
      <c r="B2666" t="str">
        <f>'[1]210 Y RFC'!A2666</f>
        <v>CFA841026RB2</v>
      </c>
      <c r="C2666" t="str">
        <f>'[1]210 Y RFC'!B2666</f>
        <v>210-2663</v>
      </c>
      <c r="D2666" t="str">
        <f>'[1]210 Y RFC'!C2666</f>
        <v>CORPORACION FINANCIERA ATLAS SA DE CV SOFOM ENR</v>
      </c>
      <c r="E2666" s="28">
        <f>SUMIFS(Tabla16[TASA 16],Tabla16[NUM],Tabla1[[#This Row],[CODIGO]])</f>
        <v>0</v>
      </c>
      <c r="F2666" s="28">
        <f>SUMIFS(Tabla16[TASA 0%],Tabla16[NUM],Tabla1[[#This Row],[CODIGO]])</f>
        <v>0</v>
      </c>
      <c r="G2666" s="28">
        <f>SUMIFS(Tabla16[[EXENTO ]],Tabla16[NUM],Tabla1[[#This Row],[CODIGO]])</f>
        <v>0</v>
      </c>
      <c r="H2666" s="28">
        <f>SUMIFS(Tabla16[IVA],Tabla16[NUM],Tabla1[[#This Row],[CODIGO]])</f>
        <v>0</v>
      </c>
      <c r="I2666" s="28">
        <f>SUMIFS(Tabla16[ISR RET.],Tabla16[NUM],Tabla1[[#This Row],[CODIGO]])</f>
        <v>0</v>
      </c>
      <c r="J2666" s="28">
        <f>SUMIFS(Tabla16[IVA RET.],Tabla16[NUM],Tabla1[[#This Row],[CODIGO]])</f>
        <v>0</v>
      </c>
      <c r="K2666" t="str">
        <f>FIXED(Tabla1[[#This Row],[TASA 16%]],0)</f>
        <v>0</v>
      </c>
      <c r="L2666" t="str">
        <f>FIXED(Tabla1[[#This Row],[TASA 0%]],0)</f>
        <v>0</v>
      </c>
      <c r="M2666" t="str">
        <f>FIXED(Tabla1[[#This Row],[TASA EXE.]],0)</f>
        <v>0</v>
      </c>
      <c r="N2666" t="str">
        <f>FIXED(Tabla1[[#This Row],[IVA]],0)</f>
        <v>0</v>
      </c>
      <c r="O2666" t="str">
        <f>FIXED(Tabla1[[#This Row],[ISR RET]],0)</f>
        <v>0</v>
      </c>
      <c r="P2666" t="str">
        <f>FIXED(Tabla1[[#This Row],[IVA RET]],0)</f>
        <v>0</v>
      </c>
      <c r="R2666" s="35">
        <f>Tabla1[[#This Row],[TASA 16]]*16%</f>
        <v>0</v>
      </c>
    </row>
    <row r="2667" spans="2:20" x14ac:dyDescent="0.25">
      <c r="B2667" t="str">
        <f>'[1]210 Y RFC'!A2667</f>
        <v>DEOL770123Q71</v>
      </c>
      <c r="C2667" t="str">
        <f>'[1]210 Y RFC'!B2667</f>
        <v>210-2664</v>
      </c>
      <c r="D2667" t="str">
        <f>'[1]210 Y RFC'!C2667</f>
        <v xml:space="preserve">LUZ GABRIELA DELGADILLO ONTIVEROS </v>
      </c>
      <c r="E2667" s="28">
        <f>SUMIFS(Tabla16[TASA 16],Tabla16[NUM],Tabla1[[#This Row],[CODIGO]])</f>
        <v>0</v>
      </c>
      <c r="F2667" s="28">
        <f>SUMIFS(Tabla16[TASA 0%],Tabla16[NUM],Tabla1[[#This Row],[CODIGO]])</f>
        <v>0</v>
      </c>
      <c r="G2667" s="28">
        <f>SUMIFS(Tabla16[[EXENTO ]],Tabla16[NUM],Tabla1[[#This Row],[CODIGO]])</f>
        <v>0</v>
      </c>
      <c r="H2667" s="28">
        <f>SUMIFS(Tabla16[IVA],Tabla16[NUM],Tabla1[[#This Row],[CODIGO]])</f>
        <v>0</v>
      </c>
      <c r="I2667" s="28">
        <f>SUMIFS(Tabla16[ISR RET.],Tabla16[NUM],Tabla1[[#This Row],[CODIGO]])</f>
        <v>0</v>
      </c>
      <c r="J2667" s="28">
        <f>SUMIFS(Tabla16[IVA RET.],Tabla16[NUM],Tabla1[[#This Row],[CODIGO]])</f>
        <v>0</v>
      </c>
      <c r="K2667" t="str">
        <f>FIXED(Tabla1[[#This Row],[TASA 16%]],0)</f>
        <v>0</v>
      </c>
      <c r="L2667" t="str">
        <f>FIXED(Tabla1[[#This Row],[TASA 0%]],0)</f>
        <v>0</v>
      </c>
      <c r="M2667" t="str">
        <f>FIXED(Tabla1[[#This Row],[TASA EXE.]],0)</f>
        <v>0</v>
      </c>
      <c r="N2667" t="str">
        <f>FIXED(Tabla1[[#This Row],[IVA]],0)</f>
        <v>0</v>
      </c>
      <c r="O2667" t="str">
        <f>FIXED(Tabla1[[#This Row],[ISR RET]],0)</f>
        <v>0</v>
      </c>
      <c r="P2667" t="str">
        <f>FIXED(Tabla1[[#This Row],[IVA RET]],0)</f>
        <v>0</v>
      </c>
      <c r="R2667" s="35">
        <f>Tabla1[[#This Row],[TASA 16]]*16%</f>
        <v>0</v>
      </c>
    </row>
    <row r="2668" spans="2:20" x14ac:dyDescent="0.25">
      <c r="B2668" t="str">
        <f>'[1]210 Y RFC'!A2668</f>
        <v>PAB010125LB2</v>
      </c>
      <c r="C2668" t="str">
        <f>'[1]210 Y RFC'!B2668</f>
        <v>210-2665</v>
      </c>
      <c r="D2668" t="str">
        <f>'[1]210 Y RFC'!C2668</f>
        <v>PLASTICOS ADHERIBLES DEL BAJIO SA DE CV</v>
      </c>
      <c r="E2668" s="28">
        <f>SUMIFS(Tabla16[TASA 16],Tabla16[NUM],Tabla1[[#This Row],[CODIGO]])</f>
        <v>0</v>
      </c>
      <c r="F2668" s="28">
        <f>SUMIFS(Tabla16[TASA 0%],Tabla16[NUM],Tabla1[[#This Row],[CODIGO]])</f>
        <v>0</v>
      </c>
      <c r="G2668" s="28">
        <f>SUMIFS(Tabla16[[EXENTO ]],Tabla16[NUM],Tabla1[[#This Row],[CODIGO]])</f>
        <v>0</v>
      </c>
      <c r="H2668" s="28">
        <f>SUMIFS(Tabla16[IVA],Tabla16[NUM],Tabla1[[#This Row],[CODIGO]])</f>
        <v>0</v>
      </c>
      <c r="I2668" s="28">
        <f>SUMIFS(Tabla16[ISR RET.],Tabla16[NUM],Tabla1[[#This Row],[CODIGO]])</f>
        <v>0</v>
      </c>
      <c r="J2668" s="28">
        <f>SUMIFS(Tabla16[IVA RET.],Tabla16[NUM],Tabla1[[#This Row],[CODIGO]])</f>
        <v>0</v>
      </c>
      <c r="K2668" t="str">
        <f>FIXED(Tabla1[[#This Row],[TASA 16%]],0)</f>
        <v>0</v>
      </c>
      <c r="L2668" t="str">
        <f>FIXED(Tabla1[[#This Row],[TASA 0%]],0)</f>
        <v>0</v>
      </c>
      <c r="M2668" t="str">
        <f>FIXED(Tabla1[[#This Row],[TASA EXE.]],0)</f>
        <v>0</v>
      </c>
      <c r="N2668" t="str">
        <f>FIXED(Tabla1[[#This Row],[IVA]],0)</f>
        <v>0</v>
      </c>
      <c r="O2668" t="str">
        <f>FIXED(Tabla1[[#This Row],[ISR RET]],0)</f>
        <v>0</v>
      </c>
      <c r="P2668" t="str">
        <f>FIXED(Tabla1[[#This Row],[IVA RET]],0)</f>
        <v>0</v>
      </c>
      <c r="R2668" s="35">
        <f>Tabla1[[#This Row],[TASA 16]]*16%</f>
        <v>0</v>
      </c>
    </row>
    <row r="2669" spans="2:20" x14ac:dyDescent="0.25">
      <c r="B2669" t="str">
        <f>'[1]210 Y RFC'!A2669</f>
        <v>AEC810901298</v>
      </c>
      <c r="C2669" t="str">
        <f>'[1]210 Y RFC'!B2669</f>
        <v>210-2666</v>
      </c>
      <c r="D2669" t="str">
        <f>'[1]210 Y RFC'!C2669</f>
        <v>AMERICAN EXPRESS COMPANY SA DE CV</v>
      </c>
      <c r="E2669" s="28">
        <f>SUMIFS(Tabla16[TASA 16],Tabla16[NUM],Tabla1[[#This Row],[CODIGO]])</f>
        <v>0</v>
      </c>
      <c r="F2669" s="28">
        <f>SUMIFS(Tabla16[TASA 0%],Tabla16[NUM],Tabla1[[#This Row],[CODIGO]])</f>
        <v>0</v>
      </c>
      <c r="G2669" s="28">
        <f>SUMIFS(Tabla16[[EXENTO ]],Tabla16[NUM],Tabla1[[#This Row],[CODIGO]])</f>
        <v>0</v>
      </c>
      <c r="H2669" s="28">
        <f>SUMIFS(Tabla16[IVA],Tabla16[NUM],Tabla1[[#This Row],[CODIGO]])</f>
        <v>0</v>
      </c>
      <c r="I2669" s="28">
        <f>SUMIFS(Tabla16[ISR RET.],Tabla16[NUM],Tabla1[[#This Row],[CODIGO]])</f>
        <v>0</v>
      </c>
      <c r="J2669" s="28">
        <f>SUMIFS(Tabla16[IVA RET.],Tabla16[NUM],Tabla1[[#This Row],[CODIGO]])</f>
        <v>0</v>
      </c>
      <c r="K2669" t="str">
        <f>FIXED(Tabla1[[#This Row],[TASA 16%]],0)</f>
        <v>0</v>
      </c>
      <c r="L2669" t="str">
        <f>FIXED(Tabla1[[#This Row],[TASA 0%]],0)</f>
        <v>0</v>
      </c>
      <c r="M2669" t="str">
        <f>FIXED(Tabla1[[#This Row],[TASA EXE.]],0)</f>
        <v>0</v>
      </c>
      <c r="N2669" t="str">
        <f>FIXED(Tabla1[[#This Row],[IVA]],0)</f>
        <v>0</v>
      </c>
      <c r="O2669" t="str">
        <f>FIXED(Tabla1[[#This Row],[ISR RET]],0)</f>
        <v>0</v>
      </c>
      <c r="P2669" t="str">
        <f>FIXED(Tabla1[[#This Row],[IVA RET]],0)</f>
        <v>0</v>
      </c>
      <c r="R2669" s="35">
        <f>Tabla1[[#This Row],[TASA 16]]*16%</f>
        <v>0</v>
      </c>
    </row>
    <row r="2670" spans="2:20" x14ac:dyDescent="0.25">
      <c r="B2670" t="str">
        <f>'[1]210 Y RFC'!A2670</f>
        <v>MAR9510193G7</v>
      </c>
      <c r="C2670" t="str">
        <f>'[1]210 Y RFC'!B2670</f>
        <v>210-2667</v>
      </c>
      <c r="D2670" t="str">
        <f>'[1]210 Y RFC'!C2670</f>
        <v>MILLAN ARELLANO Y CIA SC</v>
      </c>
      <c r="E2670" s="28">
        <f>SUMIFS(Tabla16[TASA 16],Tabla16[NUM],Tabla1[[#This Row],[CODIGO]])</f>
        <v>0</v>
      </c>
      <c r="F2670" s="28">
        <f>SUMIFS(Tabla16[TASA 0%],Tabla16[NUM],Tabla1[[#This Row],[CODIGO]])</f>
        <v>0</v>
      </c>
      <c r="G2670" s="28">
        <f>SUMIFS(Tabla16[[EXENTO ]],Tabla16[NUM],Tabla1[[#This Row],[CODIGO]])</f>
        <v>0</v>
      </c>
      <c r="H2670" s="28">
        <f>SUMIFS(Tabla16[IVA],Tabla16[NUM],Tabla1[[#This Row],[CODIGO]])</f>
        <v>0</v>
      </c>
      <c r="I2670" s="28">
        <f>SUMIFS(Tabla16[ISR RET.],Tabla16[NUM],Tabla1[[#This Row],[CODIGO]])</f>
        <v>0</v>
      </c>
      <c r="J2670" s="28">
        <f>SUMIFS(Tabla16[IVA RET.],Tabla16[NUM],Tabla1[[#This Row],[CODIGO]])</f>
        <v>0</v>
      </c>
      <c r="K2670" t="str">
        <f>FIXED(Tabla1[[#This Row],[TASA 16%]],0)</f>
        <v>0</v>
      </c>
      <c r="L2670" t="str">
        <f>FIXED(Tabla1[[#This Row],[TASA 0%]],0)</f>
        <v>0</v>
      </c>
      <c r="M2670" t="str">
        <f>FIXED(Tabla1[[#This Row],[TASA EXE.]],0)</f>
        <v>0</v>
      </c>
      <c r="N2670" t="str">
        <f>FIXED(Tabla1[[#This Row],[IVA]],0)</f>
        <v>0</v>
      </c>
      <c r="O2670" t="str">
        <f>FIXED(Tabla1[[#This Row],[ISR RET]],0)</f>
        <v>0</v>
      </c>
      <c r="P2670" t="str">
        <f>FIXED(Tabla1[[#This Row],[IVA RET]],0)</f>
        <v>0</v>
      </c>
      <c r="R2670" s="35">
        <f>Tabla1[[#This Row],[TASA 16]]*16%</f>
        <v>0</v>
      </c>
    </row>
    <row r="2671" spans="2:20" x14ac:dyDescent="0.25">
      <c r="B2671" t="str">
        <f>'[1]210 Y RFC'!A2671</f>
        <v>VICS540721745</v>
      </c>
      <c r="C2671" t="str">
        <f>'[1]210 Y RFC'!B2671</f>
        <v>210-2668</v>
      </c>
      <c r="D2671" t="str">
        <f>'[1]210 Y RFC'!C2671</f>
        <v>VILLASEÑOR CORTES SALVADOR</v>
      </c>
      <c r="E2671" s="28">
        <f>SUMIFS(Tabla16[TASA 16],Tabla16[NUM],Tabla1[[#This Row],[CODIGO]])</f>
        <v>0</v>
      </c>
      <c r="F2671" s="28">
        <f>SUMIFS(Tabla16[TASA 0%],Tabla16[NUM],Tabla1[[#This Row],[CODIGO]])</f>
        <v>0</v>
      </c>
      <c r="G2671" s="28">
        <f>SUMIFS(Tabla16[[EXENTO ]],Tabla16[NUM],Tabla1[[#This Row],[CODIGO]])</f>
        <v>0</v>
      </c>
      <c r="H2671" s="28">
        <f>SUMIFS(Tabla16[IVA],Tabla16[NUM],Tabla1[[#This Row],[CODIGO]])</f>
        <v>0</v>
      </c>
      <c r="I2671" s="28">
        <f>SUMIFS(Tabla16[ISR RET.],Tabla16[NUM],Tabla1[[#This Row],[CODIGO]])</f>
        <v>0</v>
      </c>
      <c r="J2671" s="28">
        <f>SUMIFS(Tabla16[IVA RET.],Tabla16[NUM],Tabla1[[#This Row],[CODIGO]])</f>
        <v>0</v>
      </c>
      <c r="K2671" t="str">
        <f>FIXED(Tabla1[[#This Row],[TASA 16%]],0)</f>
        <v>0</v>
      </c>
      <c r="L2671" t="str">
        <f>FIXED(Tabla1[[#This Row],[TASA 0%]],0)</f>
        <v>0</v>
      </c>
      <c r="M2671" t="str">
        <f>FIXED(Tabla1[[#This Row],[TASA EXE.]],0)</f>
        <v>0</v>
      </c>
      <c r="N2671" t="str">
        <f>FIXED(Tabla1[[#This Row],[IVA]],0)</f>
        <v>0</v>
      </c>
      <c r="O2671" t="str">
        <f>FIXED(Tabla1[[#This Row],[ISR RET]],0)</f>
        <v>0</v>
      </c>
      <c r="P2671" t="str">
        <f>FIXED(Tabla1[[#This Row],[IVA RET]],0)</f>
        <v>0</v>
      </c>
      <c r="R2671" s="35">
        <f>Tabla1[[#This Row],[TASA 16]]*16%</f>
        <v>0</v>
      </c>
    </row>
    <row r="2672" spans="2:20" x14ac:dyDescent="0.25">
      <c r="B2672" t="str">
        <f>'[1]210 Y RFC'!A2672</f>
        <v>LOGF77081083A</v>
      </c>
      <c r="C2672" t="str">
        <f>'[1]210 Y RFC'!B2672</f>
        <v>210-2669</v>
      </c>
      <c r="D2672" t="str">
        <f>'[1]210 Y RFC'!C2672</f>
        <v>LOZA GOMEZ FRANCISCO ASCENCION</v>
      </c>
      <c r="E2672" s="28">
        <f>SUMIFS(Tabla16[TASA 16],Tabla16[NUM],Tabla1[[#This Row],[CODIGO]])</f>
        <v>4195.8125</v>
      </c>
      <c r="F2672" s="28">
        <f>SUMIFS(Tabla16[TASA 0%],Tabla16[NUM],Tabla1[[#This Row],[CODIGO]])</f>
        <v>-1.2500000000045475E-2</v>
      </c>
      <c r="G2672" s="28">
        <f>SUMIFS(Tabla16[[EXENTO ]],Tabla16[NUM],Tabla1[[#This Row],[CODIGO]])</f>
        <v>0</v>
      </c>
      <c r="H2672" s="28">
        <f>SUMIFS(Tabla16[IVA],Tabla16[NUM],Tabla1[[#This Row],[CODIGO]])</f>
        <v>671.33</v>
      </c>
      <c r="I2672" s="28">
        <f>SUMIFS(Tabla16[ISR RET.],Tabla16[NUM],Tabla1[[#This Row],[CODIGO]])</f>
        <v>-419.58</v>
      </c>
      <c r="J2672" s="28">
        <f>SUMIFS(Tabla16[IVA RET.],Tabla16[NUM],Tabla1[[#This Row],[CODIGO]])</f>
        <v>-447.55</v>
      </c>
      <c r="K2672" t="str">
        <f>FIXED(Tabla1[[#This Row],[TASA 16%]],0)</f>
        <v>4,196</v>
      </c>
      <c r="L2672" t="str">
        <f>FIXED(Tabla1[[#This Row],[TASA 0%]],0)</f>
        <v>0</v>
      </c>
      <c r="M2672" t="str">
        <f>FIXED(Tabla1[[#This Row],[TASA EXE.]],0)</f>
        <v>0</v>
      </c>
      <c r="N2672" t="str">
        <f>FIXED(Tabla1[[#This Row],[IVA]],0)</f>
        <v>671</v>
      </c>
      <c r="O2672" t="str">
        <f>FIXED(Tabla1[[#This Row],[ISR RET]],0)</f>
        <v>-420</v>
      </c>
      <c r="P2672" t="str">
        <f>FIXED(Tabla1[[#This Row],[IVA RET]],0)</f>
        <v>-448</v>
      </c>
      <c r="R2672" s="35">
        <f>Tabla1[[#This Row],[TASA 16]]*16%</f>
        <v>671.36</v>
      </c>
    </row>
    <row r="2673" spans="2:18" x14ac:dyDescent="0.25">
      <c r="B2673" t="str">
        <f>'[1]210 Y RFC'!A2673</f>
        <v>CLC130909710</v>
      </c>
      <c r="C2673" t="str">
        <f>'[1]210 Y RFC'!B2673</f>
        <v>210-2670</v>
      </c>
      <c r="D2673" t="str">
        <f>'[1]210 Y RFC'!C2673</f>
        <v>CLINICA LOURDES CONSULTORIO DE IMAGEN S DE RL DE CV</v>
      </c>
      <c r="E2673" s="28">
        <f>SUMIFS(Tabla16[TASA 16],Tabla16[NUM],Tabla1[[#This Row],[CODIGO]])</f>
        <v>0</v>
      </c>
      <c r="F2673" s="28">
        <f>SUMIFS(Tabla16[TASA 0%],Tabla16[NUM],Tabla1[[#This Row],[CODIGO]])</f>
        <v>0</v>
      </c>
      <c r="G2673" s="28">
        <f>SUMIFS(Tabla16[[EXENTO ]],Tabla16[NUM],Tabla1[[#This Row],[CODIGO]])</f>
        <v>0</v>
      </c>
      <c r="H2673" s="28">
        <f>SUMIFS(Tabla16[IVA],Tabla16[NUM],Tabla1[[#This Row],[CODIGO]])</f>
        <v>0</v>
      </c>
      <c r="I2673" s="28">
        <f>SUMIFS(Tabla16[ISR RET.],Tabla16[NUM],Tabla1[[#This Row],[CODIGO]])</f>
        <v>0</v>
      </c>
      <c r="J2673" s="28">
        <f>SUMIFS(Tabla16[IVA RET.],Tabla16[NUM],Tabla1[[#This Row],[CODIGO]])</f>
        <v>0</v>
      </c>
      <c r="K2673" t="str">
        <f>FIXED(Tabla1[[#This Row],[TASA 16%]],0)</f>
        <v>0</v>
      </c>
      <c r="L2673" t="str">
        <f>FIXED(Tabla1[[#This Row],[TASA 0%]],0)</f>
        <v>0</v>
      </c>
      <c r="M2673" t="str">
        <f>FIXED(Tabla1[[#This Row],[TASA EXE.]],0)</f>
        <v>0</v>
      </c>
      <c r="N2673" t="str">
        <f>FIXED(Tabla1[[#This Row],[IVA]],0)</f>
        <v>0</v>
      </c>
      <c r="O2673" t="str">
        <f>FIXED(Tabla1[[#This Row],[ISR RET]],0)</f>
        <v>0</v>
      </c>
      <c r="P2673" t="str">
        <f>FIXED(Tabla1[[#This Row],[IVA RET]],0)</f>
        <v>0</v>
      </c>
      <c r="R2673" s="35">
        <f>Tabla1[[#This Row],[TASA 16]]*16%</f>
        <v>0</v>
      </c>
    </row>
    <row r="2674" spans="2:18" x14ac:dyDescent="0.25">
      <c r="B2674" t="str">
        <f>'[1]210 Y RFC'!A2674</f>
        <v>GONN8810012J6</v>
      </c>
      <c r="C2674" t="str">
        <f>'[1]210 Y RFC'!B2674</f>
        <v>210-2671</v>
      </c>
      <c r="D2674" t="str">
        <f>'[1]210 Y RFC'!C2674</f>
        <v>GONZALEZ NAVARRO NOE</v>
      </c>
      <c r="E2674" s="28">
        <f>SUMIFS(Tabla16[TASA 16],Tabla16[NUM],Tabla1[[#This Row],[CODIGO]])</f>
        <v>0</v>
      </c>
      <c r="F2674" s="28">
        <f>SUMIFS(Tabla16[TASA 0%],Tabla16[NUM],Tabla1[[#This Row],[CODIGO]])</f>
        <v>0</v>
      </c>
      <c r="G2674" s="28">
        <f>SUMIFS(Tabla16[[EXENTO ]],Tabla16[NUM],Tabla1[[#This Row],[CODIGO]])</f>
        <v>0</v>
      </c>
      <c r="H2674" s="28">
        <f>SUMIFS(Tabla16[IVA],Tabla16[NUM],Tabla1[[#This Row],[CODIGO]])</f>
        <v>0</v>
      </c>
      <c r="I2674" s="28">
        <f>SUMIFS(Tabla16[ISR RET.],Tabla16[NUM],Tabla1[[#This Row],[CODIGO]])</f>
        <v>0</v>
      </c>
      <c r="J2674" s="28">
        <f>SUMIFS(Tabla16[IVA RET.],Tabla16[NUM],Tabla1[[#This Row],[CODIGO]])</f>
        <v>0</v>
      </c>
      <c r="K2674" t="str">
        <f>FIXED(Tabla1[[#This Row],[TASA 16%]],0)</f>
        <v>0</v>
      </c>
      <c r="L2674" t="str">
        <f>FIXED(Tabla1[[#This Row],[TASA 0%]],0)</f>
        <v>0</v>
      </c>
      <c r="M2674" t="str">
        <f>FIXED(Tabla1[[#This Row],[TASA EXE.]],0)</f>
        <v>0</v>
      </c>
      <c r="N2674" t="str">
        <f>FIXED(Tabla1[[#This Row],[IVA]],0)</f>
        <v>0</v>
      </c>
      <c r="O2674" t="str">
        <f>FIXED(Tabla1[[#This Row],[ISR RET]],0)</f>
        <v>0</v>
      </c>
      <c r="P2674" t="str">
        <f>FIXED(Tabla1[[#This Row],[IVA RET]],0)</f>
        <v>0</v>
      </c>
      <c r="R2674" s="35">
        <f>Tabla1[[#This Row],[TASA 16]]*16%</f>
        <v>0</v>
      </c>
    </row>
    <row r="2675" spans="2:18" x14ac:dyDescent="0.25">
      <c r="B2675" t="str">
        <f>'[1]210 Y RFC'!A2675</f>
        <v>SCO9512047Z3</v>
      </c>
      <c r="C2675" t="str">
        <f>'[1]210 Y RFC'!B2675</f>
        <v>210-2672</v>
      </c>
      <c r="D2675" t="str">
        <f>'[1]210 Y RFC'!C2675</f>
        <v>SANILOCK COMERCIAL SA DE CV</v>
      </c>
      <c r="E2675" s="28">
        <f>SUMIFS(Tabla16[TASA 16],Tabla16[NUM],Tabla1[[#This Row],[CODIGO]])</f>
        <v>0</v>
      </c>
      <c r="F2675" s="28">
        <f>SUMIFS(Tabla16[TASA 0%],Tabla16[NUM],Tabla1[[#This Row],[CODIGO]])</f>
        <v>0</v>
      </c>
      <c r="G2675" s="28">
        <f>SUMIFS(Tabla16[[EXENTO ]],Tabla16[NUM],Tabla1[[#This Row],[CODIGO]])</f>
        <v>0</v>
      </c>
      <c r="H2675" s="28">
        <f>SUMIFS(Tabla16[IVA],Tabla16[NUM],Tabla1[[#This Row],[CODIGO]])</f>
        <v>0</v>
      </c>
      <c r="I2675" s="28">
        <f>SUMIFS(Tabla16[ISR RET.],Tabla16[NUM],Tabla1[[#This Row],[CODIGO]])</f>
        <v>0</v>
      </c>
      <c r="J2675" s="28">
        <f>SUMIFS(Tabla16[IVA RET.],Tabla16[NUM],Tabla1[[#This Row],[CODIGO]])</f>
        <v>0</v>
      </c>
      <c r="K2675" t="str">
        <f>FIXED(Tabla1[[#This Row],[TASA 16%]],0)</f>
        <v>0</v>
      </c>
      <c r="L2675" t="str">
        <f>FIXED(Tabla1[[#This Row],[TASA 0%]],0)</f>
        <v>0</v>
      </c>
      <c r="M2675" t="str">
        <f>FIXED(Tabla1[[#This Row],[TASA EXE.]],0)</f>
        <v>0</v>
      </c>
      <c r="N2675" t="str">
        <f>FIXED(Tabla1[[#This Row],[IVA]],0)</f>
        <v>0</v>
      </c>
      <c r="O2675" t="str">
        <f>FIXED(Tabla1[[#This Row],[ISR RET]],0)</f>
        <v>0</v>
      </c>
      <c r="P2675" t="str">
        <f>FIXED(Tabla1[[#This Row],[IVA RET]],0)</f>
        <v>0</v>
      </c>
      <c r="R2675" s="35">
        <f>Tabla1[[#This Row],[TASA 16]]*16%</f>
        <v>0</v>
      </c>
    </row>
    <row r="2676" spans="2:18" x14ac:dyDescent="0.25">
      <c r="B2676" t="str">
        <f>'[1]210 Y RFC'!A2676</f>
        <v>SASS8110026C0</v>
      </c>
      <c r="C2676" t="str">
        <f>'[1]210 Y RFC'!B2676</f>
        <v>210-2673</v>
      </c>
      <c r="D2676" t="str">
        <f>'[1]210 Y RFC'!C2676</f>
        <v>SALINAS SANCHEZ SANDRA IVETTE</v>
      </c>
      <c r="E2676" s="28">
        <f>SUMIFS(Tabla16[TASA 16],Tabla16[NUM],Tabla1[[#This Row],[CODIGO]])</f>
        <v>0</v>
      </c>
      <c r="F2676" s="28">
        <f>SUMIFS(Tabla16[TASA 0%],Tabla16[NUM],Tabla1[[#This Row],[CODIGO]])</f>
        <v>0</v>
      </c>
      <c r="G2676" s="28">
        <f>SUMIFS(Tabla16[[EXENTO ]],Tabla16[NUM],Tabla1[[#This Row],[CODIGO]])</f>
        <v>0</v>
      </c>
      <c r="H2676" s="28">
        <f>SUMIFS(Tabla16[IVA],Tabla16[NUM],Tabla1[[#This Row],[CODIGO]])</f>
        <v>0</v>
      </c>
      <c r="I2676" s="28">
        <f>SUMIFS(Tabla16[ISR RET.],Tabla16[NUM],Tabla1[[#This Row],[CODIGO]])</f>
        <v>0</v>
      </c>
      <c r="J2676" s="28">
        <f>SUMIFS(Tabla16[IVA RET.],Tabla16[NUM],Tabla1[[#This Row],[CODIGO]])</f>
        <v>0</v>
      </c>
      <c r="K2676" t="str">
        <f>FIXED(Tabla1[[#This Row],[TASA 16%]],0)</f>
        <v>0</v>
      </c>
      <c r="L2676" t="str">
        <f>FIXED(Tabla1[[#This Row],[TASA 0%]],0)</f>
        <v>0</v>
      </c>
      <c r="M2676" t="str">
        <f>FIXED(Tabla1[[#This Row],[TASA EXE.]],0)</f>
        <v>0</v>
      </c>
      <c r="N2676" t="str">
        <f>FIXED(Tabla1[[#This Row],[IVA]],0)</f>
        <v>0</v>
      </c>
      <c r="O2676" t="str">
        <f>FIXED(Tabla1[[#This Row],[ISR RET]],0)</f>
        <v>0</v>
      </c>
      <c r="P2676" t="str">
        <f>FIXED(Tabla1[[#This Row],[IVA RET]],0)</f>
        <v>0</v>
      </c>
      <c r="R2676" s="35">
        <f>Tabla1[[#This Row],[TASA 16]]*16%</f>
        <v>0</v>
      </c>
    </row>
    <row r="2677" spans="2:18" x14ac:dyDescent="0.25">
      <c r="B2677" t="str">
        <f>'[1]210 Y RFC'!A2677</f>
        <v>OOSJ910716MR3</v>
      </c>
      <c r="C2677" t="str">
        <f>'[1]210 Y RFC'!B2677</f>
        <v>210-2674</v>
      </c>
      <c r="D2677" t="str">
        <f>'[1]210 Y RFC'!C2677</f>
        <v>OROZCO SANCHEZ JOSUE</v>
      </c>
      <c r="E2677" s="28">
        <f>SUMIFS(Tabla16[TASA 16],Tabla16[NUM],Tabla1[[#This Row],[CODIGO]])</f>
        <v>0</v>
      </c>
      <c r="F2677" s="28">
        <f>SUMIFS(Tabla16[TASA 0%],Tabla16[NUM],Tabla1[[#This Row],[CODIGO]])</f>
        <v>0</v>
      </c>
      <c r="G2677" s="28">
        <f>SUMIFS(Tabla16[[EXENTO ]],Tabla16[NUM],Tabla1[[#This Row],[CODIGO]])</f>
        <v>0</v>
      </c>
      <c r="H2677" s="28">
        <f>SUMIFS(Tabla16[IVA],Tabla16[NUM],Tabla1[[#This Row],[CODIGO]])</f>
        <v>0</v>
      </c>
      <c r="I2677" s="28">
        <f>SUMIFS(Tabla16[ISR RET.],Tabla16[NUM],Tabla1[[#This Row],[CODIGO]])</f>
        <v>0</v>
      </c>
      <c r="J2677" s="28">
        <f>SUMIFS(Tabla16[IVA RET.],Tabla16[NUM],Tabla1[[#This Row],[CODIGO]])</f>
        <v>0</v>
      </c>
      <c r="K2677" t="str">
        <f>FIXED(Tabla1[[#This Row],[TASA 16%]],0)</f>
        <v>0</v>
      </c>
      <c r="L2677" t="str">
        <f>FIXED(Tabla1[[#This Row],[TASA 0%]],0)</f>
        <v>0</v>
      </c>
      <c r="M2677" t="str">
        <f>FIXED(Tabla1[[#This Row],[TASA EXE.]],0)</f>
        <v>0</v>
      </c>
      <c r="N2677" t="str">
        <f>FIXED(Tabla1[[#This Row],[IVA]],0)</f>
        <v>0</v>
      </c>
      <c r="O2677" t="str">
        <f>FIXED(Tabla1[[#This Row],[ISR RET]],0)</f>
        <v>0</v>
      </c>
      <c r="P2677" t="str">
        <f>FIXED(Tabla1[[#This Row],[IVA RET]],0)</f>
        <v>0</v>
      </c>
      <c r="R2677" s="35">
        <f>Tabla1[[#This Row],[TASA 16]]*16%</f>
        <v>0</v>
      </c>
    </row>
    <row r="2678" spans="2:18" x14ac:dyDescent="0.25">
      <c r="B2678" t="str">
        <f>'[1]210 Y RFC'!A2678</f>
        <v>THV131211SA2</v>
      </c>
      <c r="C2678" t="str">
        <f>'[1]210 Y RFC'!B2678</f>
        <v>210-2675</v>
      </c>
      <c r="D2678" t="str">
        <f>'[1]210 Y RFC'!C2678</f>
        <v>TECNICA HVAC-R SA DE CV</v>
      </c>
      <c r="E2678" s="28">
        <f>SUMIFS(Tabla16[TASA 16],Tabla16[NUM],Tabla1[[#This Row],[CODIGO]])</f>
        <v>0</v>
      </c>
      <c r="F2678" s="28">
        <f>SUMIFS(Tabla16[TASA 0%],Tabla16[NUM],Tabla1[[#This Row],[CODIGO]])</f>
        <v>0</v>
      </c>
      <c r="G2678" s="28">
        <f>SUMIFS(Tabla16[[EXENTO ]],Tabla16[NUM],Tabla1[[#This Row],[CODIGO]])</f>
        <v>0</v>
      </c>
      <c r="H2678" s="28">
        <f>SUMIFS(Tabla16[IVA],Tabla16[NUM],Tabla1[[#This Row],[CODIGO]])</f>
        <v>0</v>
      </c>
      <c r="I2678" s="28">
        <f>SUMIFS(Tabla16[ISR RET.],Tabla16[NUM],Tabla1[[#This Row],[CODIGO]])</f>
        <v>0</v>
      </c>
      <c r="J2678" s="28">
        <f>SUMIFS(Tabla16[IVA RET.],Tabla16[NUM],Tabla1[[#This Row],[CODIGO]])</f>
        <v>0</v>
      </c>
      <c r="K2678" t="str">
        <f>FIXED(Tabla1[[#This Row],[TASA 16%]],0)</f>
        <v>0</v>
      </c>
      <c r="L2678" t="str">
        <f>FIXED(Tabla1[[#This Row],[TASA 0%]],0)</f>
        <v>0</v>
      </c>
      <c r="M2678" t="str">
        <f>FIXED(Tabla1[[#This Row],[TASA EXE.]],0)</f>
        <v>0</v>
      </c>
      <c r="N2678" t="str">
        <f>FIXED(Tabla1[[#This Row],[IVA]],0)</f>
        <v>0</v>
      </c>
      <c r="O2678" t="str">
        <f>FIXED(Tabla1[[#This Row],[ISR RET]],0)</f>
        <v>0</v>
      </c>
      <c r="P2678" t="str">
        <f>FIXED(Tabla1[[#This Row],[IVA RET]],0)</f>
        <v>0</v>
      </c>
      <c r="R2678" s="35">
        <f>Tabla1[[#This Row],[TASA 16]]*16%</f>
        <v>0</v>
      </c>
    </row>
    <row r="2679" spans="2:18" x14ac:dyDescent="0.25">
      <c r="B2679" t="str">
        <f>'[1]210 Y RFC'!A2679</f>
        <v>RAMF800814928</v>
      </c>
      <c r="C2679" t="str">
        <f>'[1]210 Y RFC'!B2679</f>
        <v>210-2676</v>
      </c>
      <c r="D2679" t="str">
        <f>'[1]210 Y RFC'!C2679</f>
        <v>RAMIREZ MARTIN FELIPE</v>
      </c>
      <c r="E2679" s="28">
        <f>SUMIFS(Tabla16[TASA 16],Tabla16[NUM],Tabla1[[#This Row],[CODIGO]])</f>
        <v>0</v>
      </c>
      <c r="F2679" s="28">
        <f>SUMIFS(Tabla16[TASA 0%],Tabla16[NUM],Tabla1[[#This Row],[CODIGO]])</f>
        <v>0</v>
      </c>
      <c r="G2679" s="28">
        <f>SUMIFS(Tabla16[[EXENTO ]],Tabla16[NUM],Tabla1[[#This Row],[CODIGO]])</f>
        <v>0</v>
      </c>
      <c r="H2679" s="28">
        <f>SUMIFS(Tabla16[IVA],Tabla16[NUM],Tabla1[[#This Row],[CODIGO]])</f>
        <v>0</v>
      </c>
      <c r="I2679" s="28">
        <f>SUMIFS(Tabla16[ISR RET.],Tabla16[NUM],Tabla1[[#This Row],[CODIGO]])</f>
        <v>0</v>
      </c>
      <c r="J2679" s="28">
        <f>SUMIFS(Tabla16[IVA RET.],Tabla16[NUM],Tabla1[[#This Row],[CODIGO]])</f>
        <v>0</v>
      </c>
      <c r="K2679" t="str">
        <f>FIXED(Tabla1[[#This Row],[TASA 16%]],0)</f>
        <v>0</v>
      </c>
      <c r="L2679" t="str">
        <f>FIXED(Tabla1[[#This Row],[TASA 0%]],0)</f>
        <v>0</v>
      </c>
      <c r="M2679" t="str">
        <f>FIXED(Tabla1[[#This Row],[TASA EXE.]],0)</f>
        <v>0</v>
      </c>
      <c r="N2679" t="str">
        <f>FIXED(Tabla1[[#This Row],[IVA]],0)</f>
        <v>0</v>
      </c>
      <c r="O2679" t="str">
        <f>FIXED(Tabla1[[#This Row],[ISR RET]],0)</f>
        <v>0</v>
      </c>
      <c r="P2679" t="str">
        <f>FIXED(Tabla1[[#This Row],[IVA RET]],0)</f>
        <v>0</v>
      </c>
      <c r="R2679" s="35">
        <f>Tabla1[[#This Row],[TASA 16]]*16%</f>
        <v>0</v>
      </c>
    </row>
    <row r="2680" spans="2:18" x14ac:dyDescent="0.25">
      <c r="B2680" t="str">
        <f>'[1]210 Y RFC'!A2680</f>
        <v>IEU060502MI4</v>
      </c>
      <c r="C2680" t="str">
        <f>'[1]210 Y RFC'!B2680</f>
        <v>210-2677</v>
      </c>
      <c r="D2680" t="str">
        <f>'[1]210 Y RFC'!C2680</f>
        <v>IMPULSORA EURO SA DE CV</v>
      </c>
      <c r="E2680" s="28">
        <f>SUMIFS(Tabla16[TASA 16],Tabla16[NUM],Tabla1[[#This Row],[CODIGO]])</f>
        <v>0</v>
      </c>
      <c r="F2680" s="28">
        <f>SUMIFS(Tabla16[TASA 0%],Tabla16[NUM],Tabla1[[#This Row],[CODIGO]])</f>
        <v>0</v>
      </c>
      <c r="G2680" s="28">
        <f>SUMIFS(Tabla16[[EXENTO ]],Tabla16[NUM],Tabla1[[#This Row],[CODIGO]])</f>
        <v>0</v>
      </c>
      <c r="H2680" s="28">
        <f>SUMIFS(Tabla16[IVA],Tabla16[NUM],Tabla1[[#This Row],[CODIGO]])</f>
        <v>0</v>
      </c>
      <c r="I2680" s="28">
        <f>SUMIFS(Tabla16[ISR RET.],Tabla16[NUM],Tabla1[[#This Row],[CODIGO]])</f>
        <v>0</v>
      </c>
      <c r="J2680" s="28">
        <f>SUMIFS(Tabla16[IVA RET.],Tabla16[NUM],Tabla1[[#This Row],[CODIGO]])</f>
        <v>0</v>
      </c>
      <c r="K2680" t="str">
        <f>FIXED(Tabla1[[#This Row],[TASA 16%]],0)</f>
        <v>0</v>
      </c>
      <c r="L2680" t="str">
        <f>FIXED(Tabla1[[#This Row],[TASA 0%]],0)</f>
        <v>0</v>
      </c>
      <c r="M2680" t="str">
        <f>FIXED(Tabla1[[#This Row],[TASA EXE.]],0)</f>
        <v>0</v>
      </c>
      <c r="N2680" t="str">
        <f>FIXED(Tabla1[[#This Row],[IVA]],0)</f>
        <v>0</v>
      </c>
      <c r="O2680" t="str">
        <f>FIXED(Tabla1[[#This Row],[ISR RET]],0)</f>
        <v>0</v>
      </c>
      <c r="P2680" t="str">
        <f>FIXED(Tabla1[[#This Row],[IVA RET]],0)</f>
        <v>0</v>
      </c>
      <c r="R2680" s="35">
        <f>Tabla1[[#This Row],[TASA 16]]*16%</f>
        <v>0</v>
      </c>
    </row>
    <row r="2681" spans="2:18" x14ac:dyDescent="0.25">
      <c r="B2681" t="str">
        <f>'[1]210 Y RFC'!A2681</f>
        <v>CRA04012674A</v>
      </c>
      <c r="C2681" t="str">
        <f>'[1]210 Y RFC'!B2681</f>
        <v>210-2678</v>
      </c>
      <c r="D2681" t="str">
        <f>'[1]210 Y RFC'!C2681</f>
        <v>COMERCIALIZADORA RAPIFRUIT SA DE CV</v>
      </c>
      <c r="E2681" s="28">
        <f>SUMIFS(Tabla16[TASA 16],Tabla16[NUM],Tabla1[[#This Row],[CODIGO]])</f>
        <v>0</v>
      </c>
      <c r="F2681" s="28">
        <f>SUMIFS(Tabla16[TASA 0%],Tabla16[NUM],Tabla1[[#This Row],[CODIGO]])</f>
        <v>0</v>
      </c>
      <c r="G2681" s="28">
        <f>SUMIFS(Tabla16[[EXENTO ]],Tabla16[NUM],Tabla1[[#This Row],[CODIGO]])</f>
        <v>0</v>
      </c>
      <c r="H2681" s="28">
        <f>SUMIFS(Tabla16[IVA],Tabla16[NUM],Tabla1[[#This Row],[CODIGO]])</f>
        <v>0</v>
      </c>
      <c r="I2681" s="28">
        <f>SUMIFS(Tabla16[ISR RET.],Tabla16[NUM],Tabla1[[#This Row],[CODIGO]])</f>
        <v>0</v>
      </c>
      <c r="J2681" s="28">
        <f>SUMIFS(Tabla16[IVA RET.],Tabla16[NUM],Tabla1[[#This Row],[CODIGO]])</f>
        <v>0</v>
      </c>
      <c r="K2681" t="str">
        <f>FIXED(Tabla1[[#This Row],[TASA 16%]],0)</f>
        <v>0</v>
      </c>
      <c r="L2681" t="str">
        <f>FIXED(Tabla1[[#This Row],[TASA 0%]],0)</f>
        <v>0</v>
      </c>
      <c r="M2681" t="str">
        <f>FIXED(Tabla1[[#This Row],[TASA EXE.]],0)</f>
        <v>0</v>
      </c>
      <c r="N2681" t="str">
        <f>FIXED(Tabla1[[#This Row],[IVA]],0)</f>
        <v>0</v>
      </c>
      <c r="O2681" t="str">
        <f>FIXED(Tabla1[[#This Row],[ISR RET]],0)</f>
        <v>0</v>
      </c>
      <c r="P2681" t="str">
        <f>FIXED(Tabla1[[#This Row],[IVA RET]],0)</f>
        <v>0</v>
      </c>
      <c r="R2681" s="35">
        <f>Tabla1[[#This Row],[TASA 16]]*16%</f>
        <v>0</v>
      </c>
    </row>
    <row r="2682" spans="2:18" x14ac:dyDescent="0.25">
      <c r="B2682" t="str">
        <f>'[1]210 Y RFC'!A2682</f>
        <v>OOCA880902IQ3</v>
      </c>
      <c r="C2682" t="str">
        <f>'[1]210 Y RFC'!B2682</f>
        <v>210-2679</v>
      </c>
      <c r="D2682" t="str">
        <f>'[1]210 Y RFC'!C2682</f>
        <v>OROZCO CUEVAS ADRIAN</v>
      </c>
      <c r="E2682" s="28">
        <f>SUMIFS(Tabla16[TASA 16],Tabla16[NUM],Tabla1[[#This Row],[CODIGO]])</f>
        <v>0</v>
      </c>
      <c r="F2682" s="28">
        <f>SUMIFS(Tabla16[TASA 0%],Tabla16[NUM],Tabla1[[#This Row],[CODIGO]])</f>
        <v>0</v>
      </c>
      <c r="G2682" s="28">
        <f>SUMIFS(Tabla16[[EXENTO ]],Tabla16[NUM],Tabla1[[#This Row],[CODIGO]])</f>
        <v>0</v>
      </c>
      <c r="H2682" s="28">
        <f>SUMIFS(Tabla16[IVA],Tabla16[NUM],Tabla1[[#This Row],[CODIGO]])</f>
        <v>0</v>
      </c>
      <c r="I2682" s="28">
        <f>SUMIFS(Tabla16[ISR RET.],Tabla16[NUM],Tabla1[[#This Row],[CODIGO]])</f>
        <v>0</v>
      </c>
      <c r="J2682" s="28">
        <f>SUMIFS(Tabla16[IVA RET.],Tabla16[NUM],Tabla1[[#This Row],[CODIGO]])</f>
        <v>0</v>
      </c>
      <c r="K2682" t="str">
        <f>FIXED(Tabla1[[#This Row],[TASA 16%]],0)</f>
        <v>0</v>
      </c>
      <c r="L2682" t="str">
        <f>FIXED(Tabla1[[#This Row],[TASA 0%]],0)</f>
        <v>0</v>
      </c>
      <c r="M2682" t="str">
        <f>FIXED(Tabla1[[#This Row],[TASA EXE.]],0)</f>
        <v>0</v>
      </c>
      <c r="N2682" t="str">
        <f>FIXED(Tabla1[[#This Row],[IVA]],0)</f>
        <v>0</v>
      </c>
      <c r="O2682" t="str">
        <f>FIXED(Tabla1[[#This Row],[ISR RET]],0)</f>
        <v>0</v>
      </c>
      <c r="P2682" t="str">
        <f>FIXED(Tabla1[[#This Row],[IVA RET]],0)</f>
        <v>0</v>
      </c>
      <c r="R2682" s="35">
        <f>Tabla1[[#This Row],[TASA 16]]*16%</f>
        <v>0</v>
      </c>
    </row>
    <row r="2683" spans="2:18" x14ac:dyDescent="0.25">
      <c r="B2683" t="str">
        <f>'[1]210 Y RFC'!A2683</f>
        <v>BMD1404098S9</v>
      </c>
      <c r="C2683" t="str">
        <f>'[1]210 Y RFC'!B2683</f>
        <v>210-2680</v>
      </c>
      <c r="D2683" t="str">
        <f>'[1]210 Y RFC'!C2683</f>
        <v>BSN MEDICAL DC SA DE CV</v>
      </c>
      <c r="E2683" s="28">
        <f>SUMIFS(Tabla16[TASA 16],Tabla16[NUM],Tabla1[[#This Row],[CODIGO]])</f>
        <v>0</v>
      </c>
      <c r="F2683" s="28">
        <f>SUMIFS(Tabla16[TASA 0%],Tabla16[NUM],Tabla1[[#This Row],[CODIGO]])</f>
        <v>0</v>
      </c>
      <c r="G2683" s="28">
        <f>SUMIFS(Tabla16[[EXENTO ]],Tabla16[NUM],Tabla1[[#This Row],[CODIGO]])</f>
        <v>0</v>
      </c>
      <c r="H2683" s="28">
        <f>SUMIFS(Tabla16[IVA],Tabla16[NUM],Tabla1[[#This Row],[CODIGO]])</f>
        <v>0</v>
      </c>
      <c r="I2683" s="28">
        <f>SUMIFS(Tabla16[ISR RET.],Tabla16[NUM],Tabla1[[#This Row],[CODIGO]])</f>
        <v>0</v>
      </c>
      <c r="J2683" s="28">
        <f>SUMIFS(Tabla16[IVA RET.],Tabla16[NUM],Tabla1[[#This Row],[CODIGO]])</f>
        <v>0</v>
      </c>
      <c r="K2683" t="str">
        <f>FIXED(Tabla1[[#This Row],[TASA 16%]],0)</f>
        <v>0</v>
      </c>
      <c r="L2683" t="str">
        <f>FIXED(Tabla1[[#This Row],[TASA 0%]],0)</f>
        <v>0</v>
      </c>
      <c r="M2683" t="str">
        <f>FIXED(Tabla1[[#This Row],[TASA EXE.]],0)</f>
        <v>0</v>
      </c>
      <c r="N2683" t="str">
        <f>FIXED(Tabla1[[#This Row],[IVA]],0)</f>
        <v>0</v>
      </c>
      <c r="O2683" t="str">
        <f>FIXED(Tabla1[[#This Row],[ISR RET]],0)</f>
        <v>0</v>
      </c>
      <c r="P2683" t="str">
        <f>FIXED(Tabla1[[#This Row],[IVA RET]],0)</f>
        <v>0</v>
      </c>
      <c r="R2683" s="35">
        <f>Tabla1[[#This Row],[TASA 16]]*16%</f>
        <v>0</v>
      </c>
    </row>
    <row r="2684" spans="2:18" x14ac:dyDescent="0.25">
      <c r="B2684" t="str">
        <f>'[1]210 Y RFC'!A2684</f>
        <v>FAHA671231P67</v>
      </c>
      <c r="C2684" t="str">
        <f>'[1]210 Y RFC'!B2684</f>
        <v>210-2681</v>
      </c>
      <c r="D2684" t="str">
        <f>'[1]210 Y RFC'!C2684</f>
        <v>FRANCO HERNANDEZ MARIA ANGELICA</v>
      </c>
      <c r="E2684" s="28">
        <f>SUMIFS(Tabla16[TASA 16],Tabla16[NUM],Tabla1[[#This Row],[CODIGO]])</f>
        <v>0</v>
      </c>
      <c r="F2684" s="28">
        <f>SUMIFS(Tabla16[TASA 0%],Tabla16[NUM],Tabla1[[#This Row],[CODIGO]])</f>
        <v>0</v>
      </c>
      <c r="G2684" s="28">
        <f>SUMIFS(Tabla16[[EXENTO ]],Tabla16[NUM],Tabla1[[#This Row],[CODIGO]])</f>
        <v>0</v>
      </c>
      <c r="H2684" s="28">
        <f>SUMIFS(Tabla16[IVA],Tabla16[NUM],Tabla1[[#This Row],[CODIGO]])</f>
        <v>0</v>
      </c>
      <c r="I2684" s="28">
        <f>SUMIFS(Tabla16[ISR RET.],Tabla16[NUM],Tabla1[[#This Row],[CODIGO]])</f>
        <v>0</v>
      </c>
      <c r="J2684" s="28">
        <f>SUMIFS(Tabla16[IVA RET.],Tabla16[NUM],Tabla1[[#This Row],[CODIGO]])</f>
        <v>0</v>
      </c>
      <c r="K2684" t="str">
        <f>FIXED(Tabla1[[#This Row],[TASA 16%]],0)</f>
        <v>0</v>
      </c>
      <c r="L2684" t="str">
        <f>FIXED(Tabla1[[#This Row],[TASA 0%]],0)</f>
        <v>0</v>
      </c>
      <c r="M2684" t="str">
        <f>FIXED(Tabla1[[#This Row],[TASA EXE.]],0)</f>
        <v>0</v>
      </c>
      <c r="N2684" t="str">
        <f>FIXED(Tabla1[[#This Row],[IVA]],0)</f>
        <v>0</v>
      </c>
      <c r="O2684" t="str">
        <f>FIXED(Tabla1[[#This Row],[ISR RET]],0)</f>
        <v>0</v>
      </c>
      <c r="P2684" t="str">
        <f>FIXED(Tabla1[[#This Row],[IVA RET]],0)</f>
        <v>0</v>
      </c>
      <c r="R2684" s="35">
        <f>Tabla1[[#This Row],[TASA 16]]*16%</f>
        <v>0</v>
      </c>
    </row>
    <row r="2685" spans="2:18" x14ac:dyDescent="0.25">
      <c r="B2685" t="str">
        <f>'[1]210 Y RFC'!A2685</f>
        <v>RUJD900901UL4</v>
      </c>
      <c r="C2685" t="str">
        <f>'[1]210 Y RFC'!B2685</f>
        <v>210-2682</v>
      </c>
      <c r="D2685" t="str">
        <f>'[1]210 Y RFC'!C2685</f>
        <v>RUBALCAVA JIMENEZ JOSE DAVID</v>
      </c>
      <c r="E2685" s="28">
        <f>SUMIFS(Tabla16[TASA 16],Tabla16[NUM],Tabla1[[#This Row],[CODIGO]])</f>
        <v>0</v>
      </c>
      <c r="F2685" s="28">
        <f>SUMIFS(Tabla16[TASA 0%],Tabla16[NUM],Tabla1[[#This Row],[CODIGO]])</f>
        <v>0</v>
      </c>
      <c r="G2685" s="28">
        <f>SUMIFS(Tabla16[[EXENTO ]],Tabla16[NUM],Tabla1[[#This Row],[CODIGO]])</f>
        <v>0</v>
      </c>
      <c r="H2685" s="28">
        <f>SUMIFS(Tabla16[IVA],Tabla16[NUM],Tabla1[[#This Row],[CODIGO]])</f>
        <v>0</v>
      </c>
      <c r="I2685" s="28">
        <f>SUMIFS(Tabla16[ISR RET.],Tabla16[NUM],Tabla1[[#This Row],[CODIGO]])</f>
        <v>0</v>
      </c>
      <c r="J2685" s="28">
        <f>SUMIFS(Tabla16[IVA RET.],Tabla16[NUM],Tabla1[[#This Row],[CODIGO]])</f>
        <v>0</v>
      </c>
      <c r="K2685" t="str">
        <f>FIXED(Tabla1[[#This Row],[TASA 16%]],0)</f>
        <v>0</v>
      </c>
      <c r="L2685" t="str">
        <f>FIXED(Tabla1[[#This Row],[TASA 0%]],0)</f>
        <v>0</v>
      </c>
      <c r="M2685" t="str">
        <f>FIXED(Tabla1[[#This Row],[TASA EXE.]],0)</f>
        <v>0</v>
      </c>
      <c r="N2685" t="str">
        <f>FIXED(Tabla1[[#This Row],[IVA]],0)</f>
        <v>0</v>
      </c>
      <c r="O2685" t="str">
        <f>FIXED(Tabla1[[#This Row],[ISR RET]],0)</f>
        <v>0</v>
      </c>
      <c r="P2685" t="str">
        <f>FIXED(Tabla1[[#This Row],[IVA RET]],0)</f>
        <v>0</v>
      </c>
      <c r="R2685" s="35">
        <f>Tabla1[[#This Row],[TASA 16]]*16%</f>
        <v>0</v>
      </c>
    </row>
    <row r="2686" spans="2:18" x14ac:dyDescent="0.25">
      <c r="B2686" t="str">
        <f>'[1]210 Y RFC'!A2686</f>
        <v>CBA770518C26</v>
      </c>
      <c r="C2686" t="str">
        <f>'[1]210 Y RFC'!B2686</f>
        <v>210-2683</v>
      </c>
      <c r="D2686" t="str">
        <f>'[1]210 Y RFC'!C2686</f>
        <v>LA CASA DE LA BASCULA SA DE CV</v>
      </c>
      <c r="E2686" s="28">
        <f>SUMIFS(Tabla16[TASA 16],Tabla16[NUM],Tabla1[[#This Row],[CODIGO]])</f>
        <v>0</v>
      </c>
      <c r="F2686" s="28">
        <f>SUMIFS(Tabla16[TASA 0%],Tabla16[NUM],Tabla1[[#This Row],[CODIGO]])</f>
        <v>0</v>
      </c>
      <c r="G2686" s="28">
        <f>SUMIFS(Tabla16[[EXENTO ]],Tabla16[NUM],Tabla1[[#This Row],[CODIGO]])</f>
        <v>0</v>
      </c>
      <c r="H2686" s="28">
        <f>SUMIFS(Tabla16[IVA],Tabla16[NUM],Tabla1[[#This Row],[CODIGO]])</f>
        <v>0</v>
      </c>
      <c r="I2686" s="28">
        <f>SUMIFS(Tabla16[ISR RET.],Tabla16[NUM],Tabla1[[#This Row],[CODIGO]])</f>
        <v>0</v>
      </c>
      <c r="J2686" s="28">
        <f>SUMIFS(Tabla16[IVA RET.],Tabla16[NUM],Tabla1[[#This Row],[CODIGO]])</f>
        <v>0</v>
      </c>
      <c r="K2686" t="str">
        <f>FIXED(Tabla1[[#This Row],[TASA 16%]],0)</f>
        <v>0</v>
      </c>
      <c r="L2686" t="str">
        <f>FIXED(Tabla1[[#This Row],[TASA 0%]],0)</f>
        <v>0</v>
      </c>
      <c r="M2686" t="str">
        <f>FIXED(Tabla1[[#This Row],[TASA EXE.]],0)</f>
        <v>0</v>
      </c>
      <c r="N2686" t="str">
        <f>FIXED(Tabla1[[#This Row],[IVA]],0)</f>
        <v>0</v>
      </c>
      <c r="O2686" t="str">
        <f>FIXED(Tabla1[[#This Row],[ISR RET]],0)</f>
        <v>0</v>
      </c>
      <c r="P2686" t="str">
        <f>FIXED(Tabla1[[#This Row],[IVA RET]],0)</f>
        <v>0</v>
      </c>
      <c r="R2686" s="35">
        <f>Tabla1[[#This Row],[TASA 16]]*16%</f>
        <v>0</v>
      </c>
    </row>
    <row r="2687" spans="2:18" x14ac:dyDescent="0.25">
      <c r="B2687" t="str">
        <f>'[1]210 Y RFC'!A2687</f>
        <v>DCM1307256BA</v>
      </c>
      <c r="C2687" t="str">
        <f>'[1]210 Y RFC'!B2687</f>
        <v>210-2684</v>
      </c>
      <c r="D2687" t="str">
        <f>'[1]210 Y RFC'!C2687</f>
        <v>DISTRIBUIDORA CARSA MEDIC SA DE CV</v>
      </c>
      <c r="E2687" s="28">
        <f>SUMIFS(Tabla16[TASA 16],Tabla16[NUM],Tabla1[[#This Row],[CODIGO]])</f>
        <v>0</v>
      </c>
      <c r="F2687" s="28">
        <f>SUMIFS(Tabla16[TASA 0%],Tabla16[NUM],Tabla1[[#This Row],[CODIGO]])</f>
        <v>0</v>
      </c>
      <c r="G2687" s="28">
        <f>SUMIFS(Tabla16[[EXENTO ]],Tabla16[NUM],Tabla1[[#This Row],[CODIGO]])</f>
        <v>0</v>
      </c>
      <c r="H2687" s="28">
        <f>SUMIFS(Tabla16[IVA],Tabla16[NUM],Tabla1[[#This Row],[CODIGO]])</f>
        <v>0</v>
      </c>
      <c r="I2687" s="28">
        <f>SUMIFS(Tabla16[ISR RET.],Tabla16[NUM],Tabla1[[#This Row],[CODIGO]])</f>
        <v>0</v>
      </c>
      <c r="J2687" s="28">
        <f>SUMIFS(Tabla16[IVA RET.],Tabla16[NUM],Tabla1[[#This Row],[CODIGO]])</f>
        <v>0</v>
      </c>
      <c r="K2687" t="str">
        <f>FIXED(Tabla1[[#This Row],[TASA 16%]],0)</f>
        <v>0</v>
      </c>
      <c r="L2687" t="str">
        <f>FIXED(Tabla1[[#This Row],[TASA 0%]],0)</f>
        <v>0</v>
      </c>
      <c r="M2687" t="str">
        <f>FIXED(Tabla1[[#This Row],[TASA EXE.]],0)</f>
        <v>0</v>
      </c>
      <c r="N2687" t="str">
        <f>FIXED(Tabla1[[#This Row],[IVA]],0)</f>
        <v>0</v>
      </c>
      <c r="O2687" t="str">
        <f>FIXED(Tabla1[[#This Row],[ISR RET]],0)</f>
        <v>0</v>
      </c>
      <c r="P2687" t="str">
        <f>FIXED(Tabla1[[#This Row],[IVA RET]],0)</f>
        <v>0</v>
      </c>
      <c r="R2687" s="35">
        <f>Tabla1[[#This Row],[TASA 16]]*16%</f>
        <v>0</v>
      </c>
    </row>
    <row r="2688" spans="2:18" x14ac:dyDescent="0.25">
      <c r="B2688" t="str">
        <f>'[1]210 Y RFC'!A2688</f>
        <v>OTE011022GE4</v>
      </c>
      <c r="C2688" t="str">
        <f>'[1]210 Y RFC'!B2688</f>
        <v>210-2685</v>
      </c>
      <c r="D2688" t="str">
        <f>'[1]210 Y RFC'!C2688</f>
        <v>OMNIBUS DE TEQUILA SA DE CV</v>
      </c>
      <c r="E2688" s="28">
        <f>SUMIFS(Tabla16[TASA 16],Tabla16[NUM],Tabla1[[#This Row],[CODIGO]])</f>
        <v>0</v>
      </c>
      <c r="F2688" s="28">
        <f>SUMIFS(Tabla16[TASA 0%],Tabla16[NUM],Tabla1[[#This Row],[CODIGO]])</f>
        <v>0</v>
      </c>
      <c r="G2688" s="28">
        <f>SUMIFS(Tabla16[[EXENTO ]],Tabla16[NUM],Tabla1[[#This Row],[CODIGO]])</f>
        <v>0</v>
      </c>
      <c r="H2688" s="28">
        <f>SUMIFS(Tabla16[IVA],Tabla16[NUM],Tabla1[[#This Row],[CODIGO]])</f>
        <v>0</v>
      </c>
      <c r="I2688" s="28">
        <f>SUMIFS(Tabla16[ISR RET.],Tabla16[NUM],Tabla1[[#This Row],[CODIGO]])</f>
        <v>0</v>
      </c>
      <c r="J2688" s="28">
        <f>SUMIFS(Tabla16[IVA RET.],Tabla16[NUM],Tabla1[[#This Row],[CODIGO]])</f>
        <v>0</v>
      </c>
      <c r="K2688" t="str">
        <f>FIXED(Tabla1[[#This Row],[TASA 16%]],0)</f>
        <v>0</v>
      </c>
      <c r="L2688" t="str">
        <f>FIXED(Tabla1[[#This Row],[TASA 0%]],0)</f>
        <v>0</v>
      </c>
      <c r="M2688" t="str">
        <f>FIXED(Tabla1[[#This Row],[TASA EXE.]],0)</f>
        <v>0</v>
      </c>
      <c r="N2688" t="str">
        <f>FIXED(Tabla1[[#This Row],[IVA]],0)</f>
        <v>0</v>
      </c>
      <c r="O2688" t="str">
        <f>FIXED(Tabla1[[#This Row],[ISR RET]],0)</f>
        <v>0</v>
      </c>
      <c r="P2688" t="str">
        <f>FIXED(Tabla1[[#This Row],[IVA RET]],0)</f>
        <v>0</v>
      </c>
      <c r="R2688" s="35">
        <f>Tabla1[[#This Row],[TASA 16]]*16%</f>
        <v>0</v>
      </c>
    </row>
    <row r="2689" spans="2:20" x14ac:dyDescent="0.25">
      <c r="B2689" t="str">
        <f>'[1]210 Y RFC'!A2689</f>
        <v>MUTE7207156E0</v>
      </c>
      <c r="C2689" t="str">
        <f>'[1]210 Y RFC'!B2689</f>
        <v>210-2686</v>
      </c>
      <c r="D2689" t="str">
        <f>'[1]210 Y RFC'!C2689</f>
        <v>MUÑOZ TORRES JOSE ENRIQUE</v>
      </c>
      <c r="E2689" s="28">
        <f>SUMIFS(Tabla16[TASA 16],Tabla16[NUM],Tabla1[[#This Row],[CODIGO]])</f>
        <v>0</v>
      </c>
      <c r="F2689" s="28">
        <f>SUMIFS(Tabla16[TASA 0%],Tabla16[NUM],Tabla1[[#This Row],[CODIGO]])</f>
        <v>0</v>
      </c>
      <c r="G2689" s="28">
        <f>SUMIFS(Tabla16[[EXENTO ]],Tabla16[NUM],Tabla1[[#This Row],[CODIGO]])</f>
        <v>0</v>
      </c>
      <c r="H2689" s="28">
        <f>SUMIFS(Tabla16[IVA],Tabla16[NUM],Tabla1[[#This Row],[CODIGO]])</f>
        <v>0</v>
      </c>
      <c r="I2689" s="28">
        <f>SUMIFS(Tabla16[ISR RET.],Tabla16[NUM],Tabla1[[#This Row],[CODIGO]])</f>
        <v>0</v>
      </c>
      <c r="J2689" s="28">
        <f>SUMIFS(Tabla16[IVA RET.],Tabla16[NUM],Tabla1[[#This Row],[CODIGO]])</f>
        <v>0</v>
      </c>
      <c r="K2689" t="str">
        <f>FIXED(Tabla1[[#This Row],[TASA 16%]],0)</f>
        <v>0</v>
      </c>
      <c r="L2689" t="str">
        <f>FIXED(Tabla1[[#This Row],[TASA 0%]],0)</f>
        <v>0</v>
      </c>
      <c r="M2689" t="str">
        <f>FIXED(Tabla1[[#This Row],[TASA EXE.]],0)</f>
        <v>0</v>
      </c>
      <c r="N2689" t="str">
        <f>FIXED(Tabla1[[#This Row],[IVA]],0)</f>
        <v>0</v>
      </c>
      <c r="O2689" t="str">
        <f>FIXED(Tabla1[[#This Row],[ISR RET]],0)</f>
        <v>0</v>
      </c>
      <c r="P2689" t="str">
        <f>FIXED(Tabla1[[#This Row],[IVA RET]],0)</f>
        <v>0</v>
      </c>
      <c r="R2689" s="35">
        <f>Tabla1[[#This Row],[TASA 16]]*16%</f>
        <v>0</v>
      </c>
    </row>
    <row r="2690" spans="2:20" x14ac:dyDescent="0.25">
      <c r="B2690" t="str">
        <f>'[1]210 Y RFC'!A2690</f>
        <v>TOMM771012PM6</v>
      </c>
      <c r="C2690" t="str">
        <f>'[1]210 Y RFC'!B2690</f>
        <v>210-2687</v>
      </c>
      <c r="D2690" t="str">
        <f>'[1]210 Y RFC'!C2690</f>
        <v>TORRES MUÑOZ MARICELA</v>
      </c>
      <c r="E2690" s="28">
        <f>SUMIFS(Tabla16[TASA 16],Tabla16[NUM],Tabla1[[#This Row],[CODIGO]])</f>
        <v>0</v>
      </c>
      <c r="F2690" s="28">
        <f>SUMIFS(Tabla16[TASA 0%],Tabla16[NUM],Tabla1[[#This Row],[CODIGO]])</f>
        <v>0</v>
      </c>
      <c r="G2690" s="28">
        <f>SUMIFS(Tabla16[[EXENTO ]],Tabla16[NUM],Tabla1[[#This Row],[CODIGO]])</f>
        <v>0</v>
      </c>
      <c r="H2690" s="28">
        <f>SUMIFS(Tabla16[IVA],Tabla16[NUM],Tabla1[[#This Row],[CODIGO]])</f>
        <v>0</v>
      </c>
      <c r="I2690" s="28">
        <f>SUMIFS(Tabla16[ISR RET.],Tabla16[NUM],Tabla1[[#This Row],[CODIGO]])</f>
        <v>0</v>
      </c>
      <c r="J2690" s="28">
        <f>SUMIFS(Tabla16[IVA RET.],Tabla16[NUM],Tabla1[[#This Row],[CODIGO]])</f>
        <v>0</v>
      </c>
      <c r="K2690" t="str">
        <f>FIXED(Tabla1[[#This Row],[TASA 16%]],0)</f>
        <v>0</v>
      </c>
      <c r="L2690" t="str">
        <f>FIXED(Tabla1[[#This Row],[TASA 0%]],0)</f>
        <v>0</v>
      </c>
      <c r="M2690" t="str">
        <f>FIXED(Tabla1[[#This Row],[TASA EXE.]],0)</f>
        <v>0</v>
      </c>
      <c r="N2690" t="str">
        <f>FIXED(Tabla1[[#This Row],[IVA]],0)</f>
        <v>0</v>
      </c>
      <c r="O2690" t="str">
        <f>FIXED(Tabla1[[#This Row],[ISR RET]],0)</f>
        <v>0</v>
      </c>
      <c r="P2690" t="str">
        <f>FIXED(Tabla1[[#This Row],[IVA RET]],0)</f>
        <v>0</v>
      </c>
      <c r="R2690" s="35">
        <f>Tabla1[[#This Row],[TASA 16]]*16%</f>
        <v>0</v>
      </c>
    </row>
    <row r="2691" spans="2:20" x14ac:dyDescent="0.25">
      <c r="B2691" t="str">
        <f>'[1]210 Y RFC'!A2691</f>
        <v>RAVB7401012V1</v>
      </c>
      <c r="C2691" t="str">
        <f>'[1]210 Y RFC'!B2691</f>
        <v>210-2688</v>
      </c>
      <c r="D2691" t="str">
        <f>'[1]210 Y RFC'!C2691</f>
        <v>RAMIREZ VALVERDE BARBARA</v>
      </c>
      <c r="E2691" s="28">
        <f>SUMIFS(Tabla16[TASA 16],Tabla16[NUM],Tabla1[[#This Row],[CODIGO]])</f>
        <v>0</v>
      </c>
      <c r="F2691" s="28">
        <f>SUMIFS(Tabla16[TASA 0%],Tabla16[NUM],Tabla1[[#This Row],[CODIGO]])</f>
        <v>0</v>
      </c>
      <c r="G2691" s="28">
        <f>SUMIFS(Tabla16[[EXENTO ]],Tabla16[NUM],Tabla1[[#This Row],[CODIGO]])</f>
        <v>0</v>
      </c>
      <c r="H2691" s="28">
        <f>SUMIFS(Tabla16[IVA],Tabla16[NUM],Tabla1[[#This Row],[CODIGO]])</f>
        <v>0</v>
      </c>
      <c r="I2691" s="28">
        <f>SUMIFS(Tabla16[ISR RET.],Tabla16[NUM],Tabla1[[#This Row],[CODIGO]])</f>
        <v>0</v>
      </c>
      <c r="J2691" s="28">
        <f>SUMIFS(Tabla16[IVA RET.],Tabla16[NUM],Tabla1[[#This Row],[CODIGO]])</f>
        <v>0</v>
      </c>
      <c r="K2691" t="str">
        <f>FIXED(Tabla1[[#This Row],[TASA 16%]],0)</f>
        <v>0</v>
      </c>
      <c r="L2691" t="str">
        <f>FIXED(Tabla1[[#This Row],[TASA 0%]],0)</f>
        <v>0</v>
      </c>
      <c r="M2691" t="str">
        <f>FIXED(Tabla1[[#This Row],[TASA EXE.]],0)</f>
        <v>0</v>
      </c>
      <c r="N2691" t="str">
        <f>FIXED(Tabla1[[#This Row],[IVA]],0)</f>
        <v>0</v>
      </c>
      <c r="O2691" t="str">
        <f>FIXED(Tabla1[[#This Row],[ISR RET]],0)</f>
        <v>0</v>
      </c>
      <c r="P2691" t="str">
        <f>FIXED(Tabla1[[#This Row],[IVA RET]],0)</f>
        <v>0</v>
      </c>
      <c r="R2691" s="35">
        <f>Tabla1[[#This Row],[TASA 16]]*16%</f>
        <v>0</v>
      </c>
    </row>
    <row r="2692" spans="2:20" x14ac:dyDescent="0.25">
      <c r="B2692" t="str">
        <f>'[1]210 Y RFC'!A2692</f>
        <v>FETJ640503D22</v>
      </c>
      <c r="C2692" t="str">
        <f>'[1]210 Y RFC'!B2692</f>
        <v>210-2689</v>
      </c>
      <c r="D2692" t="str">
        <f>'[1]210 Y RFC'!C2692</f>
        <v>FERNANDEZ DE LA TORRE JORGE</v>
      </c>
      <c r="E2692" s="28">
        <f>SUMIFS(Tabla16[TASA 16],Tabla16[NUM],Tabla1[[#This Row],[CODIGO]])</f>
        <v>0</v>
      </c>
      <c r="F2692" s="28">
        <f>SUMIFS(Tabla16[TASA 0%],Tabla16[NUM],Tabla1[[#This Row],[CODIGO]])</f>
        <v>0</v>
      </c>
      <c r="G2692" s="28">
        <f>SUMIFS(Tabla16[[EXENTO ]],Tabla16[NUM],Tabla1[[#This Row],[CODIGO]])</f>
        <v>0</v>
      </c>
      <c r="H2692" s="28">
        <f>SUMIFS(Tabla16[IVA],Tabla16[NUM],Tabla1[[#This Row],[CODIGO]])</f>
        <v>0</v>
      </c>
      <c r="I2692" s="28">
        <f>SUMIFS(Tabla16[ISR RET.],Tabla16[NUM],Tabla1[[#This Row],[CODIGO]])</f>
        <v>0</v>
      </c>
      <c r="J2692" s="28">
        <f>SUMIFS(Tabla16[IVA RET.],Tabla16[NUM],Tabla1[[#This Row],[CODIGO]])</f>
        <v>0</v>
      </c>
      <c r="K2692" t="str">
        <f>FIXED(Tabla1[[#This Row],[TASA 16%]],0)</f>
        <v>0</v>
      </c>
      <c r="L2692" t="str">
        <f>FIXED(Tabla1[[#This Row],[TASA 0%]],0)</f>
        <v>0</v>
      </c>
      <c r="M2692" t="str">
        <f>FIXED(Tabla1[[#This Row],[TASA EXE.]],0)</f>
        <v>0</v>
      </c>
      <c r="N2692" t="str">
        <f>FIXED(Tabla1[[#This Row],[IVA]],0)</f>
        <v>0</v>
      </c>
      <c r="O2692" t="str">
        <f>FIXED(Tabla1[[#This Row],[ISR RET]],0)</f>
        <v>0</v>
      </c>
      <c r="P2692" t="str">
        <f>FIXED(Tabla1[[#This Row],[IVA RET]],0)</f>
        <v>0</v>
      </c>
      <c r="R2692" s="35">
        <f>Tabla1[[#This Row],[TASA 16]]*16%</f>
        <v>0</v>
      </c>
    </row>
    <row r="2693" spans="2:20" x14ac:dyDescent="0.25">
      <c r="B2693" t="str">
        <f>'[1]210 Y RFC'!A2693</f>
        <v>SPV1205029X2</v>
      </c>
      <c r="C2693" t="str">
        <f>'[1]210 Y RFC'!B2693</f>
        <v>210-2690</v>
      </c>
      <c r="D2693" t="str">
        <f>'[1]210 Y RFC'!C2693</f>
        <v>SERVICIOS PUERTA VIEJA SA DE CV</v>
      </c>
      <c r="E2693" s="28">
        <f>SUMIFS(Tabla16[TASA 16],Tabla16[NUM],Tabla1[[#This Row],[CODIGO]])</f>
        <v>0</v>
      </c>
      <c r="F2693" s="28">
        <f>SUMIFS(Tabla16[TASA 0%],Tabla16[NUM],Tabla1[[#This Row],[CODIGO]])</f>
        <v>0</v>
      </c>
      <c r="G2693" s="28">
        <f>SUMIFS(Tabla16[[EXENTO ]],Tabla16[NUM],Tabla1[[#This Row],[CODIGO]])</f>
        <v>0</v>
      </c>
      <c r="H2693" s="28">
        <f>SUMIFS(Tabla16[IVA],Tabla16[NUM],Tabla1[[#This Row],[CODIGO]])</f>
        <v>0</v>
      </c>
      <c r="I2693" s="28">
        <f>SUMIFS(Tabla16[ISR RET.],Tabla16[NUM],Tabla1[[#This Row],[CODIGO]])</f>
        <v>0</v>
      </c>
      <c r="J2693" s="28">
        <f>SUMIFS(Tabla16[IVA RET.],Tabla16[NUM],Tabla1[[#This Row],[CODIGO]])</f>
        <v>0</v>
      </c>
      <c r="K2693" t="str">
        <f>FIXED(Tabla1[[#This Row],[TASA 16%]],0)</f>
        <v>0</v>
      </c>
      <c r="L2693" t="str">
        <f>FIXED(Tabla1[[#This Row],[TASA 0%]],0)</f>
        <v>0</v>
      </c>
      <c r="M2693" t="str">
        <f>FIXED(Tabla1[[#This Row],[TASA EXE.]],0)</f>
        <v>0</v>
      </c>
      <c r="N2693" t="str">
        <f>FIXED(Tabla1[[#This Row],[IVA]],0)</f>
        <v>0</v>
      </c>
      <c r="O2693" t="str">
        <f>FIXED(Tabla1[[#This Row],[ISR RET]],0)</f>
        <v>0</v>
      </c>
      <c r="P2693" t="str">
        <f>FIXED(Tabla1[[#This Row],[IVA RET]],0)</f>
        <v>0</v>
      </c>
      <c r="R2693" s="35">
        <f>Tabla1[[#This Row],[TASA 16]]*16%</f>
        <v>0</v>
      </c>
    </row>
    <row r="2694" spans="2:20" x14ac:dyDescent="0.25">
      <c r="B2694" t="str">
        <f>'[1]210 Y RFC'!A2694</f>
        <v>RSP070227EFA</v>
      </c>
      <c r="C2694" t="str">
        <f>'[1]210 Y RFC'!B2694</f>
        <v>210-2691</v>
      </c>
      <c r="D2694" t="str">
        <f>'[1]210 Y RFC'!C2694</f>
        <v>RAOZ SPORT SA DE CV</v>
      </c>
      <c r="E2694" s="28">
        <f>SUMIFS(Tabla16[TASA 16],Tabla16[NUM],Tabla1[[#This Row],[CODIGO]])</f>
        <v>0</v>
      </c>
      <c r="F2694" s="28">
        <f>SUMIFS(Tabla16[TASA 0%],Tabla16[NUM],Tabla1[[#This Row],[CODIGO]])</f>
        <v>0</v>
      </c>
      <c r="G2694" s="28">
        <f>SUMIFS(Tabla16[[EXENTO ]],Tabla16[NUM],Tabla1[[#This Row],[CODIGO]])</f>
        <v>0</v>
      </c>
      <c r="H2694" s="28">
        <f>SUMIFS(Tabla16[IVA],Tabla16[NUM],Tabla1[[#This Row],[CODIGO]])</f>
        <v>0</v>
      </c>
      <c r="I2694" s="28">
        <f>SUMIFS(Tabla16[ISR RET.],Tabla16[NUM],Tabla1[[#This Row],[CODIGO]])</f>
        <v>0</v>
      </c>
      <c r="J2694" s="28">
        <f>SUMIFS(Tabla16[IVA RET.],Tabla16[NUM],Tabla1[[#This Row],[CODIGO]])</f>
        <v>0</v>
      </c>
      <c r="K2694" t="str">
        <f>FIXED(Tabla1[[#This Row],[TASA 16%]],0)</f>
        <v>0</v>
      </c>
      <c r="L2694" t="str">
        <f>FIXED(Tabla1[[#This Row],[TASA 0%]],0)</f>
        <v>0</v>
      </c>
      <c r="M2694" t="str">
        <f>FIXED(Tabla1[[#This Row],[TASA EXE.]],0)</f>
        <v>0</v>
      </c>
      <c r="N2694" t="str">
        <f>FIXED(Tabla1[[#This Row],[IVA]],0)</f>
        <v>0</v>
      </c>
      <c r="O2694" t="str">
        <f>FIXED(Tabla1[[#This Row],[ISR RET]],0)</f>
        <v>0</v>
      </c>
      <c r="P2694" t="str">
        <f>FIXED(Tabla1[[#This Row],[IVA RET]],0)</f>
        <v>0</v>
      </c>
      <c r="R2694" s="35">
        <f>Tabla1[[#This Row],[TASA 16]]*16%</f>
        <v>0</v>
      </c>
    </row>
    <row r="2695" spans="2:20" x14ac:dyDescent="0.25">
      <c r="B2695" t="str">
        <f>'[1]210 Y RFC'!A2695</f>
        <v>ISG060403ST1</v>
      </c>
      <c r="C2695" t="str">
        <f>'[1]210 Y RFC'!B2695</f>
        <v>210-2692</v>
      </c>
      <c r="D2695" t="str">
        <f>'[1]210 Y RFC'!C2695</f>
        <v>INVERSIONES Y SERVICIOS GLOBALES SA DE CV</v>
      </c>
      <c r="E2695" s="28">
        <f>SUMIFS(Tabla16[TASA 16],Tabla16[NUM],Tabla1[[#This Row],[CODIGO]])</f>
        <v>0</v>
      </c>
      <c r="F2695" s="28">
        <f>SUMIFS(Tabla16[TASA 0%],Tabla16[NUM],Tabla1[[#This Row],[CODIGO]])</f>
        <v>0</v>
      </c>
      <c r="G2695" s="28">
        <f>SUMIFS(Tabla16[[EXENTO ]],Tabla16[NUM],Tabla1[[#This Row],[CODIGO]])</f>
        <v>0</v>
      </c>
      <c r="H2695" s="28">
        <f>SUMIFS(Tabla16[IVA],Tabla16[NUM],Tabla1[[#This Row],[CODIGO]])</f>
        <v>0</v>
      </c>
      <c r="I2695" s="28">
        <f>SUMIFS(Tabla16[ISR RET.],Tabla16[NUM],Tabla1[[#This Row],[CODIGO]])</f>
        <v>0</v>
      </c>
      <c r="J2695" s="28">
        <f>SUMIFS(Tabla16[IVA RET.],Tabla16[NUM],Tabla1[[#This Row],[CODIGO]])</f>
        <v>0</v>
      </c>
      <c r="K2695" t="str">
        <f>FIXED(Tabla1[[#This Row],[TASA 16%]],0)</f>
        <v>0</v>
      </c>
      <c r="L2695" t="str">
        <f>FIXED(Tabla1[[#This Row],[TASA 0%]],0)</f>
        <v>0</v>
      </c>
      <c r="M2695" t="str">
        <f>FIXED(Tabla1[[#This Row],[TASA EXE.]],0)</f>
        <v>0</v>
      </c>
      <c r="N2695" t="str">
        <f>FIXED(Tabla1[[#This Row],[IVA]],0)</f>
        <v>0</v>
      </c>
      <c r="O2695" t="str">
        <f>FIXED(Tabla1[[#This Row],[ISR RET]],0)</f>
        <v>0</v>
      </c>
      <c r="P2695" t="str">
        <f>FIXED(Tabla1[[#This Row],[IVA RET]],0)</f>
        <v>0</v>
      </c>
      <c r="R2695" s="35">
        <f>Tabla1[[#This Row],[TASA 16]]*16%</f>
        <v>0</v>
      </c>
    </row>
    <row r="2696" spans="2:20" x14ac:dyDescent="0.25">
      <c r="B2696" t="str">
        <f>'[1]210 Y RFC'!A2696</f>
        <v>ICO921103UD0</v>
      </c>
      <c r="C2696" t="str">
        <f>'[1]210 Y RFC'!B2696</f>
        <v>210-2693</v>
      </c>
      <c r="D2696" t="str">
        <f>'[1]210 Y RFC'!C2696</f>
        <v>IMPORTACIONES CORTES SA DE CV</v>
      </c>
      <c r="E2696" s="28">
        <f>SUMIFS(Tabla16[TASA 16],Tabla16[NUM],Tabla1[[#This Row],[CODIGO]])</f>
        <v>0</v>
      </c>
      <c r="F2696" s="28">
        <f>SUMIFS(Tabla16[TASA 0%],Tabla16[NUM],Tabla1[[#This Row],[CODIGO]])</f>
        <v>0</v>
      </c>
      <c r="G2696" s="28">
        <f>SUMIFS(Tabla16[[EXENTO ]],Tabla16[NUM],Tabla1[[#This Row],[CODIGO]])</f>
        <v>0</v>
      </c>
      <c r="H2696" s="28">
        <f>SUMIFS(Tabla16[IVA],Tabla16[NUM],Tabla1[[#This Row],[CODIGO]])</f>
        <v>0</v>
      </c>
      <c r="I2696" s="28">
        <f>SUMIFS(Tabla16[ISR RET.],Tabla16[NUM],Tabla1[[#This Row],[CODIGO]])</f>
        <v>0</v>
      </c>
      <c r="J2696" s="28">
        <f>SUMIFS(Tabla16[IVA RET.],Tabla16[NUM],Tabla1[[#This Row],[CODIGO]])</f>
        <v>0</v>
      </c>
      <c r="K2696" t="str">
        <f>FIXED(Tabla1[[#This Row],[TASA 16%]],0)</f>
        <v>0</v>
      </c>
      <c r="L2696" t="str">
        <f>FIXED(Tabla1[[#This Row],[TASA 0%]],0)</f>
        <v>0</v>
      </c>
      <c r="M2696" t="str">
        <f>FIXED(Tabla1[[#This Row],[TASA EXE.]],0)</f>
        <v>0</v>
      </c>
      <c r="N2696" t="str">
        <f>FIXED(Tabla1[[#This Row],[IVA]],0)</f>
        <v>0</v>
      </c>
      <c r="O2696" t="str">
        <f>FIXED(Tabla1[[#This Row],[ISR RET]],0)</f>
        <v>0</v>
      </c>
      <c r="P2696" t="str">
        <f>FIXED(Tabla1[[#This Row],[IVA RET]],0)</f>
        <v>0</v>
      </c>
      <c r="R2696" s="35">
        <f>Tabla1[[#This Row],[TASA 16]]*16%</f>
        <v>0</v>
      </c>
    </row>
    <row r="2697" spans="2:20" x14ac:dyDescent="0.25">
      <c r="B2697" t="str">
        <f>'[1]210 Y RFC'!A2697</f>
        <v>DIG0406029B2</v>
      </c>
      <c r="C2697" t="str">
        <f>'[1]210 Y RFC'!B2697</f>
        <v>210-2694</v>
      </c>
      <c r="D2697" t="str">
        <f>'[1]210 Y RFC'!C2697</f>
        <v>DIGRIFAR SA DE CV</v>
      </c>
      <c r="E2697" s="28">
        <f>SUMIFS(Tabla16[TASA 16],Tabla16[NUM],Tabla1[[#This Row],[CODIGO]])</f>
        <v>6323.75</v>
      </c>
      <c r="F2697" s="28">
        <f>SUMIFS(Tabla16[TASA 0%],Tabla16[NUM],Tabla1[[#This Row],[CODIGO]])</f>
        <v>1.0000000000445652E-2</v>
      </c>
      <c r="G2697" s="28">
        <f>SUMIFS(Tabla16[[EXENTO ]],Tabla16[NUM],Tabla1[[#This Row],[CODIGO]])</f>
        <v>0</v>
      </c>
      <c r="H2697" s="28">
        <f>SUMIFS(Tabla16[IVA],Tabla16[NUM],Tabla1[[#This Row],[CODIGO]])</f>
        <v>1011.8</v>
      </c>
      <c r="I2697" s="28">
        <f>SUMIFS(Tabla16[ISR RET.],Tabla16[NUM],Tabla1[[#This Row],[CODIGO]])</f>
        <v>0</v>
      </c>
      <c r="J2697" s="28">
        <f>SUMIFS(Tabla16[IVA RET.],Tabla16[NUM],Tabla1[[#This Row],[CODIGO]])</f>
        <v>0</v>
      </c>
      <c r="K2697" t="str">
        <f>FIXED(Tabla1[[#This Row],[TASA 16%]],0)</f>
        <v>6,324</v>
      </c>
      <c r="L2697" t="str">
        <f>FIXED(Tabla1[[#This Row],[TASA 0%]],0)</f>
        <v>0</v>
      </c>
      <c r="M2697" t="str">
        <f>FIXED(Tabla1[[#This Row],[TASA EXE.]],0)</f>
        <v>0</v>
      </c>
      <c r="N2697" t="str">
        <f>FIXED(Tabla1[[#This Row],[IVA]],0)</f>
        <v>1,012</v>
      </c>
      <c r="O2697" t="str">
        <f>FIXED(Tabla1[[#This Row],[ISR RET]],0)</f>
        <v>0</v>
      </c>
      <c r="P2697" t="str">
        <f>FIXED(Tabla1[[#This Row],[IVA RET]],0)</f>
        <v>0</v>
      </c>
      <c r="R2697" s="35">
        <f>Tabla1[[#This Row],[TASA 16]]*16%</f>
        <v>1011.84</v>
      </c>
      <c r="T2697" s="67"/>
    </row>
    <row r="2698" spans="2:20" x14ac:dyDescent="0.25">
      <c r="B2698" t="str">
        <f>'[1]210 Y RFC'!A2698</f>
        <v>RORO751104QQ7</v>
      </c>
      <c r="C2698" t="str">
        <f>'[1]210 Y RFC'!B2698</f>
        <v>210-2695</v>
      </c>
      <c r="D2698" t="str">
        <f>'[1]210 Y RFC'!C2698</f>
        <v>RODRIGUEZ RODRIGUEZ OSCAR</v>
      </c>
      <c r="E2698" s="28">
        <f>SUMIFS(Tabla16[TASA 16],Tabla16[NUM],Tabla1[[#This Row],[CODIGO]])</f>
        <v>0</v>
      </c>
      <c r="F2698" s="28">
        <f>SUMIFS(Tabla16[TASA 0%],Tabla16[NUM],Tabla1[[#This Row],[CODIGO]])</f>
        <v>0</v>
      </c>
      <c r="G2698" s="28">
        <f>SUMIFS(Tabla16[[EXENTO ]],Tabla16[NUM],Tabla1[[#This Row],[CODIGO]])</f>
        <v>0</v>
      </c>
      <c r="H2698" s="28">
        <f>SUMIFS(Tabla16[IVA],Tabla16[NUM],Tabla1[[#This Row],[CODIGO]])</f>
        <v>0</v>
      </c>
      <c r="I2698" s="28">
        <f>SUMIFS(Tabla16[ISR RET.],Tabla16[NUM],Tabla1[[#This Row],[CODIGO]])</f>
        <v>0</v>
      </c>
      <c r="J2698" s="28">
        <f>SUMIFS(Tabla16[IVA RET.],Tabla16[NUM],Tabla1[[#This Row],[CODIGO]])</f>
        <v>0</v>
      </c>
      <c r="K2698" t="str">
        <f>FIXED(Tabla1[[#This Row],[TASA 16%]],0)</f>
        <v>0</v>
      </c>
      <c r="L2698" t="str">
        <f>FIXED(Tabla1[[#This Row],[TASA 0%]],0)</f>
        <v>0</v>
      </c>
      <c r="M2698" t="str">
        <f>FIXED(Tabla1[[#This Row],[TASA EXE.]],0)</f>
        <v>0</v>
      </c>
      <c r="N2698" t="str">
        <f>FIXED(Tabla1[[#This Row],[IVA]],0)</f>
        <v>0</v>
      </c>
      <c r="O2698" t="str">
        <f>FIXED(Tabla1[[#This Row],[ISR RET]],0)</f>
        <v>0</v>
      </c>
      <c r="P2698" t="str">
        <f>FIXED(Tabla1[[#This Row],[IVA RET]],0)</f>
        <v>0</v>
      </c>
      <c r="R2698" s="35">
        <f>Tabla1[[#This Row],[TASA 16]]*16%</f>
        <v>0</v>
      </c>
    </row>
    <row r="2699" spans="2:20" x14ac:dyDescent="0.25">
      <c r="B2699" t="str">
        <f>'[1]210 Y RFC'!A2699</f>
        <v>NUBE710811VBA</v>
      </c>
      <c r="C2699" t="str">
        <f>'[1]210 Y RFC'!B2699</f>
        <v>210-2696</v>
      </c>
      <c r="D2699" t="str">
        <f>'[1]210 Y RFC'!C2699</f>
        <v>NUÑEZ BRITO JOSE EFRAIN</v>
      </c>
      <c r="E2699" s="28">
        <f>SUMIFS(Tabla16[TASA 16],Tabla16[NUM],Tabla1[[#This Row],[CODIGO]])</f>
        <v>0</v>
      </c>
      <c r="F2699" s="28">
        <f>SUMIFS(Tabla16[TASA 0%],Tabla16[NUM],Tabla1[[#This Row],[CODIGO]])</f>
        <v>0</v>
      </c>
      <c r="G2699" s="28">
        <f>SUMIFS(Tabla16[[EXENTO ]],Tabla16[NUM],Tabla1[[#This Row],[CODIGO]])</f>
        <v>0</v>
      </c>
      <c r="H2699" s="28">
        <f>SUMIFS(Tabla16[IVA],Tabla16[NUM],Tabla1[[#This Row],[CODIGO]])</f>
        <v>0</v>
      </c>
      <c r="I2699" s="28">
        <f>SUMIFS(Tabla16[ISR RET.],Tabla16[NUM],Tabla1[[#This Row],[CODIGO]])</f>
        <v>0</v>
      </c>
      <c r="J2699" s="28">
        <f>SUMIFS(Tabla16[IVA RET.],Tabla16[NUM],Tabla1[[#This Row],[CODIGO]])</f>
        <v>0</v>
      </c>
      <c r="K2699" t="str">
        <f>FIXED(Tabla1[[#This Row],[TASA 16%]],0)</f>
        <v>0</v>
      </c>
      <c r="L2699" t="str">
        <f>FIXED(Tabla1[[#This Row],[TASA 0%]],0)</f>
        <v>0</v>
      </c>
      <c r="M2699" t="str">
        <f>FIXED(Tabla1[[#This Row],[TASA EXE.]],0)</f>
        <v>0</v>
      </c>
      <c r="N2699" t="str">
        <f>FIXED(Tabla1[[#This Row],[IVA]],0)</f>
        <v>0</v>
      </c>
      <c r="O2699" t="str">
        <f>FIXED(Tabla1[[#This Row],[ISR RET]],0)</f>
        <v>0</v>
      </c>
      <c r="P2699" t="str">
        <f>FIXED(Tabla1[[#This Row],[IVA RET]],0)</f>
        <v>0</v>
      </c>
      <c r="R2699" s="35">
        <f>Tabla1[[#This Row],[TASA 16]]*16%</f>
        <v>0</v>
      </c>
    </row>
    <row r="2700" spans="2:20" x14ac:dyDescent="0.25">
      <c r="B2700" t="str">
        <f>'[1]210 Y RFC'!A2700</f>
        <v>GUGF590815AA9</v>
      </c>
      <c r="C2700" t="str">
        <f>'[1]210 Y RFC'!B2700</f>
        <v>210-2697</v>
      </c>
      <c r="D2700" t="str">
        <f>'[1]210 Y RFC'!C2700</f>
        <v>GUERRERO GONZALEZ FRANCISCO GERARDO</v>
      </c>
      <c r="E2700" s="28">
        <f>SUMIFS(Tabla16[TASA 16],Tabla16[NUM],Tabla1[[#This Row],[CODIGO]])</f>
        <v>0</v>
      </c>
      <c r="F2700" s="28">
        <f>SUMIFS(Tabla16[TASA 0%],Tabla16[NUM],Tabla1[[#This Row],[CODIGO]])</f>
        <v>0</v>
      </c>
      <c r="G2700" s="28">
        <f>SUMIFS(Tabla16[[EXENTO ]],Tabla16[NUM],Tabla1[[#This Row],[CODIGO]])</f>
        <v>0</v>
      </c>
      <c r="H2700" s="28">
        <f>SUMIFS(Tabla16[IVA],Tabla16[NUM],Tabla1[[#This Row],[CODIGO]])</f>
        <v>0</v>
      </c>
      <c r="I2700" s="28">
        <f>SUMIFS(Tabla16[ISR RET.],Tabla16[NUM],Tabla1[[#This Row],[CODIGO]])</f>
        <v>0</v>
      </c>
      <c r="J2700" s="28">
        <f>SUMIFS(Tabla16[IVA RET.],Tabla16[NUM],Tabla1[[#This Row],[CODIGO]])</f>
        <v>0</v>
      </c>
      <c r="K2700" t="str">
        <f>FIXED(Tabla1[[#This Row],[TASA 16%]],0)</f>
        <v>0</v>
      </c>
      <c r="L2700" t="str">
        <f>FIXED(Tabla1[[#This Row],[TASA 0%]],0)</f>
        <v>0</v>
      </c>
      <c r="M2700" t="str">
        <f>FIXED(Tabla1[[#This Row],[TASA EXE.]],0)</f>
        <v>0</v>
      </c>
      <c r="N2700" t="str">
        <f>FIXED(Tabla1[[#This Row],[IVA]],0)</f>
        <v>0</v>
      </c>
      <c r="O2700" t="str">
        <f>FIXED(Tabla1[[#This Row],[ISR RET]],0)</f>
        <v>0</v>
      </c>
      <c r="P2700" t="str">
        <f>FIXED(Tabla1[[#This Row],[IVA RET]],0)</f>
        <v>0</v>
      </c>
      <c r="R2700" s="35">
        <f>Tabla1[[#This Row],[TASA 16]]*16%</f>
        <v>0</v>
      </c>
    </row>
    <row r="2701" spans="2:20" x14ac:dyDescent="0.25">
      <c r="B2701" t="str">
        <f>'[1]210 Y RFC'!A2701</f>
        <v>LDD1106307D1</v>
      </c>
      <c r="C2701" t="str">
        <f>'[1]210 Y RFC'!B2701</f>
        <v>210-2698</v>
      </c>
      <c r="D2701" t="str">
        <f>'[1]210 Y RFC'!C2701</f>
        <v>LAMINADOS DECORATIVOS DE OCCIDENTE SA DE CV</v>
      </c>
      <c r="E2701" s="28">
        <f>SUMIFS(Tabla16[TASA 16],Tabla16[NUM],Tabla1[[#This Row],[CODIGO]])</f>
        <v>0</v>
      </c>
      <c r="F2701" s="28">
        <f>SUMIFS(Tabla16[TASA 0%],Tabla16[NUM],Tabla1[[#This Row],[CODIGO]])</f>
        <v>0</v>
      </c>
      <c r="G2701" s="28">
        <f>SUMIFS(Tabla16[[EXENTO ]],Tabla16[NUM],Tabla1[[#This Row],[CODIGO]])</f>
        <v>0</v>
      </c>
      <c r="H2701" s="28">
        <f>SUMIFS(Tabla16[IVA],Tabla16[NUM],Tabla1[[#This Row],[CODIGO]])</f>
        <v>0</v>
      </c>
      <c r="I2701" s="28">
        <f>SUMIFS(Tabla16[ISR RET.],Tabla16[NUM],Tabla1[[#This Row],[CODIGO]])</f>
        <v>0</v>
      </c>
      <c r="J2701" s="28">
        <f>SUMIFS(Tabla16[IVA RET.],Tabla16[NUM],Tabla1[[#This Row],[CODIGO]])</f>
        <v>0</v>
      </c>
      <c r="K2701" t="str">
        <f>FIXED(Tabla1[[#This Row],[TASA 16%]],0)</f>
        <v>0</v>
      </c>
      <c r="L2701" t="str">
        <f>FIXED(Tabla1[[#This Row],[TASA 0%]],0)</f>
        <v>0</v>
      </c>
      <c r="M2701" t="str">
        <f>FIXED(Tabla1[[#This Row],[TASA EXE.]],0)</f>
        <v>0</v>
      </c>
      <c r="N2701" t="str">
        <f>FIXED(Tabla1[[#This Row],[IVA]],0)</f>
        <v>0</v>
      </c>
      <c r="O2701" t="str">
        <f>FIXED(Tabla1[[#This Row],[ISR RET]],0)</f>
        <v>0</v>
      </c>
      <c r="P2701" t="str">
        <f>FIXED(Tabla1[[#This Row],[IVA RET]],0)</f>
        <v>0</v>
      </c>
      <c r="R2701" s="35">
        <f>Tabla1[[#This Row],[TASA 16]]*16%</f>
        <v>0</v>
      </c>
    </row>
    <row r="2702" spans="2:20" x14ac:dyDescent="0.25">
      <c r="B2702" t="str">
        <f>'[1]210 Y RFC'!A2702</f>
        <v>HPA8703315YA</v>
      </c>
      <c r="C2702" t="str">
        <f>'[1]210 Y RFC'!B2702</f>
        <v>210-2699</v>
      </c>
      <c r="D2702" t="str">
        <f>'[1]210 Y RFC'!C2702</f>
        <v>COMPAÑÍA HARINERA DEL PARAYAS SA DE CV</v>
      </c>
      <c r="E2702" s="28">
        <f>SUMIFS(Tabla16[TASA 16],Tabla16[NUM],Tabla1[[#This Row],[CODIGO]])</f>
        <v>0</v>
      </c>
      <c r="F2702" s="28">
        <f>SUMIFS(Tabla16[TASA 0%],Tabla16[NUM],Tabla1[[#This Row],[CODIGO]])</f>
        <v>143008</v>
      </c>
      <c r="G2702" s="28">
        <f>SUMIFS(Tabla16[[EXENTO ]],Tabla16[NUM],Tabla1[[#This Row],[CODIGO]])</f>
        <v>0</v>
      </c>
      <c r="H2702" s="28">
        <f>SUMIFS(Tabla16[IVA],Tabla16[NUM],Tabla1[[#This Row],[CODIGO]])</f>
        <v>0</v>
      </c>
      <c r="I2702" s="28">
        <f>SUMIFS(Tabla16[ISR RET.],Tabla16[NUM],Tabla1[[#This Row],[CODIGO]])</f>
        <v>0</v>
      </c>
      <c r="J2702" s="28">
        <f>SUMIFS(Tabla16[IVA RET.],Tabla16[NUM],Tabla1[[#This Row],[CODIGO]])</f>
        <v>0</v>
      </c>
      <c r="K2702" t="str">
        <f>FIXED(Tabla1[[#This Row],[TASA 16%]],0)</f>
        <v>0</v>
      </c>
      <c r="L2702" t="str">
        <f>FIXED(Tabla1[[#This Row],[TASA 0%]],0)</f>
        <v>143,008</v>
      </c>
      <c r="M2702" t="str">
        <f>FIXED(Tabla1[[#This Row],[TASA EXE.]],0)</f>
        <v>0</v>
      </c>
      <c r="N2702" t="str">
        <f>FIXED(Tabla1[[#This Row],[IVA]],0)</f>
        <v>0</v>
      </c>
      <c r="O2702" t="str">
        <f>FIXED(Tabla1[[#This Row],[ISR RET]],0)</f>
        <v>0</v>
      </c>
      <c r="P2702" t="str">
        <f>FIXED(Tabla1[[#This Row],[IVA RET]],0)</f>
        <v>0</v>
      </c>
      <c r="R2702" s="35">
        <f>Tabla1[[#This Row],[TASA 16]]*16%</f>
        <v>0</v>
      </c>
    </row>
    <row r="2703" spans="2:20" x14ac:dyDescent="0.25">
      <c r="B2703" t="str">
        <f>'[1]210 Y RFC'!A2703</f>
        <v>POL840116AS2</v>
      </c>
      <c r="C2703" t="str">
        <f>'[1]210 Y RFC'!B2703</f>
        <v>210-2700</v>
      </c>
      <c r="D2703" t="str">
        <f>'[1]210 Y RFC'!C2703</f>
        <v>POLYCHEM SA DE CV</v>
      </c>
      <c r="E2703" s="28">
        <f>SUMIFS(Tabla16[TASA 16],Tabla16[NUM],Tabla1[[#This Row],[CODIGO]])</f>
        <v>0</v>
      </c>
      <c r="F2703" s="28">
        <f>SUMIFS(Tabla16[TASA 0%],Tabla16[NUM],Tabla1[[#This Row],[CODIGO]])</f>
        <v>0</v>
      </c>
      <c r="G2703" s="28">
        <f>SUMIFS(Tabla16[[EXENTO ]],Tabla16[NUM],Tabla1[[#This Row],[CODIGO]])</f>
        <v>0</v>
      </c>
      <c r="H2703" s="28">
        <f>SUMIFS(Tabla16[IVA],Tabla16[NUM],Tabla1[[#This Row],[CODIGO]])</f>
        <v>0</v>
      </c>
      <c r="I2703" s="28">
        <f>SUMIFS(Tabla16[ISR RET.],Tabla16[NUM],Tabla1[[#This Row],[CODIGO]])</f>
        <v>0</v>
      </c>
      <c r="J2703" s="28">
        <f>SUMIFS(Tabla16[IVA RET.],Tabla16[NUM],Tabla1[[#This Row],[CODIGO]])</f>
        <v>0</v>
      </c>
      <c r="K2703" t="str">
        <f>FIXED(Tabla1[[#This Row],[TASA 16%]],0)</f>
        <v>0</v>
      </c>
      <c r="L2703" t="str">
        <f>FIXED(Tabla1[[#This Row],[TASA 0%]],0)</f>
        <v>0</v>
      </c>
      <c r="M2703" t="str">
        <f>FIXED(Tabla1[[#This Row],[TASA EXE.]],0)</f>
        <v>0</v>
      </c>
      <c r="N2703" t="str">
        <f>FIXED(Tabla1[[#This Row],[IVA]],0)</f>
        <v>0</v>
      </c>
      <c r="O2703" t="str">
        <f>FIXED(Tabla1[[#This Row],[ISR RET]],0)</f>
        <v>0</v>
      </c>
      <c r="P2703" t="str">
        <f>FIXED(Tabla1[[#This Row],[IVA RET]],0)</f>
        <v>0</v>
      </c>
      <c r="R2703" s="35">
        <f>Tabla1[[#This Row],[TASA 16]]*16%</f>
        <v>0</v>
      </c>
    </row>
    <row r="2704" spans="2:20" x14ac:dyDescent="0.25">
      <c r="B2704" t="str">
        <f>'[1]210 Y RFC'!A2704</f>
        <v>DPL8805186J5</v>
      </c>
      <c r="C2704" t="str">
        <f>'[1]210 Y RFC'!B2704</f>
        <v>210-2701</v>
      </c>
      <c r="D2704" t="str">
        <f>'[1]210 Y RFC'!C2704</f>
        <v>DIST DE PRODUCTOS LUNA SA DE CV</v>
      </c>
      <c r="E2704" s="28">
        <f>SUMIFS(Tabla16[TASA 16],Tabla16[NUM],Tabla1[[#This Row],[CODIGO]])</f>
        <v>0</v>
      </c>
      <c r="F2704" s="28">
        <f>SUMIFS(Tabla16[TASA 0%],Tabla16[NUM],Tabla1[[#This Row],[CODIGO]])</f>
        <v>0</v>
      </c>
      <c r="G2704" s="28">
        <f>SUMIFS(Tabla16[[EXENTO ]],Tabla16[NUM],Tabla1[[#This Row],[CODIGO]])</f>
        <v>0</v>
      </c>
      <c r="H2704" s="28">
        <f>SUMIFS(Tabla16[IVA],Tabla16[NUM],Tabla1[[#This Row],[CODIGO]])</f>
        <v>0</v>
      </c>
      <c r="I2704" s="28">
        <f>SUMIFS(Tabla16[ISR RET.],Tabla16[NUM],Tabla1[[#This Row],[CODIGO]])</f>
        <v>0</v>
      </c>
      <c r="J2704" s="28">
        <f>SUMIFS(Tabla16[IVA RET.],Tabla16[NUM],Tabla1[[#This Row],[CODIGO]])</f>
        <v>0</v>
      </c>
      <c r="K2704" t="str">
        <f>FIXED(Tabla1[[#This Row],[TASA 16%]],0)</f>
        <v>0</v>
      </c>
      <c r="L2704" t="str">
        <f>FIXED(Tabla1[[#This Row],[TASA 0%]],0)</f>
        <v>0</v>
      </c>
      <c r="M2704" t="str">
        <f>FIXED(Tabla1[[#This Row],[TASA EXE.]],0)</f>
        <v>0</v>
      </c>
      <c r="N2704" t="str">
        <f>FIXED(Tabla1[[#This Row],[IVA]],0)</f>
        <v>0</v>
      </c>
      <c r="O2704" t="str">
        <f>FIXED(Tabla1[[#This Row],[ISR RET]],0)</f>
        <v>0</v>
      </c>
      <c r="P2704" t="str">
        <f>FIXED(Tabla1[[#This Row],[IVA RET]],0)</f>
        <v>0</v>
      </c>
      <c r="R2704" s="35">
        <f>Tabla1[[#This Row],[TASA 16]]*16%</f>
        <v>0</v>
      </c>
    </row>
    <row r="2705" spans="2:20" x14ac:dyDescent="0.25">
      <c r="B2705" t="str">
        <f>'[1]210 Y RFC'!A2705</f>
        <v>TOTJ921117KA8</v>
      </c>
      <c r="C2705" t="str">
        <f>'[1]210 Y RFC'!B2705</f>
        <v>210-2702</v>
      </c>
      <c r="D2705" t="str">
        <f>'[1]210 Y RFC'!C2705</f>
        <v>DE LA TORRE DE LA TORRE JOAQUIN</v>
      </c>
      <c r="E2705" s="28">
        <f>SUMIFS(Tabla16[TASA 16],Tabla16[NUM],Tabla1[[#This Row],[CODIGO]])</f>
        <v>0</v>
      </c>
      <c r="F2705" s="28">
        <f>SUMIFS(Tabla16[TASA 0%],Tabla16[NUM],Tabla1[[#This Row],[CODIGO]])</f>
        <v>0</v>
      </c>
      <c r="G2705" s="28">
        <f>SUMIFS(Tabla16[[EXENTO ]],Tabla16[NUM],Tabla1[[#This Row],[CODIGO]])</f>
        <v>0</v>
      </c>
      <c r="H2705" s="28">
        <f>SUMIFS(Tabla16[IVA],Tabla16[NUM],Tabla1[[#This Row],[CODIGO]])</f>
        <v>0</v>
      </c>
      <c r="I2705" s="28">
        <f>SUMIFS(Tabla16[ISR RET.],Tabla16[NUM],Tabla1[[#This Row],[CODIGO]])</f>
        <v>0</v>
      </c>
      <c r="J2705" s="28">
        <f>SUMIFS(Tabla16[IVA RET.],Tabla16[NUM],Tabla1[[#This Row],[CODIGO]])</f>
        <v>0</v>
      </c>
      <c r="K2705" t="str">
        <f>FIXED(Tabla1[[#This Row],[TASA 16%]],0)</f>
        <v>0</v>
      </c>
      <c r="L2705" t="str">
        <f>FIXED(Tabla1[[#This Row],[TASA 0%]],0)</f>
        <v>0</v>
      </c>
      <c r="M2705" t="str">
        <f>FIXED(Tabla1[[#This Row],[TASA EXE.]],0)</f>
        <v>0</v>
      </c>
      <c r="N2705" t="str">
        <f>FIXED(Tabla1[[#This Row],[IVA]],0)</f>
        <v>0</v>
      </c>
      <c r="O2705" t="str">
        <f>FIXED(Tabla1[[#This Row],[ISR RET]],0)</f>
        <v>0</v>
      </c>
      <c r="P2705" t="str">
        <f>FIXED(Tabla1[[#This Row],[IVA RET]],0)</f>
        <v>0</v>
      </c>
      <c r="R2705" s="35">
        <f>Tabla1[[#This Row],[TASA 16]]*16%</f>
        <v>0</v>
      </c>
    </row>
    <row r="2706" spans="2:20" x14ac:dyDescent="0.25">
      <c r="B2706" t="str">
        <f>'[1]210 Y RFC'!A2706</f>
        <v>MCO081120Q19</v>
      </c>
      <c r="C2706" t="str">
        <f>'[1]210 Y RFC'!B2706</f>
        <v>210-2703</v>
      </c>
      <c r="D2706" t="str">
        <f>'[1]210 Y RFC'!C2706</f>
        <v>MARMOLES CONTINENTALES SA DE CV</v>
      </c>
      <c r="E2706" s="28">
        <f>SUMIFS(Tabla16[TASA 16],Tabla16[NUM],Tabla1[[#This Row],[CODIGO]])</f>
        <v>0</v>
      </c>
      <c r="F2706" s="28">
        <f>SUMIFS(Tabla16[TASA 0%],Tabla16[NUM],Tabla1[[#This Row],[CODIGO]])</f>
        <v>0</v>
      </c>
      <c r="G2706" s="28">
        <f>SUMIFS(Tabla16[[EXENTO ]],Tabla16[NUM],Tabla1[[#This Row],[CODIGO]])</f>
        <v>0</v>
      </c>
      <c r="H2706" s="28">
        <f>SUMIFS(Tabla16[IVA],Tabla16[NUM],Tabla1[[#This Row],[CODIGO]])</f>
        <v>0</v>
      </c>
      <c r="I2706" s="28">
        <f>SUMIFS(Tabla16[ISR RET.],Tabla16[NUM],Tabla1[[#This Row],[CODIGO]])</f>
        <v>0</v>
      </c>
      <c r="J2706" s="28">
        <f>SUMIFS(Tabla16[IVA RET.],Tabla16[NUM],Tabla1[[#This Row],[CODIGO]])</f>
        <v>0</v>
      </c>
      <c r="K2706" t="str">
        <f>FIXED(Tabla1[[#This Row],[TASA 16%]],0)</f>
        <v>0</v>
      </c>
      <c r="L2706" t="str">
        <f>FIXED(Tabla1[[#This Row],[TASA 0%]],0)</f>
        <v>0</v>
      </c>
      <c r="M2706" t="str">
        <f>FIXED(Tabla1[[#This Row],[TASA EXE.]],0)</f>
        <v>0</v>
      </c>
      <c r="N2706" t="str">
        <f>FIXED(Tabla1[[#This Row],[IVA]],0)</f>
        <v>0</v>
      </c>
      <c r="O2706" t="str">
        <f>FIXED(Tabla1[[#This Row],[ISR RET]],0)</f>
        <v>0</v>
      </c>
      <c r="P2706" t="str">
        <f>FIXED(Tabla1[[#This Row],[IVA RET]],0)</f>
        <v>0</v>
      </c>
      <c r="R2706" s="35">
        <f>Tabla1[[#This Row],[TASA 16]]*16%</f>
        <v>0</v>
      </c>
      <c r="T2706" s="67"/>
    </row>
    <row r="2707" spans="2:20" x14ac:dyDescent="0.25">
      <c r="B2707" t="str">
        <f>'[1]210 Y RFC'!A2707</f>
        <v>BPA100730CZ4</v>
      </c>
      <c r="C2707" t="str">
        <f>'[1]210 Y RFC'!B2707</f>
        <v>210-2704</v>
      </c>
      <c r="D2707" t="str">
        <f>'[1]210 Y RFC'!C2707</f>
        <v>BOLSAS PLASTICAS DE LOS ALTOS SA DE CV</v>
      </c>
      <c r="E2707" s="28">
        <f>SUMIFS(Tabla16[TASA 16],Tabla16[NUM],Tabla1[[#This Row],[CODIGO]])</f>
        <v>318500</v>
      </c>
      <c r="F2707" s="28">
        <f>SUMIFS(Tabla16[TASA 0%],Tabla16[NUM],Tabla1[[#This Row],[CODIGO]])</f>
        <v>0</v>
      </c>
      <c r="G2707" s="28">
        <f>SUMIFS(Tabla16[[EXENTO ]],Tabla16[NUM],Tabla1[[#This Row],[CODIGO]])</f>
        <v>0</v>
      </c>
      <c r="H2707" s="28">
        <f>SUMIFS(Tabla16[IVA],Tabla16[NUM],Tabla1[[#This Row],[CODIGO]])</f>
        <v>50960</v>
      </c>
      <c r="I2707" s="28">
        <f>SUMIFS(Tabla16[ISR RET.],Tabla16[NUM],Tabla1[[#This Row],[CODIGO]])</f>
        <v>0</v>
      </c>
      <c r="J2707" s="28">
        <f>SUMIFS(Tabla16[IVA RET.],Tabla16[NUM],Tabla1[[#This Row],[CODIGO]])</f>
        <v>0</v>
      </c>
      <c r="K2707" t="str">
        <f>FIXED(Tabla1[[#This Row],[TASA 16%]],0)</f>
        <v>318,500</v>
      </c>
      <c r="L2707" t="str">
        <f>FIXED(Tabla1[[#This Row],[TASA 0%]],0)</f>
        <v>0</v>
      </c>
      <c r="M2707" t="str">
        <f>FIXED(Tabla1[[#This Row],[TASA EXE.]],0)</f>
        <v>0</v>
      </c>
      <c r="N2707" t="str">
        <f>FIXED(Tabla1[[#This Row],[IVA]],0)</f>
        <v>50,960</v>
      </c>
      <c r="O2707" t="str">
        <f>FIXED(Tabla1[[#This Row],[ISR RET]],0)</f>
        <v>0</v>
      </c>
      <c r="P2707" t="str">
        <f>FIXED(Tabla1[[#This Row],[IVA RET]],0)</f>
        <v>0</v>
      </c>
      <c r="R2707" s="35">
        <f>Tabla1[[#This Row],[TASA 16]]*16%</f>
        <v>50960</v>
      </c>
    </row>
    <row r="2708" spans="2:20" x14ac:dyDescent="0.25">
      <c r="B2708" t="str">
        <f>'[1]210 Y RFC'!A2708</f>
        <v>TOJE710714NK4</v>
      </c>
      <c r="C2708" t="str">
        <f>'[1]210 Y RFC'!B2708</f>
        <v>210-2705</v>
      </c>
      <c r="D2708" t="str">
        <f>'[1]210 Y RFC'!C2708</f>
        <v>TOSTADO JIMENEZ EFRAIN</v>
      </c>
      <c r="E2708" s="28">
        <f>SUMIFS(Tabla16[TASA 16],Tabla16[NUM],Tabla1[[#This Row],[CODIGO]])</f>
        <v>0</v>
      </c>
      <c r="F2708" s="28">
        <f>SUMIFS(Tabla16[TASA 0%],Tabla16[NUM],Tabla1[[#This Row],[CODIGO]])</f>
        <v>0</v>
      </c>
      <c r="G2708" s="28">
        <f>SUMIFS(Tabla16[[EXENTO ]],Tabla16[NUM],Tabla1[[#This Row],[CODIGO]])</f>
        <v>0</v>
      </c>
      <c r="H2708" s="28">
        <f>SUMIFS(Tabla16[IVA],Tabla16[NUM],Tabla1[[#This Row],[CODIGO]])</f>
        <v>0</v>
      </c>
      <c r="I2708" s="28">
        <f>SUMIFS(Tabla16[ISR RET.],Tabla16[NUM],Tabla1[[#This Row],[CODIGO]])</f>
        <v>0</v>
      </c>
      <c r="J2708" s="28">
        <f>SUMIFS(Tabla16[IVA RET.],Tabla16[NUM],Tabla1[[#This Row],[CODIGO]])</f>
        <v>0</v>
      </c>
      <c r="K2708" t="str">
        <f>FIXED(Tabla1[[#This Row],[TASA 16%]],0)</f>
        <v>0</v>
      </c>
      <c r="L2708" t="str">
        <f>FIXED(Tabla1[[#This Row],[TASA 0%]],0)</f>
        <v>0</v>
      </c>
      <c r="M2708" t="str">
        <f>FIXED(Tabla1[[#This Row],[TASA EXE.]],0)</f>
        <v>0</v>
      </c>
      <c r="N2708" t="str">
        <f>FIXED(Tabla1[[#This Row],[IVA]],0)</f>
        <v>0</v>
      </c>
      <c r="O2708" t="str">
        <f>FIXED(Tabla1[[#This Row],[ISR RET]],0)</f>
        <v>0</v>
      </c>
      <c r="P2708" t="str">
        <f>FIXED(Tabla1[[#This Row],[IVA RET]],0)</f>
        <v>0</v>
      </c>
      <c r="R2708" s="35">
        <f>Tabla1[[#This Row],[TASA 16]]*16%</f>
        <v>0</v>
      </c>
    </row>
    <row r="2709" spans="2:20" x14ac:dyDescent="0.25">
      <c r="B2709" t="str">
        <f>'[1]210 Y RFC'!A2709</f>
        <v>LKA110831PI3</v>
      </c>
      <c r="C2709" t="str">
        <f>'[1]210 Y RFC'!B2709</f>
        <v>210-2706</v>
      </c>
      <c r="D2709" t="str">
        <f>'[1]210 Y RFC'!C2709</f>
        <v>LABORATORIOS KALAN SA DE CV</v>
      </c>
      <c r="E2709" s="28">
        <f>SUMIFS(Tabla16[TASA 16],Tabla16[NUM],Tabla1[[#This Row],[CODIGO]])</f>
        <v>0</v>
      </c>
      <c r="F2709" s="28">
        <f>SUMIFS(Tabla16[TASA 0%],Tabla16[NUM],Tabla1[[#This Row],[CODIGO]])</f>
        <v>0</v>
      </c>
      <c r="G2709" s="28">
        <f>SUMIFS(Tabla16[[EXENTO ]],Tabla16[NUM],Tabla1[[#This Row],[CODIGO]])</f>
        <v>0</v>
      </c>
      <c r="H2709" s="28">
        <f>SUMIFS(Tabla16[IVA],Tabla16[NUM],Tabla1[[#This Row],[CODIGO]])</f>
        <v>0</v>
      </c>
      <c r="I2709" s="28">
        <f>SUMIFS(Tabla16[ISR RET.],Tabla16[NUM],Tabla1[[#This Row],[CODIGO]])</f>
        <v>0</v>
      </c>
      <c r="J2709" s="28">
        <f>SUMIFS(Tabla16[IVA RET.],Tabla16[NUM],Tabla1[[#This Row],[CODIGO]])</f>
        <v>0</v>
      </c>
      <c r="K2709" t="str">
        <f>FIXED(Tabla1[[#This Row],[TASA 16%]],0)</f>
        <v>0</v>
      </c>
      <c r="L2709" t="str">
        <f>FIXED(Tabla1[[#This Row],[TASA 0%]],0)</f>
        <v>0</v>
      </c>
      <c r="M2709" t="str">
        <f>FIXED(Tabla1[[#This Row],[TASA EXE.]],0)</f>
        <v>0</v>
      </c>
      <c r="N2709" t="str">
        <f>FIXED(Tabla1[[#This Row],[IVA]],0)</f>
        <v>0</v>
      </c>
      <c r="O2709" t="str">
        <f>FIXED(Tabla1[[#This Row],[ISR RET]],0)</f>
        <v>0</v>
      </c>
      <c r="P2709" t="str">
        <f>FIXED(Tabla1[[#This Row],[IVA RET]],0)</f>
        <v>0</v>
      </c>
      <c r="R2709" s="35">
        <f>Tabla1[[#This Row],[TASA 16]]*16%</f>
        <v>0</v>
      </c>
    </row>
    <row r="2710" spans="2:20" x14ac:dyDescent="0.25">
      <c r="B2710" t="str">
        <f>'[1]210 Y RFC'!A2710</f>
        <v>FAR111010I93</v>
      </c>
      <c r="C2710" t="str">
        <f>'[1]210 Y RFC'!B2710</f>
        <v>210-2707</v>
      </c>
      <c r="D2710" t="str">
        <f>'[1]210 Y RFC'!C2710</f>
        <v>FARMIRAL SA DE CV</v>
      </c>
      <c r="E2710" s="28">
        <f>SUMIFS(Tabla16[TASA 16],Tabla16[NUM],Tabla1[[#This Row],[CODIGO]])</f>
        <v>0</v>
      </c>
      <c r="F2710" s="28">
        <f>SUMIFS(Tabla16[TASA 0%],Tabla16[NUM],Tabla1[[#This Row],[CODIGO]])</f>
        <v>0</v>
      </c>
      <c r="G2710" s="28">
        <f>SUMIFS(Tabla16[[EXENTO ]],Tabla16[NUM],Tabla1[[#This Row],[CODIGO]])</f>
        <v>0</v>
      </c>
      <c r="H2710" s="28">
        <f>SUMIFS(Tabla16[IVA],Tabla16[NUM],Tabla1[[#This Row],[CODIGO]])</f>
        <v>0</v>
      </c>
      <c r="I2710" s="28">
        <f>SUMIFS(Tabla16[ISR RET.],Tabla16[NUM],Tabla1[[#This Row],[CODIGO]])</f>
        <v>0</v>
      </c>
      <c r="J2710" s="28">
        <f>SUMIFS(Tabla16[IVA RET.],Tabla16[NUM],Tabla1[[#This Row],[CODIGO]])</f>
        <v>0</v>
      </c>
      <c r="K2710" t="str">
        <f>FIXED(Tabla1[[#This Row],[TASA 16%]],0)</f>
        <v>0</v>
      </c>
      <c r="L2710" t="str">
        <f>FIXED(Tabla1[[#This Row],[TASA 0%]],0)</f>
        <v>0</v>
      </c>
      <c r="M2710" t="str">
        <f>FIXED(Tabla1[[#This Row],[TASA EXE.]],0)</f>
        <v>0</v>
      </c>
      <c r="N2710" t="str">
        <f>FIXED(Tabla1[[#This Row],[IVA]],0)</f>
        <v>0</v>
      </c>
      <c r="O2710" t="str">
        <f>FIXED(Tabla1[[#This Row],[ISR RET]],0)</f>
        <v>0</v>
      </c>
      <c r="P2710" t="str">
        <f>FIXED(Tabla1[[#This Row],[IVA RET]],0)</f>
        <v>0</v>
      </c>
      <c r="R2710" s="35">
        <f>Tabla1[[#This Row],[TASA 16]]*16%</f>
        <v>0</v>
      </c>
    </row>
    <row r="2711" spans="2:20" x14ac:dyDescent="0.25">
      <c r="B2711" t="str">
        <f>'[1]210 Y RFC'!A2711</f>
        <v>LEER640114CF2</v>
      </c>
      <c r="C2711" t="str">
        <f>'[1]210 Y RFC'!B2711</f>
        <v>210-2708</v>
      </c>
      <c r="D2711" t="str">
        <f>'[1]210 Y RFC'!C2711</f>
        <v>LEAL ISLA ESTRADA RICARDO</v>
      </c>
      <c r="E2711" s="28">
        <f>SUMIFS(Tabla16[TASA 16],Tabla16[NUM],Tabla1[[#This Row],[CODIGO]])</f>
        <v>0</v>
      </c>
      <c r="F2711" s="28">
        <f>SUMIFS(Tabla16[TASA 0%],Tabla16[NUM],Tabla1[[#This Row],[CODIGO]])</f>
        <v>0</v>
      </c>
      <c r="G2711" s="28">
        <f>SUMIFS(Tabla16[[EXENTO ]],Tabla16[NUM],Tabla1[[#This Row],[CODIGO]])</f>
        <v>0</v>
      </c>
      <c r="H2711" s="28">
        <f>SUMIFS(Tabla16[IVA],Tabla16[NUM],Tabla1[[#This Row],[CODIGO]])</f>
        <v>0</v>
      </c>
      <c r="I2711" s="28">
        <f>SUMIFS(Tabla16[ISR RET.],Tabla16[NUM],Tabla1[[#This Row],[CODIGO]])</f>
        <v>0</v>
      </c>
      <c r="J2711" s="28">
        <f>SUMIFS(Tabla16[IVA RET.],Tabla16[NUM],Tabla1[[#This Row],[CODIGO]])</f>
        <v>0</v>
      </c>
      <c r="K2711" t="str">
        <f>FIXED(Tabla1[[#This Row],[TASA 16%]],0)</f>
        <v>0</v>
      </c>
      <c r="L2711" t="str">
        <f>FIXED(Tabla1[[#This Row],[TASA 0%]],0)</f>
        <v>0</v>
      </c>
      <c r="M2711" t="str">
        <f>FIXED(Tabla1[[#This Row],[TASA EXE.]],0)</f>
        <v>0</v>
      </c>
      <c r="N2711" t="str">
        <f>FIXED(Tabla1[[#This Row],[IVA]],0)</f>
        <v>0</v>
      </c>
      <c r="O2711" t="str">
        <f>FIXED(Tabla1[[#This Row],[ISR RET]],0)</f>
        <v>0</v>
      </c>
      <c r="P2711" t="str">
        <f>FIXED(Tabla1[[#This Row],[IVA RET]],0)</f>
        <v>0</v>
      </c>
      <c r="R2711" s="35">
        <f>Tabla1[[#This Row],[TASA 16]]*16%</f>
        <v>0</v>
      </c>
    </row>
    <row r="2712" spans="2:20" x14ac:dyDescent="0.25">
      <c r="B2712" t="str">
        <f>'[1]210 Y RFC'!A2712</f>
        <v>PEAP600309L25</v>
      </c>
      <c r="C2712" t="str">
        <f>'[1]210 Y RFC'!B2712</f>
        <v>210-2709</v>
      </c>
      <c r="D2712" t="str">
        <f>'[1]210 Y RFC'!C2712</f>
        <v>PEREZ ANAYA PABLO</v>
      </c>
      <c r="E2712" s="28">
        <f>SUMIFS(Tabla16[TASA 16],Tabla16[NUM],Tabla1[[#This Row],[CODIGO]])</f>
        <v>0</v>
      </c>
      <c r="F2712" s="28">
        <f>SUMIFS(Tabla16[TASA 0%],Tabla16[NUM],Tabla1[[#This Row],[CODIGO]])</f>
        <v>0</v>
      </c>
      <c r="G2712" s="28">
        <f>SUMIFS(Tabla16[[EXENTO ]],Tabla16[NUM],Tabla1[[#This Row],[CODIGO]])</f>
        <v>0</v>
      </c>
      <c r="H2712" s="28">
        <f>SUMIFS(Tabla16[IVA],Tabla16[NUM],Tabla1[[#This Row],[CODIGO]])</f>
        <v>0</v>
      </c>
      <c r="I2712" s="28">
        <f>SUMIFS(Tabla16[ISR RET.],Tabla16[NUM],Tabla1[[#This Row],[CODIGO]])</f>
        <v>0</v>
      </c>
      <c r="J2712" s="28">
        <f>SUMIFS(Tabla16[IVA RET.],Tabla16[NUM],Tabla1[[#This Row],[CODIGO]])</f>
        <v>0</v>
      </c>
      <c r="K2712" t="str">
        <f>FIXED(Tabla1[[#This Row],[TASA 16%]],0)</f>
        <v>0</v>
      </c>
      <c r="L2712" t="str">
        <f>FIXED(Tabla1[[#This Row],[TASA 0%]],0)</f>
        <v>0</v>
      </c>
      <c r="M2712" t="str">
        <f>FIXED(Tabla1[[#This Row],[TASA EXE.]],0)</f>
        <v>0</v>
      </c>
      <c r="N2712" t="str">
        <f>FIXED(Tabla1[[#This Row],[IVA]],0)</f>
        <v>0</v>
      </c>
      <c r="O2712" t="str">
        <f>FIXED(Tabla1[[#This Row],[ISR RET]],0)</f>
        <v>0</v>
      </c>
      <c r="P2712" t="str">
        <f>FIXED(Tabla1[[#This Row],[IVA RET]],0)</f>
        <v>0</v>
      </c>
      <c r="R2712" s="35">
        <f>Tabla1[[#This Row],[TASA 16]]*16%</f>
        <v>0</v>
      </c>
    </row>
    <row r="2713" spans="2:20" x14ac:dyDescent="0.25">
      <c r="B2713" t="str">
        <f>'[1]210 Y RFC'!A2713</f>
        <v>ROVJ4208156I1</v>
      </c>
      <c r="C2713" t="str">
        <f>'[1]210 Y RFC'!B2713</f>
        <v>210-2710</v>
      </c>
      <c r="D2713" t="str">
        <f>'[1]210 Y RFC'!C2713</f>
        <v>DE ROSAS VEGA JOSE DE JESUS</v>
      </c>
      <c r="E2713" s="28">
        <f>SUMIFS(Tabla16[TASA 16],Tabla16[NUM],Tabla1[[#This Row],[CODIGO]])</f>
        <v>0</v>
      </c>
      <c r="F2713" s="28">
        <f>SUMIFS(Tabla16[TASA 0%],Tabla16[NUM],Tabla1[[#This Row],[CODIGO]])</f>
        <v>0</v>
      </c>
      <c r="G2713" s="28">
        <f>SUMIFS(Tabla16[[EXENTO ]],Tabla16[NUM],Tabla1[[#This Row],[CODIGO]])</f>
        <v>0</v>
      </c>
      <c r="H2713" s="28">
        <f>SUMIFS(Tabla16[IVA],Tabla16[NUM],Tabla1[[#This Row],[CODIGO]])</f>
        <v>0</v>
      </c>
      <c r="I2713" s="28">
        <f>SUMIFS(Tabla16[ISR RET.],Tabla16[NUM],Tabla1[[#This Row],[CODIGO]])</f>
        <v>0</v>
      </c>
      <c r="J2713" s="28">
        <f>SUMIFS(Tabla16[IVA RET.],Tabla16[NUM],Tabla1[[#This Row],[CODIGO]])</f>
        <v>0</v>
      </c>
      <c r="K2713" t="str">
        <f>FIXED(Tabla1[[#This Row],[TASA 16%]],0)</f>
        <v>0</v>
      </c>
      <c r="L2713" t="str">
        <f>FIXED(Tabla1[[#This Row],[TASA 0%]],0)</f>
        <v>0</v>
      </c>
      <c r="M2713" t="str">
        <f>FIXED(Tabla1[[#This Row],[TASA EXE.]],0)</f>
        <v>0</v>
      </c>
      <c r="N2713" t="str">
        <f>FIXED(Tabla1[[#This Row],[IVA]],0)</f>
        <v>0</v>
      </c>
      <c r="O2713" t="str">
        <f>FIXED(Tabla1[[#This Row],[ISR RET]],0)</f>
        <v>0</v>
      </c>
      <c r="P2713" t="str">
        <f>FIXED(Tabla1[[#This Row],[IVA RET]],0)</f>
        <v>0</v>
      </c>
      <c r="R2713" s="35">
        <f>Tabla1[[#This Row],[TASA 16]]*16%</f>
        <v>0</v>
      </c>
    </row>
    <row r="2714" spans="2:20" x14ac:dyDescent="0.25">
      <c r="B2714" t="str">
        <f>'[1]210 Y RFC'!A2714</f>
        <v>APO120820265</v>
      </c>
      <c r="C2714" t="str">
        <f>'[1]210 Y RFC'!B2714</f>
        <v>210-2711</v>
      </c>
      <c r="D2714" t="str">
        <f>'[1]210 Y RFC'!C2714</f>
        <v>APOFAR SA DE CV</v>
      </c>
      <c r="E2714" s="28">
        <f>SUMIFS(Tabla16[TASA 16],Tabla16[NUM],Tabla1[[#This Row],[CODIGO]])</f>
        <v>0</v>
      </c>
      <c r="F2714" s="28">
        <f>SUMIFS(Tabla16[TASA 0%],Tabla16[NUM],Tabla1[[#This Row],[CODIGO]])</f>
        <v>0</v>
      </c>
      <c r="G2714" s="28">
        <f>SUMIFS(Tabla16[[EXENTO ]],Tabla16[NUM],Tabla1[[#This Row],[CODIGO]])</f>
        <v>0</v>
      </c>
      <c r="H2714" s="28">
        <f>SUMIFS(Tabla16[IVA],Tabla16[NUM],Tabla1[[#This Row],[CODIGO]])</f>
        <v>0</v>
      </c>
      <c r="I2714" s="28">
        <f>SUMIFS(Tabla16[ISR RET.],Tabla16[NUM],Tabla1[[#This Row],[CODIGO]])</f>
        <v>0</v>
      </c>
      <c r="J2714" s="28">
        <f>SUMIFS(Tabla16[IVA RET.],Tabla16[NUM],Tabla1[[#This Row],[CODIGO]])</f>
        <v>0</v>
      </c>
      <c r="K2714" t="str">
        <f>FIXED(Tabla1[[#This Row],[TASA 16%]],0)</f>
        <v>0</v>
      </c>
      <c r="L2714" t="str">
        <f>FIXED(Tabla1[[#This Row],[TASA 0%]],0)</f>
        <v>0</v>
      </c>
      <c r="M2714" t="str">
        <f>FIXED(Tabla1[[#This Row],[TASA EXE.]],0)</f>
        <v>0</v>
      </c>
      <c r="N2714" t="str">
        <f>FIXED(Tabla1[[#This Row],[IVA]],0)</f>
        <v>0</v>
      </c>
      <c r="O2714" t="str">
        <f>FIXED(Tabla1[[#This Row],[ISR RET]],0)</f>
        <v>0</v>
      </c>
      <c r="P2714" t="str">
        <f>FIXED(Tabla1[[#This Row],[IVA RET]],0)</f>
        <v>0</v>
      </c>
      <c r="R2714" s="35">
        <f>Tabla1[[#This Row],[TASA 16]]*16%</f>
        <v>0</v>
      </c>
    </row>
    <row r="2715" spans="2:20" x14ac:dyDescent="0.25">
      <c r="B2715" t="str">
        <f>'[1]210 Y RFC'!A2715</f>
        <v>PDC121213SH5</v>
      </c>
      <c r="C2715" t="str">
        <f>'[1]210 Y RFC'!B2715</f>
        <v>210-2712</v>
      </c>
      <c r="D2715" t="str">
        <f>'[1]210 Y RFC'!C2715</f>
        <v>LA PALMA DORADA COMERCIALIZADORA Y DISTRIBUIDORA SA DE CV</v>
      </c>
      <c r="E2715" s="28">
        <f>SUMIFS(Tabla16[TASA 16],Tabla16[NUM],Tabla1[[#This Row],[CODIGO]])</f>
        <v>0</v>
      </c>
      <c r="F2715" s="28">
        <f>SUMIFS(Tabla16[TASA 0%],Tabla16[NUM],Tabla1[[#This Row],[CODIGO]])</f>
        <v>0</v>
      </c>
      <c r="G2715" s="28">
        <f>SUMIFS(Tabla16[[EXENTO ]],Tabla16[NUM],Tabla1[[#This Row],[CODIGO]])</f>
        <v>0</v>
      </c>
      <c r="H2715" s="28">
        <f>SUMIFS(Tabla16[IVA],Tabla16[NUM],Tabla1[[#This Row],[CODIGO]])</f>
        <v>0</v>
      </c>
      <c r="I2715" s="28">
        <f>SUMIFS(Tabla16[ISR RET.],Tabla16[NUM],Tabla1[[#This Row],[CODIGO]])</f>
        <v>0</v>
      </c>
      <c r="J2715" s="28">
        <f>SUMIFS(Tabla16[IVA RET.],Tabla16[NUM],Tabla1[[#This Row],[CODIGO]])</f>
        <v>0</v>
      </c>
      <c r="K2715" t="str">
        <f>FIXED(Tabla1[[#This Row],[TASA 16%]],0)</f>
        <v>0</v>
      </c>
      <c r="L2715" t="str">
        <f>FIXED(Tabla1[[#This Row],[TASA 0%]],0)</f>
        <v>0</v>
      </c>
      <c r="M2715" t="str">
        <f>FIXED(Tabla1[[#This Row],[TASA EXE.]],0)</f>
        <v>0</v>
      </c>
      <c r="N2715" t="str">
        <f>FIXED(Tabla1[[#This Row],[IVA]],0)</f>
        <v>0</v>
      </c>
      <c r="O2715" t="str">
        <f>FIXED(Tabla1[[#This Row],[ISR RET]],0)</f>
        <v>0</v>
      </c>
      <c r="P2715" t="str">
        <f>FIXED(Tabla1[[#This Row],[IVA RET]],0)</f>
        <v>0</v>
      </c>
      <c r="R2715" s="35">
        <f>Tabla1[[#This Row],[TASA 16]]*16%</f>
        <v>0</v>
      </c>
    </row>
    <row r="2716" spans="2:20" x14ac:dyDescent="0.25">
      <c r="B2716" t="str">
        <f>'[1]210 Y RFC'!A2716</f>
        <v>RORD830608JB8</v>
      </c>
      <c r="C2716" t="str">
        <f>'[1]210 Y RFC'!B2716</f>
        <v>210-2713</v>
      </c>
      <c r="D2716" t="str">
        <f>'[1]210 Y RFC'!C2716</f>
        <v>ROSALES ROJAS DOLORES MAGDALENA</v>
      </c>
      <c r="E2716" s="28">
        <f>SUMIFS(Tabla16[TASA 16],Tabla16[NUM],Tabla1[[#This Row],[CODIGO]])</f>
        <v>0</v>
      </c>
      <c r="F2716" s="28">
        <f>SUMIFS(Tabla16[TASA 0%],Tabla16[NUM],Tabla1[[#This Row],[CODIGO]])</f>
        <v>285774</v>
      </c>
      <c r="G2716" s="28">
        <f>SUMIFS(Tabla16[[EXENTO ]],Tabla16[NUM],Tabla1[[#This Row],[CODIGO]])</f>
        <v>0</v>
      </c>
      <c r="H2716" s="28">
        <f>SUMIFS(Tabla16[IVA],Tabla16[NUM],Tabla1[[#This Row],[CODIGO]])</f>
        <v>0</v>
      </c>
      <c r="I2716" s="28">
        <f>SUMIFS(Tabla16[ISR RET.],Tabla16[NUM],Tabla1[[#This Row],[CODIGO]])</f>
        <v>0</v>
      </c>
      <c r="J2716" s="28">
        <f>SUMIFS(Tabla16[IVA RET.],Tabla16[NUM],Tabla1[[#This Row],[CODIGO]])</f>
        <v>0</v>
      </c>
      <c r="K2716" t="str">
        <f>FIXED(Tabla1[[#This Row],[TASA 16%]],0)</f>
        <v>0</v>
      </c>
      <c r="L2716" t="str">
        <f>FIXED(Tabla1[[#This Row],[TASA 0%]],0)</f>
        <v>285,774</v>
      </c>
      <c r="M2716" t="str">
        <f>FIXED(Tabla1[[#This Row],[TASA EXE.]],0)</f>
        <v>0</v>
      </c>
      <c r="N2716" t="str">
        <f>FIXED(Tabla1[[#This Row],[IVA]],0)</f>
        <v>0</v>
      </c>
      <c r="O2716" t="str">
        <f>FIXED(Tabla1[[#This Row],[ISR RET]],0)</f>
        <v>0</v>
      </c>
      <c r="P2716" t="str">
        <f>FIXED(Tabla1[[#This Row],[IVA RET]],0)</f>
        <v>0</v>
      </c>
      <c r="R2716" s="35">
        <f>Tabla1[[#This Row],[TASA 16]]*16%</f>
        <v>0</v>
      </c>
    </row>
    <row r="2717" spans="2:20" x14ac:dyDescent="0.25">
      <c r="B2717" t="str">
        <f>'[1]210 Y RFC'!A2717</f>
        <v>DDN140430522</v>
      </c>
      <c r="C2717" t="str">
        <f>'[1]210 Y RFC'!B2717</f>
        <v>210-2714</v>
      </c>
      <c r="D2717" t="str">
        <f>'[1]210 Y RFC'!C2717</f>
        <v>DINA DISTRIBUIDORA NATURISTA S DE RL DE CV</v>
      </c>
      <c r="E2717" s="28">
        <f>SUMIFS(Tabla16[TASA 16],Tabla16[NUM],Tabla1[[#This Row],[CODIGO]])</f>
        <v>0</v>
      </c>
      <c r="F2717" s="28">
        <f>SUMIFS(Tabla16[TASA 0%],Tabla16[NUM],Tabla1[[#This Row],[CODIGO]])</f>
        <v>0</v>
      </c>
      <c r="G2717" s="28">
        <f>SUMIFS(Tabla16[[EXENTO ]],Tabla16[NUM],Tabla1[[#This Row],[CODIGO]])</f>
        <v>0</v>
      </c>
      <c r="H2717" s="28">
        <f>SUMIFS(Tabla16[IVA],Tabla16[NUM],Tabla1[[#This Row],[CODIGO]])</f>
        <v>0</v>
      </c>
      <c r="I2717" s="28">
        <f>SUMIFS(Tabla16[ISR RET.],Tabla16[NUM],Tabla1[[#This Row],[CODIGO]])</f>
        <v>0</v>
      </c>
      <c r="J2717" s="28">
        <f>SUMIFS(Tabla16[IVA RET.],Tabla16[NUM],Tabla1[[#This Row],[CODIGO]])</f>
        <v>0</v>
      </c>
      <c r="K2717" t="str">
        <f>FIXED(Tabla1[[#This Row],[TASA 16%]],0)</f>
        <v>0</v>
      </c>
      <c r="L2717" t="str">
        <f>FIXED(Tabla1[[#This Row],[TASA 0%]],0)</f>
        <v>0</v>
      </c>
      <c r="M2717" t="str">
        <f>FIXED(Tabla1[[#This Row],[TASA EXE.]],0)</f>
        <v>0</v>
      </c>
      <c r="N2717" t="str">
        <f>FIXED(Tabla1[[#This Row],[IVA]],0)</f>
        <v>0</v>
      </c>
      <c r="O2717" t="str">
        <f>FIXED(Tabla1[[#This Row],[ISR RET]],0)</f>
        <v>0</v>
      </c>
      <c r="P2717" t="str">
        <f>FIXED(Tabla1[[#This Row],[IVA RET]],0)</f>
        <v>0</v>
      </c>
      <c r="R2717" s="35">
        <f>Tabla1[[#This Row],[TASA 16]]*16%</f>
        <v>0</v>
      </c>
    </row>
    <row r="2718" spans="2:20" x14ac:dyDescent="0.25">
      <c r="B2718" t="str">
        <f>'[1]210 Y RFC'!A2718</f>
        <v>GUMB5003191F9</v>
      </c>
      <c r="C2718" t="str">
        <f>'[1]210 Y RFC'!B2718</f>
        <v>210-2715</v>
      </c>
      <c r="D2718" t="str">
        <f>'[1]210 Y RFC'!C2718</f>
        <v>GUTIERREZ MARTIN BERTHA</v>
      </c>
      <c r="E2718" s="28">
        <f>SUMIFS(Tabla16[TASA 16],Tabla16[NUM],Tabla1[[#This Row],[CODIGO]])</f>
        <v>0</v>
      </c>
      <c r="F2718" s="28">
        <f>SUMIFS(Tabla16[TASA 0%],Tabla16[NUM],Tabla1[[#This Row],[CODIGO]])</f>
        <v>0</v>
      </c>
      <c r="G2718" s="28">
        <f>SUMIFS(Tabla16[[EXENTO ]],Tabla16[NUM],Tabla1[[#This Row],[CODIGO]])</f>
        <v>0</v>
      </c>
      <c r="H2718" s="28">
        <f>SUMIFS(Tabla16[IVA],Tabla16[NUM],Tabla1[[#This Row],[CODIGO]])</f>
        <v>0</v>
      </c>
      <c r="I2718" s="28">
        <f>SUMIFS(Tabla16[ISR RET.],Tabla16[NUM],Tabla1[[#This Row],[CODIGO]])</f>
        <v>0</v>
      </c>
      <c r="J2718" s="28">
        <f>SUMIFS(Tabla16[IVA RET.],Tabla16[NUM],Tabla1[[#This Row],[CODIGO]])</f>
        <v>0</v>
      </c>
      <c r="K2718" t="str">
        <f>FIXED(Tabla1[[#This Row],[TASA 16%]],0)</f>
        <v>0</v>
      </c>
      <c r="L2718" t="str">
        <f>FIXED(Tabla1[[#This Row],[TASA 0%]],0)</f>
        <v>0</v>
      </c>
      <c r="M2718" t="str">
        <f>FIXED(Tabla1[[#This Row],[TASA EXE.]],0)</f>
        <v>0</v>
      </c>
      <c r="N2718" t="str">
        <f>FIXED(Tabla1[[#This Row],[IVA]],0)</f>
        <v>0</v>
      </c>
      <c r="O2718" t="str">
        <f>FIXED(Tabla1[[#This Row],[ISR RET]],0)</f>
        <v>0</v>
      </c>
      <c r="P2718" t="str">
        <f>FIXED(Tabla1[[#This Row],[IVA RET]],0)</f>
        <v>0</v>
      </c>
      <c r="R2718" s="35">
        <f>Tabla1[[#This Row],[TASA 16]]*16%</f>
        <v>0</v>
      </c>
    </row>
    <row r="2719" spans="2:20" x14ac:dyDescent="0.25">
      <c r="B2719" t="str">
        <f>'[1]210 Y RFC'!A2719</f>
        <v>LJA870102KE7</v>
      </c>
      <c r="C2719" t="str">
        <f>'[1]210 Y RFC'!B2719</f>
        <v>210-2716</v>
      </c>
      <c r="D2719" t="str">
        <f>'[1]210 Y RFC'!C2719</f>
        <v>LABORATORIOS JALOMA SA DE CV</v>
      </c>
      <c r="E2719" s="28">
        <f>SUMIFS(Tabla16[TASA 16],Tabla16[NUM],Tabla1[[#This Row],[CODIGO]])</f>
        <v>0</v>
      </c>
      <c r="F2719" s="28">
        <f>SUMIFS(Tabla16[TASA 0%],Tabla16[NUM],Tabla1[[#This Row],[CODIGO]])</f>
        <v>0</v>
      </c>
      <c r="G2719" s="28">
        <f>SUMIFS(Tabla16[[EXENTO ]],Tabla16[NUM],Tabla1[[#This Row],[CODIGO]])</f>
        <v>0</v>
      </c>
      <c r="H2719" s="28">
        <f>SUMIFS(Tabla16[IVA],Tabla16[NUM],Tabla1[[#This Row],[CODIGO]])</f>
        <v>0</v>
      </c>
      <c r="I2719" s="28">
        <f>SUMIFS(Tabla16[ISR RET.],Tabla16[NUM],Tabla1[[#This Row],[CODIGO]])</f>
        <v>0</v>
      </c>
      <c r="J2719" s="28">
        <f>SUMIFS(Tabla16[IVA RET.],Tabla16[NUM],Tabla1[[#This Row],[CODIGO]])</f>
        <v>0</v>
      </c>
      <c r="K2719" t="str">
        <f>FIXED(Tabla1[[#This Row],[TASA 16%]],0)</f>
        <v>0</v>
      </c>
      <c r="L2719" t="str">
        <f>FIXED(Tabla1[[#This Row],[TASA 0%]],0)</f>
        <v>0</v>
      </c>
      <c r="M2719" t="str">
        <f>FIXED(Tabla1[[#This Row],[TASA EXE.]],0)</f>
        <v>0</v>
      </c>
      <c r="N2719" t="str">
        <f>FIXED(Tabla1[[#This Row],[IVA]],0)</f>
        <v>0</v>
      </c>
      <c r="O2719" t="str">
        <f>FIXED(Tabla1[[#This Row],[ISR RET]],0)</f>
        <v>0</v>
      </c>
      <c r="P2719" t="str">
        <f>FIXED(Tabla1[[#This Row],[IVA RET]],0)</f>
        <v>0</v>
      </c>
      <c r="R2719" s="35">
        <f>Tabla1[[#This Row],[TASA 16]]*16%</f>
        <v>0</v>
      </c>
    </row>
    <row r="2720" spans="2:20" x14ac:dyDescent="0.25">
      <c r="B2720" t="str">
        <f>'[1]210 Y RFC'!A2720</f>
        <v>COOR680820MP4</v>
      </c>
      <c r="C2720" t="str">
        <f>'[1]210 Y RFC'!B2720</f>
        <v>210-2717</v>
      </c>
      <c r="D2720" t="str">
        <f>'[1]210 Y RFC'!C2720</f>
        <v>COSS Y LEON OROZCO RENE BERNARDO</v>
      </c>
      <c r="E2720" s="28">
        <f>SUMIFS(Tabla16[TASA 16],Tabla16[NUM],Tabla1[[#This Row],[CODIGO]])</f>
        <v>0</v>
      </c>
      <c r="F2720" s="28">
        <f>SUMIFS(Tabla16[TASA 0%],Tabla16[NUM],Tabla1[[#This Row],[CODIGO]])</f>
        <v>0</v>
      </c>
      <c r="G2720" s="28">
        <f>SUMIFS(Tabla16[[EXENTO ]],Tabla16[NUM],Tabla1[[#This Row],[CODIGO]])</f>
        <v>0</v>
      </c>
      <c r="H2720" s="28">
        <f>SUMIFS(Tabla16[IVA],Tabla16[NUM],Tabla1[[#This Row],[CODIGO]])</f>
        <v>0</v>
      </c>
      <c r="I2720" s="28">
        <f>SUMIFS(Tabla16[ISR RET.],Tabla16[NUM],Tabla1[[#This Row],[CODIGO]])</f>
        <v>0</v>
      </c>
      <c r="J2720" s="28">
        <f>SUMIFS(Tabla16[IVA RET.],Tabla16[NUM],Tabla1[[#This Row],[CODIGO]])</f>
        <v>0</v>
      </c>
      <c r="K2720" t="str">
        <f>FIXED(Tabla1[[#This Row],[TASA 16%]],0)</f>
        <v>0</v>
      </c>
      <c r="L2720" t="str">
        <f>FIXED(Tabla1[[#This Row],[TASA 0%]],0)</f>
        <v>0</v>
      </c>
      <c r="M2720" t="str">
        <f>FIXED(Tabla1[[#This Row],[TASA EXE.]],0)</f>
        <v>0</v>
      </c>
      <c r="N2720" t="str">
        <f>FIXED(Tabla1[[#This Row],[IVA]],0)</f>
        <v>0</v>
      </c>
      <c r="O2720" t="str">
        <f>FIXED(Tabla1[[#This Row],[ISR RET]],0)</f>
        <v>0</v>
      </c>
      <c r="P2720" t="str">
        <f>FIXED(Tabla1[[#This Row],[IVA RET]],0)</f>
        <v>0</v>
      </c>
      <c r="R2720" s="35">
        <f>Tabla1[[#This Row],[TASA 16]]*16%</f>
        <v>0</v>
      </c>
    </row>
    <row r="2721" spans="2:20" x14ac:dyDescent="0.25">
      <c r="B2721" t="str">
        <f>'[1]210 Y RFC'!A2721</f>
        <v>TOCM661017CL3</v>
      </c>
      <c r="C2721" t="str">
        <f>'[1]210 Y RFC'!B2721</f>
        <v>210-2718</v>
      </c>
      <c r="D2721" t="str">
        <f>'[1]210 Y RFC'!C2721</f>
        <v>TORRES CERVANTES MARTINA MARGARITA</v>
      </c>
      <c r="E2721" s="28">
        <f>SUMIFS(Tabla16[TASA 16],Tabla16[NUM],Tabla1[[#This Row],[CODIGO]])</f>
        <v>1293.0625</v>
      </c>
      <c r="F2721" s="28">
        <f>SUMIFS(Tabla16[TASA 0%],Tabla16[NUM],Tabla1[[#This Row],[CODIGO]])</f>
        <v>2.7500000000031832E-2</v>
      </c>
      <c r="G2721" s="28">
        <f>SUMIFS(Tabla16[[EXENTO ]],Tabla16[NUM],Tabla1[[#This Row],[CODIGO]])</f>
        <v>0</v>
      </c>
      <c r="H2721" s="28">
        <f>SUMIFS(Tabla16[IVA],Tabla16[NUM],Tabla1[[#This Row],[CODIGO]])</f>
        <v>206.89</v>
      </c>
      <c r="I2721" s="28">
        <f>SUMIFS(Tabla16[ISR RET.],Tabla16[NUM],Tabla1[[#This Row],[CODIGO]])</f>
        <v>0</v>
      </c>
      <c r="J2721" s="28">
        <f>SUMIFS(Tabla16[IVA RET.],Tabla16[NUM],Tabla1[[#This Row],[CODIGO]])</f>
        <v>0</v>
      </c>
      <c r="K2721" t="str">
        <f>FIXED(Tabla1[[#This Row],[TASA 16%]],0)</f>
        <v>1,293</v>
      </c>
      <c r="L2721" t="str">
        <f>FIXED(Tabla1[[#This Row],[TASA 0%]],0)</f>
        <v>0</v>
      </c>
      <c r="M2721" t="str">
        <f>FIXED(Tabla1[[#This Row],[TASA EXE.]],0)</f>
        <v>0</v>
      </c>
      <c r="N2721" t="str">
        <f>FIXED(Tabla1[[#This Row],[IVA]],0)</f>
        <v>207</v>
      </c>
      <c r="O2721" t="str">
        <f>FIXED(Tabla1[[#This Row],[ISR RET]],0)</f>
        <v>0</v>
      </c>
      <c r="P2721" t="str">
        <f>FIXED(Tabla1[[#This Row],[IVA RET]],0)</f>
        <v>0</v>
      </c>
      <c r="R2721" s="35">
        <f>Tabla1[[#This Row],[TASA 16]]*16%</f>
        <v>206.88</v>
      </c>
    </row>
    <row r="2722" spans="2:20" x14ac:dyDescent="0.25">
      <c r="B2722" t="str">
        <f>'[1]210 Y RFC'!A2722</f>
        <v>RSI840820716</v>
      </c>
      <c r="C2722" t="str">
        <f>'[1]210 Y RFC'!B2722</f>
        <v>210-2719</v>
      </c>
      <c r="D2722" t="str">
        <f>'[1]210 Y RFC'!C2722</f>
        <v>REFRIGERANTES SINTETICOS SA DE CV</v>
      </c>
      <c r="E2722" s="28">
        <f>SUMIFS(Tabla16[TASA 16],Tabla16[NUM],Tabla1[[#This Row],[CODIGO]])</f>
        <v>0</v>
      </c>
      <c r="F2722" s="28">
        <f>SUMIFS(Tabla16[TASA 0%],Tabla16[NUM],Tabla1[[#This Row],[CODIGO]])</f>
        <v>0</v>
      </c>
      <c r="G2722" s="28">
        <f>SUMIFS(Tabla16[[EXENTO ]],Tabla16[NUM],Tabla1[[#This Row],[CODIGO]])</f>
        <v>0</v>
      </c>
      <c r="H2722" s="28">
        <f>SUMIFS(Tabla16[IVA],Tabla16[NUM],Tabla1[[#This Row],[CODIGO]])</f>
        <v>0</v>
      </c>
      <c r="I2722" s="28">
        <f>SUMIFS(Tabla16[ISR RET.],Tabla16[NUM],Tabla1[[#This Row],[CODIGO]])</f>
        <v>0</v>
      </c>
      <c r="J2722" s="28">
        <f>SUMIFS(Tabla16[IVA RET.],Tabla16[NUM],Tabla1[[#This Row],[CODIGO]])</f>
        <v>0</v>
      </c>
      <c r="K2722" t="str">
        <f>FIXED(Tabla1[[#This Row],[TASA 16%]],0)</f>
        <v>0</v>
      </c>
      <c r="L2722" t="str">
        <f>FIXED(Tabla1[[#This Row],[TASA 0%]],0)</f>
        <v>0</v>
      </c>
      <c r="M2722" t="str">
        <f>FIXED(Tabla1[[#This Row],[TASA EXE.]],0)</f>
        <v>0</v>
      </c>
      <c r="N2722" t="str">
        <f>FIXED(Tabla1[[#This Row],[IVA]],0)</f>
        <v>0</v>
      </c>
      <c r="O2722" t="str">
        <f>FIXED(Tabla1[[#This Row],[ISR RET]],0)</f>
        <v>0</v>
      </c>
      <c r="P2722" t="str">
        <f>FIXED(Tabla1[[#This Row],[IVA RET]],0)</f>
        <v>0</v>
      </c>
      <c r="R2722" s="35">
        <f>Tabla1[[#This Row],[TASA 16]]*16%</f>
        <v>0</v>
      </c>
    </row>
    <row r="2723" spans="2:20" x14ac:dyDescent="0.25">
      <c r="B2723" t="str">
        <f>'[1]210 Y RFC'!A2723</f>
        <v>AECJ780915247</v>
      </c>
      <c r="C2723" t="str">
        <f>'[1]210 Y RFC'!B2723</f>
        <v>210-2720</v>
      </c>
      <c r="D2723" t="str">
        <f>'[1]210 Y RFC'!C2723</f>
        <v>ARREOLA CASTELLANOS JORGE ALBERTO</v>
      </c>
      <c r="E2723" s="28">
        <f>SUMIFS(Tabla16[TASA 16],Tabla16[NUM],Tabla1[[#This Row],[CODIGO]])</f>
        <v>0</v>
      </c>
      <c r="F2723" s="28">
        <f>SUMIFS(Tabla16[TASA 0%],Tabla16[NUM],Tabla1[[#This Row],[CODIGO]])</f>
        <v>0</v>
      </c>
      <c r="G2723" s="28">
        <f>SUMIFS(Tabla16[[EXENTO ]],Tabla16[NUM],Tabla1[[#This Row],[CODIGO]])</f>
        <v>0</v>
      </c>
      <c r="H2723" s="28">
        <f>SUMIFS(Tabla16[IVA],Tabla16[NUM],Tabla1[[#This Row],[CODIGO]])</f>
        <v>0</v>
      </c>
      <c r="I2723" s="28">
        <f>SUMIFS(Tabla16[ISR RET.],Tabla16[NUM],Tabla1[[#This Row],[CODIGO]])</f>
        <v>0</v>
      </c>
      <c r="J2723" s="28">
        <f>SUMIFS(Tabla16[IVA RET.],Tabla16[NUM],Tabla1[[#This Row],[CODIGO]])</f>
        <v>0</v>
      </c>
      <c r="K2723" t="str">
        <f>FIXED(Tabla1[[#This Row],[TASA 16%]],0)</f>
        <v>0</v>
      </c>
      <c r="L2723" t="str">
        <f>FIXED(Tabla1[[#This Row],[TASA 0%]],0)</f>
        <v>0</v>
      </c>
      <c r="M2723" t="str">
        <f>FIXED(Tabla1[[#This Row],[TASA EXE.]],0)</f>
        <v>0</v>
      </c>
      <c r="N2723" t="str">
        <f>FIXED(Tabla1[[#This Row],[IVA]],0)</f>
        <v>0</v>
      </c>
      <c r="O2723" t="str">
        <f>FIXED(Tabla1[[#This Row],[ISR RET]],0)</f>
        <v>0</v>
      </c>
      <c r="P2723" t="str">
        <f>FIXED(Tabla1[[#This Row],[IVA RET]],0)</f>
        <v>0</v>
      </c>
      <c r="R2723" s="35">
        <f>Tabla1[[#This Row],[TASA 16]]*16%</f>
        <v>0</v>
      </c>
    </row>
    <row r="2724" spans="2:20" x14ac:dyDescent="0.25">
      <c r="B2724" t="str">
        <f>'[1]210 Y RFC'!A2724</f>
        <v>EAAJ900125PB6</v>
      </c>
      <c r="C2724" t="str">
        <f>'[1]210 Y RFC'!B2724</f>
        <v>210-2721</v>
      </c>
      <c r="D2724" t="str">
        <f>'[1]210 Y RFC'!C2724</f>
        <v>ESTRADA AGUIRRE JAVIER</v>
      </c>
      <c r="E2724" s="28">
        <f>SUMIFS(Tabla16[TASA 16],Tabla16[NUM],Tabla1[[#This Row],[CODIGO]])</f>
        <v>0</v>
      </c>
      <c r="F2724" s="28">
        <f>SUMIFS(Tabla16[TASA 0%],Tabla16[NUM],Tabla1[[#This Row],[CODIGO]])</f>
        <v>0</v>
      </c>
      <c r="G2724" s="28">
        <f>SUMIFS(Tabla16[[EXENTO ]],Tabla16[NUM],Tabla1[[#This Row],[CODIGO]])</f>
        <v>0</v>
      </c>
      <c r="H2724" s="28">
        <f>SUMIFS(Tabla16[IVA],Tabla16[NUM],Tabla1[[#This Row],[CODIGO]])</f>
        <v>0</v>
      </c>
      <c r="I2724" s="28">
        <f>SUMIFS(Tabla16[ISR RET.],Tabla16[NUM],Tabla1[[#This Row],[CODIGO]])</f>
        <v>0</v>
      </c>
      <c r="J2724" s="28">
        <f>SUMIFS(Tabla16[IVA RET.],Tabla16[NUM],Tabla1[[#This Row],[CODIGO]])</f>
        <v>0</v>
      </c>
      <c r="K2724" t="str">
        <f>FIXED(Tabla1[[#This Row],[TASA 16%]],0)</f>
        <v>0</v>
      </c>
      <c r="L2724" t="str">
        <f>FIXED(Tabla1[[#This Row],[TASA 0%]],0)</f>
        <v>0</v>
      </c>
      <c r="M2724" t="str">
        <f>FIXED(Tabla1[[#This Row],[TASA EXE.]],0)</f>
        <v>0</v>
      </c>
      <c r="N2724" t="str">
        <f>FIXED(Tabla1[[#This Row],[IVA]],0)</f>
        <v>0</v>
      </c>
      <c r="O2724" t="str">
        <f>FIXED(Tabla1[[#This Row],[ISR RET]],0)</f>
        <v>0</v>
      </c>
      <c r="P2724" t="str">
        <f>FIXED(Tabla1[[#This Row],[IVA RET]],0)</f>
        <v>0</v>
      </c>
      <c r="R2724" s="35">
        <f>Tabla1[[#This Row],[TASA 16]]*16%</f>
        <v>0</v>
      </c>
    </row>
    <row r="2725" spans="2:20" x14ac:dyDescent="0.25">
      <c r="B2725" t="str">
        <f>'[1]210 Y RFC'!A2725</f>
        <v>NAAF780815TU3</v>
      </c>
      <c r="C2725" t="str">
        <f>'[1]210 Y RFC'!B2725</f>
        <v>210-2722</v>
      </c>
      <c r="D2725" t="str">
        <f>'[1]210 Y RFC'!C2725</f>
        <v>NAVARRO ALCALA FABIAN ASUNCION</v>
      </c>
      <c r="E2725" s="28">
        <f>SUMIFS(Tabla16[TASA 16],Tabla16[NUM],Tabla1[[#This Row],[CODIGO]])</f>
        <v>0</v>
      </c>
      <c r="F2725" s="28">
        <f>SUMIFS(Tabla16[TASA 0%],Tabla16[NUM],Tabla1[[#This Row],[CODIGO]])</f>
        <v>0</v>
      </c>
      <c r="G2725" s="28">
        <f>SUMIFS(Tabla16[[EXENTO ]],Tabla16[NUM],Tabla1[[#This Row],[CODIGO]])</f>
        <v>0</v>
      </c>
      <c r="H2725" s="28">
        <f>SUMIFS(Tabla16[IVA],Tabla16[NUM],Tabla1[[#This Row],[CODIGO]])</f>
        <v>0</v>
      </c>
      <c r="I2725" s="28">
        <f>SUMIFS(Tabla16[ISR RET.],Tabla16[NUM],Tabla1[[#This Row],[CODIGO]])</f>
        <v>0</v>
      </c>
      <c r="J2725" s="28">
        <f>SUMIFS(Tabla16[IVA RET.],Tabla16[NUM],Tabla1[[#This Row],[CODIGO]])</f>
        <v>0</v>
      </c>
      <c r="K2725" t="str">
        <f>FIXED(Tabla1[[#This Row],[TASA 16%]],0)</f>
        <v>0</v>
      </c>
      <c r="L2725" t="str">
        <f>FIXED(Tabla1[[#This Row],[TASA 0%]],0)</f>
        <v>0</v>
      </c>
      <c r="M2725" t="str">
        <f>FIXED(Tabla1[[#This Row],[TASA EXE.]],0)</f>
        <v>0</v>
      </c>
      <c r="N2725" t="str">
        <f>FIXED(Tabla1[[#This Row],[IVA]],0)</f>
        <v>0</v>
      </c>
      <c r="O2725" t="str">
        <f>FIXED(Tabla1[[#This Row],[ISR RET]],0)</f>
        <v>0</v>
      </c>
      <c r="P2725" t="str">
        <f>FIXED(Tabla1[[#This Row],[IVA RET]],0)</f>
        <v>0</v>
      </c>
      <c r="R2725" s="35">
        <f>Tabla1[[#This Row],[TASA 16]]*16%</f>
        <v>0</v>
      </c>
    </row>
    <row r="2726" spans="2:20" x14ac:dyDescent="0.25">
      <c r="B2726" t="str">
        <f>'[1]210 Y RFC'!A2726</f>
        <v>POC850423S24</v>
      </c>
      <c r="C2726" t="str">
        <f>'[1]210 Y RFC'!B2726</f>
        <v>210-2723</v>
      </c>
      <c r="D2726" t="str">
        <f>'[1]210 Y RFC'!C2726</f>
        <v>PANAMERICANA DE OCCIDENTE SA DE CV</v>
      </c>
      <c r="E2726" s="28">
        <f>SUMIFS(Tabla16[TASA 16],Tabla16[NUM],Tabla1[[#This Row],[CODIGO]])</f>
        <v>0</v>
      </c>
      <c r="F2726" s="28">
        <f>SUMIFS(Tabla16[TASA 0%],Tabla16[NUM],Tabla1[[#This Row],[CODIGO]])</f>
        <v>0</v>
      </c>
      <c r="G2726" s="28">
        <f>SUMIFS(Tabla16[[EXENTO ]],Tabla16[NUM],Tabla1[[#This Row],[CODIGO]])</f>
        <v>0</v>
      </c>
      <c r="H2726" s="28">
        <f>SUMIFS(Tabla16[IVA],Tabla16[NUM],Tabla1[[#This Row],[CODIGO]])</f>
        <v>0</v>
      </c>
      <c r="I2726" s="28">
        <f>SUMIFS(Tabla16[ISR RET.],Tabla16[NUM],Tabla1[[#This Row],[CODIGO]])</f>
        <v>0</v>
      </c>
      <c r="J2726" s="28">
        <f>SUMIFS(Tabla16[IVA RET.],Tabla16[NUM],Tabla1[[#This Row],[CODIGO]])</f>
        <v>0</v>
      </c>
      <c r="K2726" t="str">
        <f>FIXED(Tabla1[[#This Row],[TASA 16%]],0)</f>
        <v>0</v>
      </c>
      <c r="L2726" t="str">
        <f>FIXED(Tabla1[[#This Row],[TASA 0%]],0)</f>
        <v>0</v>
      </c>
      <c r="M2726" t="str">
        <f>FIXED(Tabla1[[#This Row],[TASA EXE.]],0)</f>
        <v>0</v>
      </c>
      <c r="N2726" t="str">
        <f>FIXED(Tabla1[[#This Row],[IVA]],0)</f>
        <v>0</v>
      </c>
      <c r="O2726" t="str">
        <f>FIXED(Tabla1[[#This Row],[ISR RET]],0)</f>
        <v>0</v>
      </c>
      <c r="P2726" t="str">
        <f>FIXED(Tabla1[[#This Row],[IVA RET]],0)</f>
        <v>0</v>
      </c>
      <c r="R2726" s="35">
        <f>Tabla1[[#This Row],[TASA 16]]*16%</f>
        <v>0</v>
      </c>
    </row>
    <row r="2727" spans="2:20" x14ac:dyDescent="0.25">
      <c r="B2727" t="str">
        <f>'[1]210 Y RFC'!A2727</f>
        <v>GOMJ5912252I7</v>
      </c>
      <c r="C2727" t="str">
        <f>'[1]210 Y RFC'!B2727</f>
        <v>210-2724</v>
      </c>
      <c r="D2727" t="str">
        <f>'[1]210 Y RFC'!C2727</f>
        <v>GOMEZ MARTIN JOSE DE JESUS</v>
      </c>
      <c r="E2727" s="28">
        <f>SUMIFS(Tabla16[TASA 16],Tabla16[NUM],Tabla1[[#This Row],[CODIGO]])</f>
        <v>0</v>
      </c>
      <c r="F2727" s="28">
        <f>SUMIFS(Tabla16[TASA 0%],Tabla16[NUM],Tabla1[[#This Row],[CODIGO]])</f>
        <v>0</v>
      </c>
      <c r="G2727" s="28">
        <f>SUMIFS(Tabla16[[EXENTO ]],Tabla16[NUM],Tabla1[[#This Row],[CODIGO]])</f>
        <v>0</v>
      </c>
      <c r="H2727" s="28">
        <f>SUMIFS(Tabla16[IVA],Tabla16[NUM],Tabla1[[#This Row],[CODIGO]])</f>
        <v>0</v>
      </c>
      <c r="I2727" s="28">
        <f>SUMIFS(Tabla16[ISR RET.],Tabla16[NUM],Tabla1[[#This Row],[CODIGO]])</f>
        <v>0</v>
      </c>
      <c r="J2727" s="28">
        <f>SUMIFS(Tabla16[IVA RET.],Tabla16[NUM],Tabla1[[#This Row],[CODIGO]])</f>
        <v>0</v>
      </c>
      <c r="K2727" t="str">
        <f>FIXED(Tabla1[[#This Row],[TASA 16%]],0)</f>
        <v>0</v>
      </c>
      <c r="L2727" t="str">
        <f>FIXED(Tabla1[[#This Row],[TASA 0%]],0)</f>
        <v>0</v>
      </c>
      <c r="M2727" t="str">
        <f>FIXED(Tabla1[[#This Row],[TASA EXE.]],0)</f>
        <v>0</v>
      </c>
      <c r="N2727" t="str">
        <f>FIXED(Tabla1[[#This Row],[IVA]],0)</f>
        <v>0</v>
      </c>
      <c r="O2727" t="str">
        <f>FIXED(Tabla1[[#This Row],[ISR RET]],0)</f>
        <v>0</v>
      </c>
      <c r="P2727" t="str">
        <f>FIXED(Tabla1[[#This Row],[IVA RET]],0)</f>
        <v>0</v>
      </c>
      <c r="R2727" s="35">
        <f>Tabla1[[#This Row],[TASA 16]]*16%</f>
        <v>0</v>
      </c>
    </row>
    <row r="2728" spans="2:20" x14ac:dyDescent="0.25">
      <c r="B2728" t="str">
        <f>'[1]210 Y RFC'!A2728</f>
        <v>PARA8005116S3</v>
      </c>
      <c r="C2728" t="str">
        <f>'[1]210 Y RFC'!B2728</f>
        <v>210-2725</v>
      </c>
      <c r="D2728" t="str">
        <f>'[1]210 Y RFC'!C2728</f>
        <v>PADILLA ROCHA ALAN MISAEL</v>
      </c>
      <c r="E2728" s="28">
        <f>SUMIFS(Tabla16[TASA 16],Tabla16[NUM],Tabla1[[#This Row],[CODIGO]])</f>
        <v>0</v>
      </c>
      <c r="F2728" s="28">
        <f>SUMIFS(Tabla16[TASA 0%],Tabla16[NUM],Tabla1[[#This Row],[CODIGO]])</f>
        <v>0</v>
      </c>
      <c r="G2728" s="28">
        <f>SUMIFS(Tabla16[[EXENTO ]],Tabla16[NUM],Tabla1[[#This Row],[CODIGO]])</f>
        <v>0</v>
      </c>
      <c r="H2728" s="28">
        <f>SUMIFS(Tabla16[IVA],Tabla16[NUM],Tabla1[[#This Row],[CODIGO]])</f>
        <v>0</v>
      </c>
      <c r="I2728" s="28">
        <f>SUMIFS(Tabla16[ISR RET.],Tabla16[NUM],Tabla1[[#This Row],[CODIGO]])</f>
        <v>0</v>
      </c>
      <c r="J2728" s="28">
        <f>SUMIFS(Tabla16[IVA RET.],Tabla16[NUM],Tabla1[[#This Row],[CODIGO]])</f>
        <v>0</v>
      </c>
      <c r="K2728" t="str">
        <f>FIXED(Tabla1[[#This Row],[TASA 16%]],0)</f>
        <v>0</v>
      </c>
      <c r="L2728" t="str">
        <f>FIXED(Tabla1[[#This Row],[TASA 0%]],0)</f>
        <v>0</v>
      </c>
      <c r="M2728" t="str">
        <f>FIXED(Tabla1[[#This Row],[TASA EXE.]],0)</f>
        <v>0</v>
      </c>
      <c r="N2728" t="str">
        <f>FIXED(Tabla1[[#This Row],[IVA]],0)</f>
        <v>0</v>
      </c>
      <c r="O2728" t="str">
        <f>FIXED(Tabla1[[#This Row],[ISR RET]],0)</f>
        <v>0</v>
      </c>
      <c r="P2728" t="str">
        <f>FIXED(Tabla1[[#This Row],[IVA RET]],0)</f>
        <v>0</v>
      </c>
      <c r="R2728" s="35">
        <f>Tabla1[[#This Row],[TASA 16]]*16%</f>
        <v>0</v>
      </c>
    </row>
    <row r="2729" spans="2:20" x14ac:dyDescent="0.25">
      <c r="B2729" t="str">
        <f>'[1]210 Y RFC'!A2729</f>
        <v>MSH081017AB7</v>
      </c>
      <c r="C2729" t="str">
        <f>'[1]210 Y RFC'!B2729</f>
        <v>210-2726</v>
      </c>
      <c r="D2729" t="str">
        <f>'[1]210 Y RFC'!C2729</f>
        <v>MR SHOP S DE RL DE CV</v>
      </c>
      <c r="E2729" s="28">
        <f>SUMIFS(Tabla16[TASA 16],Tabla16[NUM],Tabla1[[#This Row],[CODIGO]])</f>
        <v>0</v>
      </c>
      <c r="F2729" s="28">
        <f>SUMIFS(Tabla16[TASA 0%],Tabla16[NUM],Tabla1[[#This Row],[CODIGO]])</f>
        <v>0</v>
      </c>
      <c r="G2729" s="28">
        <f>SUMIFS(Tabla16[[EXENTO ]],Tabla16[NUM],Tabla1[[#This Row],[CODIGO]])</f>
        <v>0</v>
      </c>
      <c r="H2729" s="28">
        <f>SUMIFS(Tabla16[IVA],Tabla16[NUM],Tabla1[[#This Row],[CODIGO]])</f>
        <v>0</v>
      </c>
      <c r="I2729" s="28">
        <f>SUMIFS(Tabla16[ISR RET.],Tabla16[NUM],Tabla1[[#This Row],[CODIGO]])</f>
        <v>0</v>
      </c>
      <c r="J2729" s="28">
        <f>SUMIFS(Tabla16[IVA RET.],Tabla16[NUM],Tabla1[[#This Row],[CODIGO]])</f>
        <v>0</v>
      </c>
      <c r="K2729" t="str">
        <f>FIXED(Tabla1[[#This Row],[TASA 16%]],0)</f>
        <v>0</v>
      </c>
      <c r="L2729" t="str">
        <f>FIXED(Tabla1[[#This Row],[TASA 0%]],0)</f>
        <v>0</v>
      </c>
      <c r="M2729" t="str">
        <f>FIXED(Tabla1[[#This Row],[TASA EXE.]],0)</f>
        <v>0</v>
      </c>
      <c r="N2729" t="str">
        <f>FIXED(Tabla1[[#This Row],[IVA]],0)</f>
        <v>0</v>
      </c>
      <c r="O2729" t="str">
        <f>FIXED(Tabla1[[#This Row],[ISR RET]],0)</f>
        <v>0</v>
      </c>
      <c r="P2729" t="str">
        <f>FIXED(Tabla1[[#This Row],[IVA RET]],0)</f>
        <v>0</v>
      </c>
      <c r="R2729" s="35">
        <f>Tabla1[[#This Row],[TASA 16]]*16%</f>
        <v>0</v>
      </c>
    </row>
    <row r="2730" spans="2:20" x14ac:dyDescent="0.25">
      <c r="B2730" t="str">
        <f>'[1]210 Y RFC'!A2730</f>
        <v>ICG100430QK8</v>
      </c>
      <c r="C2730" t="str">
        <f>'[1]210 Y RFC'!B2730</f>
        <v>210-2727</v>
      </c>
      <c r="D2730" t="str">
        <f>'[1]210 Y RFC'!C2730</f>
        <v>IMPULSORA COMERCIAL G&amp;S SA DE CV</v>
      </c>
      <c r="E2730" s="28">
        <f>SUMIFS(Tabla16[TASA 16],Tabla16[NUM],Tabla1[[#This Row],[CODIGO]])</f>
        <v>0</v>
      </c>
      <c r="F2730" s="28">
        <f>SUMIFS(Tabla16[TASA 0%],Tabla16[NUM],Tabla1[[#This Row],[CODIGO]])</f>
        <v>0</v>
      </c>
      <c r="G2730" s="28">
        <f>SUMIFS(Tabla16[[EXENTO ]],Tabla16[NUM],Tabla1[[#This Row],[CODIGO]])</f>
        <v>0</v>
      </c>
      <c r="H2730" s="28">
        <f>SUMIFS(Tabla16[IVA],Tabla16[NUM],Tabla1[[#This Row],[CODIGO]])</f>
        <v>0</v>
      </c>
      <c r="I2730" s="28">
        <f>SUMIFS(Tabla16[ISR RET.],Tabla16[NUM],Tabla1[[#This Row],[CODIGO]])</f>
        <v>0</v>
      </c>
      <c r="J2730" s="28">
        <f>SUMIFS(Tabla16[IVA RET.],Tabla16[NUM],Tabla1[[#This Row],[CODIGO]])</f>
        <v>0</v>
      </c>
      <c r="K2730" t="str">
        <f>FIXED(Tabla1[[#This Row],[TASA 16%]],0)</f>
        <v>0</v>
      </c>
      <c r="L2730" t="str">
        <f>FIXED(Tabla1[[#This Row],[TASA 0%]],0)</f>
        <v>0</v>
      </c>
      <c r="M2730" t="str">
        <f>FIXED(Tabla1[[#This Row],[TASA EXE.]],0)</f>
        <v>0</v>
      </c>
      <c r="N2730" t="str">
        <f>FIXED(Tabla1[[#This Row],[IVA]],0)</f>
        <v>0</v>
      </c>
      <c r="O2730" t="str">
        <f>FIXED(Tabla1[[#This Row],[ISR RET]],0)</f>
        <v>0</v>
      </c>
      <c r="P2730" t="str">
        <f>FIXED(Tabla1[[#This Row],[IVA RET]],0)</f>
        <v>0</v>
      </c>
      <c r="R2730" s="35">
        <f>Tabla1[[#This Row],[TASA 16]]*16%</f>
        <v>0</v>
      </c>
    </row>
    <row r="2731" spans="2:20" x14ac:dyDescent="0.25">
      <c r="B2731" t="str">
        <f>'[1]210 Y RFC'!A2731</f>
        <v>LOAA690607EQ9</v>
      </c>
      <c r="C2731" t="str">
        <f>'[1]210 Y RFC'!B2731</f>
        <v>210-2728</v>
      </c>
      <c r="D2731" t="str">
        <f>'[1]210 Y RFC'!C2731</f>
        <v>LOMELI ARCEO ALBERTO ANTONIO</v>
      </c>
      <c r="E2731" s="28">
        <f>SUMIFS(Tabla16[TASA 16],Tabla16[NUM],Tabla1[[#This Row],[CODIGO]])</f>
        <v>0</v>
      </c>
      <c r="F2731" s="28">
        <f>SUMIFS(Tabla16[TASA 0%],Tabla16[NUM],Tabla1[[#This Row],[CODIGO]])</f>
        <v>0</v>
      </c>
      <c r="G2731" s="28">
        <f>SUMIFS(Tabla16[[EXENTO ]],Tabla16[NUM],Tabla1[[#This Row],[CODIGO]])</f>
        <v>0</v>
      </c>
      <c r="H2731" s="28">
        <f>SUMIFS(Tabla16[IVA],Tabla16[NUM],Tabla1[[#This Row],[CODIGO]])</f>
        <v>0</v>
      </c>
      <c r="I2731" s="28">
        <f>SUMIFS(Tabla16[ISR RET.],Tabla16[NUM],Tabla1[[#This Row],[CODIGO]])</f>
        <v>0</v>
      </c>
      <c r="J2731" s="28">
        <f>SUMIFS(Tabla16[IVA RET.],Tabla16[NUM],Tabla1[[#This Row],[CODIGO]])</f>
        <v>0</v>
      </c>
      <c r="K2731" t="str">
        <f>FIXED(Tabla1[[#This Row],[TASA 16%]],0)</f>
        <v>0</v>
      </c>
      <c r="L2731" t="str">
        <f>FIXED(Tabla1[[#This Row],[TASA 0%]],0)</f>
        <v>0</v>
      </c>
      <c r="M2731" t="str">
        <f>FIXED(Tabla1[[#This Row],[TASA EXE.]],0)</f>
        <v>0</v>
      </c>
      <c r="N2731" t="str">
        <f>FIXED(Tabla1[[#This Row],[IVA]],0)</f>
        <v>0</v>
      </c>
      <c r="O2731" t="str">
        <f>FIXED(Tabla1[[#This Row],[ISR RET]],0)</f>
        <v>0</v>
      </c>
      <c r="P2731" t="str">
        <f>FIXED(Tabla1[[#This Row],[IVA RET]],0)</f>
        <v>0</v>
      </c>
      <c r="R2731" s="35">
        <f>Tabla1[[#This Row],[TASA 16]]*16%</f>
        <v>0</v>
      </c>
      <c r="T2731" s="67"/>
    </row>
    <row r="2732" spans="2:20" x14ac:dyDescent="0.25">
      <c r="B2732" t="str">
        <f>'[1]210 Y RFC'!A2732</f>
        <v>CUMA7308028D4</v>
      </c>
      <c r="C2732" t="str">
        <f>'[1]210 Y RFC'!B2732</f>
        <v>210-2729</v>
      </c>
      <c r="D2732" t="str">
        <f>'[1]210 Y RFC'!C2732</f>
        <v>CRUZ MERCADO ARACELI</v>
      </c>
      <c r="E2732" s="28">
        <f>SUMIFS(Tabla16[TASA 16],Tabla16[NUM],Tabla1[[#This Row],[CODIGO]])</f>
        <v>194583.6875</v>
      </c>
      <c r="F2732" s="28">
        <f>SUMIFS(Tabla16[TASA 0%],Tabla16[NUM],Tabla1[[#This Row],[CODIGO]])</f>
        <v>35550.422500000001</v>
      </c>
      <c r="G2732" s="28">
        <f>SUMIFS(Tabla16[[EXENTO ]],Tabla16[NUM],Tabla1[[#This Row],[CODIGO]])</f>
        <v>0</v>
      </c>
      <c r="H2732" s="28">
        <f>SUMIFS(Tabla16[IVA],Tabla16[NUM],Tabla1[[#This Row],[CODIGO]])</f>
        <v>31133.39</v>
      </c>
      <c r="I2732" s="28">
        <f>SUMIFS(Tabla16[ISR RET.],Tabla16[NUM],Tabla1[[#This Row],[CODIGO]])</f>
        <v>0</v>
      </c>
      <c r="J2732" s="28">
        <f>SUMIFS(Tabla16[IVA RET.],Tabla16[NUM],Tabla1[[#This Row],[CODIGO]])</f>
        <v>0</v>
      </c>
      <c r="K2732" t="str">
        <f>FIXED(Tabla1[[#This Row],[TASA 16%]],0)</f>
        <v>194,584</v>
      </c>
      <c r="L2732" t="str">
        <f>FIXED(Tabla1[[#This Row],[TASA 0%]],0)</f>
        <v>35,550</v>
      </c>
      <c r="M2732" t="str">
        <f>FIXED(Tabla1[[#This Row],[TASA EXE.]],0)</f>
        <v>0</v>
      </c>
      <c r="N2732" t="str">
        <f>FIXED(Tabla1[[#This Row],[IVA]],0)</f>
        <v>31,133</v>
      </c>
      <c r="O2732" t="str">
        <f>FIXED(Tabla1[[#This Row],[ISR RET]],0)</f>
        <v>0</v>
      </c>
      <c r="P2732" t="str">
        <f>FIXED(Tabla1[[#This Row],[IVA RET]],0)</f>
        <v>0</v>
      </c>
      <c r="R2732" s="35">
        <f>Tabla1[[#This Row],[TASA 16]]*16%</f>
        <v>31133.440000000002</v>
      </c>
    </row>
    <row r="2733" spans="2:20" x14ac:dyDescent="0.25">
      <c r="B2733" t="str">
        <f>'[1]210 Y RFC'!A2733</f>
        <v>GAPT6710268P3</v>
      </c>
      <c r="C2733" t="str">
        <f>'[1]210 Y RFC'!B2733</f>
        <v>210-2730</v>
      </c>
      <c r="D2733" t="str">
        <f>'[1]210 Y RFC'!C2733</f>
        <v>GARCIA PLASCENCIA TERESA</v>
      </c>
      <c r="E2733" s="28">
        <f>SUMIFS(Tabla16[TASA 16],Tabla16[NUM],Tabla1[[#This Row],[CODIGO]])</f>
        <v>0</v>
      </c>
      <c r="F2733" s="28">
        <f>SUMIFS(Tabla16[TASA 0%],Tabla16[NUM],Tabla1[[#This Row],[CODIGO]])</f>
        <v>36990</v>
      </c>
      <c r="G2733" s="28">
        <f>SUMIFS(Tabla16[[EXENTO ]],Tabla16[NUM],Tabla1[[#This Row],[CODIGO]])</f>
        <v>0</v>
      </c>
      <c r="H2733" s="28">
        <f>SUMIFS(Tabla16[IVA],Tabla16[NUM],Tabla1[[#This Row],[CODIGO]])</f>
        <v>0</v>
      </c>
      <c r="I2733" s="28">
        <f>SUMIFS(Tabla16[ISR RET.],Tabla16[NUM],Tabla1[[#This Row],[CODIGO]])</f>
        <v>0</v>
      </c>
      <c r="J2733" s="28">
        <f>SUMIFS(Tabla16[IVA RET.],Tabla16[NUM],Tabla1[[#This Row],[CODIGO]])</f>
        <v>0</v>
      </c>
      <c r="K2733" t="str">
        <f>FIXED(Tabla1[[#This Row],[TASA 16%]],0)</f>
        <v>0</v>
      </c>
      <c r="L2733" t="str">
        <f>FIXED(Tabla1[[#This Row],[TASA 0%]],0)</f>
        <v>36,990</v>
      </c>
      <c r="M2733" t="str">
        <f>FIXED(Tabla1[[#This Row],[TASA EXE.]],0)</f>
        <v>0</v>
      </c>
      <c r="N2733" t="str">
        <f>FIXED(Tabla1[[#This Row],[IVA]],0)</f>
        <v>0</v>
      </c>
      <c r="O2733" t="str">
        <f>FIXED(Tabla1[[#This Row],[ISR RET]],0)</f>
        <v>0</v>
      </c>
      <c r="P2733" t="str">
        <f>FIXED(Tabla1[[#This Row],[IVA RET]],0)</f>
        <v>0</v>
      </c>
      <c r="R2733" s="35">
        <f>Tabla1[[#This Row],[TASA 16]]*16%</f>
        <v>0</v>
      </c>
    </row>
    <row r="2734" spans="2:20" x14ac:dyDescent="0.25">
      <c r="B2734" t="str">
        <f>'[1]210 Y RFC'!A2734</f>
        <v>EAL130903BG0</v>
      </c>
      <c r="C2734" t="str">
        <f>'[1]210 Y RFC'!B2734</f>
        <v>210-2731</v>
      </c>
      <c r="D2734" t="str">
        <f>'[1]210 Y RFC'!C2734</f>
        <v>ELECTRONICA ALDI SA DE CV</v>
      </c>
      <c r="E2734" s="28">
        <f>SUMIFS(Tabla16[TASA 16],Tabla16[NUM],Tabla1[[#This Row],[CODIGO]])</f>
        <v>0</v>
      </c>
      <c r="F2734" s="28">
        <f>SUMIFS(Tabla16[TASA 0%],Tabla16[NUM],Tabla1[[#This Row],[CODIGO]])</f>
        <v>0</v>
      </c>
      <c r="G2734" s="28">
        <f>SUMIFS(Tabla16[[EXENTO ]],Tabla16[NUM],Tabla1[[#This Row],[CODIGO]])</f>
        <v>0</v>
      </c>
      <c r="H2734" s="28">
        <f>SUMIFS(Tabla16[IVA],Tabla16[NUM],Tabla1[[#This Row],[CODIGO]])</f>
        <v>0</v>
      </c>
      <c r="I2734" s="28">
        <f>SUMIFS(Tabla16[ISR RET.],Tabla16[NUM],Tabla1[[#This Row],[CODIGO]])</f>
        <v>0</v>
      </c>
      <c r="J2734" s="28">
        <f>SUMIFS(Tabla16[IVA RET.],Tabla16[NUM],Tabla1[[#This Row],[CODIGO]])</f>
        <v>0</v>
      </c>
      <c r="K2734" t="str">
        <f>FIXED(Tabla1[[#This Row],[TASA 16%]],0)</f>
        <v>0</v>
      </c>
      <c r="L2734" t="str">
        <f>FIXED(Tabla1[[#This Row],[TASA 0%]],0)</f>
        <v>0</v>
      </c>
      <c r="M2734" t="str">
        <f>FIXED(Tabla1[[#This Row],[TASA EXE.]],0)</f>
        <v>0</v>
      </c>
      <c r="N2734" t="str">
        <f>FIXED(Tabla1[[#This Row],[IVA]],0)</f>
        <v>0</v>
      </c>
      <c r="O2734" t="str">
        <f>FIXED(Tabla1[[#This Row],[ISR RET]],0)</f>
        <v>0</v>
      </c>
      <c r="P2734" t="str">
        <f>FIXED(Tabla1[[#This Row],[IVA RET]],0)</f>
        <v>0</v>
      </c>
      <c r="R2734" s="35">
        <f>Tabla1[[#This Row],[TASA 16]]*16%</f>
        <v>0</v>
      </c>
    </row>
    <row r="2735" spans="2:20" x14ac:dyDescent="0.25">
      <c r="B2735" t="str">
        <f>'[1]210 Y RFC'!A2735</f>
        <v>MAML660214HXA</v>
      </c>
      <c r="C2735" t="str">
        <f>'[1]210 Y RFC'!B2735</f>
        <v>210-2732</v>
      </c>
      <c r="D2735" t="str">
        <f>'[1]210 Y RFC'!C2735</f>
        <v>MARTIN MARTIN LORENZO</v>
      </c>
      <c r="E2735" s="28">
        <f>SUMIFS(Tabla16[TASA 16],Tabla16[NUM],Tabla1[[#This Row],[CODIGO]])</f>
        <v>0</v>
      </c>
      <c r="F2735" s="28">
        <f>SUMIFS(Tabla16[TASA 0%],Tabla16[NUM],Tabla1[[#This Row],[CODIGO]])</f>
        <v>0</v>
      </c>
      <c r="G2735" s="28">
        <f>SUMIFS(Tabla16[[EXENTO ]],Tabla16[NUM],Tabla1[[#This Row],[CODIGO]])</f>
        <v>0</v>
      </c>
      <c r="H2735" s="28">
        <f>SUMIFS(Tabla16[IVA],Tabla16[NUM],Tabla1[[#This Row],[CODIGO]])</f>
        <v>0</v>
      </c>
      <c r="I2735" s="28">
        <f>SUMIFS(Tabla16[ISR RET.],Tabla16[NUM],Tabla1[[#This Row],[CODIGO]])</f>
        <v>0</v>
      </c>
      <c r="J2735" s="28">
        <f>SUMIFS(Tabla16[IVA RET.],Tabla16[NUM],Tabla1[[#This Row],[CODIGO]])</f>
        <v>0</v>
      </c>
      <c r="K2735" t="str">
        <f>FIXED(Tabla1[[#This Row],[TASA 16%]],0)</f>
        <v>0</v>
      </c>
      <c r="L2735" t="str">
        <f>FIXED(Tabla1[[#This Row],[TASA 0%]],0)</f>
        <v>0</v>
      </c>
      <c r="M2735" t="str">
        <f>FIXED(Tabla1[[#This Row],[TASA EXE.]],0)</f>
        <v>0</v>
      </c>
      <c r="N2735" t="str">
        <f>FIXED(Tabla1[[#This Row],[IVA]],0)</f>
        <v>0</v>
      </c>
      <c r="O2735" t="str">
        <f>FIXED(Tabla1[[#This Row],[ISR RET]],0)</f>
        <v>0</v>
      </c>
      <c r="P2735" t="str">
        <f>FIXED(Tabla1[[#This Row],[IVA RET]],0)</f>
        <v>0</v>
      </c>
      <c r="R2735" s="35">
        <f>Tabla1[[#This Row],[TASA 16]]*16%</f>
        <v>0</v>
      </c>
    </row>
    <row r="2736" spans="2:20" x14ac:dyDescent="0.25">
      <c r="B2736" t="str">
        <f>'[1]210 Y RFC'!A2736</f>
        <v>MAMC730121EX5</v>
      </c>
      <c r="C2736" t="str">
        <f>'[1]210 Y RFC'!B2736</f>
        <v>210-2733</v>
      </c>
      <c r="D2736" t="str">
        <f>'[1]210 Y RFC'!C2736</f>
        <v>MACIAS MACIAS CARLOS ULISES</v>
      </c>
      <c r="E2736" s="28">
        <f>SUMIFS(Tabla16[TASA 16],Tabla16[NUM],Tabla1[[#This Row],[CODIGO]])</f>
        <v>0</v>
      </c>
      <c r="F2736" s="28">
        <f>SUMIFS(Tabla16[TASA 0%],Tabla16[NUM],Tabla1[[#This Row],[CODIGO]])</f>
        <v>0</v>
      </c>
      <c r="G2736" s="28">
        <f>SUMIFS(Tabla16[[EXENTO ]],Tabla16[NUM],Tabla1[[#This Row],[CODIGO]])</f>
        <v>0</v>
      </c>
      <c r="H2736" s="28">
        <f>SUMIFS(Tabla16[IVA],Tabla16[NUM],Tabla1[[#This Row],[CODIGO]])</f>
        <v>0</v>
      </c>
      <c r="I2736" s="28">
        <f>SUMIFS(Tabla16[ISR RET.],Tabla16[NUM],Tabla1[[#This Row],[CODIGO]])</f>
        <v>0</v>
      </c>
      <c r="J2736" s="28">
        <f>SUMIFS(Tabla16[IVA RET.],Tabla16[NUM],Tabla1[[#This Row],[CODIGO]])</f>
        <v>0</v>
      </c>
      <c r="K2736" t="str">
        <f>FIXED(Tabla1[[#This Row],[TASA 16%]],0)</f>
        <v>0</v>
      </c>
      <c r="L2736" t="str">
        <f>FIXED(Tabla1[[#This Row],[TASA 0%]],0)</f>
        <v>0</v>
      </c>
      <c r="M2736" t="str">
        <f>FIXED(Tabla1[[#This Row],[TASA EXE.]],0)</f>
        <v>0</v>
      </c>
      <c r="N2736" t="str">
        <f>FIXED(Tabla1[[#This Row],[IVA]],0)</f>
        <v>0</v>
      </c>
      <c r="O2736" t="str">
        <f>FIXED(Tabla1[[#This Row],[ISR RET]],0)</f>
        <v>0</v>
      </c>
      <c r="P2736" t="str">
        <f>FIXED(Tabla1[[#This Row],[IVA RET]],0)</f>
        <v>0</v>
      </c>
      <c r="R2736" s="35">
        <f>Tabla1[[#This Row],[TASA 16]]*16%</f>
        <v>0</v>
      </c>
    </row>
    <row r="2737" spans="2:20" x14ac:dyDescent="0.25">
      <c r="B2737" t="str">
        <f>'[1]210 Y RFC'!A2737</f>
        <v>NUC990310RN5</v>
      </c>
      <c r="C2737" t="str">
        <f>'[1]210 Y RFC'!B2737</f>
        <v>210-2734</v>
      </c>
      <c r="D2737" t="str">
        <f>'[1]210 Y RFC'!C2737</f>
        <v>NUCITEC SA DE CV</v>
      </c>
      <c r="E2737" s="28">
        <f>SUMIFS(Tabla16[TASA 16],Tabla16[NUM],Tabla1[[#This Row],[CODIGO]])</f>
        <v>0</v>
      </c>
      <c r="F2737" s="28">
        <f>SUMIFS(Tabla16[TASA 0%],Tabla16[NUM],Tabla1[[#This Row],[CODIGO]])</f>
        <v>0</v>
      </c>
      <c r="G2737" s="28">
        <f>SUMIFS(Tabla16[[EXENTO ]],Tabla16[NUM],Tabla1[[#This Row],[CODIGO]])</f>
        <v>0</v>
      </c>
      <c r="H2737" s="28">
        <f>SUMIFS(Tabla16[IVA],Tabla16[NUM],Tabla1[[#This Row],[CODIGO]])</f>
        <v>0</v>
      </c>
      <c r="I2737" s="28">
        <f>SUMIFS(Tabla16[ISR RET.],Tabla16[NUM],Tabla1[[#This Row],[CODIGO]])</f>
        <v>0</v>
      </c>
      <c r="J2737" s="28">
        <f>SUMIFS(Tabla16[IVA RET.],Tabla16[NUM],Tabla1[[#This Row],[CODIGO]])</f>
        <v>0</v>
      </c>
      <c r="K2737" t="str">
        <f>FIXED(Tabla1[[#This Row],[TASA 16%]],0)</f>
        <v>0</v>
      </c>
      <c r="L2737" t="str">
        <f>FIXED(Tabla1[[#This Row],[TASA 0%]],0)</f>
        <v>0</v>
      </c>
      <c r="M2737" t="str">
        <f>FIXED(Tabla1[[#This Row],[TASA EXE.]],0)</f>
        <v>0</v>
      </c>
      <c r="N2737" t="str">
        <f>FIXED(Tabla1[[#This Row],[IVA]],0)</f>
        <v>0</v>
      </c>
      <c r="O2737" t="str">
        <f>FIXED(Tabla1[[#This Row],[ISR RET]],0)</f>
        <v>0</v>
      </c>
      <c r="P2737" t="str">
        <f>FIXED(Tabla1[[#This Row],[IVA RET]],0)</f>
        <v>0</v>
      </c>
      <c r="R2737" s="35">
        <f>Tabla1[[#This Row],[TASA 16]]*16%</f>
        <v>0</v>
      </c>
    </row>
    <row r="2738" spans="2:20" x14ac:dyDescent="0.25">
      <c r="B2738" t="str">
        <f>'[1]210 Y RFC'!A2738</f>
        <v>VEPA650508BQ8</v>
      </c>
      <c r="C2738" t="str">
        <f>'[1]210 Y RFC'!B2738</f>
        <v>210-2735</v>
      </c>
      <c r="D2738" t="str">
        <f>'[1]210 Y RFC'!C2738</f>
        <v>VELAZQUEZ PEREZ ANGEL</v>
      </c>
      <c r="E2738" s="28">
        <f>SUMIFS(Tabla16[TASA 16],Tabla16[NUM],Tabla1[[#This Row],[CODIGO]])</f>
        <v>0</v>
      </c>
      <c r="F2738" s="28">
        <f>SUMIFS(Tabla16[TASA 0%],Tabla16[NUM],Tabla1[[#This Row],[CODIGO]])</f>
        <v>0</v>
      </c>
      <c r="G2738" s="28">
        <f>SUMIFS(Tabla16[[EXENTO ]],Tabla16[NUM],Tabla1[[#This Row],[CODIGO]])</f>
        <v>0</v>
      </c>
      <c r="H2738" s="28">
        <f>SUMIFS(Tabla16[IVA],Tabla16[NUM],Tabla1[[#This Row],[CODIGO]])</f>
        <v>0</v>
      </c>
      <c r="I2738" s="28">
        <f>SUMIFS(Tabla16[ISR RET.],Tabla16[NUM],Tabla1[[#This Row],[CODIGO]])</f>
        <v>0</v>
      </c>
      <c r="J2738" s="28">
        <f>SUMIFS(Tabla16[IVA RET.],Tabla16[NUM],Tabla1[[#This Row],[CODIGO]])</f>
        <v>0</v>
      </c>
      <c r="K2738" t="str">
        <f>FIXED(Tabla1[[#This Row],[TASA 16%]],0)</f>
        <v>0</v>
      </c>
      <c r="L2738" t="str">
        <f>FIXED(Tabla1[[#This Row],[TASA 0%]],0)</f>
        <v>0</v>
      </c>
      <c r="M2738" t="str">
        <f>FIXED(Tabla1[[#This Row],[TASA EXE.]],0)</f>
        <v>0</v>
      </c>
      <c r="N2738" t="str">
        <f>FIXED(Tabla1[[#This Row],[IVA]],0)</f>
        <v>0</v>
      </c>
      <c r="O2738" t="str">
        <f>FIXED(Tabla1[[#This Row],[ISR RET]],0)</f>
        <v>0</v>
      </c>
      <c r="P2738" t="str">
        <f>FIXED(Tabla1[[#This Row],[IVA RET]],0)</f>
        <v>0</v>
      </c>
      <c r="R2738" s="35">
        <f>Tabla1[[#This Row],[TASA 16]]*16%</f>
        <v>0</v>
      </c>
    </row>
    <row r="2739" spans="2:20" x14ac:dyDescent="0.25">
      <c r="B2739" t="str">
        <f>'[1]210 Y RFC'!A2739</f>
        <v>NPA0803124V6</v>
      </c>
      <c r="C2739" t="str">
        <f>'[1]210 Y RFC'!B2739</f>
        <v>210-2736</v>
      </c>
      <c r="D2739" t="str">
        <f>'[1]210 Y RFC'!C2739</f>
        <v>NET PAY SA DE CV</v>
      </c>
      <c r="E2739" s="28">
        <f>SUMIFS(Tabla16[TASA 16],Tabla16[NUM],Tabla1[[#This Row],[CODIGO]])</f>
        <v>0</v>
      </c>
      <c r="F2739" s="28">
        <f>SUMIFS(Tabla16[TASA 0%],Tabla16[NUM],Tabla1[[#This Row],[CODIGO]])</f>
        <v>0</v>
      </c>
      <c r="G2739" s="28">
        <f>SUMIFS(Tabla16[[EXENTO ]],Tabla16[NUM],Tabla1[[#This Row],[CODIGO]])</f>
        <v>0</v>
      </c>
      <c r="H2739" s="28">
        <f>SUMIFS(Tabla16[IVA],Tabla16[NUM],Tabla1[[#This Row],[CODIGO]])</f>
        <v>0</v>
      </c>
      <c r="I2739" s="28">
        <f>SUMIFS(Tabla16[ISR RET.],Tabla16[NUM],Tabla1[[#This Row],[CODIGO]])</f>
        <v>0</v>
      </c>
      <c r="J2739" s="28">
        <f>SUMIFS(Tabla16[IVA RET.],Tabla16[NUM],Tabla1[[#This Row],[CODIGO]])</f>
        <v>0</v>
      </c>
      <c r="K2739" t="str">
        <f>FIXED(Tabla1[[#This Row],[TASA 16%]],0)</f>
        <v>0</v>
      </c>
      <c r="L2739" t="str">
        <f>FIXED(Tabla1[[#This Row],[TASA 0%]],0)</f>
        <v>0</v>
      </c>
      <c r="M2739" t="str">
        <f>FIXED(Tabla1[[#This Row],[TASA EXE.]],0)</f>
        <v>0</v>
      </c>
      <c r="N2739" t="str">
        <f>FIXED(Tabla1[[#This Row],[IVA]],0)</f>
        <v>0</v>
      </c>
      <c r="O2739" t="str">
        <f>FIXED(Tabla1[[#This Row],[ISR RET]],0)</f>
        <v>0</v>
      </c>
      <c r="P2739" t="str">
        <f>FIXED(Tabla1[[#This Row],[IVA RET]],0)</f>
        <v>0</v>
      </c>
      <c r="R2739" s="35">
        <f>Tabla1[[#This Row],[TASA 16]]*16%</f>
        <v>0</v>
      </c>
    </row>
    <row r="2740" spans="2:20" x14ac:dyDescent="0.25">
      <c r="B2740" t="str">
        <f>'[1]210 Y RFC'!A2740</f>
        <v>GODR880908IU7</v>
      </c>
      <c r="C2740" t="str">
        <f>'[1]210 Y RFC'!B2740</f>
        <v>210-2737</v>
      </c>
      <c r="D2740" t="str">
        <f>'[1]210 Y RFC'!C2740</f>
        <v>GONZALEZ DIAZ RAFAEL</v>
      </c>
      <c r="E2740" s="28">
        <f>SUMIFS(Tabla16[TASA 16],Tabla16[NUM],Tabla1[[#This Row],[CODIGO]])</f>
        <v>0</v>
      </c>
      <c r="F2740" s="28">
        <f>SUMIFS(Tabla16[TASA 0%],Tabla16[NUM],Tabla1[[#This Row],[CODIGO]])</f>
        <v>0</v>
      </c>
      <c r="G2740" s="28">
        <f>SUMIFS(Tabla16[[EXENTO ]],Tabla16[NUM],Tabla1[[#This Row],[CODIGO]])</f>
        <v>0</v>
      </c>
      <c r="H2740" s="28">
        <f>SUMIFS(Tabla16[IVA],Tabla16[NUM],Tabla1[[#This Row],[CODIGO]])</f>
        <v>0</v>
      </c>
      <c r="I2740" s="28">
        <f>SUMIFS(Tabla16[ISR RET.],Tabla16[NUM],Tabla1[[#This Row],[CODIGO]])</f>
        <v>0</v>
      </c>
      <c r="J2740" s="28">
        <f>SUMIFS(Tabla16[IVA RET.],Tabla16[NUM],Tabla1[[#This Row],[CODIGO]])</f>
        <v>0</v>
      </c>
      <c r="K2740" t="str">
        <f>FIXED(Tabla1[[#This Row],[TASA 16%]],0)</f>
        <v>0</v>
      </c>
      <c r="L2740" t="str">
        <f>FIXED(Tabla1[[#This Row],[TASA 0%]],0)</f>
        <v>0</v>
      </c>
      <c r="M2740" t="str">
        <f>FIXED(Tabla1[[#This Row],[TASA EXE.]],0)</f>
        <v>0</v>
      </c>
      <c r="N2740" t="str">
        <f>FIXED(Tabla1[[#This Row],[IVA]],0)</f>
        <v>0</v>
      </c>
      <c r="O2740" t="str">
        <f>FIXED(Tabla1[[#This Row],[ISR RET]],0)</f>
        <v>0</v>
      </c>
      <c r="P2740" t="str">
        <f>FIXED(Tabla1[[#This Row],[IVA RET]],0)</f>
        <v>0</v>
      </c>
      <c r="R2740" s="35">
        <f>Tabla1[[#This Row],[TASA 16]]*16%</f>
        <v>0</v>
      </c>
    </row>
    <row r="2741" spans="2:20" x14ac:dyDescent="0.25">
      <c r="B2741" t="str">
        <f>'[1]210 Y RFC'!A2741</f>
        <v>GOMN701020GA5</v>
      </c>
      <c r="C2741" t="str">
        <f>'[1]210 Y RFC'!B2741</f>
        <v>210-2738</v>
      </c>
      <c r="D2741" t="str">
        <f>'[1]210 Y RFC'!C2741</f>
        <v>GOMEZ MUÑOZ NORMA ESPERANZA</v>
      </c>
      <c r="E2741" s="28">
        <f>SUMIFS(Tabla16[TASA 16],Tabla16[NUM],Tabla1[[#This Row],[CODIGO]])</f>
        <v>0</v>
      </c>
      <c r="F2741" s="28">
        <f>SUMIFS(Tabla16[TASA 0%],Tabla16[NUM],Tabla1[[#This Row],[CODIGO]])</f>
        <v>0</v>
      </c>
      <c r="G2741" s="28">
        <f>SUMIFS(Tabla16[[EXENTO ]],Tabla16[NUM],Tabla1[[#This Row],[CODIGO]])</f>
        <v>0</v>
      </c>
      <c r="H2741" s="28">
        <f>SUMIFS(Tabla16[IVA],Tabla16[NUM],Tabla1[[#This Row],[CODIGO]])</f>
        <v>0</v>
      </c>
      <c r="I2741" s="28">
        <f>SUMIFS(Tabla16[ISR RET.],Tabla16[NUM],Tabla1[[#This Row],[CODIGO]])</f>
        <v>0</v>
      </c>
      <c r="J2741" s="28">
        <f>SUMIFS(Tabla16[IVA RET.],Tabla16[NUM],Tabla1[[#This Row],[CODIGO]])</f>
        <v>0</v>
      </c>
      <c r="K2741" t="str">
        <f>FIXED(Tabla1[[#This Row],[TASA 16%]],0)</f>
        <v>0</v>
      </c>
      <c r="L2741" t="str">
        <f>FIXED(Tabla1[[#This Row],[TASA 0%]],0)</f>
        <v>0</v>
      </c>
      <c r="M2741" t="str">
        <f>FIXED(Tabla1[[#This Row],[TASA EXE.]],0)</f>
        <v>0</v>
      </c>
      <c r="N2741" t="str">
        <f>FIXED(Tabla1[[#This Row],[IVA]],0)</f>
        <v>0</v>
      </c>
      <c r="O2741" t="str">
        <f>FIXED(Tabla1[[#This Row],[ISR RET]],0)</f>
        <v>0</v>
      </c>
      <c r="P2741" t="str">
        <f>FIXED(Tabla1[[#This Row],[IVA RET]],0)</f>
        <v>0</v>
      </c>
      <c r="R2741" s="35">
        <f>Tabla1[[#This Row],[TASA 16]]*16%</f>
        <v>0</v>
      </c>
    </row>
    <row r="2742" spans="2:20" x14ac:dyDescent="0.25">
      <c r="B2742" t="str">
        <f>'[1]210 Y RFC'!A2742</f>
        <v>CURL7603147H3</v>
      </c>
      <c r="C2742" t="str">
        <f>'[1]210 Y RFC'!B2742</f>
        <v>210-2739</v>
      </c>
      <c r="D2742" t="str">
        <f>'[1]210 Y RFC'!C2742</f>
        <v>CUENCA RAMOS LUIS JAIME</v>
      </c>
      <c r="E2742" s="28">
        <f>SUMIFS(Tabla16[TASA 16],Tabla16[NUM],Tabla1[[#This Row],[CODIGO]])</f>
        <v>0</v>
      </c>
      <c r="F2742" s="28">
        <f>SUMIFS(Tabla16[TASA 0%],Tabla16[NUM],Tabla1[[#This Row],[CODIGO]])</f>
        <v>0</v>
      </c>
      <c r="G2742" s="28">
        <f>SUMIFS(Tabla16[[EXENTO ]],Tabla16[NUM],Tabla1[[#This Row],[CODIGO]])</f>
        <v>0</v>
      </c>
      <c r="H2742" s="28">
        <f>SUMIFS(Tabla16[IVA],Tabla16[NUM],Tabla1[[#This Row],[CODIGO]])</f>
        <v>0</v>
      </c>
      <c r="I2742" s="28">
        <f>SUMIFS(Tabla16[ISR RET.],Tabla16[NUM],Tabla1[[#This Row],[CODIGO]])</f>
        <v>0</v>
      </c>
      <c r="J2742" s="28">
        <f>SUMIFS(Tabla16[IVA RET.],Tabla16[NUM],Tabla1[[#This Row],[CODIGO]])</f>
        <v>0</v>
      </c>
      <c r="K2742" t="str">
        <f>FIXED(Tabla1[[#This Row],[TASA 16%]],0)</f>
        <v>0</v>
      </c>
      <c r="L2742" t="str">
        <f>FIXED(Tabla1[[#This Row],[TASA 0%]],0)</f>
        <v>0</v>
      </c>
      <c r="M2742" t="str">
        <f>FIXED(Tabla1[[#This Row],[TASA EXE.]],0)</f>
        <v>0</v>
      </c>
      <c r="N2742" t="str">
        <f>FIXED(Tabla1[[#This Row],[IVA]],0)</f>
        <v>0</v>
      </c>
      <c r="O2742" t="str">
        <f>FIXED(Tabla1[[#This Row],[ISR RET]],0)</f>
        <v>0</v>
      </c>
      <c r="P2742" t="str">
        <f>FIXED(Tabla1[[#This Row],[IVA RET]],0)</f>
        <v>0</v>
      </c>
      <c r="R2742" s="35">
        <f>Tabla1[[#This Row],[TASA 16]]*16%</f>
        <v>0</v>
      </c>
    </row>
    <row r="2743" spans="2:20" x14ac:dyDescent="0.25">
      <c r="B2743" t="str">
        <f>'[1]210 Y RFC'!A2743</f>
        <v>MED010116I23</v>
      </c>
      <c r="C2743" t="str">
        <f>'[1]210 Y RFC'!B2743</f>
        <v>210-2740</v>
      </c>
      <c r="D2743" t="str">
        <f>'[1]210 Y RFC'!C2743</f>
        <v>MARCAS ESPECIALIZADAS EN DIAGNOSTICO Y REPRESENTACIONES SA DE CV</v>
      </c>
      <c r="E2743" s="28">
        <f>SUMIFS(Tabla16[TASA 16],Tabla16[NUM],Tabla1[[#This Row],[CODIGO]])</f>
        <v>0</v>
      </c>
      <c r="F2743" s="28">
        <f>SUMIFS(Tabla16[TASA 0%],Tabla16[NUM],Tabla1[[#This Row],[CODIGO]])</f>
        <v>0</v>
      </c>
      <c r="G2743" s="28">
        <f>SUMIFS(Tabla16[[EXENTO ]],Tabla16[NUM],Tabla1[[#This Row],[CODIGO]])</f>
        <v>0</v>
      </c>
      <c r="H2743" s="28">
        <f>SUMIFS(Tabla16[IVA],Tabla16[NUM],Tabla1[[#This Row],[CODIGO]])</f>
        <v>0</v>
      </c>
      <c r="I2743" s="28">
        <f>SUMIFS(Tabla16[ISR RET.],Tabla16[NUM],Tabla1[[#This Row],[CODIGO]])</f>
        <v>0</v>
      </c>
      <c r="J2743" s="28">
        <f>SUMIFS(Tabla16[IVA RET.],Tabla16[NUM],Tabla1[[#This Row],[CODIGO]])</f>
        <v>0</v>
      </c>
      <c r="K2743" t="str">
        <f>FIXED(Tabla1[[#This Row],[TASA 16%]],0)</f>
        <v>0</v>
      </c>
      <c r="L2743" t="str">
        <f>FIXED(Tabla1[[#This Row],[TASA 0%]],0)</f>
        <v>0</v>
      </c>
      <c r="M2743" t="str">
        <f>FIXED(Tabla1[[#This Row],[TASA EXE.]],0)</f>
        <v>0</v>
      </c>
      <c r="N2743" t="str">
        <f>FIXED(Tabla1[[#This Row],[IVA]],0)</f>
        <v>0</v>
      </c>
      <c r="O2743" t="str">
        <f>FIXED(Tabla1[[#This Row],[ISR RET]],0)</f>
        <v>0</v>
      </c>
      <c r="P2743" t="str">
        <f>FIXED(Tabla1[[#This Row],[IVA RET]],0)</f>
        <v>0</v>
      </c>
      <c r="R2743" s="35">
        <f>Tabla1[[#This Row],[TASA 16]]*16%</f>
        <v>0</v>
      </c>
    </row>
    <row r="2744" spans="2:20" x14ac:dyDescent="0.25">
      <c r="B2744" t="str">
        <f>'[1]210 Y RFC'!A2744</f>
        <v>CEDR901027NQ5</v>
      </c>
      <c r="C2744" t="str">
        <f>'[1]210 Y RFC'!B2744</f>
        <v>210-2741</v>
      </c>
      <c r="D2744" t="str">
        <f>'[1]210 Y RFC'!C2744</f>
        <v>CEJA DIAZ RAISA NAILEA</v>
      </c>
      <c r="E2744" s="28">
        <f>SUMIFS(Tabla16[TASA 16],Tabla16[NUM],Tabla1[[#This Row],[CODIGO]])</f>
        <v>0</v>
      </c>
      <c r="F2744" s="28">
        <f>SUMIFS(Tabla16[TASA 0%],Tabla16[NUM],Tabla1[[#This Row],[CODIGO]])</f>
        <v>48483.6</v>
      </c>
      <c r="G2744" s="28">
        <f>SUMIFS(Tabla16[[EXENTO ]],Tabla16[NUM],Tabla1[[#This Row],[CODIGO]])</f>
        <v>0</v>
      </c>
      <c r="H2744" s="28">
        <f>SUMIFS(Tabla16[IVA],Tabla16[NUM],Tabla1[[#This Row],[CODIGO]])</f>
        <v>0</v>
      </c>
      <c r="I2744" s="28">
        <f>SUMIFS(Tabla16[ISR RET.],Tabla16[NUM],Tabla1[[#This Row],[CODIGO]])</f>
        <v>0</v>
      </c>
      <c r="J2744" s="28">
        <f>SUMIFS(Tabla16[IVA RET.],Tabla16[NUM],Tabla1[[#This Row],[CODIGO]])</f>
        <v>0</v>
      </c>
      <c r="K2744" t="str">
        <f>FIXED(Tabla1[[#This Row],[TASA 16%]],0)</f>
        <v>0</v>
      </c>
      <c r="L2744" t="str">
        <f>FIXED(Tabla1[[#This Row],[TASA 0%]],0)</f>
        <v>48,484</v>
      </c>
      <c r="M2744" t="str">
        <f>FIXED(Tabla1[[#This Row],[TASA EXE.]],0)</f>
        <v>0</v>
      </c>
      <c r="N2744" t="str">
        <f>FIXED(Tabla1[[#This Row],[IVA]],0)</f>
        <v>0</v>
      </c>
      <c r="O2744" t="str">
        <f>FIXED(Tabla1[[#This Row],[ISR RET]],0)</f>
        <v>0</v>
      </c>
      <c r="P2744" t="str">
        <f>FIXED(Tabla1[[#This Row],[IVA RET]],0)</f>
        <v>0</v>
      </c>
      <c r="R2744" s="35">
        <f>Tabla1[[#This Row],[TASA 16]]*16%</f>
        <v>0</v>
      </c>
      <c r="T2744" s="67"/>
    </row>
    <row r="2745" spans="2:20" x14ac:dyDescent="0.25">
      <c r="B2745" t="str">
        <f>'[1]210 Y RFC'!A2745</f>
        <v>NEB021004T56</v>
      </c>
      <c r="C2745" t="str">
        <f>'[1]210 Y RFC'!B2745</f>
        <v>210-2742</v>
      </c>
      <c r="D2745" t="str">
        <f>'[1]210 Y RFC'!C2745</f>
        <v>NEB SA DE CV</v>
      </c>
      <c r="E2745" s="28">
        <f>SUMIFS(Tabla16[TASA 16],Tabla16[NUM],Tabla1[[#This Row],[CODIGO]])</f>
        <v>44976</v>
      </c>
      <c r="F2745" s="28">
        <f>SUMIFS(Tabla16[TASA 0%],Tabla16[NUM],Tabla1[[#This Row],[CODIGO]])</f>
        <v>0</v>
      </c>
      <c r="G2745" s="28">
        <f>SUMIFS(Tabla16[[EXENTO ]],Tabla16[NUM],Tabla1[[#This Row],[CODIGO]])</f>
        <v>0</v>
      </c>
      <c r="H2745" s="28">
        <f>SUMIFS(Tabla16[IVA],Tabla16[NUM],Tabla1[[#This Row],[CODIGO]])</f>
        <v>7196.16</v>
      </c>
      <c r="I2745" s="28">
        <f>SUMIFS(Tabla16[ISR RET.],Tabla16[NUM],Tabla1[[#This Row],[CODIGO]])</f>
        <v>0</v>
      </c>
      <c r="J2745" s="28">
        <f>SUMIFS(Tabla16[IVA RET.],Tabla16[NUM],Tabla1[[#This Row],[CODIGO]])</f>
        <v>0</v>
      </c>
      <c r="K2745" t="str">
        <f>FIXED(Tabla1[[#This Row],[TASA 16%]],0)</f>
        <v>44,976</v>
      </c>
      <c r="L2745" t="str">
        <f>FIXED(Tabla1[[#This Row],[TASA 0%]],0)</f>
        <v>0</v>
      </c>
      <c r="M2745" t="str">
        <f>FIXED(Tabla1[[#This Row],[TASA EXE.]],0)</f>
        <v>0</v>
      </c>
      <c r="N2745" t="str">
        <f>FIXED(Tabla1[[#This Row],[IVA]],0)</f>
        <v>7,196</v>
      </c>
      <c r="O2745" t="str">
        <f>FIXED(Tabla1[[#This Row],[ISR RET]],0)</f>
        <v>0</v>
      </c>
      <c r="P2745" t="str">
        <f>FIXED(Tabla1[[#This Row],[IVA RET]],0)</f>
        <v>0</v>
      </c>
      <c r="R2745" s="35">
        <f>Tabla1[[#This Row],[TASA 16]]*16%</f>
        <v>7196.16</v>
      </c>
    </row>
    <row r="2746" spans="2:20" x14ac:dyDescent="0.25">
      <c r="B2746" t="str">
        <f>'[1]210 Y RFC'!A2746</f>
        <v>COLJ731227851</v>
      </c>
      <c r="C2746" t="str">
        <f>'[1]210 Y RFC'!B2746</f>
        <v>210-2743</v>
      </c>
      <c r="D2746" t="str">
        <f>'[1]210 Y RFC'!C2746</f>
        <v>CORTES LOZA JUAN JOSE</v>
      </c>
      <c r="E2746" s="28">
        <f>SUMIFS(Tabla16[TASA 16],Tabla16[NUM],Tabla1[[#This Row],[CODIGO]])</f>
        <v>0</v>
      </c>
      <c r="F2746" s="28">
        <f>SUMIFS(Tabla16[TASA 0%],Tabla16[NUM],Tabla1[[#This Row],[CODIGO]])</f>
        <v>0</v>
      </c>
      <c r="G2746" s="28">
        <f>SUMIFS(Tabla16[[EXENTO ]],Tabla16[NUM],Tabla1[[#This Row],[CODIGO]])</f>
        <v>0</v>
      </c>
      <c r="H2746" s="28">
        <f>SUMIFS(Tabla16[IVA],Tabla16[NUM],Tabla1[[#This Row],[CODIGO]])</f>
        <v>0</v>
      </c>
      <c r="I2746" s="28">
        <f>SUMIFS(Tabla16[ISR RET.],Tabla16[NUM],Tabla1[[#This Row],[CODIGO]])</f>
        <v>0</v>
      </c>
      <c r="J2746" s="28">
        <f>SUMIFS(Tabla16[IVA RET.],Tabla16[NUM],Tabla1[[#This Row],[CODIGO]])</f>
        <v>0</v>
      </c>
      <c r="K2746" t="str">
        <f>FIXED(Tabla1[[#This Row],[TASA 16%]],0)</f>
        <v>0</v>
      </c>
      <c r="L2746" t="str">
        <f>FIXED(Tabla1[[#This Row],[TASA 0%]],0)</f>
        <v>0</v>
      </c>
      <c r="M2746" t="str">
        <f>FIXED(Tabla1[[#This Row],[TASA EXE.]],0)</f>
        <v>0</v>
      </c>
      <c r="N2746" t="str">
        <f>FIXED(Tabla1[[#This Row],[IVA]],0)</f>
        <v>0</v>
      </c>
      <c r="O2746" t="str">
        <f>FIXED(Tabla1[[#This Row],[ISR RET]],0)</f>
        <v>0</v>
      </c>
      <c r="P2746" t="str">
        <f>FIXED(Tabla1[[#This Row],[IVA RET]],0)</f>
        <v>0</v>
      </c>
      <c r="R2746" s="35">
        <f>Tabla1[[#This Row],[TASA 16]]*16%</f>
        <v>0</v>
      </c>
    </row>
    <row r="2747" spans="2:20" x14ac:dyDescent="0.25">
      <c r="B2747" t="str">
        <f>'[1]210 Y RFC'!A2747</f>
        <v>SGH120525V53</v>
      </c>
      <c r="C2747" t="str">
        <f>'[1]210 Y RFC'!B2747</f>
        <v>210-2744</v>
      </c>
      <c r="D2747" t="str">
        <f>'[1]210 Y RFC'!C2747</f>
        <v>SERVICIOS GENERALES H.G S DE RL DE CV</v>
      </c>
      <c r="E2747" s="28">
        <f>SUMIFS(Tabla16[TASA 16],Tabla16[NUM],Tabla1[[#This Row],[CODIGO]])</f>
        <v>0</v>
      </c>
      <c r="F2747" s="28">
        <f>SUMIFS(Tabla16[TASA 0%],Tabla16[NUM],Tabla1[[#This Row],[CODIGO]])</f>
        <v>0</v>
      </c>
      <c r="G2747" s="28">
        <f>SUMIFS(Tabla16[[EXENTO ]],Tabla16[NUM],Tabla1[[#This Row],[CODIGO]])</f>
        <v>0</v>
      </c>
      <c r="H2747" s="28">
        <f>SUMIFS(Tabla16[IVA],Tabla16[NUM],Tabla1[[#This Row],[CODIGO]])</f>
        <v>0</v>
      </c>
      <c r="I2747" s="28">
        <f>SUMIFS(Tabla16[ISR RET.],Tabla16[NUM],Tabla1[[#This Row],[CODIGO]])</f>
        <v>0</v>
      </c>
      <c r="J2747" s="28">
        <f>SUMIFS(Tabla16[IVA RET.],Tabla16[NUM],Tabla1[[#This Row],[CODIGO]])</f>
        <v>0</v>
      </c>
      <c r="K2747" t="str">
        <f>FIXED(Tabla1[[#This Row],[TASA 16%]],0)</f>
        <v>0</v>
      </c>
      <c r="L2747" t="str">
        <f>FIXED(Tabla1[[#This Row],[TASA 0%]],0)</f>
        <v>0</v>
      </c>
      <c r="M2747" t="str">
        <f>FIXED(Tabla1[[#This Row],[TASA EXE.]],0)</f>
        <v>0</v>
      </c>
      <c r="N2747" t="str">
        <f>FIXED(Tabla1[[#This Row],[IVA]],0)</f>
        <v>0</v>
      </c>
      <c r="O2747" t="str">
        <f>FIXED(Tabla1[[#This Row],[ISR RET]],0)</f>
        <v>0</v>
      </c>
      <c r="P2747" t="str">
        <f>FIXED(Tabla1[[#This Row],[IVA RET]],0)</f>
        <v>0</v>
      </c>
      <c r="R2747" s="35">
        <f>Tabla1[[#This Row],[TASA 16]]*16%</f>
        <v>0</v>
      </c>
    </row>
    <row r="2748" spans="2:20" x14ac:dyDescent="0.25">
      <c r="B2748" t="str">
        <f>'[1]210 Y RFC'!A2748</f>
        <v>TTR000515B60</v>
      </c>
      <c r="C2748" t="str">
        <f>'[1]210 Y RFC'!B2748</f>
        <v>210-2745</v>
      </c>
      <c r="D2748" t="str">
        <f>'[1]210 Y RFC'!C2748</f>
        <v>LA TIA TRINI SA DE CV</v>
      </c>
      <c r="E2748" s="28">
        <f>SUMIFS(Tabla16[TASA 16],Tabla16[NUM],Tabla1[[#This Row],[CODIGO]])</f>
        <v>0</v>
      </c>
      <c r="F2748" s="28">
        <f>SUMIFS(Tabla16[TASA 0%],Tabla16[NUM],Tabla1[[#This Row],[CODIGO]])</f>
        <v>0</v>
      </c>
      <c r="G2748" s="28">
        <f>SUMIFS(Tabla16[[EXENTO ]],Tabla16[NUM],Tabla1[[#This Row],[CODIGO]])</f>
        <v>0</v>
      </c>
      <c r="H2748" s="28">
        <f>SUMIFS(Tabla16[IVA],Tabla16[NUM],Tabla1[[#This Row],[CODIGO]])</f>
        <v>0</v>
      </c>
      <c r="I2748" s="28">
        <f>SUMIFS(Tabla16[ISR RET.],Tabla16[NUM],Tabla1[[#This Row],[CODIGO]])</f>
        <v>0</v>
      </c>
      <c r="J2748" s="28">
        <f>SUMIFS(Tabla16[IVA RET.],Tabla16[NUM],Tabla1[[#This Row],[CODIGO]])</f>
        <v>0</v>
      </c>
      <c r="K2748" t="str">
        <f>FIXED(Tabla1[[#This Row],[TASA 16%]],0)</f>
        <v>0</v>
      </c>
      <c r="L2748" t="str">
        <f>FIXED(Tabla1[[#This Row],[TASA 0%]],0)</f>
        <v>0</v>
      </c>
      <c r="M2748" t="str">
        <f>FIXED(Tabla1[[#This Row],[TASA EXE.]],0)</f>
        <v>0</v>
      </c>
      <c r="N2748" t="str">
        <f>FIXED(Tabla1[[#This Row],[IVA]],0)</f>
        <v>0</v>
      </c>
      <c r="O2748" t="str">
        <f>FIXED(Tabla1[[#This Row],[ISR RET]],0)</f>
        <v>0</v>
      </c>
      <c r="P2748" t="str">
        <f>FIXED(Tabla1[[#This Row],[IVA RET]],0)</f>
        <v>0</v>
      </c>
      <c r="R2748" s="35">
        <f>Tabla1[[#This Row],[TASA 16]]*16%</f>
        <v>0</v>
      </c>
    </row>
    <row r="2749" spans="2:20" x14ac:dyDescent="0.25">
      <c r="B2749" t="str">
        <f>'[1]210 Y RFC'!A2749</f>
        <v>OJR1104133N3</v>
      </c>
      <c r="C2749" t="str">
        <f>'[1]210 Y RFC'!B2749</f>
        <v>210-2746</v>
      </c>
      <c r="D2749" t="str">
        <f>'[1]210 Y RFC'!C2749</f>
        <v>OPERADORA JM ROMO SA DE CV</v>
      </c>
      <c r="E2749" s="28">
        <f>SUMIFS(Tabla16[TASA 16],Tabla16[NUM],Tabla1[[#This Row],[CODIGO]])</f>
        <v>0</v>
      </c>
      <c r="F2749" s="28">
        <f>SUMIFS(Tabla16[TASA 0%],Tabla16[NUM],Tabla1[[#This Row],[CODIGO]])</f>
        <v>0</v>
      </c>
      <c r="G2749" s="28">
        <f>SUMIFS(Tabla16[[EXENTO ]],Tabla16[NUM],Tabla1[[#This Row],[CODIGO]])</f>
        <v>0</v>
      </c>
      <c r="H2749" s="28">
        <f>SUMIFS(Tabla16[IVA],Tabla16[NUM],Tabla1[[#This Row],[CODIGO]])</f>
        <v>0</v>
      </c>
      <c r="I2749" s="28">
        <f>SUMIFS(Tabla16[ISR RET.],Tabla16[NUM],Tabla1[[#This Row],[CODIGO]])</f>
        <v>0</v>
      </c>
      <c r="J2749" s="28">
        <f>SUMIFS(Tabla16[IVA RET.],Tabla16[NUM],Tabla1[[#This Row],[CODIGO]])</f>
        <v>0</v>
      </c>
      <c r="K2749" t="str">
        <f>FIXED(Tabla1[[#This Row],[TASA 16%]],0)</f>
        <v>0</v>
      </c>
      <c r="L2749" t="str">
        <f>FIXED(Tabla1[[#This Row],[TASA 0%]],0)</f>
        <v>0</v>
      </c>
      <c r="M2749" t="str">
        <f>FIXED(Tabla1[[#This Row],[TASA EXE.]],0)</f>
        <v>0</v>
      </c>
      <c r="N2749" t="str">
        <f>FIXED(Tabla1[[#This Row],[IVA]],0)</f>
        <v>0</v>
      </c>
      <c r="O2749" t="str">
        <f>FIXED(Tabla1[[#This Row],[ISR RET]],0)</f>
        <v>0</v>
      </c>
      <c r="P2749" t="str">
        <f>FIXED(Tabla1[[#This Row],[IVA RET]],0)</f>
        <v>0</v>
      </c>
      <c r="R2749" s="35">
        <f>Tabla1[[#This Row],[TASA 16]]*16%</f>
        <v>0</v>
      </c>
    </row>
    <row r="2750" spans="2:20" x14ac:dyDescent="0.25">
      <c r="B2750" t="str">
        <f>'[1]210 Y RFC'!A2750</f>
        <v>HEHJ700623829</v>
      </c>
      <c r="C2750" t="str">
        <f>'[1]210 Y RFC'!B2750</f>
        <v>210-2747</v>
      </c>
      <c r="D2750" t="str">
        <f>'[1]210 Y RFC'!C2750</f>
        <v>HERNANDEZ HERNANDEZ JUAN</v>
      </c>
      <c r="E2750" s="28">
        <f>SUMIFS(Tabla16[TASA 16],Tabla16[NUM],Tabla1[[#This Row],[CODIGO]])</f>
        <v>0</v>
      </c>
      <c r="F2750" s="28">
        <f>SUMIFS(Tabla16[TASA 0%],Tabla16[NUM],Tabla1[[#This Row],[CODIGO]])</f>
        <v>0</v>
      </c>
      <c r="G2750" s="28">
        <f>SUMIFS(Tabla16[[EXENTO ]],Tabla16[NUM],Tabla1[[#This Row],[CODIGO]])</f>
        <v>0</v>
      </c>
      <c r="H2750" s="28">
        <f>SUMIFS(Tabla16[IVA],Tabla16[NUM],Tabla1[[#This Row],[CODIGO]])</f>
        <v>0</v>
      </c>
      <c r="I2750" s="28">
        <f>SUMIFS(Tabla16[ISR RET.],Tabla16[NUM],Tabla1[[#This Row],[CODIGO]])</f>
        <v>0</v>
      </c>
      <c r="J2750" s="28">
        <f>SUMIFS(Tabla16[IVA RET.],Tabla16[NUM],Tabla1[[#This Row],[CODIGO]])</f>
        <v>0</v>
      </c>
      <c r="K2750" t="str">
        <f>FIXED(Tabla1[[#This Row],[TASA 16%]],0)</f>
        <v>0</v>
      </c>
      <c r="L2750" t="str">
        <f>FIXED(Tabla1[[#This Row],[TASA 0%]],0)</f>
        <v>0</v>
      </c>
      <c r="M2750" t="str">
        <f>FIXED(Tabla1[[#This Row],[TASA EXE.]],0)</f>
        <v>0</v>
      </c>
      <c r="N2750" t="str">
        <f>FIXED(Tabla1[[#This Row],[IVA]],0)</f>
        <v>0</v>
      </c>
      <c r="O2750" t="str">
        <f>FIXED(Tabla1[[#This Row],[ISR RET]],0)</f>
        <v>0</v>
      </c>
      <c r="P2750" t="str">
        <f>FIXED(Tabla1[[#This Row],[IVA RET]],0)</f>
        <v>0</v>
      </c>
      <c r="R2750" s="35">
        <f>Tabla1[[#This Row],[TASA 16]]*16%</f>
        <v>0</v>
      </c>
    </row>
    <row r="2751" spans="2:20" x14ac:dyDescent="0.25">
      <c r="B2751" t="str">
        <f>'[1]210 Y RFC'!A2751</f>
        <v>GAT9306247G6</v>
      </c>
      <c r="C2751" t="str">
        <f>'[1]210 Y RFC'!B2751</f>
        <v>210-2748</v>
      </c>
      <c r="D2751" t="str">
        <f>'[1]210 Y RFC'!C2751</f>
        <v>GRUPO AUTOTECH SA DE CV</v>
      </c>
      <c r="E2751" s="28">
        <f>SUMIFS(Tabla16[TASA 16],Tabla16[NUM],Tabla1[[#This Row],[CODIGO]])</f>
        <v>0</v>
      </c>
      <c r="F2751" s="28">
        <f>SUMIFS(Tabla16[TASA 0%],Tabla16[NUM],Tabla1[[#This Row],[CODIGO]])</f>
        <v>0</v>
      </c>
      <c r="G2751" s="28">
        <f>SUMIFS(Tabla16[[EXENTO ]],Tabla16[NUM],Tabla1[[#This Row],[CODIGO]])</f>
        <v>0</v>
      </c>
      <c r="H2751" s="28">
        <f>SUMIFS(Tabla16[IVA],Tabla16[NUM],Tabla1[[#This Row],[CODIGO]])</f>
        <v>0</v>
      </c>
      <c r="I2751" s="28">
        <f>SUMIFS(Tabla16[ISR RET.],Tabla16[NUM],Tabla1[[#This Row],[CODIGO]])</f>
        <v>0</v>
      </c>
      <c r="J2751" s="28">
        <f>SUMIFS(Tabla16[IVA RET.],Tabla16[NUM],Tabla1[[#This Row],[CODIGO]])</f>
        <v>0</v>
      </c>
      <c r="K2751" t="str">
        <f>FIXED(Tabla1[[#This Row],[TASA 16%]],0)</f>
        <v>0</v>
      </c>
      <c r="L2751" t="str">
        <f>FIXED(Tabla1[[#This Row],[TASA 0%]],0)</f>
        <v>0</v>
      </c>
      <c r="M2751" t="str">
        <f>FIXED(Tabla1[[#This Row],[TASA EXE.]],0)</f>
        <v>0</v>
      </c>
      <c r="N2751" t="str">
        <f>FIXED(Tabla1[[#This Row],[IVA]],0)</f>
        <v>0</v>
      </c>
      <c r="O2751" t="str">
        <f>FIXED(Tabla1[[#This Row],[ISR RET]],0)</f>
        <v>0</v>
      </c>
      <c r="P2751" t="str">
        <f>FIXED(Tabla1[[#This Row],[IVA RET]],0)</f>
        <v>0</v>
      </c>
      <c r="R2751" s="35">
        <f>Tabla1[[#This Row],[TASA 16]]*16%</f>
        <v>0</v>
      </c>
    </row>
    <row r="2752" spans="2:20" x14ac:dyDescent="0.25">
      <c r="B2752" t="str">
        <f>'[1]210 Y RFC'!A2752</f>
        <v>OOGV7801185G4</v>
      </c>
      <c r="C2752" t="str">
        <f>'[1]210 Y RFC'!B2752</f>
        <v>210-2749</v>
      </c>
      <c r="D2752" t="str">
        <f>'[1]210 Y RFC'!C2752</f>
        <v>OLMOS GARCIA VICTOR MANUEL</v>
      </c>
      <c r="E2752" s="28">
        <f>SUMIFS(Tabla16[TASA 16],Tabla16[NUM],Tabla1[[#This Row],[CODIGO]])</f>
        <v>0</v>
      </c>
      <c r="F2752" s="28">
        <f>SUMIFS(Tabla16[TASA 0%],Tabla16[NUM],Tabla1[[#This Row],[CODIGO]])</f>
        <v>0</v>
      </c>
      <c r="G2752" s="28">
        <f>SUMIFS(Tabla16[[EXENTO ]],Tabla16[NUM],Tabla1[[#This Row],[CODIGO]])</f>
        <v>0</v>
      </c>
      <c r="H2752" s="28">
        <f>SUMIFS(Tabla16[IVA],Tabla16[NUM],Tabla1[[#This Row],[CODIGO]])</f>
        <v>0</v>
      </c>
      <c r="I2752" s="28">
        <f>SUMIFS(Tabla16[ISR RET.],Tabla16[NUM],Tabla1[[#This Row],[CODIGO]])</f>
        <v>0</v>
      </c>
      <c r="J2752" s="28">
        <f>SUMIFS(Tabla16[IVA RET.],Tabla16[NUM],Tabla1[[#This Row],[CODIGO]])</f>
        <v>0</v>
      </c>
      <c r="K2752" t="str">
        <f>FIXED(Tabla1[[#This Row],[TASA 16%]],0)</f>
        <v>0</v>
      </c>
      <c r="L2752" t="str">
        <f>FIXED(Tabla1[[#This Row],[TASA 0%]],0)</f>
        <v>0</v>
      </c>
      <c r="M2752" t="str">
        <f>FIXED(Tabla1[[#This Row],[TASA EXE.]],0)</f>
        <v>0</v>
      </c>
      <c r="N2752" t="str">
        <f>FIXED(Tabla1[[#This Row],[IVA]],0)</f>
        <v>0</v>
      </c>
      <c r="O2752" t="str">
        <f>FIXED(Tabla1[[#This Row],[ISR RET]],0)</f>
        <v>0</v>
      </c>
      <c r="P2752" t="str">
        <f>FIXED(Tabla1[[#This Row],[IVA RET]],0)</f>
        <v>0</v>
      </c>
      <c r="R2752" s="35">
        <f>Tabla1[[#This Row],[TASA 16]]*16%</f>
        <v>0</v>
      </c>
    </row>
    <row r="2753" spans="2:20" x14ac:dyDescent="0.25">
      <c r="B2753" t="str">
        <f>'[1]210 Y RFC'!A2753</f>
        <v>DORA840502NNA</v>
      </c>
      <c r="C2753" t="str">
        <f>'[1]210 Y RFC'!B2753</f>
        <v>210-2750</v>
      </c>
      <c r="D2753" t="str">
        <f>'[1]210 Y RFC'!C2753</f>
        <v>DOMINGUEZ RODRIGUEZ ALEJANDRA</v>
      </c>
      <c r="E2753" s="28">
        <f>SUMIFS(Tabla16[TASA 16],Tabla16[NUM],Tabla1[[#This Row],[CODIGO]])</f>
        <v>0</v>
      </c>
      <c r="F2753" s="28">
        <f>SUMIFS(Tabla16[TASA 0%],Tabla16[NUM],Tabla1[[#This Row],[CODIGO]])</f>
        <v>0</v>
      </c>
      <c r="G2753" s="28">
        <f>SUMIFS(Tabla16[[EXENTO ]],Tabla16[NUM],Tabla1[[#This Row],[CODIGO]])</f>
        <v>0</v>
      </c>
      <c r="H2753" s="28">
        <f>SUMIFS(Tabla16[IVA],Tabla16[NUM],Tabla1[[#This Row],[CODIGO]])</f>
        <v>0</v>
      </c>
      <c r="I2753" s="28">
        <f>SUMIFS(Tabla16[ISR RET.],Tabla16[NUM],Tabla1[[#This Row],[CODIGO]])</f>
        <v>0</v>
      </c>
      <c r="J2753" s="28">
        <f>SUMIFS(Tabla16[IVA RET.],Tabla16[NUM],Tabla1[[#This Row],[CODIGO]])</f>
        <v>0</v>
      </c>
      <c r="K2753" t="str">
        <f>FIXED(Tabla1[[#This Row],[TASA 16%]],0)</f>
        <v>0</v>
      </c>
      <c r="L2753" t="str">
        <f>FIXED(Tabla1[[#This Row],[TASA 0%]],0)</f>
        <v>0</v>
      </c>
      <c r="M2753" t="str">
        <f>FIXED(Tabla1[[#This Row],[TASA EXE.]],0)</f>
        <v>0</v>
      </c>
      <c r="N2753" t="str">
        <f>FIXED(Tabla1[[#This Row],[IVA]],0)</f>
        <v>0</v>
      </c>
      <c r="O2753" t="str">
        <f>FIXED(Tabla1[[#This Row],[ISR RET]],0)</f>
        <v>0</v>
      </c>
      <c r="P2753" t="str">
        <f>FIXED(Tabla1[[#This Row],[IVA RET]],0)</f>
        <v>0</v>
      </c>
      <c r="R2753" s="35">
        <f>Tabla1[[#This Row],[TASA 16]]*16%</f>
        <v>0</v>
      </c>
    </row>
    <row r="2754" spans="2:20" x14ac:dyDescent="0.25">
      <c r="B2754" t="str">
        <f>'[1]210 Y RFC'!A2754</f>
        <v>FST120201D12</v>
      </c>
      <c r="C2754" t="str">
        <f>'[1]210 Y RFC'!B2754</f>
        <v>210-2751</v>
      </c>
      <c r="D2754" t="str">
        <f>'[1]210 Y RFC'!C2754</f>
        <v>FUSION STORE SA DE CV</v>
      </c>
      <c r="E2754" s="28">
        <f>SUMIFS(Tabla16[TASA 16],Tabla16[NUM],Tabla1[[#This Row],[CODIGO]])</f>
        <v>0</v>
      </c>
      <c r="F2754" s="28">
        <f>SUMIFS(Tabla16[TASA 0%],Tabla16[NUM],Tabla1[[#This Row],[CODIGO]])</f>
        <v>0</v>
      </c>
      <c r="G2754" s="28">
        <f>SUMIFS(Tabla16[[EXENTO ]],Tabla16[NUM],Tabla1[[#This Row],[CODIGO]])</f>
        <v>0</v>
      </c>
      <c r="H2754" s="28">
        <f>SUMIFS(Tabla16[IVA],Tabla16[NUM],Tabla1[[#This Row],[CODIGO]])</f>
        <v>0</v>
      </c>
      <c r="I2754" s="28">
        <f>SUMIFS(Tabla16[ISR RET.],Tabla16[NUM],Tabla1[[#This Row],[CODIGO]])</f>
        <v>0</v>
      </c>
      <c r="J2754" s="28">
        <f>SUMIFS(Tabla16[IVA RET.],Tabla16[NUM],Tabla1[[#This Row],[CODIGO]])</f>
        <v>0</v>
      </c>
      <c r="K2754" t="str">
        <f>FIXED(Tabla1[[#This Row],[TASA 16%]],0)</f>
        <v>0</v>
      </c>
      <c r="L2754" t="str">
        <f>FIXED(Tabla1[[#This Row],[TASA 0%]],0)</f>
        <v>0</v>
      </c>
      <c r="M2754" t="str">
        <f>FIXED(Tabla1[[#This Row],[TASA EXE.]],0)</f>
        <v>0</v>
      </c>
      <c r="N2754" t="str">
        <f>FIXED(Tabla1[[#This Row],[IVA]],0)</f>
        <v>0</v>
      </c>
      <c r="O2754" t="str">
        <f>FIXED(Tabla1[[#This Row],[ISR RET]],0)</f>
        <v>0</v>
      </c>
      <c r="P2754" t="str">
        <f>FIXED(Tabla1[[#This Row],[IVA RET]],0)</f>
        <v>0</v>
      </c>
      <c r="R2754" s="35">
        <f>Tabla1[[#This Row],[TASA 16]]*16%</f>
        <v>0</v>
      </c>
    </row>
    <row r="2755" spans="2:20" x14ac:dyDescent="0.25">
      <c r="B2755" t="str">
        <f>'[1]210 Y RFC'!A2755</f>
        <v>TPL9912072B8</v>
      </c>
      <c r="C2755" t="str">
        <f>'[1]210 Y RFC'!B2755</f>
        <v>210-2752</v>
      </c>
      <c r="D2755" t="str">
        <f>'[1]210 Y RFC'!C2755</f>
        <v>TECNIENVASES PLASTICOS SA DECV</v>
      </c>
      <c r="E2755" s="28">
        <f>SUMIFS(Tabla16[TASA 16],Tabla16[NUM],Tabla1[[#This Row],[CODIGO]])</f>
        <v>0</v>
      </c>
      <c r="F2755" s="28">
        <f>SUMIFS(Tabla16[TASA 0%],Tabla16[NUM],Tabla1[[#This Row],[CODIGO]])</f>
        <v>0</v>
      </c>
      <c r="G2755" s="28">
        <f>SUMIFS(Tabla16[[EXENTO ]],Tabla16[NUM],Tabla1[[#This Row],[CODIGO]])</f>
        <v>0</v>
      </c>
      <c r="H2755" s="28">
        <f>SUMIFS(Tabla16[IVA],Tabla16[NUM],Tabla1[[#This Row],[CODIGO]])</f>
        <v>0</v>
      </c>
      <c r="I2755" s="28">
        <f>SUMIFS(Tabla16[ISR RET.],Tabla16[NUM],Tabla1[[#This Row],[CODIGO]])</f>
        <v>0</v>
      </c>
      <c r="J2755" s="28">
        <f>SUMIFS(Tabla16[IVA RET.],Tabla16[NUM],Tabla1[[#This Row],[CODIGO]])</f>
        <v>0</v>
      </c>
      <c r="K2755" t="str">
        <f>FIXED(Tabla1[[#This Row],[TASA 16%]],0)</f>
        <v>0</v>
      </c>
      <c r="L2755" t="str">
        <f>FIXED(Tabla1[[#This Row],[TASA 0%]],0)</f>
        <v>0</v>
      </c>
      <c r="M2755" t="str">
        <f>FIXED(Tabla1[[#This Row],[TASA EXE.]],0)</f>
        <v>0</v>
      </c>
      <c r="N2755" t="str">
        <f>FIXED(Tabla1[[#This Row],[IVA]],0)</f>
        <v>0</v>
      </c>
      <c r="O2755" t="str">
        <f>FIXED(Tabla1[[#This Row],[ISR RET]],0)</f>
        <v>0</v>
      </c>
      <c r="P2755" t="str">
        <f>FIXED(Tabla1[[#This Row],[IVA RET]],0)</f>
        <v>0</v>
      </c>
      <c r="R2755" s="35">
        <f>Tabla1[[#This Row],[TASA 16]]*16%</f>
        <v>0</v>
      </c>
    </row>
    <row r="2756" spans="2:20" x14ac:dyDescent="0.25">
      <c r="B2756" t="str">
        <f>'[1]210 Y RFC'!A2756</f>
        <v>DIPS730807JE1</v>
      </c>
      <c r="C2756" t="str">
        <f>'[1]210 Y RFC'!B2756</f>
        <v>210-2753</v>
      </c>
      <c r="D2756" t="str">
        <f>'[1]210 Y RFC'!C2756</f>
        <v>DIAZ PIÑA SERGIO</v>
      </c>
      <c r="E2756" s="28">
        <f>SUMIFS(Tabla16[TASA 16],Tabla16[NUM],Tabla1[[#This Row],[CODIGO]])</f>
        <v>0</v>
      </c>
      <c r="F2756" s="28">
        <f>SUMIFS(Tabla16[TASA 0%],Tabla16[NUM],Tabla1[[#This Row],[CODIGO]])</f>
        <v>0</v>
      </c>
      <c r="G2756" s="28">
        <f>SUMIFS(Tabla16[[EXENTO ]],Tabla16[NUM],Tabla1[[#This Row],[CODIGO]])</f>
        <v>0</v>
      </c>
      <c r="H2756" s="28">
        <f>SUMIFS(Tabla16[IVA],Tabla16[NUM],Tabla1[[#This Row],[CODIGO]])</f>
        <v>0</v>
      </c>
      <c r="I2756" s="28">
        <f>SUMIFS(Tabla16[ISR RET.],Tabla16[NUM],Tabla1[[#This Row],[CODIGO]])</f>
        <v>0</v>
      </c>
      <c r="J2756" s="28">
        <f>SUMIFS(Tabla16[IVA RET.],Tabla16[NUM],Tabla1[[#This Row],[CODIGO]])</f>
        <v>0</v>
      </c>
      <c r="K2756" t="str">
        <f>FIXED(Tabla1[[#This Row],[TASA 16%]],0)</f>
        <v>0</v>
      </c>
      <c r="L2756" t="str">
        <f>FIXED(Tabla1[[#This Row],[TASA 0%]],0)</f>
        <v>0</v>
      </c>
      <c r="M2756" t="str">
        <f>FIXED(Tabla1[[#This Row],[TASA EXE.]],0)</f>
        <v>0</v>
      </c>
      <c r="N2756" t="str">
        <f>FIXED(Tabla1[[#This Row],[IVA]],0)</f>
        <v>0</v>
      </c>
      <c r="O2756" t="str">
        <f>FIXED(Tabla1[[#This Row],[ISR RET]],0)</f>
        <v>0</v>
      </c>
      <c r="P2756" t="str">
        <f>FIXED(Tabla1[[#This Row],[IVA RET]],0)</f>
        <v>0</v>
      </c>
      <c r="R2756" s="35">
        <f>Tabla1[[#This Row],[TASA 16]]*16%</f>
        <v>0</v>
      </c>
    </row>
    <row r="2757" spans="2:20" x14ac:dyDescent="0.25">
      <c r="B2757" t="str">
        <f>'[1]210 Y RFC'!A2757</f>
        <v>BESR650401VD1</v>
      </c>
      <c r="C2757" t="str">
        <f>'[1]210 Y RFC'!B2757</f>
        <v>210-2754</v>
      </c>
      <c r="D2757" t="str">
        <f>'[1]210 Y RFC'!C2757</f>
        <v>BERRUETA SORIANO RAFAEL</v>
      </c>
      <c r="E2757" s="28">
        <f>SUMIFS(Tabla16[TASA 16],Tabla16[NUM],Tabla1[[#This Row],[CODIGO]])</f>
        <v>0</v>
      </c>
      <c r="F2757" s="28">
        <f>SUMIFS(Tabla16[TASA 0%],Tabla16[NUM],Tabla1[[#This Row],[CODIGO]])</f>
        <v>0</v>
      </c>
      <c r="G2757" s="28">
        <f>SUMIFS(Tabla16[[EXENTO ]],Tabla16[NUM],Tabla1[[#This Row],[CODIGO]])</f>
        <v>0</v>
      </c>
      <c r="H2757" s="28">
        <f>SUMIFS(Tabla16[IVA],Tabla16[NUM],Tabla1[[#This Row],[CODIGO]])</f>
        <v>0</v>
      </c>
      <c r="I2757" s="28">
        <f>SUMIFS(Tabla16[ISR RET.],Tabla16[NUM],Tabla1[[#This Row],[CODIGO]])</f>
        <v>0</v>
      </c>
      <c r="J2757" s="28">
        <f>SUMIFS(Tabla16[IVA RET.],Tabla16[NUM],Tabla1[[#This Row],[CODIGO]])</f>
        <v>0</v>
      </c>
      <c r="K2757" t="str">
        <f>FIXED(Tabla1[[#This Row],[TASA 16%]],0)</f>
        <v>0</v>
      </c>
      <c r="L2757" t="str">
        <f>FIXED(Tabla1[[#This Row],[TASA 0%]],0)</f>
        <v>0</v>
      </c>
      <c r="M2757" t="str">
        <f>FIXED(Tabla1[[#This Row],[TASA EXE.]],0)</f>
        <v>0</v>
      </c>
      <c r="N2757" t="str">
        <f>FIXED(Tabla1[[#This Row],[IVA]],0)</f>
        <v>0</v>
      </c>
      <c r="O2757" t="str">
        <f>FIXED(Tabla1[[#This Row],[ISR RET]],0)</f>
        <v>0</v>
      </c>
      <c r="P2757" t="str">
        <f>FIXED(Tabla1[[#This Row],[IVA RET]],0)</f>
        <v>0</v>
      </c>
      <c r="R2757" s="35">
        <f>Tabla1[[#This Row],[TASA 16]]*16%</f>
        <v>0</v>
      </c>
    </row>
    <row r="2758" spans="2:20" x14ac:dyDescent="0.25">
      <c r="B2758" t="str">
        <f>'[1]210 Y RFC'!A2758</f>
        <v>COAS850212HJ7</v>
      </c>
      <c r="C2758" t="str">
        <f>'[1]210 Y RFC'!B2758</f>
        <v>210-2755</v>
      </c>
      <c r="D2758" t="str">
        <f>'[1]210 Y RFC'!C2758</f>
        <v>CORNEJO ACEVES SERGIO</v>
      </c>
      <c r="E2758" s="28">
        <f>SUMIFS(Tabla16[TASA 16],Tabla16[NUM],Tabla1[[#This Row],[CODIGO]])</f>
        <v>0</v>
      </c>
      <c r="F2758" s="28">
        <f>SUMIFS(Tabla16[TASA 0%],Tabla16[NUM],Tabla1[[#This Row],[CODIGO]])</f>
        <v>0</v>
      </c>
      <c r="G2758" s="28">
        <f>SUMIFS(Tabla16[[EXENTO ]],Tabla16[NUM],Tabla1[[#This Row],[CODIGO]])</f>
        <v>0</v>
      </c>
      <c r="H2758" s="28">
        <f>SUMIFS(Tabla16[IVA],Tabla16[NUM],Tabla1[[#This Row],[CODIGO]])</f>
        <v>0</v>
      </c>
      <c r="I2758" s="28">
        <f>SUMIFS(Tabla16[ISR RET.],Tabla16[NUM],Tabla1[[#This Row],[CODIGO]])</f>
        <v>0</v>
      </c>
      <c r="J2758" s="28">
        <f>SUMIFS(Tabla16[IVA RET.],Tabla16[NUM],Tabla1[[#This Row],[CODIGO]])</f>
        <v>0</v>
      </c>
      <c r="K2758" t="str">
        <f>FIXED(Tabla1[[#This Row],[TASA 16%]],0)</f>
        <v>0</v>
      </c>
      <c r="L2758" t="str">
        <f>FIXED(Tabla1[[#This Row],[TASA 0%]],0)</f>
        <v>0</v>
      </c>
      <c r="M2758" t="str">
        <f>FIXED(Tabla1[[#This Row],[TASA EXE.]],0)</f>
        <v>0</v>
      </c>
      <c r="N2758" t="str">
        <f>FIXED(Tabla1[[#This Row],[IVA]],0)</f>
        <v>0</v>
      </c>
      <c r="O2758" t="str">
        <f>FIXED(Tabla1[[#This Row],[ISR RET]],0)</f>
        <v>0</v>
      </c>
      <c r="P2758" t="str">
        <f>FIXED(Tabla1[[#This Row],[IVA RET]],0)</f>
        <v>0</v>
      </c>
      <c r="R2758" s="35">
        <f>Tabla1[[#This Row],[TASA 16]]*16%</f>
        <v>0</v>
      </c>
      <c r="T2758" s="67"/>
    </row>
    <row r="2759" spans="2:20" x14ac:dyDescent="0.25">
      <c r="B2759" t="str">
        <f>'[1]210 Y RFC'!A2759</f>
        <v>UCM100730NX0</v>
      </c>
      <c r="C2759" t="str">
        <f>'[1]210 Y RFC'!B2759</f>
        <v>210-2756</v>
      </c>
      <c r="D2759" t="str">
        <f>'[1]210 Y RFC'!C2759</f>
        <v>US COTTON MEXICO S DE RL DE CV</v>
      </c>
      <c r="E2759" s="28">
        <f>SUMIFS(Tabla16[TASA 16],Tabla16[NUM],Tabla1[[#This Row],[CODIGO]])</f>
        <v>0</v>
      </c>
      <c r="F2759" s="28">
        <f>SUMIFS(Tabla16[TASA 0%],Tabla16[NUM],Tabla1[[#This Row],[CODIGO]])</f>
        <v>0</v>
      </c>
      <c r="G2759" s="28">
        <f>SUMIFS(Tabla16[[EXENTO ]],Tabla16[NUM],Tabla1[[#This Row],[CODIGO]])</f>
        <v>0</v>
      </c>
      <c r="H2759" s="28">
        <f>SUMIFS(Tabla16[IVA],Tabla16[NUM],Tabla1[[#This Row],[CODIGO]])</f>
        <v>0</v>
      </c>
      <c r="I2759" s="28">
        <f>SUMIFS(Tabla16[ISR RET.],Tabla16[NUM],Tabla1[[#This Row],[CODIGO]])</f>
        <v>0</v>
      </c>
      <c r="J2759" s="28">
        <f>SUMIFS(Tabla16[IVA RET.],Tabla16[NUM],Tabla1[[#This Row],[CODIGO]])</f>
        <v>0</v>
      </c>
      <c r="K2759" t="str">
        <f>FIXED(Tabla1[[#This Row],[TASA 16%]],0)</f>
        <v>0</v>
      </c>
      <c r="L2759" t="str">
        <f>FIXED(Tabla1[[#This Row],[TASA 0%]],0)</f>
        <v>0</v>
      </c>
      <c r="M2759" t="str">
        <f>FIXED(Tabla1[[#This Row],[TASA EXE.]],0)</f>
        <v>0</v>
      </c>
      <c r="N2759" t="str">
        <f>FIXED(Tabla1[[#This Row],[IVA]],0)</f>
        <v>0</v>
      </c>
      <c r="O2759" t="str">
        <f>FIXED(Tabla1[[#This Row],[ISR RET]],0)</f>
        <v>0</v>
      </c>
      <c r="P2759" t="str">
        <f>FIXED(Tabla1[[#This Row],[IVA RET]],0)</f>
        <v>0</v>
      </c>
      <c r="R2759" s="35">
        <f>Tabla1[[#This Row],[TASA 16]]*16%</f>
        <v>0</v>
      </c>
    </row>
    <row r="2760" spans="2:20" x14ac:dyDescent="0.25">
      <c r="B2760" t="str">
        <f>'[1]210 Y RFC'!A2760</f>
        <v>LEAJ781216BP0</v>
      </c>
      <c r="C2760" t="str">
        <f>'[1]210 Y RFC'!B2760</f>
        <v>210-2757</v>
      </c>
      <c r="D2760" t="str">
        <f>'[1]210 Y RFC'!C2760</f>
        <v>LEON AGUAYO JUANA</v>
      </c>
      <c r="E2760" s="28">
        <f>SUMIFS(Tabla16[TASA 16],Tabla16[NUM],Tabla1[[#This Row],[CODIGO]])</f>
        <v>0</v>
      </c>
      <c r="F2760" s="28">
        <f>SUMIFS(Tabla16[TASA 0%],Tabla16[NUM],Tabla1[[#This Row],[CODIGO]])</f>
        <v>0</v>
      </c>
      <c r="G2760" s="28">
        <f>SUMIFS(Tabla16[[EXENTO ]],Tabla16[NUM],Tabla1[[#This Row],[CODIGO]])</f>
        <v>0</v>
      </c>
      <c r="H2760" s="28">
        <f>SUMIFS(Tabla16[IVA],Tabla16[NUM],Tabla1[[#This Row],[CODIGO]])</f>
        <v>0</v>
      </c>
      <c r="I2760" s="28">
        <f>SUMIFS(Tabla16[ISR RET.],Tabla16[NUM],Tabla1[[#This Row],[CODIGO]])</f>
        <v>0</v>
      </c>
      <c r="J2760" s="28">
        <f>SUMIFS(Tabla16[IVA RET.],Tabla16[NUM],Tabla1[[#This Row],[CODIGO]])</f>
        <v>0</v>
      </c>
      <c r="K2760" t="str">
        <f>FIXED(Tabla1[[#This Row],[TASA 16%]],0)</f>
        <v>0</v>
      </c>
      <c r="L2760" t="str">
        <f>FIXED(Tabla1[[#This Row],[TASA 0%]],0)</f>
        <v>0</v>
      </c>
      <c r="M2760" t="str">
        <f>FIXED(Tabla1[[#This Row],[TASA EXE.]],0)</f>
        <v>0</v>
      </c>
      <c r="N2760" t="str">
        <f>FIXED(Tabla1[[#This Row],[IVA]],0)</f>
        <v>0</v>
      </c>
      <c r="O2760" t="str">
        <f>FIXED(Tabla1[[#This Row],[ISR RET]],0)</f>
        <v>0</v>
      </c>
      <c r="P2760" t="str">
        <f>FIXED(Tabla1[[#This Row],[IVA RET]],0)</f>
        <v>0</v>
      </c>
      <c r="R2760" s="35">
        <f>Tabla1[[#This Row],[TASA 16]]*16%</f>
        <v>0</v>
      </c>
    </row>
    <row r="2761" spans="2:20" x14ac:dyDescent="0.25">
      <c r="B2761" t="str">
        <f>'[1]210 Y RFC'!A2761</f>
        <v>LOCI731022F97</v>
      </c>
      <c r="C2761" t="str">
        <f>'[1]210 Y RFC'!B2761</f>
        <v>210-2758</v>
      </c>
      <c r="D2761" t="str">
        <f>'[1]210 Y RFC'!C2761</f>
        <v>LOZANO CRUZ IMELDA</v>
      </c>
      <c r="E2761" s="28">
        <f>SUMIFS(Tabla16[TASA 16],Tabla16[NUM],Tabla1[[#This Row],[CODIGO]])</f>
        <v>0</v>
      </c>
      <c r="F2761" s="28">
        <f>SUMIFS(Tabla16[TASA 0%],Tabla16[NUM],Tabla1[[#This Row],[CODIGO]])</f>
        <v>0</v>
      </c>
      <c r="G2761" s="28">
        <f>SUMIFS(Tabla16[[EXENTO ]],Tabla16[NUM],Tabla1[[#This Row],[CODIGO]])</f>
        <v>0</v>
      </c>
      <c r="H2761" s="28">
        <f>SUMIFS(Tabla16[IVA],Tabla16[NUM],Tabla1[[#This Row],[CODIGO]])</f>
        <v>0</v>
      </c>
      <c r="I2761" s="28">
        <f>SUMIFS(Tabla16[ISR RET.],Tabla16[NUM],Tabla1[[#This Row],[CODIGO]])</f>
        <v>0</v>
      </c>
      <c r="J2761" s="28">
        <f>SUMIFS(Tabla16[IVA RET.],Tabla16[NUM],Tabla1[[#This Row],[CODIGO]])</f>
        <v>0</v>
      </c>
      <c r="K2761" t="str">
        <f>FIXED(Tabla1[[#This Row],[TASA 16%]],0)</f>
        <v>0</v>
      </c>
      <c r="L2761" t="str">
        <f>FIXED(Tabla1[[#This Row],[TASA 0%]],0)</f>
        <v>0</v>
      </c>
      <c r="M2761" t="str">
        <f>FIXED(Tabla1[[#This Row],[TASA EXE.]],0)</f>
        <v>0</v>
      </c>
      <c r="N2761" t="str">
        <f>FIXED(Tabla1[[#This Row],[IVA]],0)</f>
        <v>0</v>
      </c>
      <c r="O2761" t="str">
        <f>FIXED(Tabla1[[#This Row],[ISR RET]],0)</f>
        <v>0</v>
      </c>
      <c r="P2761" t="str">
        <f>FIXED(Tabla1[[#This Row],[IVA RET]],0)</f>
        <v>0</v>
      </c>
      <c r="R2761" s="35">
        <f>Tabla1[[#This Row],[TASA 16]]*16%</f>
        <v>0</v>
      </c>
    </row>
    <row r="2762" spans="2:20" x14ac:dyDescent="0.25">
      <c r="B2762" t="str">
        <f>'[1]210 Y RFC'!A2762</f>
        <v>OOCH7312064X7</v>
      </c>
      <c r="C2762" t="str">
        <f>'[1]210 Y RFC'!B2762</f>
        <v>210-2759</v>
      </c>
      <c r="D2762" t="str">
        <f>'[1]210 Y RFC'!C2762</f>
        <v>OROZCO CASTELLANOS HECTOR RAUL</v>
      </c>
      <c r="E2762" s="28">
        <f>SUMIFS(Tabla16[TASA 16],Tabla16[NUM],Tabla1[[#This Row],[CODIGO]])</f>
        <v>0</v>
      </c>
      <c r="F2762" s="28">
        <f>SUMIFS(Tabla16[TASA 0%],Tabla16[NUM],Tabla1[[#This Row],[CODIGO]])</f>
        <v>0</v>
      </c>
      <c r="G2762" s="28">
        <f>SUMIFS(Tabla16[[EXENTO ]],Tabla16[NUM],Tabla1[[#This Row],[CODIGO]])</f>
        <v>0</v>
      </c>
      <c r="H2762" s="28">
        <f>SUMIFS(Tabla16[IVA],Tabla16[NUM],Tabla1[[#This Row],[CODIGO]])</f>
        <v>0</v>
      </c>
      <c r="I2762" s="28">
        <f>SUMIFS(Tabla16[ISR RET.],Tabla16[NUM],Tabla1[[#This Row],[CODIGO]])</f>
        <v>0</v>
      </c>
      <c r="J2762" s="28">
        <f>SUMIFS(Tabla16[IVA RET.],Tabla16[NUM],Tabla1[[#This Row],[CODIGO]])</f>
        <v>0</v>
      </c>
      <c r="K2762" t="str">
        <f>FIXED(Tabla1[[#This Row],[TASA 16%]],0)</f>
        <v>0</v>
      </c>
      <c r="L2762" t="str">
        <f>FIXED(Tabla1[[#This Row],[TASA 0%]],0)</f>
        <v>0</v>
      </c>
      <c r="M2762" t="str">
        <f>FIXED(Tabla1[[#This Row],[TASA EXE.]],0)</f>
        <v>0</v>
      </c>
      <c r="N2762" t="str">
        <f>FIXED(Tabla1[[#This Row],[IVA]],0)</f>
        <v>0</v>
      </c>
      <c r="O2762" t="str">
        <f>FIXED(Tabla1[[#This Row],[ISR RET]],0)</f>
        <v>0</v>
      </c>
      <c r="P2762" t="str">
        <f>FIXED(Tabla1[[#This Row],[IVA RET]],0)</f>
        <v>0</v>
      </c>
      <c r="R2762" s="35">
        <f>Tabla1[[#This Row],[TASA 16]]*16%</f>
        <v>0</v>
      </c>
    </row>
    <row r="2763" spans="2:20" x14ac:dyDescent="0.25">
      <c r="B2763" t="str">
        <f>'[1]210 Y RFC'!A2763</f>
        <v>MPS140820FH8</v>
      </c>
      <c r="C2763" t="str">
        <f>'[1]210 Y RFC'!B2763</f>
        <v>210-2760</v>
      </c>
      <c r="D2763" t="str">
        <f>'[1]210 Y RFC'!C2763</f>
        <v>MUNDUS PRODUCTS SA DE CV</v>
      </c>
      <c r="E2763" s="28">
        <f>SUMIFS(Tabla16[TASA 16],Tabla16[NUM],Tabla1[[#This Row],[CODIGO]])</f>
        <v>0</v>
      </c>
      <c r="F2763" s="28">
        <f>SUMIFS(Tabla16[TASA 0%],Tabla16[NUM],Tabla1[[#This Row],[CODIGO]])</f>
        <v>0</v>
      </c>
      <c r="G2763" s="28">
        <f>SUMIFS(Tabla16[[EXENTO ]],Tabla16[NUM],Tabla1[[#This Row],[CODIGO]])</f>
        <v>0</v>
      </c>
      <c r="H2763" s="28">
        <f>SUMIFS(Tabla16[IVA],Tabla16[NUM],Tabla1[[#This Row],[CODIGO]])</f>
        <v>0</v>
      </c>
      <c r="I2763" s="28">
        <f>SUMIFS(Tabla16[ISR RET.],Tabla16[NUM],Tabla1[[#This Row],[CODIGO]])</f>
        <v>0</v>
      </c>
      <c r="J2763" s="28">
        <f>SUMIFS(Tabla16[IVA RET.],Tabla16[NUM],Tabla1[[#This Row],[CODIGO]])</f>
        <v>0</v>
      </c>
      <c r="K2763" t="str">
        <f>FIXED(Tabla1[[#This Row],[TASA 16%]],0)</f>
        <v>0</v>
      </c>
      <c r="L2763" t="str">
        <f>FIXED(Tabla1[[#This Row],[TASA 0%]],0)</f>
        <v>0</v>
      </c>
      <c r="M2763" t="str">
        <f>FIXED(Tabla1[[#This Row],[TASA EXE.]],0)</f>
        <v>0</v>
      </c>
      <c r="N2763" t="str">
        <f>FIXED(Tabla1[[#This Row],[IVA]],0)</f>
        <v>0</v>
      </c>
      <c r="O2763" t="str">
        <f>FIXED(Tabla1[[#This Row],[ISR RET]],0)</f>
        <v>0</v>
      </c>
      <c r="P2763" t="str">
        <f>FIXED(Tabla1[[#This Row],[IVA RET]],0)</f>
        <v>0</v>
      </c>
      <c r="R2763" s="35">
        <f>Tabla1[[#This Row],[TASA 16]]*16%</f>
        <v>0</v>
      </c>
    </row>
    <row r="2764" spans="2:20" x14ac:dyDescent="0.25">
      <c r="B2764" t="str">
        <f>'[1]210 Y RFC'!A2764</f>
        <v>CIC911023DS8</v>
      </c>
      <c r="C2764" t="str">
        <f>'[1]210 Y RFC'!B2764</f>
        <v>210-2761</v>
      </c>
      <c r="D2764" t="str">
        <f>'[1]210 Y RFC'!C2764</f>
        <v>CENTRO INTERNACIONAL DE COSMIATRIA SAPI DE CV</v>
      </c>
      <c r="E2764" s="28">
        <f>SUMIFS(Tabla16[TASA 16],Tabla16[NUM],Tabla1[[#This Row],[CODIGO]])</f>
        <v>0</v>
      </c>
      <c r="F2764" s="28">
        <f>SUMIFS(Tabla16[TASA 0%],Tabla16[NUM],Tabla1[[#This Row],[CODIGO]])</f>
        <v>0</v>
      </c>
      <c r="G2764" s="28">
        <f>SUMIFS(Tabla16[[EXENTO ]],Tabla16[NUM],Tabla1[[#This Row],[CODIGO]])</f>
        <v>0</v>
      </c>
      <c r="H2764" s="28">
        <f>SUMIFS(Tabla16[IVA],Tabla16[NUM],Tabla1[[#This Row],[CODIGO]])</f>
        <v>0</v>
      </c>
      <c r="I2764" s="28">
        <f>SUMIFS(Tabla16[ISR RET.],Tabla16[NUM],Tabla1[[#This Row],[CODIGO]])</f>
        <v>0</v>
      </c>
      <c r="J2764" s="28">
        <f>SUMIFS(Tabla16[IVA RET.],Tabla16[NUM],Tabla1[[#This Row],[CODIGO]])</f>
        <v>0</v>
      </c>
      <c r="K2764" t="str">
        <f>FIXED(Tabla1[[#This Row],[TASA 16%]],0)</f>
        <v>0</v>
      </c>
      <c r="L2764" t="str">
        <f>FIXED(Tabla1[[#This Row],[TASA 0%]],0)</f>
        <v>0</v>
      </c>
      <c r="M2764" t="str">
        <f>FIXED(Tabla1[[#This Row],[TASA EXE.]],0)</f>
        <v>0</v>
      </c>
      <c r="N2764" t="str">
        <f>FIXED(Tabla1[[#This Row],[IVA]],0)</f>
        <v>0</v>
      </c>
      <c r="O2764" t="str">
        <f>FIXED(Tabla1[[#This Row],[ISR RET]],0)</f>
        <v>0</v>
      </c>
      <c r="P2764" t="str">
        <f>FIXED(Tabla1[[#This Row],[IVA RET]],0)</f>
        <v>0</v>
      </c>
      <c r="R2764" s="35">
        <f>Tabla1[[#This Row],[TASA 16]]*16%</f>
        <v>0</v>
      </c>
    </row>
    <row r="2765" spans="2:20" x14ac:dyDescent="0.25">
      <c r="B2765" t="str">
        <f>'[1]210 Y RFC'!A2765</f>
        <v>FFU130426K86</v>
      </c>
      <c r="C2765" t="str">
        <f>'[1]210 Y RFC'!B2765</f>
        <v>210-2762</v>
      </c>
      <c r="D2765" t="str">
        <f>'[1]210 Y RFC'!C2765</f>
        <v>FARMACEUTICA FULLE SA DE CV</v>
      </c>
      <c r="E2765" s="28">
        <f>SUMIFS(Tabla16[TASA 16],Tabla16[NUM],Tabla1[[#This Row],[CODIGO]])</f>
        <v>0</v>
      </c>
      <c r="F2765" s="28">
        <f>SUMIFS(Tabla16[TASA 0%],Tabla16[NUM],Tabla1[[#This Row],[CODIGO]])</f>
        <v>0</v>
      </c>
      <c r="G2765" s="28">
        <f>SUMIFS(Tabla16[[EXENTO ]],Tabla16[NUM],Tabla1[[#This Row],[CODIGO]])</f>
        <v>0</v>
      </c>
      <c r="H2765" s="28">
        <f>SUMIFS(Tabla16[IVA],Tabla16[NUM],Tabla1[[#This Row],[CODIGO]])</f>
        <v>0</v>
      </c>
      <c r="I2765" s="28">
        <f>SUMIFS(Tabla16[ISR RET.],Tabla16[NUM],Tabla1[[#This Row],[CODIGO]])</f>
        <v>0</v>
      </c>
      <c r="J2765" s="28">
        <f>SUMIFS(Tabla16[IVA RET.],Tabla16[NUM],Tabla1[[#This Row],[CODIGO]])</f>
        <v>0</v>
      </c>
      <c r="K2765" t="str">
        <f>FIXED(Tabla1[[#This Row],[TASA 16%]],0)</f>
        <v>0</v>
      </c>
      <c r="L2765" t="str">
        <f>FIXED(Tabla1[[#This Row],[TASA 0%]],0)</f>
        <v>0</v>
      </c>
      <c r="M2765" t="str">
        <f>FIXED(Tabla1[[#This Row],[TASA EXE.]],0)</f>
        <v>0</v>
      </c>
      <c r="N2765" t="str">
        <f>FIXED(Tabla1[[#This Row],[IVA]],0)</f>
        <v>0</v>
      </c>
      <c r="O2765" t="str">
        <f>FIXED(Tabla1[[#This Row],[ISR RET]],0)</f>
        <v>0</v>
      </c>
      <c r="P2765" t="str">
        <f>FIXED(Tabla1[[#This Row],[IVA RET]],0)</f>
        <v>0</v>
      </c>
      <c r="R2765" s="35">
        <f>Tabla1[[#This Row],[TASA 16]]*16%</f>
        <v>0</v>
      </c>
    </row>
    <row r="2766" spans="2:20" x14ac:dyDescent="0.25">
      <c r="B2766" t="str">
        <f>'[1]210 Y RFC'!A2766</f>
        <v>AEJM850719A72</v>
      </c>
      <c r="C2766" t="str">
        <f>'[1]210 Y RFC'!B2766</f>
        <v>210-2763</v>
      </c>
      <c r="D2766" t="str">
        <f>'[1]210 Y RFC'!C2766</f>
        <v>ARREOLA JAUREGUI JOSE MANUEL</v>
      </c>
      <c r="E2766" s="28">
        <f>SUMIFS(Tabla16[TASA 16],Tabla16[NUM],Tabla1[[#This Row],[CODIGO]])</f>
        <v>0</v>
      </c>
      <c r="F2766" s="28">
        <f>SUMIFS(Tabla16[TASA 0%],Tabla16[NUM],Tabla1[[#This Row],[CODIGO]])</f>
        <v>0</v>
      </c>
      <c r="G2766" s="28">
        <f>SUMIFS(Tabla16[[EXENTO ]],Tabla16[NUM],Tabla1[[#This Row],[CODIGO]])</f>
        <v>0</v>
      </c>
      <c r="H2766" s="28">
        <f>SUMIFS(Tabla16[IVA],Tabla16[NUM],Tabla1[[#This Row],[CODIGO]])</f>
        <v>0</v>
      </c>
      <c r="I2766" s="28">
        <f>SUMIFS(Tabla16[ISR RET.],Tabla16[NUM],Tabla1[[#This Row],[CODIGO]])</f>
        <v>0</v>
      </c>
      <c r="J2766" s="28">
        <f>SUMIFS(Tabla16[IVA RET.],Tabla16[NUM],Tabla1[[#This Row],[CODIGO]])</f>
        <v>0</v>
      </c>
      <c r="K2766" t="str">
        <f>FIXED(Tabla1[[#This Row],[TASA 16%]],0)</f>
        <v>0</v>
      </c>
      <c r="L2766" t="str">
        <f>FIXED(Tabla1[[#This Row],[TASA 0%]],0)</f>
        <v>0</v>
      </c>
      <c r="M2766" t="str">
        <f>FIXED(Tabla1[[#This Row],[TASA EXE.]],0)</f>
        <v>0</v>
      </c>
      <c r="N2766" t="str">
        <f>FIXED(Tabla1[[#This Row],[IVA]],0)</f>
        <v>0</v>
      </c>
      <c r="O2766" t="str">
        <f>FIXED(Tabla1[[#This Row],[ISR RET]],0)</f>
        <v>0</v>
      </c>
      <c r="P2766" t="str">
        <f>FIXED(Tabla1[[#This Row],[IVA RET]],0)</f>
        <v>0</v>
      </c>
      <c r="R2766" s="35">
        <f>Tabla1[[#This Row],[TASA 16]]*16%</f>
        <v>0</v>
      </c>
    </row>
    <row r="2767" spans="2:20" x14ac:dyDescent="0.25">
      <c r="B2767" t="str">
        <f>'[1]210 Y RFC'!A2767</f>
        <v>THE130522GR0</v>
      </c>
      <c r="C2767" t="str">
        <f>'[1]210 Y RFC'!B2767</f>
        <v>210-2764</v>
      </c>
      <c r="D2767" t="str">
        <f>'[1]210 Y RFC'!C2767</f>
        <v>TEQUILERA LA HERENCIA S DE RL DE CV</v>
      </c>
      <c r="E2767" s="28">
        <f>SUMIFS(Tabla16[TASA 16],Tabla16[NUM],Tabla1[[#This Row],[CODIGO]])</f>
        <v>0</v>
      </c>
      <c r="F2767" s="28">
        <f>SUMIFS(Tabla16[TASA 0%],Tabla16[NUM],Tabla1[[#This Row],[CODIGO]])</f>
        <v>0</v>
      </c>
      <c r="G2767" s="28">
        <f>SUMIFS(Tabla16[[EXENTO ]],Tabla16[NUM],Tabla1[[#This Row],[CODIGO]])</f>
        <v>0</v>
      </c>
      <c r="H2767" s="28">
        <f>SUMIFS(Tabla16[IVA],Tabla16[NUM],Tabla1[[#This Row],[CODIGO]])</f>
        <v>0</v>
      </c>
      <c r="I2767" s="28">
        <f>SUMIFS(Tabla16[ISR RET.],Tabla16[NUM],Tabla1[[#This Row],[CODIGO]])</f>
        <v>0</v>
      </c>
      <c r="J2767" s="28">
        <f>SUMIFS(Tabla16[IVA RET.],Tabla16[NUM],Tabla1[[#This Row],[CODIGO]])</f>
        <v>0</v>
      </c>
      <c r="K2767" t="str">
        <f>FIXED(Tabla1[[#This Row],[TASA 16%]],0)</f>
        <v>0</v>
      </c>
      <c r="L2767" t="str">
        <f>FIXED(Tabla1[[#This Row],[TASA 0%]],0)</f>
        <v>0</v>
      </c>
      <c r="M2767" t="str">
        <f>FIXED(Tabla1[[#This Row],[TASA EXE.]],0)</f>
        <v>0</v>
      </c>
      <c r="N2767" t="str">
        <f>FIXED(Tabla1[[#This Row],[IVA]],0)</f>
        <v>0</v>
      </c>
      <c r="O2767" t="str">
        <f>FIXED(Tabla1[[#This Row],[ISR RET]],0)</f>
        <v>0</v>
      </c>
      <c r="P2767" t="str">
        <f>FIXED(Tabla1[[#This Row],[IVA RET]],0)</f>
        <v>0</v>
      </c>
      <c r="R2767" s="35">
        <f>Tabla1[[#This Row],[TASA 16]]*16%</f>
        <v>0</v>
      </c>
      <c r="T2767" s="67"/>
    </row>
    <row r="2768" spans="2:20" x14ac:dyDescent="0.25">
      <c r="B2768" t="str">
        <f>'[1]210 Y RFC'!A2768</f>
        <v>LCC920312424</v>
      </c>
      <c r="C2768" t="str">
        <f>'[1]210 Y RFC'!B2768</f>
        <v>210-2765</v>
      </c>
      <c r="D2768" t="str">
        <f>'[1]210 Y RFC'!C2768</f>
        <v>LABORATORIOS CLINIC SA DE CV</v>
      </c>
      <c r="E2768" s="28">
        <f>SUMIFS(Tabla16[TASA 16],Tabla16[NUM],Tabla1[[#This Row],[CODIGO]])</f>
        <v>46164</v>
      </c>
      <c r="F2768" s="28">
        <f>SUMIFS(Tabla16[TASA 0%],Tabla16[NUM],Tabla1[[#This Row],[CODIGO]])</f>
        <v>0</v>
      </c>
      <c r="G2768" s="28">
        <f>SUMIFS(Tabla16[[EXENTO ]],Tabla16[NUM],Tabla1[[#This Row],[CODIGO]])</f>
        <v>0</v>
      </c>
      <c r="H2768" s="28">
        <f>SUMIFS(Tabla16[IVA],Tabla16[NUM],Tabla1[[#This Row],[CODIGO]])</f>
        <v>7386.24</v>
      </c>
      <c r="I2768" s="28">
        <f>SUMIFS(Tabla16[ISR RET.],Tabla16[NUM],Tabla1[[#This Row],[CODIGO]])</f>
        <v>0</v>
      </c>
      <c r="J2768" s="28">
        <f>SUMIFS(Tabla16[IVA RET.],Tabla16[NUM],Tabla1[[#This Row],[CODIGO]])</f>
        <v>0</v>
      </c>
      <c r="K2768" t="str">
        <f>FIXED(Tabla1[[#This Row],[TASA 16%]],0)</f>
        <v>46,164</v>
      </c>
      <c r="L2768" t="str">
        <f>FIXED(Tabla1[[#This Row],[TASA 0%]],0)</f>
        <v>0</v>
      </c>
      <c r="M2768" t="str">
        <f>FIXED(Tabla1[[#This Row],[TASA EXE.]],0)</f>
        <v>0</v>
      </c>
      <c r="N2768" t="str">
        <f>FIXED(Tabla1[[#This Row],[IVA]],0)</f>
        <v>7,386</v>
      </c>
      <c r="O2768" t="str">
        <f>FIXED(Tabla1[[#This Row],[ISR RET]],0)</f>
        <v>0</v>
      </c>
      <c r="P2768" t="str">
        <f>FIXED(Tabla1[[#This Row],[IVA RET]],0)</f>
        <v>0</v>
      </c>
      <c r="R2768" s="35">
        <f>Tabla1[[#This Row],[TASA 16]]*16%</f>
        <v>7386.24</v>
      </c>
    </row>
    <row r="2769" spans="2:18" x14ac:dyDescent="0.25">
      <c r="B2769" t="str">
        <f>'[1]210 Y RFC'!A2769</f>
        <v>ARO860923TK0</v>
      </c>
      <c r="C2769" t="str">
        <f>'[1]210 Y RFC'!B2769</f>
        <v>210-2766</v>
      </c>
      <c r="D2769" t="str">
        <f>'[1]210 Y RFC'!C2769</f>
        <v>ALIMENTOS RAPIDOS DE OCCIDENTE S DE RL DE CV</v>
      </c>
      <c r="E2769" s="28">
        <f>SUMIFS(Tabla16[TASA 16],Tabla16[NUM],Tabla1[[#This Row],[CODIGO]])</f>
        <v>0</v>
      </c>
      <c r="F2769" s="28">
        <f>SUMIFS(Tabla16[TASA 0%],Tabla16[NUM],Tabla1[[#This Row],[CODIGO]])</f>
        <v>0</v>
      </c>
      <c r="G2769" s="28">
        <f>SUMIFS(Tabla16[[EXENTO ]],Tabla16[NUM],Tabla1[[#This Row],[CODIGO]])</f>
        <v>0</v>
      </c>
      <c r="H2769" s="28">
        <f>SUMIFS(Tabla16[IVA],Tabla16[NUM],Tabla1[[#This Row],[CODIGO]])</f>
        <v>0</v>
      </c>
      <c r="I2769" s="28">
        <f>SUMIFS(Tabla16[ISR RET.],Tabla16[NUM],Tabla1[[#This Row],[CODIGO]])</f>
        <v>0</v>
      </c>
      <c r="J2769" s="28">
        <f>SUMIFS(Tabla16[IVA RET.],Tabla16[NUM],Tabla1[[#This Row],[CODIGO]])</f>
        <v>0</v>
      </c>
      <c r="K2769" t="str">
        <f>FIXED(Tabla1[[#This Row],[TASA 16%]],0)</f>
        <v>0</v>
      </c>
      <c r="L2769" t="str">
        <f>FIXED(Tabla1[[#This Row],[TASA 0%]],0)</f>
        <v>0</v>
      </c>
      <c r="M2769" t="str">
        <f>FIXED(Tabla1[[#This Row],[TASA EXE.]],0)</f>
        <v>0</v>
      </c>
      <c r="N2769" t="str">
        <f>FIXED(Tabla1[[#This Row],[IVA]],0)</f>
        <v>0</v>
      </c>
      <c r="O2769" t="str">
        <f>FIXED(Tabla1[[#This Row],[ISR RET]],0)</f>
        <v>0</v>
      </c>
      <c r="P2769" t="str">
        <f>FIXED(Tabla1[[#This Row],[IVA RET]],0)</f>
        <v>0</v>
      </c>
      <c r="R2769" s="35">
        <f>Tabla1[[#This Row],[TASA 16]]*16%</f>
        <v>0</v>
      </c>
    </row>
    <row r="2770" spans="2:18" x14ac:dyDescent="0.25">
      <c r="B2770" t="str">
        <f>'[1]210 Y RFC'!A2770</f>
        <v>CAZC640331GJ0</v>
      </c>
      <c r="C2770" t="str">
        <f>'[1]210 Y RFC'!B2770</f>
        <v>210-2767</v>
      </c>
      <c r="D2770" t="str">
        <f>'[1]210 Y RFC'!C2770</f>
        <v>DEL CASTILLO ZAVALA CARLOS ANGEL</v>
      </c>
      <c r="E2770" s="28">
        <f>SUMIFS(Tabla16[TASA 16],Tabla16[NUM],Tabla1[[#This Row],[CODIGO]])</f>
        <v>0</v>
      </c>
      <c r="F2770" s="28">
        <f>SUMIFS(Tabla16[TASA 0%],Tabla16[NUM],Tabla1[[#This Row],[CODIGO]])</f>
        <v>0</v>
      </c>
      <c r="G2770" s="28">
        <f>SUMIFS(Tabla16[[EXENTO ]],Tabla16[NUM],Tabla1[[#This Row],[CODIGO]])</f>
        <v>0</v>
      </c>
      <c r="H2770" s="28">
        <f>SUMIFS(Tabla16[IVA],Tabla16[NUM],Tabla1[[#This Row],[CODIGO]])</f>
        <v>0</v>
      </c>
      <c r="I2770" s="28">
        <f>SUMIFS(Tabla16[ISR RET.],Tabla16[NUM],Tabla1[[#This Row],[CODIGO]])</f>
        <v>0</v>
      </c>
      <c r="J2770" s="28">
        <f>SUMIFS(Tabla16[IVA RET.],Tabla16[NUM],Tabla1[[#This Row],[CODIGO]])</f>
        <v>0</v>
      </c>
      <c r="K2770" t="str">
        <f>FIXED(Tabla1[[#This Row],[TASA 16%]],0)</f>
        <v>0</v>
      </c>
      <c r="L2770" t="str">
        <f>FIXED(Tabla1[[#This Row],[TASA 0%]],0)</f>
        <v>0</v>
      </c>
      <c r="M2770" t="str">
        <f>FIXED(Tabla1[[#This Row],[TASA EXE.]],0)</f>
        <v>0</v>
      </c>
      <c r="N2770" t="str">
        <f>FIXED(Tabla1[[#This Row],[IVA]],0)</f>
        <v>0</v>
      </c>
      <c r="O2770" t="str">
        <f>FIXED(Tabla1[[#This Row],[ISR RET]],0)</f>
        <v>0</v>
      </c>
      <c r="P2770" t="str">
        <f>FIXED(Tabla1[[#This Row],[IVA RET]],0)</f>
        <v>0</v>
      </c>
      <c r="R2770" s="35">
        <f>Tabla1[[#This Row],[TASA 16]]*16%</f>
        <v>0</v>
      </c>
    </row>
    <row r="2771" spans="2:18" x14ac:dyDescent="0.25">
      <c r="B2771" t="str">
        <f>'[1]210 Y RFC'!A2771</f>
        <v>B&amp;L8511142P7</v>
      </c>
      <c r="C2771" t="str">
        <f>'[1]210 Y RFC'!B2771</f>
        <v>210-2768</v>
      </c>
      <c r="D2771" t="str">
        <f>'[1]210 Y RFC'!C2771</f>
        <v>BAUSCH &amp; LOMB MEXICO SA DE CV</v>
      </c>
      <c r="E2771" s="28">
        <f>SUMIFS(Tabla16[TASA 16],Tabla16[NUM],Tabla1[[#This Row],[CODIGO]])</f>
        <v>0</v>
      </c>
      <c r="F2771" s="28">
        <f>SUMIFS(Tabla16[TASA 0%],Tabla16[NUM],Tabla1[[#This Row],[CODIGO]])</f>
        <v>33300</v>
      </c>
      <c r="G2771" s="28">
        <f>SUMIFS(Tabla16[[EXENTO ]],Tabla16[NUM],Tabla1[[#This Row],[CODIGO]])</f>
        <v>0</v>
      </c>
      <c r="H2771" s="28">
        <f>SUMIFS(Tabla16[IVA],Tabla16[NUM],Tabla1[[#This Row],[CODIGO]])</f>
        <v>0</v>
      </c>
      <c r="I2771" s="28">
        <f>SUMIFS(Tabla16[ISR RET.],Tabla16[NUM],Tabla1[[#This Row],[CODIGO]])</f>
        <v>0</v>
      </c>
      <c r="J2771" s="28">
        <f>SUMIFS(Tabla16[IVA RET.],Tabla16[NUM],Tabla1[[#This Row],[CODIGO]])</f>
        <v>0</v>
      </c>
      <c r="K2771" t="str">
        <f>FIXED(Tabla1[[#This Row],[TASA 16%]],0)</f>
        <v>0</v>
      </c>
      <c r="L2771" t="str">
        <f>FIXED(Tabla1[[#This Row],[TASA 0%]],0)</f>
        <v>33,300</v>
      </c>
      <c r="M2771" t="str">
        <f>FIXED(Tabla1[[#This Row],[TASA EXE.]],0)</f>
        <v>0</v>
      </c>
      <c r="N2771" t="str">
        <f>FIXED(Tabla1[[#This Row],[IVA]],0)</f>
        <v>0</v>
      </c>
      <c r="O2771" t="str">
        <f>FIXED(Tabla1[[#This Row],[ISR RET]],0)</f>
        <v>0</v>
      </c>
      <c r="P2771" t="str">
        <f>FIXED(Tabla1[[#This Row],[IVA RET]],0)</f>
        <v>0</v>
      </c>
      <c r="R2771" s="35">
        <f>Tabla1[[#This Row],[TASA 16]]*16%</f>
        <v>0</v>
      </c>
    </row>
    <row r="2772" spans="2:18" x14ac:dyDescent="0.25">
      <c r="B2772" t="str">
        <f>'[1]210 Y RFC'!A2772</f>
        <v>MAHF610822UL6</v>
      </c>
      <c r="C2772" t="str">
        <f>'[1]210 Y RFC'!B2772</f>
        <v>210-2769</v>
      </c>
      <c r="D2772" t="str">
        <f>'[1]210 Y RFC'!C2772</f>
        <v>MARTINEZ FERNANDO</v>
      </c>
      <c r="E2772" s="28">
        <f>SUMIFS(Tabla16[TASA 16],Tabla16[NUM],Tabla1[[#This Row],[CODIGO]])</f>
        <v>0</v>
      </c>
      <c r="F2772" s="28">
        <f>SUMIFS(Tabla16[TASA 0%],Tabla16[NUM],Tabla1[[#This Row],[CODIGO]])</f>
        <v>0</v>
      </c>
      <c r="G2772" s="28">
        <f>SUMIFS(Tabla16[[EXENTO ]],Tabla16[NUM],Tabla1[[#This Row],[CODIGO]])</f>
        <v>0</v>
      </c>
      <c r="H2772" s="28">
        <f>SUMIFS(Tabla16[IVA],Tabla16[NUM],Tabla1[[#This Row],[CODIGO]])</f>
        <v>0</v>
      </c>
      <c r="I2772" s="28">
        <f>SUMIFS(Tabla16[ISR RET.],Tabla16[NUM],Tabla1[[#This Row],[CODIGO]])</f>
        <v>0</v>
      </c>
      <c r="J2772" s="28">
        <f>SUMIFS(Tabla16[IVA RET.],Tabla16[NUM],Tabla1[[#This Row],[CODIGO]])</f>
        <v>0</v>
      </c>
      <c r="K2772" t="str">
        <f>FIXED(Tabla1[[#This Row],[TASA 16%]],0)</f>
        <v>0</v>
      </c>
      <c r="L2772" t="str">
        <f>FIXED(Tabla1[[#This Row],[TASA 0%]],0)</f>
        <v>0</v>
      </c>
      <c r="M2772" t="str">
        <f>FIXED(Tabla1[[#This Row],[TASA EXE.]],0)</f>
        <v>0</v>
      </c>
      <c r="N2772" t="str">
        <f>FIXED(Tabla1[[#This Row],[IVA]],0)</f>
        <v>0</v>
      </c>
      <c r="O2772" t="str">
        <f>FIXED(Tabla1[[#This Row],[ISR RET]],0)</f>
        <v>0</v>
      </c>
      <c r="P2772" t="str">
        <f>FIXED(Tabla1[[#This Row],[IVA RET]],0)</f>
        <v>0</v>
      </c>
      <c r="R2772" s="35">
        <f>Tabla1[[#This Row],[TASA 16]]*16%</f>
        <v>0</v>
      </c>
    </row>
    <row r="2773" spans="2:18" x14ac:dyDescent="0.25">
      <c r="B2773" t="str">
        <f>'[1]210 Y RFC'!A2773</f>
        <v>JPC970403R38</v>
      </c>
      <c r="C2773" t="str">
        <f>'[1]210 Y RFC'!B2773</f>
        <v>210-2770</v>
      </c>
      <c r="D2773" t="str">
        <f>'[1]210 Y RFC'!C2773</f>
        <v>JPLUS COSMETICA SA DE CV</v>
      </c>
      <c r="E2773" s="28">
        <f>SUMIFS(Tabla16[TASA 16],Tabla16[NUM],Tabla1[[#This Row],[CODIGO]])</f>
        <v>0</v>
      </c>
      <c r="F2773" s="28">
        <f>SUMIFS(Tabla16[TASA 0%],Tabla16[NUM],Tabla1[[#This Row],[CODIGO]])</f>
        <v>0</v>
      </c>
      <c r="G2773" s="28">
        <f>SUMIFS(Tabla16[[EXENTO ]],Tabla16[NUM],Tabla1[[#This Row],[CODIGO]])</f>
        <v>0</v>
      </c>
      <c r="H2773" s="28">
        <f>SUMIFS(Tabla16[IVA],Tabla16[NUM],Tabla1[[#This Row],[CODIGO]])</f>
        <v>0</v>
      </c>
      <c r="I2773" s="28">
        <f>SUMIFS(Tabla16[ISR RET.],Tabla16[NUM],Tabla1[[#This Row],[CODIGO]])</f>
        <v>0</v>
      </c>
      <c r="J2773" s="28">
        <f>SUMIFS(Tabla16[IVA RET.],Tabla16[NUM],Tabla1[[#This Row],[CODIGO]])</f>
        <v>0</v>
      </c>
      <c r="K2773" t="str">
        <f>FIXED(Tabla1[[#This Row],[TASA 16%]],0)</f>
        <v>0</v>
      </c>
      <c r="L2773" t="str">
        <f>FIXED(Tabla1[[#This Row],[TASA 0%]],0)</f>
        <v>0</v>
      </c>
      <c r="M2773" t="str">
        <f>FIXED(Tabla1[[#This Row],[TASA EXE.]],0)</f>
        <v>0</v>
      </c>
      <c r="N2773" t="str">
        <f>FIXED(Tabla1[[#This Row],[IVA]],0)</f>
        <v>0</v>
      </c>
      <c r="O2773" t="str">
        <f>FIXED(Tabla1[[#This Row],[ISR RET]],0)</f>
        <v>0</v>
      </c>
      <c r="P2773" t="str">
        <f>FIXED(Tabla1[[#This Row],[IVA RET]],0)</f>
        <v>0</v>
      </c>
      <c r="R2773" s="35">
        <f>Tabla1[[#This Row],[TASA 16]]*16%</f>
        <v>0</v>
      </c>
    </row>
    <row r="2774" spans="2:18" x14ac:dyDescent="0.25">
      <c r="B2774" t="str">
        <f>'[1]210 Y RFC'!A2774</f>
        <v>PGC141023JC3</v>
      </c>
      <c r="C2774" t="str">
        <f>'[1]210 Y RFC'!B2774</f>
        <v>210-2771</v>
      </c>
      <c r="D2774" t="str">
        <f>'[1]210 Y RFC'!C2774</f>
        <v>PRODUCTOS EL GRAN CHAPARRAL SA DE CV</v>
      </c>
      <c r="E2774" s="28">
        <f>SUMIFS(Tabla16[TASA 16],Tabla16[NUM],Tabla1[[#This Row],[CODIGO]])</f>
        <v>0</v>
      </c>
      <c r="F2774" s="28">
        <f>SUMIFS(Tabla16[TASA 0%],Tabla16[NUM],Tabla1[[#This Row],[CODIGO]])</f>
        <v>981889.69</v>
      </c>
      <c r="G2774" s="28">
        <f>SUMIFS(Tabla16[[EXENTO ]],Tabla16[NUM],Tabla1[[#This Row],[CODIGO]])</f>
        <v>0</v>
      </c>
      <c r="H2774" s="28">
        <f>SUMIFS(Tabla16[IVA],Tabla16[NUM],Tabla1[[#This Row],[CODIGO]])</f>
        <v>0</v>
      </c>
      <c r="I2774" s="28">
        <f>SUMIFS(Tabla16[ISR RET.],Tabla16[NUM],Tabla1[[#This Row],[CODIGO]])</f>
        <v>0</v>
      </c>
      <c r="J2774" s="28">
        <f>SUMIFS(Tabla16[IVA RET.],Tabla16[NUM],Tabla1[[#This Row],[CODIGO]])</f>
        <v>0</v>
      </c>
      <c r="K2774" t="str">
        <f>FIXED(Tabla1[[#This Row],[TASA 16%]],0)</f>
        <v>0</v>
      </c>
      <c r="L2774" t="str">
        <f>FIXED(Tabla1[[#This Row],[TASA 0%]],0)</f>
        <v>981,890</v>
      </c>
      <c r="M2774" t="str">
        <f>FIXED(Tabla1[[#This Row],[TASA EXE.]],0)</f>
        <v>0</v>
      </c>
      <c r="N2774" t="str">
        <f>FIXED(Tabla1[[#This Row],[IVA]],0)</f>
        <v>0</v>
      </c>
      <c r="O2774" t="str">
        <f>FIXED(Tabla1[[#This Row],[ISR RET]],0)</f>
        <v>0</v>
      </c>
      <c r="P2774" t="str">
        <f>FIXED(Tabla1[[#This Row],[IVA RET]],0)</f>
        <v>0</v>
      </c>
      <c r="R2774" s="35">
        <f>Tabla1[[#This Row],[TASA 16]]*16%</f>
        <v>0</v>
      </c>
    </row>
    <row r="2775" spans="2:18" x14ac:dyDescent="0.25">
      <c r="B2775" t="str">
        <f>'[1]210 Y RFC'!A2775</f>
        <v>ICB121217J21</v>
      </c>
      <c r="C2775" t="str">
        <f>'[1]210 Y RFC'!B2775</f>
        <v>210-2772</v>
      </c>
      <c r="D2775" t="str">
        <f>'[1]210 Y RFC'!C2775</f>
        <v>INDUSTRIALIZACION Y COMERCIALIZACION BUEN ROSTRO SA DE CV</v>
      </c>
      <c r="E2775" s="28">
        <f>SUMIFS(Tabla16[TASA 16],Tabla16[NUM],Tabla1[[#This Row],[CODIGO]])</f>
        <v>0</v>
      </c>
      <c r="F2775" s="28">
        <f>SUMIFS(Tabla16[TASA 0%],Tabla16[NUM],Tabla1[[#This Row],[CODIGO]])</f>
        <v>0</v>
      </c>
      <c r="G2775" s="28">
        <f>SUMIFS(Tabla16[[EXENTO ]],Tabla16[NUM],Tabla1[[#This Row],[CODIGO]])</f>
        <v>0</v>
      </c>
      <c r="H2775" s="28">
        <f>SUMIFS(Tabla16[IVA],Tabla16[NUM],Tabla1[[#This Row],[CODIGO]])</f>
        <v>0</v>
      </c>
      <c r="I2775" s="28">
        <f>SUMIFS(Tabla16[ISR RET.],Tabla16[NUM],Tabla1[[#This Row],[CODIGO]])</f>
        <v>0</v>
      </c>
      <c r="J2775" s="28">
        <f>SUMIFS(Tabla16[IVA RET.],Tabla16[NUM],Tabla1[[#This Row],[CODIGO]])</f>
        <v>0</v>
      </c>
      <c r="K2775" t="str">
        <f>FIXED(Tabla1[[#This Row],[TASA 16%]],0)</f>
        <v>0</v>
      </c>
      <c r="L2775" t="str">
        <f>FIXED(Tabla1[[#This Row],[TASA 0%]],0)</f>
        <v>0</v>
      </c>
      <c r="M2775" t="str">
        <f>FIXED(Tabla1[[#This Row],[TASA EXE.]],0)</f>
        <v>0</v>
      </c>
      <c r="N2775" t="str">
        <f>FIXED(Tabla1[[#This Row],[IVA]],0)</f>
        <v>0</v>
      </c>
      <c r="O2775" t="str">
        <f>FIXED(Tabla1[[#This Row],[ISR RET]],0)</f>
        <v>0</v>
      </c>
      <c r="P2775" t="str">
        <f>FIXED(Tabla1[[#This Row],[IVA RET]],0)</f>
        <v>0</v>
      </c>
      <c r="R2775" s="35">
        <f>Tabla1[[#This Row],[TASA 16]]*16%</f>
        <v>0</v>
      </c>
    </row>
    <row r="2776" spans="2:18" x14ac:dyDescent="0.25">
      <c r="B2776" t="str">
        <f>'[1]210 Y RFC'!A2776</f>
        <v>BEMA871208BN2</v>
      </c>
      <c r="C2776" t="str">
        <f>'[1]210 Y RFC'!B2776</f>
        <v>210-2773</v>
      </c>
      <c r="D2776" t="str">
        <f>'[1]210 Y RFC'!C2776</f>
        <v>BENITEZ MARTINEZ JOSE ADAN</v>
      </c>
      <c r="E2776" s="28">
        <f>SUMIFS(Tabla16[TASA 16],Tabla16[NUM],Tabla1[[#This Row],[CODIGO]])</f>
        <v>0</v>
      </c>
      <c r="F2776" s="28">
        <f>SUMIFS(Tabla16[TASA 0%],Tabla16[NUM],Tabla1[[#This Row],[CODIGO]])</f>
        <v>0</v>
      </c>
      <c r="G2776" s="28">
        <f>SUMIFS(Tabla16[[EXENTO ]],Tabla16[NUM],Tabla1[[#This Row],[CODIGO]])</f>
        <v>0</v>
      </c>
      <c r="H2776" s="28">
        <f>SUMIFS(Tabla16[IVA],Tabla16[NUM],Tabla1[[#This Row],[CODIGO]])</f>
        <v>0</v>
      </c>
      <c r="I2776" s="28">
        <f>SUMIFS(Tabla16[ISR RET.],Tabla16[NUM],Tabla1[[#This Row],[CODIGO]])</f>
        <v>0</v>
      </c>
      <c r="J2776" s="28">
        <f>SUMIFS(Tabla16[IVA RET.],Tabla16[NUM],Tabla1[[#This Row],[CODIGO]])</f>
        <v>0</v>
      </c>
      <c r="K2776" t="str">
        <f>FIXED(Tabla1[[#This Row],[TASA 16%]],0)</f>
        <v>0</v>
      </c>
      <c r="L2776" t="str">
        <f>FIXED(Tabla1[[#This Row],[TASA 0%]],0)</f>
        <v>0</v>
      </c>
      <c r="M2776" t="str">
        <f>FIXED(Tabla1[[#This Row],[TASA EXE.]],0)</f>
        <v>0</v>
      </c>
      <c r="N2776" t="str">
        <f>FIXED(Tabla1[[#This Row],[IVA]],0)</f>
        <v>0</v>
      </c>
      <c r="O2776" t="str">
        <f>FIXED(Tabla1[[#This Row],[ISR RET]],0)</f>
        <v>0</v>
      </c>
      <c r="P2776" t="str">
        <f>FIXED(Tabla1[[#This Row],[IVA RET]],0)</f>
        <v>0</v>
      </c>
      <c r="R2776" s="35">
        <f>Tabla1[[#This Row],[TASA 16]]*16%</f>
        <v>0</v>
      </c>
    </row>
    <row r="2777" spans="2:18" x14ac:dyDescent="0.25">
      <c r="B2777" t="str">
        <f>'[1]210 Y RFC'!A2777</f>
        <v>FSC920330843</v>
      </c>
      <c r="C2777" t="str">
        <f>'[1]210 Y RFC'!B2777</f>
        <v>210-2774</v>
      </c>
      <c r="D2777" t="str">
        <f>'[1]210 Y RFC'!C2777</f>
        <v>FABRICA DE SABANA Y COLCHA AMERICA SA DE CV</v>
      </c>
      <c r="E2777" s="28">
        <f>SUMIFS(Tabla16[TASA 16],Tabla16[NUM],Tabla1[[#This Row],[CODIGO]])</f>
        <v>46758.5625</v>
      </c>
      <c r="F2777" s="28">
        <f>SUMIFS(Tabla16[TASA 0%],Tabla16[NUM],Tabla1[[#This Row],[CODIGO]])</f>
        <v>6.7500000000109139E-2</v>
      </c>
      <c r="G2777" s="28">
        <f>SUMIFS(Tabla16[[EXENTO ]],Tabla16[NUM],Tabla1[[#This Row],[CODIGO]])</f>
        <v>0</v>
      </c>
      <c r="H2777" s="28">
        <f>SUMIFS(Tabla16[IVA],Tabla16[NUM],Tabla1[[#This Row],[CODIGO]])</f>
        <v>7481.37</v>
      </c>
      <c r="I2777" s="28">
        <f>SUMIFS(Tabla16[ISR RET.],Tabla16[NUM],Tabla1[[#This Row],[CODIGO]])</f>
        <v>0</v>
      </c>
      <c r="J2777" s="28">
        <f>SUMIFS(Tabla16[IVA RET.],Tabla16[NUM],Tabla1[[#This Row],[CODIGO]])</f>
        <v>0</v>
      </c>
      <c r="K2777" t="str">
        <f>FIXED(Tabla1[[#This Row],[TASA 16%]],0)</f>
        <v>46,759</v>
      </c>
      <c r="L2777" t="str">
        <f>FIXED(Tabla1[[#This Row],[TASA 0%]],0)</f>
        <v>0</v>
      </c>
      <c r="M2777" t="str">
        <f>FIXED(Tabla1[[#This Row],[TASA EXE.]],0)</f>
        <v>0</v>
      </c>
      <c r="N2777" t="str">
        <f>FIXED(Tabla1[[#This Row],[IVA]],0)</f>
        <v>7,481</v>
      </c>
      <c r="O2777" t="str">
        <f>FIXED(Tabla1[[#This Row],[ISR RET]],0)</f>
        <v>0</v>
      </c>
      <c r="P2777" t="str">
        <f>FIXED(Tabla1[[#This Row],[IVA RET]],0)</f>
        <v>0</v>
      </c>
      <c r="R2777" s="35">
        <f>Tabla1[[#This Row],[TASA 16]]*16%</f>
        <v>7481.4400000000005</v>
      </c>
    </row>
    <row r="2778" spans="2:18" x14ac:dyDescent="0.25">
      <c r="B2778" t="str">
        <f>'[1]210 Y RFC'!A2778</f>
        <v>DNU1306241HA</v>
      </c>
      <c r="C2778" t="str">
        <f>'[1]210 Y RFC'!B2778</f>
        <v>210-2775</v>
      </c>
      <c r="D2778" t="str">
        <f>'[1]210 Y RFC'!C2778</f>
        <v>DIBAR NUTRICIONAL S DE RL DE CV</v>
      </c>
      <c r="E2778" s="28">
        <f>SUMIFS(Tabla16[TASA 16],Tabla16[NUM],Tabla1[[#This Row],[CODIGO]])</f>
        <v>0</v>
      </c>
      <c r="F2778" s="28">
        <f>SUMIFS(Tabla16[TASA 0%],Tabla16[NUM],Tabla1[[#This Row],[CODIGO]])</f>
        <v>0</v>
      </c>
      <c r="G2778" s="28">
        <f>SUMIFS(Tabla16[[EXENTO ]],Tabla16[NUM],Tabla1[[#This Row],[CODIGO]])</f>
        <v>0</v>
      </c>
      <c r="H2778" s="28">
        <f>SUMIFS(Tabla16[IVA],Tabla16[NUM],Tabla1[[#This Row],[CODIGO]])</f>
        <v>0</v>
      </c>
      <c r="I2778" s="28">
        <f>SUMIFS(Tabla16[ISR RET.],Tabla16[NUM],Tabla1[[#This Row],[CODIGO]])</f>
        <v>0</v>
      </c>
      <c r="J2778" s="28">
        <f>SUMIFS(Tabla16[IVA RET.],Tabla16[NUM],Tabla1[[#This Row],[CODIGO]])</f>
        <v>0</v>
      </c>
      <c r="K2778" t="str">
        <f>FIXED(Tabla1[[#This Row],[TASA 16%]],0)</f>
        <v>0</v>
      </c>
      <c r="L2778" t="str">
        <f>FIXED(Tabla1[[#This Row],[TASA 0%]],0)</f>
        <v>0</v>
      </c>
      <c r="M2778" t="str">
        <f>FIXED(Tabla1[[#This Row],[TASA EXE.]],0)</f>
        <v>0</v>
      </c>
      <c r="N2778" t="str">
        <f>FIXED(Tabla1[[#This Row],[IVA]],0)</f>
        <v>0</v>
      </c>
      <c r="O2778" t="str">
        <f>FIXED(Tabla1[[#This Row],[ISR RET]],0)</f>
        <v>0</v>
      </c>
      <c r="P2778" t="str">
        <f>FIXED(Tabla1[[#This Row],[IVA RET]],0)</f>
        <v>0</v>
      </c>
      <c r="R2778" s="35">
        <f>Tabla1[[#This Row],[TASA 16]]*16%</f>
        <v>0</v>
      </c>
    </row>
    <row r="2779" spans="2:18" x14ac:dyDescent="0.25">
      <c r="B2779" t="str">
        <f>'[1]210 Y RFC'!A2779</f>
        <v>DIC0405057K2</v>
      </c>
      <c r="C2779" t="str">
        <f>'[1]210 Y RFC'!B2779</f>
        <v>210-2776</v>
      </c>
      <c r="D2779" t="str">
        <f>'[1]210 Y RFC'!C2779</f>
        <v>DISTRIBUIDORA INTEGRAL PARA CONSTRUCCION SA DE CV</v>
      </c>
      <c r="E2779" s="28">
        <f>SUMIFS(Tabla16[TASA 16],Tabla16[NUM],Tabla1[[#This Row],[CODIGO]])</f>
        <v>0</v>
      </c>
      <c r="F2779" s="28">
        <f>SUMIFS(Tabla16[TASA 0%],Tabla16[NUM],Tabla1[[#This Row],[CODIGO]])</f>
        <v>0</v>
      </c>
      <c r="G2779" s="28">
        <f>SUMIFS(Tabla16[[EXENTO ]],Tabla16[NUM],Tabla1[[#This Row],[CODIGO]])</f>
        <v>0</v>
      </c>
      <c r="H2779" s="28">
        <f>SUMIFS(Tabla16[IVA],Tabla16[NUM],Tabla1[[#This Row],[CODIGO]])</f>
        <v>0</v>
      </c>
      <c r="I2779" s="28">
        <f>SUMIFS(Tabla16[ISR RET.],Tabla16[NUM],Tabla1[[#This Row],[CODIGO]])</f>
        <v>0</v>
      </c>
      <c r="J2779" s="28">
        <f>SUMIFS(Tabla16[IVA RET.],Tabla16[NUM],Tabla1[[#This Row],[CODIGO]])</f>
        <v>0</v>
      </c>
      <c r="K2779" t="str">
        <f>FIXED(Tabla1[[#This Row],[TASA 16%]],0)</f>
        <v>0</v>
      </c>
      <c r="L2779" t="str">
        <f>FIXED(Tabla1[[#This Row],[TASA 0%]],0)</f>
        <v>0</v>
      </c>
      <c r="M2779" t="str">
        <f>FIXED(Tabla1[[#This Row],[TASA EXE.]],0)</f>
        <v>0</v>
      </c>
      <c r="N2779" t="str">
        <f>FIXED(Tabla1[[#This Row],[IVA]],0)</f>
        <v>0</v>
      </c>
      <c r="O2779" t="str">
        <f>FIXED(Tabla1[[#This Row],[ISR RET]],0)</f>
        <v>0</v>
      </c>
      <c r="P2779" t="str">
        <f>FIXED(Tabla1[[#This Row],[IVA RET]],0)</f>
        <v>0</v>
      </c>
      <c r="R2779" s="35">
        <f>Tabla1[[#This Row],[TASA 16]]*16%</f>
        <v>0</v>
      </c>
    </row>
    <row r="2780" spans="2:18" x14ac:dyDescent="0.25">
      <c r="B2780" t="str">
        <f>'[1]210 Y RFC'!A2780</f>
        <v>VEVC7810225V0</v>
      </c>
      <c r="C2780" t="str">
        <f>'[1]210 Y RFC'!B2780</f>
        <v>210-2777</v>
      </c>
      <c r="D2780" t="str">
        <f>'[1]210 Y RFC'!C2780</f>
        <v>VEGA VERDUZCO CESAR</v>
      </c>
      <c r="E2780" s="28">
        <f>SUMIFS(Tabla16[TASA 16],Tabla16[NUM],Tabla1[[#This Row],[CODIGO]])</f>
        <v>0</v>
      </c>
      <c r="F2780" s="28">
        <f>SUMIFS(Tabla16[TASA 0%],Tabla16[NUM],Tabla1[[#This Row],[CODIGO]])</f>
        <v>0</v>
      </c>
      <c r="G2780" s="28">
        <f>SUMIFS(Tabla16[[EXENTO ]],Tabla16[NUM],Tabla1[[#This Row],[CODIGO]])</f>
        <v>0</v>
      </c>
      <c r="H2780" s="28">
        <f>SUMIFS(Tabla16[IVA],Tabla16[NUM],Tabla1[[#This Row],[CODIGO]])</f>
        <v>0</v>
      </c>
      <c r="I2780" s="28">
        <f>SUMIFS(Tabla16[ISR RET.],Tabla16[NUM],Tabla1[[#This Row],[CODIGO]])</f>
        <v>0</v>
      </c>
      <c r="J2780" s="28">
        <f>SUMIFS(Tabla16[IVA RET.],Tabla16[NUM],Tabla1[[#This Row],[CODIGO]])</f>
        <v>0</v>
      </c>
      <c r="K2780" t="str">
        <f>FIXED(Tabla1[[#This Row],[TASA 16%]],0)</f>
        <v>0</v>
      </c>
      <c r="L2780" t="str">
        <f>FIXED(Tabla1[[#This Row],[TASA 0%]],0)</f>
        <v>0</v>
      </c>
      <c r="M2780" t="str">
        <f>FIXED(Tabla1[[#This Row],[TASA EXE.]],0)</f>
        <v>0</v>
      </c>
      <c r="N2780" t="str">
        <f>FIXED(Tabla1[[#This Row],[IVA]],0)</f>
        <v>0</v>
      </c>
      <c r="O2780" t="str">
        <f>FIXED(Tabla1[[#This Row],[ISR RET]],0)</f>
        <v>0</v>
      </c>
      <c r="P2780" t="str">
        <f>FIXED(Tabla1[[#This Row],[IVA RET]],0)</f>
        <v>0</v>
      </c>
      <c r="R2780" s="35">
        <f>Tabla1[[#This Row],[TASA 16]]*16%</f>
        <v>0</v>
      </c>
    </row>
    <row r="2781" spans="2:18" x14ac:dyDescent="0.25">
      <c r="B2781" t="str">
        <f>'[1]210 Y RFC'!A2781</f>
        <v>FGU830930PD3</v>
      </c>
      <c r="C2781" t="str">
        <f>'[1]210 Y RFC'!B2781</f>
        <v>210-2778</v>
      </c>
      <c r="D2781" t="str">
        <f>'[1]210 Y RFC'!C2781</f>
        <v>FARMACIA GUADALAJARA SA DE CV</v>
      </c>
      <c r="E2781" s="28">
        <f>SUMIFS(Tabla16[TASA 16],Tabla16[NUM],Tabla1[[#This Row],[CODIGO]])</f>
        <v>0</v>
      </c>
      <c r="F2781" s="28">
        <f>SUMIFS(Tabla16[TASA 0%],Tabla16[NUM],Tabla1[[#This Row],[CODIGO]])</f>
        <v>19725.52</v>
      </c>
      <c r="G2781" s="28">
        <f>SUMIFS(Tabla16[[EXENTO ]],Tabla16[NUM],Tabla1[[#This Row],[CODIGO]])</f>
        <v>0</v>
      </c>
      <c r="H2781" s="28">
        <f>SUMIFS(Tabla16[IVA],Tabla16[NUM],Tabla1[[#This Row],[CODIGO]])</f>
        <v>0</v>
      </c>
      <c r="I2781" s="28">
        <f>SUMIFS(Tabla16[ISR RET.],Tabla16[NUM],Tabla1[[#This Row],[CODIGO]])</f>
        <v>0</v>
      </c>
      <c r="J2781" s="28">
        <f>SUMIFS(Tabla16[IVA RET.],Tabla16[NUM],Tabla1[[#This Row],[CODIGO]])</f>
        <v>0</v>
      </c>
      <c r="K2781" t="str">
        <f>FIXED(Tabla1[[#This Row],[TASA 16%]],0)</f>
        <v>0</v>
      </c>
      <c r="L2781" t="str">
        <f>FIXED(Tabla1[[#This Row],[TASA 0%]],0)</f>
        <v>19,726</v>
      </c>
      <c r="M2781" t="str">
        <f>FIXED(Tabla1[[#This Row],[TASA EXE.]],0)</f>
        <v>0</v>
      </c>
      <c r="N2781" t="str">
        <f>FIXED(Tabla1[[#This Row],[IVA]],0)</f>
        <v>0</v>
      </c>
      <c r="O2781" t="str">
        <f>FIXED(Tabla1[[#This Row],[ISR RET]],0)</f>
        <v>0</v>
      </c>
      <c r="P2781" t="str">
        <f>FIXED(Tabla1[[#This Row],[IVA RET]],0)</f>
        <v>0</v>
      </c>
      <c r="R2781" s="35">
        <f>Tabla1[[#This Row],[TASA 16]]*16%</f>
        <v>0</v>
      </c>
    </row>
    <row r="2782" spans="2:18" x14ac:dyDescent="0.25">
      <c r="B2782" t="str">
        <f>'[1]210 Y RFC'!A2782</f>
        <v>IDI090701S66</v>
      </c>
      <c r="C2782" t="str">
        <f>'[1]210 Y RFC'!B2782</f>
        <v>210-2779</v>
      </c>
      <c r="D2782" t="str">
        <f>'[1]210 Y RFC'!C2782</f>
        <v>ITUPHARMA SA DE CV</v>
      </c>
      <c r="E2782" s="28">
        <f>SUMIFS(Tabla16[TASA 16],Tabla16[NUM],Tabla1[[#This Row],[CODIGO]])</f>
        <v>0</v>
      </c>
      <c r="F2782" s="28">
        <f>SUMIFS(Tabla16[TASA 0%],Tabla16[NUM],Tabla1[[#This Row],[CODIGO]])</f>
        <v>0</v>
      </c>
      <c r="G2782" s="28">
        <f>SUMIFS(Tabla16[[EXENTO ]],Tabla16[NUM],Tabla1[[#This Row],[CODIGO]])</f>
        <v>0</v>
      </c>
      <c r="H2782" s="28">
        <f>SUMIFS(Tabla16[IVA],Tabla16[NUM],Tabla1[[#This Row],[CODIGO]])</f>
        <v>0</v>
      </c>
      <c r="I2782" s="28">
        <f>SUMIFS(Tabla16[ISR RET.],Tabla16[NUM],Tabla1[[#This Row],[CODIGO]])</f>
        <v>0</v>
      </c>
      <c r="J2782" s="28">
        <f>SUMIFS(Tabla16[IVA RET.],Tabla16[NUM],Tabla1[[#This Row],[CODIGO]])</f>
        <v>0</v>
      </c>
      <c r="K2782" t="str">
        <f>FIXED(Tabla1[[#This Row],[TASA 16%]],0)</f>
        <v>0</v>
      </c>
      <c r="L2782" t="str">
        <f>FIXED(Tabla1[[#This Row],[TASA 0%]],0)</f>
        <v>0</v>
      </c>
      <c r="M2782" t="str">
        <f>FIXED(Tabla1[[#This Row],[TASA EXE.]],0)</f>
        <v>0</v>
      </c>
      <c r="N2782" t="str">
        <f>FIXED(Tabla1[[#This Row],[IVA]],0)</f>
        <v>0</v>
      </c>
      <c r="O2782" t="str">
        <f>FIXED(Tabla1[[#This Row],[ISR RET]],0)</f>
        <v>0</v>
      </c>
      <c r="P2782" t="str">
        <f>FIXED(Tabla1[[#This Row],[IVA RET]],0)</f>
        <v>0</v>
      </c>
      <c r="R2782" s="35">
        <f>Tabla1[[#This Row],[TASA 16]]*16%</f>
        <v>0</v>
      </c>
    </row>
    <row r="2783" spans="2:18" x14ac:dyDescent="0.25">
      <c r="B2783" t="str">
        <f>'[1]210 Y RFC'!A2783</f>
        <v>HEVI570824UT5</v>
      </c>
      <c r="C2783" t="str">
        <f>'[1]210 Y RFC'!B2783</f>
        <v>210-2780</v>
      </c>
      <c r="D2783" t="str">
        <f>'[1]210 Y RFC'!C2783</f>
        <v>HERNANDEZ VARGAS IRMA GABRIELA</v>
      </c>
      <c r="E2783" s="28">
        <f>SUMIFS(Tabla16[TASA 16],Tabla16[NUM],Tabla1[[#This Row],[CODIGO]])</f>
        <v>0</v>
      </c>
      <c r="F2783" s="28">
        <f>SUMIFS(Tabla16[TASA 0%],Tabla16[NUM],Tabla1[[#This Row],[CODIGO]])</f>
        <v>0</v>
      </c>
      <c r="G2783" s="28">
        <f>SUMIFS(Tabla16[[EXENTO ]],Tabla16[NUM],Tabla1[[#This Row],[CODIGO]])</f>
        <v>0</v>
      </c>
      <c r="H2783" s="28">
        <f>SUMIFS(Tabla16[IVA],Tabla16[NUM],Tabla1[[#This Row],[CODIGO]])</f>
        <v>0</v>
      </c>
      <c r="I2783" s="28">
        <f>SUMIFS(Tabla16[ISR RET.],Tabla16[NUM],Tabla1[[#This Row],[CODIGO]])</f>
        <v>0</v>
      </c>
      <c r="J2783" s="28">
        <f>SUMIFS(Tabla16[IVA RET.],Tabla16[NUM],Tabla1[[#This Row],[CODIGO]])</f>
        <v>0</v>
      </c>
      <c r="K2783" t="str">
        <f>FIXED(Tabla1[[#This Row],[TASA 16%]],0)</f>
        <v>0</v>
      </c>
      <c r="L2783" t="str">
        <f>FIXED(Tabla1[[#This Row],[TASA 0%]],0)</f>
        <v>0</v>
      </c>
      <c r="M2783" t="str">
        <f>FIXED(Tabla1[[#This Row],[TASA EXE.]],0)</f>
        <v>0</v>
      </c>
      <c r="N2783" t="str">
        <f>FIXED(Tabla1[[#This Row],[IVA]],0)</f>
        <v>0</v>
      </c>
      <c r="O2783" t="str">
        <f>FIXED(Tabla1[[#This Row],[ISR RET]],0)</f>
        <v>0</v>
      </c>
      <c r="P2783" t="str">
        <f>FIXED(Tabla1[[#This Row],[IVA RET]],0)</f>
        <v>0</v>
      </c>
      <c r="R2783" s="35">
        <f>Tabla1[[#This Row],[TASA 16]]*16%</f>
        <v>0</v>
      </c>
    </row>
    <row r="2784" spans="2:18" x14ac:dyDescent="0.25">
      <c r="B2784" t="str">
        <f>'[1]210 Y RFC'!A2784</f>
        <v>SPE040130LH3</v>
      </c>
      <c r="C2784" t="str">
        <f>'[1]210 Y RFC'!B2784</f>
        <v>210-2781</v>
      </c>
      <c r="D2784" t="str">
        <f>'[1]210 Y RFC'!C2784</f>
        <v>SERVICIOS DE PAQUETERIA Y ENVIOS FLECHA AMARILLA SA DE CV</v>
      </c>
      <c r="E2784" s="28">
        <f>SUMIFS(Tabla16[TASA 16],Tabla16[NUM],Tabla1[[#This Row],[CODIGO]])</f>
        <v>0</v>
      </c>
      <c r="F2784" s="28">
        <f>SUMIFS(Tabla16[TASA 0%],Tabla16[NUM],Tabla1[[#This Row],[CODIGO]])</f>
        <v>0</v>
      </c>
      <c r="G2784" s="28">
        <f>SUMIFS(Tabla16[[EXENTO ]],Tabla16[NUM],Tabla1[[#This Row],[CODIGO]])</f>
        <v>0</v>
      </c>
      <c r="H2784" s="28">
        <f>SUMIFS(Tabla16[IVA],Tabla16[NUM],Tabla1[[#This Row],[CODIGO]])</f>
        <v>0</v>
      </c>
      <c r="I2784" s="28">
        <f>SUMIFS(Tabla16[ISR RET.],Tabla16[NUM],Tabla1[[#This Row],[CODIGO]])</f>
        <v>0</v>
      </c>
      <c r="J2784" s="28">
        <f>SUMIFS(Tabla16[IVA RET.],Tabla16[NUM],Tabla1[[#This Row],[CODIGO]])</f>
        <v>0</v>
      </c>
      <c r="K2784" t="str">
        <f>FIXED(Tabla1[[#This Row],[TASA 16%]],0)</f>
        <v>0</v>
      </c>
      <c r="L2784" t="str">
        <f>FIXED(Tabla1[[#This Row],[TASA 0%]],0)</f>
        <v>0</v>
      </c>
      <c r="M2784" t="str">
        <f>FIXED(Tabla1[[#This Row],[TASA EXE.]],0)</f>
        <v>0</v>
      </c>
      <c r="N2784" t="str">
        <f>FIXED(Tabla1[[#This Row],[IVA]],0)</f>
        <v>0</v>
      </c>
      <c r="O2784" t="str">
        <f>FIXED(Tabla1[[#This Row],[ISR RET]],0)</f>
        <v>0</v>
      </c>
      <c r="P2784" t="str">
        <f>FIXED(Tabla1[[#This Row],[IVA RET]],0)</f>
        <v>0</v>
      </c>
      <c r="R2784" s="35">
        <f>Tabla1[[#This Row],[TASA 16]]*16%</f>
        <v>0</v>
      </c>
    </row>
    <row r="2785" spans="2:20" x14ac:dyDescent="0.25">
      <c r="B2785" t="str">
        <f>'[1]210 Y RFC'!A2785</f>
        <v>OTA910116FS3</v>
      </c>
      <c r="C2785" t="str">
        <f>'[1]210 Y RFC'!B2785</f>
        <v>210-2782</v>
      </c>
      <c r="D2785" t="str">
        <f>'[1]210 Y RFC'!C2785</f>
        <v>ORTOPEDIA TAPATIA SA DE CV</v>
      </c>
      <c r="E2785" s="28">
        <f>SUMIFS(Tabla16[TASA 16],Tabla16[NUM],Tabla1[[#This Row],[CODIGO]])</f>
        <v>0</v>
      </c>
      <c r="F2785" s="28">
        <f>SUMIFS(Tabla16[TASA 0%],Tabla16[NUM],Tabla1[[#This Row],[CODIGO]])</f>
        <v>0</v>
      </c>
      <c r="G2785" s="28">
        <f>SUMIFS(Tabla16[[EXENTO ]],Tabla16[NUM],Tabla1[[#This Row],[CODIGO]])</f>
        <v>0</v>
      </c>
      <c r="H2785" s="28">
        <f>SUMIFS(Tabla16[IVA],Tabla16[NUM],Tabla1[[#This Row],[CODIGO]])</f>
        <v>0</v>
      </c>
      <c r="I2785" s="28">
        <f>SUMIFS(Tabla16[ISR RET.],Tabla16[NUM],Tabla1[[#This Row],[CODIGO]])</f>
        <v>0</v>
      </c>
      <c r="J2785" s="28">
        <f>SUMIFS(Tabla16[IVA RET.],Tabla16[NUM],Tabla1[[#This Row],[CODIGO]])</f>
        <v>0</v>
      </c>
      <c r="K2785" t="str">
        <f>FIXED(Tabla1[[#This Row],[TASA 16%]],0)</f>
        <v>0</v>
      </c>
      <c r="L2785" t="str">
        <f>FIXED(Tabla1[[#This Row],[TASA 0%]],0)</f>
        <v>0</v>
      </c>
      <c r="M2785" t="str">
        <f>FIXED(Tabla1[[#This Row],[TASA EXE.]],0)</f>
        <v>0</v>
      </c>
      <c r="N2785" t="str">
        <f>FIXED(Tabla1[[#This Row],[IVA]],0)</f>
        <v>0</v>
      </c>
      <c r="O2785" t="str">
        <f>FIXED(Tabla1[[#This Row],[ISR RET]],0)</f>
        <v>0</v>
      </c>
      <c r="P2785" t="str">
        <f>FIXED(Tabla1[[#This Row],[IVA RET]],0)</f>
        <v>0</v>
      </c>
      <c r="R2785" s="35">
        <f>Tabla1[[#This Row],[TASA 16]]*16%</f>
        <v>0</v>
      </c>
    </row>
    <row r="2786" spans="2:20" x14ac:dyDescent="0.25">
      <c r="B2786" t="str">
        <f>'[1]210 Y RFC'!A2786</f>
        <v>BAGG491209KT9</v>
      </c>
      <c r="C2786" t="str">
        <f>'[1]210 Y RFC'!B2786</f>
        <v>210-2783</v>
      </c>
      <c r="D2786" t="str">
        <f>'[1]210 Y RFC'!C2786</f>
        <v>BARBA GONZALEZ MARIA GUADALUPE</v>
      </c>
      <c r="E2786" s="28">
        <f>SUMIFS(Tabla16[TASA 16],Tabla16[NUM],Tabla1[[#This Row],[CODIGO]])</f>
        <v>0</v>
      </c>
      <c r="F2786" s="28">
        <f>SUMIFS(Tabla16[TASA 0%],Tabla16[NUM],Tabla1[[#This Row],[CODIGO]])</f>
        <v>0</v>
      </c>
      <c r="G2786" s="28">
        <f>SUMIFS(Tabla16[[EXENTO ]],Tabla16[NUM],Tabla1[[#This Row],[CODIGO]])</f>
        <v>0</v>
      </c>
      <c r="H2786" s="28">
        <f>SUMIFS(Tabla16[IVA],Tabla16[NUM],Tabla1[[#This Row],[CODIGO]])</f>
        <v>0</v>
      </c>
      <c r="I2786" s="28">
        <f>SUMIFS(Tabla16[ISR RET.],Tabla16[NUM],Tabla1[[#This Row],[CODIGO]])</f>
        <v>0</v>
      </c>
      <c r="J2786" s="28">
        <f>SUMIFS(Tabla16[IVA RET.],Tabla16[NUM],Tabla1[[#This Row],[CODIGO]])</f>
        <v>0</v>
      </c>
      <c r="K2786" t="str">
        <f>FIXED(Tabla1[[#This Row],[TASA 16%]],0)</f>
        <v>0</v>
      </c>
      <c r="L2786" t="str">
        <f>FIXED(Tabla1[[#This Row],[TASA 0%]],0)</f>
        <v>0</v>
      </c>
      <c r="M2786" t="str">
        <f>FIXED(Tabla1[[#This Row],[TASA EXE.]],0)</f>
        <v>0</v>
      </c>
      <c r="N2786" t="str">
        <f>FIXED(Tabla1[[#This Row],[IVA]],0)</f>
        <v>0</v>
      </c>
      <c r="O2786" t="str">
        <f>FIXED(Tabla1[[#This Row],[ISR RET]],0)</f>
        <v>0</v>
      </c>
      <c r="P2786" t="str">
        <f>FIXED(Tabla1[[#This Row],[IVA RET]],0)</f>
        <v>0</v>
      </c>
      <c r="R2786" s="35">
        <f>Tabla1[[#This Row],[TASA 16]]*16%</f>
        <v>0</v>
      </c>
    </row>
    <row r="2787" spans="2:20" x14ac:dyDescent="0.25">
      <c r="B2787" t="str">
        <f>'[1]210 Y RFC'!A2787</f>
        <v>LOGJ471007MW1</v>
      </c>
      <c r="C2787" t="str">
        <f>'[1]210 Y RFC'!B2787</f>
        <v>210-2784</v>
      </c>
      <c r="D2787" t="str">
        <f>'[1]210 Y RFC'!C2787</f>
        <v>LOZANO GODINEZ MARIA DE JESUS</v>
      </c>
      <c r="E2787" s="28">
        <f>SUMIFS(Tabla16[TASA 16],Tabla16[NUM],Tabla1[[#This Row],[CODIGO]])</f>
        <v>0</v>
      </c>
      <c r="F2787" s="28">
        <f>SUMIFS(Tabla16[TASA 0%],Tabla16[NUM],Tabla1[[#This Row],[CODIGO]])</f>
        <v>0</v>
      </c>
      <c r="G2787" s="28">
        <f>SUMIFS(Tabla16[[EXENTO ]],Tabla16[NUM],Tabla1[[#This Row],[CODIGO]])</f>
        <v>0</v>
      </c>
      <c r="H2787" s="28">
        <f>SUMIFS(Tabla16[IVA],Tabla16[NUM],Tabla1[[#This Row],[CODIGO]])</f>
        <v>0</v>
      </c>
      <c r="I2787" s="28">
        <f>SUMIFS(Tabla16[ISR RET.],Tabla16[NUM],Tabla1[[#This Row],[CODIGO]])</f>
        <v>0</v>
      </c>
      <c r="J2787" s="28">
        <f>SUMIFS(Tabla16[IVA RET.],Tabla16[NUM],Tabla1[[#This Row],[CODIGO]])</f>
        <v>0</v>
      </c>
      <c r="K2787" t="str">
        <f>FIXED(Tabla1[[#This Row],[TASA 16%]],0)</f>
        <v>0</v>
      </c>
      <c r="L2787" t="str">
        <f>FIXED(Tabla1[[#This Row],[TASA 0%]],0)</f>
        <v>0</v>
      </c>
      <c r="M2787" t="str">
        <f>FIXED(Tabla1[[#This Row],[TASA EXE.]],0)</f>
        <v>0</v>
      </c>
      <c r="N2787" t="str">
        <f>FIXED(Tabla1[[#This Row],[IVA]],0)</f>
        <v>0</v>
      </c>
      <c r="O2787" t="str">
        <f>FIXED(Tabla1[[#This Row],[ISR RET]],0)</f>
        <v>0</v>
      </c>
      <c r="P2787" t="str">
        <f>FIXED(Tabla1[[#This Row],[IVA RET]],0)</f>
        <v>0</v>
      </c>
      <c r="R2787" s="35">
        <f>Tabla1[[#This Row],[TASA 16]]*16%</f>
        <v>0</v>
      </c>
      <c r="T2787" s="67"/>
    </row>
    <row r="2788" spans="2:20" x14ac:dyDescent="0.25">
      <c r="B2788" t="str">
        <f>'[1]210 Y RFC'!A2788</f>
        <v>ISA950810229</v>
      </c>
      <c r="C2788" t="str">
        <f>'[1]210 Y RFC'!B2788</f>
        <v>210-2785</v>
      </c>
      <c r="D2788" t="str">
        <f>'[1]210 Y RFC'!C2788</f>
        <v>IMPULSORA SAHUAYO SA DE CV</v>
      </c>
      <c r="E2788" s="28">
        <f>SUMIFS(Tabla16[TASA 16],Tabla16[NUM],Tabla1[[#This Row],[CODIGO]])</f>
        <v>445047.0625</v>
      </c>
      <c r="F2788" s="28">
        <f>SUMIFS(Tabla16[TASA 0%],Tabla16[NUM],Tabla1[[#This Row],[CODIGO]])</f>
        <v>622784.09750000003</v>
      </c>
      <c r="G2788" s="28">
        <f>SUMIFS(Tabla16[[EXENTO ]],Tabla16[NUM],Tabla1[[#This Row],[CODIGO]])</f>
        <v>17667.730000000003</v>
      </c>
      <c r="H2788" s="28">
        <f>SUMIFS(Tabla16[IVA],Tabla16[NUM],Tabla1[[#This Row],[CODIGO]])</f>
        <v>71207.53</v>
      </c>
      <c r="I2788" s="28">
        <f>SUMIFS(Tabla16[ISR RET.],Tabla16[NUM],Tabla1[[#This Row],[CODIGO]])</f>
        <v>0</v>
      </c>
      <c r="J2788" s="28">
        <f>SUMIFS(Tabla16[IVA RET.],Tabla16[NUM],Tabla1[[#This Row],[CODIGO]])</f>
        <v>0</v>
      </c>
      <c r="K2788" t="str">
        <f>FIXED(Tabla1[[#This Row],[TASA 16%]],0)</f>
        <v>445,047</v>
      </c>
      <c r="L2788" t="str">
        <f>FIXED(Tabla1[[#This Row],[TASA 0%]],0)</f>
        <v>622,784</v>
      </c>
      <c r="M2788" t="str">
        <f>FIXED(Tabla1[[#This Row],[TASA EXE.]],0)</f>
        <v>17,668</v>
      </c>
      <c r="N2788" t="str">
        <f>FIXED(Tabla1[[#This Row],[IVA]],0)</f>
        <v>71,208</v>
      </c>
      <c r="O2788" t="str">
        <f>FIXED(Tabla1[[#This Row],[ISR RET]],0)</f>
        <v>0</v>
      </c>
      <c r="P2788" t="str">
        <f>FIXED(Tabla1[[#This Row],[IVA RET]],0)</f>
        <v>0</v>
      </c>
      <c r="R2788" s="35">
        <f>Tabla1[[#This Row],[TASA 16]]*16%</f>
        <v>71207.520000000004</v>
      </c>
    </row>
    <row r="2789" spans="2:20" x14ac:dyDescent="0.25">
      <c r="B2789" t="str">
        <f>'[1]210 Y RFC'!A2789</f>
        <v>GCE060127FS4</v>
      </c>
      <c r="C2789" t="str">
        <f>'[1]210 Y RFC'!B2789</f>
        <v>210-2786</v>
      </c>
      <c r="D2789" t="str">
        <f>'[1]210 Y RFC'!C2789</f>
        <v>GRUPO COMERCIALIZADORA LA ESPIGA SA DE CV</v>
      </c>
      <c r="E2789" s="28">
        <f>SUMIFS(Tabla16[TASA 16],Tabla16[NUM],Tabla1[[#This Row],[CODIGO]])</f>
        <v>0</v>
      </c>
      <c r="F2789" s="28">
        <f>SUMIFS(Tabla16[TASA 0%],Tabla16[NUM],Tabla1[[#This Row],[CODIGO]])</f>
        <v>0</v>
      </c>
      <c r="G2789" s="28">
        <f>SUMIFS(Tabla16[[EXENTO ]],Tabla16[NUM],Tabla1[[#This Row],[CODIGO]])</f>
        <v>0</v>
      </c>
      <c r="H2789" s="28">
        <f>SUMIFS(Tabla16[IVA],Tabla16[NUM],Tabla1[[#This Row],[CODIGO]])</f>
        <v>0</v>
      </c>
      <c r="I2789" s="28">
        <f>SUMIFS(Tabla16[ISR RET.],Tabla16[NUM],Tabla1[[#This Row],[CODIGO]])</f>
        <v>0</v>
      </c>
      <c r="J2789" s="28">
        <f>SUMIFS(Tabla16[IVA RET.],Tabla16[NUM],Tabla1[[#This Row],[CODIGO]])</f>
        <v>0</v>
      </c>
      <c r="K2789" t="str">
        <f>FIXED(Tabla1[[#This Row],[TASA 16%]],0)</f>
        <v>0</v>
      </c>
      <c r="L2789" t="str">
        <f>FIXED(Tabla1[[#This Row],[TASA 0%]],0)</f>
        <v>0</v>
      </c>
      <c r="M2789" t="str">
        <f>FIXED(Tabla1[[#This Row],[TASA EXE.]],0)</f>
        <v>0</v>
      </c>
      <c r="N2789" t="str">
        <f>FIXED(Tabla1[[#This Row],[IVA]],0)</f>
        <v>0</v>
      </c>
      <c r="O2789" t="str">
        <f>FIXED(Tabla1[[#This Row],[ISR RET]],0)</f>
        <v>0</v>
      </c>
      <c r="P2789" t="str">
        <f>FIXED(Tabla1[[#This Row],[IVA RET]],0)</f>
        <v>0</v>
      </c>
      <c r="R2789" s="35">
        <f>Tabla1[[#This Row],[TASA 16]]*16%</f>
        <v>0</v>
      </c>
    </row>
    <row r="2790" spans="2:20" x14ac:dyDescent="0.25">
      <c r="B2790" t="str">
        <f>'[1]210 Y RFC'!A2790</f>
        <v>MSS100506DR6</v>
      </c>
      <c r="C2790" t="str">
        <f>'[1]210 Y RFC'!B2790</f>
        <v>210-2787</v>
      </c>
      <c r="D2790" t="str">
        <f>'[1]210 Y RFC'!C2790</f>
        <v>MARGARITA SANAMENTE SA DE CV</v>
      </c>
      <c r="E2790" s="28">
        <f>SUMIFS(Tabla16[TASA 16],Tabla16[NUM],Tabla1[[#This Row],[CODIGO]])</f>
        <v>0</v>
      </c>
      <c r="F2790" s="28">
        <f>SUMIFS(Tabla16[TASA 0%],Tabla16[NUM],Tabla1[[#This Row],[CODIGO]])</f>
        <v>0</v>
      </c>
      <c r="G2790" s="28">
        <f>SUMIFS(Tabla16[[EXENTO ]],Tabla16[NUM],Tabla1[[#This Row],[CODIGO]])</f>
        <v>0</v>
      </c>
      <c r="H2790" s="28">
        <f>SUMIFS(Tabla16[IVA],Tabla16[NUM],Tabla1[[#This Row],[CODIGO]])</f>
        <v>0</v>
      </c>
      <c r="I2790" s="28">
        <f>SUMIFS(Tabla16[ISR RET.],Tabla16[NUM],Tabla1[[#This Row],[CODIGO]])</f>
        <v>0</v>
      </c>
      <c r="J2790" s="28">
        <f>SUMIFS(Tabla16[IVA RET.],Tabla16[NUM],Tabla1[[#This Row],[CODIGO]])</f>
        <v>0</v>
      </c>
      <c r="K2790" t="str">
        <f>FIXED(Tabla1[[#This Row],[TASA 16%]],0)</f>
        <v>0</v>
      </c>
      <c r="L2790" t="str">
        <f>FIXED(Tabla1[[#This Row],[TASA 0%]],0)</f>
        <v>0</v>
      </c>
      <c r="M2790" t="str">
        <f>FIXED(Tabla1[[#This Row],[TASA EXE.]],0)</f>
        <v>0</v>
      </c>
      <c r="N2790" t="str">
        <f>FIXED(Tabla1[[#This Row],[IVA]],0)</f>
        <v>0</v>
      </c>
      <c r="O2790" t="str">
        <f>FIXED(Tabla1[[#This Row],[ISR RET]],0)</f>
        <v>0</v>
      </c>
      <c r="P2790" t="str">
        <f>FIXED(Tabla1[[#This Row],[IVA RET]],0)</f>
        <v>0</v>
      </c>
      <c r="R2790" s="35">
        <f>Tabla1[[#This Row],[TASA 16]]*16%</f>
        <v>0</v>
      </c>
    </row>
    <row r="2791" spans="2:20" x14ac:dyDescent="0.25">
      <c r="B2791">
        <f>'[1]210 Y RFC'!A2791</f>
        <v>0</v>
      </c>
      <c r="C2791" t="str">
        <f>'[1]210 Y RFC'!B2791</f>
        <v>210-2788</v>
      </c>
      <c r="D2791">
        <f>'[1]210 Y RFC'!C2791</f>
        <v>0</v>
      </c>
      <c r="E2791" s="28">
        <f>SUMIFS(Tabla16[TASA 16],Tabla16[NUM],Tabla1[[#This Row],[CODIGO]])</f>
        <v>0</v>
      </c>
      <c r="F2791" s="28">
        <f>SUMIFS(Tabla16[TASA 0%],Tabla16[NUM],Tabla1[[#This Row],[CODIGO]])</f>
        <v>0</v>
      </c>
      <c r="G2791" s="28">
        <f>SUMIFS(Tabla16[[EXENTO ]],Tabla16[NUM],Tabla1[[#This Row],[CODIGO]])</f>
        <v>0</v>
      </c>
      <c r="H2791" s="28">
        <f>SUMIFS(Tabla16[IVA],Tabla16[NUM],Tabla1[[#This Row],[CODIGO]])</f>
        <v>0</v>
      </c>
      <c r="I2791" s="28">
        <f>SUMIFS(Tabla16[ISR RET.],Tabla16[NUM],Tabla1[[#This Row],[CODIGO]])</f>
        <v>0</v>
      </c>
      <c r="J2791" s="28">
        <f>SUMIFS(Tabla16[IVA RET.],Tabla16[NUM],Tabla1[[#This Row],[CODIGO]])</f>
        <v>0</v>
      </c>
      <c r="K2791" t="str">
        <f>FIXED(Tabla1[[#This Row],[TASA 16%]],0)</f>
        <v>0</v>
      </c>
      <c r="L2791" t="str">
        <f>FIXED(Tabla1[[#This Row],[TASA 0%]],0)</f>
        <v>0</v>
      </c>
      <c r="M2791" t="str">
        <f>FIXED(Tabla1[[#This Row],[TASA EXE.]],0)</f>
        <v>0</v>
      </c>
      <c r="N2791" t="str">
        <f>FIXED(Tabla1[[#This Row],[IVA]],0)</f>
        <v>0</v>
      </c>
      <c r="O2791" t="str">
        <f>FIXED(Tabla1[[#This Row],[ISR RET]],0)</f>
        <v>0</v>
      </c>
      <c r="P2791" t="str">
        <f>FIXED(Tabla1[[#This Row],[IVA RET]],0)</f>
        <v>0</v>
      </c>
      <c r="R2791" s="35">
        <f>Tabla1[[#This Row],[TASA 16]]*16%</f>
        <v>0</v>
      </c>
    </row>
    <row r="2792" spans="2:20" x14ac:dyDescent="0.25">
      <c r="B2792" t="str">
        <f>'[1]210 Y RFC'!A2792</f>
        <v>PAL110617P26</v>
      </c>
      <c r="C2792" t="str">
        <f>'[1]210 Y RFC'!B2792</f>
        <v>210-2789</v>
      </c>
      <c r="D2792" t="str">
        <f>'[1]210 Y RFC'!C2792</f>
        <v>PANIFICADORA LA ALTEÑA SA DE CV</v>
      </c>
      <c r="E2792" s="28">
        <f>SUMIFS(Tabla16[TASA 16],Tabla16[NUM],Tabla1[[#This Row],[CODIGO]])</f>
        <v>0</v>
      </c>
      <c r="F2792" s="28">
        <f>SUMIFS(Tabla16[TASA 0%],Tabla16[NUM],Tabla1[[#This Row],[CODIGO]])</f>
        <v>61786.979999999996</v>
      </c>
      <c r="G2792" s="28">
        <f>SUMIFS(Tabla16[[EXENTO ]],Tabla16[NUM],Tabla1[[#This Row],[CODIGO]])</f>
        <v>2516.9599999999996</v>
      </c>
      <c r="H2792" s="28">
        <f>SUMIFS(Tabla16[IVA],Tabla16[NUM],Tabla1[[#This Row],[CODIGO]])</f>
        <v>0</v>
      </c>
      <c r="I2792" s="28">
        <f>SUMIFS(Tabla16[ISR RET.],Tabla16[NUM],Tabla1[[#This Row],[CODIGO]])</f>
        <v>0</v>
      </c>
      <c r="J2792" s="28">
        <f>SUMIFS(Tabla16[IVA RET.],Tabla16[NUM],Tabla1[[#This Row],[CODIGO]])</f>
        <v>0</v>
      </c>
      <c r="K2792" t="str">
        <f>FIXED(Tabla1[[#This Row],[TASA 16%]],0)</f>
        <v>0</v>
      </c>
      <c r="L2792" t="str">
        <f>FIXED(Tabla1[[#This Row],[TASA 0%]],0)</f>
        <v>61,787</v>
      </c>
      <c r="M2792" t="str">
        <f>FIXED(Tabla1[[#This Row],[TASA EXE.]],0)</f>
        <v>2,517</v>
      </c>
      <c r="N2792" t="str">
        <f>FIXED(Tabla1[[#This Row],[IVA]],0)</f>
        <v>0</v>
      </c>
      <c r="O2792" t="str">
        <f>FIXED(Tabla1[[#This Row],[ISR RET]],0)</f>
        <v>0</v>
      </c>
      <c r="P2792" t="str">
        <f>FIXED(Tabla1[[#This Row],[IVA RET]],0)</f>
        <v>0</v>
      </c>
      <c r="R2792" s="35">
        <f>Tabla1[[#This Row],[TASA 16]]*16%</f>
        <v>0</v>
      </c>
    </row>
    <row r="2793" spans="2:20" x14ac:dyDescent="0.25">
      <c r="B2793" t="str">
        <f>'[1]210 Y RFC'!A2793</f>
        <v>NUGP870627175</v>
      </c>
      <c r="C2793" t="str">
        <f>'[1]210 Y RFC'!B2793</f>
        <v>210-2790</v>
      </c>
      <c r="D2793" t="str">
        <f>'[1]210 Y RFC'!C2793</f>
        <v>NUÑO GONZALEZ PEDRO ARMANDO</v>
      </c>
      <c r="E2793" s="28">
        <f>SUMIFS(Tabla16[TASA 16],Tabla16[NUM],Tabla1[[#This Row],[CODIGO]])</f>
        <v>0</v>
      </c>
      <c r="F2793" s="28">
        <f>SUMIFS(Tabla16[TASA 0%],Tabla16[NUM],Tabla1[[#This Row],[CODIGO]])</f>
        <v>0</v>
      </c>
      <c r="G2793" s="28">
        <f>SUMIFS(Tabla16[[EXENTO ]],Tabla16[NUM],Tabla1[[#This Row],[CODIGO]])</f>
        <v>0</v>
      </c>
      <c r="H2793" s="28">
        <f>SUMIFS(Tabla16[IVA],Tabla16[NUM],Tabla1[[#This Row],[CODIGO]])</f>
        <v>0</v>
      </c>
      <c r="I2793" s="28">
        <f>SUMIFS(Tabla16[ISR RET.],Tabla16[NUM],Tabla1[[#This Row],[CODIGO]])</f>
        <v>0</v>
      </c>
      <c r="J2793" s="28">
        <f>SUMIFS(Tabla16[IVA RET.],Tabla16[NUM],Tabla1[[#This Row],[CODIGO]])</f>
        <v>0</v>
      </c>
      <c r="K2793" t="str">
        <f>FIXED(Tabla1[[#This Row],[TASA 16%]],0)</f>
        <v>0</v>
      </c>
      <c r="L2793" t="str">
        <f>FIXED(Tabla1[[#This Row],[TASA 0%]],0)</f>
        <v>0</v>
      </c>
      <c r="M2793" t="str">
        <f>FIXED(Tabla1[[#This Row],[TASA EXE.]],0)</f>
        <v>0</v>
      </c>
      <c r="N2793" t="str">
        <f>FIXED(Tabla1[[#This Row],[IVA]],0)</f>
        <v>0</v>
      </c>
      <c r="O2793" t="str">
        <f>FIXED(Tabla1[[#This Row],[ISR RET]],0)</f>
        <v>0</v>
      </c>
      <c r="P2793" t="str">
        <f>FIXED(Tabla1[[#This Row],[IVA RET]],0)</f>
        <v>0</v>
      </c>
      <c r="R2793" s="35">
        <f>Tabla1[[#This Row],[TASA 16]]*16%</f>
        <v>0</v>
      </c>
    </row>
    <row r="2794" spans="2:20" x14ac:dyDescent="0.25">
      <c r="B2794" t="str">
        <f>'[1]210 Y RFC'!A2794</f>
        <v>CEM880726UZA</v>
      </c>
      <c r="C2794" t="str">
        <f>'[1]210 Y RFC'!B2794</f>
        <v>210-2791</v>
      </c>
      <c r="D2794" t="str">
        <f>'[1]210 Y RFC'!C2794</f>
        <v>CEMEX SAB DE CV</v>
      </c>
      <c r="E2794" s="28">
        <f>SUMIFS(Tabla16[TASA 16],Tabla16[NUM],Tabla1[[#This Row],[CODIGO]])</f>
        <v>0</v>
      </c>
      <c r="F2794" s="28">
        <f>SUMIFS(Tabla16[TASA 0%],Tabla16[NUM],Tabla1[[#This Row],[CODIGO]])</f>
        <v>0</v>
      </c>
      <c r="G2794" s="28">
        <f>SUMIFS(Tabla16[[EXENTO ]],Tabla16[NUM],Tabla1[[#This Row],[CODIGO]])</f>
        <v>0</v>
      </c>
      <c r="H2794" s="28">
        <f>SUMIFS(Tabla16[IVA],Tabla16[NUM],Tabla1[[#This Row],[CODIGO]])</f>
        <v>0</v>
      </c>
      <c r="I2794" s="28">
        <f>SUMIFS(Tabla16[ISR RET.],Tabla16[NUM],Tabla1[[#This Row],[CODIGO]])</f>
        <v>0</v>
      </c>
      <c r="J2794" s="28">
        <f>SUMIFS(Tabla16[IVA RET.],Tabla16[NUM],Tabla1[[#This Row],[CODIGO]])</f>
        <v>0</v>
      </c>
      <c r="K2794" t="str">
        <f>FIXED(Tabla1[[#This Row],[TASA 16%]],0)</f>
        <v>0</v>
      </c>
      <c r="L2794" t="str">
        <f>FIXED(Tabla1[[#This Row],[TASA 0%]],0)</f>
        <v>0</v>
      </c>
      <c r="M2794" t="str">
        <f>FIXED(Tabla1[[#This Row],[TASA EXE.]],0)</f>
        <v>0</v>
      </c>
      <c r="N2794" t="str">
        <f>FIXED(Tabla1[[#This Row],[IVA]],0)</f>
        <v>0</v>
      </c>
      <c r="O2794" t="str">
        <f>FIXED(Tabla1[[#This Row],[ISR RET]],0)</f>
        <v>0</v>
      </c>
      <c r="P2794" t="str">
        <f>FIXED(Tabla1[[#This Row],[IVA RET]],0)</f>
        <v>0</v>
      </c>
      <c r="R2794" s="35">
        <f>Tabla1[[#This Row],[TASA 16]]*16%</f>
        <v>0</v>
      </c>
    </row>
    <row r="2795" spans="2:20" x14ac:dyDescent="0.25">
      <c r="B2795" t="str">
        <f>'[1]210 Y RFC'!A2795</f>
        <v>MEMR531218RH2</v>
      </c>
      <c r="C2795" t="str">
        <f>'[1]210 Y RFC'!B2795</f>
        <v>210-2792</v>
      </c>
      <c r="D2795" t="str">
        <f>'[1]210 Y RFC'!C2795</f>
        <v>MENDOZA MACEDO ROSARIO</v>
      </c>
      <c r="E2795" s="28">
        <f>SUMIFS(Tabla16[TASA 16],Tabla16[NUM],Tabla1[[#This Row],[CODIGO]])</f>
        <v>0</v>
      </c>
      <c r="F2795" s="28">
        <f>SUMIFS(Tabla16[TASA 0%],Tabla16[NUM],Tabla1[[#This Row],[CODIGO]])</f>
        <v>0</v>
      </c>
      <c r="G2795" s="28">
        <f>SUMIFS(Tabla16[[EXENTO ]],Tabla16[NUM],Tabla1[[#This Row],[CODIGO]])</f>
        <v>0</v>
      </c>
      <c r="H2795" s="28">
        <f>SUMIFS(Tabla16[IVA],Tabla16[NUM],Tabla1[[#This Row],[CODIGO]])</f>
        <v>0</v>
      </c>
      <c r="I2795" s="28">
        <f>SUMIFS(Tabla16[ISR RET.],Tabla16[NUM],Tabla1[[#This Row],[CODIGO]])</f>
        <v>0</v>
      </c>
      <c r="J2795" s="28">
        <f>SUMIFS(Tabla16[IVA RET.],Tabla16[NUM],Tabla1[[#This Row],[CODIGO]])</f>
        <v>0</v>
      </c>
      <c r="K2795" t="str">
        <f>FIXED(Tabla1[[#This Row],[TASA 16%]],0)</f>
        <v>0</v>
      </c>
      <c r="L2795" t="str">
        <f>FIXED(Tabla1[[#This Row],[TASA 0%]],0)</f>
        <v>0</v>
      </c>
      <c r="M2795" t="str">
        <f>FIXED(Tabla1[[#This Row],[TASA EXE.]],0)</f>
        <v>0</v>
      </c>
      <c r="N2795" t="str">
        <f>FIXED(Tabla1[[#This Row],[IVA]],0)</f>
        <v>0</v>
      </c>
      <c r="O2795" t="str">
        <f>FIXED(Tabla1[[#This Row],[ISR RET]],0)</f>
        <v>0</v>
      </c>
      <c r="P2795" t="str">
        <f>FIXED(Tabla1[[#This Row],[IVA RET]],0)</f>
        <v>0</v>
      </c>
      <c r="R2795" s="35">
        <f>Tabla1[[#This Row],[TASA 16]]*16%</f>
        <v>0</v>
      </c>
    </row>
    <row r="2796" spans="2:20" x14ac:dyDescent="0.25">
      <c r="B2796" t="str">
        <f>'[1]210 Y RFC'!A2796</f>
        <v>MFA101108496</v>
      </c>
      <c r="C2796" t="str">
        <f>'[1]210 Y RFC'!B2796</f>
        <v>210-2793</v>
      </c>
      <c r="D2796" t="str">
        <f>'[1]210 Y RFC'!C2796</f>
        <v>MACRO FARMACIAS SA DE CV</v>
      </c>
      <c r="E2796" s="28">
        <f>SUMIFS(Tabla16[TASA 16],Tabla16[NUM],Tabla1[[#This Row],[CODIGO]])</f>
        <v>0</v>
      </c>
      <c r="F2796" s="28">
        <f>SUMIFS(Tabla16[TASA 0%],Tabla16[NUM],Tabla1[[#This Row],[CODIGO]])</f>
        <v>0</v>
      </c>
      <c r="G2796" s="28">
        <f>SUMIFS(Tabla16[[EXENTO ]],Tabla16[NUM],Tabla1[[#This Row],[CODIGO]])</f>
        <v>0</v>
      </c>
      <c r="H2796" s="28">
        <f>SUMIFS(Tabla16[IVA],Tabla16[NUM],Tabla1[[#This Row],[CODIGO]])</f>
        <v>0</v>
      </c>
      <c r="I2796" s="28">
        <f>SUMIFS(Tabla16[ISR RET.],Tabla16[NUM],Tabla1[[#This Row],[CODIGO]])</f>
        <v>0</v>
      </c>
      <c r="J2796" s="28">
        <f>SUMIFS(Tabla16[IVA RET.],Tabla16[NUM],Tabla1[[#This Row],[CODIGO]])</f>
        <v>0</v>
      </c>
      <c r="K2796" t="str">
        <f>FIXED(Tabla1[[#This Row],[TASA 16%]],0)</f>
        <v>0</v>
      </c>
      <c r="L2796" t="str">
        <f>FIXED(Tabla1[[#This Row],[TASA 0%]],0)</f>
        <v>0</v>
      </c>
      <c r="M2796" t="str">
        <f>FIXED(Tabla1[[#This Row],[TASA EXE.]],0)</f>
        <v>0</v>
      </c>
      <c r="N2796" t="str">
        <f>FIXED(Tabla1[[#This Row],[IVA]],0)</f>
        <v>0</v>
      </c>
      <c r="O2796" t="str">
        <f>FIXED(Tabla1[[#This Row],[ISR RET]],0)</f>
        <v>0</v>
      </c>
      <c r="P2796" t="str">
        <f>FIXED(Tabla1[[#This Row],[IVA RET]],0)</f>
        <v>0</v>
      </c>
      <c r="R2796" s="35">
        <f>Tabla1[[#This Row],[TASA 16]]*16%</f>
        <v>0</v>
      </c>
    </row>
    <row r="2797" spans="2:20" x14ac:dyDescent="0.25">
      <c r="B2797" t="str">
        <f>'[1]210 Y RFC'!A2797</f>
        <v>VINI701107MZ2</v>
      </c>
      <c r="C2797" t="str">
        <f>'[1]210 Y RFC'!B2797</f>
        <v>210-2794</v>
      </c>
      <c r="D2797" t="str">
        <f>'[1]210 Y RFC'!C2797</f>
        <v>VILLASEÑOR NAVARRO ILIANA GENOVEVA</v>
      </c>
      <c r="E2797" s="28">
        <f>SUMIFS(Tabla16[TASA 16],Tabla16[NUM],Tabla1[[#This Row],[CODIGO]])</f>
        <v>0</v>
      </c>
      <c r="F2797" s="28">
        <f>SUMIFS(Tabla16[TASA 0%],Tabla16[NUM],Tabla1[[#This Row],[CODIGO]])</f>
        <v>0</v>
      </c>
      <c r="G2797" s="28">
        <f>SUMIFS(Tabla16[[EXENTO ]],Tabla16[NUM],Tabla1[[#This Row],[CODIGO]])</f>
        <v>0</v>
      </c>
      <c r="H2797" s="28">
        <f>SUMIFS(Tabla16[IVA],Tabla16[NUM],Tabla1[[#This Row],[CODIGO]])</f>
        <v>0</v>
      </c>
      <c r="I2797" s="28">
        <f>SUMIFS(Tabla16[ISR RET.],Tabla16[NUM],Tabla1[[#This Row],[CODIGO]])</f>
        <v>0</v>
      </c>
      <c r="J2797" s="28">
        <f>SUMIFS(Tabla16[IVA RET.],Tabla16[NUM],Tabla1[[#This Row],[CODIGO]])</f>
        <v>0</v>
      </c>
      <c r="K2797" t="str">
        <f>FIXED(Tabla1[[#This Row],[TASA 16%]],0)</f>
        <v>0</v>
      </c>
      <c r="L2797" t="str">
        <f>FIXED(Tabla1[[#This Row],[TASA 0%]],0)</f>
        <v>0</v>
      </c>
      <c r="M2797" t="str">
        <f>FIXED(Tabla1[[#This Row],[TASA EXE.]],0)</f>
        <v>0</v>
      </c>
      <c r="N2797" t="str">
        <f>FIXED(Tabla1[[#This Row],[IVA]],0)</f>
        <v>0</v>
      </c>
      <c r="O2797" t="str">
        <f>FIXED(Tabla1[[#This Row],[ISR RET]],0)</f>
        <v>0</v>
      </c>
      <c r="P2797" t="str">
        <f>FIXED(Tabla1[[#This Row],[IVA RET]],0)</f>
        <v>0</v>
      </c>
      <c r="R2797" s="35">
        <f>Tabla1[[#This Row],[TASA 16]]*16%</f>
        <v>0</v>
      </c>
    </row>
    <row r="2798" spans="2:20" x14ac:dyDescent="0.25">
      <c r="B2798" t="str">
        <f>'[1]210 Y RFC'!A2798</f>
        <v>CLE810525EA1</v>
      </c>
      <c r="C2798" t="str">
        <f>'[1]210 Y RFC'!B2798</f>
        <v>210-2795</v>
      </c>
      <c r="D2798" t="str">
        <f>'[1]210 Y RFC'!C2798</f>
        <v>CASA LEY SA DE CV</v>
      </c>
      <c r="E2798" s="28">
        <f>SUMIFS(Tabla16[TASA 16],Tabla16[NUM],Tabla1[[#This Row],[CODIGO]])</f>
        <v>0</v>
      </c>
      <c r="F2798" s="28">
        <f>SUMIFS(Tabla16[TASA 0%],Tabla16[NUM],Tabla1[[#This Row],[CODIGO]])</f>
        <v>0</v>
      </c>
      <c r="G2798" s="28">
        <f>SUMIFS(Tabla16[[EXENTO ]],Tabla16[NUM],Tabla1[[#This Row],[CODIGO]])</f>
        <v>0</v>
      </c>
      <c r="H2798" s="28">
        <f>SUMIFS(Tabla16[IVA],Tabla16[NUM],Tabla1[[#This Row],[CODIGO]])</f>
        <v>0</v>
      </c>
      <c r="I2798" s="28">
        <f>SUMIFS(Tabla16[ISR RET.],Tabla16[NUM],Tabla1[[#This Row],[CODIGO]])</f>
        <v>0</v>
      </c>
      <c r="J2798" s="28">
        <f>SUMIFS(Tabla16[IVA RET.],Tabla16[NUM],Tabla1[[#This Row],[CODIGO]])</f>
        <v>0</v>
      </c>
      <c r="K2798" t="str">
        <f>FIXED(Tabla1[[#This Row],[TASA 16%]],0)</f>
        <v>0</v>
      </c>
      <c r="L2798" t="str">
        <f>FIXED(Tabla1[[#This Row],[TASA 0%]],0)</f>
        <v>0</v>
      </c>
      <c r="M2798" t="str">
        <f>FIXED(Tabla1[[#This Row],[TASA EXE.]],0)</f>
        <v>0</v>
      </c>
      <c r="N2798" t="str">
        <f>FIXED(Tabla1[[#This Row],[IVA]],0)</f>
        <v>0</v>
      </c>
      <c r="O2798" t="str">
        <f>FIXED(Tabla1[[#This Row],[ISR RET]],0)</f>
        <v>0</v>
      </c>
      <c r="P2798" t="str">
        <f>FIXED(Tabla1[[#This Row],[IVA RET]],0)</f>
        <v>0</v>
      </c>
      <c r="R2798" s="35">
        <f>Tabla1[[#This Row],[TASA 16]]*16%</f>
        <v>0</v>
      </c>
    </row>
    <row r="2799" spans="2:20" x14ac:dyDescent="0.25">
      <c r="B2799" t="str">
        <f>'[1]210 Y RFC'!A2799</f>
        <v>TTE990512QU0</v>
      </c>
      <c r="C2799" t="str">
        <f>'[1]210 Y RFC'!B2799</f>
        <v>210-2796</v>
      </c>
      <c r="D2799" t="str">
        <f>'[1]210 Y RFC'!C2799</f>
        <v>TIEMPO Y TECNOLOGIA SA DE CV</v>
      </c>
      <c r="E2799" s="28">
        <f>SUMIFS(Tabla16[TASA 16],Tabla16[NUM],Tabla1[[#This Row],[CODIGO]])</f>
        <v>0</v>
      </c>
      <c r="F2799" s="28">
        <f>SUMIFS(Tabla16[TASA 0%],Tabla16[NUM],Tabla1[[#This Row],[CODIGO]])</f>
        <v>0</v>
      </c>
      <c r="G2799" s="28">
        <f>SUMIFS(Tabla16[[EXENTO ]],Tabla16[NUM],Tabla1[[#This Row],[CODIGO]])</f>
        <v>0</v>
      </c>
      <c r="H2799" s="28">
        <f>SUMIFS(Tabla16[IVA],Tabla16[NUM],Tabla1[[#This Row],[CODIGO]])</f>
        <v>0</v>
      </c>
      <c r="I2799" s="28">
        <f>SUMIFS(Tabla16[ISR RET.],Tabla16[NUM],Tabla1[[#This Row],[CODIGO]])</f>
        <v>0</v>
      </c>
      <c r="J2799" s="28">
        <f>SUMIFS(Tabla16[IVA RET.],Tabla16[NUM],Tabla1[[#This Row],[CODIGO]])</f>
        <v>0</v>
      </c>
      <c r="K2799" t="str">
        <f>FIXED(Tabla1[[#This Row],[TASA 16%]],0)</f>
        <v>0</v>
      </c>
      <c r="L2799" t="str">
        <f>FIXED(Tabla1[[#This Row],[TASA 0%]],0)</f>
        <v>0</v>
      </c>
      <c r="M2799" t="str">
        <f>FIXED(Tabla1[[#This Row],[TASA EXE.]],0)</f>
        <v>0</v>
      </c>
      <c r="N2799" t="str">
        <f>FIXED(Tabla1[[#This Row],[IVA]],0)</f>
        <v>0</v>
      </c>
      <c r="O2799" t="str">
        <f>FIXED(Tabla1[[#This Row],[ISR RET]],0)</f>
        <v>0</v>
      </c>
      <c r="P2799" t="str">
        <f>FIXED(Tabla1[[#This Row],[IVA RET]],0)</f>
        <v>0</v>
      </c>
      <c r="R2799" s="35">
        <f>Tabla1[[#This Row],[TASA 16]]*16%</f>
        <v>0</v>
      </c>
    </row>
    <row r="2800" spans="2:20" x14ac:dyDescent="0.25">
      <c r="B2800" t="str">
        <f>'[1]210 Y RFC'!A2800</f>
        <v>VIFA730530382</v>
      </c>
      <c r="C2800" t="str">
        <f>'[1]210 Y RFC'!B2800</f>
        <v>210-2797</v>
      </c>
      <c r="D2800" t="str">
        <f>'[1]210 Y RFC'!C2800</f>
        <v>VILLASEÑOR FERNANDEZ ARTURO</v>
      </c>
      <c r="E2800" s="28">
        <f>SUMIFS(Tabla16[TASA 16],Tabla16[NUM],Tabla1[[#This Row],[CODIGO]])</f>
        <v>0</v>
      </c>
      <c r="F2800" s="28">
        <f>SUMIFS(Tabla16[TASA 0%],Tabla16[NUM],Tabla1[[#This Row],[CODIGO]])</f>
        <v>0</v>
      </c>
      <c r="G2800" s="28">
        <f>SUMIFS(Tabla16[[EXENTO ]],Tabla16[NUM],Tabla1[[#This Row],[CODIGO]])</f>
        <v>0</v>
      </c>
      <c r="H2800" s="28">
        <f>SUMIFS(Tabla16[IVA],Tabla16[NUM],Tabla1[[#This Row],[CODIGO]])</f>
        <v>0</v>
      </c>
      <c r="I2800" s="28">
        <f>SUMIFS(Tabla16[ISR RET.],Tabla16[NUM],Tabla1[[#This Row],[CODIGO]])</f>
        <v>0</v>
      </c>
      <c r="J2800" s="28">
        <f>SUMIFS(Tabla16[IVA RET.],Tabla16[NUM],Tabla1[[#This Row],[CODIGO]])</f>
        <v>0</v>
      </c>
      <c r="K2800" t="str">
        <f>FIXED(Tabla1[[#This Row],[TASA 16%]],0)</f>
        <v>0</v>
      </c>
      <c r="L2800" t="str">
        <f>FIXED(Tabla1[[#This Row],[TASA 0%]],0)</f>
        <v>0</v>
      </c>
      <c r="M2800" t="str">
        <f>FIXED(Tabla1[[#This Row],[TASA EXE.]],0)</f>
        <v>0</v>
      </c>
      <c r="N2800" t="str">
        <f>FIXED(Tabla1[[#This Row],[IVA]],0)</f>
        <v>0</v>
      </c>
      <c r="O2800" t="str">
        <f>FIXED(Tabla1[[#This Row],[ISR RET]],0)</f>
        <v>0</v>
      </c>
      <c r="P2800" t="str">
        <f>FIXED(Tabla1[[#This Row],[IVA RET]],0)</f>
        <v>0</v>
      </c>
      <c r="R2800" s="35">
        <f>Tabla1[[#This Row],[TASA 16]]*16%</f>
        <v>0</v>
      </c>
    </row>
    <row r="2801" spans="2:18" x14ac:dyDescent="0.25">
      <c r="B2801" t="str">
        <f>'[1]210 Y RFC'!A2801</f>
        <v>NAGP6306067D5</v>
      </c>
      <c r="C2801" t="str">
        <f>'[1]210 Y RFC'!B2801</f>
        <v>210-2798</v>
      </c>
      <c r="D2801" t="str">
        <f>'[1]210 Y RFC'!C2801</f>
        <v>NAVARRO GONZALEZ PAZ ANGELICA</v>
      </c>
      <c r="E2801" s="28">
        <f>SUMIFS(Tabla16[TASA 16],Tabla16[NUM],Tabla1[[#This Row],[CODIGO]])</f>
        <v>0</v>
      </c>
      <c r="F2801" s="28">
        <f>SUMIFS(Tabla16[TASA 0%],Tabla16[NUM],Tabla1[[#This Row],[CODIGO]])</f>
        <v>0</v>
      </c>
      <c r="G2801" s="28">
        <f>SUMIFS(Tabla16[[EXENTO ]],Tabla16[NUM],Tabla1[[#This Row],[CODIGO]])</f>
        <v>0</v>
      </c>
      <c r="H2801" s="28">
        <f>SUMIFS(Tabla16[IVA],Tabla16[NUM],Tabla1[[#This Row],[CODIGO]])</f>
        <v>0</v>
      </c>
      <c r="I2801" s="28">
        <f>SUMIFS(Tabla16[ISR RET.],Tabla16[NUM],Tabla1[[#This Row],[CODIGO]])</f>
        <v>0</v>
      </c>
      <c r="J2801" s="28">
        <f>SUMIFS(Tabla16[IVA RET.],Tabla16[NUM],Tabla1[[#This Row],[CODIGO]])</f>
        <v>0</v>
      </c>
      <c r="K2801" t="str">
        <f>FIXED(Tabla1[[#This Row],[TASA 16%]],0)</f>
        <v>0</v>
      </c>
      <c r="L2801" t="str">
        <f>FIXED(Tabla1[[#This Row],[TASA 0%]],0)</f>
        <v>0</v>
      </c>
      <c r="M2801" t="str">
        <f>FIXED(Tabla1[[#This Row],[TASA EXE.]],0)</f>
        <v>0</v>
      </c>
      <c r="N2801" t="str">
        <f>FIXED(Tabla1[[#This Row],[IVA]],0)</f>
        <v>0</v>
      </c>
      <c r="O2801" t="str">
        <f>FIXED(Tabla1[[#This Row],[ISR RET]],0)</f>
        <v>0</v>
      </c>
      <c r="P2801" t="str">
        <f>FIXED(Tabla1[[#This Row],[IVA RET]],0)</f>
        <v>0</v>
      </c>
      <c r="R2801" s="35">
        <f>Tabla1[[#This Row],[TASA 16]]*16%</f>
        <v>0</v>
      </c>
    </row>
    <row r="2802" spans="2:18" x14ac:dyDescent="0.25">
      <c r="B2802" t="str">
        <f>'[1]210 Y RFC'!A2802</f>
        <v>KDI990111UQ5</v>
      </c>
      <c r="C2802" t="str">
        <f>'[1]210 Y RFC'!B2802</f>
        <v>210-2799</v>
      </c>
      <c r="D2802" t="str">
        <f>'[1]210 Y RFC'!C2802</f>
        <v>KAMAJO DISTRIBUCIONES SA DE CV</v>
      </c>
      <c r="E2802" s="28">
        <f>SUMIFS(Tabla16[TASA 16],Tabla16[NUM],Tabla1[[#This Row],[CODIGO]])</f>
        <v>0</v>
      </c>
      <c r="F2802" s="28">
        <f>SUMIFS(Tabla16[TASA 0%],Tabla16[NUM],Tabla1[[#This Row],[CODIGO]])</f>
        <v>0</v>
      </c>
      <c r="G2802" s="28">
        <f>SUMIFS(Tabla16[[EXENTO ]],Tabla16[NUM],Tabla1[[#This Row],[CODIGO]])</f>
        <v>0</v>
      </c>
      <c r="H2802" s="28">
        <f>SUMIFS(Tabla16[IVA],Tabla16[NUM],Tabla1[[#This Row],[CODIGO]])</f>
        <v>0</v>
      </c>
      <c r="I2802" s="28">
        <f>SUMIFS(Tabla16[ISR RET.],Tabla16[NUM],Tabla1[[#This Row],[CODIGO]])</f>
        <v>0</v>
      </c>
      <c r="J2802" s="28">
        <f>SUMIFS(Tabla16[IVA RET.],Tabla16[NUM],Tabla1[[#This Row],[CODIGO]])</f>
        <v>0</v>
      </c>
      <c r="K2802" t="str">
        <f>FIXED(Tabla1[[#This Row],[TASA 16%]],0)</f>
        <v>0</v>
      </c>
      <c r="L2802" t="str">
        <f>FIXED(Tabla1[[#This Row],[TASA 0%]],0)</f>
        <v>0</v>
      </c>
      <c r="M2802" t="str">
        <f>FIXED(Tabla1[[#This Row],[TASA EXE.]],0)</f>
        <v>0</v>
      </c>
      <c r="N2802" t="str">
        <f>FIXED(Tabla1[[#This Row],[IVA]],0)</f>
        <v>0</v>
      </c>
      <c r="O2802" t="str">
        <f>FIXED(Tabla1[[#This Row],[ISR RET]],0)</f>
        <v>0</v>
      </c>
      <c r="P2802" t="str">
        <f>FIXED(Tabla1[[#This Row],[IVA RET]],0)</f>
        <v>0</v>
      </c>
      <c r="R2802" s="35">
        <f>Tabla1[[#This Row],[TASA 16]]*16%</f>
        <v>0</v>
      </c>
    </row>
    <row r="2803" spans="2:18" x14ac:dyDescent="0.25">
      <c r="B2803" t="str">
        <f>'[1]210 Y RFC'!A2803</f>
        <v>ELE9012281G2</v>
      </c>
      <c r="C2803" t="str">
        <f>'[1]210 Y RFC'!B2803</f>
        <v>210-2800</v>
      </c>
      <c r="D2803" t="str">
        <f>'[1]210 Y RFC'!C2803</f>
        <v>ELECTROPURA S DE RL DE CV</v>
      </c>
      <c r="E2803" s="28">
        <f>SUMIFS(Tabla16[TASA 16],Tabla16[NUM],Tabla1[[#This Row],[CODIGO]])</f>
        <v>0</v>
      </c>
      <c r="F2803" s="28">
        <f>SUMIFS(Tabla16[TASA 0%],Tabla16[NUM],Tabla1[[#This Row],[CODIGO]])</f>
        <v>0</v>
      </c>
      <c r="G2803" s="28">
        <f>SUMIFS(Tabla16[[EXENTO ]],Tabla16[NUM],Tabla1[[#This Row],[CODIGO]])</f>
        <v>0</v>
      </c>
      <c r="H2803" s="28">
        <f>SUMIFS(Tabla16[IVA],Tabla16[NUM],Tabla1[[#This Row],[CODIGO]])</f>
        <v>0</v>
      </c>
      <c r="I2803" s="28">
        <f>SUMIFS(Tabla16[ISR RET.],Tabla16[NUM],Tabla1[[#This Row],[CODIGO]])</f>
        <v>0</v>
      </c>
      <c r="J2803" s="28">
        <f>SUMIFS(Tabla16[IVA RET.],Tabla16[NUM],Tabla1[[#This Row],[CODIGO]])</f>
        <v>0</v>
      </c>
      <c r="K2803" t="str">
        <f>FIXED(Tabla1[[#This Row],[TASA 16%]],0)</f>
        <v>0</v>
      </c>
      <c r="L2803" t="str">
        <f>FIXED(Tabla1[[#This Row],[TASA 0%]],0)</f>
        <v>0</v>
      </c>
      <c r="M2803" t="str">
        <f>FIXED(Tabla1[[#This Row],[TASA EXE.]],0)</f>
        <v>0</v>
      </c>
      <c r="N2803" t="str">
        <f>FIXED(Tabla1[[#This Row],[IVA]],0)</f>
        <v>0</v>
      </c>
      <c r="O2803" t="str">
        <f>FIXED(Tabla1[[#This Row],[ISR RET]],0)</f>
        <v>0</v>
      </c>
      <c r="P2803" t="str">
        <f>FIXED(Tabla1[[#This Row],[IVA RET]],0)</f>
        <v>0</v>
      </c>
      <c r="R2803" s="35">
        <f>Tabla1[[#This Row],[TASA 16]]*16%</f>
        <v>0</v>
      </c>
    </row>
    <row r="2804" spans="2:18" x14ac:dyDescent="0.25">
      <c r="B2804">
        <f>'[1]210 Y RFC'!A2804</f>
        <v>0</v>
      </c>
      <c r="C2804" t="str">
        <f>'[1]210 Y RFC'!B2804</f>
        <v>210-2801</v>
      </c>
      <c r="D2804" t="str">
        <f>'[1]210 Y RFC'!C2804</f>
        <v>ZURICH COMPAÑÍA DE SEGUROS SA</v>
      </c>
      <c r="E2804" s="28">
        <f>SUMIFS(Tabla16[TASA 16],Tabla16[NUM],Tabla1[[#This Row],[CODIGO]])</f>
        <v>0</v>
      </c>
      <c r="F2804" s="28">
        <f>SUMIFS(Tabla16[TASA 0%],Tabla16[NUM],Tabla1[[#This Row],[CODIGO]])</f>
        <v>0</v>
      </c>
      <c r="G2804" s="28">
        <f>SUMIFS(Tabla16[[EXENTO ]],Tabla16[NUM],Tabla1[[#This Row],[CODIGO]])</f>
        <v>0</v>
      </c>
      <c r="H2804" s="28">
        <f>SUMIFS(Tabla16[IVA],Tabla16[NUM],Tabla1[[#This Row],[CODIGO]])</f>
        <v>0</v>
      </c>
      <c r="I2804" s="28">
        <f>SUMIFS(Tabla16[ISR RET.],Tabla16[NUM],Tabla1[[#This Row],[CODIGO]])</f>
        <v>0</v>
      </c>
      <c r="J2804" s="28">
        <f>SUMIFS(Tabla16[IVA RET.],Tabla16[NUM],Tabla1[[#This Row],[CODIGO]])</f>
        <v>0</v>
      </c>
      <c r="K2804" t="str">
        <f>FIXED(Tabla1[[#This Row],[TASA 16%]],0)</f>
        <v>0</v>
      </c>
      <c r="L2804" t="str">
        <f>FIXED(Tabla1[[#This Row],[TASA 0%]],0)</f>
        <v>0</v>
      </c>
      <c r="M2804" t="str">
        <f>FIXED(Tabla1[[#This Row],[TASA EXE.]],0)</f>
        <v>0</v>
      </c>
      <c r="N2804" t="str">
        <f>FIXED(Tabla1[[#This Row],[IVA]],0)</f>
        <v>0</v>
      </c>
      <c r="O2804" t="str">
        <f>FIXED(Tabla1[[#This Row],[ISR RET]],0)</f>
        <v>0</v>
      </c>
      <c r="P2804" t="str">
        <f>FIXED(Tabla1[[#This Row],[IVA RET]],0)</f>
        <v>0</v>
      </c>
      <c r="R2804" s="35">
        <f>Tabla1[[#This Row],[TASA 16]]*16%</f>
        <v>0</v>
      </c>
    </row>
    <row r="2805" spans="2:18" x14ac:dyDescent="0.25">
      <c r="B2805" t="str">
        <f>'[1]210 Y RFC'!A2805</f>
        <v>SPO830427DQ1</v>
      </c>
      <c r="C2805" t="str">
        <f>'[1]210 Y RFC'!B2805</f>
        <v>210-2802</v>
      </c>
      <c r="D2805" t="str">
        <f>'[1]210 Y RFC'!C2805</f>
        <v>SEGUROS EL POTOSI SA</v>
      </c>
      <c r="E2805" s="28">
        <f>SUMIFS(Tabla16[TASA 16],Tabla16[NUM],Tabla1[[#This Row],[CODIGO]])</f>
        <v>0</v>
      </c>
      <c r="F2805" s="28">
        <f>SUMIFS(Tabla16[TASA 0%],Tabla16[NUM],Tabla1[[#This Row],[CODIGO]])</f>
        <v>0</v>
      </c>
      <c r="G2805" s="28">
        <f>SUMIFS(Tabla16[[EXENTO ]],Tabla16[NUM],Tabla1[[#This Row],[CODIGO]])</f>
        <v>0</v>
      </c>
      <c r="H2805" s="28">
        <f>SUMIFS(Tabla16[IVA],Tabla16[NUM],Tabla1[[#This Row],[CODIGO]])</f>
        <v>0</v>
      </c>
      <c r="I2805" s="28">
        <f>SUMIFS(Tabla16[ISR RET.],Tabla16[NUM],Tabla1[[#This Row],[CODIGO]])</f>
        <v>0</v>
      </c>
      <c r="J2805" s="28">
        <f>SUMIFS(Tabla16[IVA RET.],Tabla16[NUM],Tabla1[[#This Row],[CODIGO]])</f>
        <v>0</v>
      </c>
      <c r="K2805" t="str">
        <f>FIXED(Tabla1[[#This Row],[TASA 16%]],0)</f>
        <v>0</v>
      </c>
      <c r="L2805" t="str">
        <f>FIXED(Tabla1[[#This Row],[TASA 0%]],0)</f>
        <v>0</v>
      </c>
      <c r="M2805" t="str">
        <f>FIXED(Tabla1[[#This Row],[TASA EXE.]],0)</f>
        <v>0</v>
      </c>
      <c r="N2805" t="str">
        <f>FIXED(Tabla1[[#This Row],[IVA]],0)</f>
        <v>0</v>
      </c>
      <c r="O2805" t="str">
        <f>FIXED(Tabla1[[#This Row],[ISR RET]],0)</f>
        <v>0</v>
      </c>
      <c r="P2805" t="str">
        <f>FIXED(Tabla1[[#This Row],[IVA RET]],0)</f>
        <v>0</v>
      </c>
      <c r="R2805" s="35">
        <f>Tabla1[[#This Row],[TASA 16]]*16%</f>
        <v>0</v>
      </c>
    </row>
    <row r="2806" spans="2:18" x14ac:dyDescent="0.25">
      <c r="B2806" t="str">
        <f>'[1]210 Y RFC'!A2806</f>
        <v>ACI180607AH8</v>
      </c>
      <c r="C2806" t="str">
        <f>'[1]210 Y RFC'!B2806</f>
        <v>210-2803</v>
      </c>
      <c r="D2806" t="str">
        <f>'[1]210 Y RFC'!C2806</f>
        <v>ALFA COMERCIALIZACION DE INSUMOS SA DE CV</v>
      </c>
      <c r="E2806" s="28">
        <f>SUMIFS(Tabla16[TASA 16],Tabla16[NUM],Tabla1[[#This Row],[CODIGO]])</f>
        <v>0</v>
      </c>
      <c r="F2806" s="28">
        <f>SUMIFS(Tabla16[TASA 0%],Tabla16[NUM],Tabla1[[#This Row],[CODIGO]])</f>
        <v>0</v>
      </c>
      <c r="G2806" s="28">
        <f>SUMIFS(Tabla16[[EXENTO ]],Tabla16[NUM],Tabla1[[#This Row],[CODIGO]])</f>
        <v>0</v>
      </c>
      <c r="H2806" s="28">
        <f>SUMIFS(Tabla16[IVA],Tabla16[NUM],Tabla1[[#This Row],[CODIGO]])</f>
        <v>0</v>
      </c>
      <c r="I2806" s="28">
        <f>SUMIFS(Tabla16[ISR RET.],Tabla16[NUM],Tabla1[[#This Row],[CODIGO]])</f>
        <v>0</v>
      </c>
      <c r="J2806" s="28">
        <f>SUMIFS(Tabla16[IVA RET.],Tabla16[NUM],Tabla1[[#This Row],[CODIGO]])</f>
        <v>0</v>
      </c>
      <c r="K2806" t="str">
        <f>FIXED(Tabla1[[#This Row],[TASA 16%]],0)</f>
        <v>0</v>
      </c>
      <c r="L2806" t="str">
        <f>FIXED(Tabla1[[#This Row],[TASA 0%]],0)</f>
        <v>0</v>
      </c>
      <c r="M2806" t="str">
        <f>FIXED(Tabla1[[#This Row],[TASA EXE.]],0)</f>
        <v>0</v>
      </c>
      <c r="N2806" t="str">
        <f>FIXED(Tabla1[[#This Row],[IVA]],0)</f>
        <v>0</v>
      </c>
      <c r="O2806" t="str">
        <f>FIXED(Tabla1[[#This Row],[ISR RET]],0)</f>
        <v>0</v>
      </c>
      <c r="P2806" t="str">
        <f>FIXED(Tabla1[[#This Row],[IVA RET]],0)</f>
        <v>0</v>
      </c>
      <c r="R2806" s="35">
        <f>Tabla1[[#This Row],[TASA 16]]*16%</f>
        <v>0</v>
      </c>
    </row>
    <row r="2807" spans="2:18" x14ac:dyDescent="0.25">
      <c r="B2807" t="str">
        <f>'[1]210 Y RFC'!A2807</f>
        <v>ETE200205DB2</v>
      </c>
      <c r="C2807" t="str">
        <f>'[1]210 Y RFC'!B2807</f>
        <v>210-2804</v>
      </c>
      <c r="D2807" t="str">
        <f>'[1]210 Y RFC'!C2807</f>
        <v>ESTRADA TEXTIL S DE RL DE CV</v>
      </c>
      <c r="E2807" s="28">
        <f>SUMIFS(Tabla16[TASA 16],Tabla16[NUM],Tabla1[[#This Row],[CODIGO]])</f>
        <v>18060</v>
      </c>
      <c r="F2807" s="28">
        <f>SUMIFS(Tabla16[TASA 0%],Tabla16[NUM],Tabla1[[#This Row],[CODIGO]])</f>
        <v>0</v>
      </c>
      <c r="G2807" s="28">
        <f>SUMIFS(Tabla16[[EXENTO ]],Tabla16[NUM],Tabla1[[#This Row],[CODIGO]])</f>
        <v>0</v>
      </c>
      <c r="H2807" s="28">
        <f>SUMIFS(Tabla16[IVA],Tabla16[NUM],Tabla1[[#This Row],[CODIGO]])</f>
        <v>2889.6</v>
      </c>
      <c r="I2807" s="28">
        <f>SUMIFS(Tabla16[ISR RET.],Tabla16[NUM],Tabla1[[#This Row],[CODIGO]])</f>
        <v>0</v>
      </c>
      <c r="J2807" s="28">
        <f>SUMIFS(Tabla16[IVA RET.],Tabla16[NUM],Tabla1[[#This Row],[CODIGO]])</f>
        <v>0</v>
      </c>
      <c r="K2807" t="str">
        <f>FIXED(Tabla1[[#This Row],[TASA 16%]],0)</f>
        <v>18,060</v>
      </c>
      <c r="L2807" t="str">
        <f>FIXED(Tabla1[[#This Row],[TASA 0%]],0)</f>
        <v>0</v>
      </c>
      <c r="M2807" t="str">
        <f>FIXED(Tabla1[[#This Row],[TASA EXE.]],0)</f>
        <v>0</v>
      </c>
      <c r="N2807" t="str">
        <f>FIXED(Tabla1[[#This Row],[IVA]],0)</f>
        <v>2,890</v>
      </c>
      <c r="O2807" t="str">
        <f>FIXED(Tabla1[[#This Row],[ISR RET]],0)</f>
        <v>0</v>
      </c>
      <c r="P2807" t="str">
        <f>FIXED(Tabla1[[#This Row],[IVA RET]],0)</f>
        <v>0</v>
      </c>
      <c r="R2807" s="35">
        <f>Tabla1[[#This Row],[TASA 16]]*16%</f>
        <v>2889.6</v>
      </c>
    </row>
    <row r="2808" spans="2:18" x14ac:dyDescent="0.25">
      <c r="B2808" t="str">
        <f>'[1]210 Y RFC'!A2808</f>
        <v>NAPK920225MU5</v>
      </c>
      <c r="C2808" t="str">
        <f>'[1]210 Y RFC'!B2808</f>
        <v>210-2805</v>
      </c>
      <c r="D2808" t="str">
        <f>'[1]210 Y RFC'!C2808</f>
        <v>NAVARRO PADILLA KATHYA MICHELLE</v>
      </c>
      <c r="E2808" s="28">
        <f>SUMIFS(Tabla16[TASA 16],Tabla16[NUM],Tabla1[[#This Row],[CODIGO]])</f>
        <v>0</v>
      </c>
      <c r="F2808" s="28">
        <f>SUMIFS(Tabla16[TASA 0%],Tabla16[NUM],Tabla1[[#This Row],[CODIGO]])</f>
        <v>0</v>
      </c>
      <c r="G2808" s="28">
        <f>SUMIFS(Tabla16[[EXENTO ]],Tabla16[NUM],Tabla1[[#This Row],[CODIGO]])</f>
        <v>0</v>
      </c>
      <c r="H2808" s="28">
        <f>SUMIFS(Tabla16[IVA],Tabla16[NUM],Tabla1[[#This Row],[CODIGO]])</f>
        <v>0</v>
      </c>
      <c r="I2808" s="28">
        <f>SUMIFS(Tabla16[ISR RET.],Tabla16[NUM],Tabla1[[#This Row],[CODIGO]])</f>
        <v>0</v>
      </c>
      <c r="J2808" s="28">
        <f>SUMIFS(Tabla16[IVA RET.],Tabla16[NUM],Tabla1[[#This Row],[CODIGO]])</f>
        <v>0</v>
      </c>
      <c r="K2808" t="str">
        <f>FIXED(Tabla1[[#This Row],[TASA 16%]],0)</f>
        <v>0</v>
      </c>
      <c r="L2808" t="str">
        <f>FIXED(Tabla1[[#This Row],[TASA 0%]],0)</f>
        <v>0</v>
      </c>
      <c r="M2808" t="str">
        <f>FIXED(Tabla1[[#This Row],[TASA EXE.]],0)</f>
        <v>0</v>
      </c>
      <c r="N2808" t="str">
        <f>FIXED(Tabla1[[#This Row],[IVA]],0)</f>
        <v>0</v>
      </c>
      <c r="O2808" t="str">
        <f>FIXED(Tabla1[[#This Row],[ISR RET]],0)</f>
        <v>0</v>
      </c>
      <c r="P2808" t="str">
        <f>FIXED(Tabla1[[#This Row],[IVA RET]],0)</f>
        <v>0</v>
      </c>
      <c r="R2808" s="35">
        <f>Tabla1[[#This Row],[TASA 16]]*16%</f>
        <v>0</v>
      </c>
    </row>
    <row r="2809" spans="2:18" x14ac:dyDescent="0.25">
      <c r="B2809" t="str">
        <f>'[1]210 Y RFC'!A2809</f>
        <v>PEGN8809285Z1</v>
      </c>
      <c r="C2809" t="str">
        <f>'[1]210 Y RFC'!B2809</f>
        <v>210-2806</v>
      </c>
      <c r="D2809" t="str">
        <f>'[1]210 Y RFC'!C2809</f>
        <v>PEREZ GARZA NADIA KARINA</v>
      </c>
      <c r="E2809" s="28">
        <f>SUMIFS(Tabla16[TASA 16],Tabla16[NUM],Tabla1[[#This Row],[CODIGO]])</f>
        <v>0</v>
      </c>
      <c r="F2809" s="28">
        <f>SUMIFS(Tabla16[TASA 0%],Tabla16[NUM],Tabla1[[#This Row],[CODIGO]])</f>
        <v>0</v>
      </c>
      <c r="G2809" s="28">
        <f>SUMIFS(Tabla16[[EXENTO ]],Tabla16[NUM],Tabla1[[#This Row],[CODIGO]])</f>
        <v>0</v>
      </c>
      <c r="H2809" s="28">
        <f>SUMIFS(Tabla16[IVA],Tabla16[NUM],Tabla1[[#This Row],[CODIGO]])</f>
        <v>0</v>
      </c>
      <c r="I2809" s="28">
        <f>SUMIFS(Tabla16[ISR RET.],Tabla16[NUM],Tabla1[[#This Row],[CODIGO]])</f>
        <v>0</v>
      </c>
      <c r="J2809" s="28">
        <f>SUMIFS(Tabla16[IVA RET.],Tabla16[NUM],Tabla1[[#This Row],[CODIGO]])</f>
        <v>0</v>
      </c>
      <c r="K2809" t="str">
        <f>FIXED(Tabla1[[#This Row],[TASA 16%]],0)</f>
        <v>0</v>
      </c>
      <c r="L2809" t="str">
        <f>FIXED(Tabla1[[#This Row],[TASA 0%]],0)</f>
        <v>0</v>
      </c>
      <c r="M2809" t="str">
        <f>FIXED(Tabla1[[#This Row],[TASA EXE.]],0)</f>
        <v>0</v>
      </c>
      <c r="N2809" t="str">
        <f>FIXED(Tabla1[[#This Row],[IVA]],0)</f>
        <v>0</v>
      </c>
      <c r="O2809" t="str">
        <f>FIXED(Tabla1[[#This Row],[ISR RET]],0)</f>
        <v>0</v>
      </c>
      <c r="P2809" t="str">
        <f>FIXED(Tabla1[[#This Row],[IVA RET]],0)</f>
        <v>0</v>
      </c>
      <c r="R2809" s="35">
        <f>Tabla1[[#This Row],[TASA 16]]*16%</f>
        <v>0</v>
      </c>
    </row>
    <row r="2810" spans="2:18" x14ac:dyDescent="0.25">
      <c r="B2810" t="str">
        <f>'[1]210 Y RFC'!A2810</f>
        <v>RUFJ510526AV7</v>
      </c>
      <c r="C2810" t="str">
        <f>'[1]210 Y RFC'!B2810</f>
        <v>210-2807</v>
      </c>
      <c r="D2810" t="str">
        <f>'[1]210 Y RFC'!C2810</f>
        <v>RUIZ FUENTES JOSE DE JESUS</v>
      </c>
      <c r="E2810" s="28">
        <f>SUMIFS(Tabla16[TASA 16],Tabla16[NUM],Tabla1[[#This Row],[CODIGO]])</f>
        <v>0</v>
      </c>
      <c r="F2810" s="28">
        <f>SUMIFS(Tabla16[TASA 0%],Tabla16[NUM],Tabla1[[#This Row],[CODIGO]])</f>
        <v>0</v>
      </c>
      <c r="G2810" s="28">
        <f>SUMIFS(Tabla16[[EXENTO ]],Tabla16[NUM],Tabla1[[#This Row],[CODIGO]])</f>
        <v>0</v>
      </c>
      <c r="H2810" s="28">
        <f>SUMIFS(Tabla16[IVA],Tabla16[NUM],Tabla1[[#This Row],[CODIGO]])</f>
        <v>0</v>
      </c>
      <c r="I2810" s="28">
        <f>SUMIFS(Tabla16[ISR RET.],Tabla16[NUM],Tabla1[[#This Row],[CODIGO]])</f>
        <v>0</v>
      </c>
      <c r="J2810" s="28">
        <f>SUMIFS(Tabla16[IVA RET.],Tabla16[NUM],Tabla1[[#This Row],[CODIGO]])</f>
        <v>0</v>
      </c>
      <c r="K2810" t="str">
        <f>FIXED(Tabla1[[#This Row],[TASA 16%]],0)</f>
        <v>0</v>
      </c>
      <c r="L2810" t="str">
        <f>FIXED(Tabla1[[#This Row],[TASA 0%]],0)</f>
        <v>0</v>
      </c>
      <c r="M2810" t="str">
        <f>FIXED(Tabla1[[#This Row],[TASA EXE.]],0)</f>
        <v>0</v>
      </c>
      <c r="N2810" t="str">
        <f>FIXED(Tabla1[[#This Row],[IVA]],0)</f>
        <v>0</v>
      </c>
      <c r="O2810" t="str">
        <f>FIXED(Tabla1[[#This Row],[ISR RET]],0)</f>
        <v>0</v>
      </c>
      <c r="P2810" t="str">
        <f>FIXED(Tabla1[[#This Row],[IVA RET]],0)</f>
        <v>0</v>
      </c>
      <c r="R2810" s="35">
        <f>Tabla1[[#This Row],[TASA 16]]*16%</f>
        <v>0</v>
      </c>
    </row>
    <row r="2811" spans="2:18" x14ac:dyDescent="0.25">
      <c r="B2811" t="str">
        <f>'[1]210 Y RFC'!A2811</f>
        <v>GCG130802FCA</v>
      </c>
      <c r="C2811" t="str">
        <f>'[1]210 Y RFC'!B2811</f>
        <v>210-2808</v>
      </c>
      <c r="D2811" t="str">
        <f>'[1]210 Y RFC'!C2811</f>
        <v>GRUPO COMERCIAL GLOBAL WORLD RK SA DE CV</v>
      </c>
      <c r="E2811" s="28">
        <f>SUMIFS(Tabla16[TASA 16],Tabla16[NUM],Tabla1[[#This Row],[CODIGO]])</f>
        <v>0</v>
      </c>
      <c r="F2811" s="28">
        <f>SUMIFS(Tabla16[TASA 0%],Tabla16[NUM],Tabla1[[#This Row],[CODIGO]])</f>
        <v>0</v>
      </c>
      <c r="G2811" s="28">
        <f>SUMIFS(Tabla16[[EXENTO ]],Tabla16[NUM],Tabla1[[#This Row],[CODIGO]])</f>
        <v>0</v>
      </c>
      <c r="H2811" s="28">
        <f>SUMIFS(Tabla16[IVA],Tabla16[NUM],Tabla1[[#This Row],[CODIGO]])</f>
        <v>0</v>
      </c>
      <c r="I2811" s="28">
        <f>SUMIFS(Tabla16[ISR RET.],Tabla16[NUM],Tabla1[[#This Row],[CODIGO]])</f>
        <v>0</v>
      </c>
      <c r="J2811" s="28">
        <f>SUMIFS(Tabla16[IVA RET.],Tabla16[NUM],Tabla1[[#This Row],[CODIGO]])</f>
        <v>0</v>
      </c>
      <c r="K2811" t="str">
        <f>FIXED(Tabla1[[#This Row],[TASA 16%]],0)</f>
        <v>0</v>
      </c>
      <c r="L2811" t="str">
        <f>FIXED(Tabla1[[#This Row],[TASA 0%]],0)</f>
        <v>0</v>
      </c>
      <c r="M2811" t="str">
        <f>FIXED(Tabla1[[#This Row],[TASA EXE.]],0)</f>
        <v>0</v>
      </c>
      <c r="N2811" t="str">
        <f>FIXED(Tabla1[[#This Row],[IVA]],0)</f>
        <v>0</v>
      </c>
      <c r="O2811" t="str">
        <f>FIXED(Tabla1[[#This Row],[ISR RET]],0)</f>
        <v>0</v>
      </c>
      <c r="P2811" t="str">
        <f>FIXED(Tabla1[[#This Row],[IVA RET]],0)</f>
        <v>0</v>
      </c>
      <c r="R2811" s="35">
        <f>Tabla1[[#This Row],[TASA 16]]*16%</f>
        <v>0</v>
      </c>
    </row>
    <row r="2812" spans="2:18" x14ac:dyDescent="0.25">
      <c r="B2812" t="str">
        <f>'[1]210 Y RFC'!A2812</f>
        <v>LOSG660413QZ5</v>
      </c>
      <c r="C2812" t="str">
        <f>'[1]210 Y RFC'!B2812</f>
        <v>210-2809</v>
      </c>
      <c r="D2812" t="str">
        <f>'[1]210 Y RFC'!C2812</f>
        <v>LOZA SANCHEZ GILBERTO</v>
      </c>
      <c r="E2812" s="28">
        <f>SUMIFS(Tabla16[TASA 16],Tabla16[NUM],Tabla1[[#This Row],[CODIGO]])</f>
        <v>0</v>
      </c>
      <c r="F2812" s="28">
        <f>SUMIFS(Tabla16[TASA 0%],Tabla16[NUM],Tabla1[[#This Row],[CODIGO]])</f>
        <v>9808</v>
      </c>
      <c r="G2812" s="28">
        <f>SUMIFS(Tabla16[[EXENTO ]],Tabla16[NUM],Tabla1[[#This Row],[CODIGO]])</f>
        <v>784.64</v>
      </c>
      <c r="H2812" s="28">
        <f>SUMIFS(Tabla16[IVA],Tabla16[NUM],Tabla1[[#This Row],[CODIGO]])</f>
        <v>0</v>
      </c>
      <c r="I2812" s="28">
        <f>SUMIFS(Tabla16[ISR RET.],Tabla16[NUM],Tabla1[[#This Row],[CODIGO]])</f>
        <v>0</v>
      </c>
      <c r="J2812" s="28">
        <f>SUMIFS(Tabla16[IVA RET.],Tabla16[NUM],Tabla1[[#This Row],[CODIGO]])</f>
        <v>0</v>
      </c>
      <c r="K2812" t="str">
        <f>FIXED(Tabla1[[#This Row],[TASA 16%]],0)</f>
        <v>0</v>
      </c>
      <c r="L2812" t="str">
        <f>FIXED(Tabla1[[#This Row],[TASA 0%]],0)</f>
        <v>9,808</v>
      </c>
      <c r="M2812" t="str">
        <f>FIXED(Tabla1[[#This Row],[TASA EXE.]],0)</f>
        <v>785</v>
      </c>
      <c r="N2812" t="str">
        <f>FIXED(Tabla1[[#This Row],[IVA]],0)</f>
        <v>0</v>
      </c>
      <c r="O2812" t="str">
        <f>FIXED(Tabla1[[#This Row],[ISR RET]],0)</f>
        <v>0</v>
      </c>
      <c r="P2812" t="str">
        <f>FIXED(Tabla1[[#This Row],[IVA RET]],0)</f>
        <v>0</v>
      </c>
      <c r="R2812" s="35">
        <f>Tabla1[[#This Row],[TASA 16]]*16%</f>
        <v>0</v>
      </c>
    </row>
    <row r="2813" spans="2:18" x14ac:dyDescent="0.25">
      <c r="B2813" t="str">
        <f>'[1]210 Y RFC'!A2813</f>
        <v>GLV1005055E5</v>
      </c>
      <c r="C2813" t="str">
        <f>'[1]210 Y RFC'!B2813</f>
        <v>210-2810</v>
      </c>
      <c r="D2813" t="str">
        <f>'[1]210 Y RFC'!C2813</f>
        <v>GASOLINERA LV SA DE CV</v>
      </c>
      <c r="E2813" s="28">
        <f>SUMIFS(Tabla16[TASA 16],Tabla16[NUM],Tabla1[[#This Row],[CODIGO]])</f>
        <v>0</v>
      </c>
      <c r="F2813" s="28">
        <f>SUMIFS(Tabla16[TASA 0%],Tabla16[NUM],Tabla1[[#This Row],[CODIGO]])</f>
        <v>0</v>
      </c>
      <c r="G2813" s="28">
        <f>SUMIFS(Tabla16[[EXENTO ]],Tabla16[NUM],Tabla1[[#This Row],[CODIGO]])</f>
        <v>0</v>
      </c>
      <c r="H2813" s="28">
        <f>SUMIFS(Tabla16[IVA],Tabla16[NUM],Tabla1[[#This Row],[CODIGO]])</f>
        <v>0</v>
      </c>
      <c r="I2813" s="28">
        <f>SUMIFS(Tabla16[ISR RET.],Tabla16[NUM],Tabla1[[#This Row],[CODIGO]])</f>
        <v>0</v>
      </c>
      <c r="J2813" s="28">
        <f>SUMIFS(Tabla16[IVA RET.],Tabla16[NUM],Tabla1[[#This Row],[CODIGO]])</f>
        <v>0</v>
      </c>
      <c r="K2813" t="str">
        <f>FIXED(Tabla1[[#This Row],[TASA 16%]],0)</f>
        <v>0</v>
      </c>
      <c r="L2813" t="str">
        <f>FIXED(Tabla1[[#This Row],[TASA 0%]],0)</f>
        <v>0</v>
      </c>
      <c r="M2813" t="str">
        <f>FIXED(Tabla1[[#This Row],[TASA EXE.]],0)</f>
        <v>0</v>
      </c>
      <c r="N2813" t="str">
        <f>FIXED(Tabla1[[#This Row],[IVA]],0)</f>
        <v>0</v>
      </c>
      <c r="O2813" t="str">
        <f>FIXED(Tabla1[[#This Row],[ISR RET]],0)</f>
        <v>0</v>
      </c>
      <c r="P2813" t="str">
        <f>FIXED(Tabla1[[#This Row],[IVA RET]],0)</f>
        <v>0</v>
      </c>
      <c r="R2813" s="35">
        <f>Tabla1[[#This Row],[TASA 16]]*16%</f>
        <v>0</v>
      </c>
    </row>
    <row r="2814" spans="2:18" x14ac:dyDescent="0.25">
      <c r="B2814" t="str">
        <f>'[1]210 Y RFC'!A2814</f>
        <v>LPM170731NH6</v>
      </c>
      <c r="C2814" t="str">
        <f>'[1]210 Y RFC'!B2814</f>
        <v>210-2811</v>
      </c>
      <c r="D2814" t="str">
        <f>'[1]210 Y RFC'!C2814</f>
        <v>LINNE PHARMACEUTICALS DE MEXICO SA DE CV</v>
      </c>
      <c r="E2814" s="28">
        <f>SUMIFS(Tabla16[TASA 16],Tabla16[NUM],Tabla1[[#This Row],[CODIGO]])</f>
        <v>0</v>
      </c>
      <c r="F2814" s="28">
        <f>SUMIFS(Tabla16[TASA 0%],Tabla16[NUM],Tabla1[[#This Row],[CODIGO]])</f>
        <v>0</v>
      </c>
      <c r="G2814" s="28">
        <f>SUMIFS(Tabla16[[EXENTO ]],Tabla16[NUM],Tabla1[[#This Row],[CODIGO]])</f>
        <v>0</v>
      </c>
      <c r="H2814" s="28">
        <f>SUMIFS(Tabla16[IVA],Tabla16[NUM],Tabla1[[#This Row],[CODIGO]])</f>
        <v>0</v>
      </c>
      <c r="I2814" s="28">
        <f>SUMIFS(Tabla16[ISR RET.],Tabla16[NUM],Tabla1[[#This Row],[CODIGO]])</f>
        <v>0</v>
      </c>
      <c r="J2814" s="28">
        <f>SUMIFS(Tabla16[IVA RET.],Tabla16[NUM],Tabla1[[#This Row],[CODIGO]])</f>
        <v>0</v>
      </c>
      <c r="K2814" t="str">
        <f>FIXED(Tabla1[[#This Row],[TASA 16%]],0)</f>
        <v>0</v>
      </c>
      <c r="L2814" t="str">
        <f>FIXED(Tabla1[[#This Row],[TASA 0%]],0)</f>
        <v>0</v>
      </c>
      <c r="M2814" t="str">
        <f>FIXED(Tabla1[[#This Row],[TASA EXE.]],0)</f>
        <v>0</v>
      </c>
      <c r="N2814" t="str">
        <f>FIXED(Tabla1[[#This Row],[IVA]],0)</f>
        <v>0</v>
      </c>
      <c r="O2814" t="str">
        <f>FIXED(Tabla1[[#This Row],[ISR RET]],0)</f>
        <v>0</v>
      </c>
      <c r="P2814" t="str">
        <f>FIXED(Tabla1[[#This Row],[IVA RET]],0)</f>
        <v>0</v>
      </c>
      <c r="R2814" s="35">
        <f>Tabla1[[#This Row],[TASA 16]]*16%</f>
        <v>0</v>
      </c>
    </row>
    <row r="2815" spans="2:18" x14ac:dyDescent="0.25">
      <c r="B2815" t="str">
        <f>'[1]210 Y RFC'!A2815</f>
        <v>FME191126T47</v>
      </c>
      <c r="C2815" t="str">
        <f>'[1]210 Y RFC'!B2815</f>
        <v>210-2812</v>
      </c>
      <c r="D2815" t="str">
        <f>'[1]210 Y RFC'!C2815</f>
        <v>FORTEX MAQUINARIA Y EQUIPOS SA DE CV</v>
      </c>
      <c r="E2815" s="28">
        <f>SUMIFS(Tabla16[TASA 16],Tabla16[NUM],Tabla1[[#This Row],[CODIGO]])</f>
        <v>0</v>
      </c>
      <c r="F2815" s="28">
        <f>SUMIFS(Tabla16[TASA 0%],Tabla16[NUM],Tabla1[[#This Row],[CODIGO]])</f>
        <v>0</v>
      </c>
      <c r="G2815" s="28">
        <f>SUMIFS(Tabla16[[EXENTO ]],Tabla16[NUM],Tabla1[[#This Row],[CODIGO]])</f>
        <v>0</v>
      </c>
      <c r="H2815" s="28">
        <f>SUMIFS(Tabla16[IVA],Tabla16[NUM],Tabla1[[#This Row],[CODIGO]])</f>
        <v>0</v>
      </c>
      <c r="I2815" s="28">
        <f>SUMIFS(Tabla16[ISR RET.],Tabla16[NUM],Tabla1[[#This Row],[CODIGO]])</f>
        <v>0</v>
      </c>
      <c r="J2815" s="28">
        <f>SUMIFS(Tabla16[IVA RET.],Tabla16[NUM],Tabla1[[#This Row],[CODIGO]])</f>
        <v>0</v>
      </c>
      <c r="K2815" t="str">
        <f>FIXED(Tabla1[[#This Row],[TASA 16%]],0)</f>
        <v>0</v>
      </c>
      <c r="L2815" t="str">
        <f>FIXED(Tabla1[[#This Row],[TASA 0%]],0)</f>
        <v>0</v>
      </c>
      <c r="M2815" t="str">
        <f>FIXED(Tabla1[[#This Row],[TASA EXE.]],0)</f>
        <v>0</v>
      </c>
      <c r="N2815" t="str">
        <f>FIXED(Tabla1[[#This Row],[IVA]],0)</f>
        <v>0</v>
      </c>
      <c r="O2815" t="str">
        <f>FIXED(Tabla1[[#This Row],[ISR RET]],0)</f>
        <v>0</v>
      </c>
      <c r="P2815" t="str">
        <f>FIXED(Tabla1[[#This Row],[IVA RET]],0)</f>
        <v>0</v>
      </c>
      <c r="R2815" s="35">
        <f>Tabla1[[#This Row],[TASA 16]]*16%</f>
        <v>0</v>
      </c>
    </row>
    <row r="2816" spans="2:18" x14ac:dyDescent="0.25">
      <c r="B2816" t="str">
        <f>'[1]210 Y RFC'!A2816</f>
        <v>SIA071109JU2</v>
      </c>
      <c r="C2816" t="str">
        <f>'[1]210 Y RFC'!B2816</f>
        <v>210-2813</v>
      </c>
      <c r="D2816" t="str">
        <f>'[1]210 Y RFC'!C2816</f>
        <v>SALUD INTEGRAL DE LOS ALTOS AC</v>
      </c>
      <c r="E2816" s="28">
        <f>SUMIFS(Tabla16[TASA 16],Tabla16[NUM],Tabla1[[#This Row],[CODIGO]])</f>
        <v>0</v>
      </c>
      <c r="F2816" s="28">
        <f>SUMIFS(Tabla16[TASA 0%],Tabla16[NUM],Tabla1[[#This Row],[CODIGO]])</f>
        <v>3000</v>
      </c>
      <c r="G2816" s="28">
        <f>SUMIFS(Tabla16[[EXENTO ]],Tabla16[NUM],Tabla1[[#This Row],[CODIGO]])</f>
        <v>0</v>
      </c>
      <c r="H2816" s="28">
        <f>SUMIFS(Tabla16[IVA],Tabla16[NUM],Tabla1[[#This Row],[CODIGO]])</f>
        <v>0</v>
      </c>
      <c r="I2816" s="28">
        <f>SUMIFS(Tabla16[ISR RET.],Tabla16[NUM],Tabla1[[#This Row],[CODIGO]])</f>
        <v>0</v>
      </c>
      <c r="J2816" s="28">
        <f>SUMIFS(Tabla16[IVA RET.],Tabla16[NUM],Tabla1[[#This Row],[CODIGO]])</f>
        <v>0</v>
      </c>
      <c r="K2816" t="str">
        <f>FIXED(Tabla1[[#This Row],[TASA 16%]],0)</f>
        <v>0</v>
      </c>
      <c r="L2816" t="str">
        <f>FIXED(Tabla1[[#This Row],[TASA 0%]],0)</f>
        <v>3,000</v>
      </c>
      <c r="M2816" t="str">
        <f>FIXED(Tabla1[[#This Row],[TASA EXE.]],0)</f>
        <v>0</v>
      </c>
      <c r="N2816" t="str">
        <f>FIXED(Tabla1[[#This Row],[IVA]],0)</f>
        <v>0</v>
      </c>
      <c r="O2816" t="str">
        <f>FIXED(Tabla1[[#This Row],[ISR RET]],0)</f>
        <v>0</v>
      </c>
      <c r="P2816" t="str">
        <f>FIXED(Tabla1[[#This Row],[IVA RET]],0)</f>
        <v>0</v>
      </c>
      <c r="R2816" s="35">
        <f>Tabla1[[#This Row],[TASA 16]]*16%</f>
        <v>0</v>
      </c>
    </row>
    <row r="2817" spans="2:20" x14ac:dyDescent="0.25">
      <c r="B2817" t="str">
        <f>'[1]210 Y RFC'!A2817</f>
        <v>NGM190416HW4</v>
      </c>
      <c r="C2817" t="str">
        <f>'[1]210 Y RFC'!B2817</f>
        <v>210-2814</v>
      </c>
      <c r="D2817" t="str">
        <f>'[1]210 Y RFC'!C2817</f>
        <v>NUEVA GALICIA MEDICA SA DE CV</v>
      </c>
      <c r="E2817" s="28">
        <f>SUMIFS(Tabla16[TASA 16],Tabla16[NUM],Tabla1[[#This Row],[CODIGO]])</f>
        <v>0</v>
      </c>
      <c r="F2817" s="28">
        <f>SUMIFS(Tabla16[TASA 0%],Tabla16[NUM],Tabla1[[#This Row],[CODIGO]])</f>
        <v>0</v>
      </c>
      <c r="G2817" s="28">
        <f>SUMIFS(Tabla16[[EXENTO ]],Tabla16[NUM],Tabla1[[#This Row],[CODIGO]])</f>
        <v>0</v>
      </c>
      <c r="H2817" s="28">
        <f>SUMIFS(Tabla16[IVA],Tabla16[NUM],Tabla1[[#This Row],[CODIGO]])</f>
        <v>0</v>
      </c>
      <c r="I2817" s="28">
        <f>SUMIFS(Tabla16[ISR RET.],Tabla16[NUM],Tabla1[[#This Row],[CODIGO]])</f>
        <v>0</v>
      </c>
      <c r="J2817" s="28">
        <f>SUMIFS(Tabla16[IVA RET.],Tabla16[NUM],Tabla1[[#This Row],[CODIGO]])</f>
        <v>0</v>
      </c>
      <c r="K2817" t="str">
        <f>FIXED(Tabla1[[#This Row],[TASA 16%]],0)</f>
        <v>0</v>
      </c>
      <c r="L2817" t="str">
        <f>FIXED(Tabla1[[#This Row],[TASA 0%]],0)</f>
        <v>0</v>
      </c>
      <c r="M2817" t="str">
        <f>FIXED(Tabla1[[#This Row],[TASA EXE.]],0)</f>
        <v>0</v>
      </c>
      <c r="N2817" t="str">
        <f>FIXED(Tabla1[[#This Row],[IVA]],0)</f>
        <v>0</v>
      </c>
      <c r="O2817" t="str">
        <f>FIXED(Tabla1[[#This Row],[ISR RET]],0)</f>
        <v>0</v>
      </c>
      <c r="P2817" t="str">
        <f>FIXED(Tabla1[[#This Row],[IVA RET]],0)</f>
        <v>0</v>
      </c>
      <c r="R2817" s="35">
        <f>Tabla1[[#This Row],[TASA 16]]*16%</f>
        <v>0</v>
      </c>
    </row>
    <row r="2818" spans="2:20" x14ac:dyDescent="0.25">
      <c r="B2818" t="str">
        <f>'[1]210 Y RFC'!A2818</f>
        <v>AFA040723A17</v>
      </c>
      <c r="C2818" t="str">
        <f>'[1]210 Y RFC'!B2818</f>
        <v>210-2815</v>
      </c>
      <c r="D2818" t="str">
        <f>'[1]210 Y RFC'!C2818</f>
        <v>AUTOSERVICIO FARMACEUTICO SA DE CV</v>
      </c>
      <c r="E2818" s="28">
        <f>SUMIFS(Tabla16[TASA 16],Tabla16[NUM],Tabla1[[#This Row],[CODIGO]])</f>
        <v>0</v>
      </c>
      <c r="F2818" s="28">
        <f>SUMIFS(Tabla16[TASA 0%],Tabla16[NUM],Tabla1[[#This Row],[CODIGO]])</f>
        <v>0</v>
      </c>
      <c r="G2818" s="28">
        <f>SUMIFS(Tabla16[[EXENTO ]],Tabla16[NUM],Tabla1[[#This Row],[CODIGO]])</f>
        <v>0</v>
      </c>
      <c r="H2818" s="28">
        <f>SUMIFS(Tabla16[IVA],Tabla16[NUM],Tabla1[[#This Row],[CODIGO]])</f>
        <v>0</v>
      </c>
      <c r="I2818" s="28">
        <f>SUMIFS(Tabla16[ISR RET.],Tabla16[NUM],Tabla1[[#This Row],[CODIGO]])</f>
        <v>0</v>
      </c>
      <c r="J2818" s="28">
        <f>SUMIFS(Tabla16[IVA RET.],Tabla16[NUM],Tabla1[[#This Row],[CODIGO]])</f>
        <v>0</v>
      </c>
      <c r="K2818" t="str">
        <f>FIXED(Tabla1[[#This Row],[TASA 16%]],0)</f>
        <v>0</v>
      </c>
      <c r="L2818" t="str">
        <f>FIXED(Tabla1[[#This Row],[TASA 0%]],0)</f>
        <v>0</v>
      </c>
      <c r="M2818" t="str">
        <f>FIXED(Tabla1[[#This Row],[TASA EXE.]],0)</f>
        <v>0</v>
      </c>
      <c r="N2818" t="str">
        <f>FIXED(Tabla1[[#This Row],[IVA]],0)</f>
        <v>0</v>
      </c>
      <c r="O2818" t="str">
        <f>FIXED(Tabla1[[#This Row],[ISR RET]],0)</f>
        <v>0</v>
      </c>
      <c r="P2818" t="str">
        <f>FIXED(Tabla1[[#This Row],[IVA RET]],0)</f>
        <v>0</v>
      </c>
      <c r="R2818" s="35">
        <f>Tabla1[[#This Row],[TASA 16]]*16%</f>
        <v>0</v>
      </c>
    </row>
    <row r="2819" spans="2:20" x14ac:dyDescent="0.25">
      <c r="B2819" t="str">
        <f>'[1]210 Y RFC'!A2819</f>
        <v>GDL1705036I1</v>
      </c>
      <c r="C2819" t="str">
        <f>'[1]210 Y RFC'!B2819</f>
        <v>210-2816</v>
      </c>
      <c r="D2819" t="str">
        <f>'[1]210 Y RFC'!C2819</f>
        <v>GDLDOMAINLEX SC</v>
      </c>
      <c r="E2819" s="28">
        <f>SUMIFS(Tabla16[TASA 16],Tabla16[NUM],Tabla1[[#This Row],[CODIGO]])</f>
        <v>0</v>
      </c>
      <c r="F2819" s="28">
        <f>SUMIFS(Tabla16[TASA 0%],Tabla16[NUM],Tabla1[[#This Row],[CODIGO]])</f>
        <v>0</v>
      </c>
      <c r="G2819" s="28">
        <f>SUMIFS(Tabla16[[EXENTO ]],Tabla16[NUM],Tabla1[[#This Row],[CODIGO]])</f>
        <v>0</v>
      </c>
      <c r="H2819" s="28">
        <f>SUMIFS(Tabla16[IVA],Tabla16[NUM],Tabla1[[#This Row],[CODIGO]])</f>
        <v>0</v>
      </c>
      <c r="I2819" s="28">
        <f>SUMIFS(Tabla16[ISR RET.],Tabla16[NUM],Tabla1[[#This Row],[CODIGO]])</f>
        <v>0</v>
      </c>
      <c r="J2819" s="28">
        <f>SUMIFS(Tabla16[IVA RET.],Tabla16[NUM],Tabla1[[#This Row],[CODIGO]])</f>
        <v>0</v>
      </c>
      <c r="K2819" t="str">
        <f>FIXED(Tabla1[[#This Row],[TASA 16%]],0)</f>
        <v>0</v>
      </c>
      <c r="L2819" t="str">
        <f>FIXED(Tabla1[[#This Row],[TASA 0%]],0)</f>
        <v>0</v>
      </c>
      <c r="M2819" t="str">
        <f>FIXED(Tabla1[[#This Row],[TASA EXE.]],0)</f>
        <v>0</v>
      </c>
      <c r="N2819" t="str">
        <f>FIXED(Tabla1[[#This Row],[IVA]],0)</f>
        <v>0</v>
      </c>
      <c r="O2819" t="str">
        <f>FIXED(Tabla1[[#This Row],[ISR RET]],0)</f>
        <v>0</v>
      </c>
      <c r="P2819" t="str">
        <f>FIXED(Tabla1[[#This Row],[IVA RET]],0)</f>
        <v>0</v>
      </c>
      <c r="R2819" s="35">
        <f>Tabla1[[#This Row],[TASA 16]]*16%</f>
        <v>0</v>
      </c>
    </row>
    <row r="2820" spans="2:20" x14ac:dyDescent="0.25">
      <c r="B2820" t="str">
        <f>'[1]210 Y RFC'!A2820</f>
        <v>GUFO621115TG7</v>
      </c>
      <c r="C2820" t="str">
        <f>'[1]210 Y RFC'!B2820</f>
        <v>210-2817</v>
      </c>
      <c r="D2820" t="str">
        <f>'[1]210 Y RFC'!C2820</f>
        <v>GUTIERREZ FRANCO OLIVIA</v>
      </c>
      <c r="E2820" s="28">
        <f>SUMIFS(Tabla16[TASA 16],Tabla16[NUM],Tabla1[[#This Row],[CODIGO]])</f>
        <v>0</v>
      </c>
      <c r="F2820" s="28">
        <f>SUMIFS(Tabla16[TASA 0%],Tabla16[NUM],Tabla1[[#This Row],[CODIGO]])</f>
        <v>0</v>
      </c>
      <c r="G2820" s="28">
        <f>SUMIFS(Tabla16[[EXENTO ]],Tabla16[NUM],Tabla1[[#This Row],[CODIGO]])</f>
        <v>0</v>
      </c>
      <c r="H2820" s="28">
        <f>SUMIFS(Tabla16[IVA],Tabla16[NUM],Tabla1[[#This Row],[CODIGO]])</f>
        <v>0</v>
      </c>
      <c r="I2820" s="28">
        <f>SUMIFS(Tabla16[ISR RET.],Tabla16[NUM],Tabla1[[#This Row],[CODIGO]])</f>
        <v>0</v>
      </c>
      <c r="J2820" s="28">
        <f>SUMIFS(Tabla16[IVA RET.],Tabla16[NUM],Tabla1[[#This Row],[CODIGO]])</f>
        <v>0</v>
      </c>
      <c r="K2820" t="str">
        <f>FIXED(Tabla1[[#This Row],[TASA 16%]],0)</f>
        <v>0</v>
      </c>
      <c r="L2820" t="str">
        <f>FIXED(Tabla1[[#This Row],[TASA 0%]],0)</f>
        <v>0</v>
      </c>
      <c r="M2820" t="str">
        <f>FIXED(Tabla1[[#This Row],[TASA EXE.]],0)</f>
        <v>0</v>
      </c>
      <c r="N2820" t="str">
        <f>FIXED(Tabla1[[#This Row],[IVA]],0)</f>
        <v>0</v>
      </c>
      <c r="O2820" t="str">
        <f>FIXED(Tabla1[[#This Row],[ISR RET]],0)</f>
        <v>0</v>
      </c>
      <c r="P2820" t="str">
        <f>FIXED(Tabla1[[#This Row],[IVA RET]],0)</f>
        <v>0</v>
      </c>
      <c r="R2820" s="35">
        <f>Tabla1[[#This Row],[TASA 16]]*16%</f>
        <v>0</v>
      </c>
    </row>
    <row r="2821" spans="2:20" x14ac:dyDescent="0.25">
      <c r="B2821" t="str">
        <f>'[1]210 Y RFC'!A2821</f>
        <v>CARR641108SW7</v>
      </c>
      <c r="C2821" t="str">
        <f>'[1]210 Y RFC'!B2821</f>
        <v>210-2818</v>
      </c>
      <c r="D2821" t="str">
        <f>'[1]210 Y RFC'!C2821</f>
        <v>CASILLAS RUIZ RAMIRO</v>
      </c>
      <c r="E2821" s="28">
        <f>SUMIFS(Tabla16[TASA 16],Tabla16[NUM],Tabla1[[#This Row],[CODIGO]])</f>
        <v>0</v>
      </c>
      <c r="F2821" s="28">
        <f>SUMIFS(Tabla16[TASA 0%],Tabla16[NUM],Tabla1[[#This Row],[CODIGO]])</f>
        <v>0</v>
      </c>
      <c r="G2821" s="28">
        <f>SUMIFS(Tabla16[[EXENTO ]],Tabla16[NUM],Tabla1[[#This Row],[CODIGO]])</f>
        <v>0</v>
      </c>
      <c r="H2821" s="28">
        <f>SUMIFS(Tabla16[IVA],Tabla16[NUM],Tabla1[[#This Row],[CODIGO]])</f>
        <v>0</v>
      </c>
      <c r="I2821" s="28">
        <f>SUMIFS(Tabla16[ISR RET.],Tabla16[NUM],Tabla1[[#This Row],[CODIGO]])</f>
        <v>0</v>
      </c>
      <c r="J2821" s="28">
        <f>SUMIFS(Tabla16[IVA RET.],Tabla16[NUM],Tabla1[[#This Row],[CODIGO]])</f>
        <v>0</v>
      </c>
      <c r="K2821" t="str">
        <f>FIXED(Tabla1[[#This Row],[TASA 16%]],0)</f>
        <v>0</v>
      </c>
      <c r="L2821" t="str">
        <f>FIXED(Tabla1[[#This Row],[TASA 0%]],0)</f>
        <v>0</v>
      </c>
      <c r="M2821" t="str">
        <f>FIXED(Tabla1[[#This Row],[TASA EXE.]],0)</f>
        <v>0</v>
      </c>
      <c r="N2821" t="str">
        <f>FIXED(Tabla1[[#This Row],[IVA]],0)</f>
        <v>0</v>
      </c>
      <c r="O2821" t="str">
        <f>FIXED(Tabla1[[#This Row],[ISR RET]],0)</f>
        <v>0</v>
      </c>
      <c r="P2821" t="str">
        <f>FIXED(Tabla1[[#This Row],[IVA RET]],0)</f>
        <v>0</v>
      </c>
      <c r="R2821" s="35">
        <f>Tabla1[[#This Row],[TASA 16]]*16%</f>
        <v>0</v>
      </c>
    </row>
    <row r="2822" spans="2:20" x14ac:dyDescent="0.25">
      <c r="B2822" t="str">
        <f>'[1]210 Y RFC'!A2822</f>
        <v>RURS510918IP0</v>
      </c>
      <c r="C2822" t="str">
        <f>'[1]210 Y RFC'!B2822</f>
        <v>210-2819</v>
      </c>
      <c r="D2822" t="str">
        <f>'[1]210 Y RFC'!C2822</f>
        <v>RUVALCABA RODRIGUEZ SOCORRO</v>
      </c>
      <c r="E2822" s="28">
        <f>SUMIFS(Tabla16[TASA 16],Tabla16[NUM],Tabla1[[#This Row],[CODIGO]])</f>
        <v>0</v>
      </c>
      <c r="F2822" s="28">
        <f>SUMIFS(Tabla16[TASA 0%],Tabla16[NUM],Tabla1[[#This Row],[CODIGO]])</f>
        <v>0</v>
      </c>
      <c r="G2822" s="28">
        <f>SUMIFS(Tabla16[[EXENTO ]],Tabla16[NUM],Tabla1[[#This Row],[CODIGO]])</f>
        <v>0</v>
      </c>
      <c r="H2822" s="28">
        <f>SUMIFS(Tabla16[IVA],Tabla16[NUM],Tabla1[[#This Row],[CODIGO]])</f>
        <v>0</v>
      </c>
      <c r="I2822" s="28">
        <f>SUMIFS(Tabla16[ISR RET.],Tabla16[NUM],Tabla1[[#This Row],[CODIGO]])</f>
        <v>0</v>
      </c>
      <c r="J2822" s="28">
        <f>SUMIFS(Tabla16[IVA RET.],Tabla16[NUM],Tabla1[[#This Row],[CODIGO]])</f>
        <v>0</v>
      </c>
      <c r="K2822" t="str">
        <f>FIXED(Tabla1[[#This Row],[TASA 16%]],0)</f>
        <v>0</v>
      </c>
      <c r="L2822" t="str">
        <f>FIXED(Tabla1[[#This Row],[TASA 0%]],0)</f>
        <v>0</v>
      </c>
      <c r="M2822" t="str">
        <f>FIXED(Tabla1[[#This Row],[TASA EXE.]],0)</f>
        <v>0</v>
      </c>
      <c r="N2822" t="str">
        <f>FIXED(Tabla1[[#This Row],[IVA]],0)</f>
        <v>0</v>
      </c>
      <c r="O2822" t="str">
        <f>FIXED(Tabla1[[#This Row],[ISR RET]],0)</f>
        <v>0</v>
      </c>
      <c r="P2822" t="str">
        <f>FIXED(Tabla1[[#This Row],[IVA RET]],0)</f>
        <v>0</v>
      </c>
      <c r="R2822" s="35">
        <f>Tabla1[[#This Row],[TASA 16]]*16%</f>
        <v>0</v>
      </c>
    </row>
    <row r="2823" spans="2:20" x14ac:dyDescent="0.25">
      <c r="B2823" t="str">
        <f>'[1]210 Y RFC'!A2823</f>
        <v>LIZ980130I31</v>
      </c>
      <c r="C2823" t="str">
        <f>'[1]210 Y RFC'!B2823</f>
        <v>210-2820</v>
      </c>
      <c r="D2823" t="str">
        <f>'[1]210 Y RFC'!C2823</f>
        <v>LIZARDE Y COMPAÑÍA SA DE CV</v>
      </c>
      <c r="E2823" s="28">
        <f>SUMIFS(Tabla16[TASA 16],Tabla16[NUM],Tabla1[[#This Row],[CODIGO]])</f>
        <v>0</v>
      </c>
      <c r="F2823" s="28">
        <f>SUMIFS(Tabla16[TASA 0%],Tabla16[NUM],Tabla1[[#This Row],[CODIGO]])</f>
        <v>0</v>
      </c>
      <c r="G2823" s="28">
        <f>SUMIFS(Tabla16[[EXENTO ]],Tabla16[NUM],Tabla1[[#This Row],[CODIGO]])</f>
        <v>0</v>
      </c>
      <c r="H2823" s="28">
        <f>SUMIFS(Tabla16[IVA],Tabla16[NUM],Tabla1[[#This Row],[CODIGO]])</f>
        <v>0</v>
      </c>
      <c r="I2823" s="28">
        <f>SUMIFS(Tabla16[ISR RET.],Tabla16[NUM],Tabla1[[#This Row],[CODIGO]])</f>
        <v>0</v>
      </c>
      <c r="J2823" s="28">
        <f>SUMIFS(Tabla16[IVA RET.],Tabla16[NUM],Tabla1[[#This Row],[CODIGO]])</f>
        <v>0</v>
      </c>
      <c r="K2823" t="str">
        <f>FIXED(Tabla1[[#This Row],[TASA 16%]],0)</f>
        <v>0</v>
      </c>
      <c r="L2823" t="str">
        <f>FIXED(Tabla1[[#This Row],[TASA 0%]],0)</f>
        <v>0</v>
      </c>
      <c r="M2823" t="str">
        <f>FIXED(Tabla1[[#This Row],[TASA EXE.]],0)</f>
        <v>0</v>
      </c>
      <c r="N2823" t="str">
        <f>FIXED(Tabla1[[#This Row],[IVA]],0)</f>
        <v>0</v>
      </c>
      <c r="O2823" t="str">
        <f>FIXED(Tabla1[[#This Row],[ISR RET]],0)</f>
        <v>0</v>
      </c>
      <c r="P2823" t="str">
        <f>FIXED(Tabla1[[#This Row],[IVA RET]],0)</f>
        <v>0</v>
      </c>
      <c r="R2823" s="35">
        <f>Tabla1[[#This Row],[TASA 16]]*16%</f>
        <v>0</v>
      </c>
    </row>
    <row r="2824" spans="2:20" x14ac:dyDescent="0.25">
      <c r="B2824" t="str">
        <f>'[1]210 Y RFC'!A2824</f>
        <v>GTM201130FV8</v>
      </c>
      <c r="C2824" t="str">
        <f>'[1]210 Y RFC'!B2824</f>
        <v>210-2821</v>
      </c>
      <c r="D2824" t="str">
        <f>'[1]210 Y RFC'!C2824</f>
        <v>GO TO MARKET FUND SA DE CV</v>
      </c>
      <c r="E2824" s="28">
        <f>SUMIFS(Tabla16[TASA 16],Tabla16[NUM],Tabla1[[#This Row],[CODIGO]])</f>
        <v>0</v>
      </c>
      <c r="F2824" s="28">
        <f>SUMIFS(Tabla16[TASA 0%],Tabla16[NUM],Tabla1[[#This Row],[CODIGO]])</f>
        <v>0</v>
      </c>
      <c r="G2824" s="28">
        <f>SUMIFS(Tabla16[[EXENTO ]],Tabla16[NUM],Tabla1[[#This Row],[CODIGO]])</f>
        <v>0</v>
      </c>
      <c r="H2824" s="28">
        <f>SUMIFS(Tabla16[IVA],Tabla16[NUM],Tabla1[[#This Row],[CODIGO]])</f>
        <v>0</v>
      </c>
      <c r="I2824" s="28">
        <f>SUMIFS(Tabla16[ISR RET.],Tabla16[NUM],Tabla1[[#This Row],[CODIGO]])</f>
        <v>0</v>
      </c>
      <c r="J2824" s="28">
        <f>SUMIFS(Tabla16[IVA RET.],Tabla16[NUM],Tabla1[[#This Row],[CODIGO]])</f>
        <v>0</v>
      </c>
      <c r="K2824" t="str">
        <f>FIXED(Tabla1[[#This Row],[TASA 16%]],0)</f>
        <v>0</v>
      </c>
      <c r="L2824" t="str">
        <f>FIXED(Tabla1[[#This Row],[TASA 0%]],0)</f>
        <v>0</v>
      </c>
      <c r="M2824" t="str">
        <f>FIXED(Tabla1[[#This Row],[TASA EXE.]],0)</f>
        <v>0</v>
      </c>
      <c r="N2824" t="str">
        <f>FIXED(Tabla1[[#This Row],[IVA]],0)</f>
        <v>0</v>
      </c>
      <c r="O2824" t="str">
        <f>FIXED(Tabla1[[#This Row],[ISR RET]],0)</f>
        <v>0</v>
      </c>
      <c r="P2824" t="str">
        <f>FIXED(Tabla1[[#This Row],[IVA RET]],0)</f>
        <v>0</v>
      </c>
      <c r="R2824" s="35">
        <f>Tabla1[[#This Row],[TASA 16]]*16%</f>
        <v>0</v>
      </c>
    </row>
    <row r="2825" spans="2:20" x14ac:dyDescent="0.25">
      <c r="B2825" t="str">
        <f>'[1]210 Y RFC'!A2825</f>
        <v>MAGJ790815AP5</v>
      </c>
      <c r="C2825" t="str">
        <f>'[1]210 Y RFC'!B2825</f>
        <v>210-2822</v>
      </c>
      <c r="D2825" t="str">
        <f>'[1]210 Y RFC'!C2825</f>
        <v>MARTINEZ GONZALEZ JUAN RAMON</v>
      </c>
      <c r="E2825" s="28">
        <f>SUMIFS(Tabla16[TASA 16],Tabla16[NUM],Tabla1[[#This Row],[CODIGO]])</f>
        <v>0</v>
      </c>
      <c r="F2825" s="28">
        <f>SUMIFS(Tabla16[TASA 0%],Tabla16[NUM],Tabla1[[#This Row],[CODIGO]])</f>
        <v>0</v>
      </c>
      <c r="G2825" s="28">
        <f>SUMIFS(Tabla16[[EXENTO ]],Tabla16[NUM],Tabla1[[#This Row],[CODIGO]])</f>
        <v>0</v>
      </c>
      <c r="H2825" s="28">
        <f>SUMIFS(Tabla16[IVA],Tabla16[NUM],Tabla1[[#This Row],[CODIGO]])</f>
        <v>0</v>
      </c>
      <c r="I2825" s="28">
        <f>SUMIFS(Tabla16[ISR RET.],Tabla16[NUM],Tabla1[[#This Row],[CODIGO]])</f>
        <v>0</v>
      </c>
      <c r="J2825" s="28">
        <f>SUMIFS(Tabla16[IVA RET.],Tabla16[NUM],Tabla1[[#This Row],[CODIGO]])</f>
        <v>0</v>
      </c>
      <c r="K2825" t="str">
        <f>FIXED(Tabla1[[#This Row],[TASA 16%]],0)</f>
        <v>0</v>
      </c>
      <c r="L2825" t="str">
        <f>FIXED(Tabla1[[#This Row],[TASA 0%]],0)</f>
        <v>0</v>
      </c>
      <c r="M2825" t="str">
        <f>FIXED(Tabla1[[#This Row],[TASA EXE.]],0)</f>
        <v>0</v>
      </c>
      <c r="N2825" t="str">
        <f>FIXED(Tabla1[[#This Row],[IVA]],0)</f>
        <v>0</v>
      </c>
      <c r="O2825" t="str">
        <f>FIXED(Tabla1[[#This Row],[ISR RET]],0)</f>
        <v>0</v>
      </c>
      <c r="P2825" t="str">
        <f>FIXED(Tabla1[[#This Row],[IVA RET]],0)</f>
        <v>0</v>
      </c>
      <c r="R2825" s="35">
        <f>Tabla1[[#This Row],[TASA 16]]*16%</f>
        <v>0</v>
      </c>
    </row>
    <row r="2826" spans="2:20" x14ac:dyDescent="0.25">
      <c r="B2826" t="str">
        <f>'[1]210 Y RFC'!A2826</f>
        <v>RCO841101QY3</v>
      </c>
      <c r="C2826" t="str">
        <f>'[1]210 Y RFC'!B2826</f>
        <v>210-2823</v>
      </c>
      <c r="D2826" t="str">
        <f>'[1]210 Y RFC'!C2826</f>
        <v>REFACCIONARIA CAMIONERA DE OCCIDENTE SA DE CV</v>
      </c>
      <c r="E2826" s="28">
        <f>SUMIFS(Tabla16[TASA 16],Tabla16[NUM],Tabla1[[#This Row],[CODIGO]])</f>
        <v>0</v>
      </c>
      <c r="F2826" s="28">
        <f>SUMIFS(Tabla16[TASA 0%],Tabla16[NUM],Tabla1[[#This Row],[CODIGO]])</f>
        <v>0</v>
      </c>
      <c r="G2826" s="28">
        <f>SUMIFS(Tabla16[[EXENTO ]],Tabla16[NUM],Tabla1[[#This Row],[CODIGO]])</f>
        <v>0</v>
      </c>
      <c r="H2826" s="28">
        <f>SUMIFS(Tabla16[IVA],Tabla16[NUM],Tabla1[[#This Row],[CODIGO]])</f>
        <v>0</v>
      </c>
      <c r="I2826" s="28">
        <f>SUMIFS(Tabla16[ISR RET.],Tabla16[NUM],Tabla1[[#This Row],[CODIGO]])</f>
        <v>0</v>
      </c>
      <c r="J2826" s="28">
        <f>SUMIFS(Tabla16[IVA RET.],Tabla16[NUM],Tabla1[[#This Row],[CODIGO]])</f>
        <v>0</v>
      </c>
      <c r="K2826" t="str">
        <f>FIXED(Tabla1[[#This Row],[TASA 16%]],0)</f>
        <v>0</v>
      </c>
      <c r="L2826" t="str">
        <f>FIXED(Tabla1[[#This Row],[TASA 0%]],0)</f>
        <v>0</v>
      </c>
      <c r="M2826" t="str">
        <f>FIXED(Tabla1[[#This Row],[TASA EXE.]],0)</f>
        <v>0</v>
      </c>
      <c r="N2826" t="str">
        <f>FIXED(Tabla1[[#This Row],[IVA]],0)</f>
        <v>0</v>
      </c>
      <c r="O2826" t="str">
        <f>FIXED(Tabla1[[#This Row],[ISR RET]],0)</f>
        <v>0</v>
      </c>
      <c r="P2826" t="str">
        <f>FIXED(Tabla1[[#This Row],[IVA RET]],0)</f>
        <v>0</v>
      </c>
      <c r="R2826" s="35">
        <f>Tabla1[[#This Row],[TASA 16]]*16%</f>
        <v>0</v>
      </c>
    </row>
    <row r="2827" spans="2:20" x14ac:dyDescent="0.25">
      <c r="B2827" t="str">
        <f>'[1]210 Y RFC'!A2827</f>
        <v>SASE750206FA6</v>
      </c>
      <c r="C2827" t="str">
        <f>'[1]210 Y RFC'!B2827</f>
        <v>210-2824</v>
      </c>
      <c r="D2827" t="str">
        <f>'[1]210 Y RFC'!C2827</f>
        <v>SANCHEZ SALAZAR EMERSON GUALBERTO</v>
      </c>
      <c r="E2827" s="28">
        <f>SUMIFS(Tabla16[TASA 16],Tabla16[NUM],Tabla1[[#This Row],[CODIGO]])</f>
        <v>0</v>
      </c>
      <c r="F2827" s="28">
        <f>SUMIFS(Tabla16[TASA 0%],Tabla16[NUM],Tabla1[[#This Row],[CODIGO]])</f>
        <v>0</v>
      </c>
      <c r="G2827" s="28">
        <f>SUMIFS(Tabla16[[EXENTO ]],Tabla16[NUM],Tabla1[[#This Row],[CODIGO]])</f>
        <v>0</v>
      </c>
      <c r="H2827" s="28">
        <f>SUMIFS(Tabla16[IVA],Tabla16[NUM],Tabla1[[#This Row],[CODIGO]])</f>
        <v>0</v>
      </c>
      <c r="I2827" s="28">
        <f>SUMIFS(Tabla16[ISR RET.],Tabla16[NUM],Tabla1[[#This Row],[CODIGO]])</f>
        <v>0</v>
      </c>
      <c r="J2827" s="28">
        <f>SUMIFS(Tabla16[IVA RET.],Tabla16[NUM],Tabla1[[#This Row],[CODIGO]])</f>
        <v>0</v>
      </c>
      <c r="K2827" t="str">
        <f>FIXED(Tabla1[[#This Row],[TASA 16%]],0)</f>
        <v>0</v>
      </c>
      <c r="L2827" t="str">
        <f>FIXED(Tabla1[[#This Row],[TASA 0%]],0)</f>
        <v>0</v>
      </c>
      <c r="M2827" t="str">
        <f>FIXED(Tabla1[[#This Row],[TASA EXE.]],0)</f>
        <v>0</v>
      </c>
      <c r="N2827" t="str">
        <f>FIXED(Tabla1[[#This Row],[IVA]],0)</f>
        <v>0</v>
      </c>
      <c r="O2827" t="str">
        <f>FIXED(Tabla1[[#This Row],[ISR RET]],0)</f>
        <v>0</v>
      </c>
      <c r="P2827" t="str">
        <f>FIXED(Tabla1[[#This Row],[IVA RET]],0)</f>
        <v>0</v>
      </c>
      <c r="R2827" s="35">
        <f>Tabla1[[#This Row],[TASA 16]]*16%</f>
        <v>0</v>
      </c>
    </row>
    <row r="2828" spans="2:20" x14ac:dyDescent="0.25">
      <c r="B2828" t="str">
        <f>'[1]210 Y RFC'!A2828</f>
        <v>AJM1507277Y4</v>
      </c>
      <c r="C2828" t="str">
        <f>'[1]210 Y RFC'!B2828</f>
        <v>210-2825</v>
      </c>
      <c r="D2828" t="str">
        <f>'[1]210 Y RFC'!C2828</f>
        <v>ASOCIACION JALISCIENSE MAYORISTA SA DE CV</v>
      </c>
      <c r="E2828" s="28">
        <f>SUMIFS(Tabla16[TASA 16],Tabla16[NUM],Tabla1[[#This Row],[CODIGO]])</f>
        <v>0</v>
      </c>
      <c r="F2828" s="28">
        <f>SUMIFS(Tabla16[TASA 0%],Tabla16[NUM],Tabla1[[#This Row],[CODIGO]])</f>
        <v>0</v>
      </c>
      <c r="G2828" s="28">
        <f>SUMIFS(Tabla16[[EXENTO ]],Tabla16[NUM],Tabla1[[#This Row],[CODIGO]])</f>
        <v>0</v>
      </c>
      <c r="H2828" s="28">
        <f>SUMIFS(Tabla16[IVA],Tabla16[NUM],Tabla1[[#This Row],[CODIGO]])</f>
        <v>0</v>
      </c>
      <c r="I2828" s="28">
        <f>SUMIFS(Tabla16[ISR RET.],Tabla16[NUM],Tabla1[[#This Row],[CODIGO]])</f>
        <v>0</v>
      </c>
      <c r="J2828" s="28">
        <f>SUMIFS(Tabla16[IVA RET.],Tabla16[NUM],Tabla1[[#This Row],[CODIGO]])</f>
        <v>0</v>
      </c>
      <c r="K2828" t="str">
        <f>FIXED(Tabla1[[#This Row],[TASA 16%]],0)</f>
        <v>0</v>
      </c>
      <c r="L2828" t="str">
        <f>FIXED(Tabla1[[#This Row],[TASA 0%]],0)</f>
        <v>0</v>
      </c>
      <c r="M2828" t="str">
        <f>FIXED(Tabla1[[#This Row],[TASA EXE.]],0)</f>
        <v>0</v>
      </c>
      <c r="N2828" t="str">
        <f>FIXED(Tabla1[[#This Row],[IVA]],0)</f>
        <v>0</v>
      </c>
      <c r="O2828" t="str">
        <f>FIXED(Tabla1[[#This Row],[ISR RET]],0)</f>
        <v>0</v>
      </c>
      <c r="P2828" t="str">
        <f>FIXED(Tabla1[[#This Row],[IVA RET]],0)</f>
        <v>0</v>
      </c>
      <c r="R2828" s="35">
        <f>Tabla1[[#This Row],[TASA 16]]*16%</f>
        <v>0</v>
      </c>
    </row>
    <row r="2829" spans="2:20" x14ac:dyDescent="0.25">
      <c r="B2829" t="str">
        <f>'[1]210 Y RFC'!A2829</f>
        <v>SIB1210056M3</v>
      </c>
      <c r="C2829" t="str">
        <f>'[1]210 Y RFC'!B2829</f>
        <v>210-2826</v>
      </c>
      <c r="D2829" t="str">
        <f>'[1]210 Y RFC'!C2829</f>
        <v>SOLUCIONES INTEGRALES BTL SA DE CV</v>
      </c>
      <c r="E2829" s="28">
        <f>SUMIFS(Tabla16[TASA 16],Tabla16[NUM],Tabla1[[#This Row],[CODIGO]])</f>
        <v>0</v>
      </c>
      <c r="F2829" s="28">
        <f>SUMIFS(Tabla16[TASA 0%],Tabla16[NUM],Tabla1[[#This Row],[CODIGO]])</f>
        <v>1020</v>
      </c>
      <c r="G2829" s="28">
        <f>SUMIFS(Tabla16[[EXENTO ]],Tabla16[NUM],Tabla1[[#This Row],[CODIGO]])</f>
        <v>0</v>
      </c>
      <c r="H2829" s="28">
        <f>SUMIFS(Tabla16[IVA],Tabla16[NUM],Tabla1[[#This Row],[CODIGO]])</f>
        <v>0</v>
      </c>
      <c r="I2829" s="28">
        <f>SUMIFS(Tabla16[ISR RET.],Tabla16[NUM],Tabla1[[#This Row],[CODIGO]])</f>
        <v>0</v>
      </c>
      <c r="J2829" s="28">
        <f>SUMIFS(Tabla16[IVA RET.],Tabla16[NUM],Tabla1[[#This Row],[CODIGO]])</f>
        <v>0</v>
      </c>
      <c r="K2829" t="str">
        <f>FIXED(Tabla1[[#This Row],[TASA 16%]],0)</f>
        <v>0</v>
      </c>
      <c r="L2829" t="str">
        <f>FIXED(Tabla1[[#This Row],[TASA 0%]],0)</f>
        <v>1,020</v>
      </c>
      <c r="M2829" t="str">
        <f>FIXED(Tabla1[[#This Row],[TASA EXE.]],0)</f>
        <v>0</v>
      </c>
      <c r="N2829" t="str">
        <f>FIXED(Tabla1[[#This Row],[IVA]],0)</f>
        <v>0</v>
      </c>
      <c r="O2829" t="str">
        <f>FIXED(Tabla1[[#This Row],[ISR RET]],0)</f>
        <v>0</v>
      </c>
      <c r="P2829" t="str">
        <f>FIXED(Tabla1[[#This Row],[IVA RET]],0)</f>
        <v>0</v>
      </c>
      <c r="R2829" s="35">
        <f>Tabla1[[#This Row],[TASA 16]]*16%</f>
        <v>0</v>
      </c>
    </row>
    <row r="2830" spans="2:20" x14ac:dyDescent="0.25">
      <c r="B2830" t="str">
        <f>'[1]210 Y RFC'!A2830</f>
        <v>GOML860512PD5</v>
      </c>
      <c r="C2830" t="str">
        <f>'[1]210 Y RFC'!B2830</f>
        <v>210-2827</v>
      </c>
      <c r="D2830" t="str">
        <f>'[1]210 Y RFC'!C2830</f>
        <v>GONZALEZ MARTIN LAURA ALICIA</v>
      </c>
      <c r="E2830" s="28">
        <f>SUMIFS(Tabla16[TASA 16],Tabla16[NUM],Tabla1[[#This Row],[CODIGO]])</f>
        <v>0</v>
      </c>
      <c r="F2830" s="28">
        <f>SUMIFS(Tabla16[TASA 0%],Tabla16[NUM],Tabla1[[#This Row],[CODIGO]])</f>
        <v>0</v>
      </c>
      <c r="G2830" s="28">
        <f>SUMIFS(Tabla16[[EXENTO ]],Tabla16[NUM],Tabla1[[#This Row],[CODIGO]])</f>
        <v>0</v>
      </c>
      <c r="H2830" s="28">
        <f>SUMIFS(Tabla16[IVA],Tabla16[NUM],Tabla1[[#This Row],[CODIGO]])</f>
        <v>0</v>
      </c>
      <c r="I2830" s="28">
        <f>SUMIFS(Tabla16[ISR RET.],Tabla16[NUM],Tabla1[[#This Row],[CODIGO]])</f>
        <v>0</v>
      </c>
      <c r="J2830" s="28">
        <f>SUMIFS(Tabla16[IVA RET.],Tabla16[NUM],Tabla1[[#This Row],[CODIGO]])</f>
        <v>0</v>
      </c>
      <c r="K2830" t="str">
        <f>FIXED(Tabla1[[#This Row],[TASA 16%]],0)</f>
        <v>0</v>
      </c>
      <c r="L2830" t="str">
        <f>FIXED(Tabla1[[#This Row],[TASA 0%]],0)</f>
        <v>0</v>
      </c>
      <c r="M2830" t="str">
        <f>FIXED(Tabla1[[#This Row],[TASA EXE.]],0)</f>
        <v>0</v>
      </c>
      <c r="N2830" t="str">
        <f>FIXED(Tabla1[[#This Row],[IVA]],0)</f>
        <v>0</v>
      </c>
      <c r="O2830" t="str">
        <f>FIXED(Tabla1[[#This Row],[ISR RET]],0)</f>
        <v>0</v>
      </c>
      <c r="P2830" t="str">
        <f>FIXED(Tabla1[[#This Row],[IVA RET]],0)</f>
        <v>0</v>
      </c>
      <c r="R2830" s="35">
        <f>Tabla1[[#This Row],[TASA 16]]*16%</f>
        <v>0</v>
      </c>
      <c r="T2830" s="67"/>
    </row>
    <row r="2831" spans="2:20" x14ac:dyDescent="0.25">
      <c r="B2831" t="str">
        <f>'[1]210 Y RFC'!A2831</f>
        <v>VAEH940322GT5</v>
      </c>
      <c r="C2831" t="str">
        <f>'[1]210 Y RFC'!B2831</f>
        <v>210-2828</v>
      </c>
      <c r="D2831" t="str">
        <f>'[1]210 Y RFC'!C2831</f>
        <v>VACA ESTRADA HERNAN</v>
      </c>
      <c r="E2831" s="28">
        <f>SUMIFS(Tabla16[TASA 16],Tabla16[NUM],Tabla1[[#This Row],[CODIGO]])</f>
        <v>0</v>
      </c>
      <c r="F2831" s="28">
        <f>SUMIFS(Tabla16[TASA 0%],Tabla16[NUM],Tabla1[[#This Row],[CODIGO]])</f>
        <v>0</v>
      </c>
      <c r="G2831" s="28">
        <f>SUMIFS(Tabla16[[EXENTO ]],Tabla16[NUM],Tabla1[[#This Row],[CODIGO]])</f>
        <v>0</v>
      </c>
      <c r="H2831" s="28">
        <f>SUMIFS(Tabla16[IVA],Tabla16[NUM],Tabla1[[#This Row],[CODIGO]])</f>
        <v>0</v>
      </c>
      <c r="I2831" s="28">
        <f>SUMIFS(Tabla16[ISR RET.],Tabla16[NUM],Tabla1[[#This Row],[CODIGO]])</f>
        <v>0</v>
      </c>
      <c r="J2831" s="28">
        <f>SUMIFS(Tabla16[IVA RET.],Tabla16[NUM],Tabla1[[#This Row],[CODIGO]])</f>
        <v>0</v>
      </c>
      <c r="K2831" t="str">
        <f>FIXED(Tabla1[[#This Row],[TASA 16%]],0)</f>
        <v>0</v>
      </c>
      <c r="L2831" t="str">
        <f>FIXED(Tabla1[[#This Row],[TASA 0%]],0)</f>
        <v>0</v>
      </c>
      <c r="M2831" t="str">
        <f>FIXED(Tabla1[[#This Row],[TASA EXE.]],0)</f>
        <v>0</v>
      </c>
      <c r="N2831" t="str">
        <f>FIXED(Tabla1[[#This Row],[IVA]],0)</f>
        <v>0</v>
      </c>
      <c r="O2831" t="str">
        <f>FIXED(Tabla1[[#This Row],[ISR RET]],0)</f>
        <v>0</v>
      </c>
      <c r="P2831" t="str">
        <f>FIXED(Tabla1[[#This Row],[IVA RET]],0)</f>
        <v>0</v>
      </c>
      <c r="R2831" s="35">
        <f>Tabla1[[#This Row],[TASA 16]]*16%</f>
        <v>0</v>
      </c>
    </row>
    <row r="2832" spans="2:20" x14ac:dyDescent="0.25">
      <c r="B2832" t="str">
        <f>'[1]210 Y RFC'!A2832</f>
        <v>MACL661209KP6</v>
      </c>
      <c r="C2832" t="str">
        <f>'[1]210 Y RFC'!B2832</f>
        <v>210-2829</v>
      </c>
      <c r="D2832" t="str">
        <f>'[1]210 Y RFC'!C2832</f>
        <v>MARTIN CASTELLANOS MA LETICIA</v>
      </c>
      <c r="E2832" s="28">
        <f>SUMIFS(Tabla16[TASA 16],Tabla16[NUM],Tabla1[[#This Row],[CODIGO]])</f>
        <v>0</v>
      </c>
      <c r="F2832" s="28">
        <f>SUMIFS(Tabla16[TASA 0%],Tabla16[NUM],Tabla1[[#This Row],[CODIGO]])</f>
        <v>0</v>
      </c>
      <c r="G2832" s="28">
        <f>SUMIFS(Tabla16[[EXENTO ]],Tabla16[NUM],Tabla1[[#This Row],[CODIGO]])</f>
        <v>0</v>
      </c>
      <c r="H2832" s="28">
        <f>SUMIFS(Tabla16[IVA],Tabla16[NUM],Tabla1[[#This Row],[CODIGO]])</f>
        <v>0</v>
      </c>
      <c r="I2832" s="28">
        <f>SUMIFS(Tabla16[ISR RET.],Tabla16[NUM],Tabla1[[#This Row],[CODIGO]])</f>
        <v>0</v>
      </c>
      <c r="J2832" s="28">
        <f>SUMIFS(Tabla16[IVA RET.],Tabla16[NUM],Tabla1[[#This Row],[CODIGO]])</f>
        <v>0</v>
      </c>
      <c r="K2832" t="str">
        <f>FIXED(Tabla1[[#This Row],[TASA 16%]],0)</f>
        <v>0</v>
      </c>
      <c r="L2832" t="str">
        <f>FIXED(Tabla1[[#This Row],[TASA 0%]],0)</f>
        <v>0</v>
      </c>
      <c r="M2832" t="str">
        <f>FIXED(Tabla1[[#This Row],[TASA EXE.]],0)</f>
        <v>0</v>
      </c>
      <c r="N2832" t="str">
        <f>FIXED(Tabla1[[#This Row],[IVA]],0)</f>
        <v>0</v>
      </c>
      <c r="O2832" t="str">
        <f>FIXED(Tabla1[[#This Row],[ISR RET]],0)</f>
        <v>0</v>
      </c>
      <c r="P2832" t="str">
        <f>FIXED(Tabla1[[#This Row],[IVA RET]],0)</f>
        <v>0</v>
      </c>
      <c r="R2832" s="35">
        <f>Tabla1[[#This Row],[TASA 16]]*16%</f>
        <v>0</v>
      </c>
    </row>
    <row r="2833" spans="2:20" x14ac:dyDescent="0.25">
      <c r="B2833" t="str">
        <f>'[1]210 Y RFC'!A2833</f>
        <v>GCM200928U35</v>
      </c>
      <c r="C2833" t="str">
        <f>'[1]210 Y RFC'!B2833</f>
        <v>210-2830</v>
      </c>
      <c r="D2833" t="str">
        <f>'[1]210 Y RFC'!C2833</f>
        <v>GRUPO CR DE MEDICAMENTOS SA DE CV</v>
      </c>
      <c r="E2833" s="28">
        <f>SUMIFS(Tabla16[TASA 16],Tabla16[NUM],Tabla1[[#This Row],[CODIGO]])</f>
        <v>0</v>
      </c>
      <c r="F2833" s="28">
        <f>SUMIFS(Tabla16[TASA 0%],Tabla16[NUM],Tabla1[[#This Row],[CODIGO]])</f>
        <v>0</v>
      </c>
      <c r="G2833" s="28">
        <f>SUMIFS(Tabla16[[EXENTO ]],Tabla16[NUM],Tabla1[[#This Row],[CODIGO]])</f>
        <v>0</v>
      </c>
      <c r="H2833" s="28">
        <f>SUMIFS(Tabla16[IVA],Tabla16[NUM],Tabla1[[#This Row],[CODIGO]])</f>
        <v>0</v>
      </c>
      <c r="I2833" s="28">
        <f>SUMIFS(Tabla16[ISR RET.],Tabla16[NUM],Tabla1[[#This Row],[CODIGO]])</f>
        <v>0</v>
      </c>
      <c r="J2833" s="28">
        <f>SUMIFS(Tabla16[IVA RET.],Tabla16[NUM],Tabla1[[#This Row],[CODIGO]])</f>
        <v>0</v>
      </c>
      <c r="K2833" t="str">
        <f>FIXED(Tabla1[[#This Row],[TASA 16%]],0)</f>
        <v>0</v>
      </c>
      <c r="L2833" t="str">
        <f>FIXED(Tabla1[[#This Row],[TASA 0%]],0)</f>
        <v>0</v>
      </c>
      <c r="M2833" t="str">
        <f>FIXED(Tabla1[[#This Row],[TASA EXE.]],0)</f>
        <v>0</v>
      </c>
      <c r="N2833" t="str">
        <f>FIXED(Tabla1[[#This Row],[IVA]],0)</f>
        <v>0</v>
      </c>
      <c r="O2833" t="str">
        <f>FIXED(Tabla1[[#This Row],[ISR RET]],0)</f>
        <v>0</v>
      </c>
      <c r="P2833" t="str">
        <f>FIXED(Tabla1[[#This Row],[IVA RET]],0)</f>
        <v>0</v>
      </c>
      <c r="R2833" s="35">
        <f>Tabla1[[#This Row],[TASA 16]]*16%</f>
        <v>0</v>
      </c>
    </row>
    <row r="2834" spans="2:20" x14ac:dyDescent="0.25">
      <c r="B2834" t="str">
        <f>'[1]210 Y RFC'!A2834</f>
        <v>GUAF661007KI5</v>
      </c>
      <c r="C2834" t="str">
        <f>'[1]210 Y RFC'!B2834</f>
        <v>210-2831</v>
      </c>
      <c r="D2834" t="str">
        <f>'[1]210 Y RFC'!C2834</f>
        <v>GUERRERO AVILA FRANCISCO</v>
      </c>
      <c r="E2834" s="28">
        <f>SUMIFS(Tabla16[TASA 16],Tabla16[NUM],Tabla1[[#This Row],[CODIGO]])</f>
        <v>0</v>
      </c>
      <c r="F2834" s="28">
        <f>SUMIFS(Tabla16[TASA 0%],Tabla16[NUM],Tabla1[[#This Row],[CODIGO]])</f>
        <v>0</v>
      </c>
      <c r="G2834" s="28">
        <f>SUMIFS(Tabla16[[EXENTO ]],Tabla16[NUM],Tabla1[[#This Row],[CODIGO]])</f>
        <v>0</v>
      </c>
      <c r="H2834" s="28">
        <f>SUMIFS(Tabla16[IVA],Tabla16[NUM],Tabla1[[#This Row],[CODIGO]])</f>
        <v>0</v>
      </c>
      <c r="I2834" s="28">
        <f>SUMIFS(Tabla16[ISR RET.],Tabla16[NUM],Tabla1[[#This Row],[CODIGO]])</f>
        <v>0</v>
      </c>
      <c r="J2834" s="28">
        <f>SUMIFS(Tabla16[IVA RET.],Tabla16[NUM],Tabla1[[#This Row],[CODIGO]])</f>
        <v>0</v>
      </c>
      <c r="K2834" t="str">
        <f>FIXED(Tabla1[[#This Row],[TASA 16%]],0)</f>
        <v>0</v>
      </c>
      <c r="L2834" t="str">
        <f>FIXED(Tabla1[[#This Row],[TASA 0%]],0)</f>
        <v>0</v>
      </c>
      <c r="M2834" t="str">
        <f>FIXED(Tabla1[[#This Row],[TASA EXE.]],0)</f>
        <v>0</v>
      </c>
      <c r="N2834" t="str">
        <f>FIXED(Tabla1[[#This Row],[IVA]],0)</f>
        <v>0</v>
      </c>
      <c r="O2834" t="str">
        <f>FIXED(Tabla1[[#This Row],[ISR RET]],0)</f>
        <v>0</v>
      </c>
      <c r="P2834" t="str">
        <f>FIXED(Tabla1[[#This Row],[IVA RET]],0)</f>
        <v>0</v>
      </c>
      <c r="R2834" s="35">
        <f>Tabla1[[#This Row],[TASA 16]]*16%</f>
        <v>0</v>
      </c>
    </row>
    <row r="2835" spans="2:20" x14ac:dyDescent="0.25">
      <c r="B2835" t="str">
        <f>'[1]210 Y RFC'!A2835</f>
        <v>GPC080303LB7</v>
      </c>
      <c r="C2835" t="str">
        <f>'[1]210 Y RFC'!B2835</f>
        <v>210-2832</v>
      </c>
      <c r="D2835" t="str">
        <f>'[1]210 Y RFC'!C2835</f>
        <v>GRUPO PVC CONVINE SA DE CV</v>
      </c>
      <c r="E2835" s="28">
        <f>SUMIFS(Tabla16[TASA 16],Tabla16[NUM],Tabla1[[#This Row],[CODIGO]])</f>
        <v>0</v>
      </c>
      <c r="F2835" s="28">
        <f>SUMIFS(Tabla16[TASA 0%],Tabla16[NUM],Tabla1[[#This Row],[CODIGO]])</f>
        <v>0</v>
      </c>
      <c r="G2835" s="28">
        <f>SUMIFS(Tabla16[[EXENTO ]],Tabla16[NUM],Tabla1[[#This Row],[CODIGO]])</f>
        <v>0</v>
      </c>
      <c r="H2835" s="28">
        <f>SUMIFS(Tabla16[IVA],Tabla16[NUM],Tabla1[[#This Row],[CODIGO]])</f>
        <v>0</v>
      </c>
      <c r="I2835" s="28">
        <f>SUMIFS(Tabla16[ISR RET.],Tabla16[NUM],Tabla1[[#This Row],[CODIGO]])</f>
        <v>0</v>
      </c>
      <c r="J2835" s="28">
        <f>SUMIFS(Tabla16[IVA RET.],Tabla16[NUM],Tabla1[[#This Row],[CODIGO]])</f>
        <v>0</v>
      </c>
      <c r="K2835" t="str">
        <f>FIXED(Tabla1[[#This Row],[TASA 16%]],0)</f>
        <v>0</v>
      </c>
      <c r="L2835" t="str">
        <f>FIXED(Tabla1[[#This Row],[TASA 0%]],0)</f>
        <v>0</v>
      </c>
      <c r="M2835" t="str">
        <f>FIXED(Tabla1[[#This Row],[TASA EXE.]],0)</f>
        <v>0</v>
      </c>
      <c r="N2835" t="str">
        <f>FIXED(Tabla1[[#This Row],[IVA]],0)</f>
        <v>0</v>
      </c>
      <c r="O2835" t="str">
        <f>FIXED(Tabla1[[#This Row],[ISR RET]],0)</f>
        <v>0</v>
      </c>
      <c r="P2835" t="str">
        <f>FIXED(Tabla1[[#This Row],[IVA RET]],0)</f>
        <v>0</v>
      </c>
      <c r="R2835" s="35">
        <f>Tabla1[[#This Row],[TASA 16]]*16%</f>
        <v>0</v>
      </c>
    </row>
    <row r="2836" spans="2:20" x14ac:dyDescent="0.25">
      <c r="B2836" t="str">
        <f>'[1]210 Y RFC'!A2836</f>
        <v>CAPM920218L50</v>
      </c>
      <c r="C2836" t="str">
        <f>'[1]210 Y RFC'!B2836</f>
        <v>210-2833</v>
      </c>
      <c r="D2836" t="str">
        <f>'[1]210 Y RFC'!C2836</f>
        <v>CAMARENA PADILLA MANUEL ABRAHAM</v>
      </c>
      <c r="E2836" s="28">
        <f>SUMIFS(Tabla16[TASA 16],Tabla16[NUM],Tabla1[[#This Row],[CODIGO]])</f>
        <v>0</v>
      </c>
      <c r="F2836" s="28">
        <f>SUMIFS(Tabla16[TASA 0%],Tabla16[NUM],Tabla1[[#This Row],[CODIGO]])</f>
        <v>0</v>
      </c>
      <c r="G2836" s="28">
        <f>SUMIFS(Tabla16[[EXENTO ]],Tabla16[NUM],Tabla1[[#This Row],[CODIGO]])</f>
        <v>0</v>
      </c>
      <c r="H2836" s="28">
        <f>SUMIFS(Tabla16[IVA],Tabla16[NUM],Tabla1[[#This Row],[CODIGO]])</f>
        <v>0</v>
      </c>
      <c r="I2836" s="28">
        <f>SUMIFS(Tabla16[ISR RET.],Tabla16[NUM],Tabla1[[#This Row],[CODIGO]])</f>
        <v>0</v>
      </c>
      <c r="J2836" s="28">
        <f>SUMIFS(Tabla16[IVA RET.],Tabla16[NUM],Tabla1[[#This Row],[CODIGO]])</f>
        <v>0</v>
      </c>
      <c r="K2836" t="str">
        <f>FIXED(Tabla1[[#This Row],[TASA 16%]],0)</f>
        <v>0</v>
      </c>
      <c r="L2836" t="str">
        <f>FIXED(Tabla1[[#This Row],[TASA 0%]],0)</f>
        <v>0</v>
      </c>
      <c r="M2836" t="str">
        <f>FIXED(Tabla1[[#This Row],[TASA EXE.]],0)</f>
        <v>0</v>
      </c>
      <c r="N2836" t="str">
        <f>FIXED(Tabla1[[#This Row],[IVA]],0)</f>
        <v>0</v>
      </c>
      <c r="O2836" t="str">
        <f>FIXED(Tabla1[[#This Row],[ISR RET]],0)</f>
        <v>0</v>
      </c>
      <c r="P2836" t="str">
        <f>FIXED(Tabla1[[#This Row],[IVA RET]],0)</f>
        <v>0</v>
      </c>
      <c r="R2836" s="35">
        <f>Tabla1[[#This Row],[TASA 16]]*16%</f>
        <v>0</v>
      </c>
    </row>
    <row r="2837" spans="2:20" x14ac:dyDescent="0.25">
      <c r="B2837" t="str">
        <f>'[1]210 Y RFC'!A2837</f>
        <v>ZAML7210205U8</v>
      </c>
      <c r="C2837" t="str">
        <f>'[1]210 Y RFC'!B2837</f>
        <v>210-2834</v>
      </c>
      <c r="D2837" t="str">
        <f>'[1]210 Y RFC'!C2837</f>
        <v>ZAMORA MAGAÑA MARIA DE LOURDES</v>
      </c>
      <c r="E2837" s="28">
        <f>SUMIFS(Tabla16[TASA 16],Tabla16[NUM],Tabla1[[#This Row],[CODIGO]])</f>
        <v>5213.8125</v>
      </c>
      <c r="F2837" s="28">
        <f>SUMIFS(Tabla16[TASA 0%],Tabla16[NUM],Tabla1[[#This Row],[CODIGO]])</f>
        <v>-2.250000000003638E-2</v>
      </c>
      <c r="G2837" s="28">
        <f>SUMIFS(Tabla16[[EXENTO ]],Tabla16[NUM],Tabla1[[#This Row],[CODIGO]])</f>
        <v>0</v>
      </c>
      <c r="H2837" s="28">
        <f>SUMIFS(Tabla16[IVA],Tabla16[NUM],Tabla1[[#This Row],[CODIGO]])</f>
        <v>834.21</v>
      </c>
      <c r="I2837" s="28">
        <f>SUMIFS(Tabla16[ISR RET.],Tabla16[NUM],Tabla1[[#This Row],[CODIGO]])</f>
        <v>0</v>
      </c>
      <c r="J2837" s="28">
        <f>SUMIFS(Tabla16[IVA RET.],Tabla16[NUM],Tabla1[[#This Row],[CODIGO]])</f>
        <v>0</v>
      </c>
      <c r="K2837" t="str">
        <f>FIXED(Tabla1[[#This Row],[TASA 16%]],0)</f>
        <v>5,214</v>
      </c>
      <c r="L2837" t="str">
        <f>FIXED(Tabla1[[#This Row],[TASA 0%]],0)</f>
        <v>0</v>
      </c>
      <c r="M2837" t="str">
        <f>FIXED(Tabla1[[#This Row],[TASA EXE.]],0)</f>
        <v>0</v>
      </c>
      <c r="N2837" t="str">
        <f>FIXED(Tabla1[[#This Row],[IVA]],0)</f>
        <v>834</v>
      </c>
      <c r="O2837" t="str">
        <f>FIXED(Tabla1[[#This Row],[ISR RET]],0)</f>
        <v>0</v>
      </c>
      <c r="P2837" t="str">
        <f>FIXED(Tabla1[[#This Row],[IVA RET]],0)</f>
        <v>0</v>
      </c>
      <c r="R2837" s="35">
        <f>Tabla1[[#This Row],[TASA 16]]*16%</f>
        <v>834.24</v>
      </c>
      <c r="T2837" s="67"/>
    </row>
    <row r="2838" spans="2:20" x14ac:dyDescent="0.25">
      <c r="B2838" t="str">
        <f>'[1]210 Y RFC'!A2838</f>
        <v>PELJ801220TK0</v>
      </c>
      <c r="C2838" t="str">
        <f>'[1]210 Y RFC'!B2838</f>
        <v>210-2835</v>
      </c>
      <c r="D2838" t="str">
        <f>'[1]210 Y RFC'!C2838</f>
        <v>PEREZ LOPEZ JULIO CESAR</v>
      </c>
      <c r="E2838" s="28">
        <f>SUMIFS(Tabla16[TASA 16],Tabla16[NUM],Tabla1[[#This Row],[CODIGO]])</f>
        <v>14680.812499999998</v>
      </c>
      <c r="F2838" s="28">
        <f>SUMIFS(Tabla16[TASA 0%],Tabla16[NUM],Tabla1[[#This Row],[CODIGO]])</f>
        <v>-1.2499999998453859E-2</v>
      </c>
      <c r="G2838" s="28">
        <f>SUMIFS(Tabla16[[EXENTO ]],Tabla16[NUM],Tabla1[[#This Row],[CODIGO]])</f>
        <v>0</v>
      </c>
      <c r="H2838" s="28">
        <f>SUMIFS(Tabla16[IVA],Tabla16[NUM],Tabla1[[#This Row],[CODIGO]])</f>
        <v>2348.9299999999998</v>
      </c>
      <c r="I2838" s="28">
        <f>SUMIFS(Tabla16[ISR RET.],Tabla16[NUM],Tabla1[[#This Row],[CODIGO]])</f>
        <v>0</v>
      </c>
      <c r="J2838" s="28">
        <f>SUMIFS(Tabla16[IVA RET.],Tabla16[NUM],Tabla1[[#This Row],[CODIGO]])</f>
        <v>0</v>
      </c>
      <c r="K2838" t="str">
        <f>FIXED(Tabla1[[#This Row],[TASA 16%]],0)</f>
        <v>14,681</v>
      </c>
      <c r="L2838" t="str">
        <f>FIXED(Tabla1[[#This Row],[TASA 0%]],0)</f>
        <v>0</v>
      </c>
      <c r="M2838" t="str">
        <f>FIXED(Tabla1[[#This Row],[TASA EXE.]],0)</f>
        <v>0</v>
      </c>
      <c r="N2838" t="str">
        <f>FIXED(Tabla1[[#This Row],[IVA]],0)</f>
        <v>2,349</v>
      </c>
      <c r="O2838" t="str">
        <f>FIXED(Tabla1[[#This Row],[ISR RET]],0)</f>
        <v>0</v>
      </c>
      <c r="P2838" t="str">
        <f>FIXED(Tabla1[[#This Row],[IVA RET]],0)</f>
        <v>0</v>
      </c>
      <c r="R2838" s="35">
        <f>Tabla1[[#This Row],[TASA 16]]*16%</f>
        <v>2348.96</v>
      </c>
    </row>
    <row r="2839" spans="2:20" x14ac:dyDescent="0.25">
      <c r="B2839" t="str">
        <f>'[1]210 Y RFC'!A2839</f>
        <v>MAGL9807224B3</v>
      </c>
      <c r="C2839" t="str">
        <f>'[1]210 Y RFC'!B2839</f>
        <v>210-2836</v>
      </c>
      <c r="D2839" t="str">
        <f>'[1]210 Y RFC'!C2839</f>
        <v>MAYAGOITIA GROSO LUIS</v>
      </c>
      <c r="E2839" s="28">
        <f>SUMIFS(Tabla16[TASA 16],Tabla16[NUM],Tabla1[[#This Row],[CODIGO]])</f>
        <v>0</v>
      </c>
      <c r="F2839" s="28">
        <f>SUMIFS(Tabla16[TASA 0%],Tabla16[NUM],Tabla1[[#This Row],[CODIGO]])</f>
        <v>0</v>
      </c>
      <c r="G2839" s="28">
        <f>SUMIFS(Tabla16[[EXENTO ]],Tabla16[NUM],Tabla1[[#This Row],[CODIGO]])</f>
        <v>0</v>
      </c>
      <c r="H2839" s="28">
        <f>SUMIFS(Tabla16[IVA],Tabla16[NUM],Tabla1[[#This Row],[CODIGO]])</f>
        <v>0</v>
      </c>
      <c r="I2839" s="28">
        <f>SUMIFS(Tabla16[ISR RET.],Tabla16[NUM],Tabla1[[#This Row],[CODIGO]])</f>
        <v>0</v>
      </c>
      <c r="J2839" s="28">
        <f>SUMIFS(Tabla16[IVA RET.],Tabla16[NUM],Tabla1[[#This Row],[CODIGO]])</f>
        <v>0</v>
      </c>
      <c r="K2839" t="str">
        <f>FIXED(Tabla1[[#This Row],[TASA 16%]],0)</f>
        <v>0</v>
      </c>
      <c r="L2839" t="str">
        <f>FIXED(Tabla1[[#This Row],[TASA 0%]],0)</f>
        <v>0</v>
      </c>
      <c r="M2839" t="str">
        <f>FIXED(Tabla1[[#This Row],[TASA EXE.]],0)</f>
        <v>0</v>
      </c>
      <c r="N2839" t="str">
        <f>FIXED(Tabla1[[#This Row],[IVA]],0)</f>
        <v>0</v>
      </c>
      <c r="O2839" t="str">
        <f>FIXED(Tabla1[[#This Row],[ISR RET]],0)</f>
        <v>0</v>
      </c>
      <c r="P2839" t="str">
        <f>FIXED(Tabla1[[#This Row],[IVA RET]],0)</f>
        <v>0</v>
      </c>
      <c r="R2839" s="35">
        <f>Tabla1[[#This Row],[TASA 16]]*16%</f>
        <v>0</v>
      </c>
    </row>
    <row r="2840" spans="2:20" x14ac:dyDescent="0.25">
      <c r="B2840" t="str">
        <f>'[1]210 Y RFC'!A2840</f>
        <v>VIL020624QN7</v>
      </c>
      <c r="C2840" t="str">
        <f>'[1]210 Y RFC'!B2840</f>
        <v>210-2837</v>
      </c>
      <c r="D2840" t="str">
        <f>'[1]210 Y RFC'!C2840</f>
        <v>VILLESPA SPR DE RL</v>
      </c>
      <c r="E2840" s="28">
        <f>SUMIFS(Tabla16[TASA 16],Tabla16[NUM],Tabla1[[#This Row],[CODIGO]])</f>
        <v>0</v>
      </c>
      <c r="F2840" s="28">
        <f>SUMIFS(Tabla16[TASA 0%],Tabla16[NUM],Tabla1[[#This Row],[CODIGO]])</f>
        <v>0</v>
      </c>
      <c r="G2840" s="28">
        <f>SUMIFS(Tabla16[[EXENTO ]],Tabla16[NUM],Tabla1[[#This Row],[CODIGO]])</f>
        <v>0</v>
      </c>
      <c r="H2840" s="28">
        <f>SUMIFS(Tabla16[IVA],Tabla16[NUM],Tabla1[[#This Row],[CODIGO]])</f>
        <v>0</v>
      </c>
      <c r="I2840" s="28">
        <f>SUMIFS(Tabla16[ISR RET.],Tabla16[NUM],Tabla1[[#This Row],[CODIGO]])</f>
        <v>0</v>
      </c>
      <c r="J2840" s="28">
        <f>SUMIFS(Tabla16[IVA RET.],Tabla16[NUM],Tabla1[[#This Row],[CODIGO]])</f>
        <v>0</v>
      </c>
      <c r="K2840" t="str">
        <f>FIXED(Tabla1[[#This Row],[TASA 16%]],0)</f>
        <v>0</v>
      </c>
      <c r="L2840" t="str">
        <f>FIXED(Tabla1[[#This Row],[TASA 0%]],0)</f>
        <v>0</v>
      </c>
      <c r="M2840" t="str">
        <f>FIXED(Tabla1[[#This Row],[TASA EXE.]],0)</f>
        <v>0</v>
      </c>
      <c r="N2840" t="str">
        <f>FIXED(Tabla1[[#This Row],[IVA]],0)</f>
        <v>0</v>
      </c>
      <c r="O2840" t="str">
        <f>FIXED(Tabla1[[#This Row],[ISR RET]],0)</f>
        <v>0</v>
      </c>
      <c r="P2840" t="str">
        <f>FIXED(Tabla1[[#This Row],[IVA RET]],0)</f>
        <v>0</v>
      </c>
      <c r="R2840" s="35">
        <f>Tabla1[[#This Row],[TASA 16]]*16%</f>
        <v>0</v>
      </c>
    </row>
    <row r="2841" spans="2:20" x14ac:dyDescent="0.25">
      <c r="B2841" t="str">
        <f>'[1]210 Y RFC'!A2841</f>
        <v>CAL170421M24</v>
      </c>
      <c r="C2841" t="str">
        <f>'[1]210 Y RFC'!B2841</f>
        <v>210-2838</v>
      </c>
      <c r="D2841" t="str">
        <f>'[1]210 Y RFC'!C2841</f>
        <v>CERAMICAS DE LOS ALTOS SA DE CV</v>
      </c>
      <c r="E2841" s="28">
        <f>SUMIFS(Tabla16[TASA 16],Tabla16[NUM],Tabla1[[#This Row],[CODIGO]])</f>
        <v>0</v>
      </c>
      <c r="F2841" s="28">
        <f>SUMIFS(Tabla16[TASA 0%],Tabla16[NUM],Tabla1[[#This Row],[CODIGO]])</f>
        <v>0</v>
      </c>
      <c r="G2841" s="28">
        <f>SUMIFS(Tabla16[[EXENTO ]],Tabla16[NUM],Tabla1[[#This Row],[CODIGO]])</f>
        <v>0</v>
      </c>
      <c r="H2841" s="28">
        <f>SUMIFS(Tabla16[IVA],Tabla16[NUM],Tabla1[[#This Row],[CODIGO]])</f>
        <v>0</v>
      </c>
      <c r="I2841" s="28">
        <f>SUMIFS(Tabla16[ISR RET.],Tabla16[NUM],Tabla1[[#This Row],[CODIGO]])</f>
        <v>0</v>
      </c>
      <c r="J2841" s="28">
        <f>SUMIFS(Tabla16[IVA RET.],Tabla16[NUM],Tabla1[[#This Row],[CODIGO]])</f>
        <v>0</v>
      </c>
      <c r="K2841" t="str">
        <f>FIXED(Tabla1[[#This Row],[TASA 16%]],0)</f>
        <v>0</v>
      </c>
      <c r="L2841" t="str">
        <f>FIXED(Tabla1[[#This Row],[TASA 0%]],0)</f>
        <v>0</v>
      </c>
      <c r="M2841" t="str">
        <f>FIXED(Tabla1[[#This Row],[TASA EXE.]],0)</f>
        <v>0</v>
      </c>
      <c r="N2841" t="str">
        <f>FIXED(Tabla1[[#This Row],[IVA]],0)</f>
        <v>0</v>
      </c>
      <c r="O2841" t="str">
        <f>FIXED(Tabla1[[#This Row],[ISR RET]],0)</f>
        <v>0</v>
      </c>
      <c r="P2841" t="str">
        <f>FIXED(Tabla1[[#This Row],[IVA RET]],0)</f>
        <v>0</v>
      </c>
      <c r="R2841" s="35">
        <f>Tabla1[[#This Row],[TASA 16]]*16%</f>
        <v>0</v>
      </c>
    </row>
    <row r="2842" spans="2:20" x14ac:dyDescent="0.25">
      <c r="B2842" t="str">
        <f>'[1]210 Y RFC'!A2842</f>
        <v>DBS200807R9A</v>
      </c>
      <c r="C2842" t="str">
        <f>'[1]210 Y RFC'!B2842</f>
        <v>210-2839</v>
      </c>
      <c r="D2842" t="str">
        <f>'[1]210 Y RFC'!C2842</f>
        <v>DERMA BELLEZA Y SALUD SA DE CV</v>
      </c>
      <c r="E2842" s="28">
        <f>SUMIFS(Tabla16[TASA 16],Tabla16[NUM],Tabla1[[#This Row],[CODIGO]])</f>
        <v>0</v>
      </c>
      <c r="F2842" s="28">
        <f>SUMIFS(Tabla16[TASA 0%],Tabla16[NUM],Tabla1[[#This Row],[CODIGO]])</f>
        <v>0</v>
      </c>
      <c r="G2842" s="28">
        <f>SUMIFS(Tabla16[[EXENTO ]],Tabla16[NUM],Tabla1[[#This Row],[CODIGO]])</f>
        <v>0</v>
      </c>
      <c r="H2842" s="28">
        <f>SUMIFS(Tabla16[IVA],Tabla16[NUM],Tabla1[[#This Row],[CODIGO]])</f>
        <v>0</v>
      </c>
      <c r="I2842" s="28">
        <f>SUMIFS(Tabla16[ISR RET.],Tabla16[NUM],Tabla1[[#This Row],[CODIGO]])</f>
        <v>0</v>
      </c>
      <c r="J2842" s="28">
        <f>SUMIFS(Tabla16[IVA RET.],Tabla16[NUM],Tabla1[[#This Row],[CODIGO]])</f>
        <v>0</v>
      </c>
      <c r="K2842" t="str">
        <f>FIXED(Tabla1[[#This Row],[TASA 16%]],0)</f>
        <v>0</v>
      </c>
      <c r="L2842" t="str">
        <f>FIXED(Tabla1[[#This Row],[TASA 0%]],0)</f>
        <v>0</v>
      </c>
      <c r="M2842" t="str">
        <f>FIXED(Tabla1[[#This Row],[TASA EXE.]],0)</f>
        <v>0</v>
      </c>
      <c r="N2842" t="str">
        <f>FIXED(Tabla1[[#This Row],[IVA]],0)</f>
        <v>0</v>
      </c>
      <c r="O2842" t="str">
        <f>FIXED(Tabla1[[#This Row],[ISR RET]],0)</f>
        <v>0</v>
      </c>
      <c r="P2842" t="str">
        <f>FIXED(Tabla1[[#This Row],[IVA RET]],0)</f>
        <v>0</v>
      </c>
      <c r="R2842" s="35">
        <f>Tabla1[[#This Row],[TASA 16]]*16%</f>
        <v>0</v>
      </c>
    </row>
    <row r="2843" spans="2:20" x14ac:dyDescent="0.25">
      <c r="B2843" t="str">
        <f>'[1]210 Y RFC'!A2843</f>
        <v>MIGA830318FJ0</v>
      </c>
      <c r="C2843" t="str">
        <f>'[1]210 Y RFC'!B2843</f>
        <v>210-2840</v>
      </c>
      <c r="D2843" t="str">
        <f>'[1]210 Y RFC'!C2843</f>
        <v>MIRANDA GOMEZ ALEJANDRA</v>
      </c>
      <c r="E2843" s="28">
        <f>SUMIFS(Tabla16[TASA 16],Tabla16[NUM],Tabla1[[#This Row],[CODIGO]])</f>
        <v>0</v>
      </c>
      <c r="F2843" s="28">
        <f>SUMIFS(Tabla16[TASA 0%],Tabla16[NUM],Tabla1[[#This Row],[CODIGO]])</f>
        <v>0</v>
      </c>
      <c r="G2843" s="28">
        <f>SUMIFS(Tabla16[[EXENTO ]],Tabla16[NUM],Tabla1[[#This Row],[CODIGO]])</f>
        <v>0</v>
      </c>
      <c r="H2843" s="28">
        <f>SUMIFS(Tabla16[IVA],Tabla16[NUM],Tabla1[[#This Row],[CODIGO]])</f>
        <v>0</v>
      </c>
      <c r="I2843" s="28">
        <f>SUMIFS(Tabla16[ISR RET.],Tabla16[NUM],Tabla1[[#This Row],[CODIGO]])</f>
        <v>0</v>
      </c>
      <c r="J2843" s="28">
        <f>SUMIFS(Tabla16[IVA RET.],Tabla16[NUM],Tabla1[[#This Row],[CODIGO]])</f>
        <v>0</v>
      </c>
      <c r="K2843" t="str">
        <f>FIXED(Tabla1[[#This Row],[TASA 16%]],0)</f>
        <v>0</v>
      </c>
      <c r="L2843" t="str">
        <f>FIXED(Tabla1[[#This Row],[TASA 0%]],0)</f>
        <v>0</v>
      </c>
      <c r="M2843" t="str">
        <f>FIXED(Tabla1[[#This Row],[TASA EXE.]],0)</f>
        <v>0</v>
      </c>
      <c r="N2843" t="str">
        <f>FIXED(Tabla1[[#This Row],[IVA]],0)</f>
        <v>0</v>
      </c>
      <c r="O2843" t="str">
        <f>FIXED(Tabla1[[#This Row],[ISR RET]],0)</f>
        <v>0</v>
      </c>
      <c r="P2843" t="str">
        <f>FIXED(Tabla1[[#This Row],[IVA RET]],0)</f>
        <v>0</v>
      </c>
      <c r="R2843" s="35">
        <f>Tabla1[[#This Row],[TASA 16]]*16%</f>
        <v>0</v>
      </c>
      <c r="T2843" s="67"/>
    </row>
    <row r="2844" spans="2:20" x14ac:dyDescent="0.25">
      <c r="B2844" t="str">
        <f>'[1]210 Y RFC'!A2844</f>
        <v>ITT930211C58</v>
      </c>
      <c r="C2844" t="str">
        <f>'[1]210 Y RFC'!B2844</f>
        <v>210-2841</v>
      </c>
      <c r="D2844" t="str">
        <f>'[1]210 Y RFC'!C2844</f>
        <v>INDUSTRIAS T TAIO SA DE CV</v>
      </c>
      <c r="E2844" s="28">
        <f>SUMIFS(Tabla16[TASA 16],Tabla16[NUM],Tabla1[[#This Row],[CODIGO]])</f>
        <v>22329.3125</v>
      </c>
      <c r="F2844" s="28">
        <f>SUMIFS(Tabla16[TASA 0%],Tabla16[NUM],Tabla1[[#This Row],[CODIGO]])</f>
        <v>-1.2499999998453859E-2</v>
      </c>
      <c r="G2844" s="28">
        <f>SUMIFS(Tabla16[[EXENTO ]],Tabla16[NUM],Tabla1[[#This Row],[CODIGO]])</f>
        <v>0</v>
      </c>
      <c r="H2844" s="28">
        <f>SUMIFS(Tabla16[IVA],Tabla16[NUM],Tabla1[[#This Row],[CODIGO]])</f>
        <v>3572.69</v>
      </c>
      <c r="I2844" s="28">
        <f>SUMIFS(Tabla16[ISR RET.],Tabla16[NUM],Tabla1[[#This Row],[CODIGO]])</f>
        <v>0</v>
      </c>
      <c r="J2844" s="28">
        <f>SUMIFS(Tabla16[IVA RET.],Tabla16[NUM],Tabla1[[#This Row],[CODIGO]])</f>
        <v>0</v>
      </c>
      <c r="K2844" t="str">
        <f>FIXED(Tabla1[[#This Row],[TASA 16%]],0)</f>
        <v>22,329</v>
      </c>
      <c r="L2844" t="str">
        <f>FIXED(Tabla1[[#This Row],[TASA 0%]],0)</f>
        <v>0</v>
      </c>
      <c r="M2844" t="str">
        <f>FIXED(Tabla1[[#This Row],[TASA EXE.]],0)</f>
        <v>0</v>
      </c>
      <c r="N2844" t="str">
        <f>FIXED(Tabla1[[#This Row],[IVA]],0)</f>
        <v>3,573</v>
      </c>
      <c r="O2844" t="str">
        <f>FIXED(Tabla1[[#This Row],[ISR RET]],0)</f>
        <v>0</v>
      </c>
      <c r="P2844" t="str">
        <f>FIXED(Tabla1[[#This Row],[IVA RET]],0)</f>
        <v>0</v>
      </c>
      <c r="R2844" s="35">
        <f>Tabla1[[#This Row],[TASA 16]]*16%</f>
        <v>3572.64</v>
      </c>
      <c r="T2844" s="67"/>
    </row>
    <row r="2845" spans="2:20" x14ac:dyDescent="0.25">
      <c r="B2845" t="str">
        <f>'[1]210 Y RFC'!A2845</f>
        <v>DCC1902139R7</v>
      </c>
      <c r="C2845" t="str">
        <f>'[1]210 Y RFC'!B2845</f>
        <v>210-2842</v>
      </c>
      <c r="D2845" t="str">
        <f>'[1]210 Y RFC'!C2845</f>
        <v>DISTRIBUIDORA COMERCIAL CIPREZO SA DE CV</v>
      </c>
      <c r="E2845" s="28">
        <f>SUMIFS(Tabla16[TASA 16],Tabla16[NUM],Tabla1[[#This Row],[CODIGO]])</f>
        <v>0</v>
      </c>
      <c r="F2845" s="28">
        <f>SUMIFS(Tabla16[TASA 0%],Tabla16[NUM],Tabla1[[#This Row],[CODIGO]])</f>
        <v>0</v>
      </c>
      <c r="G2845" s="28">
        <f>SUMIFS(Tabla16[[EXENTO ]],Tabla16[NUM],Tabla1[[#This Row],[CODIGO]])</f>
        <v>0</v>
      </c>
      <c r="H2845" s="28">
        <f>SUMIFS(Tabla16[IVA],Tabla16[NUM],Tabla1[[#This Row],[CODIGO]])</f>
        <v>0</v>
      </c>
      <c r="I2845" s="28">
        <f>SUMIFS(Tabla16[ISR RET.],Tabla16[NUM],Tabla1[[#This Row],[CODIGO]])</f>
        <v>0</v>
      </c>
      <c r="J2845" s="28">
        <f>SUMIFS(Tabla16[IVA RET.],Tabla16[NUM],Tabla1[[#This Row],[CODIGO]])</f>
        <v>0</v>
      </c>
      <c r="K2845" t="str">
        <f>FIXED(Tabla1[[#This Row],[TASA 16%]],0)</f>
        <v>0</v>
      </c>
      <c r="L2845" t="str">
        <f>FIXED(Tabla1[[#This Row],[TASA 0%]],0)</f>
        <v>0</v>
      </c>
      <c r="M2845" t="str">
        <f>FIXED(Tabla1[[#This Row],[TASA EXE.]],0)</f>
        <v>0</v>
      </c>
      <c r="N2845" t="str">
        <f>FIXED(Tabla1[[#This Row],[IVA]],0)</f>
        <v>0</v>
      </c>
      <c r="O2845" t="str">
        <f>FIXED(Tabla1[[#This Row],[ISR RET]],0)</f>
        <v>0</v>
      </c>
      <c r="P2845" t="str">
        <f>FIXED(Tabla1[[#This Row],[IVA RET]],0)</f>
        <v>0</v>
      </c>
      <c r="R2845" s="35">
        <f>Tabla1[[#This Row],[TASA 16]]*16%</f>
        <v>0</v>
      </c>
    </row>
    <row r="2846" spans="2:20" x14ac:dyDescent="0.25">
      <c r="B2846" t="str">
        <f>'[1]210 Y RFC'!A2846</f>
        <v>IAP140519AA3</v>
      </c>
      <c r="C2846" t="str">
        <f>'[1]210 Y RFC'!B2846</f>
        <v>210-2843</v>
      </c>
      <c r="D2846" t="str">
        <f>'[1]210 Y RFC'!C2846</f>
        <v>IMPLEMENTOS AVICOLAS Y PORCICOLAS GALLO SA DE CV</v>
      </c>
      <c r="E2846" s="28">
        <f>SUMIFS(Tabla16[TASA 16],Tabla16[NUM],Tabla1[[#This Row],[CODIGO]])</f>
        <v>0</v>
      </c>
      <c r="F2846" s="28">
        <f>SUMIFS(Tabla16[TASA 0%],Tabla16[NUM],Tabla1[[#This Row],[CODIGO]])</f>
        <v>0</v>
      </c>
      <c r="G2846" s="28">
        <f>SUMIFS(Tabla16[[EXENTO ]],Tabla16[NUM],Tabla1[[#This Row],[CODIGO]])</f>
        <v>0</v>
      </c>
      <c r="H2846" s="28">
        <f>SUMIFS(Tabla16[IVA],Tabla16[NUM],Tabla1[[#This Row],[CODIGO]])</f>
        <v>0</v>
      </c>
      <c r="I2846" s="28">
        <f>SUMIFS(Tabla16[ISR RET.],Tabla16[NUM],Tabla1[[#This Row],[CODIGO]])</f>
        <v>0</v>
      </c>
      <c r="J2846" s="28">
        <f>SUMIFS(Tabla16[IVA RET.],Tabla16[NUM],Tabla1[[#This Row],[CODIGO]])</f>
        <v>0</v>
      </c>
      <c r="K2846" t="str">
        <f>FIXED(Tabla1[[#This Row],[TASA 16%]],0)</f>
        <v>0</v>
      </c>
      <c r="L2846" t="str">
        <f>FIXED(Tabla1[[#This Row],[TASA 0%]],0)</f>
        <v>0</v>
      </c>
      <c r="M2846" t="str">
        <f>FIXED(Tabla1[[#This Row],[TASA EXE.]],0)</f>
        <v>0</v>
      </c>
      <c r="N2846" t="str">
        <f>FIXED(Tabla1[[#This Row],[IVA]],0)</f>
        <v>0</v>
      </c>
      <c r="O2846" t="str">
        <f>FIXED(Tabla1[[#This Row],[ISR RET]],0)</f>
        <v>0</v>
      </c>
      <c r="P2846" t="str">
        <f>FIXED(Tabla1[[#This Row],[IVA RET]],0)</f>
        <v>0</v>
      </c>
      <c r="R2846" s="35">
        <f>Tabla1[[#This Row],[TASA 16]]*16%</f>
        <v>0</v>
      </c>
    </row>
    <row r="2847" spans="2:20" x14ac:dyDescent="0.25">
      <c r="B2847" t="str">
        <f>'[1]210 Y RFC'!A2847</f>
        <v>AICP951128H11</v>
      </c>
      <c r="C2847" t="str">
        <f>'[1]210 Y RFC'!B2847</f>
        <v>210-2844</v>
      </c>
      <c r="D2847" t="str">
        <f>'[1]210 Y RFC'!C2847</f>
        <v>AVIÑA CASTRO PAOLA</v>
      </c>
      <c r="E2847" s="28">
        <f>SUMIFS(Tabla16[TASA 16],Tabla16[NUM],Tabla1[[#This Row],[CODIGO]])</f>
        <v>16024.562499999998</v>
      </c>
      <c r="F2847" s="28">
        <f>SUMIFS(Tabla16[TASA 0%],Tabla16[NUM],Tabla1[[#This Row],[CODIGO]])</f>
        <v>-2.2499999996853148E-2</v>
      </c>
      <c r="G2847" s="28">
        <f>SUMIFS(Tabla16[[EXENTO ]],Tabla16[NUM],Tabla1[[#This Row],[CODIGO]])</f>
        <v>0</v>
      </c>
      <c r="H2847" s="28">
        <f>SUMIFS(Tabla16[IVA],Tabla16[NUM],Tabla1[[#This Row],[CODIGO]])</f>
        <v>2563.9299999999998</v>
      </c>
      <c r="I2847" s="28">
        <f>SUMIFS(Tabla16[ISR RET.],Tabla16[NUM],Tabla1[[#This Row],[CODIGO]])</f>
        <v>0</v>
      </c>
      <c r="J2847" s="28">
        <f>SUMIFS(Tabla16[IVA RET.],Tabla16[NUM],Tabla1[[#This Row],[CODIGO]])</f>
        <v>0</v>
      </c>
      <c r="K2847" t="str">
        <f>FIXED(Tabla1[[#This Row],[TASA 16%]],0)</f>
        <v>16,025</v>
      </c>
      <c r="L2847" t="str">
        <f>FIXED(Tabla1[[#This Row],[TASA 0%]],0)</f>
        <v>0</v>
      </c>
      <c r="M2847" t="str">
        <f>FIXED(Tabla1[[#This Row],[TASA EXE.]],0)</f>
        <v>0</v>
      </c>
      <c r="N2847" t="str">
        <f>FIXED(Tabla1[[#This Row],[IVA]],0)</f>
        <v>2,564</v>
      </c>
      <c r="O2847" t="str">
        <f>FIXED(Tabla1[[#This Row],[ISR RET]],0)</f>
        <v>0</v>
      </c>
      <c r="P2847" t="str">
        <f>FIXED(Tabla1[[#This Row],[IVA RET]],0)</f>
        <v>0</v>
      </c>
      <c r="R2847" s="35">
        <f>Tabla1[[#This Row],[TASA 16]]*16%</f>
        <v>2564</v>
      </c>
    </row>
    <row r="2848" spans="2:20" x14ac:dyDescent="0.25">
      <c r="B2848" t="str">
        <f>'[1]210 Y RFC'!A2848</f>
        <v>BELR700429E20</v>
      </c>
      <c r="C2848" t="str">
        <f>'[1]210 Y RFC'!B2848</f>
        <v>210-2845</v>
      </c>
      <c r="D2848" t="str">
        <f>'[1]210 Y RFC'!C2848</f>
        <v>BERNAL LEON RAFAEL</v>
      </c>
      <c r="E2848" s="28">
        <f>SUMIFS(Tabla16[TASA 16],Tabla16[NUM],Tabla1[[#This Row],[CODIGO]])</f>
        <v>0</v>
      </c>
      <c r="F2848" s="28">
        <f>SUMIFS(Tabla16[TASA 0%],Tabla16[NUM],Tabla1[[#This Row],[CODIGO]])</f>
        <v>0</v>
      </c>
      <c r="G2848" s="28">
        <f>SUMIFS(Tabla16[[EXENTO ]],Tabla16[NUM],Tabla1[[#This Row],[CODIGO]])</f>
        <v>0</v>
      </c>
      <c r="H2848" s="28">
        <f>SUMIFS(Tabla16[IVA],Tabla16[NUM],Tabla1[[#This Row],[CODIGO]])</f>
        <v>0</v>
      </c>
      <c r="I2848" s="28">
        <f>SUMIFS(Tabla16[ISR RET.],Tabla16[NUM],Tabla1[[#This Row],[CODIGO]])</f>
        <v>0</v>
      </c>
      <c r="J2848" s="28">
        <f>SUMIFS(Tabla16[IVA RET.],Tabla16[NUM],Tabla1[[#This Row],[CODIGO]])</f>
        <v>0</v>
      </c>
      <c r="K2848" t="str">
        <f>FIXED(Tabla1[[#This Row],[TASA 16%]],0)</f>
        <v>0</v>
      </c>
      <c r="L2848" t="str">
        <f>FIXED(Tabla1[[#This Row],[TASA 0%]],0)</f>
        <v>0</v>
      </c>
      <c r="M2848" t="str">
        <f>FIXED(Tabla1[[#This Row],[TASA EXE.]],0)</f>
        <v>0</v>
      </c>
      <c r="N2848" t="str">
        <f>FIXED(Tabla1[[#This Row],[IVA]],0)</f>
        <v>0</v>
      </c>
      <c r="O2848" t="str">
        <f>FIXED(Tabla1[[#This Row],[ISR RET]],0)</f>
        <v>0</v>
      </c>
      <c r="P2848" t="str">
        <f>FIXED(Tabla1[[#This Row],[IVA RET]],0)</f>
        <v>0</v>
      </c>
      <c r="R2848" s="35">
        <f>Tabla1[[#This Row],[TASA 16]]*16%</f>
        <v>0</v>
      </c>
    </row>
    <row r="2849" spans="2:20" x14ac:dyDescent="0.25">
      <c r="B2849" t="str">
        <f>'[1]210 Y RFC'!A2849</f>
        <v>TER160224G52</v>
      </c>
      <c r="C2849" t="str">
        <f>'[1]210 Y RFC'!B2849</f>
        <v>210-2846</v>
      </c>
      <c r="D2849" t="str">
        <f>'[1]210 Y RFC'!C2849</f>
        <v>TERMICAST SA DE CV</v>
      </c>
      <c r="E2849" s="28">
        <f>SUMIFS(Tabla16[TASA 16],Tabla16[NUM],Tabla1[[#This Row],[CODIGO]])</f>
        <v>0</v>
      </c>
      <c r="F2849" s="28">
        <f>SUMIFS(Tabla16[TASA 0%],Tabla16[NUM],Tabla1[[#This Row],[CODIGO]])</f>
        <v>23350.52</v>
      </c>
      <c r="G2849" s="28">
        <f>SUMIFS(Tabla16[[EXENTO ]],Tabla16[NUM],Tabla1[[#This Row],[CODIGO]])</f>
        <v>0</v>
      </c>
      <c r="H2849" s="28">
        <f>SUMIFS(Tabla16[IVA],Tabla16[NUM],Tabla1[[#This Row],[CODIGO]])</f>
        <v>0</v>
      </c>
      <c r="I2849" s="28">
        <f>SUMIFS(Tabla16[ISR RET.],Tabla16[NUM],Tabla1[[#This Row],[CODIGO]])</f>
        <v>0</v>
      </c>
      <c r="J2849" s="28">
        <f>SUMIFS(Tabla16[IVA RET.],Tabla16[NUM],Tabla1[[#This Row],[CODIGO]])</f>
        <v>0</v>
      </c>
      <c r="K2849" t="str">
        <f>FIXED(Tabla1[[#This Row],[TASA 16%]],0)</f>
        <v>0</v>
      </c>
      <c r="L2849" t="str">
        <f>FIXED(Tabla1[[#This Row],[TASA 0%]],0)</f>
        <v>23,351</v>
      </c>
      <c r="M2849" t="str">
        <f>FIXED(Tabla1[[#This Row],[TASA EXE.]],0)</f>
        <v>0</v>
      </c>
      <c r="N2849" t="str">
        <f>FIXED(Tabla1[[#This Row],[IVA]],0)</f>
        <v>0</v>
      </c>
      <c r="O2849" t="str">
        <f>FIXED(Tabla1[[#This Row],[ISR RET]],0)</f>
        <v>0</v>
      </c>
      <c r="P2849" t="str">
        <f>FIXED(Tabla1[[#This Row],[IVA RET]],0)</f>
        <v>0</v>
      </c>
      <c r="R2849" s="35">
        <f>Tabla1[[#This Row],[TASA 16]]*16%</f>
        <v>0</v>
      </c>
    </row>
    <row r="2850" spans="2:20" x14ac:dyDescent="0.25">
      <c r="B2850" t="str">
        <f>'[1]210 Y RFC'!A2850</f>
        <v>ZEYD670514962</v>
      </c>
      <c r="C2850" t="str">
        <f>'[1]210 Y RFC'!B2850</f>
        <v>210-2847</v>
      </c>
      <c r="D2850" t="str">
        <f>'[1]210 Y RFC'!C2850</f>
        <v>ZEIVY YANOUSKY DANIEL</v>
      </c>
      <c r="E2850" s="28">
        <f>SUMIFS(Tabla16[TASA 16],Tabla16[NUM],Tabla1[[#This Row],[CODIGO]])</f>
        <v>0</v>
      </c>
      <c r="F2850" s="28">
        <f>SUMIFS(Tabla16[TASA 0%],Tabla16[NUM],Tabla1[[#This Row],[CODIGO]])</f>
        <v>0</v>
      </c>
      <c r="G2850" s="28">
        <f>SUMIFS(Tabla16[[EXENTO ]],Tabla16[NUM],Tabla1[[#This Row],[CODIGO]])</f>
        <v>0</v>
      </c>
      <c r="H2850" s="28">
        <f>SUMIFS(Tabla16[IVA],Tabla16[NUM],Tabla1[[#This Row],[CODIGO]])</f>
        <v>0</v>
      </c>
      <c r="I2850" s="28">
        <f>SUMIFS(Tabla16[ISR RET.],Tabla16[NUM],Tabla1[[#This Row],[CODIGO]])</f>
        <v>0</v>
      </c>
      <c r="J2850" s="28">
        <f>SUMIFS(Tabla16[IVA RET.],Tabla16[NUM],Tabla1[[#This Row],[CODIGO]])</f>
        <v>0</v>
      </c>
      <c r="K2850" t="str">
        <f>FIXED(Tabla1[[#This Row],[TASA 16%]],0)</f>
        <v>0</v>
      </c>
      <c r="L2850" t="str">
        <f>FIXED(Tabla1[[#This Row],[TASA 0%]],0)</f>
        <v>0</v>
      </c>
      <c r="M2850" t="str">
        <f>FIXED(Tabla1[[#This Row],[TASA EXE.]],0)</f>
        <v>0</v>
      </c>
      <c r="N2850" t="str">
        <f>FIXED(Tabla1[[#This Row],[IVA]],0)</f>
        <v>0</v>
      </c>
      <c r="O2850" t="str">
        <f>FIXED(Tabla1[[#This Row],[ISR RET]],0)</f>
        <v>0</v>
      </c>
      <c r="P2850" t="str">
        <f>FIXED(Tabla1[[#This Row],[IVA RET]],0)</f>
        <v>0</v>
      </c>
      <c r="R2850" s="35">
        <f>Tabla1[[#This Row],[TASA 16]]*16%</f>
        <v>0</v>
      </c>
    </row>
    <row r="2851" spans="2:20" x14ac:dyDescent="0.25">
      <c r="B2851" t="str">
        <f>'[1]210 Y RFC'!A2851</f>
        <v>NAGK960830QC8</v>
      </c>
      <c r="C2851" t="str">
        <f>'[1]210 Y RFC'!B2851</f>
        <v>210-2848</v>
      </c>
      <c r="D2851" t="str">
        <f>'[1]210 Y RFC'!C2851</f>
        <v>NAVARRO GUTIERREZ KARLA LETICIA</v>
      </c>
      <c r="E2851" s="28">
        <f>SUMIFS(Tabla16[TASA 16],Tabla16[NUM],Tabla1[[#This Row],[CODIGO]])</f>
        <v>0</v>
      </c>
      <c r="F2851" s="28">
        <f>SUMIFS(Tabla16[TASA 0%],Tabla16[NUM],Tabla1[[#This Row],[CODIGO]])</f>
        <v>0</v>
      </c>
      <c r="G2851" s="28">
        <f>SUMIFS(Tabla16[[EXENTO ]],Tabla16[NUM],Tabla1[[#This Row],[CODIGO]])</f>
        <v>0</v>
      </c>
      <c r="H2851" s="28">
        <f>SUMIFS(Tabla16[IVA],Tabla16[NUM],Tabla1[[#This Row],[CODIGO]])</f>
        <v>0</v>
      </c>
      <c r="I2851" s="28">
        <f>SUMIFS(Tabla16[ISR RET.],Tabla16[NUM],Tabla1[[#This Row],[CODIGO]])</f>
        <v>0</v>
      </c>
      <c r="J2851" s="28">
        <f>SUMIFS(Tabla16[IVA RET.],Tabla16[NUM],Tabla1[[#This Row],[CODIGO]])</f>
        <v>0</v>
      </c>
      <c r="K2851" t="str">
        <f>FIXED(Tabla1[[#This Row],[TASA 16%]],0)</f>
        <v>0</v>
      </c>
      <c r="L2851" t="str">
        <f>FIXED(Tabla1[[#This Row],[TASA 0%]],0)</f>
        <v>0</v>
      </c>
      <c r="M2851" t="str">
        <f>FIXED(Tabla1[[#This Row],[TASA EXE.]],0)</f>
        <v>0</v>
      </c>
      <c r="N2851" t="str">
        <f>FIXED(Tabla1[[#This Row],[IVA]],0)</f>
        <v>0</v>
      </c>
      <c r="O2851" t="str">
        <f>FIXED(Tabla1[[#This Row],[ISR RET]],0)</f>
        <v>0</v>
      </c>
      <c r="P2851" t="str">
        <f>FIXED(Tabla1[[#This Row],[IVA RET]],0)</f>
        <v>0</v>
      </c>
      <c r="R2851" s="35">
        <f>Tabla1[[#This Row],[TASA 16]]*16%</f>
        <v>0</v>
      </c>
    </row>
    <row r="2852" spans="2:20" x14ac:dyDescent="0.25">
      <c r="B2852" t="str">
        <f>'[1]210 Y RFC'!A2852</f>
        <v>PAPH7809015N6</v>
      </c>
      <c r="C2852" t="str">
        <f>'[1]210 Y RFC'!B2852</f>
        <v>210-2849</v>
      </c>
      <c r="D2852" t="str">
        <f>'[1]210 Y RFC'!C2852</f>
        <v>PADILLA PADILLA HECTOR</v>
      </c>
      <c r="E2852" s="28">
        <f>SUMIFS(Tabla16[TASA 16],Tabla16[NUM],Tabla1[[#This Row],[CODIGO]])</f>
        <v>0</v>
      </c>
      <c r="F2852" s="28">
        <f>SUMIFS(Tabla16[TASA 0%],Tabla16[NUM],Tabla1[[#This Row],[CODIGO]])</f>
        <v>0</v>
      </c>
      <c r="G2852" s="28">
        <f>SUMIFS(Tabla16[[EXENTO ]],Tabla16[NUM],Tabla1[[#This Row],[CODIGO]])</f>
        <v>0</v>
      </c>
      <c r="H2852" s="28">
        <f>SUMIFS(Tabla16[IVA],Tabla16[NUM],Tabla1[[#This Row],[CODIGO]])</f>
        <v>0</v>
      </c>
      <c r="I2852" s="28">
        <f>SUMIFS(Tabla16[ISR RET.],Tabla16[NUM],Tabla1[[#This Row],[CODIGO]])</f>
        <v>0</v>
      </c>
      <c r="J2852" s="28">
        <f>SUMIFS(Tabla16[IVA RET.],Tabla16[NUM],Tabla1[[#This Row],[CODIGO]])</f>
        <v>0</v>
      </c>
      <c r="K2852" t="str">
        <f>FIXED(Tabla1[[#This Row],[TASA 16%]],0)</f>
        <v>0</v>
      </c>
      <c r="L2852" t="str">
        <f>FIXED(Tabla1[[#This Row],[TASA 0%]],0)</f>
        <v>0</v>
      </c>
      <c r="M2852" t="str">
        <f>FIXED(Tabla1[[#This Row],[TASA EXE.]],0)</f>
        <v>0</v>
      </c>
      <c r="N2852" t="str">
        <f>FIXED(Tabla1[[#This Row],[IVA]],0)</f>
        <v>0</v>
      </c>
      <c r="O2852" t="str">
        <f>FIXED(Tabla1[[#This Row],[ISR RET]],0)</f>
        <v>0</v>
      </c>
      <c r="P2852" t="str">
        <f>FIXED(Tabla1[[#This Row],[IVA RET]],0)</f>
        <v>0</v>
      </c>
      <c r="R2852" s="35">
        <f>Tabla1[[#This Row],[TASA 16]]*16%</f>
        <v>0</v>
      </c>
    </row>
    <row r="2853" spans="2:20" x14ac:dyDescent="0.25">
      <c r="B2853" t="str">
        <f>'[1]210 Y RFC'!A2853</f>
        <v>NAGO871219M44</v>
      </c>
      <c r="C2853" t="str">
        <f>'[1]210 Y RFC'!B2853</f>
        <v>210-2850</v>
      </c>
      <c r="D2853" t="str">
        <f>'[1]210 Y RFC'!C2853</f>
        <v>NAVARRO GONZALEZ OSWALDO</v>
      </c>
      <c r="E2853" s="28">
        <f>SUMIFS(Tabla16[TASA 16],Tabla16[NUM],Tabla1[[#This Row],[CODIGO]])</f>
        <v>0</v>
      </c>
      <c r="F2853" s="28">
        <f>SUMIFS(Tabla16[TASA 0%],Tabla16[NUM],Tabla1[[#This Row],[CODIGO]])</f>
        <v>0</v>
      </c>
      <c r="G2853" s="28">
        <f>SUMIFS(Tabla16[[EXENTO ]],Tabla16[NUM],Tabla1[[#This Row],[CODIGO]])</f>
        <v>0</v>
      </c>
      <c r="H2853" s="28">
        <f>SUMIFS(Tabla16[IVA],Tabla16[NUM],Tabla1[[#This Row],[CODIGO]])</f>
        <v>0</v>
      </c>
      <c r="I2853" s="28">
        <f>SUMIFS(Tabla16[ISR RET.],Tabla16[NUM],Tabla1[[#This Row],[CODIGO]])</f>
        <v>0</v>
      </c>
      <c r="J2853" s="28">
        <f>SUMIFS(Tabla16[IVA RET.],Tabla16[NUM],Tabla1[[#This Row],[CODIGO]])</f>
        <v>0</v>
      </c>
      <c r="K2853" t="str">
        <f>FIXED(Tabla1[[#This Row],[TASA 16%]],0)</f>
        <v>0</v>
      </c>
      <c r="L2853" t="str">
        <f>FIXED(Tabla1[[#This Row],[TASA 0%]],0)</f>
        <v>0</v>
      </c>
      <c r="M2853" t="str">
        <f>FIXED(Tabla1[[#This Row],[TASA EXE.]],0)</f>
        <v>0</v>
      </c>
      <c r="N2853" t="str">
        <f>FIXED(Tabla1[[#This Row],[IVA]],0)</f>
        <v>0</v>
      </c>
      <c r="O2853" t="str">
        <f>FIXED(Tabla1[[#This Row],[ISR RET]],0)</f>
        <v>0</v>
      </c>
      <c r="P2853" t="str">
        <f>FIXED(Tabla1[[#This Row],[IVA RET]],0)</f>
        <v>0</v>
      </c>
      <c r="R2853" s="35">
        <f>Tabla1[[#This Row],[TASA 16]]*16%</f>
        <v>0</v>
      </c>
    </row>
    <row r="2854" spans="2:20" x14ac:dyDescent="0.25">
      <c r="B2854" t="str">
        <f>'[1]210 Y RFC'!A2854</f>
        <v>GACC801117MA8</v>
      </c>
      <c r="C2854" t="str">
        <f>'[1]210 Y RFC'!B2854</f>
        <v>210-2851</v>
      </c>
      <c r="D2854" t="str">
        <f>'[1]210 Y RFC'!C2854</f>
        <v>GARCIA CONTRERAS CANUTO</v>
      </c>
      <c r="E2854" s="28">
        <f>SUMIFS(Tabla16[TASA 16],Tabla16[NUM],Tabla1[[#This Row],[CODIGO]])</f>
        <v>0</v>
      </c>
      <c r="F2854" s="28">
        <f>SUMIFS(Tabla16[TASA 0%],Tabla16[NUM],Tabla1[[#This Row],[CODIGO]])</f>
        <v>0</v>
      </c>
      <c r="G2854" s="28">
        <f>SUMIFS(Tabla16[[EXENTO ]],Tabla16[NUM],Tabla1[[#This Row],[CODIGO]])</f>
        <v>0</v>
      </c>
      <c r="H2854" s="28">
        <f>SUMIFS(Tabla16[IVA],Tabla16[NUM],Tabla1[[#This Row],[CODIGO]])</f>
        <v>0</v>
      </c>
      <c r="I2854" s="28">
        <f>SUMIFS(Tabla16[ISR RET.],Tabla16[NUM],Tabla1[[#This Row],[CODIGO]])</f>
        <v>0</v>
      </c>
      <c r="J2854" s="28">
        <f>SUMIFS(Tabla16[IVA RET.],Tabla16[NUM],Tabla1[[#This Row],[CODIGO]])</f>
        <v>0</v>
      </c>
      <c r="K2854" t="str">
        <f>FIXED(Tabla1[[#This Row],[TASA 16%]],0)</f>
        <v>0</v>
      </c>
      <c r="L2854" t="str">
        <f>FIXED(Tabla1[[#This Row],[TASA 0%]],0)</f>
        <v>0</v>
      </c>
      <c r="M2854" t="str">
        <f>FIXED(Tabla1[[#This Row],[TASA EXE.]],0)</f>
        <v>0</v>
      </c>
      <c r="N2854" t="str">
        <f>FIXED(Tabla1[[#This Row],[IVA]],0)</f>
        <v>0</v>
      </c>
      <c r="O2854" t="str">
        <f>FIXED(Tabla1[[#This Row],[ISR RET]],0)</f>
        <v>0</v>
      </c>
      <c r="P2854" t="str">
        <f>FIXED(Tabla1[[#This Row],[IVA RET]],0)</f>
        <v>0</v>
      </c>
      <c r="R2854" s="35">
        <f>Tabla1[[#This Row],[TASA 16]]*16%</f>
        <v>0</v>
      </c>
    </row>
    <row r="2855" spans="2:20" x14ac:dyDescent="0.25">
      <c r="B2855" t="str">
        <f>'[1]210 Y RFC'!A2855</f>
        <v>CACS671001N54</v>
      </c>
      <c r="C2855" t="str">
        <f>'[1]210 Y RFC'!B2855</f>
        <v>210-2852</v>
      </c>
      <c r="D2855" t="str">
        <f>'[1]210 Y RFC'!C2855</f>
        <v>CASILLAS CARDONA SAMUEL</v>
      </c>
      <c r="E2855" s="28">
        <f>SUMIFS(Tabla16[TASA 16],Tabla16[NUM],Tabla1[[#This Row],[CODIGO]])</f>
        <v>0</v>
      </c>
      <c r="F2855" s="28">
        <f>SUMIFS(Tabla16[TASA 0%],Tabla16[NUM],Tabla1[[#This Row],[CODIGO]])</f>
        <v>0</v>
      </c>
      <c r="G2855" s="28">
        <f>SUMIFS(Tabla16[[EXENTO ]],Tabla16[NUM],Tabla1[[#This Row],[CODIGO]])</f>
        <v>0</v>
      </c>
      <c r="H2855" s="28">
        <f>SUMIFS(Tabla16[IVA],Tabla16[NUM],Tabla1[[#This Row],[CODIGO]])</f>
        <v>0</v>
      </c>
      <c r="I2855" s="28">
        <f>SUMIFS(Tabla16[ISR RET.],Tabla16[NUM],Tabla1[[#This Row],[CODIGO]])</f>
        <v>0</v>
      </c>
      <c r="J2855" s="28">
        <f>SUMIFS(Tabla16[IVA RET.],Tabla16[NUM],Tabla1[[#This Row],[CODIGO]])</f>
        <v>0</v>
      </c>
      <c r="K2855" t="str">
        <f>FIXED(Tabla1[[#This Row],[TASA 16%]],0)</f>
        <v>0</v>
      </c>
      <c r="L2855" t="str">
        <f>FIXED(Tabla1[[#This Row],[TASA 0%]],0)</f>
        <v>0</v>
      </c>
      <c r="M2855" t="str">
        <f>FIXED(Tabla1[[#This Row],[TASA EXE.]],0)</f>
        <v>0</v>
      </c>
      <c r="N2855" t="str">
        <f>FIXED(Tabla1[[#This Row],[IVA]],0)</f>
        <v>0</v>
      </c>
      <c r="O2855" t="str">
        <f>FIXED(Tabla1[[#This Row],[ISR RET]],0)</f>
        <v>0</v>
      </c>
      <c r="P2855" t="str">
        <f>FIXED(Tabla1[[#This Row],[IVA RET]],0)</f>
        <v>0</v>
      </c>
      <c r="R2855" s="35">
        <f>Tabla1[[#This Row],[TASA 16]]*16%</f>
        <v>0</v>
      </c>
    </row>
    <row r="2856" spans="2:20" x14ac:dyDescent="0.25">
      <c r="B2856" t="str">
        <f>'[1]210 Y RFC'!A2856</f>
        <v>ANE140618P37</v>
      </c>
      <c r="C2856" t="str">
        <f>'[1]210 Y RFC'!B2856</f>
        <v>210-2853</v>
      </c>
      <c r="D2856" t="str">
        <f>'[1]210 Y RFC'!C2856</f>
        <v>SERVICIOS COMERCIALES AMAZON MEXICO S DE RL DE CV</v>
      </c>
      <c r="E2856" s="28">
        <f>SUMIFS(Tabla16[TASA 16],Tabla16[NUM],Tabla1[[#This Row],[CODIGO]])</f>
        <v>0</v>
      </c>
      <c r="F2856" s="28">
        <f>SUMIFS(Tabla16[TASA 0%],Tabla16[NUM],Tabla1[[#This Row],[CODIGO]])</f>
        <v>0</v>
      </c>
      <c r="G2856" s="28">
        <f>SUMIFS(Tabla16[[EXENTO ]],Tabla16[NUM],Tabla1[[#This Row],[CODIGO]])</f>
        <v>0</v>
      </c>
      <c r="H2856" s="28">
        <f>SUMIFS(Tabla16[IVA],Tabla16[NUM],Tabla1[[#This Row],[CODIGO]])</f>
        <v>0</v>
      </c>
      <c r="I2856" s="28">
        <f>SUMIFS(Tabla16[ISR RET.],Tabla16[NUM],Tabla1[[#This Row],[CODIGO]])</f>
        <v>0</v>
      </c>
      <c r="J2856" s="28">
        <f>SUMIFS(Tabla16[IVA RET.],Tabla16[NUM],Tabla1[[#This Row],[CODIGO]])</f>
        <v>0</v>
      </c>
      <c r="K2856" t="str">
        <f>FIXED(Tabla1[[#This Row],[TASA 16%]],0)</f>
        <v>0</v>
      </c>
      <c r="L2856" t="str">
        <f>FIXED(Tabla1[[#This Row],[TASA 0%]],0)</f>
        <v>0</v>
      </c>
      <c r="M2856" t="str">
        <f>FIXED(Tabla1[[#This Row],[TASA EXE.]],0)</f>
        <v>0</v>
      </c>
      <c r="N2856" t="str">
        <f>FIXED(Tabla1[[#This Row],[IVA]],0)</f>
        <v>0</v>
      </c>
      <c r="O2856" t="str">
        <f>FIXED(Tabla1[[#This Row],[ISR RET]],0)</f>
        <v>0</v>
      </c>
      <c r="P2856" t="str">
        <f>FIXED(Tabla1[[#This Row],[IVA RET]],0)</f>
        <v>0</v>
      </c>
      <c r="R2856" s="35">
        <f>Tabla1[[#This Row],[TASA 16]]*16%</f>
        <v>0</v>
      </c>
    </row>
    <row r="2857" spans="2:20" x14ac:dyDescent="0.25">
      <c r="B2857" t="str">
        <f>'[1]210 Y RFC'!A2857</f>
        <v>LORA960226B42</v>
      </c>
      <c r="C2857" t="str">
        <f>'[1]210 Y RFC'!B2857</f>
        <v>210-2854</v>
      </c>
      <c r="D2857" t="str">
        <f>'[1]210 Y RFC'!C2857</f>
        <v>LOPEZ ROBLES ANGEL ALEJANDRO</v>
      </c>
      <c r="E2857" s="28">
        <f>SUMIFS(Tabla16[TASA 16],Tabla16[NUM],Tabla1[[#This Row],[CODIGO]])</f>
        <v>0</v>
      </c>
      <c r="F2857" s="28">
        <f>SUMIFS(Tabla16[TASA 0%],Tabla16[NUM],Tabla1[[#This Row],[CODIGO]])</f>
        <v>0</v>
      </c>
      <c r="G2857" s="28">
        <f>SUMIFS(Tabla16[[EXENTO ]],Tabla16[NUM],Tabla1[[#This Row],[CODIGO]])</f>
        <v>0</v>
      </c>
      <c r="H2857" s="28">
        <f>SUMIFS(Tabla16[IVA],Tabla16[NUM],Tabla1[[#This Row],[CODIGO]])</f>
        <v>0</v>
      </c>
      <c r="I2857" s="28">
        <f>SUMIFS(Tabla16[ISR RET.],Tabla16[NUM],Tabla1[[#This Row],[CODIGO]])</f>
        <v>0</v>
      </c>
      <c r="J2857" s="28">
        <f>SUMIFS(Tabla16[IVA RET.],Tabla16[NUM],Tabla1[[#This Row],[CODIGO]])</f>
        <v>0</v>
      </c>
      <c r="K2857" t="str">
        <f>FIXED(Tabla1[[#This Row],[TASA 16%]],0)</f>
        <v>0</v>
      </c>
      <c r="L2857" t="str">
        <f>FIXED(Tabla1[[#This Row],[TASA 0%]],0)</f>
        <v>0</v>
      </c>
      <c r="M2857" t="str">
        <f>FIXED(Tabla1[[#This Row],[TASA EXE.]],0)</f>
        <v>0</v>
      </c>
      <c r="N2857" t="str">
        <f>FIXED(Tabla1[[#This Row],[IVA]],0)</f>
        <v>0</v>
      </c>
      <c r="O2857" t="str">
        <f>FIXED(Tabla1[[#This Row],[ISR RET]],0)</f>
        <v>0</v>
      </c>
      <c r="P2857" t="str">
        <f>FIXED(Tabla1[[#This Row],[IVA RET]],0)</f>
        <v>0</v>
      </c>
      <c r="R2857" s="35">
        <f>Tabla1[[#This Row],[TASA 16]]*16%</f>
        <v>0</v>
      </c>
    </row>
    <row r="2858" spans="2:20" x14ac:dyDescent="0.25">
      <c r="B2858" t="str">
        <f>'[1]210 Y RFC'!A2858</f>
        <v>AECA911214J50</v>
      </c>
      <c r="C2858" t="str">
        <f>'[1]210 Y RFC'!B2858</f>
        <v>210-2855</v>
      </c>
      <c r="D2858" t="str">
        <f>'[1]210 Y RFC'!C2858</f>
        <v>ACEVES CASTELLANOS ALAN</v>
      </c>
      <c r="E2858" s="28">
        <f>SUMIFS(Tabla16[TASA 16],Tabla16[NUM],Tabla1[[#This Row],[CODIGO]])</f>
        <v>0</v>
      </c>
      <c r="F2858" s="28">
        <f>SUMIFS(Tabla16[TASA 0%],Tabla16[NUM],Tabla1[[#This Row],[CODIGO]])</f>
        <v>0</v>
      </c>
      <c r="G2858" s="28">
        <f>SUMIFS(Tabla16[[EXENTO ]],Tabla16[NUM],Tabla1[[#This Row],[CODIGO]])</f>
        <v>0</v>
      </c>
      <c r="H2858" s="28">
        <f>SUMIFS(Tabla16[IVA],Tabla16[NUM],Tabla1[[#This Row],[CODIGO]])</f>
        <v>0</v>
      </c>
      <c r="I2858" s="28">
        <f>SUMIFS(Tabla16[ISR RET.],Tabla16[NUM],Tabla1[[#This Row],[CODIGO]])</f>
        <v>0</v>
      </c>
      <c r="J2858" s="28">
        <f>SUMIFS(Tabla16[IVA RET.],Tabla16[NUM],Tabla1[[#This Row],[CODIGO]])</f>
        <v>0</v>
      </c>
      <c r="K2858" t="str">
        <f>FIXED(Tabla1[[#This Row],[TASA 16%]],0)</f>
        <v>0</v>
      </c>
      <c r="L2858" t="str">
        <f>FIXED(Tabla1[[#This Row],[TASA 0%]],0)</f>
        <v>0</v>
      </c>
      <c r="M2858" t="str">
        <f>FIXED(Tabla1[[#This Row],[TASA EXE.]],0)</f>
        <v>0</v>
      </c>
      <c r="N2858" t="str">
        <f>FIXED(Tabla1[[#This Row],[IVA]],0)</f>
        <v>0</v>
      </c>
      <c r="O2858" t="str">
        <f>FIXED(Tabla1[[#This Row],[ISR RET]],0)</f>
        <v>0</v>
      </c>
      <c r="P2858" t="str">
        <f>FIXED(Tabla1[[#This Row],[IVA RET]],0)</f>
        <v>0</v>
      </c>
      <c r="R2858" s="35">
        <f>Tabla1[[#This Row],[TASA 16]]*16%</f>
        <v>0</v>
      </c>
      <c r="T2858" s="67"/>
    </row>
    <row r="2859" spans="2:20" x14ac:dyDescent="0.25">
      <c r="B2859" t="str">
        <f>'[1]210 Y RFC'!A2859</f>
        <v>SDI1905313U0</v>
      </c>
      <c r="C2859" t="str">
        <f>'[1]210 Y RFC'!B2859</f>
        <v>210-2856</v>
      </c>
      <c r="D2859" t="str">
        <f>'[1]210 Y RFC'!C2859</f>
        <v>SUPERMEX Y DISTRIBUCIONES S DE RL DE CV</v>
      </c>
      <c r="E2859" s="28">
        <f>SUMIFS(Tabla16[TASA 16],Tabla16[NUM],Tabla1[[#This Row],[CODIGO]])</f>
        <v>603194.8125</v>
      </c>
      <c r="F2859" s="28">
        <f>SUMIFS(Tabla16[TASA 0%],Tabla16[NUM],Tabla1[[#This Row],[CODIGO]])</f>
        <v>624958.87750000006</v>
      </c>
      <c r="G2859" s="28">
        <f>SUMIFS(Tabla16[[EXENTO ]],Tabla16[NUM],Tabla1[[#This Row],[CODIGO]])</f>
        <v>9726.1500000000015</v>
      </c>
      <c r="H2859" s="28">
        <f>SUMIFS(Tabla16[IVA],Tabla16[NUM],Tabla1[[#This Row],[CODIGO]])</f>
        <v>96511.17</v>
      </c>
      <c r="I2859" s="28">
        <f>SUMIFS(Tabla16[ISR RET.],Tabla16[NUM],Tabla1[[#This Row],[CODIGO]])</f>
        <v>0</v>
      </c>
      <c r="J2859" s="28">
        <f>SUMIFS(Tabla16[IVA RET.],Tabla16[NUM],Tabla1[[#This Row],[CODIGO]])</f>
        <v>0</v>
      </c>
      <c r="K2859" t="str">
        <f>FIXED(Tabla1[[#This Row],[TASA 16%]],0)</f>
        <v>603,195</v>
      </c>
      <c r="L2859" t="str">
        <f>FIXED(Tabla1[[#This Row],[TASA 0%]],0)</f>
        <v>624,959</v>
      </c>
      <c r="M2859" t="str">
        <f>FIXED(Tabla1[[#This Row],[TASA EXE.]],0)</f>
        <v>9,726</v>
      </c>
      <c r="N2859" t="str">
        <f>FIXED(Tabla1[[#This Row],[IVA]],0)</f>
        <v>96,511</v>
      </c>
      <c r="O2859" t="str">
        <f>FIXED(Tabla1[[#This Row],[ISR RET]],0)</f>
        <v>0</v>
      </c>
      <c r="P2859" t="str">
        <f>FIXED(Tabla1[[#This Row],[IVA RET]],0)</f>
        <v>0</v>
      </c>
      <c r="R2859" s="35">
        <f>Tabla1[[#This Row],[TASA 16]]*16%</f>
        <v>96511.2</v>
      </c>
    </row>
    <row r="2860" spans="2:20" x14ac:dyDescent="0.25">
      <c r="B2860" t="str">
        <f>'[1]210 Y RFC'!A2860</f>
        <v>CME120904FJ3</v>
      </c>
      <c r="C2860" t="str">
        <f>'[1]210 Y RFC'!B2860</f>
        <v>210-2857</v>
      </c>
      <c r="D2860" t="str">
        <f>'[1]210 Y RFC'!C2860</f>
        <v>CHARMED DE MEXICO SA DE CV</v>
      </c>
      <c r="E2860" s="28">
        <f>SUMIFS(Tabla16[TASA 16],Tabla16[NUM],Tabla1[[#This Row],[CODIGO]])</f>
        <v>0</v>
      </c>
      <c r="F2860" s="28">
        <f>SUMIFS(Tabla16[TASA 0%],Tabla16[NUM],Tabla1[[#This Row],[CODIGO]])</f>
        <v>0</v>
      </c>
      <c r="G2860" s="28">
        <f>SUMIFS(Tabla16[[EXENTO ]],Tabla16[NUM],Tabla1[[#This Row],[CODIGO]])</f>
        <v>0</v>
      </c>
      <c r="H2860" s="28">
        <f>SUMIFS(Tabla16[IVA],Tabla16[NUM],Tabla1[[#This Row],[CODIGO]])</f>
        <v>0</v>
      </c>
      <c r="I2860" s="28">
        <f>SUMIFS(Tabla16[ISR RET.],Tabla16[NUM],Tabla1[[#This Row],[CODIGO]])</f>
        <v>0</v>
      </c>
      <c r="J2860" s="28">
        <f>SUMIFS(Tabla16[IVA RET.],Tabla16[NUM],Tabla1[[#This Row],[CODIGO]])</f>
        <v>0</v>
      </c>
      <c r="K2860" t="str">
        <f>FIXED(Tabla1[[#This Row],[TASA 16%]],0)</f>
        <v>0</v>
      </c>
      <c r="L2860" t="str">
        <f>FIXED(Tabla1[[#This Row],[TASA 0%]],0)</f>
        <v>0</v>
      </c>
      <c r="M2860" t="str">
        <f>FIXED(Tabla1[[#This Row],[TASA EXE.]],0)</f>
        <v>0</v>
      </c>
      <c r="N2860" t="str">
        <f>FIXED(Tabla1[[#This Row],[IVA]],0)</f>
        <v>0</v>
      </c>
      <c r="O2860" t="str">
        <f>FIXED(Tabla1[[#This Row],[ISR RET]],0)</f>
        <v>0</v>
      </c>
      <c r="P2860" t="str">
        <f>FIXED(Tabla1[[#This Row],[IVA RET]],0)</f>
        <v>0</v>
      </c>
      <c r="R2860" s="35">
        <f>Tabla1[[#This Row],[TASA 16]]*16%</f>
        <v>0</v>
      </c>
    </row>
    <row r="2861" spans="2:20" x14ac:dyDescent="0.25">
      <c r="B2861" t="str">
        <f>'[1]210 Y RFC'!A2861</f>
        <v>RUGI950129NW8</v>
      </c>
      <c r="C2861" t="str">
        <f>'[1]210 Y RFC'!B2861</f>
        <v>210-2858</v>
      </c>
      <c r="D2861" t="str">
        <f>'[1]210 Y RFC'!C2861</f>
        <v>RUVALCABA GUTIERREZ ILEANA NALLELY</v>
      </c>
      <c r="E2861" s="28">
        <f>SUMIFS(Tabla16[TASA 16],Tabla16[NUM],Tabla1[[#This Row],[CODIGO]])</f>
        <v>0</v>
      </c>
      <c r="F2861" s="28">
        <f>SUMIFS(Tabla16[TASA 0%],Tabla16[NUM],Tabla1[[#This Row],[CODIGO]])</f>
        <v>0</v>
      </c>
      <c r="G2861" s="28">
        <f>SUMIFS(Tabla16[[EXENTO ]],Tabla16[NUM],Tabla1[[#This Row],[CODIGO]])</f>
        <v>0</v>
      </c>
      <c r="H2861" s="28">
        <f>SUMIFS(Tabla16[IVA],Tabla16[NUM],Tabla1[[#This Row],[CODIGO]])</f>
        <v>0</v>
      </c>
      <c r="I2861" s="28">
        <f>SUMIFS(Tabla16[ISR RET.],Tabla16[NUM],Tabla1[[#This Row],[CODIGO]])</f>
        <v>0</v>
      </c>
      <c r="J2861" s="28">
        <f>SUMIFS(Tabla16[IVA RET.],Tabla16[NUM],Tabla1[[#This Row],[CODIGO]])</f>
        <v>0</v>
      </c>
      <c r="K2861" t="str">
        <f>FIXED(Tabla1[[#This Row],[TASA 16%]],0)</f>
        <v>0</v>
      </c>
      <c r="L2861" t="str">
        <f>FIXED(Tabla1[[#This Row],[TASA 0%]],0)</f>
        <v>0</v>
      </c>
      <c r="M2861" t="str">
        <f>FIXED(Tabla1[[#This Row],[TASA EXE.]],0)</f>
        <v>0</v>
      </c>
      <c r="N2861" t="str">
        <f>FIXED(Tabla1[[#This Row],[IVA]],0)</f>
        <v>0</v>
      </c>
      <c r="O2861" t="str">
        <f>FIXED(Tabla1[[#This Row],[ISR RET]],0)</f>
        <v>0</v>
      </c>
      <c r="P2861" t="str">
        <f>FIXED(Tabla1[[#This Row],[IVA RET]],0)</f>
        <v>0</v>
      </c>
      <c r="R2861" s="35">
        <f>Tabla1[[#This Row],[TASA 16]]*16%</f>
        <v>0</v>
      </c>
    </row>
    <row r="2862" spans="2:20" x14ac:dyDescent="0.25">
      <c r="B2862" t="str">
        <f>'[1]210 Y RFC'!A2862</f>
        <v>CONS8709113C9</v>
      </c>
      <c r="C2862" t="str">
        <f>'[1]210 Y RFC'!B2862</f>
        <v>210-2859</v>
      </c>
      <c r="D2862" t="str">
        <f>'[1]210 Y RFC'!C2862</f>
        <v>CORTES NAVARRO SANDRA MARLYN</v>
      </c>
      <c r="E2862" s="28">
        <f>SUMIFS(Tabla16[TASA 16],Tabla16[NUM],Tabla1[[#This Row],[CODIGO]])</f>
        <v>0</v>
      </c>
      <c r="F2862" s="28">
        <f>SUMIFS(Tabla16[TASA 0%],Tabla16[NUM],Tabla1[[#This Row],[CODIGO]])</f>
        <v>0</v>
      </c>
      <c r="G2862" s="28">
        <f>SUMIFS(Tabla16[[EXENTO ]],Tabla16[NUM],Tabla1[[#This Row],[CODIGO]])</f>
        <v>0</v>
      </c>
      <c r="H2862" s="28">
        <f>SUMIFS(Tabla16[IVA],Tabla16[NUM],Tabla1[[#This Row],[CODIGO]])</f>
        <v>0</v>
      </c>
      <c r="I2862" s="28">
        <f>SUMIFS(Tabla16[ISR RET.],Tabla16[NUM],Tabla1[[#This Row],[CODIGO]])</f>
        <v>0</v>
      </c>
      <c r="J2862" s="28">
        <f>SUMIFS(Tabla16[IVA RET.],Tabla16[NUM],Tabla1[[#This Row],[CODIGO]])</f>
        <v>0</v>
      </c>
      <c r="K2862" t="str">
        <f>FIXED(Tabla1[[#This Row],[TASA 16%]],0)</f>
        <v>0</v>
      </c>
      <c r="L2862" t="str">
        <f>FIXED(Tabla1[[#This Row],[TASA 0%]],0)</f>
        <v>0</v>
      </c>
      <c r="M2862" t="str">
        <f>FIXED(Tabla1[[#This Row],[TASA EXE.]],0)</f>
        <v>0</v>
      </c>
      <c r="N2862" t="str">
        <f>FIXED(Tabla1[[#This Row],[IVA]],0)</f>
        <v>0</v>
      </c>
      <c r="O2862" t="str">
        <f>FIXED(Tabla1[[#This Row],[ISR RET]],0)</f>
        <v>0</v>
      </c>
      <c r="P2862" t="str">
        <f>FIXED(Tabla1[[#This Row],[IVA RET]],0)</f>
        <v>0</v>
      </c>
      <c r="R2862" s="35">
        <f>Tabla1[[#This Row],[TASA 16]]*16%</f>
        <v>0</v>
      </c>
    </row>
    <row r="2863" spans="2:20" x14ac:dyDescent="0.25">
      <c r="B2863" t="str">
        <f>'[1]210 Y RFC'!A2863</f>
        <v>PAL201023K1A</v>
      </c>
      <c r="C2863" t="str">
        <f>'[1]210 Y RFC'!B2863</f>
        <v>210-2860</v>
      </c>
      <c r="D2863" t="str">
        <f>'[1]210 Y RFC'!C2863</f>
        <v>PASTOR DE LOS ALTOS SA DE CV</v>
      </c>
      <c r="E2863" s="28">
        <f>SUMIFS(Tabla16[TASA 16],Tabla16[NUM],Tabla1[[#This Row],[CODIGO]])</f>
        <v>0</v>
      </c>
      <c r="F2863" s="28">
        <f>SUMIFS(Tabla16[TASA 0%],Tabla16[NUM],Tabla1[[#This Row],[CODIGO]])</f>
        <v>18750</v>
      </c>
      <c r="G2863" s="28">
        <f>SUMIFS(Tabla16[[EXENTO ]],Tabla16[NUM],Tabla1[[#This Row],[CODIGO]])</f>
        <v>0</v>
      </c>
      <c r="H2863" s="28">
        <f>SUMIFS(Tabla16[IVA],Tabla16[NUM],Tabla1[[#This Row],[CODIGO]])</f>
        <v>0</v>
      </c>
      <c r="I2863" s="28">
        <f>SUMIFS(Tabla16[ISR RET.],Tabla16[NUM],Tabla1[[#This Row],[CODIGO]])</f>
        <v>0</v>
      </c>
      <c r="J2863" s="28">
        <f>SUMIFS(Tabla16[IVA RET.],Tabla16[NUM],Tabla1[[#This Row],[CODIGO]])</f>
        <v>0</v>
      </c>
      <c r="K2863" t="str">
        <f>FIXED(Tabla1[[#This Row],[TASA 16%]],0)</f>
        <v>0</v>
      </c>
      <c r="L2863" t="str">
        <f>FIXED(Tabla1[[#This Row],[TASA 0%]],0)</f>
        <v>18,750</v>
      </c>
      <c r="M2863" t="str">
        <f>FIXED(Tabla1[[#This Row],[TASA EXE.]],0)</f>
        <v>0</v>
      </c>
      <c r="N2863" t="str">
        <f>FIXED(Tabla1[[#This Row],[IVA]],0)</f>
        <v>0</v>
      </c>
      <c r="O2863" t="str">
        <f>FIXED(Tabla1[[#This Row],[ISR RET]],0)</f>
        <v>0</v>
      </c>
      <c r="P2863" t="str">
        <f>FIXED(Tabla1[[#This Row],[IVA RET]],0)</f>
        <v>0</v>
      </c>
      <c r="R2863" s="35">
        <f>Tabla1[[#This Row],[TASA 16]]*16%</f>
        <v>0</v>
      </c>
    </row>
    <row r="2864" spans="2:20" x14ac:dyDescent="0.25">
      <c r="B2864" t="str">
        <f>'[1]210 Y RFC'!A2864</f>
        <v>MERS791121910</v>
      </c>
      <c r="C2864" t="str">
        <f>'[1]210 Y RFC'!B2864</f>
        <v>210-2861</v>
      </c>
      <c r="D2864" t="str">
        <f>'[1]210 Y RFC'!C2864</f>
        <v>MEDINA RODRIGUEZ SARA ERENDIDA</v>
      </c>
      <c r="E2864" s="28">
        <f>SUMIFS(Tabla16[TASA 16],Tabla16[NUM],Tabla1[[#This Row],[CODIGO]])</f>
        <v>0</v>
      </c>
      <c r="F2864" s="28">
        <f>SUMIFS(Tabla16[TASA 0%],Tabla16[NUM],Tabla1[[#This Row],[CODIGO]])</f>
        <v>0</v>
      </c>
      <c r="G2864" s="28">
        <f>SUMIFS(Tabla16[[EXENTO ]],Tabla16[NUM],Tabla1[[#This Row],[CODIGO]])</f>
        <v>0</v>
      </c>
      <c r="H2864" s="28">
        <f>SUMIFS(Tabla16[IVA],Tabla16[NUM],Tabla1[[#This Row],[CODIGO]])</f>
        <v>0</v>
      </c>
      <c r="I2864" s="28">
        <f>SUMIFS(Tabla16[ISR RET.],Tabla16[NUM],Tabla1[[#This Row],[CODIGO]])</f>
        <v>0</v>
      </c>
      <c r="J2864" s="28">
        <f>SUMIFS(Tabla16[IVA RET.],Tabla16[NUM],Tabla1[[#This Row],[CODIGO]])</f>
        <v>0</v>
      </c>
      <c r="K2864" t="str">
        <f>FIXED(Tabla1[[#This Row],[TASA 16%]],0)</f>
        <v>0</v>
      </c>
      <c r="L2864" t="str">
        <f>FIXED(Tabla1[[#This Row],[TASA 0%]],0)</f>
        <v>0</v>
      </c>
      <c r="M2864" t="str">
        <f>FIXED(Tabla1[[#This Row],[TASA EXE.]],0)</f>
        <v>0</v>
      </c>
      <c r="N2864" t="str">
        <f>FIXED(Tabla1[[#This Row],[IVA]],0)</f>
        <v>0</v>
      </c>
      <c r="O2864" t="str">
        <f>FIXED(Tabla1[[#This Row],[ISR RET]],0)</f>
        <v>0</v>
      </c>
      <c r="P2864" t="str">
        <f>FIXED(Tabla1[[#This Row],[IVA RET]],0)</f>
        <v>0</v>
      </c>
      <c r="R2864" s="35">
        <f>Tabla1[[#This Row],[TASA 16]]*16%</f>
        <v>0</v>
      </c>
    </row>
    <row r="2865" spans="2:20" x14ac:dyDescent="0.25">
      <c r="B2865" t="str">
        <f>'[1]210 Y RFC'!A2865</f>
        <v>ZAEG6605042M0</v>
      </c>
      <c r="C2865" t="str">
        <f>'[1]210 Y RFC'!B2865</f>
        <v>210-2862</v>
      </c>
      <c r="D2865" t="str">
        <f>'[1]210 Y RFC'!C2865</f>
        <v>ZAPATA ESPINOZA GRACIELA EUGENIA</v>
      </c>
      <c r="E2865" s="28">
        <f>SUMIFS(Tabla16[TASA 16],Tabla16[NUM],Tabla1[[#This Row],[CODIGO]])</f>
        <v>0</v>
      </c>
      <c r="F2865" s="28">
        <f>SUMIFS(Tabla16[TASA 0%],Tabla16[NUM],Tabla1[[#This Row],[CODIGO]])</f>
        <v>0</v>
      </c>
      <c r="G2865" s="28">
        <f>SUMIFS(Tabla16[[EXENTO ]],Tabla16[NUM],Tabla1[[#This Row],[CODIGO]])</f>
        <v>0</v>
      </c>
      <c r="H2865" s="28">
        <f>SUMIFS(Tabla16[IVA],Tabla16[NUM],Tabla1[[#This Row],[CODIGO]])</f>
        <v>0</v>
      </c>
      <c r="I2865" s="28">
        <f>SUMIFS(Tabla16[ISR RET.],Tabla16[NUM],Tabla1[[#This Row],[CODIGO]])</f>
        <v>0</v>
      </c>
      <c r="J2865" s="28">
        <f>SUMIFS(Tabla16[IVA RET.],Tabla16[NUM],Tabla1[[#This Row],[CODIGO]])</f>
        <v>0</v>
      </c>
      <c r="K2865" t="str">
        <f>FIXED(Tabla1[[#This Row],[TASA 16%]],0)</f>
        <v>0</v>
      </c>
      <c r="L2865" t="str">
        <f>FIXED(Tabla1[[#This Row],[TASA 0%]],0)</f>
        <v>0</v>
      </c>
      <c r="M2865" t="str">
        <f>FIXED(Tabla1[[#This Row],[TASA EXE.]],0)</f>
        <v>0</v>
      </c>
      <c r="N2865" t="str">
        <f>FIXED(Tabla1[[#This Row],[IVA]],0)</f>
        <v>0</v>
      </c>
      <c r="O2865" t="str">
        <f>FIXED(Tabla1[[#This Row],[ISR RET]],0)</f>
        <v>0</v>
      </c>
      <c r="P2865" t="str">
        <f>FIXED(Tabla1[[#This Row],[IVA RET]],0)</f>
        <v>0</v>
      </c>
      <c r="R2865" s="35">
        <f>Tabla1[[#This Row],[TASA 16]]*16%</f>
        <v>0</v>
      </c>
    </row>
    <row r="2866" spans="2:20" x14ac:dyDescent="0.25">
      <c r="B2866" t="str">
        <f>'[1]210 Y RFC'!A2866</f>
        <v>AHI210119RQ9</v>
      </c>
      <c r="C2866" t="str">
        <f>'[1]210 Y RFC'!B2866</f>
        <v>210-2863</v>
      </c>
      <c r="D2866" t="str">
        <f>'[1]210 Y RFC'!C2866</f>
        <v>ALIMENTOS HIMEX SA DE CV</v>
      </c>
      <c r="E2866" s="28">
        <f>SUMIFS(Tabla16[TASA 16],Tabla16[NUM],Tabla1[[#This Row],[CODIGO]])</f>
        <v>0</v>
      </c>
      <c r="F2866" s="28">
        <f>SUMIFS(Tabla16[TASA 0%],Tabla16[NUM],Tabla1[[#This Row],[CODIGO]])</f>
        <v>0</v>
      </c>
      <c r="G2866" s="28">
        <f>SUMIFS(Tabla16[[EXENTO ]],Tabla16[NUM],Tabla1[[#This Row],[CODIGO]])</f>
        <v>0</v>
      </c>
      <c r="H2866" s="28">
        <f>SUMIFS(Tabla16[IVA],Tabla16[NUM],Tabla1[[#This Row],[CODIGO]])</f>
        <v>0</v>
      </c>
      <c r="I2866" s="28">
        <f>SUMIFS(Tabla16[ISR RET.],Tabla16[NUM],Tabla1[[#This Row],[CODIGO]])</f>
        <v>0</v>
      </c>
      <c r="J2866" s="28">
        <f>SUMIFS(Tabla16[IVA RET.],Tabla16[NUM],Tabla1[[#This Row],[CODIGO]])</f>
        <v>0</v>
      </c>
      <c r="K2866" t="str">
        <f>FIXED(Tabla1[[#This Row],[TASA 16%]],0)</f>
        <v>0</v>
      </c>
      <c r="L2866" t="str">
        <f>FIXED(Tabla1[[#This Row],[TASA 0%]],0)</f>
        <v>0</v>
      </c>
      <c r="M2866" t="str">
        <f>FIXED(Tabla1[[#This Row],[TASA EXE.]],0)</f>
        <v>0</v>
      </c>
      <c r="N2866" t="str">
        <f>FIXED(Tabla1[[#This Row],[IVA]],0)</f>
        <v>0</v>
      </c>
      <c r="O2866" t="str">
        <f>FIXED(Tabla1[[#This Row],[ISR RET]],0)</f>
        <v>0</v>
      </c>
      <c r="P2866" t="str">
        <f>FIXED(Tabla1[[#This Row],[IVA RET]],0)</f>
        <v>0</v>
      </c>
      <c r="R2866" s="35">
        <f>Tabla1[[#This Row],[TASA 16]]*16%</f>
        <v>0</v>
      </c>
    </row>
    <row r="2867" spans="2:20" x14ac:dyDescent="0.25">
      <c r="B2867" t="str">
        <f>'[1]210 Y RFC'!A2867</f>
        <v>CMA1612128Z3</v>
      </c>
      <c r="C2867" t="str">
        <f>'[1]210 Y RFC'!B2867</f>
        <v>210-2864</v>
      </c>
      <c r="D2867" t="str">
        <f>'[1]210 Y RFC'!C2867</f>
        <v>CMAGUASCALIENTES SA DE CV</v>
      </c>
      <c r="E2867" s="28">
        <f>SUMIFS(Tabla16[TASA 16],Tabla16[NUM],Tabla1[[#This Row],[CODIGO]])</f>
        <v>0</v>
      </c>
      <c r="F2867" s="28">
        <f>SUMIFS(Tabla16[TASA 0%],Tabla16[NUM],Tabla1[[#This Row],[CODIGO]])</f>
        <v>0</v>
      </c>
      <c r="G2867" s="28">
        <f>SUMIFS(Tabla16[[EXENTO ]],Tabla16[NUM],Tabla1[[#This Row],[CODIGO]])</f>
        <v>0</v>
      </c>
      <c r="H2867" s="28">
        <f>SUMIFS(Tabla16[IVA],Tabla16[NUM],Tabla1[[#This Row],[CODIGO]])</f>
        <v>0</v>
      </c>
      <c r="I2867" s="28">
        <f>SUMIFS(Tabla16[ISR RET.],Tabla16[NUM],Tabla1[[#This Row],[CODIGO]])</f>
        <v>0</v>
      </c>
      <c r="J2867" s="28">
        <f>SUMIFS(Tabla16[IVA RET.],Tabla16[NUM],Tabla1[[#This Row],[CODIGO]])</f>
        <v>0</v>
      </c>
      <c r="K2867" t="str">
        <f>FIXED(Tabla1[[#This Row],[TASA 16%]],0)</f>
        <v>0</v>
      </c>
      <c r="L2867" t="str">
        <f>FIXED(Tabla1[[#This Row],[TASA 0%]],0)</f>
        <v>0</v>
      </c>
      <c r="M2867" t="str">
        <f>FIXED(Tabla1[[#This Row],[TASA EXE.]],0)</f>
        <v>0</v>
      </c>
      <c r="N2867" t="str">
        <f>FIXED(Tabla1[[#This Row],[IVA]],0)</f>
        <v>0</v>
      </c>
      <c r="O2867" t="str">
        <f>FIXED(Tabla1[[#This Row],[ISR RET]],0)</f>
        <v>0</v>
      </c>
      <c r="P2867" t="str">
        <f>FIXED(Tabla1[[#This Row],[IVA RET]],0)</f>
        <v>0</v>
      </c>
      <c r="R2867" s="35">
        <f>Tabla1[[#This Row],[TASA 16]]*16%</f>
        <v>0</v>
      </c>
    </row>
    <row r="2868" spans="2:20" x14ac:dyDescent="0.25">
      <c r="B2868" t="str">
        <f>'[1]210 Y RFC'!A2868</f>
        <v>LOGY7412098Q4</v>
      </c>
      <c r="C2868" t="str">
        <f>'[1]210 Y RFC'!B2868</f>
        <v>210-2865</v>
      </c>
      <c r="D2868" t="str">
        <f>'[1]210 Y RFC'!C2868</f>
        <v>LOZANO GALLEGOS YANIRA DEL CARMEN</v>
      </c>
      <c r="E2868" s="28">
        <f>SUMIFS(Tabla16[TASA 16],Tabla16[NUM],Tabla1[[#This Row],[CODIGO]])</f>
        <v>0</v>
      </c>
      <c r="F2868" s="28">
        <f>SUMIFS(Tabla16[TASA 0%],Tabla16[NUM],Tabla1[[#This Row],[CODIGO]])</f>
        <v>0</v>
      </c>
      <c r="G2868" s="28">
        <f>SUMIFS(Tabla16[[EXENTO ]],Tabla16[NUM],Tabla1[[#This Row],[CODIGO]])</f>
        <v>0</v>
      </c>
      <c r="H2868" s="28">
        <f>SUMIFS(Tabla16[IVA],Tabla16[NUM],Tabla1[[#This Row],[CODIGO]])</f>
        <v>0</v>
      </c>
      <c r="I2868" s="28">
        <f>SUMIFS(Tabla16[ISR RET.],Tabla16[NUM],Tabla1[[#This Row],[CODIGO]])</f>
        <v>0</v>
      </c>
      <c r="J2868" s="28">
        <f>SUMIFS(Tabla16[IVA RET.],Tabla16[NUM],Tabla1[[#This Row],[CODIGO]])</f>
        <v>0</v>
      </c>
      <c r="K2868" t="str">
        <f>FIXED(Tabla1[[#This Row],[TASA 16%]],0)</f>
        <v>0</v>
      </c>
      <c r="L2868" t="str">
        <f>FIXED(Tabla1[[#This Row],[TASA 0%]],0)</f>
        <v>0</v>
      </c>
      <c r="M2868" t="str">
        <f>FIXED(Tabla1[[#This Row],[TASA EXE.]],0)</f>
        <v>0</v>
      </c>
      <c r="N2868" t="str">
        <f>FIXED(Tabla1[[#This Row],[IVA]],0)</f>
        <v>0</v>
      </c>
      <c r="O2868" t="str">
        <f>FIXED(Tabla1[[#This Row],[ISR RET]],0)</f>
        <v>0</v>
      </c>
      <c r="P2868" t="str">
        <f>FIXED(Tabla1[[#This Row],[IVA RET]],0)</f>
        <v>0</v>
      </c>
      <c r="R2868" s="35">
        <f>Tabla1[[#This Row],[TASA 16]]*16%</f>
        <v>0</v>
      </c>
    </row>
    <row r="2869" spans="2:20" x14ac:dyDescent="0.25">
      <c r="B2869" t="str">
        <f>'[1]210 Y RFC'!A2869</f>
        <v>ROHL760114TC7</v>
      </c>
      <c r="C2869" t="str">
        <f>'[1]210 Y RFC'!B2869</f>
        <v>210-2866</v>
      </c>
      <c r="D2869" t="str">
        <f>'[1]210 Y RFC'!C2869</f>
        <v>ROJAS HERNANDEZ LORENA</v>
      </c>
      <c r="E2869" s="28">
        <f>SUMIFS(Tabla16[TASA 16],Tabla16[NUM],Tabla1[[#This Row],[CODIGO]])</f>
        <v>0</v>
      </c>
      <c r="F2869" s="28">
        <f>SUMIFS(Tabla16[TASA 0%],Tabla16[NUM],Tabla1[[#This Row],[CODIGO]])</f>
        <v>0</v>
      </c>
      <c r="G2869" s="28">
        <f>SUMIFS(Tabla16[[EXENTO ]],Tabla16[NUM],Tabla1[[#This Row],[CODIGO]])</f>
        <v>0</v>
      </c>
      <c r="H2869" s="28">
        <f>SUMIFS(Tabla16[IVA],Tabla16[NUM],Tabla1[[#This Row],[CODIGO]])</f>
        <v>0</v>
      </c>
      <c r="I2869" s="28">
        <f>SUMIFS(Tabla16[ISR RET.],Tabla16[NUM],Tabla1[[#This Row],[CODIGO]])</f>
        <v>0</v>
      </c>
      <c r="J2869" s="28">
        <f>SUMIFS(Tabla16[IVA RET.],Tabla16[NUM],Tabla1[[#This Row],[CODIGO]])</f>
        <v>0</v>
      </c>
      <c r="K2869" t="str">
        <f>FIXED(Tabla1[[#This Row],[TASA 16%]],0)</f>
        <v>0</v>
      </c>
      <c r="L2869" t="str">
        <f>FIXED(Tabla1[[#This Row],[TASA 0%]],0)</f>
        <v>0</v>
      </c>
      <c r="M2869" t="str">
        <f>FIXED(Tabla1[[#This Row],[TASA EXE.]],0)</f>
        <v>0</v>
      </c>
      <c r="N2869" t="str">
        <f>FIXED(Tabla1[[#This Row],[IVA]],0)</f>
        <v>0</v>
      </c>
      <c r="O2869" t="str">
        <f>FIXED(Tabla1[[#This Row],[ISR RET]],0)</f>
        <v>0</v>
      </c>
      <c r="P2869" t="str">
        <f>FIXED(Tabla1[[#This Row],[IVA RET]],0)</f>
        <v>0</v>
      </c>
      <c r="R2869" s="35">
        <f>Tabla1[[#This Row],[TASA 16]]*16%</f>
        <v>0</v>
      </c>
    </row>
    <row r="2870" spans="2:20" x14ac:dyDescent="0.25">
      <c r="B2870" t="str">
        <f>'[1]210 Y RFC'!A2870</f>
        <v>FES1608317A6</v>
      </c>
      <c r="C2870" t="str">
        <f>'[1]210 Y RFC'!B2870</f>
        <v>210-2867</v>
      </c>
      <c r="D2870" t="str">
        <f>'[1]210 Y RFC'!C2870</f>
        <v>FARMACIA ESTELAR S DE RL DE CV</v>
      </c>
      <c r="E2870" s="28">
        <f>SUMIFS(Tabla16[TASA 16],Tabla16[NUM],Tabla1[[#This Row],[CODIGO]])</f>
        <v>0</v>
      </c>
      <c r="F2870" s="28">
        <f>SUMIFS(Tabla16[TASA 0%],Tabla16[NUM],Tabla1[[#This Row],[CODIGO]])</f>
        <v>0</v>
      </c>
      <c r="G2870" s="28">
        <f>SUMIFS(Tabla16[[EXENTO ]],Tabla16[NUM],Tabla1[[#This Row],[CODIGO]])</f>
        <v>0</v>
      </c>
      <c r="H2870" s="28">
        <f>SUMIFS(Tabla16[IVA],Tabla16[NUM],Tabla1[[#This Row],[CODIGO]])</f>
        <v>0</v>
      </c>
      <c r="I2870" s="28">
        <f>SUMIFS(Tabla16[ISR RET.],Tabla16[NUM],Tabla1[[#This Row],[CODIGO]])</f>
        <v>0</v>
      </c>
      <c r="J2870" s="28">
        <f>SUMIFS(Tabla16[IVA RET.],Tabla16[NUM],Tabla1[[#This Row],[CODIGO]])</f>
        <v>0</v>
      </c>
      <c r="K2870" t="str">
        <f>FIXED(Tabla1[[#This Row],[TASA 16%]],0)</f>
        <v>0</v>
      </c>
      <c r="L2870" t="str">
        <f>FIXED(Tabla1[[#This Row],[TASA 0%]],0)</f>
        <v>0</v>
      </c>
      <c r="M2870" t="str">
        <f>FIXED(Tabla1[[#This Row],[TASA EXE.]],0)</f>
        <v>0</v>
      </c>
      <c r="N2870" t="str">
        <f>FIXED(Tabla1[[#This Row],[IVA]],0)</f>
        <v>0</v>
      </c>
      <c r="O2870" t="str">
        <f>FIXED(Tabla1[[#This Row],[ISR RET]],0)</f>
        <v>0</v>
      </c>
      <c r="P2870" t="str">
        <f>FIXED(Tabla1[[#This Row],[IVA RET]],0)</f>
        <v>0</v>
      </c>
      <c r="R2870" s="35">
        <f>Tabla1[[#This Row],[TASA 16]]*16%</f>
        <v>0</v>
      </c>
    </row>
    <row r="2871" spans="2:20" x14ac:dyDescent="0.25">
      <c r="B2871" t="str">
        <f>'[1]210 Y RFC'!A2871</f>
        <v>NUGG811021JH0</v>
      </c>
      <c r="C2871" t="str">
        <f>'[1]210 Y RFC'!B2871</f>
        <v>210-2868</v>
      </c>
      <c r="D2871" t="str">
        <f>'[1]210 Y RFC'!C2871</f>
        <v>NUÑO GARCIA JOSE GUADALUPE</v>
      </c>
      <c r="E2871" s="28">
        <f>SUMIFS(Tabla16[TASA 16],Tabla16[NUM],Tabla1[[#This Row],[CODIGO]])</f>
        <v>0</v>
      </c>
      <c r="F2871" s="28">
        <f>SUMIFS(Tabla16[TASA 0%],Tabla16[NUM],Tabla1[[#This Row],[CODIGO]])</f>
        <v>0</v>
      </c>
      <c r="G2871" s="28">
        <f>SUMIFS(Tabla16[[EXENTO ]],Tabla16[NUM],Tabla1[[#This Row],[CODIGO]])</f>
        <v>0</v>
      </c>
      <c r="H2871" s="28">
        <f>SUMIFS(Tabla16[IVA],Tabla16[NUM],Tabla1[[#This Row],[CODIGO]])</f>
        <v>0</v>
      </c>
      <c r="I2871" s="28">
        <f>SUMIFS(Tabla16[ISR RET.],Tabla16[NUM],Tabla1[[#This Row],[CODIGO]])</f>
        <v>0</v>
      </c>
      <c r="J2871" s="28">
        <f>SUMIFS(Tabla16[IVA RET.],Tabla16[NUM],Tabla1[[#This Row],[CODIGO]])</f>
        <v>0</v>
      </c>
      <c r="K2871" t="str">
        <f>FIXED(Tabla1[[#This Row],[TASA 16%]],0)</f>
        <v>0</v>
      </c>
      <c r="L2871" t="str">
        <f>FIXED(Tabla1[[#This Row],[TASA 0%]],0)</f>
        <v>0</v>
      </c>
      <c r="M2871" t="str">
        <f>FIXED(Tabla1[[#This Row],[TASA EXE.]],0)</f>
        <v>0</v>
      </c>
      <c r="N2871" t="str">
        <f>FIXED(Tabla1[[#This Row],[IVA]],0)</f>
        <v>0</v>
      </c>
      <c r="O2871" t="str">
        <f>FIXED(Tabla1[[#This Row],[ISR RET]],0)</f>
        <v>0</v>
      </c>
      <c r="P2871" t="str">
        <f>FIXED(Tabla1[[#This Row],[IVA RET]],0)</f>
        <v>0</v>
      </c>
      <c r="R2871" s="35">
        <f>Tabla1[[#This Row],[TASA 16]]*16%</f>
        <v>0</v>
      </c>
    </row>
    <row r="2872" spans="2:20" x14ac:dyDescent="0.25">
      <c r="B2872" t="str">
        <f>'[1]210 Y RFC'!A2872</f>
        <v>OIPH7802224P3</v>
      </c>
      <c r="C2872" t="str">
        <f>'[1]210 Y RFC'!B2872</f>
        <v>210-2869</v>
      </c>
      <c r="D2872" t="str">
        <f>'[1]210 Y RFC'!C2872</f>
        <v>ORTIZ PEREZ HUGO</v>
      </c>
      <c r="E2872" s="28">
        <f>SUMIFS(Tabla16[TASA 16],Tabla16[NUM],Tabla1[[#This Row],[CODIGO]])</f>
        <v>0</v>
      </c>
      <c r="F2872" s="28">
        <f>SUMIFS(Tabla16[TASA 0%],Tabla16[NUM],Tabla1[[#This Row],[CODIGO]])</f>
        <v>0</v>
      </c>
      <c r="G2872" s="28">
        <f>SUMIFS(Tabla16[[EXENTO ]],Tabla16[NUM],Tabla1[[#This Row],[CODIGO]])</f>
        <v>0</v>
      </c>
      <c r="H2872" s="28">
        <f>SUMIFS(Tabla16[IVA],Tabla16[NUM],Tabla1[[#This Row],[CODIGO]])</f>
        <v>0</v>
      </c>
      <c r="I2872" s="28">
        <f>SUMIFS(Tabla16[ISR RET.],Tabla16[NUM],Tabla1[[#This Row],[CODIGO]])</f>
        <v>0</v>
      </c>
      <c r="J2872" s="28">
        <f>SUMIFS(Tabla16[IVA RET.],Tabla16[NUM],Tabla1[[#This Row],[CODIGO]])</f>
        <v>0</v>
      </c>
      <c r="K2872" t="str">
        <f>FIXED(Tabla1[[#This Row],[TASA 16%]],0)</f>
        <v>0</v>
      </c>
      <c r="L2872" t="str">
        <f>FIXED(Tabla1[[#This Row],[TASA 0%]],0)</f>
        <v>0</v>
      </c>
      <c r="M2872" t="str">
        <f>FIXED(Tabla1[[#This Row],[TASA EXE.]],0)</f>
        <v>0</v>
      </c>
      <c r="N2872" t="str">
        <f>FIXED(Tabla1[[#This Row],[IVA]],0)</f>
        <v>0</v>
      </c>
      <c r="O2872" t="str">
        <f>FIXED(Tabla1[[#This Row],[ISR RET]],0)</f>
        <v>0</v>
      </c>
      <c r="P2872" t="str">
        <f>FIXED(Tabla1[[#This Row],[IVA RET]],0)</f>
        <v>0</v>
      </c>
      <c r="R2872" s="35">
        <f>Tabla1[[#This Row],[TASA 16]]*16%</f>
        <v>0</v>
      </c>
    </row>
    <row r="2873" spans="2:20" x14ac:dyDescent="0.25">
      <c r="B2873" t="str">
        <f>'[1]210 Y RFC'!A2873</f>
        <v>METJ740208BB9</v>
      </c>
      <c r="C2873" t="str">
        <f>'[1]210 Y RFC'!B2873</f>
        <v>210-2870</v>
      </c>
      <c r="D2873" t="str">
        <f>'[1]210 Y RFC'!C2873</f>
        <v>MENDEZ TORRES JAIME</v>
      </c>
      <c r="E2873" s="28">
        <f>SUMIFS(Tabla16[TASA 16],Tabla16[NUM],Tabla1[[#This Row],[CODIGO]])</f>
        <v>0</v>
      </c>
      <c r="F2873" s="28">
        <f>SUMIFS(Tabla16[TASA 0%],Tabla16[NUM],Tabla1[[#This Row],[CODIGO]])</f>
        <v>0</v>
      </c>
      <c r="G2873" s="28">
        <f>SUMIFS(Tabla16[[EXENTO ]],Tabla16[NUM],Tabla1[[#This Row],[CODIGO]])</f>
        <v>0</v>
      </c>
      <c r="H2873" s="28">
        <f>SUMIFS(Tabla16[IVA],Tabla16[NUM],Tabla1[[#This Row],[CODIGO]])</f>
        <v>0</v>
      </c>
      <c r="I2873" s="28">
        <f>SUMIFS(Tabla16[ISR RET.],Tabla16[NUM],Tabla1[[#This Row],[CODIGO]])</f>
        <v>0</v>
      </c>
      <c r="J2873" s="28">
        <f>SUMIFS(Tabla16[IVA RET.],Tabla16[NUM],Tabla1[[#This Row],[CODIGO]])</f>
        <v>0</v>
      </c>
      <c r="K2873" t="str">
        <f>FIXED(Tabla1[[#This Row],[TASA 16%]],0)</f>
        <v>0</v>
      </c>
      <c r="L2873" t="str">
        <f>FIXED(Tabla1[[#This Row],[TASA 0%]],0)</f>
        <v>0</v>
      </c>
      <c r="M2873" t="str">
        <f>FIXED(Tabla1[[#This Row],[TASA EXE.]],0)</f>
        <v>0</v>
      </c>
      <c r="N2873" t="str">
        <f>FIXED(Tabla1[[#This Row],[IVA]],0)</f>
        <v>0</v>
      </c>
      <c r="O2873" t="str">
        <f>FIXED(Tabla1[[#This Row],[ISR RET]],0)</f>
        <v>0</v>
      </c>
      <c r="P2873" t="str">
        <f>FIXED(Tabla1[[#This Row],[IVA RET]],0)</f>
        <v>0</v>
      </c>
      <c r="R2873" s="35">
        <f>Tabla1[[#This Row],[TASA 16]]*16%</f>
        <v>0</v>
      </c>
    </row>
    <row r="2874" spans="2:20" x14ac:dyDescent="0.25">
      <c r="B2874" t="str">
        <f>'[1]210 Y RFC'!A2874</f>
        <v>CSL180410F24</v>
      </c>
      <c r="C2874" t="str">
        <f>'[1]210 Y RFC'!B2874</f>
        <v>210-2871</v>
      </c>
      <c r="D2874" t="str">
        <f>'[1]210 Y RFC'!C2874</f>
        <v>COMERCIALIZADORA SOLUCIONES LUMINICAS PLUS SA DE CV</v>
      </c>
      <c r="E2874" s="28">
        <f>SUMIFS(Tabla16[TASA 16],Tabla16[NUM],Tabla1[[#This Row],[CODIGO]])</f>
        <v>0</v>
      </c>
      <c r="F2874" s="28">
        <f>SUMIFS(Tabla16[TASA 0%],Tabla16[NUM],Tabla1[[#This Row],[CODIGO]])</f>
        <v>0</v>
      </c>
      <c r="G2874" s="28">
        <f>SUMIFS(Tabla16[[EXENTO ]],Tabla16[NUM],Tabla1[[#This Row],[CODIGO]])</f>
        <v>0</v>
      </c>
      <c r="H2874" s="28">
        <f>SUMIFS(Tabla16[IVA],Tabla16[NUM],Tabla1[[#This Row],[CODIGO]])</f>
        <v>0</v>
      </c>
      <c r="I2874" s="28">
        <f>SUMIFS(Tabla16[ISR RET.],Tabla16[NUM],Tabla1[[#This Row],[CODIGO]])</f>
        <v>0</v>
      </c>
      <c r="J2874" s="28">
        <f>SUMIFS(Tabla16[IVA RET.],Tabla16[NUM],Tabla1[[#This Row],[CODIGO]])</f>
        <v>0</v>
      </c>
      <c r="K2874" t="str">
        <f>FIXED(Tabla1[[#This Row],[TASA 16%]],0)</f>
        <v>0</v>
      </c>
      <c r="L2874" t="str">
        <f>FIXED(Tabla1[[#This Row],[TASA 0%]],0)</f>
        <v>0</v>
      </c>
      <c r="M2874" t="str">
        <f>FIXED(Tabla1[[#This Row],[TASA EXE.]],0)</f>
        <v>0</v>
      </c>
      <c r="N2874" t="str">
        <f>FIXED(Tabla1[[#This Row],[IVA]],0)</f>
        <v>0</v>
      </c>
      <c r="O2874" t="str">
        <f>FIXED(Tabla1[[#This Row],[ISR RET]],0)</f>
        <v>0</v>
      </c>
      <c r="P2874" t="str">
        <f>FIXED(Tabla1[[#This Row],[IVA RET]],0)</f>
        <v>0</v>
      </c>
      <c r="R2874" s="35">
        <f>Tabla1[[#This Row],[TASA 16]]*16%</f>
        <v>0</v>
      </c>
    </row>
    <row r="2875" spans="2:20" x14ac:dyDescent="0.25">
      <c r="B2875" t="str">
        <f>'[1]210 Y RFC'!A2875</f>
        <v>AOSD510724125</v>
      </c>
      <c r="C2875" t="str">
        <f>'[1]210 Y RFC'!B2875</f>
        <v>210-2872</v>
      </c>
      <c r="D2875" t="str">
        <f>'[1]210 Y RFC'!C2875</f>
        <v>ALONSO SANCHEZ DANIEL</v>
      </c>
      <c r="E2875" s="28">
        <f>SUMIFS(Tabla16[TASA 16],Tabla16[NUM],Tabla1[[#This Row],[CODIGO]])</f>
        <v>0</v>
      </c>
      <c r="F2875" s="28">
        <f>SUMIFS(Tabla16[TASA 0%],Tabla16[NUM],Tabla1[[#This Row],[CODIGO]])</f>
        <v>0</v>
      </c>
      <c r="G2875" s="28">
        <f>SUMIFS(Tabla16[[EXENTO ]],Tabla16[NUM],Tabla1[[#This Row],[CODIGO]])</f>
        <v>0</v>
      </c>
      <c r="H2875" s="28">
        <f>SUMIFS(Tabla16[IVA],Tabla16[NUM],Tabla1[[#This Row],[CODIGO]])</f>
        <v>0</v>
      </c>
      <c r="I2875" s="28">
        <f>SUMIFS(Tabla16[ISR RET.],Tabla16[NUM],Tabla1[[#This Row],[CODIGO]])</f>
        <v>0</v>
      </c>
      <c r="J2875" s="28">
        <f>SUMIFS(Tabla16[IVA RET.],Tabla16[NUM],Tabla1[[#This Row],[CODIGO]])</f>
        <v>0</v>
      </c>
      <c r="K2875" t="str">
        <f>FIXED(Tabla1[[#This Row],[TASA 16%]],0)</f>
        <v>0</v>
      </c>
      <c r="L2875" t="str">
        <f>FIXED(Tabla1[[#This Row],[TASA 0%]],0)</f>
        <v>0</v>
      </c>
      <c r="M2875" t="str">
        <f>FIXED(Tabla1[[#This Row],[TASA EXE.]],0)</f>
        <v>0</v>
      </c>
      <c r="N2875" t="str">
        <f>FIXED(Tabla1[[#This Row],[IVA]],0)</f>
        <v>0</v>
      </c>
      <c r="O2875" t="str">
        <f>FIXED(Tabla1[[#This Row],[ISR RET]],0)</f>
        <v>0</v>
      </c>
      <c r="P2875" t="str">
        <f>FIXED(Tabla1[[#This Row],[IVA RET]],0)</f>
        <v>0</v>
      </c>
      <c r="R2875" s="35">
        <f>Tabla1[[#This Row],[TASA 16]]*16%</f>
        <v>0</v>
      </c>
      <c r="T2875" s="67"/>
    </row>
    <row r="2876" spans="2:20" x14ac:dyDescent="0.25">
      <c r="B2876" t="str">
        <f>'[1]210 Y RFC'!A2876</f>
        <v>COGC890706D78</v>
      </c>
      <c r="C2876" t="str">
        <f>'[1]210 Y RFC'!B2876</f>
        <v>210-2873</v>
      </c>
      <c r="D2876" t="str">
        <f>'[1]210 Y RFC'!C2876</f>
        <v>CORAL GONZALEZ CYNTHIA NAYELI</v>
      </c>
      <c r="E2876" s="28">
        <f>SUMIFS(Tabla16[TASA 16],Tabla16[NUM],Tabla1[[#This Row],[CODIGO]])</f>
        <v>0</v>
      </c>
      <c r="F2876" s="28">
        <f>SUMIFS(Tabla16[TASA 0%],Tabla16[NUM],Tabla1[[#This Row],[CODIGO]])</f>
        <v>0</v>
      </c>
      <c r="G2876" s="28">
        <f>SUMIFS(Tabla16[[EXENTO ]],Tabla16[NUM],Tabla1[[#This Row],[CODIGO]])</f>
        <v>0</v>
      </c>
      <c r="H2876" s="28">
        <f>SUMIFS(Tabla16[IVA],Tabla16[NUM],Tabla1[[#This Row],[CODIGO]])</f>
        <v>0</v>
      </c>
      <c r="I2876" s="28">
        <f>SUMIFS(Tabla16[ISR RET.],Tabla16[NUM],Tabla1[[#This Row],[CODIGO]])</f>
        <v>0</v>
      </c>
      <c r="J2876" s="28">
        <f>SUMIFS(Tabla16[IVA RET.],Tabla16[NUM],Tabla1[[#This Row],[CODIGO]])</f>
        <v>0</v>
      </c>
      <c r="K2876" t="str">
        <f>FIXED(Tabla1[[#This Row],[TASA 16%]],0)</f>
        <v>0</v>
      </c>
      <c r="L2876" t="str">
        <f>FIXED(Tabla1[[#This Row],[TASA 0%]],0)</f>
        <v>0</v>
      </c>
      <c r="M2876" t="str">
        <f>FIXED(Tabla1[[#This Row],[TASA EXE.]],0)</f>
        <v>0</v>
      </c>
      <c r="N2876" t="str">
        <f>FIXED(Tabla1[[#This Row],[IVA]],0)</f>
        <v>0</v>
      </c>
      <c r="O2876" t="str">
        <f>FIXED(Tabla1[[#This Row],[ISR RET]],0)</f>
        <v>0</v>
      </c>
      <c r="P2876" t="str">
        <f>FIXED(Tabla1[[#This Row],[IVA RET]],0)</f>
        <v>0</v>
      </c>
      <c r="R2876" s="35">
        <f>Tabla1[[#This Row],[TASA 16]]*16%</f>
        <v>0</v>
      </c>
    </row>
    <row r="2877" spans="2:20" x14ac:dyDescent="0.25">
      <c r="B2877" t="str">
        <f>'[1]210 Y RFC'!A2877</f>
        <v>QUGE8102068P1</v>
      </c>
      <c r="C2877" t="str">
        <f>'[1]210 Y RFC'!B2877</f>
        <v>210-2874</v>
      </c>
      <c r="D2877" t="str">
        <f>'[1]210 Y RFC'!C2877</f>
        <v>QUIÑONES GRACIAN EDUARDO</v>
      </c>
      <c r="E2877" s="28">
        <f>SUMIFS(Tabla16[TASA 16],Tabla16[NUM],Tabla1[[#This Row],[CODIGO]])</f>
        <v>0</v>
      </c>
      <c r="F2877" s="28">
        <f>SUMIFS(Tabla16[TASA 0%],Tabla16[NUM],Tabla1[[#This Row],[CODIGO]])</f>
        <v>0</v>
      </c>
      <c r="G2877" s="28">
        <f>SUMIFS(Tabla16[[EXENTO ]],Tabla16[NUM],Tabla1[[#This Row],[CODIGO]])</f>
        <v>0</v>
      </c>
      <c r="H2877" s="28">
        <f>SUMIFS(Tabla16[IVA],Tabla16[NUM],Tabla1[[#This Row],[CODIGO]])</f>
        <v>0</v>
      </c>
      <c r="I2877" s="28">
        <f>SUMIFS(Tabla16[ISR RET.],Tabla16[NUM],Tabla1[[#This Row],[CODIGO]])</f>
        <v>0</v>
      </c>
      <c r="J2877" s="28">
        <f>SUMIFS(Tabla16[IVA RET.],Tabla16[NUM],Tabla1[[#This Row],[CODIGO]])</f>
        <v>0</v>
      </c>
      <c r="K2877" t="str">
        <f>FIXED(Tabla1[[#This Row],[TASA 16%]],0)</f>
        <v>0</v>
      </c>
      <c r="L2877" t="str">
        <f>FIXED(Tabla1[[#This Row],[TASA 0%]],0)</f>
        <v>0</v>
      </c>
      <c r="M2877" t="str">
        <f>FIXED(Tabla1[[#This Row],[TASA EXE.]],0)</f>
        <v>0</v>
      </c>
      <c r="N2877" t="str">
        <f>FIXED(Tabla1[[#This Row],[IVA]],0)</f>
        <v>0</v>
      </c>
      <c r="O2877" t="str">
        <f>FIXED(Tabla1[[#This Row],[ISR RET]],0)</f>
        <v>0</v>
      </c>
      <c r="P2877" t="str">
        <f>FIXED(Tabla1[[#This Row],[IVA RET]],0)</f>
        <v>0</v>
      </c>
      <c r="R2877" s="35">
        <f>Tabla1[[#This Row],[TASA 16]]*16%</f>
        <v>0</v>
      </c>
    </row>
    <row r="2878" spans="2:20" x14ac:dyDescent="0.25">
      <c r="B2878" t="str">
        <f>'[1]210 Y RFC'!A2878</f>
        <v>BCA180903G7A</v>
      </c>
      <c r="C2878" t="str">
        <f>'[1]210 Y RFC'!B2878</f>
        <v>210-2875</v>
      </c>
      <c r="D2878" t="str">
        <f>'[1]210 Y RFC'!C2878</f>
        <v>BARCENA CABRERA Y ASOCIADOS SC</v>
      </c>
      <c r="E2878" s="28">
        <f>SUMIFS(Tabla16[TASA 16],Tabla16[NUM],Tabla1[[#This Row],[CODIGO]])</f>
        <v>0</v>
      </c>
      <c r="F2878" s="28">
        <f>SUMIFS(Tabla16[TASA 0%],Tabla16[NUM],Tabla1[[#This Row],[CODIGO]])</f>
        <v>0</v>
      </c>
      <c r="G2878" s="28">
        <f>SUMIFS(Tabla16[[EXENTO ]],Tabla16[NUM],Tabla1[[#This Row],[CODIGO]])</f>
        <v>0</v>
      </c>
      <c r="H2878" s="28">
        <f>SUMIFS(Tabla16[IVA],Tabla16[NUM],Tabla1[[#This Row],[CODIGO]])</f>
        <v>0</v>
      </c>
      <c r="I2878" s="28">
        <f>SUMIFS(Tabla16[ISR RET.],Tabla16[NUM],Tabla1[[#This Row],[CODIGO]])</f>
        <v>0</v>
      </c>
      <c r="J2878" s="28">
        <f>SUMIFS(Tabla16[IVA RET.],Tabla16[NUM],Tabla1[[#This Row],[CODIGO]])</f>
        <v>0</v>
      </c>
      <c r="K2878" t="str">
        <f>FIXED(Tabla1[[#This Row],[TASA 16%]],0)</f>
        <v>0</v>
      </c>
      <c r="L2878" t="str">
        <f>FIXED(Tabla1[[#This Row],[TASA 0%]],0)</f>
        <v>0</v>
      </c>
      <c r="M2878" t="str">
        <f>FIXED(Tabla1[[#This Row],[TASA EXE.]],0)</f>
        <v>0</v>
      </c>
      <c r="N2878" t="str">
        <f>FIXED(Tabla1[[#This Row],[IVA]],0)</f>
        <v>0</v>
      </c>
      <c r="O2878" t="str">
        <f>FIXED(Tabla1[[#This Row],[ISR RET]],0)</f>
        <v>0</v>
      </c>
      <c r="P2878" t="str">
        <f>FIXED(Tabla1[[#This Row],[IVA RET]],0)</f>
        <v>0</v>
      </c>
      <c r="R2878" s="35">
        <f>Tabla1[[#This Row],[TASA 16]]*16%</f>
        <v>0</v>
      </c>
    </row>
    <row r="2879" spans="2:20" x14ac:dyDescent="0.25">
      <c r="B2879" t="str">
        <f>'[1]210 Y RFC'!A2879</f>
        <v>ANL210209685</v>
      </c>
      <c r="C2879" t="str">
        <f>'[1]210 Y RFC'!B2879</f>
        <v>210-2876</v>
      </c>
      <c r="D2879" t="str">
        <f>'[1]210 Y RFC'!C2879</f>
        <v>ALTUS NATURA LABORATORIOS S DE RL DE CV</v>
      </c>
      <c r="E2879" s="28">
        <f>SUMIFS(Tabla16[TASA 16],Tabla16[NUM],Tabla1[[#This Row],[CODIGO]])</f>
        <v>0</v>
      </c>
      <c r="F2879" s="28">
        <f>SUMIFS(Tabla16[TASA 0%],Tabla16[NUM],Tabla1[[#This Row],[CODIGO]])</f>
        <v>0</v>
      </c>
      <c r="G2879" s="28">
        <f>SUMIFS(Tabla16[[EXENTO ]],Tabla16[NUM],Tabla1[[#This Row],[CODIGO]])</f>
        <v>0</v>
      </c>
      <c r="H2879" s="28">
        <f>SUMIFS(Tabla16[IVA],Tabla16[NUM],Tabla1[[#This Row],[CODIGO]])</f>
        <v>0</v>
      </c>
      <c r="I2879" s="28">
        <f>SUMIFS(Tabla16[ISR RET.],Tabla16[NUM],Tabla1[[#This Row],[CODIGO]])</f>
        <v>0</v>
      </c>
      <c r="J2879" s="28">
        <f>SUMIFS(Tabla16[IVA RET.],Tabla16[NUM],Tabla1[[#This Row],[CODIGO]])</f>
        <v>0</v>
      </c>
      <c r="K2879" t="str">
        <f>FIXED(Tabla1[[#This Row],[TASA 16%]],0)</f>
        <v>0</v>
      </c>
      <c r="L2879" t="str">
        <f>FIXED(Tabla1[[#This Row],[TASA 0%]],0)</f>
        <v>0</v>
      </c>
      <c r="M2879" t="str">
        <f>FIXED(Tabla1[[#This Row],[TASA EXE.]],0)</f>
        <v>0</v>
      </c>
      <c r="N2879" t="str">
        <f>FIXED(Tabla1[[#This Row],[IVA]],0)</f>
        <v>0</v>
      </c>
      <c r="O2879" t="str">
        <f>FIXED(Tabla1[[#This Row],[ISR RET]],0)</f>
        <v>0</v>
      </c>
      <c r="P2879" t="str">
        <f>FIXED(Tabla1[[#This Row],[IVA RET]],0)</f>
        <v>0</v>
      </c>
      <c r="R2879" s="35">
        <f>Tabla1[[#This Row],[TASA 16]]*16%</f>
        <v>0</v>
      </c>
    </row>
    <row r="2880" spans="2:20" x14ac:dyDescent="0.25">
      <c r="B2880" t="str">
        <f>'[1]210 Y RFC'!A2880</f>
        <v>COP920428Q20</v>
      </c>
      <c r="C2880" t="str">
        <f>'[1]210 Y RFC'!B2880</f>
        <v>210-2877</v>
      </c>
      <c r="D2880" t="str">
        <f>'[1]210 Y RFC'!C2880</f>
        <v>COPPEL SA DE CV</v>
      </c>
      <c r="E2880" s="28">
        <f>SUMIFS(Tabla16[TASA 16],Tabla16[NUM],Tabla1[[#This Row],[CODIGO]])</f>
        <v>0</v>
      </c>
      <c r="F2880" s="28">
        <f>SUMIFS(Tabla16[TASA 0%],Tabla16[NUM],Tabla1[[#This Row],[CODIGO]])</f>
        <v>0</v>
      </c>
      <c r="G2880" s="28">
        <f>SUMIFS(Tabla16[[EXENTO ]],Tabla16[NUM],Tabla1[[#This Row],[CODIGO]])</f>
        <v>0</v>
      </c>
      <c r="H2880" s="28">
        <f>SUMIFS(Tabla16[IVA],Tabla16[NUM],Tabla1[[#This Row],[CODIGO]])</f>
        <v>0</v>
      </c>
      <c r="I2880" s="28">
        <f>SUMIFS(Tabla16[ISR RET.],Tabla16[NUM],Tabla1[[#This Row],[CODIGO]])</f>
        <v>0</v>
      </c>
      <c r="J2880" s="28">
        <f>SUMIFS(Tabla16[IVA RET.],Tabla16[NUM],Tabla1[[#This Row],[CODIGO]])</f>
        <v>0</v>
      </c>
      <c r="K2880" t="str">
        <f>FIXED(Tabla1[[#This Row],[TASA 16%]],0)</f>
        <v>0</v>
      </c>
      <c r="L2880" t="str">
        <f>FIXED(Tabla1[[#This Row],[TASA 0%]],0)</f>
        <v>0</v>
      </c>
      <c r="M2880" t="str">
        <f>FIXED(Tabla1[[#This Row],[TASA EXE.]],0)</f>
        <v>0</v>
      </c>
      <c r="N2880" t="str">
        <f>FIXED(Tabla1[[#This Row],[IVA]],0)</f>
        <v>0</v>
      </c>
      <c r="O2880" t="str">
        <f>FIXED(Tabla1[[#This Row],[ISR RET]],0)</f>
        <v>0</v>
      </c>
      <c r="P2880" t="str">
        <f>FIXED(Tabla1[[#This Row],[IVA RET]],0)</f>
        <v>0</v>
      </c>
      <c r="R2880" s="35">
        <f>Tabla1[[#This Row],[TASA 16]]*16%</f>
        <v>0</v>
      </c>
    </row>
    <row r="2881" spans="2:20" x14ac:dyDescent="0.25">
      <c r="B2881" t="str">
        <f>'[1]210 Y RFC'!A2881</f>
        <v>TDM160810R85</v>
      </c>
      <c r="C2881" t="str">
        <f>'[1]210 Y RFC'!B2881</f>
        <v>210-2878</v>
      </c>
      <c r="D2881" t="str">
        <f>'[1]210 Y RFC'!C2881</f>
        <v>TECNOLOGIAS Y DISEÑOS METALICOS SAPI DE CV</v>
      </c>
      <c r="E2881" s="28">
        <f>SUMIFS(Tabla16[TASA 16],Tabla16[NUM],Tabla1[[#This Row],[CODIGO]])</f>
        <v>0</v>
      </c>
      <c r="F2881" s="28">
        <f>SUMIFS(Tabla16[TASA 0%],Tabla16[NUM],Tabla1[[#This Row],[CODIGO]])</f>
        <v>0</v>
      </c>
      <c r="G2881" s="28">
        <f>SUMIFS(Tabla16[[EXENTO ]],Tabla16[NUM],Tabla1[[#This Row],[CODIGO]])</f>
        <v>0</v>
      </c>
      <c r="H2881" s="28">
        <f>SUMIFS(Tabla16[IVA],Tabla16[NUM],Tabla1[[#This Row],[CODIGO]])</f>
        <v>0</v>
      </c>
      <c r="I2881" s="28">
        <f>SUMIFS(Tabla16[ISR RET.],Tabla16[NUM],Tabla1[[#This Row],[CODIGO]])</f>
        <v>0</v>
      </c>
      <c r="J2881" s="28">
        <f>SUMIFS(Tabla16[IVA RET.],Tabla16[NUM],Tabla1[[#This Row],[CODIGO]])</f>
        <v>0</v>
      </c>
      <c r="K2881" t="str">
        <f>FIXED(Tabla1[[#This Row],[TASA 16%]],0)</f>
        <v>0</v>
      </c>
      <c r="L2881" t="str">
        <f>FIXED(Tabla1[[#This Row],[TASA 0%]],0)</f>
        <v>0</v>
      </c>
      <c r="M2881" t="str">
        <f>FIXED(Tabla1[[#This Row],[TASA EXE.]],0)</f>
        <v>0</v>
      </c>
      <c r="N2881" t="str">
        <f>FIXED(Tabla1[[#This Row],[IVA]],0)</f>
        <v>0</v>
      </c>
      <c r="O2881" t="str">
        <f>FIXED(Tabla1[[#This Row],[ISR RET]],0)</f>
        <v>0</v>
      </c>
      <c r="P2881" t="str">
        <f>FIXED(Tabla1[[#This Row],[IVA RET]],0)</f>
        <v>0</v>
      </c>
      <c r="R2881" s="35">
        <f>Tabla1[[#This Row],[TASA 16]]*16%</f>
        <v>0</v>
      </c>
    </row>
    <row r="2882" spans="2:20" x14ac:dyDescent="0.25">
      <c r="B2882" t="str">
        <f>'[1]210 Y RFC'!A2882</f>
        <v>VAMJ8205134C5</v>
      </c>
      <c r="C2882" t="str">
        <f>'[1]210 Y RFC'!B2882</f>
        <v>210-2879</v>
      </c>
      <c r="D2882" t="str">
        <f>'[1]210 Y RFC'!C2882</f>
        <v>VARGAS MUÑOZ JORGE</v>
      </c>
      <c r="E2882" s="28">
        <f>SUMIFS(Tabla16[TASA 16],Tabla16[NUM],Tabla1[[#This Row],[CODIGO]])</f>
        <v>0</v>
      </c>
      <c r="F2882" s="28">
        <f>SUMIFS(Tabla16[TASA 0%],Tabla16[NUM],Tabla1[[#This Row],[CODIGO]])</f>
        <v>0</v>
      </c>
      <c r="G2882" s="28">
        <f>SUMIFS(Tabla16[[EXENTO ]],Tabla16[NUM],Tabla1[[#This Row],[CODIGO]])</f>
        <v>0</v>
      </c>
      <c r="H2882" s="28">
        <f>SUMIFS(Tabla16[IVA],Tabla16[NUM],Tabla1[[#This Row],[CODIGO]])</f>
        <v>0</v>
      </c>
      <c r="I2882" s="28">
        <f>SUMIFS(Tabla16[ISR RET.],Tabla16[NUM],Tabla1[[#This Row],[CODIGO]])</f>
        <v>0</v>
      </c>
      <c r="J2882" s="28">
        <f>SUMIFS(Tabla16[IVA RET.],Tabla16[NUM],Tabla1[[#This Row],[CODIGO]])</f>
        <v>0</v>
      </c>
      <c r="K2882" t="str">
        <f>FIXED(Tabla1[[#This Row],[TASA 16%]],0)</f>
        <v>0</v>
      </c>
      <c r="L2882" t="str">
        <f>FIXED(Tabla1[[#This Row],[TASA 0%]],0)</f>
        <v>0</v>
      </c>
      <c r="M2882" t="str">
        <f>FIXED(Tabla1[[#This Row],[TASA EXE.]],0)</f>
        <v>0</v>
      </c>
      <c r="N2882" t="str">
        <f>FIXED(Tabla1[[#This Row],[IVA]],0)</f>
        <v>0</v>
      </c>
      <c r="O2882" t="str">
        <f>FIXED(Tabla1[[#This Row],[ISR RET]],0)</f>
        <v>0</v>
      </c>
      <c r="P2882" t="str">
        <f>FIXED(Tabla1[[#This Row],[IVA RET]],0)</f>
        <v>0</v>
      </c>
      <c r="R2882" s="35">
        <f>Tabla1[[#This Row],[TASA 16]]*16%</f>
        <v>0</v>
      </c>
    </row>
    <row r="2883" spans="2:20" x14ac:dyDescent="0.25">
      <c r="B2883" t="str">
        <f>'[1]210 Y RFC'!A2883</f>
        <v>LOVK9507087D8</v>
      </c>
      <c r="C2883" t="str">
        <f>'[1]210 Y RFC'!B2883</f>
        <v>210-2880</v>
      </c>
      <c r="D2883" t="str">
        <f>'[1]210 Y RFC'!C2883</f>
        <v>LOPEZ VALLEJO KATIA LIZBETH</v>
      </c>
      <c r="E2883" s="28">
        <f>SUMIFS(Tabla16[TASA 16],Tabla16[NUM],Tabla1[[#This Row],[CODIGO]])</f>
        <v>0</v>
      </c>
      <c r="F2883" s="28">
        <f>SUMIFS(Tabla16[TASA 0%],Tabla16[NUM],Tabla1[[#This Row],[CODIGO]])</f>
        <v>0</v>
      </c>
      <c r="G2883" s="28">
        <f>SUMIFS(Tabla16[[EXENTO ]],Tabla16[NUM],Tabla1[[#This Row],[CODIGO]])</f>
        <v>0</v>
      </c>
      <c r="H2883" s="28">
        <f>SUMIFS(Tabla16[IVA],Tabla16[NUM],Tabla1[[#This Row],[CODIGO]])</f>
        <v>0</v>
      </c>
      <c r="I2883" s="28">
        <f>SUMIFS(Tabla16[ISR RET.],Tabla16[NUM],Tabla1[[#This Row],[CODIGO]])</f>
        <v>0</v>
      </c>
      <c r="J2883" s="28">
        <f>SUMIFS(Tabla16[IVA RET.],Tabla16[NUM],Tabla1[[#This Row],[CODIGO]])</f>
        <v>0</v>
      </c>
      <c r="K2883" t="str">
        <f>FIXED(Tabla1[[#This Row],[TASA 16%]],0)</f>
        <v>0</v>
      </c>
      <c r="L2883" t="str">
        <f>FIXED(Tabla1[[#This Row],[TASA 0%]],0)</f>
        <v>0</v>
      </c>
      <c r="M2883" t="str">
        <f>FIXED(Tabla1[[#This Row],[TASA EXE.]],0)</f>
        <v>0</v>
      </c>
      <c r="N2883" t="str">
        <f>FIXED(Tabla1[[#This Row],[IVA]],0)</f>
        <v>0</v>
      </c>
      <c r="O2883" t="str">
        <f>FIXED(Tabla1[[#This Row],[ISR RET]],0)</f>
        <v>0</v>
      </c>
      <c r="P2883" t="str">
        <f>FIXED(Tabla1[[#This Row],[IVA RET]],0)</f>
        <v>0</v>
      </c>
      <c r="R2883" s="35">
        <f>Tabla1[[#This Row],[TASA 16]]*16%</f>
        <v>0</v>
      </c>
    </row>
    <row r="2884" spans="2:20" x14ac:dyDescent="0.25">
      <c r="B2884" t="str">
        <f>'[1]210 Y RFC'!A2884</f>
        <v>FOAA9905203B6</v>
      </c>
      <c r="C2884" t="str">
        <f>'[1]210 Y RFC'!B2884</f>
        <v>210-2881</v>
      </c>
      <c r="D2884" t="str">
        <f>'[1]210 Y RFC'!C2884</f>
        <v>FLORES ALVAREZ ADRIANA GUADALUPE</v>
      </c>
      <c r="E2884" s="28">
        <f>SUMIFS(Tabla16[TASA 16],Tabla16[NUM],Tabla1[[#This Row],[CODIGO]])</f>
        <v>0</v>
      </c>
      <c r="F2884" s="28">
        <f>SUMIFS(Tabla16[TASA 0%],Tabla16[NUM],Tabla1[[#This Row],[CODIGO]])</f>
        <v>0</v>
      </c>
      <c r="G2884" s="28">
        <f>SUMIFS(Tabla16[[EXENTO ]],Tabla16[NUM],Tabla1[[#This Row],[CODIGO]])</f>
        <v>0</v>
      </c>
      <c r="H2884" s="28">
        <f>SUMIFS(Tabla16[IVA],Tabla16[NUM],Tabla1[[#This Row],[CODIGO]])</f>
        <v>0</v>
      </c>
      <c r="I2884" s="28">
        <f>SUMIFS(Tabla16[ISR RET.],Tabla16[NUM],Tabla1[[#This Row],[CODIGO]])</f>
        <v>0</v>
      </c>
      <c r="J2884" s="28">
        <f>SUMIFS(Tabla16[IVA RET.],Tabla16[NUM],Tabla1[[#This Row],[CODIGO]])</f>
        <v>0</v>
      </c>
      <c r="K2884" t="str">
        <f>FIXED(Tabla1[[#This Row],[TASA 16%]],0)</f>
        <v>0</v>
      </c>
      <c r="L2884" t="str">
        <f>FIXED(Tabla1[[#This Row],[TASA 0%]],0)</f>
        <v>0</v>
      </c>
      <c r="M2884" t="str">
        <f>FIXED(Tabla1[[#This Row],[TASA EXE.]],0)</f>
        <v>0</v>
      </c>
      <c r="N2884" t="str">
        <f>FIXED(Tabla1[[#This Row],[IVA]],0)</f>
        <v>0</v>
      </c>
      <c r="O2884" t="str">
        <f>FIXED(Tabla1[[#This Row],[ISR RET]],0)</f>
        <v>0</v>
      </c>
      <c r="P2884" t="str">
        <f>FIXED(Tabla1[[#This Row],[IVA RET]],0)</f>
        <v>0</v>
      </c>
      <c r="R2884" s="35">
        <f>Tabla1[[#This Row],[TASA 16]]*16%</f>
        <v>0</v>
      </c>
    </row>
    <row r="2885" spans="2:20" x14ac:dyDescent="0.25">
      <c r="B2885" t="str">
        <f>'[1]210 Y RFC'!A2885</f>
        <v>GUBS990419BY8</v>
      </c>
      <c r="C2885" t="str">
        <f>'[1]210 Y RFC'!B2885</f>
        <v>210-2882</v>
      </c>
      <c r="D2885" t="str">
        <f>'[1]210 Y RFC'!C2885</f>
        <v>GUTIERREZ BARBA SERGIO</v>
      </c>
      <c r="E2885" s="28">
        <f>SUMIFS(Tabla16[TASA 16],Tabla16[NUM],Tabla1[[#This Row],[CODIGO]])</f>
        <v>0</v>
      </c>
      <c r="F2885" s="28">
        <f>SUMIFS(Tabla16[TASA 0%],Tabla16[NUM],Tabla1[[#This Row],[CODIGO]])</f>
        <v>7581</v>
      </c>
      <c r="G2885" s="28">
        <f>SUMIFS(Tabla16[[EXENTO ]],Tabla16[NUM],Tabla1[[#This Row],[CODIGO]])</f>
        <v>0</v>
      </c>
      <c r="H2885" s="28">
        <f>SUMIFS(Tabla16[IVA],Tabla16[NUM],Tabla1[[#This Row],[CODIGO]])</f>
        <v>0</v>
      </c>
      <c r="I2885" s="28">
        <f>SUMIFS(Tabla16[ISR RET.],Tabla16[NUM],Tabla1[[#This Row],[CODIGO]])</f>
        <v>0</v>
      </c>
      <c r="J2885" s="28">
        <f>SUMIFS(Tabla16[IVA RET.],Tabla16[NUM],Tabla1[[#This Row],[CODIGO]])</f>
        <v>0</v>
      </c>
      <c r="K2885" t="str">
        <f>FIXED(Tabla1[[#This Row],[TASA 16%]],0)</f>
        <v>0</v>
      </c>
      <c r="L2885" t="str">
        <f>FIXED(Tabla1[[#This Row],[TASA 0%]],0)</f>
        <v>7,581</v>
      </c>
      <c r="M2885" t="str">
        <f>FIXED(Tabla1[[#This Row],[TASA EXE.]],0)</f>
        <v>0</v>
      </c>
      <c r="N2885" t="str">
        <f>FIXED(Tabla1[[#This Row],[IVA]],0)</f>
        <v>0</v>
      </c>
      <c r="O2885" t="str">
        <f>FIXED(Tabla1[[#This Row],[ISR RET]],0)</f>
        <v>0</v>
      </c>
      <c r="P2885" t="str">
        <f>FIXED(Tabla1[[#This Row],[IVA RET]],0)</f>
        <v>0</v>
      </c>
      <c r="R2885" s="35">
        <f>Tabla1[[#This Row],[TASA 16]]*16%</f>
        <v>0</v>
      </c>
    </row>
    <row r="2886" spans="2:20" x14ac:dyDescent="0.25">
      <c r="B2886" t="str">
        <f>'[1]210 Y RFC'!A2886</f>
        <v>PZM950105391</v>
      </c>
      <c r="C2886" t="str">
        <f>'[1]210 Y RFC'!B2886</f>
        <v>210-2883</v>
      </c>
      <c r="D2886" t="str">
        <f>'[1]210 Y RFC'!C2886</f>
        <v>PRODUCTOS ZEUS DE MEXICO SA DE CV</v>
      </c>
      <c r="E2886" s="28">
        <f>SUMIFS(Tabla16[TASA 16],Tabla16[NUM],Tabla1[[#This Row],[CODIGO]])</f>
        <v>0</v>
      </c>
      <c r="F2886" s="28">
        <f>SUMIFS(Tabla16[TASA 0%],Tabla16[NUM],Tabla1[[#This Row],[CODIGO]])</f>
        <v>0</v>
      </c>
      <c r="G2886" s="28">
        <f>SUMIFS(Tabla16[[EXENTO ]],Tabla16[NUM],Tabla1[[#This Row],[CODIGO]])</f>
        <v>0</v>
      </c>
      <c r="H2886" s="28">
        <f>SUMIFS(Tabla16[IVA],Tabla16[NUM],Tabla1[[#This Row],[CODIGO]])</f>
        <v>0</v>
      </c>
      <c r="I2886" s="28">
        <f>SUMIFS(Tabla16[ISR RET.],Tabla16[NUM],Tabla1[[#This Row],[CODIGO]])</f>
        <v>0</v>
      </c>
      <c r="J2886" s="28">
        <f>SUMIFS(Tabla16[IVA RET.],Tabla16[NUM],Tabla1[[#This Row],[CODIGO]])</f>
        <v>0</v>
      </c>
      <c r="K2886" t="str">
        <f>FIXED(Tabla1[[#This Row],[TASA 16%]],0)</f>
        <v>0</v>
      </c>
      <c r="L2886" t="str">
        <f>FIXED(Tabla1[[#This Row],[TASA 0%]],0)</f>
        <v>0</v>
      </c>
      <c r="M2886" t="str">
        <f>FIXED(Tabla1[[#This Row],[TASA EXE.]],0)</f>
        <v>0</v>
      </c>
      <c r="N2886" t="str">
        <f>FIXED(Tabla1[[#This Row],[IVA]],0)</f>
        <v>0</v>
      </c>
      <c r="O2886" t="str">
        <f>FIXED(Tabla1[[#This Row],[ISR RET]],0)</f>
        <v>0</v>
      </c>
      <c r="P2886" t="str">
        <f>FIXED(Tabla1[[#This Row],[IVA RET]],0)</f>
        <v>0</v>
      </c>
      <c r="R2886" s="35">
        <f>Tabla1[[#This Row],[TASA 16]]*16%</f>
        <v>0</v>
      </c>
      <c r="T2886" s="67"/>
    </row>
    <row r="2887" spans="2:20" x14ac:dyDescent="0.25">
      <c r="B2887" t="str">
        <f>'[1]210 Y RFC'!A2887</f>
        <v>CMA200515NK6</v>
      </c>
      <c r="C2887" t="str">
        <f>'[1]210 Y RFC'!B2887</f>
        <v>210-2884</v>
      </c>
      <c r="D2887" t="str">
        <f>'[1]210 Y RFC'!C2887</f>
        <v>CORPORATIVO MAREJO SA DE CV</v>
      </c>
      <c r="E2887" s="28">
        <f>SUMIFS(Tabla16[TASA 16],Tabla16[NUM],Tabla1[[#This Row],[CODIGO]])</f>
        <v>105596.9375</v>
      </c>
      <c r="F2887" s="28">
        <f>SUMIFS(Tabla16[TASA 0%],Tabla16[NUM],Tabla1[[#This Row],[CODIGO]])</f>
        <v>1.2499999997089617E-2</v>
      </c>
      <c r="G2887" s="28">
        <f>SUMIFS(Tabla16[[EXENTO ]],Tabla16[NUM],Tabla1[[#This Row],[CODIGO]])</f>
        <v>0</v>
      </c>
      <c r="H2887" s="28">
        <f>SUMIFS(Tabla16[IVA],Tabla16[NUM],Tabla1[[#This Row],[CODIGO]])</f>
        <v>16895.510000000002</v>
      </c>
      <c r="I2887" s="28">
        <f>SUMIFS(Tabla16[ISR RET.],Tabla16[NUM],Tabla1[[#This Row],[CODIGO]])</f>
        <v>0</v>
      </c>
      <c r="J2887" s="28">
        <f>SUMIFS(Tabla16[IVA RET.],Tabla16[NUM],Tabla1[[#This Row],[CODIGO]])</f>
        <v>0</v>
      </c>
      <c r="K2887" t="str">
        <f>FIXED(Tabla1[[#This Row],[TASA 16%]],0)</f>
        <v>105,597</v>
      </c>
      <c r="L2887" t="str">
        <f>FIXED(Tabla1[[#This Row],[TASA 0%]],0)</f>
        <v>0</v>
      </c>
      <c r="M2887" t="str">
        <f>FIXED(Tabla1[[#This Row],[TASA EXE.]],0)</f>
        <v>0</v>
      </c>
      <c r="N2887" t="str">
        <f>FIXED(Tabla1[[#This Row],[IVA]],0)</f>
        <v>16,896</v>
      </c>
      <c r="O2887" t="str">
        <f>FIXED(Tabla1[[#This Row],[ISR RET]],0)</f>
        <v>0</v>
      </c>
      <c r="P2887" t="str">
        <f>FIXED(Tabla1[[#This Row],[IVA RET]],0)</f>
        <v>0</v>
      </c>
      <c r="R2887" s="35">
        <f>Tabla1[[#This Row],[TASA 16]]*16%</f>
        <v>16895.52</v>
      </c>
    </row>
    <row r="2888" spans="2:20" x14ac:dyDescent="0.25">
      <c r="B2888" t="str">
        <f>'[1]210 Y RFC'!A2888</f>
        <v>RSA1011306T2</v>
      </c>
      <c r="C2888" t="str">
        <f>'[1]210 Y RFC'!B2888</f>
        <v>210-2885</v>
      </c>
      <c r="D2888" t="str">
        <f>'[1]210 Y RFC'!C2888</f>
        <v>DISTRIBUIDORA DE PAN EL PANQUE SA DE CV</v>
      </c>
      <c r="E2888" s="28">
        <f>SUMIFS(Tabla16[TASA 16],Tabla16[NUM],Tabla1[[#This Row],[CODIGO]])</f>
        <v>0</v>
      </c>
      <c r="F2888" s="28">
        <f>SUMIFS(Tabla16[TASA 0%],Tabla16[NUM],Tabla1[[#This Row],[CODIGO]])</f>
        <v>143265.54999999999</v>
      </c>
      <c r="G2888" s="28">
        <f>SUMIFS(Tabla16[[EXENTO ]],Tabla16[NUM],Tabla1[[#This Row],[CODIGO]])</f>
        <v>10980.140000000001</v>
      </c>
      <c r="H2888" s="28">
        <f>SUMIFS(Tabla16[IVA],Tabla16[NUM],Tabla1[[#This Row],[CODIGO]])</f>
        <v>0</v>
      </c>
      <c r="I2888" s="28">
        <f>SUMIFS(Tabla16[ISR RET.],Tabla16[NUM],Tabla1[[#This Row],[CODIGO]])</f>
        <v>0</v>
      </c>
      <c r="J2888" s="28">
        <f>SUMIFS(Tabla16[IVA RET.],Tabla16[NUM],Tabla1[[#This Row],[CODIGO]])</f>
        <v>0</v>
      </c>
      <c r="K2888" t="str">
        <f>FIXED(Tabla1[[#This Row],[TASA 16%]],0)</f>
        <v>0</v>
      </c>
      <c r="L2888" t="str">
        <f>FIXED(Tabla1[[#This Row],[TASA 0%]],0)</f>
        <v>143,266</v>
      </c>
      <c r="M2888" t="str">
        <f>FIXED(Tabla1[[#This Row],[TASA EXE.]],0)</f>
        <v>10,980</v>
      </c>
      <c r="N2888" t="str">
        <f>FIXED(Tabla1[[#This Row],[IVA]],0)</f>
        <v>0</v>
      </c>
      <c r="O2888" t="str">
        <f>FIXED(Tabla1[[#This Row],[ISR RET]],0)</f>
        <v>0</v>
      </c>
      <c r="P2888" t="str">
        <f>FIXED(Tabla1[[#This Row],[IVA RET]],0)</f>
        <v>0</v>
      </c>
      <c r="R2888" s="35">
        <f>Tabla1[[#This Row],[TASA 16]]*16%</f>
        <v>0</v>
      </c>
    </row>
    <row r="2889" spans="2:20" x14ac:dyDescent="0.25">
      <c r="B2889" t="str">
        <f>'[1]210 Y RFC'!A2889</f>
        <v>TRA800423S25</v>
      </c>
      <c r="C2889" t="str">
        <f>'[1]210 Y RFC'!B2889</f>
        <v>210-2886</v>
      </c>
      <c r="D2889" t="str">
        <f>'[1]210 Y RFC'!C2889</f>
        <v>TRACSA SAPI DE CV</v>
      </c>
      <c r="E2889" s="28">
        <f>SUMIFS(Tabla16[TASA 16],Tabla16[NUM],Tabla1[[#This Row],[CODIGO]])</f>
        <v>0</v>
      </c>
      <c r="F2889" s="28">
        <f>SUMIFS(Tabla16[TASA 0%],Tabla16[NUM],Tabla1[[#This Row],[CODIGO]])</f>
        <v>0</v>
      </c>
      <c r="G2889" s="28">
        <f>SUMIFS(Tabla16[[EXENTO ]],Tabla16[NUM],Tabla1[[#This Row],[CODIGO]])</f>
        <v>0</v>
      </c>
      <c r="H2889" s="28">
        <f>SUMIFS(Tabla16[IVA],Tabla16[NUM],Tabla1[[#This Row],[CODIGO]])</f>
        <v>0</v>
      </c>
      <c r="I2889" s="28">
        <f>SUMIFS(Tabla16[ISR RET.],Tabla16[NUM],Tabla1[[#This Row],[CODIGO]])</f>
        <v>0</v>
      </c>
      <c r="J2889" s="28">
        <f>SUMIFS(Tabla16[IVA RET.],Tabla16[NUM],Tabla1[[#This Row],[CODIGO]])</f>
        <v>0</v>
      </c>
      <c r="K2889" t="str">
        <f>FIXED(Tabla1[[#This Row],[TASA 16%]],0)</f>
        <v>0</v>
      </c>
      <c r="L2889" t="str">
        <f>FIXED(Tabla1[[#This Row],[TASA 0%]],0)</f>
        <v>0</v>
      </c>
      <c r="M2889" t="str">
        <f>FIXED(Tabla1[[#This Row],[TASA EXE.]],0)</f>
        <v>0</v>
      </c>
      <c r="N2889" t="str">
        <f>FIXED(Tabla1[[#This Row],[IVA]],0)</f>
        <v>0</v>
      </c>
      <c r="O2889" t="str">
        <f>FIXED(Tabla1[[#This Row],[ISR RET]],0)</f>
        <v>0</v>
      </c>
      <c r="P2889" t="str">
        <f>FIXED(Tabla1[[#This Row],[IVA RET]],0)</f>
        <v>0</v>
      </c>
      <c r="R2889" s="35">
        <f>Tabla1[[#This Row],[TASA 16]]*16%</f>
        <v>0</v>
      </c>
    </row>
    <row r="2890" spans="2:20" x14ac:dyDescent="0.25">
      <c r="B2890" t="str">
        <f>'[1]210 Y RFC'!A2890</f>
        <v>ZAMC9312266FA</v>
      </c>
      <c r="C2890" t="str">
        <f>'[1]210 Y RFC'!B2890</f>
        <v>210-2887</v>
      </c>
      <c r="D2890" t="str">
        <f>'[1]210 Y RFC'!C2890</f>
        <v>ZAVALA MEJIA CESAR</v>
      </c>
      <c r="E2890" s="28">
        <f>SUMIFS(Tabla16[TASA 16],Tabla16[NUM],Tabla1[[#This Row],[CODIGO]])</f>
        <v>0</v>
      </c>
      <c r="F2890" s="28">
        <f>SUMIFS(Tabla16[TASA 0%],Tabla16[NUM],Tabla1[[#This Row],[CODIGO]])</f>
        <v>80000</v>
      </c>
      <c r="G2890" s="28">
        <f>SUMIFS(Tabla16[[EXENTO ]],Tabla16[NUM],Tabla1[[#This Row],[CODIGO]])</f>
        <v>0</v>
      </c>
      <c r="H2890" s="28">
        <f>SUMIFS(Tabla16[IVA],Tabla16[NUM],Tabla1[[#This Row],[CODIGO]])</f>
        <v>0</v>
      </c>
      <c r="I2890" s="28">
        <f>SUMIFS(Tabla16[ISR RET.],Tabla16[NUM],Tabla1[[#This Row],[CODIGO]])</f>
        <v>0</v>
      </c>
      <c r="J2890" s="28">
        <f>SUMIFS(Tabla16[IVA RET.],Tabla16[NUM],Tabla1[[#This Row],[CODIGO]])</f>
        <v>0</v>
      </c>
      <c r="K2890" t="str">
        <f>FIXED(Tabla1[[#This Row],[TASA 16%]],0)</f>
        <v>0</v>
      </c>
      <c r="L2890" t="str">
        <f>FIXED(Tabla1[[#This Row],[TASA 0%]],0)</f>
        <v>80,000</v>
      </c>
      <c r="M2890" t="str">
        <f>FIXED(Tabla1[[#This Row],[TASA EXE.]],0)</f>
        <v>0</v>
      </c>
      <c r="N2890" t="str">
        <f>FIXED(Tabla1[[#This Row],[IVA]],0)</f>
        <v>0</v>
      </c>
      <c r="O2890" t="str">
        <f>FIXED(Tabla1[[#This Row],[ISR RET]],0)</f>
        <v>0</v>
      </c>
      <c r="P2890" t="str">
        <f>FIXED(Tabla1[[#This Row],[IVA RET]],0)</f>
        <v>0</v>
      </c>
      <c r="R2890" s="35">
        <f>Tabla1[[#This Row],[TASA 16]]*16%</f>
        <v>0</v>
      </c>
    </row>
    <row r="2891" spans="2:20" x14ac:dyDescent="0.25">
      <c r="B2891" t="str">
        <f>'[1]210 Y RFC'!A2891</f>
        <v>ATC200709K38</v>
      </c>
      <c r="C2891" t="str">
        <f>'[1]210 Y RFC'!B2891</f>
        <v>210-2888</v>
      </c>
      <c r="D2891" t="str">
        <f>'[1]210 Y RFC'!C2891</f>
        <v>ALCA 35 HOSPITALARIA SA DE CV</v>
      </c>
      <c r="E2891" s="28">
        <f>SUMIFS(Tabla16[TASA 16],Tabla16[NUM],Tabla1[[#This Row],[CODIGO]])</f>
        <v>0</v>
      </c>
      <c r="F2891" s="28">
        <f>SUMIFS(Tabla16[TASA 0%],Tabla16[NUM],Tabla1[[#This Row],[CODIGO]])</f>
        <v>0</v>
      </c>
      <c r="G2891" s="28">
        <f>SUMIFS(Tabla16[[EXENTO ]],Tabla16[NUM],Tabla1[[#This Row],[CODIGO]])</f>
        <v>0</v>
      </c>
      <c r="H2891" s="28">
        <f>SUMIFS(Tabla16[IVA],Tabla16[NUM],Tabla1[[#This Row],[CODIGO]])</f>
        <v>0</v>
      </c>
      <c r="I2891" s="28">
        <f>SUMIFS(Tabla16[ISR RET.],Tabla16[NUM],Tabla1[[#This Row],[CODIGO]])</f>
        <v>0</v>
      </c>
      <c r="J2891" s="28">
        <f>SUMIFS(Tabla16[IVA RET.],Tabla16[NUM],Tabla1[[#This Row],[CODIGO]])</f>
        <v>0</v>
      </c>
      <c r="K2891" t="str">
        <f>FIXED(Tabla1[[#This Row],[TASA 16%]],0)</f>
        <v>0</v>
      </c>
      <c r="L2891" t="str">
        <f>FIXED(Tabla1[[#This Row],[TASA 0%]],0)</f>
        <v>0</v>
      </c>
      <c r="M2891" t="str">
        <f>FIXED(Tabla1[[#This Row],[TASA EXE.]],0)</f>
        <v>0</v>
      </c>
      <c r="N2891" t="str">
        <f>FIXED(Tabla1[[#This Row],[IVA]],0)</f>
        <v>0</v>
      </c>
      <c r="O2891" t="str">
        <f>FIXED(Tabla1[[#This Row],[ISR RET]],0)</f>
        <v>0</v>
      </c>
      <c r="P2891" t="str">
        <f>FIXED(Tabla1[[#This Row],[IVA RET]],0)</f>
        <v>0</v>
      </c>
      <c r="R2891" s="35">
        <f>Tabla1[[#This Row],[TASA 16]]*16%</f>
        <v>0</v>
      </c>
    </row>
    <row r="2892" spans="2:20" x14ac:dyDescent="0.25">
      <c r="B2892" t="str">
        <f>'[1]210 Y RFC'!A2892</f>
        <v>VAML7102124F7</v>
      </c>
      <c r="C2892" t="str">
        <f>'[1]210 Y RFC'!B2892</f>
        <v>210-2889</v>
      </c>
      <c r="D2892" t="str">
        <f>'[1]210 Y RFC'!C2892</f>
        <v>VARGAS MARTINEZ LEOBARDO</v>
      </c>
      <c r="E2892" s="28">
        <f>SUMIFS(Tabla16[TASA 16],Tabla16[NUM],Tabla1[[#This Row],[CODIGO]])</f>
        <v>0</v>
      </c>
      <c r="F2892" s="28">
        <f>SUMIFS(Tabla16[TASA 0%],Tabla16[NUM],Tabla1[[#This Row],[CODIGO]])</f>
        <v>0</v>
      </c>
      <c r="G2892" s="28">
        <f>SUMIFS(Tabla16[[EXENTO ]],Tabla16[NUM],Tabla1[[#This Row],[CODIGO]])</f>
        <v>0</v>
      </c>
      <c r="H2892" s="28">
        <f>SUMIFS(Tabla16[IVA],Tabla16[NUM],Tabla1[[#This Row],[CODIGO]])</f>
        <v>0</v>
      </c>
      <c r="I2892" s="28">
        <f>SUMIFS(Tabla16[ISR RET.],Tabla16[NUM],Tabla1[[#This Row],[CODIGO]])</f>
        <v>0</v>
      </c>
      <c r="J2892" s="28">
        <f>SUMIFS(Tabla16[IVA RET.],Tabla16[NUM],Tabla1[[#This Row],[CODIGO]])</f>
        <v>0</v>
      </c>
      <c r="K2892" t="str">
        <f>FIXED(Tabla1[[#This Row],[TASA 16%]],0)</f>
        <v>0</v>
      </c>
      <c r="L2892" t="str">
        <f>FIXED(Tabla1[[#This Row],[TASA 0%]],0)</f>
        <v>0</v>
      </c>
      <c r="M2892" t="str">
        <f>FIXED(Tabla1[[#This Row],[TASA EXE.]],0)</f>
        <v>0</v>
      </c>
      <c r="N2892" t="str">
        <f>FIXED(Tabla1[[#This Row],[IVA]],0)</f>
        <v>0</v>
      </c>
      <c r="O2892" t="str">
        <f>FIXED(Tabla1[[#This Row],[ISR RET]],0)</f>
        <v>0</v>
      </c>
      <c r="P2892" t="str">
        <f>FIXED(Tabla1[[#This Row],[IVA RET]],0)</f>
        <v>0</v>
      </c>
      <c r="R2892" s="35">
        <f>Tabla1[[#This Row],[TASA 16]]*16%</f>
        <v>0</v>
      </c>
    </row>
    <row r="2893" spans="2:20" x14ac:dyDescent="0.25">
      <c r="B2893" t="str">
        <f>'[1]210 Y RFC'!A2893</f>
        <v>ELO2105243S8</v>
      </c>
      <c r="C2893" t="str">
        <f>'[1]210 Y RFC'!B2893</f>
        <v>210-2890</v>
      </c>
      <c r="D2893" t="str">
        <f>'[1]210 Y RFC'!C2893</f>
        <v>ELEVADORES LOPEZ SA DE CV</v>
      </c>
      <c r="E2893" s="28">
        <f>SUMIFS(Tabla16[TASA 16],Tabla16[NUM],Tabla1[[#This Row],[CODIGO]])</f>
        <v>0</v>
      </c>
      <c r="F2893" s="28">
        <f>SUMIFS(Tabla16[TASA 0%],Tabla16[NUM],Tabla1[[#This Row],[CODIGO]])</f>
        <v>0</v>
      </c>
      <c r="G2893" s="28">
        <f>SUMIFS(Tabla16[[EXENTO ]],Tabla16[NUM],Tabla1[[#This Row],[CODIGO]])</f>
        <v>0</v>
      </c>
      <c r="H2893" s="28">
        <f>SUMIFS(Tabla16[IVA],Tabla16[NUM],Tabla1[[#This Row],[CODIGO]])</f>
        <v>0</v>
      </c>
      <c r="I2893" s="28">
        <f>SUMIFS(Tabla16[ISR RET.],Tabla16[NUM],Tabla1[[#This Row],[CODIGO]])</f>
        <v>0</v>
      </c>
      <c r="J2893" s="28">
        <f>SUMIFS(Tabla16[IVA RET.],Tabla16[NUM],Tabla1[[#This Row],[CODIGO]])</f>
        <v>0</v>
      </c>
      <c r="K2893" t="str">
        <f>FIXED(Tabla1[[#This Row],[TASA 16%]],0)</f>
        <v>0</v>
      </c>
      <c r="L2893" t="str">
        <f>FIXED(Tabla1[[#This Row],[TASA 0%]],0)</f>
        <v>0</v>
      </c>
      <c r="M2893" t="str">
        <f>FIXED(Tabla1[[#This Row],[TASA EXE.]],0)</f>
        <v>0</v>
      </c>
      <c r="N2893" t="str">
        <f>FIXED(Tabla1[[#This Row],[IVA]],0)</f>
        <v>0</v>
      </c>
      <c r="O2893" t="str">
        <f>FIXED(Tabla1[[#This Row],[ISR RET]],0)</f>
        <v>0</v>
      </c>
      <c r="P2893" t="str">
        <f>FIXED(Tabla1[[#This Row],[IVA RET]],0)</f>
        <v>0</v>
      </c>
      <c r="R2893" s="35">
        <f>Tabla1[[#This Row],[TASA 16]]*16%</f>
        <v>0</v>
      </c>
    </row>
    <row r="2894" spans="2:20" x14ac:dyDescent="0.25">
      <c r="B2894" t="str">
        <f>'[1]210 Y RFC'!A2894</f>
        <v>GUGY950926H33</v>
      </c>
      <c r="C2894" t="str">
        <f>'[1]210 Y RFC'!B2894</f>
        <v>210-2891</v>
      </c>
      <c r="D2894" t="str">
        <f>'[1]210 Y RFC'!C2894</f>
        <v>GUTIERREZ GALLO YESENIA</v>
      </c>
      <c r="E2894" s="28">
        <f>SUMIFS(Tabla16[TASA 16],Tabla16[NUM],Tabla1[[#This Row],[CODIGO]])</f>
        <v>0</v>
      </c>
      <c r="F2894" s="28">
        <f>SUMIFS(Tabla16[TASA 0%],Tabla16[NUM],Tabla1[[#This Row],[CODIGO]])</f>
        <v>0</v>
      </c>
      <c r="G2894" s="28">
        <f>SUMIFS(Tabla16[[EXENTO ]],Tabla16[NUM],Tabla1[[#This Row],[CODIGO]])</f>
        <v>0</v>
      </c>
      <c r="H2894" s="28">
        <f>SUMIFS(Tabla16[IVA],Tabla16[NUM],Tabla1[[#This Row],[CODIGO]])</f>
        <v>0</v>
      </c>
      <c r="I2894" s="28">
        <f>SUMIFS(Tabla16[ISR RET.],Tabla16[NUM],Tabla1[[#This Row],[CODIGO]])</f>
        <v>0</v>
      </c>
      <c r="J2894" s="28">
        <f>SUMIFS(Tabla16[IVA RET.],Tabla16[NUM],Tabla1[[#This Row],[CODIGO]])</f>
        <v>0</v>
      </c>
      <c r="K2894" t="str">
        <f>FIXED(Tabla1[[#This Row],[TASA 16%]],0)</f>
        <v>0</v>
      </c>
      <c r="L2894" t="str">
        <f>FIXED(Tabla1[[#This Row],[TASA 0%]],0)</f>
        <v>0</v>
      </c>
      <c r="M2894" t="str">
        <f>FIXED(Tabla1[[#This Row],[TASA EXE.]],0)</f>
        <v>0</v>
      </c>
      <c r="N2894" t="str">
        <f>FIXED(Tabla1[[#This Row],[IVA]],0)</f>
        <v>0</v>
      </c>
      <c r="O2894" t="str">
        <f>FIXED(Tabla1[[#This Row],[ISR RET]],0)</f>
        <v>0</v>
      </c>
      <c r="P2894" t="str">
        <f>FIXED(Tabla1[[#This Row],[IVA RET]],0)</f>
        <v>0</v>
      </c>
      <c r="R2894" s="35">
        <f>Tabla1[[#This Row],[TASA 16]]*16%</f>
        <v>0</v>
      </c>
    </row>
    <row r="2895" spans="2:20" x14ac:dyDescent="0.25">
      <c r="B2895" t="str">
        <f>'[1]210 Y RFC'!A2895</f>
        <v>OOHR590123RR9</v>
      </c>
      <c r="C2895" t="str">
        <f>'[1]210 Y RFC'!B2895</f>
        <v>210-2892</v>
      </c>
      <c r="D2895" t="str">
        <f>'[1]210 Y RFC'!C2895</f>
        <v>OROZCO HERNANDEZ RIGOBERTO</v>
      </c>
      <c r="E2895" s="28">
        <f>SUMIFS(Tabla16[TASA 16],Tabla16[NUM],Tabla1[[#This Row],[CODIGO]])</f>
        <v>0</v>
      </c>
      <c r="F2895" s="28">
        <f>SUMIFS(Tabla16[TASA 0%],Tabla16[NUM],Tabla1[[#This Row],[CODIGO]])</f>
        <v>0</v>
      </c>
      <c r="G2895" s="28">
        <f>SUMIFS(Tabla16[[EXENTO ]],Tabla16[NUM],Tabla1[[#This Row],[CODIGO]])</f>
        <v>0</v>
      </c>
      <c r="H2895" s="28">
        <f>SUMIFS(Tabla16[IVA],Tabla16[NUM],Tabla1[[#This Row],[CODIGO]])</f>
        <v>0</v>
      </c>
      <c r="I2895" s="28">
        <f>SUMIFS(Tabla16[ISR RET.],Tabla16[NUM],Tabla1[[#This Row],[CODIGO]])</f>
        <v>0</v>
      </c>
      <c r="J2895" s="28">
        <f>SUMIFS(Tabla16[IVA RET.],Tabla16[NUM],Tabla1[[#This Row],[CODIGO]])</f>
        <v>0</v>
      </c>
      <c r="K2895" t="str">
        <f>FIXED(Tabla1[[#This Row],[TASA 16%]],0)</f>
        <v>0</v>
      </c>
      <c r="L2895" t="str">
        <f>FIXED(Tabla1[[#This Row],[TASA 0%]],0)</f>
        <v>0</v>
      </c>
      <c r="M2895" t="str">
        <f>FIXED(Tabla1[[#This Row],[TASA EXE.]],0)</f>
        <v>0</v>
      </c>
      <c r="N2895" t="str">
        <f>FIXED(Tabla1[[#This Row],[IVA]],0)</f>
        <v>0</v>
      </c>
      <c r="O2895" t="str">
        <f>FIXED(Tabla1[[#This Row],[ISR RET]],0)</f>
        <v>0</v>
      </c>
      <c r="P2895" t="str">
        <f>FIXED(Tabla1[[#This Row],[IVA RET]],0)</f>
        <v>0</v>
      </c>
      <c r="R2895" s="35">
        <f>Tabla1[[#This Row],[TASA 16]]*16%</f>
        <v>0</v>
      </c>
    </row>
    <row r="2896" spans="2:20" x14ac:dyDescent="0.25">
      <c r="B2896" t="str">
        <f>'[1]210 Y RFC'!A2896</f>
        <v>SCA920831JP8</v>
      </c>
      <c r="C2896" t="str">
        <f>'[1]210 Y RFC'!B2896</f>
        <v>210-2893</v>
      </c>
      <c r="D2896" t="str">
        <f>'[1]210 Y RFC'!C2896</f>
        <v>SERVICIO CASTILLO SA DE CV</v>
      </c>
      <c r="E2896" s="28">
        <f>SUMIFS(Tabla16[TASA 16],Tabla16[NUM],Tabla1[[#This Row],[CODIGO]])</f>
        <v>0</v>
      </c>
      <c r="F2896" s="28">
        <f>SUMIFS(Tabla16[TASA 0%],Tabla16[NUM],Tabla1[[#This Row],[CODIGO]])</f>
        <v>0</v>
      </c>
      <c r="G2896" s="28">
        <f>SUMIFS(Tabla16[[EXENTO ]],Tabla16[NUM],Tabla1[[#This Row],[CODIGO]])</f>
        <v>0</v>
      </c>
      <c r="H2896" s="28">
        <f>SUMIFS(Tabla16[IVA],Tabla16[NUM],Tabla1[[#This Row],[CODIGO]])</f>
        <v>0</v>
      </c>
      <c r="I2896" s="28">
        <f>SUMIFS(Tabla16[ISR RET.],Tabla16[NUM],Tabla1[[#This Row],[CODIGO]])</f>
        <v>0</v>
      </c>
      <c r="J2896" s="28">
        <f>SUMIFS(Tabla16[IVA RET.],Tabla16[NUM],Tabla1[[#This Row],[CODIGO]])</f>
        <v>0</v>
      </c>
      <c r="K2896" t="str">
        <f>FIXED(Tabla1[[#This Row],[TASA 16%]],0)</f>
        <v>0</v>
      </c>
      <c r="L2896" t="str">
        <f>FIXED(Tabla1[[#This Row],[TASA 0%]],0)</f>
        <v>0</v>
      </c>
      <c r="M2896" t="str">
        <f>FIXED(Tabla1[[#This Row],[TASA EXE.]],0)</f>
        <v>0</v>
      </c>
      <c r="N2896" t="str">
        <f>FIXED(Tabla1[[#This Row],[IVA]],0)</f>
        <v>0</v>
      </c>
      <c r="O2896" t="str">
        <f>FIXED(Tabla1[[#This Row],[ISR RET]],0)</f>
        <v>0</v>
      </c>
      <c r="P2896" t="str">
        <f>FIXED(Tabla1[[#This Row],[IVA RET]],0)</f>
        <v>0</v>
      </c>
      <c r="R2896" s="35">
        <f>Tabla1[[#This Row],[TASA 16]]*16%</f>
        <v>0</v>
      </c>
    </row>
    <row r="2897" spans="2:20" x14ac:dyDescent="0.25">
      <c r="B2897" t="str">
        <f>'[1]210 Y RFC'!A2897</f>
        <v>ROME960125Q65</v>
      </c>
      <c r="C2897" t="str">
        <f>'[1]210 Y RFC'!B2897</f>
        <v>210-2894</v>
      </c>
      <c r="D2897" t="str">
        <f>'[1]210 Y RFC'!C2897</f>
        <v>RODRIGUEZ MEDINA JOSE ENRIQUE</v>
      </c>
      <c r="E2897" s="28">
        <f>SUMIFS(Tabla16[TASA 16],Tabla16[NUM],Tabla1[[#This Row],[CODIGO]])</f>
        <v>154450</v>
      </c>
      <c r="F2897" s="28">
        <f>SUMIFS(Tabla16[TASA 0%],Tabla16[NUM],Tabla1[[#This Row],[CODIGO]])</f>
        <v>0</v>
      </c>
      <c r="G2897" s="28">
        <f>SUMIFS(Tabla16[[EXENTO ]],Tabla16[NUM],Tabla1[[#This Row],[CODIGO]])</f>
        <v>0</v>
      </c>
      <c r="H2897" s="28">
        <f>SUMIFS(Tabla16[IVA],Tabla16[NUM],Tabla1[[#This Row],[CODIGO]])</f>
        <v>24712</v>
      </c>
      <c r="I2897" s="28">
        <f>SUMIFS(Tabla16[ISR RET.],Tabla16[NUM],Tabla1[[#This Row],[CODIGO]])</f>
        <v>0</v>
      </c>
      <c r="J2897" s="28">
        <f>SUMIFS(Tabla16[IVA RET.],Tabla16[NUM],Tabla1[[#This Row],[CODIGO]])</f>
        <v>0</v>
      </c>
      <c r="K2897" t="str">
        <f>FIXED(Tabla1[[#This Row],[TASA 16%]],0)</f>
        <v>154,450</v>
      </c>
      <c r="L2897" t="str">
        <f>FIXED(Tabla1[[#This Row],[TASA 0%]],0)</f>
        <v>0</v>
      </c>
      <c r="M2897" t="str">
        <f>FIXED(Tabla1[[#This Row],[TASA EXE.]],0)</f>
        <v>0</v>
      </c>
      <c r="N2897" t="str">
        <f>FIXED(Tabla1[[#This Row],[IVA]],0)</f>
        <v>24,712</v>
      </c>
      <c r="O2897" t="str">
        <f>FIXED(Tabla1[[#This Row],[ISR RET]],0)</f>
        <v>0</v>
      </c>
      <c r="P2897" t="str">
        <f>FIXED(Tabla1[[#This Row],[IVA RET]],0)</f>
        <v>0</v>
      </c>
      <c r="R2897" s="35">
        <f>Tabla1[[#This Row],[TASA 16]]*16%</f>
        <v>24712</v>
      </c>
    </row>
    <row r="2898" spans="2:20" x14ac:dyDescent="0.25">
      <c r="B2898" t="str">
        <f>'[1]210 Y RFC'!A2898</f>
        <v>OORG670510FQ5</v>
      </c>
      <c r="C2898" t="str">
        <f>'[1]210 Y RFC'!B2898</f>
        <v>210-2895</v>
      </c>
      <c r="D2898" t="str">
        <f>'[1]210 Y RFC'!C2898</f>
        <v>OROZCO RUVALCABA GUILLERMINA</v>
      </c>
      <c r="E2898" s="28">
        <f>SUMIFS(Tabla16[TASA 16],Tabla16[NUM],Tabla1[[#This Row],[CODIGO]])</f>
        <v>0</v>
      </c>
      <c r="F2898" s="28">
        <f>SUMIFS(Tabla16[TASA 0%],Tabla16[NUM],Tabla1[[#This Row],[CODIGO]])</f>
        <v>0</v>
      </c>
      <c r="G2898" s="28">
        <f>SUMIFS(Tabla16[[EXENTO ]],Tabla16[NUM],Tabla1[[#This Row],[CODIGO]])</f>
        <v>0</v>
      </c>
      <c r="H2898" s="28">
        <f>SUMIFS(Tabla16[IVA],Tabla16[NUM],Tabla1[[#This Row],[CODIGO]])</f>
        <v>0</v>
      </c>
      <c r="I2898" s="28">
        <f>SUMIFS(Tabla16[ISR RET.],Tabla16[NUM],Tabla1[[#This Row],[CODIGO]])</f>
        <v>0</v>
      </c>
      <c r="J2898" s="28">
        <f>SUMIFS(Tabla16[IVA RET.],Tabla16[NUM],Tabla1[[#This Row],[CODIGO]])</f>
        <v>0</v>
      </c>
      <c r="K2898" t="str">
        <f>FIXED(Tabla1[[#This Row],[TASA 16%]],0)</f>
        <v>0</v>
      </c>
      <c r="L2898" t="str">
        <f>FIXED(Tabla1[[#This Row],[TASA 0%]],0)</f>
        <v>0</v>
      </c>
      <c r="M2898" t="str">
        <f>FIXED(Tabla1[[#This Row],[TASA EXE.]],0)</f>
        <v>0</v>
      </c>
      <c r="N2898" t="str">
        <f>FIXED(Tabla1[[#This Row],[IVA]],0)</f>
        <v>0</v>
      </c>
      <c r="O2898" t="str">
        <f>FIXED(Tabla1[[#This Row],[ISR RET]],0)</f>
        <v>0</v>
      </c>
      <c r="P2898" t="str">
        <f>FIXED(Tabla1[[#This Row],[IVA RET]],0)</f>
        <v>0</v>
      </c>
      <c r="R2898" s="35">
        <f>Tabla1[[#This Row],[TASA 16]]*16%</f>
        <v>0</v>
      </c>
    </row>
    <row r="2899" spans="2:20" x14ac:dyDescent="0.25">
      <c r="B2899" t="str">
        <f>'[1]210 Y RFC'!A2899</f>
        <v>HEAR530222H22</v>
      </c>
      <c r="C2899" t="str">
        <f>'[1]210 Y RFC'!B2899</f>
        <v>210-2896</v>
      </c>
      <c r="D2899" t="str">
        <f>'[1]210 Y RFC'!C2899</f>
        <v>HERNANDEZ ANGEL RAMON</v>
      </c>
      <c r="E2899" s="28">
        <f>SUMIFS(Tabla16[TASA 16],Tabla16[NUM],Tabla1[[#This Row],[CODIGO]])</f>
        <v>0</v>
      </c>
      <c r="F2899" s="28">
        <f>SUMIFS(Tabla16[TASA 0%],Tabla16[NUM],Tabla1[[#This Row],[CODIGO]])</f>
        <v>0</v>
      </c>
      <c r="G2899" s="28">
        <f>SUMIFS(Tabla16[[EXENTO ]],Tabla16[NUM],Tabla1[[#This Row],[CODIGO]])</f>
        <v>0</v>
      </c>
      <c r="H2899" s="28">
        <f>SUMIFS(Tabla16[IVA],Tabla16[NUM],Tabla1[[#This Row],[CODIGO]])</f>
        <v>0</v>
      </c>
      <c r="I2899" s="28">
        <f>SUMIFS(Tabla16[ISR RET.],Tabla16[NUM],Tabla1[[#This Row],[CODIGO]])</f>
        <v>0</v>
      </c>
      <c r="J2899" s="28">
        <f>SUMIFS(Tabla16[IVA RET.],Tabla16[NUM],Tabla1[[#This Row],[CODIGO]])</f>
        <v>0</v>
      </c>
      <c r="K2899" t="str">
        <f>FIXED(Tabla1[[#This Row],[TASA 16%]],0)</f>
        <v>0</v>
      </c>
      <c r="L2899" t="str">
        <f>FIXED(Tabla1[[#This Row],[TASA 0%]],0)</f>
        <v>0</v>
      </c>
      <c r="M2899" t="str">
        <f>FIXED(Tabla1[[#This Row],[TASA EXE.]],0)</f>
        <v>0</v>
      </c>
      <c r="N2899" t="str">
        <f>FIXED(Tabla1[[#This Row],[IVA]],0)</f>
        <v>0</v>
      </c>
      <c r="O2899" t="str">
        <f>FIXED(Tabla1[[#This Row],[ISR RET]],0)</f>
        <v>0</v>
      </c>
      <c r="P2899" t="str">
        <f>FIXED(Tabla1[[#This Row],[IVA RET]],0)</f>
        <v>0</v>
      </c>
      <c r="R2899" s="35">
        <f>Tabla1[[#This Row],[TASA 16]]*16%</f>
        <v>0</v>
      </c>
    </row>
    <row r="2900" spans="2:20" x14ac:dyDescent="0.25">
      <c r="B2900" t="str">
        <f>'[1]210 Y RFC'!A2900</f>
        <v>NZI1902252Q2</v>
      </c>
      <c r="C2900" t="str">
        <f>'[1]210 Y RFC'!B2900</f>
        <v>210-2897</v>
      </c>
      <c r="D2900" t="str">
        <f>'[1]210 Y RFC'!C2900</f>
        <v>NATURISTAS ZILOE SA DE CV</v>
      </c>
      <c r="E2900" s="28">
        <f>SUMIFS(Tabla16[TASA 16],Tabla16[NUM],Tabla1[[#This Row],[CODIGO]])</f>
        <v>8595</v>
      </c>
      <c r="F2900" s="28">
        <f>SUMIFS(Tabla16[TASA 0%],Tabla16[NUM],Tabla1[[#This Row],[CODIGO]])</f>
        <v>0</v>
      </c>
      <c r="G2900" s="28">
        <f>SUMIFS(Tabla16[[EXENTO ]],Tabla16[NUM],Tabla1[[#This Row],[CODIGO]])</f>
        <v>0</v>
      </c>
      <c r="H2900" s="28">
        <f>SUMIFS(Tabla16[IVA],Tabla16[NUM],Tabla1[[#This Row],[CODIGO]])</f>
        <v>1375.2</v>
      </c>
      <c r="I2900" s="28">
        <f>SUMIFS(Tabla16[ISR RET.],Tabla16[NUM],Tabla1[[#This Row],[CODIGO]])</f>
        <v>0</v>
      </c>
      <c r="J2900" s="28">
        <f>SUMIFS(Tabla16[IVA RET.],Tabla16[NUM],Tabla1[[#This Row],[CODIGO]])</f>
        <v>0</v>
      </c>
      <c r="K2900" t="str">
        <f>FIXED(Tabla1[[#This Row],[TASA 16%]],0)</f>
        <v>8,595</v>
      </c>
      <c r="L2900" t="str">
        <f>FIXED(Tabla1[[#This Row],[TASA 0%]],0)</f>
        <v>0</v>
      </c>
      <c r="M2900" t="str">
        <f>FIXED(Tabla1[[#This Row],[TASA EXE.]],0)</f>
        <v>0</v>
      </c>
      <c r="N2900" t="str">
        <f>FIXED(Tabla1[[#This Row],[IVA]],0)</f>
        <v>1,375</v>
      </c>
      <c r="O2900" t="str">
        <f>FIXED(Tabla1[[#This Row],[ISR RET]],0)</f>
        <v>0</v>
      </c>
      <c r="P2900" t="str">
        <f>FIXED(Tabla1[[#This Row],[IVA RET]],0)</f>
        <v>0</v>
      </c>
      <c r="R2900" s="35">
        <f>Tabla1[[#This Row],[TASA 16]]*16%</f>
        <v>1375.2</v>
      </c>
    </row>
    <row r="2901" spans="2:20" x14ac:dyDescent="0.25">
      <c r="B2901" t="str">
        <f>'[1]210 Y RFC'!A2901</f>
        <v>AIM180420JV7</v>
      </c>
      <c r="C2901" t="str">
        <f>'[1]210 Y RFC'!B2901</f>
        <v>210-2898</v>
      </c>
      <c r="D2901" t="str">
        <f>'[1]210 Y RFC'!C2901</f>
        <v>ARCHIVO INTERNACIONAL MARCARIO SAPI</v>
      </c>
      <c r="E2901" s="28">
        <f>SUMIFS(Tabla16[TASA 16],Tabla16[NUM],Tabla1[[#This Row],[CODIGO]])</f>
        <v>0</v>
      </c>
      <c r="F2901" s="28">
        <f>SUMIFS(Tabla16[TASA 0%],Tabla16[NUM],Tabla1[[#This Row],[CODIGO]])</f>
        <v>0</v>
      </c>
      <c r="G2901" s="28">
        <f>SUMIFS(Tabla16[[EXENTO ]],Tabla16[NUM],Tabla1[[#This Row],[CODIGO]])</f>
        <v>0</v>
      </c>
      <c r="H2901" s="28">
        <f>SUMIFS(Tabla16[IVA],Tabla16[NUM],Tabla1[[#This Row],[CODIGO]])</f>
        <v>0</v>
      </c>
      <c r="I2901" s="28">
        <f>SUMIFS(Tabla16[ISR RET.],Tabla16[NUM],Tabla1[[#This Row],[CODIGO]])</f>
        <v>0</v>
      </c>
      <c r="J2901" s="28">
        <f>SUMIFS(Tabla16[IVA RET.],Tabla16[NUM],Tabla1[[#This Row],[CODIGO]])</f>
        <v>0</v>
      </c>
      <c r="K2901" t="str">
        <f>FIXED(Tabla1[[#This Row],[TASA 16%]],0)</f>
        <v>0</v>
      </c>
      <c r="L2901" t="str">
        <f>FIXED(Tabla1[[#This Row],[TASA 0%]],0)</f>
        <v>0</v>
      </c>
      <c r="M2901" t="str">
        <f>FIXED(Tabla1[[#This Row],[TASA EXE.]],0)</f>
        <v>0</v>
      </c>
      <c r="N2901" t="str">
        <f>FIXED(Tabla1[[#This Row],[IVA]],0)</f>
        <v>0</v>
      </c>
      <c r="O2901" t="str">
        <f>FIXED(Tabla1[[#This Row],[ISR RET]],0)</f>
        <v>0</v>
      </c>
      <c r="P2901" t="str">
        <f>FIXED(Tabla1[[#This Row],[IVA RET]],0)</f>
        <v>0</v>
      </c>
      <c r="R2901" s="35">
        <f>Tabla1[[#This Row],[TASA 16]]*16%</f>
        <v>0</v>
      </c>
    </row>
    <row r="2902" spans="2:20" x14ac:dyDescent="0.25">
      <c r="B2902" t="str">
        <f>'[1]210 Y RFC'!A2902</f>
        <v>POGE920922743</v>
      </c>
      <c r="C2902" t="str">
        <f>'[1]210 Y RFC'!B2902</f>
        <v>210-2899</v>
      </c>
      <c r="D2902" t="str">
        <f>'[1]210 Y RFC'!C2902</f>
        <v>PONCE GOMEZ ELVIA MONTSERRAT</v>
      </c>
      <c r="E2902" s="28">
        <f>SUMIFS(Tabla16[TASA 16],Tabla16[NUM],Tabla1[[#This Row],[CODIGO]])</f>
        <v>0</v>
      </c>
      <c r="F2902" s="28">
        <f>SUMIFS(Tabla16[TASA 0%],Tabla16[NUM],Tabla1[[#This Row],[CODIGO]])</f>
        <v>134651.96</v>
      </c>
      <c r="G2902" s="28">
        <f>SUMIFS(Tabla16[[EXENTO ]],Tabla16[NUM],Tabla1[[#This Row],[CODIGO]])</f>
        <v>10772.259999999998</v>
      </c>
      <c r="H2902" s="28">
        <f>SUMIFS(Tabla16[IVA],Tabla16[NUM],Tabla1[[#This Row],[CODIGO]])</f>
        <v>0</v>
      </c>
      <c r="I2902" s="28">
        <f>SUMIFS(Tabla16[ISR RET.],Tabla16[NUM],Tabla1[[#This Row],[CODIGO]])</f>
        <v>0</v>
      </c>
      <c r="J2902" s="28">
        <f>SUMIFS(Tabla16[IVA RET.],Tabla16[NUM],Tabla1[[#This Row],[CODIGO]])</f>
        <v>0</v>
      </c>
      <c r="K2902" t="str">
        <f>FIXED(Tabla1[[#This Row],[TASA 16%]],0)</f>
        <v>0</v>
      </c>
      <c r="L2902" t="str">
        <f>FIXED(Tabla1[[#This Row],[TASA 0%]],0)</f>
        <v>134,652</v>
      </c>
      <c r="M2902" t="str">
        <f>FIXED(Tabla1[[#This Row],[TASA EXE.]],0)</f>
        <v>10,772</v>
      </c>
      <c r="N2902" t="str">
        <f>FIXED(Tabla1[[#This Row],[IVA]],0)</f>
        <v>0</v>
      </c>
      <c r="O2902" t="str">
        <f>FIXED(Tabla1[[#This Row],[ISR RET]],0)</f>
        <v>0</v>
      </c>
      <c r="P2902" t="str">
        <f>FIXED(Tabla1[[#This Row],[IVA RET]],0)</f>
        <v>0</v>
      </c>
      <c r="R2902" s="35">
        <f>Tabla1[[#This Row],[TASA 16]]*16%</f>
        <v>0</v>
      </c>
    </row>
    <row r="2903" spans="2:20" x14ac:dyDescent="0.25">
      <c r="B2903" t="str">
        <f>'[1]210 Y RFC'!A2903</f>
        <v>XEXX010101000</v>
      </c>
      <c r="C2903" t="str">
        <f>'[1]210 Y RFC'!B2903</f>
        <v>210-2900</v>
      </c>
      <c r="D2903" t="str">
        <f>'[1]210 Y RFC'!C2903</f>
        <v>PROVEEDOR EXTRANJERO</v>
      </c>
      <c r="E2903" s="28">
        <f>SUMIFS(Tabla16[TASA 16],Tabla16[NUM],Tabla1[[#This Row],[CODIGO]])</f>
        <v>0</v>
      </c>
      <c r="F2903" s="28">
        <f>SUMIFS(Tabla16[TASA 0%],Tabla16[NUM],Tabla1[[#This Row],[CODIGO]])</f>
        <v>0</v>
      </c>
      <c r="G2903" s="28">
        <f>SUMIFS(Tabla16[[EXENTO ]],Tabla16[NUM],Tabla1[[#This Row],[CODIGO]])</f>
        <v>0</v>
      </c>
      <c r="H2903" s="28">
        <f>SUMIFS(Tabla16[IVA],Tabla16[NUM],Tabla1[[#This Row],[CODIGO]])</f>
        <v>0</v>
      </c>
      <c r="I2903" s="28">
        <f>SUMIFS(Tabla16[ISR RET.],Tabla16[NUM],Tabla1[[#This Row],[CODIGO]])</f>
        <v>0</v>
      </c>
      <c r="J2903" s="28">
        <f>SUMIFS(Tabla16[IVA RET.],Tabla16[NUM],Tabla1[[#This Row],[CODIGO]])</f>
        <v>0</v>
      </c>
      <c r="K2903" t="str">
        <f>FIXED(Tabla1[[#This Row],[TASA 16%]],0)</f>
        <v>0</v>
      </c>
      <c r="L2903" t="str">
        <f>FIXED(Tabla1[[#This Row],[TASA 0%]],0)</f>
        <v>0</v>
      </c>
      <c r="M2903" t="str">
        <f>FIXED(Tabla1[[#This Row],[TASA EXE.]],0)</f>
        <v>0</v>
      </c>
      <c r="N2903" t="str">
        <f>FIXED(Tabla1[[#This Row],[IVA]],0)</f>
        <v>0</v>
      </c>
      <c r="O2903" t="str">
        <f>FIXED(Tabla1[[#This Row],[ISR RET]],0)</f>
        <v>0</v>
      </c>
      <c r="P2903" t="str">
        <f>FIXED(Tabla1[[#This Row],[IVA RET]],0)</f>
        <v>0</v>
      </c>
      <c r="R2903" s="35">
        <f>Tabla1[[#This Row],[TASA 16]]*16%</f>
        <v>0</v>
      </c>
    </row>
    <row r="2904" spans="2:20" x14ac:dyDescent="0.25">
      <c r="B2904" t="str">
        <f>'[1]210 Y RFC'!A2904</f>
        <v>MAPR760101PB6</v>
      </c>
      <c r="C2904" t="str">
        <f>'[1]210 Y RFC'!B2904</f>
        <v>210-2901</v>
      </c>
      <c r="D2904" t="str">
        <f>'[1]210 Y RFC'!C2904</f>
        <v>MARTIN PADILLA RAMIRO</v>
      </c>
      <c r="E2904" s="28">
        <f>SUMIFS(Tabla16[TASA 16],Tabla16[NUM],Tabla1[[#This Row],[CODIGO]])</f>
        <v>0</v>
      </c>
      <c r="F2904" s="28">
        <f>SUMIFS(Tabla16[TASA 0%],Tabla16[NUM],Tabla1[[#This Row],[CODIGO]])</f>
        <v>0</v>
      </c>
      <c r="G2904" s="28">
        <f>SUMIFS(Tabla16[[EXENTO ]],Tabla16[NUM],Tabla1[[#This Row],[CODIGO]])</f>
        <v>0</v>
      </c>
      <c r="H2904" s="28">
        <f>SUMIFS(Tabla16[IVA],Tabla16[NUM],Tabla1[[#This Row],[CODIGO]])</f>
        <v>0</v>
      </c>
      <c r="I2904" s="28">
        <f>SUMIFS(Tabla16[ISR RET.],Tabla16[NUM],Tabla1[[#This Row],[CODIGO]])</f>
        <v>0</v>
      </c>
      <c r="J2904" s="28">
        <f>SUMIFS(Tabla16[IVA RET.],Tabla16[NUM],Tabla1[[#This Row],[CODIGO]])</f>
        <v>0</v>
      </c>
      <c r="K2904" t="str">
        <f>FIXED(Tabla1[[#This Row],[TASA 16%]],0)</f>
        <v>0</v>
      </c>
      <c r="L2904" t="str">
        <f>FIXED(Tabla1[[#This Row],[TASA 0%]],0)</f>
        <v>0</v>
      </c>
      <c r="M2904" t="str">
        <f>FIXED(Tabla1[[#This Row],[TASA EXE.]],0)</f>
        <v>0</v>
      </c>
      <c r="N2904" t="str">
        <f>FIXED(Tabla1[[#This Row],[IVA]],0)</f>
        <v>0</v>
      </c>
      <c r="O2904" t="str">
        <f>FIXED(Tabla1[[#This Row],[ISR RET]],0)</f>
        <v>0</v>
      </c>
      <c r="P2904" t="str">
        <f>FIXED(Tabla1[[#This Row],[IVA RET]],0)</f>
        <v>0</v>
      </c>
      <c r="R2904" s="35">
        <f>Tabla1[[#This Row],[TASA 16]]*16%</f>
        <v>0</v>
      </c>
    </row>
    <row r="2905" spans="2:20" x14ac:dyDescent="0.25">
      <c r="B2905" t="str">
        <f>'[1]210 Y RFC'!A2905</f>
        <v>MAER890924JQ2</v>
      </c>
      <c r="C2905" t="str">
        <f>'[1]210 Y RFC'!B2905</f>
        <v>210-2902</v>
      </c>
      <c r="D2905" t="str">
        <f>'[1]210 Y RFC'!C2905</f>
        <v>MARGARITO ESTRADA ROBERTO</v>
      </c>
      <c r="E2905" s="28">
        <f>SUMIFS(Tabla16[TASA 16],Tabla16[NUM],Tabla1[[#This Row],[CODIGO]])</f>
        <v>0</v>
      </c>
      <c r="F2905" s="28">
        <f>SUMIFS(Tabla16[TASA 0%],Tabla16[NUM],Tabla1[[#This Row],[CODIGO]])</f>
        <v>0</v>
      </c>
      <c r="G2905" s="28">
        <f>SUMIFS(Tabla16[[EXENTO ]],Tabla16[NUM],Tabla1[[#This Row],[CODIGO]])</f>
        <v>0</v>
      </c>
      <c r="H2905" s="28">
        <f>SUMIFS(Tabla16[IVA],Tabla16[NUM],Tabla1[[#This Row],[CODIGO]])</f>
        <v>0</v>
      </c>
      <c r="I2905" s="28">
        <f>SUMIFS(Tabla16[ISR RET.],Tabla16[NUM],Tabla1[[#This Row],[CODIGO]])</f>
        <v>0</v>
      </c>
      <c r="J2905" s="28">
        <f>SUMIFS(Tabla16[IVA RET.],Tabla16[NUM],Tabla1[[#This Row],[CODIGO]])</f>
        <v>0</v>
      </c>
      <c r="K2905" t="str">
        <f>FIXED(Tabla1[[#This Row],[TASA 16%]],0)</f>
        <v>0</v>
      </c>
      <c r="L2905" t="str">
        <f>FIXED(Tabla1[[#This Row],[TASA 0%]],0)</f>
        <v>0</v>
      </c>
      <c r="M2905" t="str">
        <f>FIXED(Tabla1[[#This Row],[TASA EXE.]],0)</f>
        <v>0</v>
      </c>
      <c r="N2905" t="str">
        <f>FIXED(Tabla1[[#This Row],[IVA]],0)</f>
        <v>0</v>
      </c>
      <c r="O2905" t="str">
        <f>FIXED(Tabla1[[#This Row],[ISR RET]],0)</f>
        <v>0</v>
      </c>
      <c r="P2905" t="str">
        <f>FIXED(Tabla1[[#This Row],[IVA RET]],0)</f>
        <v>0</v>
      </c>
      <c r="R2905" s="35">
        <f>Tabla1[[#This Row],[TASA 16]]*16%</f>
        <v>0</v>
      </c>
    </row>
    <row r="2906" spans="2:20" x14ac:dyDescent="0.25">
      <c r="B2906" t="str">
        <f>'[1]210 Y RFC'!A2906</f>
        <v>ABA960625AC7</v>
      </c>
      <c r="C2906" t="str">
        <f>'[1]210 Y RFC'!B2906</f>
        <v>210-2903</v>
      </c>
      <c r="D2906" t="str">
        <f>'[1]210 Y RFC'!C2906</f>
        <v>ARROCERA DEL BAJIO SA DE CV</v>
      </c>
      <c r="E2906" s="28">
        <f>SUMIFS(Tabla16[TASA 16],Tabla16[NUM],Tabla1[[#This Row],[CODIGO]])</f>
        <v>0</v>
      </c>
      <c r="F2906" s="28">
        <f>SUMIFS(Tabla16[TASA 0%],Tabla16[NUM],Tabla1[[#This Row],[CODIGO]])</f>
        <v>156897.65</v>
      </c>
      <c r="G2906" s="28">
        <f>SUMIFS(Tabla16[[EXENTO ]],Tabla16[NUM],Tabla1[[#This Row],[CODIGO]])</f>
        <v>0</v>
      </c>
      <c r="H2906" s="28">
        <f>SUMIFS(Tabla16[IVA],Tabla16[NUM],Tabla1[[#This Row],[CODIGO]])</f>
        <v>0</v>
      </c>
      <c r="I2906" s="28">
        <f>SUMIFS(Tabla16[ISR RET.],Tabla16[NUM],Tabla1[[#This Row],[CODIGO]])</f>
        <v>0</v>
      </c>
      <c r="J2906" s="28">
        <f>SUMIFS(Tabla16[IVA RET.],Tabla16[NUM],Tabla1[[#This Row],[CODIGO]])</f>
        <v>0</v>
      </c>
      <c r="K2906" t="str">
        <f>FIXED(Tabla1[[#This Row],[TASA 16%]],0)</f>
        <v>0</v>
      </c>
      <c r="L2906" t="str">
        <f>FIXED(Tabla1[[#This Row],[TASA 0%]],0)</f>
        <v>156,898</v>
      </c>
      <c r="M2906" t="str">
        <f>FIXED(Tabla1[[#This Row],[TASA EXE.]],0)</f>
        <v>0</v>
      </c>
      <c r="N2906" t="str">
        <f>FIXED(Tabla1[[#This Row],[IVA]],0)</f>
        <v>0</v>
      </c>
      <c r="O2906" t="str">
        <f>FIXED(Tabla1[[#This Row],[ISR RET]],0)</f>
        <v>0</v>
      </c>
      <c r="P2906" t="str">
        <f>FIXED(Tabla1[[#This Row],[IVA RET]],0)</f>
        <v>0</v>
      </c>
      <c r="R2906" s="35">
        <f>Tabla1[[#This Row],[TASA 16]]*16%</f>
        <v>0</v>
      </c>
    </row>
    <row r="2907" spans="2:20" x14ac:dyDescent="0.25">
      <c r="B2907" t="str">
        <f>'[1]210 Y RFC'!A2907</f>
        <v>NAIR741105580</v>
      </c>
      <c r="C2907" t="str">
        <f>'[1]210 Y RFC'!B2907</f>
        <v>210-2904</v>
      </c>
      <c r="D2907" t="str">
        <f>'[1]210 Y RFC'!C2907</f>
        <v>NAVARRO IÑIGUEZ RAUL</v>
      </c>
      <c r="E2907" s="28">
        <f>SUMIFS(Tabla16[TASA 16],Tabla16[NUM],Tabla1[[#This Row],[CODIGO]])</f>
        <v>0</v>
      </c>
      <c r="F2907" s="28">
        <f>SUMIFS(Tabla16[TASA 0%],Tabla16[NUM],Tabla1[[#This Row],[CODIGO]])</f>
        <v>0</v>
      </c>
      <c r="G2907" s="28">
        <f>SUMIFS(Tabla16[[EXENTO ]],Tabla16[NUM],Tabla1[[#This Row],[CODIGO]])</f>
        <v>0</v>
      </c>
      <c r="H2907" s="28">
        <f>SUMIFS(Tabla16[IVA],Tabla16[NUM],Tabla1[[#This Row],[CODIGO]])</f>
        <v>0</v>
      </c>
      <c r="I2907" s="28">
        <f>SUMIFS(Tabla16[ISR RET.],Tabla16[NUM],Tabla1[[#This Row],[CODIGO]])</f>
        <v>0</v>
      </c>
      <c r="J2907" s="28">
        <f>SUMIFS(Tabla16[IVA RET.],Tabla16[NUM],Tabla1[[#This Row],[CODIGO]])</f>
        <v>0</v>
      </c>
      <c r="K2907" t="str">
        <f>FIXED(Tabla1[[#This Row],[TASA 16%]],0)</f>
        <v>0</v>
      </c>
      <c r="L2907" t="str">
        <f>FIXED(Tabla1[[#This Row],[TASA 0%]],0)</f>
        <v>0</v>
      </c>
      <c r="M2907" t="str">
        <f>FIXED(Tabla1[[#This Row],[TASA EXE.]],0)</f>
        <v>0</v>
      </c>
      <c r="N2907" t="str">
        <f>FIXED(Tabla1[[#This Row],[IVA]],0)</f>
        <v>0</v>
      </c>
      <c r="O2907" t="str">
        <f>FIXED(Tabla1[[#This Row],[ISR RET]],0)</f>
        <v>0</v>
      </c>
      <c r="P2907" t="str">
        <f>FIXED(Tabla1[[#This Row],[IVA RET]],0)</f>
        <v>0</v>
      </c>
      <c r="R2907" s="35">
        <f>Tabla1[[#This Row],[TASA 16]]*16%</f>
        <v>0</v>
      </c>
    </row>
    <row r="2908" spans="2:20" x14ac:dyDescent="0.25">
      <c r="B2908" t="str">
        <f>'[1]210 Y RFC'!A2908</f>
        <v>SHN571001I66</v>
      </c>
      <c r="C2908" t="str">
        <f>'[1]210 Y RFC'!B2908</f>
        <v>210-2905</v>
      </c>
      <c r="D2908" t="str">
        <f>'[1]210 Y RFC'!C2908</f>
        <v>SCHETTINO HERMANOS S DE RL DE CV</v>
      </c>
      <c r="E2908" s="28">
        <f>SUMIFS(Tabla16[TASA 16],Tabla16[NUM],Tabla1[[#This Row],[CODIGO]])</f>
        <v>0</v>
      </c>
      <c r="F2908" s="28">
        <f>SUMIFS(Tabla16[TASA 0%],Tabla16[NUM],Tabla1[[#This Row],[CODIGO]])</f>
        <v>42641.760000000002</v>
      </c>
      <c r="G2908" s="28">
        <f>SUMIFS(Tabla16[[EXENTO ]],Tabla16[NUM],Tabla1[[#This Row],[CODIGO]])</f>
        <v>0</v>
      </c>
      <c r="H2908" s="28">
        <f>SUMIFS(Tabla16[IVA],Tabla16[NUM],Tabla1[[#This Row],[CODIGO]])</f>
        <v>0</v>
      </c>
      <c r="I2908" s="28">
        <f>SUMIFS(Tabla16[ISR RET.],Tabla16[NUM],Tabla1[[#This Row],[CODIGO]])</f>
        <v>0</v>
      </c>
      <c r="J2908" s="28">
        <f>SUMIFS(Tabla16[IVA RET.],Tabla16[NUM],Tabla1[[#This Row],[CODIGO]])</f>
        <v>0</v>
      </c>
      <c r="K2908" t="str">
        <f>FIXED(Tabla1[[#This Row],[TASA 16%]],0)</f>
        <v>0</v>
      </c>
      <c r="L2908" t="str">
        <f>FIXED(Tabla1[[#This Row],[TASA 0%]],0)</f>
        <v>42,642</v>
      </c>
      <c r="M2908" t="str">
        <f>FIXED(Tabla1[[#This Row],[TASA EXE.]],0)</f>
        <v>0</v>
      </c>
      <c r="N2908" t="str">
        <f>FIXED(Tabla1[[#This Row],[IVA]],0)</f>
        <v>0</v>
      </c>
      <c r="O2908" t="str">
        <f>FIXED(Tabla1[[#This Row],[ISR RET]],0)</f>
        <v>0</v>
      </c>
      <c r="P2908" t="str">
        <f>FIXED(Tabla1[[#This Row],[IVA RET]],0)</f>
        <v>0</v>
      </c>
      <c r="R2908" s="35">
        <f>Tabla1[[#This Row],[TASA 16]]*16%</f>
        <v>0</v>
      </c>
      <c r="T2908" s="67"/>
    </row>
    <row r="2909" spans="2:20" x14ac:dyDescent="0.25">
      <c r="B2909" t="str">
        <f>'[1]210 Y RFC'!A2909</f>
        <v>TRO070301RL3</v>
      </c>
      <c r="C2909" t="str">
        <f>'[1]210 Y RFC'!B2909</f>
        <v>210-2906</v>
      </c>
      <c r="D2909" t="str">
        <f>'[1]210 Y RFC'!C2909</f>
        <v>TRANSPORTES RUTA OCCIDENTE SA DE CV</v>
      </c>
      <c r="E2909" s="28">
        <f>SUMIFS(Tabla16[TASA 16],Tabla16[NUM],Tabla1[[#This Row],[CODIGO]])</f>
        <v>112819.875</v>
      </c>
      <c r="F2909" s="28">
        <f>SUMIFS(Tabla16[TASA 0%],Tabla16[NUM],Tabla1[[#This Row],[CODIGO]])</f>
        <v>4.5000000005529728E-2</v>
      </c>
      <c r="G2909" s="28">
        <f>SUMIFS(Tabla16[[EXENTO ]],Tabla16[NUM],Tabla1[[#This Row],[CODIGO]])</f>
        <v>0</v>
      </c>
      <c r="H2909" s="28">
        <f>SUMIFS(Tabla16[IVA],Tabla16[NUM],Tabla1[[#This Row],[CODIGO]])</f>
        <v>18051.18</v>
      </c>
      <c r="I2909" s="28">
        <f>SUMIFS(Tabla16[ISR RET.],Tabla16[NUM],Tabla1[[#This Row],[CODIGO]])</f>
        <v>0</v>
      </c>
      <c r="J2909" s="28">
        <f>SUMIFS(Tabla16[IVA RET.],Tabla16[NUM],Tabla1[[#This Row],[CODIGO]])</f>
        <v>0</v>
      </c>
      <c r="K2909" t="str">
        <f>FIXED(Tabla1[[#This Row],[TASA 16%]],0)</f>
        <v>112,820</v>
      </c>
      <c r="L2909" t="str">
        <f>FIXED(Tabla1[[#This Row],[TASA 0%]],0)</f>
        <v>0</v>
      </c>
      <c r="M2909" t="str">
        <f>FIXED(Tabla1[[#This Row],[TASA EXE.]],0)</f>
        <v>0</v>
      </c>
      <c r="N2909" t="str">
        <f>FIXED(Tabla1[[#This Row],[IVA]],0)</f>
        <v>18,051</v>
      </c>
      <c r="O2909" t="str">
        <f>FIXED(Tabla1[[#This Row],[ISR RET]],0)</f>
        <v>0</v>
      </c>
      <c r="P2909" t="str">
        <f>FIXED(Tabla1[[#This Row],[IVA RET]],0)</f>
        <v>0</v>
      </c>
      <c r="R2909" s="35">
        <f>Tabla1[[#This Row],[TASA 16]]*16%</f>
        <v>18051.2</v>
      </c>
    </row>
    <row r="2910" spans="2:20" x14ac:dyDescent="0.25">
      <c r="B2910" t="str">
        <f>'[1]210 Y RFC'!A2910</f>
        <v>MOHL740608KV6</v>
      </c>
      <c r="C2910" t="str">
        <f>'[1]210 Y RFC'!B2910</f>
        <v>210-2907</v>
      </c>
      <c r="D2910" t="str">
        <f>'[1]210 Y RFC'!C2910</f>
        <v>MORA HUERTA JOSE LUIS</v>
      </c>
      <c r="E2910" s="28">
        <f>SUMIFS(Tabla16[TASA 16],Tabla16[NUM],Tabla1[[#This Row],[CODIGO]])</f>
        <v>0</v>
      </c>
      <c r="F2910" s="28">
        <f>SUMIFS(Tabla16[TASA 0%],Tabla16[NUM],Tabla1[[#This Row],[CODIGO]])</f>
        <v>0</v>
      </c>
      <c r="G2910" s="28">
        <f>SUMIFS(Tabla16[[EXENTO ]],Tabla16[NUM],Tabla1[[#This Row],[CODIGO]])</f>
        <v>0</v>
      </c>
      <c r="H2910" s="28">
        <f>SUMIFS(Tabla16[IVA],Tabla16[NUM],Tabla1[[#This Row],[CODIGO]])</f>
        <v>0</v>
      </c>
      <c r="I2910" s="28">
        <f>SUMIFS(Tabla16[ISR RET.],Tabla16[NUM],Tabla1[[#This Row],[CODIGO]])</f>
        <v>0</v>
      </c>
      <c r="J2910" s="28">
        <f>SUMIFS(Tabla16[IVA RET.],Tabla16[NUM],Tabla1[[#This Row],[CODIGO]])</f>
        <v>0</v>
      </c>
      <c r="K2910" t="str">
        <f>FIXED(Tabla1[[#This Row],[TASA 16%]],0)</f>
        <v>0</v>
      </c>
      <c r="L2910" t="str">
        <f>FIXED(Tabla1[[#This Row],[TASA 0%]],0)</f>
        <v>0</v>
      </c>
      <c r="M2910" t="str">
        <f>FIXED(Tabla1[[#This Row],[TASA EXE.]],0)</f>
        <v>0</v>
      </c>
      <c r="N2910" t="str">
        <f>FIXED(Tabla1[[#This Row],[IVA]],0)</f>
        <v>0</v>
      </c>
      <c r="O2910" t="str">
        <f>FIXED(Tabla1[[#This Row],[ISR RET]],0)</f>
        <v>0</v>
      </c>
      <c r="P2910" t="str">
        <f>FIXED(Tabla1[[#This Row],[IVA RET]],0)</f>
        <v>0</v>
      </c>
      <c r="R2910" s="35">
        <f>Tabla1[[#This Row],[TASA 16]]*16%</f>
        <v>0</v>
      </c>
    </row>
    <row r="2911" spans="2:20" x14ac:dyDescent="0.25">
      <c r="B2911" t="str">
        <f>'[1]210 Y RFC'!A2911</f>
        <v>RIGR900720NZA</v>
      </c>
      <c r="C2911" t="str">
        <f>'[1]210 Y RFC'!B2911</f>
        <v>210-2908</v>
      </c>
      <c r="D2911" t="str">
        <f>'[1]210 Y RFC'!C2911</f>
        <v>RIVAS GOMEZ RUBEN ALEJANDRO</v>
      </c>
      <c r="E2911" s="28">
        <f>SUMIFS(Tabla16[TASA 16],Tabla16[NUM],Tabla1[[#This Row],[CODIGO]])</f>
        <v>0</v>
      </c>
      <c r="F2911" s="28">
        <f>SUMIFS(Tabla16[TASA 0%],Tabla16[NUM],Tabla1[[#This Row],[CODIGO]])</f>
        <v>0</v>
      </c>
      <c r="G2911" s="28">
        <f>SUMIFS(Tabla16[[EXENTO ]],Tabla16[NUM],Tabla1[[#This Row],[CODIGO]])</f>
        <v>0</v>
      </c>
      <c r="H2911" s="28">
        <f>SUMIFS(Tabla16[IVA],Tabla16[NUM],Tabla1[[#This Row],[CODIGO]])</f>
        <v>0</v>
      </c>
      <c r="I2911" s="28">
        <f>SUMIFS(Tabla16[ISR RET.],Tabla16[NUM],Tabla1[[#This Row],[CODIGO]])</f>
        <v>0</v>
      </c>
      <c r="J2911" s="28">
        <f>SUMIFS(Tabla16[IVA RET.],Tabla16[NUM],Tabla1[[#This Row],[CODIGO]])</f>
        <v>0</v>
      </c>
      <c r="K2911" t="str">
        <f>FIXED(Tabla1[[#This Row],[TASA 16%]],0)</f>
        <v>0</v>
      </c>
      <c r="L2911" t="str">
        <f>FIXED(Tabla1[[#This Row],[TASA 0%]],0)</f>
        <v>0</v>
      </c>
      <c r="M2911" t="str">
        <f>FIXED(Tabla1[[#This Row],[TASA EXE.]],0)</f>
        <v>0</v>
      </c>
      <c r="N2911" t="str">
        <f>FIXED(Tabla1[[#This Row],[IVA]],0)</f>
        <v>0</v>
      </c>
      <c r="O2911" t="str">
        <f>FIXED(Tabla1[[#This Row],[ISR RET]],0)</f>
        <v>0</v>
      </c>
      <c r="P2911" t="str">
        <f>FIXED(Tabla1[[#This Row],[IVA RET]],0)</f>
        <v>0</v>
      </c>
      <c r="R2911" s="35">
        <f>Tabla1[[#This Row],[TASA 16]]*16%</f>
        <v>0</v>
      </c>
    </row>
    <row r="2912" spans="2:20" x14ac:dyDescent="0.25">
      <c r="B2912" t="str">
        <f>'[1]210 Y RFC'!A2912</f>
        <v>VICG850618Q32</v>
      </c>
      <c r="C2912" t="str">
        <f>'[1]210 Y RFC'!B2912</f>
        <v>210-2909</v>
      </c>
      <c r="D2912" t="str">
        <f>'[1]210 Y RFC'!C2912</f>
        <v>VILLARRUEL CORONADO JOSE GUADALUPE</v>
      </c>
      <c r="E2912" s="28">
        <f>SUMIFS(Tabla16[TASA 16],Tabla16[NUM],Tabla1[[#This Row],[CODIGO]])</f>
        <v>0</v>
      </c>
      <c r="F2912" s="28">
        <f>SUMIFS(Tabla16[TASA 0%],Tabla16[NUM],Tabla1[[#This Row],[CODIGO]])</f>
        <v>0</v>
      </c>
      <c r="G2912" s="28">
        <f>SUMIFS(Tabla16[[EXENTO ]],Tabla16[NUM],Tabla1[[#This Row],[CODIGO]])</f>
        <v>0</v>
      </c>
      <c r="H2912" s="28">
        <f>SUMIFS(Tabla16[IVA],Tabla16[NUM],Tabla1[[#This Row],[CODIGO]])</f>
        <v>0</v>
      </c>
      <c r="I2912" s="28">
        <f>SUMIFS(Tabla16[ISR RET.],Tabla16[NUM],Tabla1[[#This Row],[CODIGO]])</f>
        <v>0</v>
      </c>
      <c r="J2912" s="28">
        <f>SUMIFS(Tabla16[IVA RET.],Tabla16[NUM],Tabla1[[#This Row],[CODIGO]])</f>
        <v>0</v>
      </c>
      <c r="K2912" t="str">
        <f>FIXED(Tabla1[[#This Row],[TASA 16%]],0)</f>
        <v>0</v>
      </c>
      <c r="L2912" t="str">
        <f>FIXED(Tabla1[[#This Row],[TASA 0%]],0)</f>
        <v>0</v>
      </c>
      <c r="M2912" t="str">
        <f>FIXED(Tabla1[[#This Row],[TASA EXE.]],0)</f>
        <v>0</v>
      </c>
      <c r="N2912" t="str">
        <f>FIXED(Tabla1[[#This Row],[IVA]],0)</f>
        <v>0</v>
      </c>
      <c r="O2912" t="str">
        <f>FIXED(Tabla1[[#This Row],[ISR RET]],0)</f>
        <v>0</v>
      </c>
      <c r="P2912" t="str">
        <f>FIXED(Tabla1[[#This Row],[IVA RET]],0)</f>
        <v>0</v>
      </c>
      <c r="R2912" s="35">
        <f>Tabla1[[#This Row],[TASA 16]]*16%</f>
        <v>0</v>
      </c>
    </row>
    <row r="2913" spans="2:20" x14ac:dyDescent="0.25">
      <c r="B2913" t="str">
        <f>'[1]210 Y RFC'!A2913</f>
        <v>VAJG000128QK4</v>
      </c>
      <c r="C2913" t="str">
        <f>'[1]210 Y RFC'!B2913</f>
        <v>210-2910</v>
      </c>
      <c r="D2913" t="str">
        <f>'[1]210 Y RFC'!C2913</f>
        <v>VAZQUEZ JAUREGUI GERARDO DE JESUS</v>
      </c>
      <c r="E2913" s="28">
        <f>SUMIFS(Tabla16[TASA 16],Tabla16[NUM],Tabla1[[#This Row],[CODIGO]])</f>
        <v>0</v>
      </c>
      <c r="F2913" s="28">
        <f>SUMIFS(Tabla16[TASA 0%],Tabla16[NUM],Tabla1[[#This Row],[CODIGO]])</f>
        <v>0</v>
      </c>
      <c r="G2913" s="28">
        <f>SUMIFS(Tabla16[[EXENTO ]],Tabla16[NUM],Tabla1[[#This Row],[CODIGO]])</f>
        <v>0</v>
      </c>
      <c r="H2913" s="28">
        <f>SUMIFS(Tabla16[IVA],Tabla16[NUM],Tabla1[[#This Row],[CODIGO]])</f>
        <v>0</v>
      </c>
      <c r="I2913" s="28">
        <f>SUMIFS(Tabla16[ISR RET.],Tabla16[NUM],Tabla1[[#This Row],[CODIGO]])</f>
        <v>0</v>
      </c>
      <c r="J2913" s="28">
        <f>SUMIFS(Tabla16[IVA RET.],Tabla16[NUM],Tabla1[[#This Row],[CODIGO]])</f>
        <v>0</v>
      </c>
      <c r="K2913" t="str">
        <f>FIXED(Tabla1[[#This Row],[TASA 16%]],0)</f>
        <v>0</v>
      </c>
      <c r="L2913" t="str">
        <f>FIXED(Tabla1[[#This Row],[TASA 0%]],0)</f>
        <v>0</v>
      </c>
      <c r="M2913" t="str">
        <f>FIXED(Tabla1[[#This Row],[TASA EXE.]],0)</f>
        <v>0</v>
      </c>
      <c r="N2913" t="str">
        <f>FIXED(Tabla1[[#This Row],[IVA]],0)</f>
        <v>0</v>
      </c>
      <c r="O2913" t="str">
        <f>FIXED(Tabla1[[#This Row],[ISR RET]],0)</f>
        <v>0</v>
      </c>
      <c r="P2913" t="str">
        <f>FIXED(Tabla1[[#This Row],[IVA RET]],0)</f>
        <v>0</v>
      </c>
      <c r="R2913" s="35">
        <f>Tabla1[[#This Row],[TASA 16]]*16%</f>
        <v>0</v>
      </c>
    </row>
    <row r="2914" spans="2:20" x14ac:dyDescent="0.25">
      <c r="B2914" t="str">
        <f>'[1]210 Y RFC'!A2914</f>
        <v>GBL180529P28</v>
      </c>
      <c r="C2914" t="str">
        <f>'[1]210 Y RFC'!B2914</f>
        <v>210-2911</v>
      </c>
      <c r="D2914" t="str">
        <f>'[1]210 Y RFC'!C2914</f>
        <v>GRUPO BLANCGENEM SA DE CV</v>
      </c>
      <c r="E2914" s="28">
        <f>SUMIFS(Tabla16[TASA 16],Tabla16[NUM],Tabla1[[#This Row],[CODIGO]])</f>
        <v>0</v>
      </c>
      <c r="F2914" s="28">
        <f>SUMIFS(Tabla16[TASA 0%],Tabla16[NUM],Tabla1[[#This Row],[CODIGO]])</f>
        <v>0</v>
      </c>
      <c r="G2914" s="28">
        <f>SUMIFS(Tabla16[[EXENTO ]],Tabla16[NUM],Tabla1[[#This Row],[CODIGO]])</f>
        <v>0</v>
      </c>
      <c r="H2914" s="28">
        <f>SUMIFS(Tabla16[IVA],Tabla16[NUM],Tabla1[[#This Row],[CODIGO]])</f>
        <v>0</v>
      </c>
      <c r="I2914" s="28">
        <f>SUMIFS(Tabla16[ISR RET.],Tabla16[NUM],Tabla1[[#This Row],[CODIGO]])</f>
        <v>0</v>
      </c>
      <c r="J2914" s="28">
        <f>SUMIFS(Tabla16[IVA RET.],Tabla16[NUM],Tabla1[[#This Row],[CODIGO]])</f>
        <v>0</v>
      </c>
      <c r="K2914" t="str">
        <f>FIXED(Tabla1[[#This Row],[TASA 16%]],0)</f>
        <v>0</v>
      </c>
      <c r="L2914" t="str">
        <f>FIXED(Tabla1[[#This Row],[TASA 0%]],0)</f>
        <v>0</v>
      </c>
      <c r="M2914" t="str">
        <f>FIXED(Tabla1[[#This Row],[TASA EXE.]],0)</f>
        <v>0</v>
      </c>
      <c r="N2914" t="str">
        <f>FIXED(Tabla1[[#This Row],[IVA]],0)</f>
        <v>0</v>
      </c>
      <c r="O2914" t="str">
        <f>FIXED(Tabla1[[#This Row],[ISR RET]],0)</f>
        <v>0</v>
      </c>
      <c r="P2914" t="str">
        <f>FIXED(Tabla1[[#This Row],[IVA RET]],0)</f>
        <v>0</v>
      </c>
      <c r="R2914" s="35">
        <f>Tabla1[[#This Row],[TASA 16]]*16%</f>
        <v>0</v>
      </c>
      <c r="T2914" s="67"/>
    </row>
    <row r="2915" spans="2:20" x14ac:dyDescent="0.25">
      <c r="B2915" t="str">
        <f>'[1]210 Y RFC'!A2915</f>
        <v>THE791105HP2</v>
      </c>
      <c r="C2915" t="str">
        <f>'[1]210 Y RFC'!B2915</f>
        <v>210-2912</v>
      </c>
      <c r="D2915" t="str">
        <f>'[1]210 Y RFC'!C2915</f>
        <v>TRUPER SA DE CV</v>
      </c>
      <c r="E2915" s="28">
        <f>SUMIFS(Tabla16[TASA 16],Tabla16[NUM],Tabla1[[#This Row],[CODIGO]])</f>
        <v>111666.4375</v>
      </c>
      <c r="F2915" s="28">
        <f>SUMIFS(Tabla16[TASA 0%],Tabla16[NUM],Tabla1[[#This Row],[CODIGO]])</f>
        <v>1.2499999995270628E-2</v>
      </c>
      <c r="G2915" s="28">
        <f>SUMIFS(Tabla16[[EXENTO ]],Tabla16[NUM],Tabla1[[#This Row],[CODIGO]])</f>
        <v>0</v>
      </c>
      <c r="H2915" s="28">
        <f>SUMIFS(Tabla16[IVA],Tabla16[NUM],Tabla1[[#This Row],[CODIGO]])</f>
        <v>17866.629999999997</v>
      </c>
      <c r="I2915" s="28">
        <f>SUMIFS(Tabla16[ISR RET.],Tabla16[NUM],Tabla1[[#This Row],[CODIGO]])</f>
        <v>0</v>
      </c>
      <c r="J2915" s="28">
        <f>SUMIFS(Tabla16[IVA RET.],Tabla16[NUM],Tabla1[[#This Row],[CODIGO]])</f>
        <v>0</v>
      </c>
      <c r="K2915" t="str">
        <f>FIXED(Tabla1[[#This Row],[TASA 16%]],0)</f>
        <v>111,666</v>
      </c>
      <c r="L2915" t="str">
        <f>FIXED(Tabla1[[#This Row],[TASA 0%]],0)</f>
        <v>0</v>
      </c>
      <c r="M2915" t="str">
        <f>FIXED(Tabla1[[#This Row],[TASA EXE.]],0)</f>
        <v>0</v>
      </c>
      <c r="N2915" t="str">
        <f>FIXED(Tabla1[[#This Row],[IVA]],0)</f>
        <v>17,867</v>
      </c>
      <c r="O2915" t="str">
        <f>FIXED(Tabla1[[#This Row],[ISR RET]],0)</f>
        <v>0</v>
      </c>
      <c r="P2915" t="str">
        <f>FIXED(Tabla1[[#This Row],[IVA RET]],0)</f>
        <v>0</v>
      </c>
      <c r="R2915" s="35">
        <f>Tabla1[[#This Row],[TASA 16]]*16%</f>
        <v>17866.560000000001</v>
      </c>
    </row>
    <row r="2916" spans="2:20" x14ac:dyDescent="0.25">
      <c r="B2916" t="str">
        <f>'[1]210 Y RFC'!A2916</f>
        <v>MAIA850930HQ0</v>
      </c>
      <c r="C2916" t="str">
        <f>'[1]210 Y RFC'!B2916</f>
        <v>210-2913</v>
      </c>
      <c r="D2916" t="str">
        <f>'[1]210 Y RFC'!C2916</f>
        <v>MARTINEZ IÑIGUEZ ADRIANA MARGARITA</v>
      </c>
      <c r="E2916" s="28">
        <f>SUMIFS(Tabla16[TASA 16],Tabla16[NUM],Tabla1[[#This Row],[CODIGO]])</f>
        <v>0</v>
      </c>
      <c r="F2916" s="28">
        <f>SUMIFS(Tabla16[TASA 0%],Tabla16[NUM],Tabla1[[#This Row],[CODIGO]])</f>
        <v>0</v>
      </c>
      <c r="G2916" s="28">
        <f>SUMIFS(Tabla16[[EXENTO ]],Tabla16[NUM],Tabla1[[#This Row],[CODIGO]])</f>
        <v>0</v>
      </c>
      <c r="H2916" s="28">
        <f>SUMIFS(Tabla16[IVA],Tabla16[NUM],Tabla1[[#This Row],[CODIGO]])</f>
        <v>0</v>
      </c>
      <c r="I2916" s="28">
        <f>SUMIFS(Tabla16[ISR RET.],Tabla16[NUM],Tabla1[[#This Row],[CODIGO]])</f>
        <v>0</v>
      </c>
      <c r="J2916" s="28">
        <f>SUMIFS(Tabla16[IVA RET.],Tabla16[NUM],Tabla1[[#This Row],[CODIGO]])</f>
        <v>0</v>
      </c>
      <c r="K2916" t="str">
        <f>FIXED(Tabla1[[#This Row],[TASA 16%]],0)</f>
        <v>0</v>
      </c>
      <c r="L2916" t="str">
        <f>FIXED(Tabla1[[#This Row],[TASA 0%]],0)</f>
        <v>0</v>
      </c>
      <c r="M2916" t="str">
        <f>FIXED(Tabla1[[#This Row],[TASA EXE.]],0)</f>
        <v>0</v>
      </c>
      <c r="N2916" t="str">
        <f>FIXED(Tabla1[[#This Row],[IVA]],0)</f>
        <v>0</v>
      </c>
      <c r="O2916" t="str">
        <f>FIXED(Tabla1[[#This Row],[ISR RET]],0)</f>
        <v>0</v>
      </c>
      <c r="P2916" t="str">
        <f>FIXED(Tabla1[[#This Row],[IVA RET]],0)</f>
        <v>0</v>
      </c>
      <c r="R2916" s="35">
        <f>Tabla1[[#This Row],[TASA 16]]*16%</f>
        <v>0</v>
      </c>
    </row>
    <row r="2917" spans="2:20" x14ac:dyDescent="0.25">
      <c r="B2917" t="str">
        <f>'[1]210 Y RFC'!A2917</f>
        <v>RIO140523G29</v>
      </c>
      <c r="C2917" t="str">
        <f>'[1]210 Y RFC'!B2917</f>
        <v>210-2914</v>
      </c>
      <c r="D2917" t="str">
        <f>'[1]210 Y RFC'!C2917</f>
        <v>RECUBRIMIENTOS INTEGRALES DE OCCIDENTE SA DE CV</v>
      </c>
      <c r="E2917" s="28">
        <f>SUMIFS(Tabla16[TASA 16],Tabla16[NUM],Tabla1[[#This Row],[CODIGO]])</f>
        <v>0</v>
      </c>
      <c r="F2917" s="28">
        <f>SUMIFS(Tabla16[TASA 0%],Tabla16[NUM],Tabla1[[#This Row],[CODIGO]])</f>
        <v>0</v>
      </c>
      <c r="G2917" s="28">
        <f>SUMIFS(Tabla16[[EXENTO ]],Tabla16[NUM],Tabla1[[#This Row],[CODIGO]])</f>
        <v>0</v>
      </c>
      <c r="H2917" s="28">
        <f>SUMIFS(Tabla16[IVA],Tabla16[NUM],Tabla1[[#This Row],[CODIGO]])</f>
        <v>0</v>
      </c>
      <c r="I2917" s="28">
        <f>SUMIFS(Tabla16[ISR RET.],Tabla16[NUM],Tabla1[[#This Row],[CODIGO]])</f>
        <v>0</v>
      </c>
      <c r="J2917" s="28">
        <f>SUMIFS(Tabla16[IVA RET.],Tabla16[NUM],Tabla1[[#This Row],[CODIGO]])</f>
        <v>0</v>
      </c>
      <c r="K2917" t="str">
        <f>FIXED(Tabla1[[#This Row],[TASA 16%]],0)</f>
        <v>0</v>
      </c>
      <c r="L2917" t="str">
        <f>FIXED(Tabla1[[#This Row],[TASA 0%]],0)</f>
        <v>0</v>
      </c>
      <c r="M2917" t="str">
        <f>FIXED(Tabla1[[#This Row],[TASA EXE.]],0)</f>
        <v>0</v>
      </c>
      <c r="N2917" t="str">
        <f>FIXED(Tabla1[[#This Row],[IVA]],0)</f>
        <v>0</v>
      </c>
      <c r="O2917" t="str">
        <f>FIXED(Tabla1[[#This Row],[ISR RET]],0)</f>
        <v>0</v>
      </c>
      <c r="P2917" t="str">
        <f>FIXED(Tabla1[[#This Row],[IVA RET]],0)</f>
        <v>0</v>
      </c>
      <c r="R2917" s="35">
        <f>Tabla1[[#This Row],[TASA 16]]*16%</f>
        <v>0</v>
      </c>
    </row>
    <row r="2918" spans="2:20" x14ac:dyDescent="0.25">
      <c r="B2918" t="str">
        <f>'[1]210 Y RFC'!A2918</f>
        <v>JSA1706099N4</v>
      </c>
      <c r="C2918" t="str">
        <f>'[1]210 Y RFC'!B2918</f>
        <v>210-2915</v>
      </c>
      <c r="D2918" t="str">
        <f>'[1]210 Y RFC'!C2918</f>
        <v>JIMMONT SERVICES AND SOLUTIONS SA DE CV</v>
      </c>
      <c r="E2918" s="28">
        <f>SUMIFS(Tabla16[TASA 16],Tabla16[NUM],Tabla1[[#This Row],[CODIGO]])</f>
        <v>0</v>
      </c>
      <c r="F2918" s="28">
        <f>SUMIFS(Tabla16[TASA 0%],Tabla16[NUM],Tabla1[[#This Row],[CODIGO]])</f>
        <v>0</v>
      </c>
      <c r="G2918" s="28">
        <f>SUMIFS(Tabla16[[EXENTO ]],Tabla16[NUM],Tabla1[[#This Row],[CODIGO]])</f>
        <v>0</v>
      </c>
      <c r="H2918" s="28">
        <f>SUMIFS(Tabla16[IVA],Tabla16[NUM],Tabla1[[#This Row],[CODIGO]])</f>
        <v>0</v>
      </c>
      <c r="I2918" s="28">
        <f>SUMIFS(Tabla16[ISR RET.],Tabla16[NUM],Tabla1[[#This Row],[CODIGO]])</f>
        <v>0</v>
      </c>
      <c r="J2918" s="28">
        <f>SUMIFS(Tabla16[IVA RET.],Tabla16[NUM],Tabla1[[#This Row],[CODIGO]])</f>
        <v>0</v>
      </c>
      <c r="K2918" t="str">
        <f>FIXED(Tabla1[[#This Row],[TASA 16%]],0)</f>
        <v>0</v>
      </c>
      <c r="L2918" t="str">
        <f>FIXED(Tabla1[[#This Row],[TASA 0%]],0)</f>
        <v>0</v>
      </c>
      <c r="M2918" t="str">
        <f>FIXED(Tabla1[[#This Row],[TASA EXE.]],0)</f>
        <v>0</v>
      </c>
      <c r="N2918" t="str">
        <f>FIXED(Tabla1[[#This Row],[IVA]],0)</f>
        <v>0</v>
      </c>
      <c r="O2918" t="str">
        <f>FIXED(Tabla1[[#This Row],[ISR RET]],0)</f>
        <v>0</v>
      </c>
      <c r="P2918" t="str">
        <f>FIXED(Tabla1[[#This Row],[IVA RET]],0)</f>
        <v>0</v>
      </c>
      <c r="R2918" s="35">
        <f>Tabla1[[#This Row],[TASA 16]]*16%</f>
        <v>0</v>
      </c>
    </row>
    <row r="2919" spans="2:20" x14ac:dyDescent="0.25">
      <c r="B2919" t="str">
        <f>'[1]210 Y RFC'!A2919</f>
        <v>SACI7609015N6</v>
      </c>
      <c r="C2919" t="str">
        <f>'[1]210 Y RFC'!B2919</f>
        <v>210-2916</v>
      </c>
      <c r="D2919" t="str">
        <f>'[1]210 Y RFC'!C2919</f>
        <v>SANTAMARIA CABRERA IRWING DE JESUS</v>
      </c>
      <c r="E2919" s="28">
        <f>SUMIFS(Tabla16[TASA 16],Tabla16[NUM],Tabla1[[#This Row],[CODIGO]])</f>
        <v>0</v>
      </c>
      <c r="F2919" s="28">
        <f>SUMIFS(Tabla16[TASA 0%],Tabla16[NUM],Tabla1[[#This Row],[CODIGO]])</f>
        <v>0</v>
      </c>
      <c r="G2919" s="28">
        <f>SUMIFS(Tabla16[[EXENTO ]],Tabla16[NUM],Tabla1[[#This Row],[CODIGO]])</f>
        <v>0</v>
      </c>
      <c r="H2919" s="28">
        <f>SUMIFS(Tabla16[IVA],Tabla16[NUM],Tabla1[[#This Row],[CODIGO]])</f>
        <v>0</v>
      </c>
      <c r="I2919" s="28">
        <f>SUMIFS(Tabla16[ISR RET.],Tabla16[NUM],Tabla1[[#This Row],[CODIGO]])</f>
        <v>0</v>
      </c>
      <c r="J2919" s="28">
        <f>SUMIFS(Tabla16[IVA RET.],Tabla16[NUM],Tabla1[[#This Row],[CODIGO]])</f>
        <v>0</v>
      </c>
      <c r="K2919" t="str">
        <f>FIXED(Tabla1[[#This Row],[TASA 16%]],0)</f>
        <v>0</v>
      </c>
      <c r="L2919" t="str">
        <f>FIXED(Tabla1[[#This Row],[TASA 0%]],0)</f>
        <v>0</v>
      </c>
      <c r="M2919" t="str">
        <f>FIXED(Tabla1[[#This Row],[TASA EXE.]],0)</f>
        <v>0</v>
      </c>
      <c r="N2919" t="str">
        <f>FIXED(Tabla1[[#This Row],[IVA]],0)</f>
        <v>0</v>
      </c>
      <c r="O2919" t="str">
        <f>FIXED(Tabla1[[#This Row],[ISR RET]],0)</f>
        <v>0</v>
      </c>
      <c r="P2919" t="str">
        <f>FIXED(Tabla1[[#This Row],[IVA RET]],0)</f>
        <v>0</v>
      </c>
      <c r="R2919" s="35">
        <f>Tabla1[[#This Row],[TASA 16]]*16%</f>
        <v>0</v>
      </c>
    </row>
    <row r="2920" spans="2:20" x14ac:dyDescent="0.25">
      <c r="B2920" t="str">
        <f>'[1]210 Y RFC'!A2920</f>
        <v>MPC2012102V2</v>
      </c>
      <c r="C2920" t="str">
        <f>'[1]210 Y RFC'!B2920</f>
        <v>210-2917</v>
      </c>
      <c r="D2920" t="str">
        <f>'[1]210 Y RFC'!C2920</f>
        <v>MS PRO COSMETICOS SA DE CV</v>
      </c>
      <c r="E2920" s="28">
        <f>SUMIFS(Tabla16[TASA 16],Tabla16[NUM],Tabla1[[#This Row],[CODIGO]])</f>
        <v>32714.5625</v>
      </c>
      <c r="F2920" s="28">
        <f>SUMIFS(Tabla16[TASA 0%],Tabla16[NUM],Tabla1[[#This Row],[CODIGO]])</f>
        <v>3.7500000000363798E-2</v>
      </c>
      <c r="G2920" s="28">
        <f>SUMIFS(Tabla16[[EXENTO ]],Tabla16[NUM],Tabla1[[#This Row],[CODIGO]])</f>
        <v>0</v>
      </c>
      <c r="H2920" s="28">
        <f>SUMIFS(Tabla16[IVA],Tabla16[NUM],Tabla1[[#This Row],[CODIGO]])</f>
        <v>5234.33</v>
      </c>
      <c r="I2920" s="28">
        <f>SUMIFS(Tabla16[ISR RET.],Tabla16[NUM],Tabla1[[#This Row],[CODIGO]])</f>
        <v>0</v>
      </c>
      <c r="J2920" s="28">
        <f>SUMIFS(Tabla16[IVA RET.],Tabla16[NUM],Tabla1[[#This Row],[CODIGO]])</f>
        <v>0</v>
      </c>
      <c r="K2920" t="str">
        <f>FIXED(Tabla1[[#This Row],[TASA 16%]],0)</f>
        <v>32,715</v>
      </c>
      <c r="L2920" t="str">
        <f>FIXED(Tabla1[[#This Row],[TASA 0%]],0)</f>
        <v>0</v>
      </c>
      <c r="M2920" t="str">
        <f>FIXED(Tabla1[[#This Row],[TASA EXE.]],0)</f>
        <v>0</v>
      </c>
      <c r="N2920" t="str">
        <f>FIXED(Tabla1[[#This Row],[IVA]],0)</f>
        <v>5,234</v>
      </c>
      <c r="O2920" t="str">
        <f>FIXED(Tabla1[[#This Row],[ISR RET]],0)</f>
        <v>0</v>
      </c>
      <c r="P2920" t="str">
        <f>FIXED(Tabla1[[#This Row],[IVA RET]],0)</f>
        <v>0</v>
      </c>
      <c r="R2920" s="35">
        <f>Tabla1[[#This Row],[TASA 16]]*16%</f>
        <v>5234.4000000000005</v>
      </c>
    </row>
    <row r="2921" spans="2:20" x14ac:dyDescent="0.25">
      <c r="B2921" t="str">
        <f>'[1]210 Y RFC'!A2921</f>
        <v>PATA631224S53</v>
      </c>
      <c r="C2921" t="str">
        <f>'[1]210 Y RFC'!B2921</f>
        <v>210-2918</v>
      </c>
      <c r="D2921" t="str">
        <f>'[1]210 Y RFC'!C2921</f>
        <v>PAREDES TRIGUEROS MARIA AMALIA</v>
      </c>
      <c r="E2921" s="28">
        <f>SUMIFS(Tabla16[TASA 16],Tabla16[NUM],Tabla1[[#This Row],[CODIGO]])</f>
        <v>0</v>
      </c>
      <c r="F2921" s="28">
        <f>SUMIFS(Tabla16[TASA 0%],Tabla16[NUM],Tabla1[[#This Row],[CODIGO]])</f>
        <v>0</v>
      </c>
      <c r="G2921" s="28">
        <f>SUMIFS(Tabla16[[EXENTO ]],Tabla16[NUM],Tabla1[[#This Row],[CODIGO]])</f>
        <v>0</v>
      </c>
      <c r="H2921" s="28">
        <f>SUMIFS(Tabla16[IVA],Tabla16[NUM],Tabla1[[#This Row],[CODIGO]])</f>
        <v>0</v>
      </c>
      <c r="I2921" s="28">
        <f>SUMIFS(Tabla16[ISR RET.],Tabla16[NUM],Tabla1[[#This Row],[CODIGO]])</f>
        <v>0</v>
      </c>
      <c r="J2921" s="28">
        <f>SUMIFS(Tabla16[IVA RET.],Tabla16[NUM],Tabla1[[#This Row],[CODIGO]])</f>
        <v>0</v>
      </c>
      <c r="K2921" t="str">
        <f>FIXED(Tabla1[[#This Row],[TASA 16%]],0)</f>
        <v>0</v>
      </c>
      <c r="L2921" t="str">
        <f>FIXED(Tabla1[[#This Row],[TASA 0%]],0)</f>
        <v>0</v>
      </c>
      <c r="M2921" t="str">
        <f>FIXED(Tabla1[[#This Row],[TASA EXE.]],0)</f>
        <v>0</v>
      </c>
      <c r="N2921" t="str">
        <f>FIXED(Tabla1[[#This Row],[IVA]],0)</f>
        <v>0</v>
      </c>
      <c r="O2921" t="str">
        <f>FIXED(Tabla1[[#This Row],[ISR RET]],0)</f>
        <v>0</v>
      </c>
      <c r="P2921" t="str">
        <f>FIXED(Tabla1[[#This Row],[IVA RET]],0)</f>
        <v>0</v>
      </c>
      <c r="R2921" s="35">
        <f>Tabla1[[#This Row],[TASA 16]]*16%</f>
        <v>0</v>
      </c>
    </row>
    <row r="2922" spans="2:20" x14ac:dyDescent="0.25">
      <c r="B2922" t="str">
        <f>'[1]210 Y RFC'!A2922</f>
        <v>MOGY780305T75</v>
      </c>
      <c r="C2922" t="str">
        <f>'[1]210 Y RFC'!B2922</f>
        <v>210-2919</v>
      </c>
      <c r="D2922" t="str">
        <f>'[1]210 Y RFC'!C2922</f>
        <v>MORA GARCIA YOLANDA</v>
      </c>
      <c r="E2922" s="28">
        <f>SUMIFS(Tabla16[TASA 16],Tabla16[NUM],Tabla1[[#This Row],[CODIGO]])</f>
        <v>0</v>
      </c>
      <c r="F2922" s="28">
        <f>SUMIFS(Tabla16[TASA 0%],Tabla16[NUM],Tabla1[[#This Row],[CODIGO]])</f>
        <v>10974</v>
      </c>
      <c r="G2922" s="28">
        <f>SUMIFS(Tabla16[[EXENTO ]],Tabla16[NUM],Tabla1[[#This Row],[CODIGO]])</f>
        <v>0</v>
      </c>
      <c r="H2922" s="28">
        <f>SUMIFS(Tabla16[IVA],Tabla16[NUM],Tabla1[[#This Row],[CODIGO]])</f>
        <v>0</v>
      </c>
      <c r="I2922" s="28">
        <f>SUMIFS(Tabla16[ISR RET.],Tabla16[NUM],Tabla1[[#This Row],[CODIGO]])</f>
        <v>0</v>
      </c>
      <c r="J2922" s="28">
        <f>SUMIFS(Tabla16[IVA RET.],Tabla16[NUM],Tabla1[[#This Row],[CODIGO]])</f>
        <v>0</v>
      </c>
      <c r="K2922" t="str">
        <f>FIXED(Tabla1[[#This Row],[TASA 16%]],0)</f>
        <v>0</v>
      </c>
      <c r="L2922" t="str">
        <f>FIXED(Tabla1[[#This Row],[TASA 0%]],0)</f>
        <v>10,974</v>
      </c>
      <c r="M2922" t="str">
        <f>FIXED(Tabla1[[#This Row],[TASA EXE.]],0)</f>
        <v>0</v>
      </c>
      <c r="N2922" t="str">
        <f>FIXED(Tabla1[[#This Row],[IVA]],0)</f>
        <v>0</v>
      </c>
      <c r="O2922" t="str">
        <f>FIXED(Tabla1[[#This Row],[ISR RET]],0)</f>
        <v>0</v>
      </c>
      <c r="P2922" t="str">
        <f>FIXED(Tabla1[[#This Row],[IVA RET]],0)</f>
        <v>0</v>
      </c>
      <c r="R2922" s="35">
        <f>Tabla1[[#This Row],[TASA 16]]*16%</f>
        <v>0</v>
      </c>
    </row>
    <row r="2923" spans="2:20" x14ac:dyDescent="0.25">
      <c r="B2923" t="str">
        <f>'[1]210 Y RFC'!A2923</f>
        <v>PEMT9505317Z9</v>
      </c>
      <c r="C2923" t="str">
        <f>'[1]210 Y RFC'!B2923</f>
        <v>210-2920</v>
      </c>
      <c r="D2923" t="str">
        <f>'[1]210 Y RFC'!C2923</f>
        <v>PRECIADO MAYO THALIA MICHELLE</v>
      </c>
      <c r="E2923" s="28">
        <f>SUMIFS(Tabla16[TASA 16],Tabla16[NUM],Tabla1[[#This Row],[CODIGO]])</f>
        <v>0</v>
      </c>
      <c r="F2923" s="28">
        <f>SUMIFS(Tabla16[TASA 0%],Tabla16[NUM],Tabla1[[#This Row],[CODIGO]])</f>
        <v>0</v>
      </c>
      <c r="G2923" s="28">
        <f>SUMIFS(Tabla16[[EXENTO ]],Tabla16[NUM],Tabla1[[#This Row],[CODIGO]])</f>
        <v>0</v>
      </c>
      <c r="H2923" s="28">
        <f>SUMIFS(Tabla16[IVA],Tabla16[NUM],Tabla1[[#This Row],[CODIGO]])</f>
        <v>0</v>
      </c>
      <c r="I2923" s="28">
        <f>SUMIFS(Tabla16[ISR RET.],Tabla16[NUM],Tabla1[[#This Row],[CODIGO]])</f>
        <v>0</v>
      </c>
      <c r="J2923" s="28">
        <f>SUMIFS(Tabla16[IVA RET.],Tabla16[NUM],Tabla1[[#This Row],[CODIGO]])</f>
        <v>0</v>
      </c>
      <c r="K2923" t="str">
        <f>FIXED(Tabla1[[#This Row],[TASA 16%]],0)</f>
        <v>0</v>
      </c>
      <c r="L2923" t="str">
        <f>FIXED(Tabla1[[#This Row],[TASA 0%]],0)</f>
        <v>0</v>
      </c>
      <c r="M2923" t="str">
        <f>FIXED(Tabla1[[#This Row],[TASA EXE.]],0)</f>
        <v>0</v>
      </c>
      <c r="N2923" t="str">
        <f>FIXED(Tabla1[[#This Row],[IVA]],0)</f>
        <v>0</v>
      </c>
      <c r="O2923" t="str">
        <f>FIXED(Tabla1[[#This Row],[ISR RET]],0)</f>
        <v>0</v>
      </c>
      <c r="P2923" t="str">
        <f>FIXED(Tabla1[[#This Row],[IVA RET]],0)</f>
        <v>0</v>
      </c>
      <c r="R2923" s="35">
        <f>Tabla1[[#This Row],[TASA 16]]*16%</f>
        <v>0</v>
      </c>
    </row>
    <row r="2924" spans="2:20" x14ac:dyDescent="0.25">
      <c r="B2924" t="str">
        <f>'[1]210 Y RFC'!A2924</f>
        <v>MEGL6807186CA</v>
      </c>
      <c r="C2924" t="str">
        <f>'[1]210 Y RFC'!B2924</f>
        <v>210-2921</v>
      </c>
      <c r="D2924" t="str">
        <f>'[1]210 Y RFC'!C2924</f>
        <v>MELGAREJO GONZALEZ LUSANA MARINA</v>
      </c>
      <c r="E2924" s="28">
        <f>SUMIFS(Tabla16[TASA 16],Tabla16[NUM],Tabla1[[#This Row],[CODIGO]])</f>
        <v>0</v>
      </c>
      <c r="F2924" s="28">
        <f>SUMIFS(Tabla16[TASA 0%],Tabla16[NUM],Tabla1[[#This Row],[CODIGO]])</f>
        <v>0</v>
      </c>
      <c r="G2924" s="28">
        <f>SUMIFS(Tabla16[[EXENTO ]],Tabla16[NUM],Tabla1[[#This Row],[CODIGO]])</f>
        <v>0</v>
      </c>
      <c r="H2924" s="28">
        <f>SUMIFS(Tabla16[IVA],Tabla16[NUM],Tabla1[[#This Row],[CODIGO]])</f>
        <v>0</v>
      </c>
      <c r="I2924" s="28">
        <f>SUMIFS(Tabla16[ISR RET.],Tabla16[NUM],Tabla1[[#This Row],[CODIGO]])</f>
        <v>0</v>
      </c>
      <c r="J2924" s="28">
        <f>SUMIFS(Tabla16[IVA RET.],Tabla16[NUM],Tabla1[[#This Row],[CODIGO]])</f>
        <v>0</v>
      </c>
      <c r="K2924" t="str">
        <f>FIXED(Tabla1[[#This Row],[TASA 16%]],0)</f>
        <v>0</v>
      </c>
      <c r="L2924" t="str">
        <f>FIXED(Tabla1[[#This Row],[TASA 0%]],0)</f>
        <v>0</v>
      </c>
      <c r="M2924" t="str">
        <f>FIXED(Tabla1[[#This Row],[TASA EXE.]],0)</f>
        <v>0</v>
      </c>
      <c r="N2924" t="str">
        <f>FIXED(Tabla1[[#This Row],[IVA]],0)</f>
        <v>0</v>
      </c>
      <c r="O2924" t="str">
        <f>FIXED(Tabla1[[#This Row],[ISR RET]],0)</f>
        <v>0</v>
      </c>
      <c r="P2924" t="str">
        <f>FIXED(Tabla1[[#This Row],[IVA RET]],0)</f>
        <v>0</v>
      </c>
      <c r="R2924" s="35">
        <f>Tabla1[[#This Row],[TASA 16]]*16%</f>
        <v>0</v>
      </c>
    </row>
    <row r="2925" spans="2:20" x14ac:dyDescent="0.25">
      <c r="B2925" t="str">
        <f>'[1]210 Y RFC'!A2925</f>
        <v>TVC051213QJA</v>
      </c>
      <c r="C2925" t="str">
        <f>'[1]210 Y RFC'!B2925</f>
        <v>210-2922</v>
      </c>
      <c r="D2925" t="str">
        <f>'[1]210 Y RFC'!C2925</f>
        <v>TUBERIAS VALVULAS Y CONEXIONES DE LOS ALTOS S DE RL DE CV</v>
      </c>
      <c r="E2925" s="28">
        <f>SUMIFS(Tabla16[TASA 16],Tabla16[NUM],Tabla1[[#This Row],[CODIGO]])</f>
        <v>0</v>
      </c>
      <c r="F2925" s="28">
        <f>SUMIFS(Tabla16[TASA 0%],Tabla16[NUM],Tabla1[[#This Row],[CODIGO]])</f>
        <v>0</v>
      </c>
      <c r="G2925" s="28">
        <f>SUMIFS(Tabla16[[EXENTO ]],Tabla16[NUM],Tabla1[[#This Row],[CODIGO]])</f>
        <v>0</v>
      </c>
      <c r="H2925" s="28">
        <f>SUMIFS(Tabla16[IVA],Tabla16[NUM],Tabla1[[#This Row],[CODIGO]])</f>
        <v>0</v>
      </c>
      <c r="I2925" s="28">
        <f>SUMIFS(Tabla16[ISR RET.],Tabla16[NUM],Tabla1[[#This Row],[CODIGO]])</f>
        <v>0</v>
      </c>
      <c r="J2925" s="28">
        <f>SUMIFS(Tabla16[IVA RET.],Tabla16[NUM],Tabla1[[#This Row],[CODIGO]])</f>
        <v>0</v>
      </c>
      <c r="K2925" t="str">
        <f>FIXED(Tabla1[[#This Row],[TASA 16%]],0)</f>
        <v>0</v>
      </c>
      <c r="L2925" t="str">
        <f>FIXED(Tabla1[[#This Row],[TASA 0%]],0)</f>
        <v>0</v>
      </c>
      <c r="M2925" t="str">
        <f>FIXED(Tabla1[[#This Row],[TASA EXE.]],0)</f>
        <v>0</v>
      </c>
      <c r="N2925" t="str">
        <f>FIXED(Tabla1[[#This Row],[IVA]],0)</f>
        <v>0</v>
      </c>
      <c r="O2925" t="str">
        <f>FIXED(Tabla1[[#This Row],[ISR RET]],0)</f>
        <v>0</v>
      </c>
      <c r="P2925" t="str">
        <f>FIXED(Tabla1[[#This Row],[IVA RET]],0)</f>
        <v>0</v>
      </c>
      <c r="R2925" s="35">
        <f>Tabla1[[#This Row],[TASA 16]]*16%</f>
        <v>0</v>
      </c>
    </row>
    <row r="2926" spans="2:20" x14ac:dyDescent="0.25">
      <c r="B2926" t="str">
        <f>'[1]210 Y RFC'!A2926</f>
        <v>FETJ630125F2A</v>
      </c>
      <c r="C2926" t="str">
        <f>'[1]210 Y RFC'!B2926</f>
        <v>210-2923</v>
      </c>
      <c r="D2926" t="str">
        <f>'[1]210 Y RFC'!C2926</f>
        <v>FERNANDEZ DE LA TORRE JAVIER</v>
      </c>
      <c r="E2926" s="28">
        <f>SUMIFS(Tabla16[TASA 16],Tabla16[NUM],Tabla1[[#This Row],[CODIGO]])</f>
        <v>0</v>
      </c>
      <c r="F2926" s="28">
        <f>SUMIFS(Tabla16[TASA 0%],Tabla16[NUM],Tabla1[[#This Row],[CODIGO]])</f>
        <v>0</v>
      </c>
      <c r="G2926" s="28">
        <f>SUMIFS(Tabla16[[EXENTO ]],Tabla16[NUM],Tabla1[[#This Row],[CODIGO]])</f>
        <v>0</v>
      </c>
      <c r="H2926" s="28">
        <f>SUMIFS(Tabla16[IVA],Tabla16[NUM],Tabla1[[#This Row],[CODIGO]])</f>
        <v>0</v>
      </c>
      <c r="I2926" s="28">
        <f>SUMIFS(Tabla16[ISR RET.],Tabla16[NUM],Tabla1[[#This Row],[CODIGO]])</f>
        <v>0</v>
      </c>
      <c r="J2926" s="28">
        <f>SUMIFS(Tabla16[IVA RET.],Tabla16[NUM],Tabla1[[#This Row],[CODIGO]])</f>
        <v>0</v>
      </c>
      <c r="K2926" t="str">
        <f>FIXED(Tabla1[[#This Row],[TASA 16%]],0)</f>
        <v>0</v>
      </c>
      <c r="L2926" t="str">
        <f>FIXED(Tabla1[[#This Row],[TASA 0%]],0)</f>
        <v>0</v>
      </c>
      <c r="M2926" t="str">
        <f>FIXED(Tabla1[[#This Row],[TASA EXE.]],0)</f>
        <v>0</v>
      </c>
      <c r="N2926" t="str">
        <f>FIXED(Tabla1[[#This Row],[IVA]],0)</f>
        <v>0</v>
      </c>
      <c r="O2926" t="str">
        <f>FIXED(Tabla1[[#This Row],[ISR RET]],0)</f>
        <v>0</v>
      </c>
      <c r="P2926" t="str">
        <f>FIXED(Tabla1[[#This Row],[IVA RET]],0)</f>
        <v>0</v>
      </c>
      <c r="R2926" s="35">
        <f>Tabla1[[#This Row],[TASA 16]]*16%</f>
        <v>0</v>
      </c>
    </row>
    <row r="2927" spans="2:20" x14ac:dyDescent="0.25">
      <c r="B2927" t="str">
        <f>'[1]210 Y RFC'!A2927</f>
        <v>TOMJ870622PN2</v>
      </c>
      <c r="C2927" t="str">
        <f>'[1]210 Y RFC'!B2927</f>
        <v>210-2924</v>
      </c>
      <c r="D2927" t="str">
        <f>'[1]210 Y RFC'!C2927</f>
        <v>DE LA TORRE MEDINA JUAN MANUEL</v>
      </c>
      <c r="E2927" s="28">
        <f>SUMIFS(Tabla16[TASA 16],Tabla16[NUM],Tabla1[[#This Row],[CODIGO]])</f>
        <v>0</v>
      </c>
      <c r="F2927" s="28">
        <f>SUMIFS(Tabla16[TASA 0%],Tabla16[NUM],Tabla1[[#This Row],[CODIGO]])</f>
        <v>0</v>
      </c>
      <c r="G2927" s="28">
        <f>SUMIFS(Tabla16[[EXENTO ]],Tabla16[NUM],Tabla1[[#This Row],[CODIGO]])</f>
        <v>0</v>
      </c>
      <c r="H2927" s="28">
        <f>SUMIFS(Tabla16[IVA],Tabla16[NUM],Tabla1[[#This Row],[CODIGO]])</f>
        <v>0</v>
      </c>
      <c r="I2927" s="28">
        <f>SUMIFS(Tabla16[ISR RET.],Tabla16[NUM],Tabla1[[#This Row],[CODIGO]])</f>
        <v>0</v>
      </c>
      <c r="J2927" s="28">
        <f>SUMIFS(Tabla16[IVA RET.],Tabla16[NUM],Tabla1[[#This Row],[CODIGO]])</f>
        <v>0</v>
      </c>
      <c r="K2927" t="str">
        <f>FIXED(Tabla1[[#This Row],[TASA 16%]],0)</f>
        <v>0</v>
      </c>
      <c r="L2927" t="str">
        <f>FIXED(Tabla1[[#This Row],[TASA 0%]],0)</f>
        <v>0</v>
      </c>
      <c r="M2927" t="str">
        <f>FIXED(Tabla1[[#This Row],[TASA EXE.]],0)</f>
        <v>0</v>
      </c>
      <c r="N2927" t="str">
        <f>FIXED(Tabla1[[#This Row],[IVA]],0)</f>
        <v>0</v>
      </c>
      <c r="O2927" t="str">
        <f>FIXED(Tabla1[[#This Row],[ISR RET]],0)</f>
        <v>0</v>
      </c>
      <c r="P2927" t="str">
        <f>FIXED(Tabla1[[#This Row],[IVA RET]],0)</f>
        <v>0</v>
      </c>
      <c r="R2927" s="35">
        <f>Tabla1[[#This Row],[TASA 16]]*16%</f>
        <v>0</v>
      </c>
    </row>
    <row r="2928" spans="2:20" x14ac:dyDescent="0.25">
      <c r="B2928" t="str">
        <f>'[1]210 Y RFC'!A2928</f>
        <v>IAFA730529LB2</v>
      </c>
      <c r="C2928" t="str">
        <f>'[1]210 Y RFC'!B2928</f>
        <v>210-2925</v>
      </c>
      <c r="D2928" t="str">
        <f>'[1]210 Y RFC'!C2928</f>
        <v>ISLAS FIGUEROA ALFREDO</v>
      </c>
      <c r="E2928" s="28">
        <f>SUMIFS(Tabla16[TASA 16],Tabla16[NUM],Tabla1[[#This Row],[CODIGO]])</f>
        <v>12584.5</v>
      </c>
      <c r="F2928" s="28">
        <f>SUMIFS(Tabla16[TASA 0%],Tabla16[NUM],Tabla1[[#This Row],[CODIGO]])</f>
        <v>0</v>
      </c>
      <c r="G2928" s="28">
        <f>SUMIFS(Tabla16[[EXENTO ]],Tabla16[NUM],Tabla1[[#This Row],[CODIGO]])</f>
        <v>0</v>
      </c>
      <c r="H2928" s="28">
        <f>SUMIFS(Tabla16[IVA],Tabla16[NUM],Tabla1[[#This Row],[CODIGO]])</f>
        <v>2013.52</v>
      </c>
      <c r="I2928" s="28">
        <f>SUMIFS(Tabla16[ISR RET.],Tabla16[NUM],Tabla1[[#This Row],[CODIGO]])</f>
        <v>0</v>
      </c>
      <c r="J2928" s="28">
        <f>SUMIFS(Tabla16[IVA RET.],Tabla16[NUM],Tabla1[[#This Row],[CODIGO]])</f>
        <v>0</v>
      </c>
      <c r="K2928" t="str">
        <f>FIXED(Tabla1[[#This Row],[TASA 16%]],0)</f>
        <v>12,585</v>
      </c>
      <c r="L2928" t="str">
        <f>FIXED(Tabla1[[#This Row],[TASA 0%]],0)</f>
        <v>0</v>
      </c>
      <c r="M2928" t="str">
        <f>FIXED(Tabla1[[#This Row],[TASA EXE.]],0)</f>
        <v>0</v>
      </c>
      <c r="N2928" t="str">
        <f>FIXED(Tabla1[[#This Row],[IVA]],0)</f>
        <v>2,014</v>
      </c>
      <c r="O2928" t="str">
        <f>FIXED(Tabla1[[#This Row],[ISR RET]],0)</f>
        <v>0</v>
      </c>
      <c r="P2928" t="str">
        <f>FIXED(Tabla1[[#This Row],[IVA RET]],0)</f>
        <v>0</v>
      </c>
      <c r="R2928" s="35">
        <f>Tabla1[[#This Row],[TASA 16]]*16%</f>
        <v>2013.6000000000001</v>
      </c>
      <c r="T2928" s="67"/>
    </row>
    <row r="2929" spans="2:20" x14ac:dyDescent="0.25">
      <c r="B2929" t="str">
        <f>'[1]210 Y RFC'!A2929</f>
        <v>CME210624MU9</v>
      </c>
      <c r="C2929" t="str">
        <f>'[1]210 Y RFC'!B2929</f>
        <v>210-2926</v>
      </c>
      <c r="D2929" t="str">
        <f>'[1]210 Y RFC'!C2929</f>
        <v>CIMMO MEDICAL SA DE CV</v>
      </c>
      <c r="E2929" s="28">
        <f>SUMIFS(Tabla16[TASA 16],Tabla16[NUM],Tabla1[[#This Row],[CODIGO]])</f>
        <v>12091</v>
      </c>
      <c r="F2929" s="28">
        <f>SUMIFS(Tabla16[TASA 0%],Tabla16[NUM],Tabla1[[#This Row],[CODIGO]])</f>
        <v>9.0949470177292824E-13</v>
      </c>
      <c r="G2929" s="28">
        <f>SUMIFS(Tabla16[[EXENTO ]],Tabla16[NUM],Tabla1[[#This Row],[CODIGO]])</f>
        <v>0</v>
      </c>
      <c r="H2929" s="28">
        <f>SUMIFS(Tabla16[IVA],Tabla16[NUM],Tabla1[[#This Row],[CODIGO]])</f>
        <v>1934.56</v>
      </c>
      <c r="I2929" s="28">
        <f>SUMIFS(Tabla16[ISR RET.],Tabla16[NUM],Tabla1[[#This Row],[CODIGO]])</f>
        <v>0</v>
      </c>
      <c r="J2929" s="28">
        <f>SUMIFS(Tabla16[IVA RET.],Tabla16[NUM],Tabla1[[#This Row],[CODIGO]])</f>
        <v>0</v>
      </c>
      <c r="K2929" t="str">
        <f>FIXED(Tabla1[[#This Row],[TASA 16%]],0)</f>
        <v>12,091</v>
      </c>
      <c r="L2929" t="str">
        <f>FIXED(Tabla1[[#This Row],[TASA 0%]],0)</f>
        <v>0</v>
      </c>
      <c r="M2929" t="str">
        <f>FIXED(Tabla1[[#This Row],[TASA EXE.]],0)</f>
        <v>0</v>
      </c>
      <c r="N2929" t="str">
        <f>FIXED(Tabla1[[#This Row],[IVA]],0)</f>
        <v>1,935</v>
      </c>
      <c r="O2929" t="str">
        <f>FIXED(Tabla1[[#This Row],[ISR RET]],0)</f>
        <v>0</v>
      </c>
      <c r="P2929" t="str">
        <f>FIXED(Tabla1[[#This Row],[IVA RET]],0)</f>
        <v>0</v>
      </c>
      <c r="R2929" s="35">
        <f>Tabla1[[#This Row],[TASA 16]]*16%</f>
        <v>1934.56</v>
      </c>
    </row>
    <row r="2930" spans="2:20" x14ac:dyDescent="0.25">
      <c r="B2930" t="str">
        <f>'[1]210 Y RFC'!A2930</f>
        <v>NUGD921123QL0</v>
      </c>
      <c r="C2930" t="str">
        <f>'[1]210 Y RFC'!B2930</f>
        <v>210-2927</v>
      </c>
      <c r="D2930" t="str">
        <f>'[1]210 Y RFC'!C2930</f>
        <v>NUÑO GONZALEZ DIANA LIZETH</v>
      </c>
      <c r="E2930" s="28">
        <f>SUMIFS(Tabla16[TASA 16],Tabla16[NUM],Tabla1[[#This Row],[CODIGO]])</f>
        <v>0</v>
      </c>
      <c r="F2930" s="28">
        <f>SUMIFS(Tabla16[TASA 0%],Tabla16[NUM],Tabla1[[#This Row],[CODIGO]])</f>
        <v>0</v>
      </c>
      <c r="G2930" s="28">
        <f>SUMIFS(Tabla16[[EXENTO ]],Tabla16[NUM],Tabla1[[#This Row],[CODIGO]])</f>
        <v>0</v>
      </c>
      <c r="H2930" s="28">
        <f>SUMIFS(Tabla16[IVA],Tabla16[NUM],Tabla1[[#This Row],[CODIGO]])</f>
        <v>0</v>
      </c>
      <c r="I2930" s="28">
        <f>SUMIFS(Tabla16[ISR RET.],Tabla16[NUM],Tabla1[[#This Row],[CODIGO]])</f>
        <v>0</v>
      </c>
      <c r="J2930" s="28">
        <f>SUMIFS(Tabla16[IVA RET.],Tabla16[NUM],Tabla1[[#This Row],[CODIGO]])</f>
        <v>0</v>
      </c>
      <c r="K2930" t="str">
        <f>FIXED(Tabla1[[#This Row],[TASA 16%]],0)</f>
        <v>0</v>
      </c>
      <c r="L2930" t="str">
        <f>FIXED(Tabla1[[#This Row],[TASA 0%]],0)</f>
        <v>0</v>
      </c>
      <c r="M2930" t="str">
        <f>FIXED(Tabla1[[#This Row],[TASA EXE.]],0)</f>
        <v>0</v>
      </c>
      <c r="N2930" t="str">
        <f>FIXED(Tabla1[[#This Row],[IVA]],0)</f>
        <v>0</v>
      </c>
      <c r="O2930" t="str">
        <f>FIXED(Tabla1[[#This Row],[ISR RET]],0)</f>
        <v>0</v>
      </c>
      <c r="P2930" t="str">
        <f>FIXED(Tabla1[[#This Row],[IVA RET]],0)</f>
        <v>0</v>
      </c>
      <c r="R2930" s="35">
        <f>Tabla1[[#This Row],[TASA 16]]*16%</f>
        <v>0</v>
      </c>
    </row>
    <row r="2931" spans="2:20" x14ac:dyDescent="0.25">
      <c r="B2931" t="str">
        <f>'[1]210 Y RFC'!A2931</f>
        <v>SRO201001N86</v>
      </c>
      <c r="C2931" t="str">
        <f>'[1]210 Y RFC'!B2931</f>
        <v>210-2928</v>
      </c>
      <c r="D2931" t="str">
        <f>'[1]210 Y RFC'!C2931</f>
        <v>SOMAR ROLF SA DE CV</v>
      </c>
      <c r="E2931" s="28">
        <f>SUMIFS(Tabla16[TASA 16],Tabla16[NUM],Tabla1[[#This Row],[CODIGO]])</f>
        <v>17541</v>
      </c>
      <c r="F2931" s="28">
        <f>SUMIFS(Tabla16[TASA 0%],Tabla16[NUM],Tabla1[[#This Row],[CODIGO]])</f>
        <v>0</v>
      </c>
      <c r="G2931" s="28">
        <f>SUMIFS(Tabla16[[EXENTO ]],Tabla16[NUM],Tabla1[[#This Row],[CODIGO]])</f>
        <v>0</v>
      </c>
      <c r="H2931" s="28">
        <f>SUMIFS(Tabla16[IVA],Tabla16[NUM],Tabla1[[#This Row],[CODIGO]])</f>
        <v>2806.56</v>
      </c>
      <c r="I2931" s="28">
        <f>SUMIFS(Tabla16[ISR RET.],Tabla16[NUM],Tabla1[[#This Row],[CODIGO]])</f>
        <v>0</v>
      </c>
      <c r="J2931" s="28">
        <f>SUMIFS(Tabla16[IVA RET.],Tabla16[NUM],Tabla1[[#This Row],[CODIGO]])</f>
        <v>0</v>
      </c>
      <c r="K2931" t="str">
        <f>FIXED(Tabla1[[#This Row],[TASA 16%]],0)</f>
        <v>17,541</v>
      </c>
      <c r="L2931" t="str">
        <f>FIXED(Tabla1[[#This Row],[TASA 0%]],0)</f>
        <v>0</v>
      </c>
      <c r="M2931" t="str">
        <f>FIXED(Tabla1[[#This Row],[TASA EXE.]],0)</f>
        <v>0</v>
      </c>
      <c r="N2931" t="str">
        <f>FIXED(Tabla1[[#This Row],[IVA]],0)</f>
        <v>2,807</v>
      </c>
      <c r="O2931" t="str">
        <f>FIXED(Tabla1[[#This Row],[ISR RET]],0)</f>
        <v>0</v>
      </c>
      <c r="P2931" t="str">
        <f>FIXED(Tabla1[[#This Row],[IVA RET]],0)</f>
        <v>0</v>
      </c>
      <c r="R2931" s="35">
        <f>Tabla1[[#This Row],[TASA 16]]*16%</f>
        <v>2806.56</v>
      </c>
    </row>
    <row r="2932" spans="2:20" x14ac:dyDescent="0.25">
      <c r="B2932" t="str">
        <f>'[1]210 Y RFC'!A2932</f>
        <v>AOM920820BEA</v>
      </c>
      <c r="C2932" t="str">
        <f>'[1]210 Y RFC'!B2932</f>
        <v>210-2929</v>
      </c>
      <c r="D2932" t="str">
        <f>'[1]210 Y RFC'!C2932</f>
        <v>APPLE OPERATIONS MEXICO SA DE CV</v>
      </c>
      <c r="E2932" s="28">
        <f>SUMIFS(Tabla16[TASA 16],Tabla16[NUM],Tabla1[[#This Row],[CODIGO]])</f>
        <v>0</v>
      </c>
      <c r="F2932" s="28">
        <f>SUMIFS(Tabla16[TASA 0%],Tabla16[NUM],Tabla1[[#This Row],[CODIGO]])</f>
        <v>0</v>
      </c>
      <c r="G2932" s="28">
        <f>SUMIFS(Tabla16[[EXENTO ]],Tabla16[NUM],Tabla1[[#This Row],[CODIGO]])</f>
        <v>0</v>
      </c>
      <c r="H2932" s="28">
        <f>SUMIFS(Tabla16[IVA],Tabla16[NUM],Tabla1[[#This Row],[CODIGO]])</f>
        <v>0</v>
      </c>
      <c r="I2932" s="28">
        <f>SUMIFS(Tabla16[ISR RET.],Tabla16[NUM],Tabla1[[#This Row],[CODIGO]])</f>
        <v>0</v>
      </c>
      <c r="J2932" s="28">
        <f>SUMIFS(Tabla16[IVA RET.],Tabla16[NUM],Tabla1[[#This Row],[CODIGO]])</f>
        <v>0</v>
      </c>
      <c r="K2932" t="str">
        <f>FIXED(Tabla1[[#This Row],[TASA 16%]],0)</f>
        <v>0</v>
      </c>
      <c r="L2932" t="str">
        <f>FIXED(Tabla1[[#This Row],[TASA 0%]],0)</f>
        <v>0</v>
      </c>
      <c r="M2932" t="str">
        <f>FIXED(Tabla1[[#This Row],[TASA EXE.]],0)</f>
        <v>0</v>
      </c>
      <c r="N2932" t="str">
        <f>FIXED(Tabla1[[#This Row],[IVA]],0)</f>
        <v>0</v>
      </c>
      <c r="O2932" t="str">
        <f>FIXED(Tabla1[[#This Row],[ISR RET]],0)</f>
        <v>0</v>
      </c>
      <c r="P2932" t="str">
        <f>FIXED(Tabla1[[#This Row],[IVA RET]],0)</f>
        <v>0</v>
      </c>
      <c r="R2932" s="35">
        <f>Tabla1[[#This Row],[TASA 16]]*16%</f>
        <v>0</v>
      </c>
    </row>
    <row r="2933" spans="2:20" x14ac:dyDescent="0.25">
      <c r="B2933" t="str">
        <f>'[1]210 Y RFC'!A2933</f>
        <v>GHR160822HS3</v>
      </c>
      <c r="C2933" t="str">
        <f>'[1]210 Y RFC'!B2933</f>
        <v>210-2930</v>
      </c>
      <c r="D2933" t="str">
        <f>'[1]210 Y RFC'!C2933</f>
        <v>GRUPO HERMOSILLO RAMIREZ SA DE CV</v>
      </c>
      <c r="E2933" s="28">
        <f>SUMIFS(Tabla16[TASA 16],Tabla16[NUM],Tabla1[[#This Row],[CODIGO]])</f>
        <v>0</v>
      </c>
      <c r="F2933" s="28">
        <f>SUMIFS(Tabla16[TASA 0%],Tabla16[NUM],Tabla1[[#This Row],[CODIGO]])</f>
        <v>0</v>
      </c>
      <c r="G2933" s="28">
        <f>SUMIFS(Tabla16[[EXENTO ]],Tabla16[NUM],Tabla1[[#This Row],[CODIGO]])</f>
        <v>0</v>
      </c>
      <c r="H2933" s="28">
        <f>SUMIFS(Tabla16[IVA],Tabla16[NUM],Tabla1[[#This Row],[CODIGO]])</f>
        <v>0</v>
      </c>
      <c r="I2933" s="28">
        <f>SUMIFS(Tabla16[ISR RET.],Tabla16[NUM],Tabla1[[#This Row],[CODIGO]])</f>
        <v>0</v>
      </c>
      <c r="J2933" s="28">
        <f>SUMIFS(Tabla16[IVA RET.],Tabla16[NUM],Tabla1[[#This Row],[CODIGO]])</f>
        <v>0</v>
      </c>
      <c r="K2933" t="str">
        <f>FIXED(Tabla1[[#This Row],[TASA 16%]],0)</f>
        <v>0</v>
      </c>
      <c r="L2933" t="str">
        <f>FIXED(Tabla1[[#This Row],[TASA 0%]],0)</f>
        <v>0</v>
      </c>
      <c r="M2933" t="str">
        <f>FIXED(Tabla1[[#This Row],[TASA EXE.]],0)</f>
        <v>0</v>
      </c>
      <c r="N2933" t="str">
        <f>FIXED(Tabla1[[#This Row],[IVA]],0)</f>
        <v>0</v>
      </c>
      <c r="O2933" t="str">
        <f>FIXED(Tabla1[[#This Row],[ISR RET]],0)</f>
        <v>0</v>
      </c>
      <c r="P2933" t="str">
        <f>FIXED(Tabla1[[#This Row],[IVA RET]],0)</f>
        <v>0</v>
      </c>
      <c r="R2933" s="35">
        <f>Tabla1[[#This Row],[TASA 16]]*16%</f>
        <v>0</v>
      </c>
    </row>
    <row r="2934" spans="2:20" x14ac:dyDescent="0.25">
      <c r="B2934" t="str">
        <f>'[1]210 Y RFC'!A2934</f>
        <v>LOVJ521217AI2</v>
      </c>
      <c r="C2934" t="str">
        <f>'[1]210 Y RFC'!B2934</f>
        <v>210-2931</v>
      </c>
      <c r="D2934" t="str">
        <f>'[1]210 Y RFC'!C2934</f>
        <v>LOPEZ VARELA JAVIER</v>
      </c>
      <c r="E2934" s="28">
        <f>SUMIFS(Tabla16[TASA 16],Tabla16[NUM],Tabla1[[#This Row],[CODIGO]])</f>
        <v>0</v>
      </c>
      <c r="F2934" s="28">
        <f>SUMIFS(Tabla16[TASA 0%],Tabla16[NUM],Tabla1[[#This Row],[CODIGO]])</f>
        <v>0</v>
      </c>
      <c r="G2934" s="28">
        <f>SUMIFS(Tabla16[[EXENTO ]],Tabla16[NUM],Tabla1[[#This Row],[CODIGO]])</f>
        <v>0</v>
      </c>
      <c r="H2934" s="28">
        <f>SUMIFS(Tabla16[IVA],Tabla16[NUM],Tabla1[[#This Row],[CODIGO]])</f>
        <v>0</v>
      </c>
      <c r="I2934" s="28">
        <f>SUMIFS(Tabla16[ISR RET.],Tabla16[NUM],Tabla1[[#This Row],[CODIGO]])</f>
        <v>0</v>
      </c>
      <c r="J2934" s="28">
        <f>SUMIFS(Tabla16[IVA RET.],Tabla16[NUM],Tabla1[[#This Row],[CODIGO]])</f>
        <v>0</v>
      </c>
      <c r="K2934" t="str">
        <f>FIXED(Tabla1[[#This Row],[TASA 16%]],0)</f>
        <v>0</v>
      </c>
      <c r="L2934" t="str">
        <f>FIXED(Tabla1[[#This Row],[TASA 0%]],0)</f>
        <v>0</v>
      </c>
      <c r="M2934" t="str">
        <f>FIXED(Tabla1[[#This Row],[TASA EXE.]],0)</f>
        <v>0</v>
      </c>
      <c r="N2934" t="str">
        <f>FIXED(Tabla1[[#This Row],[IVA]],0)</f>
        <v>0</v>
      </c>
      <c r="O2934" t="str">
        <f>FIXED(Tabla1[[#This Row],[ISR RET]],0)</f>
        <v>0</v>
      </c>
      <c r="P2934" t="str">
        <f>FIXED(Tabla1[[#This Row],[IVA RET]],0)</f>
        <v>0</v>
      </c>
      <c r="R2934" s="35">
        <f>Tabla1[[#This Row],[TASA 16]]*16%</f>
        <v>0</v>
      </c>
    </row>
    <row r="2935" spans="2:20" x14ac:dyDescent="0.25">
      <c r="B2935" t="str">
        <f>'[1]210 Y RFC'!A2935</f>
        <v>GULG770417UH2</v>
      </c>
      <c r="C2935" t="str">
        <f>'[1]210 Y RFC'!B2935</f>
        <v>210-2932</v>
      </c>
      <c r="D2935" t="str">
        <f>'[1]210 Y RFC'!C2935</f>
        <v>GUERRERO LARA MARIA GUADALUPE</v>
      </c>
      <c r="E2935" s="28">
        <f>SUMIFS(Tabla16[TASA 16],Tabla16[NUM],Tabla1[[#This Row],[CODIGO]])</f>
        <v>0</v>
      </c>
      <c r="F2935" s="28">
        <f>SUMIFS(Tabla16[TASA 0%],Tabla16[NUM],Tabla1[[#This Row],[CODIGO]])</f>
        <v>0</v>
      </c>
      <c r="G2935" s="28">
        <f>SUMIFS(Tabla16[[EXENTO ]],Tabla16[NUM],Tabla1[[#This Row],[CODIGO]])</f>
        <v>0</v>
      </c>
      <c r="H2935" s="28">
        <f>SUMIFS(Tabla16[IVA],Tabla16[NUM],Tabla1[[#This Row],[CODIGO]])</f>
        <v>0</v>
      </c>
      <c r="I2935" s="28">
        <f>SUMIFS(Tabla16[ISR RET.],Tabla16[NUM],Tabla1[[#This Row],[CODIGO]])</f>
        <v>0</v>
      </c>
      <c r="J2935" s="28">
        <f>SUMIFS(Tabla16[IVA RET.],Tabla16[NUM],Tabla1[[#This Row],[CODIGO]])</f>
        <v>0</v>
      </c>
      <c r="K2935" t="str">
        <f>FIXED(Tabla1[[#This Row],[TASA 16%]],0)</f>
        <v>0</v>
      </c>
      <c r="L2935" t="str">
        <f>FIXED(Tabla1[[#This Row],[TASA 0%]],0)</f>
        <v>0</v>
      </c>
      <c r="M2935" t="str">
        <f>FIXED(Tabla1[[#This Row],[TASA EXE.]],0)</f>
        <v>0</v>
      </c>
      <c r="N2935" t="str">
        <f>FIXED(Tabla1[[#This Row],[IVA]],0)</f>
        <v>0</v>
      </c>
      <c r="O2935" t="str">
        <f>FIXED(Tabla1[[#This Row],[ISR RET]],0)</f>
        <v>0</v>
      </c>
      <c r="P2935" t="str">
        <f>FIXED(Tabla1[[#This Row],[IVA RET]],0)</f>
        <v>0</v>
      </c>
      <c r="R2935" s="35">
        <f>Tabla1[[#This Row],[TASA 16]]*16%</f>
        <v>0</v>
      </c>
    </row>
    <row r="2936" spans="2:20" x14ac:dyDescent="0.25">
      <c r="B2936" t="str">
        <f>'[1]210 Y RFC'!A2936</f>
        <v>NURS541117MZA</v>
      </c>
      <c r="C2936" t="str">
        <f>'[1]210 Y RFC'!B2936</f>
        <v>210-2933</v>
      </c>
      <c r="D2936" t="str">
        <f>'[1]210 Y RFC'!C2936</f>
        <v>NUÑO REYNOSO SALVADOR</v>
      </c>
      <c r="E2936" s="28">
        <f>SUMIFS(Tabla16[TASA 16],Tabla16[NUM],Tabla1[[#This Row],[CODIGO]])</f>
        <v>0</v>
      </c>
      <c r="F2936" s="28">
        <f>SUMIFS(Tabla16[TASA 0%],Tabla16[NUM],Tabla1[[#This Row],[CODIGO]])</f>
        <v>0</v>
      </c>
      <c r="G2936" s="28">
        <f>SUMIFS(Tabla16[[EXENTO ]],Tabla16[NUM],Tabla1[[#This Row],[CODIGO]])</f>
        <v>0</v>
      </c>
      <c r="H2936" s="28">
        <f>SUMIFS(Tabla16[IVA],Tabla16[NUM],Tabla1[[#This Row],[CODIGO]])</f>
        <v>0</v>
      </c>
      <c r="I2936" s="28">
        <f>SUMIFS(Tabla16[ISR RET.],Tabla16[NUM],Tabla1[[#This Row],[CODIGO]])</f>
        <v>0</v>
      </c>
      <c r="J2936" s="28">
        <f>SUMIFS(Tabla16[IVA RET.],Tabla16[NUM],Tabla1[[#This Row],[CODIGO]])</f>
        <v>0</v>
      </c>
      <c r="K2936" t="str">
        <f>FIXED(Tabla1[[#This Row],[TASA 16%]],0)</f>
        <v>0</v>
      </c>
      <c r="L2936" t="str">
        <f>FIXED(Tabla1[[#This Row],[TASA 0%]],0)</f>
        <v>0</v>
      </c>
      <c r="M2936" t="str">
        <f>FIXED(Tabla1[[#This Row],[TASA EXE.]],0)</f>
        <v>0</v>
      </c>
      <c r="N2936" t="str">
        <f>FIXED(Tabla1[[#This Row],[IVA]],0)</f>
        <v>0</v>
      </c>
      <c r="O2936" t="str">
        <f>FIXED(Tabla1[[#This Row],[ISR RET]],0)</f>
        <v>0</v>
      </c>
      <c r="P2936" t="str">
        <f>FIXED(Tabla1[[#This Row],[IVA RET]],0)</f>
        <v>0</v>
      </c>
      <c r="R2936" s="35">
        <f>Tabla1[[#This Row],[TASA 16]]*16%</f>
        <v>0</v>
      </c>
    </row>
    <row r="2937" spans="2:20" x14ac:dyDescent="0.25">
      <c r="B2937" t="str">
        <f>'[1]210 Y RFC'!A2937</f>
        <v>TOPK840629RE0</v>
      </c>
      <c r="C2937" t="str">
        <f>'[1]210 Y RFC'!B2937</f>
        <v>210-2934</v>
      </c>
      <c r="D2937" t="str">
        <f>'[1]210 Y RFC'!C2937</f>
        <v>TORRES PACHECO KARLA PAOLA</v>
      </c>
      <c r="E2937" s="28">
        <f>SUMIFS(Tabla16[TASA 16],Tabla16[NUM],Tabla1[[#This Row],[CODIGO]])</f>
        <v>0</v>
      </c>
      <c r="F2937" s="28">
        <f>SUMIFS(Tabla16[TASA 0%],Tabla16[NUM],Tabla1[[#This Row],[CODIGO]])</f>
        <v>0</v>
      </c>
      <c r="G2937" s="28">
        <f>SUMIFS(Tabla16[[EXENTO ]],Tabla16[NUM],Tabla1[[#This Row],[CODIGO]])</f>
        <v>0</v>
      </c>
      <c r="H2937" s="28">
        <f>SUMIFS(Tabla16[IVA],Tabla16[NUM],Tabla1[[#This Row],[CODIGO]])</f>
        <v>0</v>
      </c>
      <c r="I2937" s="28">
        <f>SUMIFS(Tabla16[ISR RET.],Tabla16[NUM],Tabla1[[#This Row],[CODIGO]])</f>
        <v>0</v>
      </c>
      <c r="J2937" s="28">
        <f>SUMIFS(Tabla16[IVA RET.],Tabla16[NUM],Tabla1[[#This Row],[CODIGO]])</f>
        <v>0</v>
      </c>
      <c r="K2937" t="str">
        <f>FIXED(Tabla1[[#This Row],[TASA 16%]],0)</f>
        <v>0</v>
      </c>
      <c r="L2937" t="str">
        <f>FIXED(Tabla1[[#This Row],[TASA 0%]],0)</f>
        <v>0</v>
      </c>
      <c r="M2937" t="str">
        <f>FIXED(Tabla1[[#This Row],[TASA EXE.]],0)</f>
        <v>0</v>
      </c>
      <c r="N2937" t="str">
        <f>FIXED(Tabla1[[#This Row],[IVA]],0)</f>
        <v>0</v>
      </c>
      <c r="O2937" t="str">
        <f>FIXED(Tabla1[[#This Row],[ISR RET]],0)</f>
        <v>0</v>
      </c>
      <c r="P2937" t="str">
        <f>FIXED(Tabla1[[#This Row],[IVA RET]],0)</f>
        <v>0</v>
      </c>
      <c r="R2937" s="35">
        <f>Tabla1[[#This Row],[TASA 16]]*16%</f>
        <v>0</v>
      </c>
    </row>
    <row r="2938" spans="2:20" x14ac:dyDescent="0.25">
      <c r="B2938" t="str">
        <f>'[1]210 Y RFC'!A2938</f>
        <v>NAMC780728GB5</v>
      </c>
      <c r="C2938" t="str">
        <f>'[1]210 Y RFC'!B2938</f>
        <v>210-2935</v>
      </c>
      <c r="D2938" t="str">
        <f>'[1]210 Y RFC'!C2938</f>
        <v>NAVARRO MARTIN DEL CAMPO CARLOS FABRICIO</v>
      </c>
      <c r="E2938" s="28">
        <f>SUMIFS(Tabla16[TASA 16],Tabla16[NUM],Tabla1[[#This Row],[CODIGO]])</f>
        <v>0</v>
      </c>
      <c r="F2938" s="28">
        <f>SUMIFS(Tabla16[TASA 0%],Tabla16[NUM],Tabla1[[#This Row],[CODIGO]])</f>
        <v>0</v>
      </c>
      <c r="G2938" s="28">
        <f>SUMIFS(Tabla16[[EXENTO ]],Tabla16[NUM],Tabla1[[#This Row],[CODIGO]])</f>
        <v>0</v>
      </c>
      <c r="H2938" s="28">
        <f>SUMIFS(Tabla16[IVA],Tabla16[NUM],Tabla1[[#This Row],[CODIGO]])</f>
        <v>0</v>
      </c>
      <c r="I2938" s="28">
        <f>SUMIFS(Tabla16[ISR RET.],Tabla16[NUM],Tabla1[[#This Row],[CODIGO]])</f>
        <v>0</v>
      </c>
      <c r="J2938" s="28">
        <f>SUMIFS(Tabla16[IVA RET.],Tabla16[NUM],Tabla1[[#This Row],[CODIGO]])</f>
        <v>0</v>
      </c>
      <c r="K2938" t="str">
        <f>FIXED(Tabla1[[#This Row],[TASA 16%]],0)</f>
        <v>0</v>
      </c>
      <c r="L2938" t="str">
        <f>FIXED(Tabla1[[#This Row],[TASA 0%]],0)</f>
        <v>0</v>
      </c>
      <c r="M2938" t="str">
        <f>FIXED(Tabla1[[#This Row],[TASA EXE.]],0)</f>
        <v>0</v>
      </c>
      <c r="N2938" t="str">
        <f>FIXED(Tabla1[[#This Row],[IVA]],0)</f>
        <v>0</v>
      </c>
      <c r="O2938" t="str">
        <f>FIXED(Tabla1[[#This Row],[ISR RET]],0)</f>
        <v>0</v>
      </c>
      <c r="P2938" t="str">
        <f>FIXED(Tabla1[[#This Row],[IVA RET]],0)</f>
        <v>0</v>
      </c>
      <c r="R2938" s="35">
        <f>Tabla1[[#This Row],[TASA 16]]*16%</f>
        <v>0</v>
      </c>
    </row>
    <row r="2939" spans="2:20" x14ac:dyDescent="0.25">
      <c r="B2939" t="str">
        <f>'[1]210 Y RFC'!A2939</f>
        <v>MECV601117TW4</v>
      </c>
      <c r="C2939" t="str">
        <f>'[1]210 Y RFC'!B2939</f>
        <v>210-2936</v>
      </c>
      <c r="D2939" t="str">
        <f>'[1]210 Y RFC'!C2939</f>
        <v>MENDOZA CIBRIAN VICTOR</v>
      </c>
      <c r="E2939" s="28">
        <f>SUMIFS(Tabla16[TASA 16],Tabla16[NUM],Tabla1[[#This Row],[CODIGO]])</f>
        <v>0</v>
      </c>
      <c r="F2939" s="28">
        <f>SUMIFS(Tabla16[TASA 0%],Tabla16[NUM],Tabla1[[#This Row],[CODIGO]])</f>
        <v>0</v>
      </c>
      <c r="G2939" s="28">
        <f>SUMIFS(Tabla16[[EXENTO ]],Tabla16[NUM],Tabla1[[#This Row],[CODIGO]])</f>
        <v>0</v>
      </c>
      <c r="H2939" s="28">
        <f>SUMIFS(Tabla16[IVA],Tabla16[NUM],Tabla1[[#This Row],[CODIGO]])</f>
        <v>0</v>
      </c>
      <c r="I2939" s="28">
        <f>SUMIFS(Tabla16[ISR RET.],Tabla16[NUM],Tabla1[[#This Row],[CODIGO]])</f>
        <v>0</v>
      </c>
      <c r="J2939" s="28">
        <f>SUMIFS(Tabla16[IVA RET.],Tabla16[NUM],Tabla1[[#This Row],[CODIGO]])</f>
        <v>0</v>
      </c>
      <c r="K2939" t="str">
        <f>FIXED(Tabla1[[#This Row],[TASA 16%]],0)</f>
        <v>0</v>
      </c>
      <c r="L2939" t="str">
        <f>FIXED(Tabla1[[#This Row],[TASA 0%]],0)</f>
        <v>0</v>
      </c>
      <c r="M2939" t="str">
        <f>FIXED(Tabla1[[#This Row],[TASA EXE.]],0)</f>
        <v>0</v>
      </c>
      <c r="N2939" t="str">
        <f>FIXED(Tabla1[[#This Row],[IVA]],0)</f>
        <v>0</v>
      </c>
      <c r="O2939" t="str">
        <f>FIXED(Tabla1[[#This Row],[ISR RET]],0)</f>
        <v>0</v>
      </c>
      <c r="P2939" t="str">
        <f>FIXED(Tabla1[[#This Row],[IVA RET]],0)</f>
        <v>0</v>
      </c>
      <c r="R2939" s="35">
        <f>Tabla1[[#This Row],[TASA 16]]*16%</f>
        <v>0</v>
      </c>
    </row>
    <row r="2940" spans="2:20" x14ac:dyDescent="0.25">
      <c r="B2940" t="str">
        <f>'[1]210 Y RFC'!A2940</f>
        <v>QUGH741210QM7</v>
      </c>
      <c r="C2940" t="str">
        <f>'[1]210 Y RFC'!B2940</f>
        <v>210-2937</v>
      </c>
      <c r="D2940" t="str">
        <f>'[1]210 Y RFC'!C2940</f>
        <v>QUIÑONES GRACIAN HECTOR RODRIGO</v>
      </c>
      <c r="E2940" s="28">
        <f>SUMIFS(Tabla16[TASA 16],Tabla16[NUM],Tabla1[[#This Row],[CODIGO]])</f>
        <v>0</v>
      </c>
      <c r="F2940" s="28">
        <f>SUMIFS(Tabla16[TASA 0%],Tabla16[NUM],Tabla1[[#This Row],[CODIGO]])</f>
        <v>0</v>
      </c>
      <c r="G2940" s="28">
        <f>SUMIFS(Tabla16[[EXENTO ]],Tabla16[NUM],Tabla1[[#This Row],[CODIGO]])</f>
        <v>0</v>
      </c>
      <c r="H2940" s="28">
        <f>SUMIFS(Tabla16[IVA],Tabla16[NUM],Tabla1[[#This Row],[CODIGO]])</f>
        <v>0</v>
      </c>
      <c r="I2940" s="28">
        <f>SUMIFS(Tabla16[ISR RET.],Tabla16[NUM],Tabla1[[#This Row],[CODIGO]])</f>
        <v>0</v>
      </c>
      <c r="J2940" s="28">
        <f>SUMIFS(Tabla16[IVA RET.],Tabla16[NUM],Tabla1[[#This Row],[CODIGO]])</f>
        <v>0</v>
      </c>
      <c r="K2940" t="str">
        <f>FIXED(Tabla1[[#This Row],[TASA 16%]],0)</f>
        <v>0</v>
      </c>
      <c r="L2940" t="str">
        <f>FIXED(Tabla1[[#This Row],[TASA 0%]],0)</f>
        <v>0</v>
      </c>
      <c r="M2940" t="str">
        <f>FIXED(Tabla1[[#This Row],[TASA EXE.]],0)</f>
        <v>0</v>
      </c>
      <c r="N2940" t="str">
        <f>FIXED(Tabla1[[#This Row],[IVA]],0)</f>
        <v>0</v>
      </c>
      <c r="O2940" t="str">
        <f>FIXED(Tabla1[[#This Row],[ISR RET]],0)</f>
        <v>0</v>
      </c>
      <c r="P2940" t="str">
        <f>FIXED(Tabla1[[#This Row],[IVA RET]],0)</f>
        <v>0</v>
      </c>
      <c r="R2940" s="35">
        <f>Tabla1[[#This Row],[TASA 16]]*16%</f>
        <v>0</v>
      </c>
    </row>
    <row r="2941" spans="2:20" x14ac:dyDescent="0.25">
      <c r="B2941" t="str">
        <f>'[1]210 Y RFC'!A2941</f>
        <v>PERY8807189Q3</v>
      </c>
      <c r="C2941" t="str">
        <f>'[1]210 Y RFC'!B2941</f>
        <v>210-2938</v>
      </c>
      <c r="D2941" t="str">
        <f>'[1]210 Y RFC'!C2941</f>
        <v>PEREZ RIOS YENNY DANAE</v>
      </c>
      <c r="E2941" s="28">
        <f>SUMIFS(Tabla16[TASA 16],Tabla16[NUM],Tabla1[[#This Row],[CODIGO]])</f>
        <v>0</v>
      </c>
      <c r="F2941" s="28">
        <f>SUMIFS(Tabla16[TASA 0%],Tabla16[NUM],Tabla1[[#This Row],[CODIGO]])</f>
        <v>0</v>
      </c>
      <c r="G2941" s="28">
        <f>SUMIFS(Tabla16[[EXENTO ]],Tabla16[NUM],Tabla1[[#This Row],[CODIGO]])</f>
        <v>0</v>
      </c>
      <c r="H2941" s="28">
        <f>SUMIFS(Tabla16[IVA],Tabla16[NUM],Tabla1[[#This Row],[CODIGO]])</f>
        <v>0</v>
      </c>
      <c r="I2941" s="28">
        <f>SUMIFS(Tabla16[ISR RET.],Tabla16[NUM],Tabla1[[#This Row],[CODIGO]])</f>
        <v>0</v>
      </c>
      <c r="J2941" s="28">
        <f>SUMIFS(Tabla16[IVA RET.],Tabla16[NUM],Tabla1[[#This Row],[CODIGO]])</f>
        <v>0</v>
      </c>
      <c r="K2941" t="str">
        <f>FIXED(Tabla1[[#This Row],[TASA 16%]],0)</f>
        <v>0</v>
      </c>
      <c r="L2941" t="str">
        <f>FIXED(Tabla1[[#This Row],[TASA 0%]],0)</f>
        <v>0</v>
      </c>
      <c r="M2941" t="str">
        <f>FIXED(Tabla1[[#This Row],[TASA EXE.]],0)</f>
        <v>0</v>
      </c>
      <c r="N2941" t="str">
        <f>FIXED(Tabla1[[#This Row],[IVA]],0)</f>
        <v>0</v>
      </c>
      <c r="O2941" t="str">
        <f>FIXED(Tabla1[[#This Row],[ISR RET]],0)</f>
        <v>0</v>
      </c>
      <c r="P2941" t="str">
        <f>FIXED(Tabla1[[#This Row],[IVA RET]],0)</f>
        <v>0</v>
      </c>
      <c r="R2941" s="35">
        <f>Tabla1[[#This Row],[TASA 16]]*16%</f>
        <v>0</v>
      </c>
    </row>
    <row r="2942" spans="2:20" x14ac:dyDescent="0.25">
      <c r="B2942" t="str">
        <f>'[1]210 Y RFC'!A2942</f>
        <v>GUMS8608027Z5</v>
      </c>
      <c r="C2942" t="str">
        <f>'[1]210 Y RFC'!B2942</f>
        <v>210-2939</v>
      </c>
      <c r="D2942" t="str">
        <f>'[1]210 Y RFC'!C2942</f>
        <v>GUTIERREZ MEDINA SILVIA VERONICA</v>
      </c>
      <c r="E2942" s="28">
        <f>SUMIFS(Tabla16[TASA 16],Tabla16[NUM],Tabla1[[#This Row],[CODIGO]])</f>
        <v>0</v>
      </c>
      <c r="F2942" s="28">
        <f>SUMIFS(Tabla16[TASA 0%],Tabla16[NUM],Tabla1[[#This Row],[CODIGO]])</f>
        <v>0</v>
      </c>
      <c r="G2942" s="28">
        <f>SUMIFS(Tabla16[[EXENTO ]],Tabla16[NUM],Tabla1[[#This Row],[CODIGO]])</f>
        <v>0</v>
      </c>
      <c r="H2942" s="28">
        <f>SUMIFS(Tabla16[IVA],Tabla16[NUM],Tabla1[[#This Row],[CODIGO]])</f>
        <v>0</v>
      </c>
      <c r="I2942" s="28">
        <f>SUMIFS(Tabla16[ISR RET.],Tabla16[NUM],Tabla1[[#This Row],[CODIGO]])</f>
        <v>0</v>
      </c>
      <c r="J2942" s="28">
        <f>SUMIFS(Tabla16[IVA RET.],Tabla16[NUM],Tabla1[[#This Row],[CODIGO]])</f>
        <v>0</v>
      </c>
      <c r="K2942" t="str">
        <f>FIXED(Tabla1[[#This Row],[TASA 16%]],0)</f>
        <v>0</v>
      </c>
      <c r="L2942" t="str">
        <f>FIXED(Tabla1[[#This Row],[TASA 0%]],0)</f>
        <v>0</v>
      </c>
      <c r="M2942" t="str">
        <f>FIXED(Tabla1[[#This Row],[TASA EXE.]],0)</f>
        <v>0</v>
      </c>
      <c r="N2942" t="str">
        <f>FIXED(Tabla1[[#This Row],[IVA]],0)</f>
        <v>0</v>
      </c>
      <c r="O2942" t="str">
        <f>FIXED(Tabla1[[#This Row],[ISR RET]],0)</f>
        <v>0</v>
      </c>
      <c r="P2942" t="str">
        <f>FIXED(Tabla1[[#This Row],[IVA RET]],0)</f>
        <v>0</v>
      </c>
      <c r="R2942" s="35">
        <f>Tabla1[[#This Row],[TASA 16]]*16%</f>
        <v>0</v>
      </c>
    </row>
    <row r="2943" spans="2:20" x14ac:dyDescent="0.25">
      <c r="B2943" t="str">
        <f>'[1]210 Y RFC'!A2943</f>
        <v>FGE101011QA8</v>
      </c>
      <c r="C2943" t="str">
        <f>'[1]210 Y RFC'!B2943</f>
        <v>210-2940</v>
      </c>
      <c r="D2943" t="str">
        <f>'[1]210 Y RFC'!C2943</f>
        <v>FARMA GENEX SA DE CV</v>
      </c>
      <c r="E2943" s="28">
        <f>SUMIFS(Tabla16[TASA 16],Tabla16[NUM],Tabla1[[#This Row],[CODIGO]])</f>
        <v>0</v>
      </c>
      <c r="F2943" s="28">
        <f>SUMIFS(Tabla16[TASA 0%],Tabla16[NUM],Tabla1[[#This Row],[CODIGO]])</f>
        <v>0</v>
      </c>
      <c r="G2943" s="28">
        <f>SUMIFS(Tabla16[[EXENTO ]],Tabla16[NUM],Tabla1[[#This Row],[CODIGO]])</f>
        <v>0</v>
      </c>
      <c r="H2943" s="28">
        <f>SUMIFS(Tabla16[IVA],Tabla16[NUM],Tabla1[[#This Row],[CODIGO]])</f>
        <v>0</v>
      </c>
      <c r="I2943" s="28">
        <f>SUMIFS(Tabla16[ISR RET.],Tabla16[NUM],Tabla1[[#This Row],[CODIGO]])</f>
        <v>0</v>
      </c>
      <c r="J2943" s="28">
        <f>SUMIFS(Tabla16[IVA RET.],Tabla16[NUM],Tabla1[[#This Row],[CODIGO]])</f>
        <v>0</v>
      </c>
      <c r="K2943" t="str">
        <f>FIXED(Tabla1[[#This Row],[TASA 16%]],0)</f>
        <v>0</v>
      </c>
      <c r="L2943" t="str">
        <f>FIXED(Tabla1[[#This Row],[TASA 0%]],0)</f>
        <v>0</v>
      </c>
      <c r="M2943" t="str">
        <f>FIXED(Tabla1[[#This Row],[TASA EXE.]],0)</f>
        <v>0</v>
      </c>
      <c r="N2943" t="str">
        <f>FIXED(Tabla1[[#This Row],[IVA]],0)</f>
        <v>0</v>
      </c>
      <c r="O2943" t="str">
        <f>FIXED(Tabla1[[#This Row],[ISR RET]],0)</f>
        <v>0</v>
      </c>
      <c r="P2943" t="str">
        <f>FIXED(Tabla1[[#This Row],[IVA RET]],0)</f>
        <v>0</v>
      </c>
      <c r="R2943" s="35">
        <f>Tabla1[[#This Row],[TASA 16]]*16%</f>
        <v>0</v>
      </c>
    </row>
    <row r="2944" spans="2:20" x14ac:dyDescent="0.25">
      <c r="B2944" t="str">
        <f>'[1]210 Y RFC'!A2944</f>
        <v>CEDI740817P36</v>
      </c>
      <c r="C2944" t="str">
        <f>'[1]210 Y RFC'!B2944</f>
        <v>210-2941</v>
      </c>
      <c r="D2944" t="str">
        <f>'[1]210 Y RFC'!C2944</f>
        <v>CELVERA DIAZ IVAN</v>
      </c>
      <c r="E2944" s="28">
        <f>SUMIFS(Tabla16[TASA 16],Tabla16[NUM],Tabla1[[#This Row],[CODIGO]])</f>
        <v>0</v>
      </c>
      <c r="F2944" s="28">
        <f>SUMIFS(Tabla16[TASA 0%],Tabla16[NUM],Tabla1[[#This Row],[CODIGO]])</f>
        <v>0</v>
      </c>
      <c r="G2944" s="28">
        <f>SUMIFS(Tabla16[[EXENTO ]],Tabla16[NUM],Tabla1[[#This Row],[CODIGO]])</f>
        <v>0</v>
      </c>
      <c r="H2944" s="28">
        <f>SUMIFS(Tabla16[IVA],Tabla16[NUM],Tabla1[[#This Row],[CODIGO]])</f>
        <v>0</v>
      </c>
      <c r="I2944" s="28">
        <f>SUMIFS(Tabla16[ISR RET.],Tabla16[NUM],Tabla1[[#This Row],[CODIGO]])</f>
        <v>0</v>
      </c>
      <c r="J2944" s="28">
        <f>SUMIFS(Tabla16[IVA RET.],Tabla16[NUM],Tabla1[[#This Row],[CODIGO]])</f>
        <v>0</v>
      </c>
      <c r="K2944" t="str">
        <f>FIXED(Tabla1[[#This Row],[TASA 16%]],0)</f>
        <v>0</v>
      </c>
      <c r="L2944" t="str">
        <f>FIXED(Tabla1[[#This Row],[TASA 0%]],0)</f>
        <v>0</v>
      </c>
      <c r="M2944" t="str">
        <f>FIXED(Tabla1[[#This Row],[TASA EXE.]],0)</f>
        <v>0</v>
      </c>
      <c r="N2944" t="str">
        <f>FIXED(Tabla1[[#This Row],[IVA]],0)</f>
        <v>0</v>
      </c>
      <c r="O2944" t="str">
        <f>FIXED(Tabla1[[#This Row],[ISR RET]],0)</f>
        <v>0</v>
      </c>
      <c r="P2944" t="str">
        <f>FIXED(Tabla1[[#This Row],[IVA RET]],0)</f>
        <v>0</v>
      </c>
      <c r="R2944" s="35">
        <f>Tabla1[[#This Row],[TASA 16]]*16%</f>
        <v>0</v>
      </c>
      <c r="T2944" s="67"/>
    </row>
    <row r="2945" spans="2:20" x14ac:dyDescent="0.25">
      <c r="B2945" t="str">
        <f>'[1]210 Y RFC'!A2945</f>
        <v>MAHD9402258E5</v>
      </c>
      <c r="C2945" t="str">
        <f>'[1]210 Y RFC'!B2945</f>
        <v>210-2942</v>
      </c>
      <c r="D2945" t="str">
        <f>'[1]210 Y RFC'!C2945</f>
        <v>MARTINEZ HERNANDEZ DIANA IZARETH</v>
      </c>
      <c r="E2945" s="28">
        <f>SUMIFS(Tabla16[TASA 16],Tabla16[NUM],Tabla1[[#This Row],[CODIGO]])</f>
        <v>23000</v>
      </c>
      <c r="F2945" s="28">
        <f>SUMIFS(Tabla16[TASA 0%],Tabla16[NUM],Tabla1[[#This Row],[CODIGO]])</f>
        <v>33099.99</v>
      </c>
      <c r="G2945" s="28">
        <f>SUMIFS(Tabla16[[EXENTO ]],Tabla16[NUM],Tabla1[[#This Row],[CODIGO]])</f>
        <v>0</v>
      </c>
      <c r="H2945" s="28">
        <f>SUMIFS(Tabla16[IVA],Tabla16[NUM],Tabla1[[#This Row],[CODIGO]])</f>
        <v>3680</v>
      </c>
      <c r="I2945" s="28">
        <f>SUMIFS(Tabla16[ISR RET.],Tabla16[NUM],Tabla1[[#This Row],[CODIGO]])</f>
        <v>0</v>
      </c>
      <c r="J2945" s="28">
        <f>SUMIFS(Tabla16[IVA RET.],Tabla16[NUM],Tabla1[[#This Row],[CODIGO]])</f>
        <v>0</v>
      </c>
      <c r="K2945" t="str">
        <f>FIXED(Tabla1[[#This Row],[TASA 16%]],0)</f>
        <v>23,000</v>
      </c>
      <c r="L2945" t="str">
        <f>FIXED(Tabla1[[#This Row],[TASA 0%]],0)</f>
        <v>33,100</v>
      </c>
      <c r="M2945" t="str">
        <f>FIXED(Tabla1[[#This Row],[TASA EXE.]],0)</f>
        <v>0</v>
      </c>
      <c r="N2945" t="str">
        <f>FIXED(Tabla1[[#This Row],[IVA]],0)</f>
        <v>3,680</v>
      </c>
      <c r="O2945" t="str">
        <f>FIXED(Tabla1[[#This Row],[ISR RET]],0)</f>
        <v>0</v>
      </c>
      <c r="P2945" t="str">
        <f>FIXED(Tabla1[[#This Row],[IVA RET]],0)</f>
        <v>0</v>
      </c>
      <c r="R2945" s="35">
        <f>Tabla1[[#This Row],[TASA 16]]*16%</f>
        <v>3680</v>
      </c>
    </row>
    <row r="2946" spans="2:20" x14ac:dyDescent="0.25">
      <c r="B2946" t="str">
        <f>'[1]210 Y RFC'!A2946</f>
        <v>BAVJ6812063S1</v>
      </c>
      <c r="C2946" t="str">
        <f>'[1]210 Y RFC'!B2946</f>
        <v>210-2943</v>
      </c>
      <c r="D2946" t="str">
        <f>'[1]210 Y RFC'!C2946</f>
        <v>BARAJAS VILLASEÑOR JUAN ANTONIO</v>
      </c>
      <c r="E2946" s="28">
        <f>SUMIFS(Tabla16[TASA 16],Tabla16[NUM],Tabla1[[#This Row],[CODIGO]])</f>
        <v>0</v>
      </c>
      <c r="F2946" s="28">
        <f>SUMIFS(Tabla16[TASA 0%],Tabla16[NUM],Tabla1[[#This Row],[CODIGO]])</f>
        <v>0</v>
      </c>
      <c r="G2946" s="28">
        <f>SUMIFS(Tabla16[[EXENTO ]],Tabla16[NUM],Tabla1[[#This Row],[CODIGO]])</f>
        <v>0</v>
      </c>
      <c r="H2946" s="28">
        <f>SUMIFS(Tabla16[IVA],Tabla16[NUM],Tabla1[[#This Row],[CODIGO]])</f>
        <v>0</v>
      </c>
      <c r="I2946" s="28">
        <f>SUMIFS(Tabla16[ISR RET.],Tabla16[NUM],Tabla1[[#This Row],[CODIGO]])</f>
        <v>0</v>
      </c>
      <c r="J2946" s="28">
        <f>SUMIFS(Tabla16[IVA RET.],Tabla16[NUM],Tabla1[[#This Row],[CODIGO]])</f>
        <v>0</v>
      </c>
      <c r="K2946" t="str">
        <f>FIXED(Tabla1[[#This Row],[TASA 16%]],0)</f>
        <v>0</v>
      </c>
      <c r="L2946" t="str">
        <f>FIXED(Tabla1[[#This Row],[TASA 0%]],0)</f>
        <v>0</v>
      </c>
      <c r="M2946" t="str">
        <f>FIXED(Tabla1[[#This Row],[TASA EXE.]],0)</f>
        <v>0</v>
      </c>
      <c r="N2946" t="str">
        <f>FIXED(Tabla1[[#This Row],[IVA]],0)</f>
        <v>0</v>
      </c>
      <c r="O2946" t="str">
        <f>FIXED(Tabla1[[#This Row],[ISR RET]],0)</f>
        <v>0</v>
      </c>
      <c r="P2946" t="str">
        <f>FIXED(Tabla1[[#This Row],[IVA RET]],0)</f>
        <v>0</v>
      </c>
      <c r="R2946" s="35">
        <f>Tabla1[[#This Row],[TASA 16]]*16%</f>
        <v>0</v>
      </c>
    </row>
    <row r="2947" spans="2:20" x14ac:dyDescent="0.25">
      <c r="B2947" t="str">
        <f>'[1]210 Y RFC'!A2947</f>
        <v>BEPC920821KX8</v>
      </c>
      <c r="C2947" t="str">
        <f>'[1]210 Y RFC'!B2947</f>
        <v>210-2944</v>
      </c>
      <c r="D2947" t="str">
        <f>'[1]210 Y RFC'!C2947</f>
        <v>BELTRAN PELAYO CARLOS ALEJANDRO</v>
      </c>
      <c r="E2947" s="28">
        <f>SUMIFS(Tabla16[TASA 16],Tabla16[NUM],Tabla1[[#This Row],[CODIGO]])</f>
        <v>0</v>
      </c>
      <c r="F2947" s="28">
        <f>SUMIFS(Tabla16[TASA 0%],Tabla16[NUM],Tabla1[[#This Row],[CODIGO]])</f>
        <v>0</v>
      </c>
      <c r="G2947" s="28">
        <f>SUMIFS(Tabla16[[EXENTO ]],Tabla16[NUM],Tabla1[[#This Row],[CODIGO]])</f>
        <v>0</v>
      </c>
      <c r="H2947" s="28">
        <f>SUMIFS(Tabla16[IVA],Tabla16[NUM],Tabla1[[#This Row],[CODIGO]])</f>
        <v>0</v>
      </c>
      <c r="I2947" s="28">
        <f>SUMIFS(Tabla16[ISR RET.],Tabla16[NUM],Tabla1[[#This Row],[CODIGO]])</f>
        <v>0</v>
      </c>
      <c r="J2947" s="28">
        <f>SUMIFS(Tabla16[IVA RET.],Tabla16[NUM],Tabla1[[#This Row],[CODIGO]])</f>
        <v>0</v>
      </c>
      <c r="K2947" t="str">
        <f>FIXED(Tabla1[[#This Row],[TASA 16%]],0)</f>
        <v>0</v>
      </c>
      <c r="L2947" t="str">
        <f>FIXED(Tabla1[[#This Row],[TASA 0%]],0)</f>
        <v>0</v>
      </c>
      <c r="M2947" t="str">
        <f>FIXED(Tabla1[[#This Row],[TASA EXE.]],0)</f>
        <v>0</v>
      </c>
      <c r="N2947" t="str">
        <f>FIXED(Tabla1[[#This Row],[IVA]],0)</f>
        <v>0</v>
      </c>
      <c r="O2947" t="str">
        <f>FIXED(Tabla1[[#This Row],[ISR RET]],0)</f>
        <v>0</v>
      </c>
      <c r="P2947" t="str">
        <f>FIXED(Tabla1[[#This Row],[IVA RET]],0)</f>
        <v>0</v>
      </c>
      <c r="R2947" s="35">
        <f>Tabla1[[#This Row],[TASA 16]]*16%</f>
        <v>0</v>
      </c>
    </row>
    <row r="2948" spans="2:20" x14ac:dyDescent="0.25">
      <c r="B2948" t="str">
        <f>'[1]210 Y RFC'!A2948</f>
        <v>ACO150523AU1</v>
      </c>
      <c r="C2948" t="str">
        <f>'[1]210 Y RFC'!B2948</f>
        <v>210-2945</v>
      </c>
      <c r="D2948" t="str">
        <f>'[1]210 Y RFC'!C2948</f>
        <v>ANIC CONCRETOS SA DE CV</v>
      </c>
      <c r="E2948" s="28">
        <f>SUMIFS(Tabla16[TASA 16],Tabla16[NUM],Tabla1[[#This Row],[CODIGO]])</f>
        <v>0</v>
      </c>
      <c r="F2948" s="28">
        <f>SUMIFS(Tabla16[TASA 0%],Tabla16[NUM],Tabla1[[#This Row],[CODIGO]])</f>
        <v>0</v>
      </c>
      <c r="G2948" s="28">
        <f>SUMIFS(Tabla16[[EXENTO ]],Tabla16[NUM],Tabla1[[#This Row],[CODIGO]])</f>
        <v>0</v>
      </c>
      <c r="H2948" s="28">
        <f>SUMIFS(Tabla16[IVA],Tabla16[NUM],Tabla1[[#This Row],[CODIGO]])</f>
        <v>0</v>
      </c>
      <c r="I2948" s="28">
        <f>SUMIFS(Tabla16[ISR RET.],Tabla16[NUM],Tabla1[[#This Row],[CODIGO]])</f>
        <v>0</v>
      </c>
      <c r="J2948" s="28">
        <f>SUMIFS(Tabla16[IVA RET.],Tabla16[NUM],Tabla1[[#This Row],[CODIGO]])</f>
        <v>0</v>
      </c>
      <c r="K2948" t="str">
        <f>FIXED(Tabla1[[#This Row],[TASA 16%]],0)</f>
        <v>0</v>
      </c>
      <c r="L2948" t="str">
        <f>FIXED(Tabla1[[#This Row],[TASA 0%]],0)</f>
        <v>0</v>
      </c>
      <c r="M2948" t="str">
        <f>FIXED(Tabla1[[#This Row],[TASA EXE.]],0)</f>
        <v>0</v>
      </c>
      <c r="N2948" t="str">
        <f>FIXED(Tabla1[[#This Row],[IVA]],0)</f>
        <v>0</v>
      </c>
      <c r="O2948" t="str">
        <f>FIXED(Tabla1[[#This Row],[ISR RET]],0)</f>
        <v>0</v>
      </c>
      <c r="P2948" t="str">
        <f>FIXED(Tabla1[[#This Row],[IVA RET]],0)</f>
        <v>0</v>
      </c>
      <c r="R2948" s="35">
        <f>Tabla1[[#This Row],[TASA 16]]*16%</f>
        <v>0</v>
      </c>
    </row>
    <row r="2949" spans="2:20" x14ac:dyDescent="0.25">
      <c r="B2949" t="str">
        <f>'[1]210 Y RFC'!A2949</f>
        <v>RARE9604154Q1</v>
      </c>
      <c r="C2949" t="str">
        <f>'[1]210 Y RFC'!B2949</f>
        <v>210-2946</v>
      </c>
      <c r="D2949" t="str">
        <f>'[1]210 Y RFC'!C2949</f>
        <v>RAMIREZ ROMO EMMANUEL</v>
      </c>
      <c r="E2949" s="28">
        <f>SUMIFS(Tabla16[TASA 16],Tabla16[NUM],Tabla1[[#This Row],[CODIGO]])</f>
        <v>0</v>
      </c>
      <c r="F2949" s="28">
        <f>SUMIFS(Tabla16[TASA 0%],Tabla16[NUM],Tabla1[[#This Row],[CODIGO]])</f>
        <v>0</v>
      </c>
      <c r="G2949" s="28">
        <f>SUMIFS(Tabla16[[EXENTO ]],Tabla16[NUM],Tabla1[[#This Row],[CODIGO]])</f>
        <v>0</v>
      </c>
      <c r="H2949" s="28">
        <f>SUMIFS(Tabla16[IVA],Tabla16[NUM],Tabla1[[#This Row],[CODIGO]])</f>
        <v>0</v>
      </c>
      <c r="I2949" s="28">
        <f>SUMIFS(Tabla16[ISR RET.],Tabla16[NUM],Tabla1[[#This Row],[CODIGO]])</f>
        <v>0</v>
      </c>
      <c r="J2949" s="28">
        <f>SUMIFS(Tabla16[IVA RET.],Tabla16[NUM],Tabla1[[#This Row],[CODIGO]])</f>
        <v>0</v>
      </c>
      <c r="K2949" t="str">
        <f>FIXED(Tabla1[[#This Row],[TASA 16%]],0)</f>
        <v>0</v>
      </c>
      <c r="L2949" t="str">
        <f>FIXED(Tabla1[[#This Row],[TASA 0%]],0)</f>
        <v>0</v>
      </c>
      <c r="M2949" t="str">
        <f>FIXED(Tabla1[[#This Row],[TASA EXE.]],0)</f>
        <v>0</v>
      </c>
      <c r="N2949" t="str">
        <f>FIXED(Tabla1[[#This Row],[IVA]],0)</f>
        <v>0</v>
      </c>
      <c r="O2949" t="str">
        <f>FIXED(Tabla1[[#This Row],[ISR RET]],0)</f>
        <v>0</v>
      </c>
      <c r="P2949" t="str">
        <f>FIXED(Tabla1[[#This Row],[IVA RET]],0)</f>
        <v>0</v>
      </c>
      <c r="R2949" s="35">
        <f>Tabla1[[#This Row],[TASA 16]]*16%</f>
        <v>0</v>
      </c>
    </row>
    <row r="2950" spans="2:20" x14ac:dyDescent="0.25">
      <c r="B2950" t="str">
        <f>'[1]210 Y RFC'!A2950</f>
        <v>GOR120301TQ0</v>
      </c>
      <c r="C2950" t="str">
        <f>'[1]210 Y RFC'!B2950</f>
        <v>210-2947</v>
      </c>
      <c r="D2950" t="str">
        <f>'[1]210 Y RFC'!C2950</f>
        <v>GP ORTHOPEDICS SA DE CV</v>
      </c>
      <c r="E2950" s="28">
        <f>SUMIFS(Tabla16[TASA 16],Tabla16[NUM],Tabla1[[#This Row],[CODIGO]])</f>
        <v>0</v>
      </c>
      <c r="F2950" s="28">
        <f>SUMIFS(Tabla16[TASA 0%],Tabla16[NUM],Tabla1[[#This Row],[CODIGO]])</f>
        <v>0</v>
      </c>
      <c r="G2950" s="28">
        <f>SUMIFS(Tabla16[[EXENTO ]],Tabla16[NUM],Tabla1[[#This Row],[CODIGO]])</f>
        <v>0</v>
      </c>
      <c r="H2950" s="28">
        <f>SUMIFS(Tabla16[IVA],Tabla16[NUM],Tabla1[[#This Row],[CODIGO]])</f>
        <v>0</v>
      </c>
      <c r="I2950" s="28">
        <f>SUMIFS(Tabla16[ISR RET.],Tabla16[NUM],Tabla1[[#This Row],[CODIGO]])</f>
        <v>0</v>
      </c>
      <c r="J2950" s="28">
        <f>SUMIFS(Tabla16[IVA RET.],Tabla16[NUM],Tabla1[[#This Row],[CODIGO]])</f>
        <v>0</v>
      </c>
      <c r="K2950" t="str">
        <f>FIXED(Tabla1[[#This Row],[TASA 16%]],0)</f>
        <v>0</v>
      </c>
      <c r="L2950" t="str">
        <f>FIXED(Tabla1[[#This Row],[TASA 0%]],0)</f>
        <v>0</v>
      </c>
      <c r="M2950" t="str">
        <f>FIXED(Tabla1[[#This Row],[TASA EXE.]],0)</f>
        <v>0</v>
      </c>
      <c r="N2950" t="str">
        <f>FIXED(Tabla1[[#This Row],[IVA]],0)</f>
        <v>0</v>
      </c>
      <c r="O2950" t="str">
        <f>FIXED(Tabla1[[#This Row],[ISR RET]],0)</f>
        <v>0</v>
      </c>
      <c r="P2950" t="str">
        <f>FIXED(Tabla1[[#This Row],[IVA RET]],0)</f>
        <v>0</v>
      </c>
      <c r="R2950" s="35">
        <f>Tabla1[[#This Row],[TASA 16]]*16%</f>
        <v>0</v>
      </c>
    </row>
    <row r="2951" spans="2:20" x14ac:dyDescent="0.25">
      <c r="B2951" t="str">
        <f>'[1]210 Y RFC'!A2951</f>
        <v>CAVF830211C71</v>
      </c>
      <c r="C2951" t="str">
        <f>'[1]210 Y RFC'!B2951</f>
        <v>210-2948</v>
      </c>
      <c r="D2951" t="str">
        <f>'[1]210 Y RFC'!C2951</f>
        <v>CARRANZA VALLE FELIPE</v>
      </c>
      <c r="E2951" s="28">
        <f>SUMIFS(Tabla16[TASA 16],Tabla16[NUM],Tabla1[[#This Row],[CODIGO]])</f>
        <v>0</v>
      </c>
      <c r="F2951" s="28">
        <f>SUMIFS(Tabla16[TASA 0%],Tabla16[NUM],Tabla1[[#This Row],[CODIGO]])</f>
        <v>0</v>
      </c>
      <c r="G2951" s="28">
        <f>SUMIFS(Tabla16[[EXENTO ]],Tabla16[NUM],Tabla1[[#This Row],[CODIGO]])</f>
        <v>0</v>
      </c>
      <c r="H2951" s="28">
        <f>SUMIFS(Tabla16[IVA],Tabla16[NUM],Tabla1[[#This Row],[CODIGO]])</f>
        <v>0</v>
      </c>
      <c r="I2951" s="28">
        <f>SUMIFS(Tabla16[ISR RET.],Tabla16[NUM],Tabla1[[#This Row],[CODIGO]])</f>
        <v>0</v>
      </c>
      <c r="J2951" s="28">
        <f>SUMIFS(Tabla16[IVA RET.],Tabla16[NUM],Tabla1[[#This Row],[CODIGO]])</f>
        <v>0</v>
      </c>
      <c r="K2951" t="str">
        <f>FIXED(Tabla1[[#This Row],[TASA 16%]],0)</f>
        <v>0</v>
      </c>
      <c r="L2951" t="str">
        <f>FIXED(Tabla1[[#This Row],[TASA 0%]],0)</f>
        <v>0</v>
      </c>
      <c r="M2951" t="str">
        <f>FIXED(Tabla1[[#This Row],[TASA EXE.]],0)</f>
        <v>0</v>
      </c>
      <c r="N2951" t="str">
        <f>FIXED(Tabla1[[#This Row],[IVA]],0)</f>
        <v>0</v>
      </c>
      <c r="O2951" t="str">
        <f>FIXED(Tabla1[[#This Row],[ISR RET]],0)</f>
        <v>0</v>
      </c>
      <c r="P2951" t="str">
        <f>FIXED(Tabla1[[#This Row],[IVA RET]],0)</f>
        <v>0</v>
      </c>
      <c r="R2951" s="35">
        <f>Tabla1[[#This Row],[TASA 16]]*16%</f>
        <v>0</v>
      </c>
    </row>
    <row r="2952" spans="2:20" x14ac:dyDescent="0.25">
      <c r="B2952" t="str">
        <f>'[1]210 Y RFC'!A2952</f>
        <v>AIRA7403227Q8</v>
      </c>
      <c r="C2952" t="str">
        <f>'[1]210 Y RFC'!B2952</f>
        <v>210-2949</v>
      </c>
      <c r="D2952" t="str">
        <f>'[1]210 Y RFC'!C2952</f>
        <v>ARVIZU ROBLES ALDO ROGELIO</v>
      </c>
      <c r="E2952" s="28">
        <f>SUMIFS(Tabla16[TASA 16],Tabla16[NUM],Tabla1[[#This Row],[CODIGO]])</f>
        <v>0</v>
      </c>
      <c r="F2952" s="28">
        <f>SUMIFS(Tabla16[TASA 0%],Tabla16[NUM],Tabla1[[#This Row],[CODIGO]])</f>
        <v>0</v>
      </c>
      <c r="G2952" s="28">
        <f>SUMIFS(Tabla16[[EXENTO ]],Tabla16[NUM],Tabla1[[#This Row],[CODIGO]])</f>
        <v>0</v>
      </c>
      <c r="H2952" s="28">
        <f>SUMIFS(Tabla16[IVA],Tabla16[NUM],Tabla1[[#This Row],[CODIGO]])</f>
        <v>0</v>
      </c>
      <c r="I2952" s="28">
        <f>SUMIFS(Tabla16[ISR RET.],Tabla16[NUM],Tabla1[[#This Row],[CODIGO]])</f>
        <v>0</v>
      </c>
      <c r="J2952" s="28">
        <f>SUMIFS(Tabla16[IVA RET.],Tabla16[NUM],Tabla1[[#This Row],[CODIGO]])</f>
        <v>0</v>
      </c>
      <c r="K2952" t="str">
        <f>FIXED(Tabla1[[#This Row],[TASA 16%]],0)</f>
        <v>0</v>
      </c>
      <c r="L2952" t="str">
        <f>FIXED(Tabla1[[#This Row],[TASA 0%]],0)</f>
        <v>0</v>
      </c>
      <c r="M2952" t="str">
        <f>FIXED(Tabla1[[#This Row],[TASA EXE.]],0)</f>
        <v>0</v>
      </c>
      <c r="N2952" t="str">
        <f>FIXED(Tabla1[[#This Row],[IVA]],0)</f>
        <v>0</v>
      </c>
      <c r="O2952" t="str">
        <f>FIXED(Tabla1[[#This Row],[ISR RET]],0)</f>
        <v>0</v>
      </c>
      <c r="P2952" t="str">
        <f>FIXED(Tabla1[[#This Row],[IVA RET]],0)</f>
        <v>0</v>
      </c>
      <c r="R2952" s="35">
        <f>Tabla1[[#This Row],[TASA 16]]*16%</f>
        <v>0</v>
      </c>
    </row>
    <row r="2953" spans="2:20" x14ac:dyDescent="0.25">
      <c r="B2953" t="str">
        <f>'[1]210 Y RFC'!A2953</f>
        <v>LETD710816F65</v>
      </c>
      <c r="C2953" t="str">
        <f>'[1]210 Y RFC'!B2953</f>
        <v>210-2950</v>
      </c>
      <c r="D2953" t="str">
        <f>'[1]210 Y RFC'!C2953</f>
        <v>LEON TORRES JOSE DAVID</v>
      </c>
      <c r="E2953" s="28">
        <f>SUMIFS(Tabla16[TASA 16],Tabla16[NUM],Tabla1[[#This Row],[CODIGO]])</f>
        <v>0</v>
      </c>
      <c r="F2953" s="28">
        <f>SUMIFS(Tabla16[TASA 0%],Tabla16[NUM],Tabla1[[#This Row],[CODIGO]])</f>
        <v>0</v>
      </c>
      <c r="G2953" s="28">
        <f>SUMIFS(Tabla16[[EXENTO ]],Tabla16[NUM],Tabla1[[#This Row],[CODIGO]])</f>
        <v>0</v>
      </c>
      <c r="H2953" s="28">
        <f>SUMIFS(Tabla16[IVA],Tabla16[NUM],Tabla1[[#This Row],[CODIGO]])</f>
        <v>0</v>
      </c>
      <c r="I2953" s="28">
        <f>SUMIFS(Tabla16[ISR RET.],Tabla16[NUM],Tabla1[[#This Row],[CODIGO]])</f>
        <v>0</v>
      </c>
      <c r="J2953" s="28">
        <f>SUMIFS(Tabla16[IVA RET.],Tabla16[NUM],Tabla1[[#This Row],[CODIGO]])</f>
        <v>0</v>
      </c>
      <c r="K2953" t="str">
        <f>FIXED(Tabla1[[#This Row],[TASA 16%]],0)</f>
        <v>0</v>
      </c>
      <c r="L2953" t="str">
        <f>FIXED(Tabla1[[#This Row],[TASA 0%]],0)</f>
        <v>0</v>
      </c>
      <c r="M2953" t="str">
        <f>FIXED(Tabla1[[#This Row],[TASA EXE.]],0)</f>
        <v>0</v>
      </c>
      <c r="N2953" t="str">
        <f>FIXED(Tabla1[[#This Row],[IVA]],0)</f>
        <v>0</v>
      </c>
      <c r="O2953" t="str">
        <f>FIXED(Tabla1[[#This Row],[ISR RET]],0)</f>
        <v>0</v>
      </c>
      <c r="P2953" t="str">
        <f>FIXED(Tabla1[[#This Row],[IVA RET]],0)</f>
        <v>0</v>
      </c>
      <c r="R2953" s="35">
        <f>Tabla1[[#This Row],[TASA 16]]*16%</f>
        <v>0</v>
      </c>
    </row>
    <row r="2954" spans="2:20" x14ac:dyDescent="0.25">
      <c r="B2954" t="str">
        <f>'[1]210 Y RFC'!A2954</f>
        <v>DGU210205FS3</v>
      </c>
      <c r="C2954" t="str">
        <f>'[1]210 Y RFC'!B2954</f>
        <v>210-2951</v>
      </c>
      <c r="D2954" t="str">
        <f>'[1]210 Y RFC'!C2954</f>
        <v>DISTRIBUCION GUNO SA DE CV</v>
      </c>
      <c r="E2954" s="28">
        <f>SUMIFS(Tabla16[TASA 16],Tabla16[NUM],Tabla1[[#This Row],[CODIGO]])</f>
        <v>0</v>
      </c>
      <c r="F2954" s="28">
        <f>SUMIFS(Tabla16[TASA 0%],Tabla16[NUM],Tabla1[[#This Row],[CODIGO]])</f>
        <v>88721.4</v>
      </c>
      <c r="G2954" s="28">
        <f>SUMIFS(Tabla16[[EXENTO ]],Tabla16[NUM],Tabla1[[#This Row],[CODIGO]])</f>
        <v>0</v>
      </c>
      <c r="H2954" s="28">
        <f>SUMIFS(Tabla16[IVA],Tabla16[NUM],Tabla1[[#This Row],[CODIGO]])</f>
        <v>0</v>
      </c>
      <c r="I2954" s="28">
        <f>SUMIFS(Tabla16[ISR RET.],Tabla16[NUM],Tabla1[[#This Row],[CODIGO]])</f>
        <v>0</v>
      </c>
      <c r="J2954" s="28">
        <f>SUMIFS(Tabla16[IVA RET.],Tabla16[NUM],Tabla1[[#This Row],[CODIGO]])</f>
        <v>0</v>
      </c>
      <c r="K2954" t="str">
        <f>FIXED(Tabla1[[#This Row],[TASA 16%]],0)</f>
        <v>0</v>
      </c>
      <c r="L2954" t="str">
        <f>FIXED(Tabla1[[#This Row],[TASA 0%]],0)</f>
        <v>88,721</v>
      </c>
      <c r="M2954" t="str">
        <f>FIXED(Tabla1[[#This Row],[TASA EXE.]],0)</f>
        <v>0</v>
      </c>
      <c r="N2954" t="str">
        <f>FIXED(Tabla1[[#This Row],[IVA]],0)</f>
        <v>0</v>
      </c>
      <c r="O2954" t="str">
        <f>FIXED(Tabla1[[#This Row],[ISR RET]],0)</f>
        <v>0</v>
      </c>
      <c r="P2954" t="str">
        <f>FIXED(Tabla1[[#This Row],[IVA RET]],0)</f>
        <v>0</v>
      </c>
      <c r="R2954" s="35">
        <f>Tabla1[[#This Row],[TASA 16]]*16%</f>
        <v>0</v>
      </c>
    </row>
    <row r="2955" spans="2:20" x14ac:dyDescent="0.25">
      <c r="B2955" t="str">
        <f>'[1]210 Y RFC'!A2955</f>
        <v>GAAX7311219ZA</v>
      </c>
      <c r="C2955" t="str">
        <f>'[1]210 Y RFC'!B2955</f>
        <v>210-2952</v>
      </c>
      <c r="D2955" t="str">
        <f>'[1]210 Y RFC'!C2955</f>
        <v>GRANADOS AVITIA XOCHILT YADIRA</v>
      </c>
      <c r="E2955" s="28">
        <f>SUMIFS(Tabla16[TASA 16],Tabla16[NUM],Tabla1[[#This Row],[CODIGO]])</f>
        <v>0</v>
      </c>
      <c r="F2955" s="28">
        <f>SUMIFS(Tabla16[TASA 0%],Tabla16[NUM],Tabla1[[#This Row],[CODIGO]])</f>
        <v>0</v>
      </c>
      <c r="G2955" s="28">
        <f>SUMIFS(Tabla16[[EXENTO ]],Tabla16[NUM],Tabla1[[#This Row],[CODIGO]])</f>
        <v>0</v>
      </c>
      <c r="H2955" s="28">
        <f>SUMIFS(Tabla16[IVA],Tabla16[NUM],Tabla1[[#This Row],[CODIGO]])</f>
        <v>0</v>
      </c>
      <c r="I2955" s="28">
        <f>SUMIFS(Tabla16[ISR RET.],Tabla16[NUM],Tabla1[[#This Row],[CODIGO]])</f>
        <v>0</v>
      </c>
      <c r="J2955" s="28">
        <f>SUMIFS(Tabla16[IVA RET.],Tabla16[NUM],Tabla1[[#This Row],[CODIGO]])</f>
        <v>0</v>
      </c>
      <c r="K2955" t="str">
        <f>FIXED(Tabla1[[#This Row],[TASA 16%]],0)</f>
        <v>0</v>
      </c>
      <c r="L2955" t="str">
        <f>FIXED(Tabla1[[#This Row],[TASA 0%]],0)</f>
        <v>0</v>
      </c>
      <c r="M2955" t="str">
        <f>FIXED(Tabla1[[#This Row],[TASA EXE.]],0)</f>
        <v>0</v>
      </c>
      <c r="N2955" t="str">
        <f>FIXED(Tabla1[[#This Row],[IVA]],0)</f>
        <v>0</v>
      </c>
      <c r="O2955" t="str">
        <f>FIXED(Tabla1[[#This Row],[ISR RET]],0)</f>
        <v>0</v>
      </c>
      <c r="P2955" t="str">
        <f>FIXED(Tabla1[[#This Row],[IVA RET]],0)</f>
        <v>0</v>
      </c>
      <c r="R2955" s="35">
        <f>Tabla1[[#This Row],[TASA 16]]*16%</f>
        <v>0</v>
      </c>
    </row>
    <row r="2956" spans="2:20" x14ac:dyDescent="0.25">
      <c r="B2956" t="str">
        <f>'[1]210 Y RFC'!A2956</f>
        <v>MUEG930607B46</v>
      </c>
      <c r="C2956" t="str">
        <f>'[1]210 Y RFC'!B2956</f>
        <v>210-2953</v>
      </c>
      <c r="D2956" t="str">
        <f>'[1]210 Y RFC'!C2956</f>
        <v>MUÑOZ ESQUIVEL GABRIELA</v>
      </c>
      <c r="E2956" s="28">
        <f>SUMIFS(Tabla16[TASA 16],Tabla16[NUM],Tabla1[[#This Row],[CODIGO]])</f>
        <v>0</v>
      </c>
      <c r="F2956" s="28">
        <f>SUMIFS(Tabla16[TASA 0%],Tabla16[NUM],Tabla1[[#This Row],[CODIGO]])</f>
        <v>0</v>
      </c>
      <c r="G2956" s="28">
        <f>SUMIFS(Tabla16[[EXENTO ]],Tabla16[NUM],Tabla1[[#This Row],[CODIGO]])</f>
        <v>0</v>
      </c>
      <c r="H2956" s="28">
        <f>SUMIFS(Tabla16[IVA],Tabla16[NUM],Tabla1[[#This Row],[CODIGO]])</f>
        <v>0</v>
      </c>
      <c r="I2956" s="28">
        <f>SUMIFS(Tabla16[ISR RET.],Tabla16[NUM],Tabla1[[#This Row],[CODIGO]])</f>
        <v>0</v>
      </c>
      <c r="J2956" s="28">
        <f>SUMIFS(Tabla16[IVA RET.],Tabla16[NUM],Tabla1[[#This Row],[CODIGO]])</f>
        <v>0</v>
      </c>
      <c r="K2956" t="str">
        <f>FIXED(Tabla1[[#This Row],[TASA 16%]],0)</f>
        <v>0</v>
      </c>
      <c r="L2956" t="str">
        <f>FIXED(Tabla1[[#This Row],[TASA 0%]],0)</f>
        <v>0</v>
      </c>
      <c r="M2956" t="str">
        <f>FIXED(Tabla1[[#This Row],[TASA EXE.]],0)</f>
        <v>0</v>
      </c>
      <c r="N2956" t="str">
        <f>FIXED(Tabla1[[#This Row],[IVA]],0)</f>
        <v>0</v>
      </c>
      <c r="O2956" t="str">
        <f>FIXED(Tabla1[[#This Row],[ISR RET]],0)</f>
        <v>0</v>
      </c>
      <c r="P2956" t="str">
        <f>FIXED(Tabla1[[#This Row],[IVA RET]],0)</f>
        <v>0</v>
      </c>
      <c r="R2956" s="35">
        <f>Tabla1[[#This Row],[TASA 16]]*16%</f>
        <v>0</v>
      </c>
      <c r="T2956" s="67"/>
    </row>
    <row r="2957" spans="2:20" x14ac:dyDescent="0.25">
      <c r="B2957" t="str">
        <f>'[1]210 Y RFC'!A2957</f>
        <v>HERH830726NV5</v>
      </c>
      <c r="C2957" t="str">
        <f>'[1]210 Y RFC'!B2957</f>
        <v>210-2954</v>
      </c>
      <c r="D2957" t="str">
        <f>'[1]210 Y RFC'!C2957</f>
        <v>HERNANDEZ ROCHA HECTOR DAVID</v>
      </c>
      <c r="E2957" s="28">
        <f>SUMIFS(Tabla16[TASA 16],Tabla16[NUM],Tabla1[[#This Row],[CODIGO]])</f>
        <v>1525.8749999999998</v>
      </c>
      <c r="F2957" s="28">
        <f>SUMIFS(Tabla16[TASA 0%],Tabla16[NUM],Tabla1[[#This Row],[CODIGO]])</f>
        <v>-1.4999999999758984E-2</v>
      </c>
      <c r="G2957" s="28">
        <f>SUMIFS(Tabla16[[EXENTO ]],Tabla16[NUM],Tabla1[[#This Row],[CODIGO]])</f>
        <v>0</v>
      </c>
      <c r="H2957" s="28">
        <f>SUMIFS(Tabla16[IVA],Tabla16[NUM],Tabla1[[#This Row],[CODIGO]])</f>
        <v>244.14</v>
      </c>
      <c r="I2957" s="28">
        <f>SUMIFS(Tabla16[ISR RET.],Tabla16[NUM],Tabla1[[#This Row],[CODIGO]])</f>
        <v>0</v>
      </c>
      <c r="J2957" s="28">
        <f>SUMIFS(Tabla16[IVA RET.],Tabla16[NUM],Tabla1[[#This Row],[CODIGO]])</f>
        <v>0</v>
      </c>
      <c r="K2957" t="str">
        <f>FIXED(Tabla1[[#This Row],[TASA 16%]],0)</f>
        <v>1,526</v>
      </c>
      <c r="L2957" t="str">
        <f>FIXED(Tabla1[[#This Row],[TASA 0%]],0)</f>
        <v>0</v>
      </c>
      <c r="M2957" t="str">
        <f>FIXED(Tabla1[[#This Row],[TASA EXE.]],0)</f>
        <v>0</v>
      </c>
      <c r="N2957" t="str">
        <f>FIXED(Tabla1[[#This Row],[IVA]],0)</f>
        <v>244</v>
      </c>
      <c r="O2957" t="str">
        <f>FIXED(Tabla1[[#This Row],[ISR RET]],0)</f>
        <v>0</v>
      </c>
      <c r="P2957" t="str">
        <f>FIXED(Tabla1[[#This Row],[IVA RET]],0)</f>
        <v>0</v>
      </c>
      <c r="R2957" s="35">
        <f>Tabla1[[#This Row],[TASA 16]]*16%</f>
        <v>244.16</v>
      </c>
    </row>
    <row r="2958" spans="2:20" x14ac:dyDescent="0.25">
      <c r="B2958" t="str">
        <f>'[1]210 Y RFC'!A2958</f>
        <v>SNO971210GD6</v>
      </c>
      <c r="C2958" t="str">
        <f>'[1]210 Y RFC'!B2958</f>
        <v>210-2955</v>
      </c>
      <c r="D2958" t="str">
        <f>'[1]210 Y RFC'!C2958</f>
        <v>SERVICIO NORAMA SA DE CV</v>
      </c>
      <c r="E2958" s="28">
        <f>SUMIFS(Tabla16[TASA 16],Tabla16[NUM],Tabla1[[#This Row],[CODIGO]])</f>
        <v>13681.875</v>
      </c>
      <c r="F2958" s="28">
        <f>SUMIFS(Tabla16[TASA 0%],Tabla16[NUM],Tabla1[[#This Row],[CODIGO]])</f>
        <v>4.9999999985175236E-3</v>
      </c>
      <c r="G2958" s="28">
        <f>SUMIFS(Tabla16[[EXENTO ]],Tabla16[NUM],Tabla1[[#This Row],[CODIGO]])</f>
        <v>367.02</v>
      </c>
      <c r="H2958" s="28">
        <f>SUMIFS(Tabla16[IVA],Tabla16[NUM],Tabla1[[#This Row],[CODIGO]])</f>
        <v>2189.1</v>
      </c>
      <c r="I2958" s="28">
        <f>SUMIFS(Tabla16[ISR RET.],Tabla16[NUM],Tabla1[[#This Row],[CODIGO]])</f>
        <v>0</v>
      </c>
      <c r="J2958" s="28">
        <f>SUMIFS(Tabla16[IVA RET.],Tabla16[NUM],Tabla1[[#This Row],[CODIGO]])</f>
        <v>0</v>
      </c>
      <c r="K2958" t="str">
        <f>FIXED(Tabla1[[#This Row],[TASA 16%]],0)</f>
        <v>13,682</v>
      </c>
      <c r="L2958" t="str">
        <f>FIXED(Tabla1[[#This Row],[TASA 0%]],0)</f>
        <v>0</v>
      </c>
      <c r="M2958" t="str">
        <f>FIXED(Tabla1[[#This Row],[TASA EXE.]],0)</f>
        <v>367</v>
      </c>
      <c r="N2958" t="str">
        <f>FIXED(Tabla1[[#This Row],[IVA]],0)</f>
        <v>2,189</v>
      </c>
      <c r="O2958" t="str">
        <f>FIXED(Tabla1[[#This Row],[ISR RET]],0)</f>
        <v>0</v>
      </c>
      <c r="P2958" t="str">
        <f>FIXED(Tabla1[[#This Row],[IVA RET]],0)</f>
        <v>0</v>
      </c>
      <c r="R2958" s="35">
        <f>Tabla1[[#This Row],[TASA 16]]*16%</f>
        <v>2189.12</v>
      </c>
    </row>
    <row r="2959" spans="2:20" x14ac:dyDescent="0.25">
      <c r="B2959" t="str">
        <f>'[1]210 Y RFC'!A2959</f>
        <v>RIGG730522F98</v>
      </c>
      <c r="C2959" t="str">
        <f>'[1]210 Y RFC'!B2959</f>
        <v>210-2956</v>
      </c>
      <c r="D2959" t="str">
        <f>'[1]210 Y RFC'!C2959</f>
        <v>RIOS GARCIA GISELL ALTAGRACIA</v>
      </c>
      <c r="E2959" s="28">
        <f>SUMIFS(Tabla16[TASA 16],Tabla16[NUM],Tabla1[[#This Row],[CODIGO]])</f>
        <v>0</v>
      </c>
      <c r="F2959" s="28">
        <f>SUMIFS(Tabla16[TASA 0%],Tabla16[NUM],Tabla1[[#This Row],[CODIGO]])</f>
        <v>0</v>
      </c>
      <c r="G2959" s="28">
        <f>SUMIFS(Tabla16[[EXENTO ]],Tabla16[NUM],Tabla1[[#This Row],[CODIGO]])</f>
        <v>0</v>
      </c>
      <c r="H2959" s="28">
        <f>SUMIFS(Tabla16[IVA],Tabla16[NUM],Tabla1[[#This Row],[CODIGO]])</f>
        <v>0</v>
      </c>
      <c r="I2959" s="28">
        <f>SUMIFS(Tabla16[ISR RET.],Tabla16[NUM],Tabla1[[#This Row],[CODIGO]])</f>
        <v>0</v>
      </c>
      <c r="J2959" s="28">
        <f>SUMIFS(Tabla16[IVA RET.],Tabla16[NUM],Tabla1[[#This Row],[CODIGO]])</f>
        <v>0</v>
      </c>
      <c r="K2959" t="str">
        <f>FIXED(Tabla1[[#This Row],[TASA 16%]],0)</f>
        <v>0</v>
      </c>
      <c r="L2959" t="str">
        <f>FIXED(Tabla1[[#This Row],[TASA 0%]],0)</f>
        <v>0</v>
      </c>
      <c r="M2959" t="str">
        <f>FIXED(Tabla1[[#This Row],[TASA EXE.]],0)</f>
        <v>0</v>
      </c>
      <c r="N2959" t="str">
        <f>FIXED(Tabla1[[#This Row],[IVA]],0)</f>
        <v>0</v>
      </c>
      <c r="O2959" t="str">
        <f>FIXED(Tabla1[[#This Row],[ISR RET]],0)</f>
        <v>0</v>
      </c>
      <c r="P2959" t="str">
        <f>FIXED(Tabla1[[#This Row],[IVA RET]],0)</f>
        <v>0</v>
      </c>
      <c r="R2959" s="35">
        <f>Tabla1[[#This Row],[TASA 16]]*16%</f>
        <v>0</v>
      </c>
    </row>
    <row r="2960" spans="2:20" x14ac:dyDescent="0.25">
      <c r="B2960" t="str">
        <f>'[1]210 Y RFC'!A2960</f>
        <v>EIJJ9510052T1</v>
      </c>
      <c r="C2960" t="str">
        <f>'[1]210 Y RFC'!B2960</f>
        <v>210-2957</v>
      </c>
      <c r="D2960" t="str">
        <f>'[1]210 Y RFC'!C2960</f>
        <v>ESPINOSA JAIME JULIAN ANDRES</v>
      </c>
      <c r="E2960" s="28">
        <f>SUMIFS(Tabla16[TASA 16],Tabla16[NUM],Tabla1[[#This Row],[CODIGO]])</f>
        <v>0</v>
      </c>
      <c r="F2960" s="28">
        <f>SUMIFS(Tabla16[TASA 0%],Tabla16[NUM],Tabla1[[#This Row],[CODIGO]])</f>
        <v>0</v>
      </c>
      <c r="G2960" s="28">
        <f>SUMIFS(Tabla16[[EXENTO ]],Tabla16[NUM],Tabla1[[#This Row],[CODIGO]])</f>
        <v>0</v>
      </c>
      <c r="H2960" s="28">
        <f>SUMIFS(Tabla16[IVA],Tabla16[NUM],Tabla1[[#This Row],[CODIGO]])</f>
        <v>0</v>
      </c>
      <c r="I2960" s="28">
        <f>SUMIFS(Tabla16[ISR RET.],Tabla16[NUM],Tabla1[[#This Row],[CODIGO]])</f>
        <v>0</v>
      </c>
      <c r="J2960" s="28">
        <f>SUMIFS(Tabla16[IVA RET.],Tabla16[NUM],Tabla1[[#This Row],[CODIGO]])</f>
        <v>0</v>
      </c>
      <c r="K2960" t="str">
        <f>FIXED(Tabla1[[#This Row],[TASA 16%]],0)</f>
        <v>0</v>
      </c>
      <c r="L2960" t="str">
        <f>FIXED(Tabla1[[#This Row],[TASA 0%]],0)</f>
        <v>0</v>
      </c>
      <c r="M2960" t="str">
        <f>FIXED(Tabla1[[#This Row],[TASA EXE.]],0)</f>
        <v>0</v>
      </c>
      <c r="N2960" t="str">
        <f>FIXED(Tabla1[[#This Row],[IVA]],0)</f>
        <v>0</v>
      </c>
      <c r="O2960" t="str">
        <f>FIXED(Tabla1[[#This Row],[ISR RET]],0)</f>
        <v>0</v>
      </c>
      <c r="P2960" t="str">
        <f>FIXED(Tabla1[[#This Row],[IVA RET]],0)</f>
        <v>0</v>
      </c>
      <c r="R2960" s="35">
        <f>Tabla1[[#This Row],[TASA 16]]*16%</f>
        <v>0</v>
      </c>
    </row>
    <row r="2961" spans="2:20" x14ac:dyDescent="0.25">
      <c r="B2961" t="str">
        <f>'[1]210 Y RFC'!A2961</f>
        <v>KCC2002259U0</v>
      </c>
      <c r="C2961" t="str">
        <f>'[1]210 Y RFC'!B2961</f>
        <v>210-2958</v>
      </c>
      <c r="D2961" t="str">
        <f>'[1]210 Y RFC'!C2961</f>
        <v>KING´S CROWN CANDIES S DE RL DE CV</v>
      </c>
      <c r="E2961" s="28">
        <f>SUMIFS(Tabla16[TASA 16],Tabla16[NUM],Tabla1[[#This Row],[CODIGO]])</f>
        <v>0</v>
      </c>
      <c r="F2961" s="28">
        <f>SUMIFS(Tabla16[TASA 0%],Tabla16[NUM],Tabla1[[#This Row],[CODIGO]])</f>
        <v>0</v>
      </c>
      <c r="G2961" s="28">
        <f>SUMIFS(Tabla16[[EXENTO ]],Tabla16[NUM],Tabla1[[#This Row],[CODIGO]])</f>
        <v>0</v>
      </c>
      <c r="H2961" s="28">
        <f>SUMIFS(Tabla16[IVA],Tabla16[NUM],Tabla1[[#This Row],[CODIGO]])</f>
        <v>0</v>
      </c>
      <c r="I2961" s="28">
        <f>SUMIFS(Tabla16[ISR RET.],Tabla16[NUM],Tabla1[[#This Row],[CODIGO]])</f>
        <v>0</v>
      </c>
      <c r="J2961" s="28">
        <f>SUMIFS(Tabla16[IVA RET.],Tabla16[NUM],Tabla1[[#This Row],[CODIGO]])</f>
        <v>0</v>
      </c>
      <c r="K2961" t="str">
        <f>FIXED(Tabla1[[#This Row],[TASA 16%]],0)</f>
        <v>0</v>
      </c>
      <c r="L2961" t="str">
        <f>FIXED(Tabla1[[#This Row],[TASA 0%]],0)</f>
        <v>0</v>
      </c>
      <c r="M2961" t="str">
        <f>FIXED(Tabla1[[#This Row],[TASA EXE.]],0)</f>
        <v>0</v>
      </c>
      <c r="N2961" t="str">
        <f>FIXED(Tabla1[[#This Row],[IVA]],0)</f>
        <v>0</v>
      </c>
      <c r="O2961" t="str">
        <f>FIXED(Tabla1[[#This Row],[ISR RET]],0)</f>
        <v>0</v>
      </c>
      <c r="P2961" t="str">
        <f>FIXED(Tabla1[[#This Row],[IVA RET]],0)</f>
        <v>0</v>
      </c>
      <c r="R2961" s="35">
        <f>Tabla1[[#This Row],[TASA 16]]*16%</f>
        <v>0</v>
      </c>
    </row>
    <row r="2962" spans="2:20" x14ac:dyDescent="0.25">
      <c r="B2962" t="str">
        <f>'[1]210 Y RFC'!A2962</f>
        <v>IALM880924M96</v>
      </c>
      <c r="C2962" t="str">
        <f>'[1]210 Y RFC'!B2962</f>
        <v>210-2959</v>
      </c>
      <c r="D2962" t="str">
        <f>'[1]210 Y RFC'!C2962</f>
        <v>ISAAC LOMELI MELISSA</v>
      </c>
      <c r="E2962" s="28">
        <f>SUMIFS(Tabla16[TASA 16],Tabla16[NUM],Tabla1[[#This Row],[CODIGO]])</f>
        <v>0</v>
      </c>
      <c r="F2962" s="28">
        <f>SUMIFS(Tabla16[TASA 0%],Tabla16[NUM],Tabla1[[#This Row],[CODIGO]])</f>
        <v>0</v>
      </c>
      <c r="G2962" s="28">
        <f>SUMIFS(Tabla16[[EXENTO ]],Tabla16[NUM],Tabla1[[#This Row],[CODIGO]])</f>
        <v>0</v>
      </c>
      <c r="H2962" s="28">
        <f>SUMIFS(Tabla16[IVA],Tabla16[NUM],Tabla1[[#This Row],[CODIGO]])</f>
        <v>0</v>
      </c>
      <c r="I2962" s="28">
        <f>SUMIFS(Tabla16[ISR RET.],Tabla16[NUM],Tabla1[[#This Row],[CODIGO]])</f>
        <v>0</v>
      </c>
      <c r="J2962" s="28">
        <f>SUMIFS(Tabla16[IVA RET.],Tabla16[NUM],Tabla1[[#This Row],[CODIGO]])</f>
        <v>0</v>
      </c>
      <c r="K2962" t="str">
        <f>FIXED(Tabla1[[#This Row],[TASA 16%]],0)</f>
        <v>0</v>
      </c>
      <c r="L2962" t="str">
        <f>FIXED(Tabla1[[#This Row],[TASA 0%]],0)</f>
        <v>0</v>
      </c>
      <c r="M2962" t="str">
        <f>FIXED(Tabla1[[#This Row],[TASA EXE.]],0)</f>
        <v>0</v>
      </c>
      <c r="N2962" t="str">
        <f>FIXED(Tabla1[[#This Row],[IVA]],0)</f>
        <v>0</v>
      </c>
      <c r="O2962" t="str">
        <f>FIXED(Tabla1[[#This Row],[ISR RET]],0)</f>
        <v>0</v>
      </c>
      <c r="P2962" t="str">
        <f>FIXED(Tabla1[[#This Row],[IVA RET]],0)</f>
        <v>0</v>
      </c>
      <c r="R2962" s="35">
        <f>Tabla1[[#This Row],[TASA 16]]*16%</f>
        <v>0</v>
      </c>
    </row>
    <row r="2963" spans="2:20" x14ac:dyDescent="0.25">
      <c r="B2963" t="str">
        <f>'[1]210 Y RFC'!A2963</f>
        <v>RASM710308GPA</v>
      </c>
      <c r="C2963" t="str">
        <f>'[1]210 Y RFC'!B2963</f>
        <v>210-2960</v>
      </c>
      <c r="D2963" t="str">
        <f>'[1]210 Y RFC'!C2963</f>
        <v>RANGEL SUAREZ MARCO ANTONIO</v>
      </c>
      <c r="E2963" s="28">
        <f>SUMIFS(Tabla16[TASA 16],Tabla16[NUM],Tabla1[[#This Row],[CODIGO]])</f>
        <v>0</v>
      </c>
      <c r="F2963" s="28">
        <f>SUMIFS(Tabla16[TASA 0%],Tabla16[NUM],Tabla1[[#This Row],[CODIGO]])</f>
        <v>0</v>
      </c>
      <c r="G2963" s="28">
        <f>SUMIFS(Tabla16[[EXENTO ]],Tabla16[NUM],Tabla1[[#This Row],[CODIGO]])</f>
        <v>0</v>
      </c>
      <c r="H2963" s="28">
        <f>SUMIFS(Tabla16[IVA],Tabla16[NUM],Tabla1[[#This Row],[CODIGO]])</f>
        <v>0</v>
      </c>
      <c r="I2963" s="28">
        <f>SUMIFS(Tabla16[ISR RET.],Tabla16[NUM],Tabla1[[#This Row],[CODIGO]])</f>
        <v>0</v>
      </c>
      <c r="J2963" s="28">
        <f>SUMIFS(Tabla16[IVA RET.],Tabla16[NUM],Tabla1[[#This Row],[CODIGO]])</f>
        <v>0</v>
      </c>
      <c r="K2963" t="str">
        <f>FIXED(Tabla1[[#This Row],[TASA 16%]],0)</f>
        <v>0</v>
      </c>
      <c r="L2963" t="str">
        <f>FIXED(Tabla1[[#This Row],[TASA 0%]],0)</f>
        <v>0</v>
      </c>
      <c r="M2963" t="str">
        <f>FIXED(Tabla1[[#This Row],[TASA EXE.]],0)</f>
        <v>0</v>
      </c>
      <c r="N2963" t="str">
        <f>FIXED(Tabla1[[#This Row],[IVA]],0)</f>
        <v>0</v>
      </c>
      <c r="O2963" t="str">
        <f>FIXED(Tabla1[[#This Row],[ISR RET]],0)</f>
        <v>0</v>
      </c>
      <c r="P2963" t="str">
        <f>FIXED(Tabla1[[#This Row],[IVA RET]],0)</f>
        <v>0</v>
      </c>
      <c r="R2963" s="35">
        <f>Tabla1[[#This Row],[TASA 16]]*16%</f>
        <v>0</v>
      </c>
    </row>
    <row r="2964" spans="2:20" x14ac:dyDescent="0.25">
      <c r="B2964" t="str">
        <f>'[1]210 Y RFC'!A2964</f>
        <v>IAHK990815CN7</v>
      </c>
      <c r="C2964" t="str">
        <f>'[1]210 Y RFC'!B2964</f>
        <v>210-2961</v>
      </c>
      <c r="D2964" t="str">
        <f>'[1]210 Y RFC'!C2964</f>
        <v>IBARRA HERRERA KARLA ANDREA</v>
      </c>
      <c r="E2964" s="28">
        <f>SUMIFS(Tabla16[TASA 16],Tabla16[NUM],Tabla1[[#This Row],[CODIGO]])</f>
        <v>0</v>
      </c>
      <c r="F2964" s="28">
        <f>SUMIFS(Tabla16[TASA 0%],Tabla16[NUM],Tabla1[[#This Row],[CODIGO]])</f>
        <v>0</v>
      </c>
      <c r="G2964" s="28">
        <f>SUMIFS(Tabla16[[EXENTO ]],Tabla16[NUM],Tabla1[[#This Row],[CODIGO]])</f>
        <v>0</v>
      </c>
      <c r="H2964" s="28">
        <f>SUMIFS(Tabla16[IVA],Tabla16[NUM],Tabla1[[#This Row],[CODIGO]])</f>
        <v>0</v>
      </c>
      <c r="I2964" s="28">
        <f>SUMIFS(Tabla16[ISR RET.],Tabla16[NUM],Tabla1[[#This Row],[CODIGO]])</f>
        <v>0</v>
      </c>
      <c r="J2964" s="28">
        <f>SUMIFS(Tabla16[IVA RET.],Tabla16[NUM],Tabla1[[#This Row],[CODIGO]])</f>
        <v>0</v>
      </c>
      <c r="K2964" t="str">
        <f>FIXED(Tabla1[[#This Row],[TASA 16%]],0)</f>
        <v>0</v>
      </c>
      <c r="L2964" t="str">
        <f>FIXED(Tabla1[[#This Row],[TASA 0%]],0)</f>
        <v>0</v>
      </c>
      <c r="M2964" t="str">
        <f>FIXED(Tabla1[[#This Row],[TASA EXE.]],0)</f>
        <v>0</v>
      </c>
      <c r="N2964" t="str">
        <f>FIXED(Tabla1[[#This Row],[IVA]],0)</f>
        <v>0</v>
      </c>
      <c r="O2964" t="str">
        <f>FIXED(Tabla1[[#This Row],[ISR RET]],0)</f>
        <v>0</v>
      </c>
      <c r="P2964" t="str">
        <f>FIXED(Tabla1[[#This Row],[IVA RET]],0)</f>
        <v>0</v>
      </c>
      <c r="R2964" s="35">
        <f>Tabla1[[#This Row],[TASA 16]]*16%</f>
        <v>0</v>
      </c>
    </row>
    <row r="2965" spans="2:20" x14ac:dyDescent="0.25">
      <c r="B2965" t="str">
        <f>'[1]210 Y RFC'!A2965</f>
        <v>TOGH740115K34</v>
      </c>
      <c r="C2965" t="str">
        <f>'[1]210 Y RFC'!B2965</f>
        <v>210-2962</v>
      </c>
      <c r="D2965" t="str">
        <f>'[1]210 Y RFC'!C2965</f>
        <v>TORRES GUTIERREZ HORACIO</v>
      </c>
      <c r="E2965" s="28">
        <f>SUMIFS(Tabla16[TASA 16],Tabla16[NUM],Tabla1[[#This Row],[CODIGO]])</f>
        <v>0</v>
      </c>
      <c r="F2965" s="28">
        <f>SUMIFS(Tabla16[TASA 0%],Tabla16[NUM],Tabla1[[#This Row],[CODIGO]])</f>
        <v>0</v>
      </c>
      <c r="G2965" s="28">
        <f>SUMIFS(Tabla16[[EXENTO ]],Tabla16[NUM],Tabla1[[#This Row],[CODIGO]])</f>
        <v>0</v>
      </c>
      <c r="H2965" s="28">
        <f>SUMIFS(Tabla16[IVA],Tabla16[NUM],Tabla1[[#This Row],[CODIGO]])</f>
        <v>0</v>
      </c>
      <c r="I2965" s="28">
        <f>SUMIFS(Tabla16[ISR RET.],Tabla16[NUM],Tabla1[[#This Row],[CODIGO]])</f>
        <v>0</v>
      </c>
      <c r="J2965" s="28">
        <f>SUMIFS(Tabla16[IVA RET.],Tabla16[NUM],Tabla1[[#This Row],[CODIGO]])</f>
        <v>0</v>
      </c>
      <c r="K2965" t="str">
        <f>FIXED(Tabla1[[#This Row],[TASA 16%]],0)</f>
        <v>0</v>
      </c>
      <c r="L2965" t="str">
        <f>FIXED(Tabla1[[#This Row],[TASA 0%]],0)</f>
        <v>0</v>
      </c>
      <c r="M2965" t="str">
        <f>FIXED(Tabla1[[#This Row],[TASA EXE.]],0)</f>
        <v>0</v>
      </c>
      <c r="N2965" t="str">
        <f>FIXED(Tabla1[[#This Row],[IVA]],0)</f>
        <v>0</v>
      </c>
      <c r="O2965" t="str">
        <f>FIXED(Tabla1[[#This Row],[ISR RET]],0)</f>
        <v>0</v>
      </c>
      <c r="P2965" t="str">
        <f>FIXED(Tabla1[[#This Row],[IVA RET]],0)</f>
        <v>0</v>
      </c>
      <c r="R2965" s="35">
        <f>Tabla1[[#This Row],[TASA 16]]*16%</f>
        <v>0</v>
      </c>
    </row>
    <row r="2966" spans="2:20" x14ac:dyDescent="0.25">
      <c r="B2966" t="str">
        <f>'[1]210 Y RFC'!A2966</f>
        <v>SAGJ940225D69</v>
      </c>
      <c r="C2966" t="str">
        <f>'[1]210 Y RFC'!B2966</f>
        <v>210-2963</v>
      </c>
      <c r="D2966" t="str">
        <f>'[1]210 Y RFC'!C2966</f>
        <v>SANCHEZ GONZALEZ JAZMIN</v>
      </c>
      <c r="E2966" s="28">
        <f>SUMIFS(Tabla16[TASA 16],Tabla16[NUM],Tabla1[[#This Row],[CODIGO]])</f>
        <v>0</v>
      </c>
      <c r="F2966" s="28">
        <f>SUMIFS(Tabla16[TASA 0%],Tabla16[NUM],Tabla1[[#This Row],[CODIGO]])</f>
        <v>0</v>
      </c>
      <c r="G2966" s="28">
        <f>SUMIFS(Tabla16[[EXENTO ]],Tabla16[NUM],Tabla1[[#This Row],[CODIGO]])</f>
        <v>0</v>
      </c>
      <c r="H2966" s="28">
        <f>SUMIFS(Tabla16[IVA],Tabla16[NUM],Tabla1[[#This Row],[CODIGO]])</f>
        <v>0</v>
      </c>
      <c r="I2966" s="28">
        <f>SUMIFS(Tabla16[ISR RET.],Tabla16[NUM],Tabla1[[#This Row],[CODIGO]])</f>
        <v>0</v>
      </c>
      <c r="J2966" s="28">
        <f>SUMIFS(Tabla16[IVA RET.],Tabla16[NUM],Tabla1[[#This Row],[CODIGO]])</f>
        <v>0</v>
      </c>
      <c r="K2966" t="str">
        <f>FIXED(Tabla1[[#This Row],[TASA 16%]],0)</f>
        <v>0</v>
      </c>
      <c r="L2966" t="str">
        <f>FIXED(Tabla1[[#This Row],[TASA 0%]],0)</f>
        <v>0</v>
      </c>
      <c r="M2966" t="str">
        <f>FIXED(Tabla1[[#This Row],[TASA EXE.]],0)</f>
        <v>0</v>
      </c>
      <c r="N2966" t="str">
        <f>FIXED(Tabla1[[#This Row],[IVA]],0)</f>
        <v>0</v>
      </c>
      <c r="O2966" t="str">
        <f>FIXED(Tabla1[[#This Row],[ISR RET]],0)</f>
        <v>0</v>
      </c>
      <c r="P2966" t="str">
        <f>FIXED(Tabla1[[#This Row],[IVA RET]],0)</f>
        <v>0</v>
      </c>
      <c r="R2966" s="35">
        <f>Tabla1[[#This Row],[TASA 16]]*16%</f>
        <v>0</v>
      </c>
    </row>
    <row r="2967" spans="2:20" x14ac:dyDescent="0.25">
      <c r="B2967" t="str">
        <f>'[1]210 Y RFC'!A2967</f>
        <v>TOGM8210109I5</v>
      </c>
      <c r="C2967" t="str">
        <f>'[1]210 Y RFC'!B2967</f>
        <v>210-2964</v>
      </c>
      <c r="D2967" t="str">
        <f>'[1]210 Y RFC'!C2967</f>
        <v>TORRES GONZALEZ MARIA MAGDALENA</v>
      </c>
      <c r="E2967" s="28">
        <f>SUMIFS(Tabla16[TASA 16],Tabla16[NUM],Tabla1[[#This Row],[CODIGO]])</f>
        <v>0</v>
      </c>
      <c r="F2967" s="28">
        <f>SUMIFS(Tabla16[TASA 0%],Tabla16[NUM],Tabla1[[#This Row],[CODIGO]])</f>
        <v>0</v>
      </c>
      <c r="G2967" s="28">
        <f>SUMIFS(Tabla16[[EXENTO ]],Tabla16[NUM],Tabla1[[#This Row],[CODIGO]])</f>
        <v>0</v>
      </c>
      <c r="H2967" s="28">
        <f>SUMIFS(Tabla16[IVA],Tabla16[NUM],Tabla1[[#This Row],[CODIGO]])</f>
        <v>0</v>
      </c>
      <c r="I2967" s="28">
        <f>SUMIFS(Tabla16[ISR RET.],Tabla16[NUM],Tabla1[[#This Row],[CODIGO]])</f>
        <v>0</v>
      </c>
      <c r="J2967" s="28">
        <f>SUMIFS(Tabla16[IVA RET.],Tabla16[NUM],Tabla1[[#This Row],[CODIGO]])</f>
        <v>0</v>
      </c>
      <c r="K2967" t="str">
        <f>FIXED(Tabla1[[#This Row],[TASA 16%]],0)</f>
        <v>0</v>
      </c>
      <c r="L2967" t="str">
        <f>FIXED(Tabla1[[#This Row],[TASA 0%]],0)</f>
        <v>0</v>
      </c>
      <c r="M2967" t="str">
        <f>FIXED(Tabla1[[#This Row],[TASA EXE.]],0)</f>
        <v>0</v>
      </c>
      <c r="N2967" t="str">
        <f>FIXED(Tabla1[[#This Row],[IVA]],0)</f>
        <v>0</v>
      </c>
      <c r="O2967" t="str">
        <f>FIXED(Tabla1[[#This Row],[ISR RET]],0)</f>
        <v>0</v>
      </c>
      <c r="P2967" t="str">
        <f>FIXED(Tabla1[[#This Row],[IVA RET]],0)</f>
        <v>0</v>
      </c>
      <c r="R2967" s="35">
        <f>Tabla1[[#This Row],[TASA 16]]*16%</f>
        <v>0</v>
      </c>
    </row>
    <row r="2968" spans="2:20" x14ac:dyDescent="0.25">
      <c r="B2968" t="str">
        <f>'[1]210 Y RFC'!A2968</f>
        <v>ORO140319IP6</v>
      </c>
      <c r="C2968" t="str">
        <f>'[1]210 Y RFC'!B2968</f>
        <v>210-2965</v>
      </c>
      <c r="D2968" t="str">
        <f>'[1]210 Y RFC'!C2968</f>
        <v>OROVIC S DE RL DE CV</v>
      </c>
      <c r="E2968" s="28">
        <f>SUMIFS(Tabla16[TASA 16],Tabla16[NUM],Tabla1[[#This Row],[CODIGO]])</f>
        <v>0</v>
      </c>
      <c r="F2968" s="28">
        <f>SUMIFS(Tabla16[TASA 0%],Tabla16[NUM],Tabla1[[#This Row],[CODIGO]])</f>
        <v>0</v>
      </c>
      <c r="G2968" s="28">
        <f>SUMIFS(Tabla16[[EXENTO ]],Tabla16[NUM],Tabla1[[#This Row],[CODIGO]])</f>
        <v>0</v>
      </c>
      <c r="H2968" s="28">
        <f>SUMIFS(Tabla16[IVA],Tabla16[NUM],Tabla1[[#This Row],[CODIGO]])</f>
        <v>0</v>
      </c>
      <c r="I2968" s="28">
        <f>SUMIFS(Tabla16[ISR RET.],Tabla16[NUM],Tabla1[[#This Row],[CODIGO]])</f>
        <v>0</v>
      </c>
      <c r="J2968" s="28">
        <f>SUMIFS(Tabla16[IVA RET.],Tabla16[NUM],Tabla1[[#This Row],[CODIGO]])</f>
        <v>0</v>
      </c>
      <c r="K2968" t="str">
        <f>FIXED(Tabla1[[#This Row],[TASA 16%]],0)</f>
        <v>0</v>
      </c>
      <c r="L2968" t="str">
        <f>FIXED(Tabla1[[#This Row],[TASA 0%]],0)</f>
        <v>0</v>
      </c>
      <c r="M2968" t="str">
        <f>FIXED(Tabla1[[#This Row],[TASA EXE.]],0)</f>
        <v>0</v>
      </c>
      <c r="N2968" t="str">
        <f>FIXED(Tabla1[[#This Row],[IVA]],0)</f>
        <v>0</v>
      </c>
      <c r="O2968" t="str">
        <f>FIXED(Tabla1[[#This Row],[ISR RET]],0)</f>
        <v>0</v>
      </c>
      <c r="P2968" t="str">
        <f>FIXED(Tabla1[[#This Row],[IVA RET]],0)</f>
        <v>0</v>
      </c>
      <c r="R2968" s="35">
        <f>Tabla1[[#This Row],[TASA 16]]*16%</f>
        <v>0</v>
      </c>
    </row>
    <row r="2969" spans="2:20" x14ac:dyDescent="0.25">
      <c r="B2969" t="str">
        <f>'[1]210 Y RFC'!A2969</f>
        <v>COM1909103Q8</v>
      </c>
      <c r="C2969" t="str">
        <f>'[1]210 Y RFC'!B2969</f>
        <v>210-2966</v>
      </c>
      <c r="D2969" t="str">
        <f>'[1]210 Y RFC'!C2969</f>
        <v>COMERCANTICO SA DE CV</v>
      </c>
      <c r="E2969" s="28">
        <f>SUMIFS(Tabla16[TASA 16],Tabla16[NUM],Tabla1[[#This Row],[CODIGO]])</f>
        <v>0</v>
      </c>
      <c r="F2969" s="28">
        <f>SUMIFS(Tabla16[TASA 0%],Tabla16[NUM],Tabla1[[#This Row],[CODIGO]])</f>
        <v>0</v>
      </c>
      <c r="G2969" s="28">
        <f>SUMIFS(Tabla16[[EXENTO ]],Tabla16[NUM],Tabla1[[#This Row],[CODIGO]])</f>
        <v>0</v>
      </c>
      <c r="H2969" s="28">
        <f>SUMIFS(Tabla16[IVA],Tabla16[NUM],Tabla1[[#This Row],[CODIGO]])</f>
        <v>0</v>
      </c>
      <c r="I2969" s="28">
        <f>SUMIFS(Tabla16[ISR RET.],Tabla16[NUM],Tabla1[[#This Row],[CODIGO]])</f>
        <v>0</v>
      </c>
      <c r="J2969" s="28">
        <f>SUMIFS(Tabla16[IVA RET.],Tabla16[NUM],Tabla1[[#This Row],[CODIGO]])</f>
        <v>0</v>
      </c>
      <c r="K2969" t="str">
        <f>FIXED(Tabla1[[#This Row],[TASA 16%]],0)</f>
        <v>0</v>
      </c>
      <c r="L2969" t="str">
        <f>FIXED(Tabla1[[#This Row],[TASA 0%]],0)</f>
        <v>0</v>
      </c>
      <c r="M2969" t="str">
        <f>FIXED(Tabla1[[#This Row],[TASA EXE.]],0)</f>
        <v>0</v>
      </c>
      <c r="N2969" t="str">
        <f>FIXED(Tabla1[[#This Row],[IVA]],0)</f>
        <v>0</v>
      </c>
      <c r="O2969" t="str">
        <f>FIXED(Tabla1[[#This Row],[ISR RET]],0)</f>
        <v>0</v>
      </c>
      <c r="P2969" t="str">
        <f>FIXED(Tabla1[[#This Row],[IVA RET]],0)</f>
        <v>0</v>
      </c>
      <c r="R2969" s="35">
        <f>Tabla1[[#This Row],[TASA 16]]*16%</f>
        <v>0</v>
      </c>
    </row>
    <row r="2970" spans="2:20" x14ac:dyDescent="0.25">
      <c r="B2970" t="str">
        <f>'[1]210 Y RFC'!A2970</f>
        <v>LOHF760820MF2</v>
      </c>
      <c r="C2970" t="str">
        <f>'[1]210 Y RFC'!B2970</f>
        <v>210-2967</v>
      </c>
      <c r="D2970" t="str">
        <f>'[1]210 Y RFC'!C2970</f>
        <v>LOZANO HERNANDEZ FERNANDO</v>
      </c>
      <c r="E2970" s="28">
        <f>SUMIFS(Tabla16[TASA 16],Tabla16[NUM],Tabla1[[#This Row],[CODIGO]])</f>
        <v>0</v>
      </c>
      <c r="F2970" s="28">
        <f>SUMIFS(Tabla16[TASA 0%],Tabla16[NUM],Tabla1[[#This Row],[CODIGO]])</f>
        <v>0</v>
      </c>
      <c r="G2970" s="28">
        <f>SUMIFS(Tabla16[[EXENTO ]],Tabla16[NUM],Tabla1[[#This Row],[CODIGO]])</f>
        <v>0</v>
      </c>
      <c r="H2970" s="28">
        <f>SUMIFS(Tabla16[IVA],Tabla16[NUM],Tabla1[[#This Row],[CODIGO]])</f>
        <v>0</v>
      </c>
      <c r="I2970" s="28">
        <f>SUMIFS(Tabla16[ISR RET.],Tabla16[NUM],Tabla1[[#This Row],[CODIGO]])</f>
        <v>0</v>
      </c>
      <c r="J2970" s="28">
        <f>SUMIFS(Tabla16[IVA RET.],Tabla16[NUM],Tabla1[[#This Row],[CODIGO]])</f>
        <v>0</v>
      </c>
      <c r="K2970" t="str">
        <f>FIXED(Tabla1[[#This Row],[TASA 16%]],0)</f>
        <v>0</v>
      </c>
      <c r="L2970" t="str">
        <f>FIXED(Tabla1[[#This Row],[TASA 0%]],0)</f>
        <v>0</v>
      </c>
      <c r="M2970" t="str">
        <f>FIXED(Tabla1[[#This Row],[TASA EXE.]],0)</f>
        <v>0</v>
      </c>
      <c r="N2970" t="str">
        <f>FIXED(Tabla1[[#This Row],[IVA]],0)</f>
        <v>0</v>
      </c>
      <c r="O2970" t="str">
        <f>FIXED(Tabla1[[#This Row],[ISR RET]],0)</f>
        <v>0</v>
      </c>
      <c r="P2970" t="str">
        <f>FIXED(Tabla1[[#This Row],[IVA RET]],0)</f>
        <v>0</v>
      </c>
      <c r="R2970" s="35">
        <f>Tabla1[[#This Row],[TASA 16]]*16%</f>
        <v>0</v>
      </c>
    </row>
    <row r="2971" spans="2:20" x14ac:dyDescent="0.25">
      <c r="B2971" t="str">
        <f>'[1]210 Y RFC'!A2971</f>
        <v>JILL740626R45</v>
      </c>
      <c r="C2971" t="str">
        <f>'[1]210 Y RFC'!B2971</f>
        <v>210-2968</v>
      </c>
      <c r="D2971" t="str">
        <f>'[1]210 Y RFC'!C2971</f>
        <v>JIMENEZ LOPEZ LUZ GRICELDA</v>
      </c>
      <c r="E2971" s="28">
        <f>SUMIFS(Tabla16[TASA 16],Tabla16[NUM],Tabla1[[#This Row],[CODIGO]])</f>
        <v>0</v>
      </c>
      <c r="F2971" s="28">
        <f>SUMIFS(Tabla16[TASA 0%],Tabla16[NUM],Tabla1[[#This Row],[CODIGO]])</f>
        <v>0</v>
      </c>
      <c r="G2971" s="28">
        <f>SUMIFS(Tabla16[[EXENTO ]],Tabla16[NUM],Tabla1[[#This Row],[CODIGO]])</f>
        <v>0</v>
      </c>
      <c r="H2971" s="28">
        <f>SUMIFS(Tabla16[IVA],Tabla16[NUM],Tabla1[[#This Row],[CODIGO]])</f>
        <v>0</v>
      </c>
      <c r="I2971" s="28">
        <f>SUMIFS(Tabla16[ISR RET.],Tabla16[NUM],Tabla1[[#This Row],[CODIGO]])</f>
        <v>0</v>
      </c>
      <c r="J2971" s="28">
        <f>SUMIFS(Tabla16[IVA RET.],Tabla16[NUM],Tabla1[[#This Row],[CODIGO]])</f>
        <v>0</v>
      </c>
      <c r="K2971" t="str">
        <f>FIXED(Tabla1[[#This Row],[TASA 16%]],0)</f>
        <v>0</v>
      </c>
      <c r="L2971" t="str">
        <f>FIXED(Tabla1[[#This Row],[TASA 0%]],0)</f>
        <v>0</v>
      </c>
      <c r="M2971" t="str">
        <f>FIXED(Tabla1[[#This Row],[TASA EXE.]],0)</f>
        <v>0</v>
      </c>
      <c r="N2971" t="str">
        <f>FIXED(Tabla1[[#This Row],[IVA]],0)</f>
        <v>0</v>
      </c>
      <c r="O2971" t="str">
        <f>FIXED(Tabla1[[#This Row],[ISR RET]],0)</f>
        <v>0</v>
      </c>
      <c r="P2971" t="str">
        <f>FIXED(Tabla1[[#This Row],[IVA RET]],0)</f>
        <v>0</v>
      </c>
      <c r="R2971" s="35">
        <f>Tabla1[[#This Row],[TASA 16]]*16%</f>
        <v>0</v>
      </c>
    </row>
    <row r="2972" spans="2:20" x14ac:dyDescent="0.25">
      <c r="B2972" t="str">
        <f>'[1]210 Y RFC'!A2972</f>
        <v>CIA201124FF1</v>
      </c>
      <c r="C2972" t="str">
        <f>'[1]210 Y RFC'!B2972</f>
        <v>210-2969</v>
      </c>
      <c r="D2972" t="str">
        <f>'[1]210 Y RFC'!C2972</f>
        <v>CUSTOMER INSIGHT ACI SAS</v>
      </c>
      <c r="E2972" s="28">
        <f>SUMIFS(Tabla16[TASA 16],Tabla16[NUM],Tabla1[[#This Row],[CODIGO]])</f>
        <v>0</v>
      </c>
      <c r="F2972" s="28">
        <f>SUMIFS(Tabla16[TASA 0%],Tabla16[NUM],Tabla1[[#This Row],[CODIGO]])</f>
        <v>0</v>
      </c>
      <c r="G2972" s="28">
        <f>SUMIFS(Tabla16[[EXENTO ]],Tabla16[NUM],Tabla1[[#This Row],[CODIGO]])</f>
        <v>0</v>
      </c>
      <c r="H2972" s="28">
        <f>SUMIFS(Tabla16[IVA],Tabla16[NUM],Tabla1[[#This Row],[CODIGO]])</f>
        <v>0</v>
      </c>
      <c r="I2972" s="28">
        <f>SUMIFS(Tabla16[ISR RET.],Tabla16[NUM],Tabla1[[#This Row],[CODIGO]])</f>
        <v>0</v>
      </c>
      <c r="J2972" s="28">
        <f>SUMIFS(Tabla16[IVA RET.],Tabla16[NUM],Tabla1[[#This Row],[CODIGO]])</f>
        <v>0</v>
      </c>
      <c r="K2972" t="str">
        <f>FIXED(Tabla1[[#This Row],[TASA 16%]],0)</f>
        <v>0</v>
      </c>
      <c r="L2972" t="str">
        <f>FIXED(Tabla1[[#This Row],[TASA 0%]],0)</f>
        <v>0</v>
      </c>
      <c r="M2972" t="str">
        <f>FIXED(Tabla1[[#This Row],[TASA EXE.]],0)</f>
        <v>0</v>
      </c>
      <c r="N2972" t="str">
        <f>FIXED(Tabla1[[#This Row],[IVA]],0)</f>
        <v>0</v>
      </c>
      <c r="O2972" t="str">
        <f>FIXED(Tabla1[[#This Row],[ISR RET]],0)</f>
        <v>0</v>
      </c>
      <c r="P2972" t="str">
        <f>FIXED(Tabla1[[#This Row],[IVA RET]],0)</f>
        <v>0</v>
      </c>
      <c r="R2972" s="35">
        <f>Tabla1[[#This Row],[TASA 16]]*16%</f>
        <v>0</v>
      </c>
      <c r="T2972" s="67"/>
    </row>
    <row r="2973" spans="2:20" x14ac:dyDescent="0.25">
      <c r="B2973" t="str">
        <f>'[1]210 Y RFC'!A2973</f>
        <v>VIAS830808C93</v>
      </c>
      <c r="C2973" t="str">
        <f>'[1]210 Y RFC'!B2973</f>
        <v>210-2970</v>
      </c>
      <c r="D2973" t="str">
        <f>'[1]210 Y RFC'!C2973</f>
        <v>VILLALOBOS ALTAMIRANO SILVIA EDITH</v>
      </c>
      <c r="E2973" s="28">
        <f>SUMIFS(Tabla16[TASA 16],Tabla16[NUM],Tabla1[[#This Row],[CODIGO]])</f>
        <v>23363.999999999996</v>
      </c>
      <c r="F2973" s="28">
        <f>SUMIFS(Tabla16[TASA 0%],Tabla16[NUM],Tabla1[[#This Row],[CODIGO]])</f>
        <v>5.4569682106375694E-12</v>
      </c>
      <c r="G2973" s="28">
        <f>SUMIFS(Tabla16[[EXENTO ]],Tabla16[NUM],Tabla1[[#This Row],[CODIGO]])</f>
        <v>0</v>
      </c>
      <c r="H2973" s="28">
        <f>SUMIFS(Tabla16[IVA],Tabla16[NUM],Tabla1[[#This Row],[CODIGO]])</f>
        <v>3738.24</v>
      </c>
      <c r="I2973" s="28">
        <f>SUMIFS(Tabla16[ISR RET.],Tabla16[NUM],Tabla1[[#This Row],[CODIGO]])</f>
        <v>0</v>
      </c>
      <c r="J2973" s="28">
        <f>SUMIFS(Tabla16[IVA RET.],Tabla16[NUM],Tabla1[[#This Row],[CODIGO]])</f>
        <v>0</v>
      </c>
      <c r="K2973" t="str">
        <f>FIXED(Tabla1[[#This Row],[TASA 16%]],0)</f>
        <v>23,364</v>
      </c>
      <c r="L2973" t="str">
        <f>FIXED(Tabla1[[#This Row],[TASA 0%]],0)</f>
        <v>0</v>
      </c>
      <c r="M2973" t="str">
        <f>FIXED(Tabla1[[#This Row],[TASA EXE.]],0)</f>
        <v>0</v>
      </c>
      <c r="N2973" t="str">
        <f>FIXED(Tabla1[[#This Row],[IVA]],0)</f>
        <v>3,738</v>
      </c>
      <c r="O2973" t="str">
        <f>FIXED(Tabla1[[#This Row],[ISR RET]],0)</f>
        <v>0</v>
      </c>
      <c r="P2973" t="str">
        <f>FIXED(Tabla1[[#This Row],[IVA RET]],0)</f>
        <v>0</v>
      </c>
      <c r="R2973" s="35">
        <f>Tabla1[[#This Row],[TASA 16]]*16%</f>
        <v>3738.2400000000002</v>
      </c>
    </row>
    <row r="2974" spans="2:20" x14ac:dyDescent="0.25">
      <c r="B2974" t="str">
        <f>'[1]210 Y RFC'!A2974</f>
        <v>DMA050919HH0</v>
      </c>
      <c r="C2974" t="str">
        <f>'[1]210 Y RFC'!B2974</f>
        <v>210-2971</v>
      </c>
      <c r="D2974" t="str">
        <f>'[1]210 Y RFC'!C2974</f>
        <v>DAPSA MAYORISTA Y CIA S DE RL DE CV</v>
      </c>
      <c r="E2974" s="28">
        <f>SUMIFS(Tabla16[TASA 16],Tabla16[NUM],Tabla1[[#This Row],[CODIGO]])</f>
        <v>0</v>
      </c>
      <c r="F2974" s="28">
        <f>SUMIFS(Tabla16[TASA 0%],Tabla16[NUM],Tabla1[[#This Row],[CODIGO]])</f>
        <v>0</v>
      </c>
      <c r="G2974" s="28">
        <f>SUMIFS(Tabla16[[EXENTO ]],Tabla16[NUM],Tabla1[[#This Row],[CODIGO]])</f>
        <v>0</v>
      </c>
      <c r="H2974" s="28">
        <f>SUMIFS(Tabla16[IVA],Tabla16[NUM],Tabla1[[#This Row],[CODIGO]])</f>
        <v>0</v>
      </c>
      <c r="I2974" s="28">
        <f>SUMIFS(Tabla16[ISR RET.],Tabla16[NUM],Tabla1[[#This Row],[CODIGO]])</f>
        <v>0</v>
      </c>
      <c r="J2974" s="28">
        <f>SUMIFS(Tabla16[IVA RET.],Tabla16[NUM],Tabla1[[#This Row],[CODIGO]])</f>
        <v>0</v>
      </c>
      <c r="K2974" t="str">
        <f>FIXED(Tabla1[[#This Row],[TASA 16%]],0)</f>
        <v>0</v>
      </c>
      <c r="L2974" t="str">
        <f>FIXED(Tabla1[[#This Row],[TASA 0%]],0)</f>
        <v>0</v>
      </c>
      <c r="M2974" t="str">
        <f>FIXED(Tabla1[[#This Row],[TASA EXE.]],0)</f>
        <v>0</v>
      </c>
      <c r="N2974" t="str">
        <f>FIXED(Tabla1[[#This Row],[IVA]],0)</f>
        <v>0</v>
      </c>
      <c r="O2974" t="str">
        <f>FIXED(Tabla1[[#This Row],[ISR RET]],0)</f>
        <v>0</v>
      </c>
      <c r="P2974" t="str">
        <f>FIXED(Tabla1[[#This Row],[IVA RET]],0)</f>
        <v>0</v>
      </c>
      <c r="R2974" s="35">
        <f>Tabla1[[#This Row],[TASA 16]]*16%</f>
        <v>0</v>
      </c>
    </row>
    <row r="2975" spans="2:20" x14ac:dyDescent="0.25">
      <c r="B2975" t="str">
        <f>'[1]210 Y RFC'!A2975</f>
        <v>GOAA830807LW4</v>
      </c>
      <c r="C2975" t="str">
        <f>'[1]210 Y RFC'!B2975</f>
        <v>210-2972</v>
      </c>
      <c r="D2975" t="str">
        <f>'[1]210 Y RFC'!C2975</f>
        <v>GONZALEZ ALATORRE ALBERTO</v>
      </c>
      <c r="E2975" s="28">
        <f>SUMIFS(Tabla16[TASA 16],Tabla16[NUM],Tabla1[[#This Row],[CODIGO]])</f>
        <v>0</v>
      </c>
      <c r="F2975" s="28">
        <f>SUMIFS(Tabla16[TASA 0%],Tabla16[NUM],Tabla1[[#This Row],[CODIGO]])</f>
        <v>2880</v>
      </c>
      <c r="G2975" s="28">
        <f>SUMIFS(Tabla16[[EXENTO ]],Tabla16[NUM],Tabla1[[#This Row],[CODIGO]])</f>
        <v>0</v>
      </c>
      <c r="H2975" s="28">
        <f>SUMIFS(Tabla16[IVA],Tabla16[NUM],Tabla1[[#This Row],[CODIGO]])</f>
        <v>0</v>
      </c>
      <c r="I2975" s="28">
        <f>SUMIFS(Tabla16[ISR RET.],Tabla16[NUM],Tabla1[[#This Row],[CODIGO]])</f>
        <v>0</v>
      </c>
      <c r="J2975" s="28">
        <f>SUMIFS(Tabla16[IVA RET.],Tabla16[NUM],Tabla1[[#This Row],[CODIGO]])</f>
        <v>0</v>
      </c>
      <c r="K2975" t="str">
        <f>FIXED(Tabla1[[#This Row],[TASA 16%]],0)</f>
        <v>0</v>
      </c>
      <c r="L2975" t="str">
        <f>FIXED(Tabla1[[#This Row],[TASA 0%]],0)</f>
        <v>2,880</v>
      </c>
      <c r="M2975" t="str">
        <f>FIXED(Tabla1[[#This Row],[TASA EXE.]],0)</f>
        <v>0</v>
      </c>
      <c r="N2975" t="str">
        <f>FIXED(Tabla1[[#This Row],[IVA]],0)</f>
        <v>0</v>
      </c>
      <c r="O2975" t="str">
        <f>FIXED(Tabla1[[#This Row],[ISR RET]],0)</f>
        <v>0</v>
      </c>
      <c r="P2975" t="str">
        <f>FIXED(Tabla1[[#This Row],[IVA RET]],0)</f>
        <v>0</v>
      </c>
      <c r="R2975" s="35">
        <f>Tabla1[[#This Row],[TASA 16]]*16%</f>
        <v>0</v>
      </c>
    </row>
    <row r="2976" spans="2:20" x14ac:dyDescent="0.25">
      <c r="B2976" t="str">
        <f>'[1]210 Y RFC'!A2976</f>
        <v>IAO060314V89</v>
      </c>
      <c r="C2976" t="str">
        <f>'[1]210 Y RFC'!B2976</f>
        <v>210-2973</v>
      </c>
      <c r="D2976" t="str">
        <f>'[1]210 Y RFC'!C2976</f>
        <v>INGREDIENTES ALIMENTICIOS DE OCCIDENTE SA DE CV</v>
      </c>
      <c r="E2976" s="28">
        <f>SUMIFS(Tabla16[TASA 16],Tabla16[NUM],Tabla1[[#This Row],[CODIGO]])</f>
        <v>0</v>
      </c>
      <c r="F2976" s="28">
        <f>SUMIFS(Tabla16[TASA 0%],Tabla16[NUM],Tabla1[[#This Row],[CODIGO]])</f>
        <v>484871.06999999995</v>
      </c>
      <c r="G2976" s="28">
        <f>SUMIFS(Tabla16[[EXENTO ]],Tabla16[NUM],Tabla1[[#This Row],[CODIGO]])</f>
        <v>1620.43</v>
      </c>
      <c r="H2976" s="28">
        <f>SUMIFS(Tabla16[IVA],Tabla16[NUM],Tabla1[[#This Row],[CODIGO]])</f>
        <v>0</v>
      </c>
      <c r="I2976" s="28">
        <f>SUMIFS(Tabla16[ISR RET.],Tabla16[NUM],Tabla1[[#This Row],[CODIGO]])</f>
        <v>0</v>
      </c>
      <c r="J2976" s="28">
        <f>SUMIFS(Tabla16[IVA RET.],Tabla16[NUM],Tabla1[[#This Row],[CODIGO]])</f>
        <v>0</v>
      </c>
      <c r="K2976" t="str">
        <f>FIXED(Tabla1[[#This Row],[TASA 16%]],0)</f>
        <v>0</v>
      </c>
      <c r="L2976" t="str">
        <f>FIXED(Tabla1[[#This Row],[TASA 0%]],0)</f>
        <v>484,871</v>
      </c>
      <c r="M2976" t="str">
        <f>FIXED(Tabla1[[#This Row],[TASA EXE.]],0)</f>
        <v>1,620</v>
      </c>
      <c r="N2976" t="str">
        <f>FIXED(Tabla1[[#This Row],[IVA]],0)</f>
        <v>0</v>
      </c>
      <c r="O2976" t="str">
        <f>FIXED(Tabla1[[#This Row],[ISR RET]],0)</f>
        <v>0</v>
      </c>
      <c r="P2976" t="str">
        <f>FIXED(Tabla1[[#This Row],[IVA RET]],0)</f>
        <v>0</v>
      </c>
      <c r="R2976" s="35">
        <f>Tabla1[[#This Row],[TASA 16]]*16%</f>
        <v>0</v>
      </c>
    </row>
    <row r="2977" spans="2:20" x14ac:dyDescent="0.25">
      <c r="B2977" t="str">
        <f>'[1]210 Y RFC'!A2977</f>
        <v>PAFB7804175T9</v>
      </c>
      <c r="C2977" t="str">
        <f>'[1]210 Y RFC'!B2977</f>
        <v>210-2974</v>
      </c>
      <c r="D2977" t="str">
        <f>'[1]210 Y RFC'!C2977</f>
        <v>PADILLA FRANCO BENJAMIN</v>
      </c>
      <c r="E2977" s="28">
        <f>SUMIFS(Tabla16[TASA 16],Tabla16[NUM],Tabla1[[#This Row],[CODIGO]])</f>
        <v>0</v>
      </c>
      <c r="F2977" s="28">
        <f>SUMIFS(Tabla16[TASA 0%],Tabla16[NUM],Tabla1[[#This Row],[CODIGO]])</f>
        <v>0</v>
      </c>
      <c r="G2977" s="28">
        <f>SUMIFS(Tabla16[[EXENTO ]],Tabla16[NUM],Tabla1[[#This Row],[CODIGO]])</f>
        <v>0</v>
      </c>
      <c r="H2977" s="28">
        <f>SUMIFS(Tabla16[IVA],Tabla16[NUM],Tabla1[[#This Row],[CODIGO]])</f>
        <v>0</v>
      </c>
      <c r="I2977" s="28">
        <f>SUMIFS(Tabla16[ISR RET.],Tabla16[NUM],Tabla1[[#This Row],[CODIGO]])</f>
        <v>0</v>
      </c>
      <c r="J2977" s="28">
        <f>SUMIFS(Tabla16[IVA RET.],Tabla16[NUM],Tabla1[[#This Row],[CODIGO]])</f>
        <v>0</v>
      </c>
      <c r="K2977" t="str">
        <f>FIXED(Tabla1[[#This Row],[TASA 16%]],0)</f>
        <v>0</v>
      </c>
      <c r="L2977" t="str">
        <f>FIXED(Tabla1[[#This Row],[TASA 0%]],0)</f>
        <v>0</v>
      </c>
      <c r="M2977" t="str">
        <f>FIXED(Tabla1[[#This Row],[TASA EXE.]],0)</f>
        <v>0</v>
      </c>
      <c r="N2977" t="str">
        <f>FIXED(Tabla1[[#This Row],[IVA]],0)</f>
        <v>0</v>
      </c>
      <c r="O2977" t="str">
        <f>FIXED(Tabla1[[#This Row],[ISR RET]],0)</f>
        <v>0</v>
      </c>
      <c r="P2977" t="str">
        <f>FIXED(Tabla1[[#This Row],[IVA RET]],0)</f>
        <v>0</v>
      </c>
      <c r="R2977" s="35">
        <f>Tabla1[[#This Row],[TASA 16]]*16%</f>
        <v>0</v>
      </c>
    </row>
    <row r="2978" spans="2:20" x14ac:dyDescent="0.25">
      <c r="B2978" t="str">
        <f>'[1]210 Y RFC'!A2978</f>
        <v>VADL620221IJ1</v>
      </c>
      <c r="C2978" t="str">
        <f>'[1]210 Y RFC'!B2978</f>
        <v>210-2975</v>
      </c>
      <c r="D2978" t="str">
        <f>'[1]210 Y RFC'!C2978</f>
        <v>VAZQUEZ DILLON JOSE LUIS</v>
      </c>
      <c r="E2978" s="28">
        <f>SUMIFS(Tabla16[TASA 16],Tabla16[NUM],Tabla1[[#This Row],[CODIGO]])</f>
        <v>0</v>
      </c>
      <c r="F2978" s="28">
        <f>SUMIFS(Tabla16[TASA 0%],Tabla16[NUM],Tabla1[[#This Row],[CODIGO]])</f>
        <v>0</v>
      </c>
      <c r="G2978" s="28">
        <f>SUMIFS(Tabla16[[EXENTO ]],Tabla16[NUM],Tabla1[[#This Row],[CODIGO]])</f>
        <v>0</v>
      </c>
      <c r="H2978" s="28">
        <f>SUMIFS(Tabla16[IVA],Tabla16[NUM],Tabla1[[#This Row],[CODIGO]])</f>
        <v>0</v>
      </c>
      <c r="I2978" s="28">
        <f>SUMIFS(Tabla16[ISR RET.],Tabla16[NUM],Tabla1[[#This Row],[CODIGO]])</f>
        <v>0</v>
      </c>
      <c r="J2978" s="28">
        <f>SUMIFS(Tabla16[IVA RET.],Tabla16[NUM],Tabla1[[#This Row],[CODIGO]])</f>
        <v>0</v>
      </c>
      <c r="K2978" t="str">
        <f>FIXED(Tabla1[[#This Row],[TASA 16%]],0)</f>
        <v>0</v>
      </c>
      <c r="L2978" t="str">
        <f>FIXED(Tabla1[[#This Row],[TASA 0%]],0)</f>
        <v>0</v>
      </c>
      <c r="M2978" t="str">
        <f>FIXED(Tabla1[[#This Row],[TASA EXE.]],0)</f>
        <v>0</v>
      </c>
      <c r="N2978" t="str">
        <f>FIXED(Tabla1[[#This Row],[IVA]],0)</f>
        <v>0</v>
      </c>
      <c r="O2978" t="str">
        <f>FIXED(Tabla1[[#This Row],[ISR RET]],0)</f>
        <v>0</v>
      </c>
      <c r="P2978" t="str">
        <f>FIXED(Tabla1[[#This Row],[IVA RET]],0)</f>
        <v>0</v>
      </c>
      <c r="R2978" s="35">
        <f>Tabla1[[#This Row],[TASA 16]]*16%</f>
        <v>0</v>
      </c>
    </row>
    <row r="2979" spans="2:20" x14ac:dyDescent="0.25">
      <c r="B2979" t="str">
        <f>'[1]210 Y RFC'!A2979</f>
        <v>FEGM900630C24</v>
      </c>
      <c r="C2979" t="str">
        <f>'[1]210 Y RFC'!B2979</f>
        <v>210-2976</v>
      </c>
      <c r="D2979" t="str">
        <f>'[1]210 Y RFC'!C2979</f>
        <v>FERNANDEZ GOMEZ MARIO ALBERTO</v>
      </c>
      <c r="E2979" s="28">
        <f>SUMIFS(Tabla16[TASA 16],Tabla16[NUM],Tabla1[[#This Row],[CODIGO]])</f>
        <v>0</v>
      </c>
      <c r="F2979" s="28">
        <f>SUMIFS(Tabla16[TASA 0%],Tabla16[NUM],Tabla1[[#This Row],[CODIGO]])</f>
        <v>0</v>
      </c>
      <c r="G2979" s="28">
        <f>SUMIFS(Tabla16[[EXENTO ]],Tabla16[NUM],Tabla1[[#This Row],[CODIGO]])</f>
        <v>0</v>
      </c>
      <c r="H2979" s="28">
        <f>SUMIFS(Tabla16[IVA],Tabla16[NUM],Tabla1[[#This Row],[CODIGO]])</f>
        <v>0</v>
      </c>
      <c r="I2979" s="28">
        <f>SUMIFS(Tabla16[ISR RET.],Tabla16[NUM],Tabla1[[#This Row],[CODIGO]])</f>
        <v>0</v>
      </c>
      <c r="J2979" s="28">
        <f>SUMIFS(Tabla16[IVA RET.],Tabla16[NUM],Tabla1[[#This Row],[CODIGO]])</f>
        <v>0</v>
      </c>
      <c r="K2979" t="str">
        <f>FIXED(Tabla1[[#This Row],[TASA 16%]],0)</f>
        <v>0</v>
      </c>
      <c r="L2979" t="str">
        <f>FIXED(Tabla1[[#This Row],[TASA 0%]],0)</f>
        <v>0</v>
      </c>
      <c r="M2979" t="str">
        <f>FIXED(Tabla1[[#This Row],[TASA EXE.]],0)</f>
        <v>0</v>
      </c>
      <c r="N2979" t="str">
        <f>FIXED(Tabla1[[#This Row],[IVA]],0)</f>
        <v>0</v>
      </c>
      <c r="O2979" t="str">
        <f>FIXED(Tabla1[[#This Row],[ISR RET]],0)</f>
        <v>0</v>
      </c>
      <c r="P2979" t="str">
        <f>FIXED(Tabla1[[#This Row],[IVA RET]],0)</f>
        <v>0</v>
      </c>
      <c r="R2979" s="35">
        <f>Tabla1[[#This Row],[TASA 16]]*16%</f>
        <v>0</v>
      </c>
    </row>
    <row r="2980" spans="2:20" x14ac:dyDescent="0.25">
      <c r="B2980" t="str">
        <f>'[1]210 Y RFC'!A2980</f>
        <v>LEDC691225IR1</v>
      </c>
      <c r="C2980" t="str">
        <f>'[1]210 Y RFC'!B2980</f>
        <v>210-2977</v>
      </c>
      <c r="D2980" t="str">
        <f>'[1]210 Y RFC'!C2980</f>
        <v>LEAÑEZ DE DI VITO MARIA CAROLINA</v>
      </c>
      <c r="E2980" s="28">
        <f>SUMIFS(Tabla16[TASA 16],Tabla16[NUM],Tabla1[[#This Row],[CODIGO]])</f>
        <v>0</v>
      </c>
      <c r="F2980" s="28">
        <f>SUMIFS(Tabla16[TASA 0%],Tabla16[NUM],Tabla1[[#This Row],[CODIGO]])</f>
        <v>0</v>
      </c>
      <c r="G2980" s="28">
        <f>SUMIFS(Tabla16[[EXENTO ]],Tabla16[NUM],Tabla1[[#This Row],[CODIGO]])</f>
        <v>0</v>
      </c>
      <c r="H2980" s="28">
        <f>SUMIFS(Tabla16[IVA],Tabla16[NUM],Tabla1[[#This Row],[CODIGO]])</f>
        <v>0</v>
      </c>
      <c r="I2980" s="28">
        <f>SUMIFS(Tabla16[ISR RET.],Tabla16[NUM],Tabla1[[#This Row],[CODIGO]])</f>
        <v>0</v>
      </c>
      <c r="J2980" s="28">
        <f>SUMIFS(Tabla16[IVA RET.],Tabla16[NUM],Tabla1[[#This Row],[CODIGO]])</f>
        <v>0</v>
      </c>
      <c r="K2980" t="str">
        <f>FIXED(Tabla1[[#This Row],[TASA 16%]],0)</f>
        <v>0</v>
      </c>
      <c r="L2980" t="str">
        <f>FIXED(Tabla1[[#This Row],[TASA 0%]],0)</f>
        <v>0</v>
      </c>
      <c r="M2980" t="str">
        <f>FIXED(Tabla1[[#This Row],[TASA EXE.]],0)</f>
        <v>0</v>
      </c>
      <c r="N2980" t="str">
        <f>FIXED(Tabla1[[#This Row],[IVA]],0)</f>
        <v>0</v>
      </c>
      <c r="O2980" t="str">
        <f>FIXED(Tabla1[[#This Row],[ISR RET]],0)</f>
        <v>0</v>
      </c>
      <c r="P2980" t="str">
        <f>FIXED(Tabla1[[#This Row],[IVA RET]],0)</f>
        <v>0</v>
      </c>
      <c r="R2980" s="35">
        <f>Tabla1[[#This Row],[TASA 16]]*16%</f>
        <v>0</v>
      </c>
      <c r="T2980" s="67"/>
    </row>
    <row r="2981" spans="2:20" x14ac:dyDescent="0.25">
      <c r="B2981" t="str">
        <f>'[1]210 Y RFC'!A2981</f>
        <v>AOMA820706173</v>
      </c>
      <c r="C2981" t="str">
        <f>'[1]210 Y RFC'!B2981</f>
        <v>210-2978</v>
      </c>
      <c r="D2981" t="str">
        <f>'[1]210 Y RFC'!C2981</f>
        <v>ACOSTA MARTINEZ ALEJANDRO</v>
      </c>
      <c r="E2981" s="28">
        <f>SUMIFS(Tabla16[TASA 16],Tabla16[NUM],Tabla1[[#This Row],[CODIGO]])</f>
        <v>0</v>
      </c>
      <c r="F2981" s="28">
        <f>SUMIFS(Tabla16[TASA 0%],Tabla16[NUM],Tabla1[[#This Row],[CODIGO]])</f>
        <v>0</v>
      </c>
      <c r="G2981" s="28">
        <f>SUMIFS(Tabla16[[EXENTO ]],Tabla16[NUM],Tabla1[[#This Row],[CODIGO]])</f>
        <v>0</v>
      </c>
      <c r="H2981" s="28">
        <f>SUMIFS(Tabla16[IVA],Tabla16[NUM],Tabla1[[#This Row],[CODIGO]])</f>
        <v>0</v>
      </c>
      <c r="I2981" s="28">
        <f>SUMIFS(Tabla16[ISR RET.],Tabla16[NUM],Tabla1[[#This Row],[CODIGO]])</f>
        <v>0</v>
      </c>
      <c r="J2981" s="28">
        <f>SUMIFS(Tabla16[IVA RET.],Tabla16[NUM],Tabla1[[#This Row],[CODIGO]])</f>
        <v>0</v>
      </c>
      <c r="K2981" t="str">
        <f>FIXED(Tabla1[[#This Row],[TASA 16%]],0)</f>
        <v>0</v>
      </c>
      <c r="L2981" t="str">
        <f>FIXED(Tabla1[[#This Row],[TASA 0%]],0)</f>
        <v>0</v>
      </c>
      <c r="M2981" t="str">
        <f>FIXED(Tabla1[[#This Row],[TASA EXE.]],0)</f>
        <v>0</v>
      </c>
      <c r="N2981" t="str">
        <f>FIXED(Tabla1[[#This Row],[IVA]],0)</f>
        <v>0</v>
      </c>
      <c r="O2981" t="str">
        <f>FIXED(Tabla1[[#This Row],[ISR RET]],0)</f>
        <v>0</v>
      </c>
      <c r="P2981" t="str">
        <f>FIXED(Tabla1[[#This Row],[IVA RET]],0)</f>
        <v>0</v>
      </c>
      <c r="R2981" s="35">
        <f>Tabla1[[#This Row],[TASA 16]]*16%</f>
        <v>0</v>
      </c>
    </row>
    <row r="2982" spans="2:20" x14ac:dyDescent="0.25">
      <c r="B2982" t="str">
        <f>'[1]210 Y RFC'!A2982</f>
        <v>GOMK901105C6A</v>
      </c>
      <c r="C2982" t="str">
        <f>'[1]210 Y RFC'!B2982</f>
        <v>210-2979</v>
      </c>
      <c r="D2982" t="str">
        <f>'[1]210 Y RFC'!C2982</f>
        <v>GOMEZ DE LA MORA KARINA</v>
      </c>
      <c r="E2982" s="28">
        <f>SUMIFS(Tabla16[TASA 16],Tabla16[NUM],Tabla1[[#This Row],[CODIGO]])</f>
        <v>0</v>
      </c>
      <c r="F2982" s="28">
        <f>SUMIFS(Tabla16[TASA 0%],Tabla16[NUM],Tabla1[[#This Row],[CODIGO]])</f>
        <v>0</v>
      </c>
      <c r="G2982" s="28">
        <f>SUMIFS(Tabla16[[EXENTO ]],Tabla16[NUM],Tabla1[[#This Row],[CODIGO]])</f>
        <v>0</v>
      </c>
      <c r="H2982" s="28">
        <f>SUMIFS(Tabla16[IVA],Tabla16[NUM],Tabla1[[#This Row],[CODIGO]])</f>
        <v>0</v>
      </c>
      <c r="I2982" s="28">
        <f>SUMIFS(Tabla16[ISR RET.],Tabla16[NUM],Tabla1[[#This Row],[CODIGO]])</f>
        <v>0</v>
      </c>
      <c r="J2982" s="28">
        <f>SUMIFS(Tabla16[IVA RET.],Tabla16[NUM],Tabla1[[#This Row],[CODIGO]])</f>
        <v>0</v>
      </c>
      <c r="K2982" t="str">
        <f>FIXED(Tabla1[[#This Row],[TASA 16%]],0)</f>
        <v>0</v>
      </c>
      <c r="L2982" t="str">
        <f>FIXED(Tabla1[[#This Row],[TASA 0%]],0)</f>
        <v>0</v>
      </c>
      <c r="M2982" t="str">
        <f>FIXED(Tabla1[[#This Row],[TASA EXE.]],0)</f>
        <v>0</v>
      </c>
      <c r="N2982" t="str">
        <f>FIXED(Tabla1[[#This Row],[IVA]],0)</f>
        <v>0</v>
      </c>
      <c r="O2982" t="str">
        <f>FIXED(Tabla1[[#This Row],[ISR RET]],0)</f>
        <v>0</v>
      </c>
      <c r="P2982" t="str">
        <f>FIXED(Tabla1[[#This Row],[IVA RET]],0)</f>
        <v>0</v>
      </c>
      <c r="R2982" s="35">
        <f>Tabla1[[#This Row],[TASA 16]]*16%</f>
        <v>0</v>
      </c>
    </row>
    <row r="2983" spans="2:20" x14ac:dyDescent="0.25">
      <c r="B2983" t="str">
        <f>'[1]210 Y RFC'!A2983</f>
        <v>GOMN630727QM1</v>
      </c>
      <c r="C2983" t="str">
        <f>'[1]210 Y RFC'!B2983</f>
        <v>210-2980</v>
      </c>
      <c r="D2983" t="str">
        <f>'[1]210 Y RFC'!C2983</f>
        <v>GONZALEZ MARTIN MANUEL</v>
      </c>
      <c r="E2983" s="28">
        <f>SUMIFS(Tabla16[TASA 16],Tabla16[NUM],Tabla1[[#This Row],[CODIGO]])</f>
        <v>0</v>
      </c>
      <c r="F2983" s="28">
        <f>SUMIFS(Tabla16[TASA 0%],Tabla16[NUM],Tabla1[[#This Row],[CODIGO]])</f>
        <v>0</v>
      </c>
      <c r="G2983" s="28">
        <f>SUMIFS(Tabla16[[EXENTO ]],Tabla16[NUM],Tabla1[[#This Row],[CODIGO]])</f>
        <v>0</v>
      </c>
      <c r="H2983" s="28">
        <f>SUMIFS(Tabla16[IVA],Tabla16[NUM],Tabla1[[#This Row],[CODIGO]])</f>
        <v>0</v>
      </c>
      <c r="I2983" s="28">
        <f>SUMIFS(Tabla16[ISR RET.],Tabla16[NUM],Tabla1[[#This Row],[CODIGO]])</f>
        <v>0</v>
      </c>
      <c r="J2983" s="28">
        <f>SUMIFS(Tabla16[IVA RET.],Tabla16[NUM],Tabla1[[#This Row],[CODIGO]])</f>
        <v>0</v>
      </c>
      <c r="K2983" t="str">
        <f>FIXED(Tabla1[[#This Row],[TASA 16%]],0)</f>
        <v>0</v>
      </c>
      <c r="L2983" t="str">
        <f>FIXED(Tabla1[[#This Row],[TASA 0%]],0)</f>
        <v>0</v>
      </c>
      <c r="M2983" t="str">
        <f>FIXED(Tabla1[[#This Row],[TASA EXE.]],0)</f>
        <v>0</v>
      </c>
      <c r="N2983" t="str">
        <f>FIXED(Tabla1[[#This Row],[IVA]],0)</f>
        <v>0</v>
      </c>
      <c r="O2983" t="str">
        <f>FIXED(Tabla1[[#This Row],[ISR RET]],0)</f>
        <v>0</v>
      </c>
      <c r="P2983" t="str">
        <f>FIXED(Tabla1[[#This Row],[IVA RET]],0)</f>
        <v>0</v>
      </c>
      <c r="R2983" s="35">
        <f>Tabla1[[#This Row],[TASA 16]]*16%</f>
        <v>0</v>
      </c>
    </row>
    <row r="2984" spans="2:20" x14ac:dyDescent="0.25">
      <c r="B2984" t="str">
        <f>'[1]210 Y RFC'!A2984</f>
        <v>CELO8910062F7</v>
      </c>
      <c r="C2984" t="str">
        <f>'[1]210 Y RFC'!B2984</f>
        <v>210-2981</v>
      </c>
      <c r="D2984" t="str">
        <f>'[1]210 Y RFC'!C2984</f>
        <v>CERVANTES LEGASPI OCTAVIO</v>
      </c>
      <c r="E2984" s="28">
        <f>SUMIFS(Tabla16[TASA 16],Tabla16[NUM],Tabla1[[#This Row],[CODIGO]])</f>
        <v>0</v>
      </c>
      <c r="F2984" s="28">
        <f>SUMIFS(Tabla16[TASA 0%],Tabla16[NUM],Tabla1[[#This Row],[CODIGO]])</f>
        <v>0</v>
      </c>
      <c r="G2984" s="28">
        <f>SUMIFS(Tabla16[[EXENTO ]],Tabla16[NUM],Tabla1[[#This Row],[CODIGO]])</f>
        <v>0</v>
      </c>
      <c r="H2984" s="28">
        <f>SUMIFS(Tabla16[IVA],Tabla16[NUM],Tabla1[[#This Row],[CODIGO]])</f>
        <v>0</v>
      </c>
      <c r="I2984" s="28">
        <f>SUMIFS(Tabla16[ISR RET.],Tabla16[NUM],Tabla1[[#This Row],[CODIGO]])</f>
        <v>0</v>
      </c>
      <c r="J2984" s="28">
        <f>SUMIFS(Tabla16[IVA RET.],Tabla16[NUM],Tabla1[[#This Row],[CODIGO]])</f>
        <v>0</v>
      </c>
      <c r="K2984" t="str">
        <f>FIXED(Tabla1[[#This Row],[TASA 16%]],0)</f>
        <v>0</v>
      </c>
      <c r="L2984" t="str">
        <f>FIXED(Tabla1[[#This Row],[TASA 0%]],0)</f>
        <v>0</v>
      </c>
      <c r="M2984" t="str">
        <f>FIXED(Tabla1[[#This Row],[TASA EXE.]],0)</f>
        <v>0</v>
      </c>
      <c r="N2984" t="str">
        <f>FIXED(Tabla1[[#This Row],[IVA]],0)</f>
        <v>0</v>
      </c>
      <c r="O2984" t="str">
        <f>FIXED(Tabla1[[#This Row],[ISR RET]],0)</f>
        <v>0</v>
      </c>
      <c r="P2984" t="str">
        <f>FIXED(Tabla1[[#This Row],[IVA RET]],0)</f>
        <v>0</v>
      </c>
      <c r="R2984" s="35">
        <f>Tabla1[[#This Row],[TASA 16]]*16%</f>
        <v>0</v>
      </c>
      <c r="T2984" s="67"/>
    </row>
    <row r="2985" spans="2:20" x14ac:dyDescent="0.25">
      <c r="B2985" t="str">
        <f>'[1]210 Y RFC'!A2985</f>
        <v>AUGS860625IQ3</v>
      </c>
      <c r="C2985" t="str">
        <f>'[1]210 Y RFC'!B2985</f>
        <v>210-2982</v>
      </c>
      <c r="D2985" t="str">
        <f>'[1]210 Y RFC'!C2985</f>
        <v>AGUIRRE GUTIERREZ SHANTI YEDITH</v>
      </c>
      <c r="E2985" s="28">
        <f>SUMIFS(Tabla16[TASA 16],Tabla16[NUM],Tabla1[[#This Row],[CODIGO]])</f>
        <v>0</v>
      </c>
      <c r="F2985" s="28">
        <f>SUMIFS(Tabla16[TASA 0%],Tabla16[NUM],Tabla1[[#This Row],[CODIGO]])</f>
        <v>0</v>
      </c>
      <c r="G2985" s="28">
        <f>SUMIFS(Tabla16[[EXENTO ]],Tabla16[NUM],Tabla1[[#This Row],[CODIGO]])</f>
        <v>0</v>
      </c>
      <c r="H2985" s="28">
        <f>SUMIFS(Tabla16[IVA],Tabla16[NUM],Tabla1[[#This Row],[CODIGO]])</f>
        <v>0</v>
      </c>
      <c r="I2985" s="28">
        <f>SUMIFS(Tabla16[ISR RET.],Tabla16[NUM],Tabla1[[#This Row],[CODIGO]])</f>
        <v>0</v>
      </c>
      <c r="J2985" s="28">
        <f>SUMIFS(Tabla16[IVA RET.],Tabla16[NUM],Tabla1[[#This Row],[CODIGO]])</f>
        <v>0</v>
      </c>
      <c r="K2985" t="str">
        <f>FIXED(Tabla1[[#This Row],[TASA 16%]],0)</f>
        <v>0</v>
      </c>
      <c r="L2985" t="str">
        <f>FIXED(Tabla1[[#This Row],[TASA 0%]],0)</f>
        <v>0</v>
      </c>
      <c r="M2985" t="str">
        <f>FIXED(Tabla1[[#This Row],[TASA EXE.]],0)</f>
        <v>0</v>
      </c>
      <c r="N2985" t="str">
        <f>FIXED(Tabla1[[#This Row],[IVA]],0)</f>
        <v>0</v>
      </c>
      <c r="O2985" t="str">
        <f>FIXED(Tabla1[[#This Row],[ISR RET]],0)</f>
        <v>0</v>
      </c>
      <c r="P2985" t="str">
        <f>FIXED(Tabla1[[#This Row],[IVA RET]],0)</f>
        <v>0</v>
      </c>
      <c r="R2985" s="35">
        <f>Tabla1[[#This Row],[TASA 16]]*16%</f>
        <v>0</v>
      </c>
    </row>
    <row r="2986" spans="2:20" x14ac:dyDescent="0.25">
      <c r="B2986" t="str">
        <f>'[1]210 Y RFC'!A2986</f>
        <v>PAGJ601122N44</v>
      </c>
      <c r="C2986" t="str">
        <f>'[1]210 Y RFC'!B2986</f>
        <v>210-2983</v>
      </c>
      <c r="D2986" t="str">
        <f>'[1]210 Y RFC'!C2986</f>
        <v>PADILLA GUTIERREZ JUAN NABOR</v>
      </c>
      <c r="E2986" s="28">
        <f>SUMIFS(Tabla16[TASA 16],Tabla16[NUM],Tabla1[[#This Row],[CODIGO]])</f>
        <v>0</v>
      </c>
      <c r="F2986" s="28">
        <f>SUMIFS(Tabla16[TASA 0%],Tabla16[NUM],Tabla1[[#This Row],[CODIGO]])</f>
        <v>0</v>
      </c>
      <c r="G2986" s="28">
        <f>SUMIFS(Tabla16[[EXENTO ]],Tabla16[NUM],Tabla1[[#This Row],[CODIGO]])</f>
        <v>0</v>
      </c>
      <c r="H2986" s="28">
        <f>SUMIFS(Tabla16[IVA],Tabla16[NUM],Tabla1[[#This Row],[CODIGO]])</f>
        <v>0</v>
      </c>
      <c r="I2986" s="28">
        <f>SUMIFS(Tabla16[ISR RET.],Tabla16[NUM],Tabla1[[#This Row],[CODIGO]])</f>
        <v>0</v>
      </c>
      <c r="J2986" s="28">
        <f>SUMIFS(Tabla16[IVA RET.],Tabla16[NUM],Tabla1[[#This Row],[CODIGO]])</f>
        <v>0</v>
      </c>
      <c r="K2986" t="str">
        <f>FIXED(Tabla1[[#This Row],[TASA 16%]],0)</f>
        <v>0</v>
      </c>
      <c r="L2986" t="str">
        <f>FIXED(Tabla1[[#This Row],[TASA 0%]],0)</f>
        <v>0</v>
      </c>
      <c r="M2986" t="str">
        <f>FIXED(Tabla1[[#This Row],[TASA EXE.]],0)</f>
        <v>0</v>
      </c>
      <c r="N2986" t="str">
        <f>FIXED(Tabla1[[#This Row],[IVA]],0)</f>
        <v>0</v>
      </c>
      <c r="O2986" t="str">
        <f>FIXED(Tabla1[[#This Row],[ISR RET]],0)</f>
        <v>0</v>
      </c>
      <c r="P2986" t="str">
        <f>FIXED(Tabla1[[#This Row],[IVA RET]],0)</f>
        <v>0</v>
      </c>
      <c r="R2986" s="35">
        <f>Tabla1[[#This Row],[TASA 16]]*16%</f>
        <v>0</v>
      </c>
    </row>
    <row r="2987" spans="2:20" x14ac:dyDescent="0.25">
      <c r="B2987" t="str">
        <f>'[1]210 Y RFC'!A2987</f>
        <v>IAML660224MY7</v>
      </c>
      <c r="C2987" t="str">
        <f>'[1]210 Y RFC'!B2987</f>
        <v>210-2984</v>
      </c>
      <c r="D2987" t="str">
        <f>'[1]210 Y RFC'!C2987</f>
        <v>IBARRA MENDEZ JOSE LUIS</v>
      </c>
      <c r="E2987" s="28">
        <f>SUMIFS(Tabla16[TASA 16],Tabla16[NUM],Tabla1[[#This Row],[CODIGO]])</f>
        <v>0</v>
      </c>
      <c r="F2987" s="28">
        <f>SUMIFS(Tabla16[TASA 0%],Tabla16[NUM],Tabla1[[#This Row],[CODIGO]])</f>
        <v>0</v>
      </c>
      <c r="G2987" s="28">
        <f>SUMIFS(Tabla16[[EXENTO ]],Tabla16[NUM],Tabla1[[#This Row],[CODIGO]])</f>
        <v>0</v>
      </c>
      <c r="H2987" s="28">
        <f>SUMIFS(Tabla16[IVA],Tabla16[NUM],Tabla1[[#This Row],[CODIGO]])</f>
        <v>0</v>
      </c>
      <c r="I2987" s="28">
        <f>SUMIFS(Tabla16[ISR RET.],Tabla16[NUM],Tabla1[[#This Row],[CODIGO]])</f>
        <v>0</v>
      </c>
      <c r="J2987" s="28">
        <f>SUMIFS(Tabla16[IVA RET.],Tabla16[NUM],Tabla1[[#This Row],[CODIGO]])</f>
        <v>0</v>
      </c>
      <c r="K2987" t="str">
        <f>FIXED(Tabla1[[#This Row],[TASA 16%]],0)</f>
        <v>0</v>
      </c>
      <c r="L2987" t="str">
        <f>FIXED(Tabla1[[#This Row],[TASA 0%]],0)</f>
        <v>0</v>
      </c>
      <c r="M2987" t="str">
        <f>FIXED(Tabla1[[#This Row],[TASA EXE.]],0)</f>
        <v>0</v>
      </c>
      <c r="N2987" t="str">
        <f>FIXED(Tabla1[[#This Row],[IVA]],0)</f>
        <v>0</v>
      </c>
      <c r="O2987" t="str">
        <f>FIXED(Tabla1[[#This Row],[ISR RET]],0)</f>
        <v>0</v>
      </c>
      <c r="P2987" t="str">
        <f>FIXED(Tabla1[[#This Row],[IVA RET]],0)</f>
        <v>0</v>
      </c>
      <c r="R2987" s="35">
        <f>Tabla1[[#This Row],[TASA 16]]*16%</f>
        <v>0</v>
      </c>
    </row>
    <row r="2988" spans="2:20" x14ac:dyDescent="0.25">
      <c r="B2988" t="str">
        <f>'[1]210 Y RFC'!A2988</f>
        <v>OCI160330J38</v>
      </c>
      <c r="C2988" t="str">
        <f>'[1]210 Y RFC'!B2988</f>
        <v>210-2985</v>
      </c>
      <c r="D2988" t="str">
        <f>'[1]210 Y RFC'!C2988</f>
        <v>ORVA CITRUS SA DE CV</v>
      </c>
      <c r="E2988" s="28">
        <f>SUMIFS(Tabla16[TASA 16],Tabla16[NUM],Tabla1[[#This Row],[CODIGO]])</f>
        <v>0</v>
      </c>
      <c r="F2988" s="28">
        <f>SUMIFS(Tabla16[TASA 0%],Tabla16[NUM],Tabla1[[#This Row],[CODIGO]])</f>
        <v>46648</v>
      </c>
      <c r="G2988" s="28">
        <f>SUMIFS(Tabla16[[EXENTO ]],Tabla16[NUM],Tabla1[[#This Row],[CODIGO]])</f>
        <v>0</v>
      </c>
      <c r="H2988" s="28">
        <f>SUMIFS(Tabla16[IVA],Tabla16[NUM],Tabla1[[#This Row],[CODIGO]])</f>
        <v>0</v>
      </c>
      <c r="I2988" s="28">
        <f>SUMIFS(Tabla16[ISR RET.],Tabla16[NUM],Tabla1[[#This Row],[CODIGO]])</f>
        <v>0</v>
      </c>
      <c r="J2988" s="28">
        <f>SUMIFS(Tabla16[IVA RET.],Tabla16[NUM],Tabla1[[#This Row],[CODIGO]])</f>
        <v>0</v>
      </c>
      <c r="K2988" t="str">
        <f>FIXED(Tabla1[[#This Row],[TASA 16%]],0)</f>
        <v>0</v>
      </c>
      <c r="L2988" t="str">
        <f>FIXED(Tabla1[[#This Row],[TASA 0%]],0)</f>
        <v>46,648</v>
      </c>
      <c r="M2988" t="str">
        <f>FIXED(Tabla1[[#This Row],[TASA EXE.]],0)</f>
        <v>0</v>
      </c>
      <c r="N2988" t="str">
        <f>FIXED(Tabla1[[#This Row],[IVA]],0)</f>
        <v>0</v>
      </c>
      <c r="O2988" t="str">
        <f>FIXED(Tabla1[[#This Row],[ISR RET]],0)</f>
        <v>0</v>
      </c>
      <c r="P2988" t="str">
        <f>FIXED(Tabla1[[#This Row],[IVA RET]],0)</f>
        <v>0</v>
      </c>
      <c r="R2988" s="35">
        <f>Tabla1[[#This Row],[TASA 16]]*16%</f>
        <v>0</v>
      </c>
    </row>
    <row r="2989" spans="2:20" x14ac:dyDescent="0.25">
      <c r="B2989" t="str">
        <f>'[1]210 Y RFC'!A2989</f>
        <v>CVC9802281Z4</v>
      </c>
      <c r="C2989" t="str">
        <f>'[1]210 Y RFC'!B2989</f>
        <v>210-2986</v>
      </c>
      <c r="D2989" t="str">
        <f>'[1]210 Y RFC'!C2989</f>
        <v>COMERCIAL LOS VOLCANES DE COLIMA SA DE CV</v>
      </c>
      <c r="E2989" s="28">
        <f>SUMIFS(Tabla16[TASA 16],Tabla16[NUM],Tabla1[[#This Row],[CODIGO]])</f>
        <v>0</v>
      </c>
      <c r="F2989" s="28">
        <f>SUMIFS(Tabla16[TASA 0%],Tabla16[NUM],Tabla1[[#This Row],[CODIGO]])</f>
        <v>0</v>
      </c>
      <c r="G2989" s="28">
        <f>SUMIFS(Tabla16[[EXENTO ]],Tabla16[NUM],Tabla1[[#This Row],[CODIGO]])</f>
        <v>0</v>
      </c>
      <c r="H2989" s="28">
        <f>SUMIFS(Tabla16[IVA],Tabla16[NUM],Tabla1[[#This Row],[CODIGO]])</f>
        <v>0</v>
      </c>
      <c r="I2989" s="28">
        <f>SUMIFS(Tabla16[ISR RET.],Tabla16[NUM],Tabla1[[#This Row],[CODIGO]])</f>
        <v>0</v>
      </c>
      <c r="J2989" s="28">
        <f>SUMIFS(Tabla16[IVA RET.],Tabla16[NUM],Tabla1[[#This Row],[CODIGO]])</f>
        <v>0</v>
      </c>
      <c r="K2989" t="str">
        <f>FIXED(Tabla1[[#This Row],[TASA 16%]],0)</f>
        <v>0</v>
      </c>
      <c r="L2989" t="str">
        <f>FIXED(Tabla1[[#This Row],[TASA 0%]],0)</f>
        <v>0</v>
      </c>
      <c r="M2989" t="str">
        <f>FIXED(Tabla1[[#This Row],[TASA EXE.]],0)</f>
        <v>0</v>
      </c>
      <c r="N2989" t="str">
        <f>FIXED(Tabla1[[#This Row],[IVA]],0)</f>
        <v>0</v>
      </c>
      <c r="O2989" t="str">
        <f>FIXED(Tabla1[[#This Row],[ISR RET]],0)</f>
        <v>0</v>
      </c>
      <c r="P2989" t="str">
        <f>FIXED(Tabla1[[#This Row],[IVA RET]],0)</f>
        <v>0</v>
      </c>
      <c r="R2989" s="35">
        <f>Tabla1[[#This Row],[TASA 16]]*16%</f>
        <v>0</v>
      </c>
      <c r="T2989" s="67"/>
    </row>
    <row r="2990" spans="2:20" x14ac:dyDescent="0.25">
      <c r="B2990" t="str">
        <f>'[1]210 Y RFC'!A2990</f>
        <v>AEA041220KM3</v>
      </c>
      <c r="C2990" t="str">
        <f>'[1]210 Y RFC'!B2990</f>
        <v>210-2987</v>
      </c>
      <c r="D2990" t="str">
        <f>'[1]210 Y RFC'!C2990</f>
        <v>ANDAMIOS Y EQUIPOS AMARILLOS SA DE CV</v>
      </c>
      <c r="E2990" s="28">
        <f>SUMIFS(Tabla16[TASA 16],Tabla16[NUM],Tabla1[[#This Row],[CODIGO]])</f>
        <v>47419.875</v>
      </c>
      <c r="F2990" s="28">
        <f>SUMIFS(Tabla16[TASA 0%],Tabla16[NUM],Tabla1[[#This Row],[CODIGO]])</f>
        <v>4.9999999973806553E-3</v>
      </c>
      <c r="G2990" s="28">
        <f>SUMIFS(Tabla16[[EXENTO ]],Tabla16[NUM],Tabla1[[#This Row],[CODIGO]])</f>
        <v>0</v>
      </c>
      <c r="H2990" s="28">
        <f>SUMIFS(Tabla16[IVA],Tabla16[NUM],Tabla1[[#This Row],[CODIGO]])</f>
        <v>7587.18</v>
      </c>
      <c r="I2990" s="28">
        <f>SUMIFS(Tabla16[ISR RET.],Tabla16[NUM],Tabla1[[#This Row],[CODIGO]])</f>
        <v>0</v>
      </c>
      <c r="J2990" s="28">
        <f>SUMIFS(Tabla16[IVA RET.],Tabla16[NUM],Tabla1[[#This Row],[CODIGO]])</f>
        <v>0</v>
      </c>
      <c r="K2990" t="str">
        <f>FIXED(Tabla1[[#This Row],[TASA 16%]],0)</f>
        <v>47,420</v>
      </c>
      <c r="L2990" t="str">
        <f>FIXED(Tabla1[[#This Row],[TASA 0%]],0)</f>
        <v>0</v>
      </c>
      <c r="M2990" t="str">
        <f>FIXED(Tabla1[[#This Row],[TASA EXE.]],0)</f>
        <v>0</v>
      </c>
      <c r="N2990" t="str">
        <f>FIXED(Tabla1[[#This Row],[IVA]],0)</f>
        <v>7,587</v>
      </c>
      <c r="O2990" t="str">
        <f>FIXED(Tabla1[[#This Row],[ISR RET]],0)</f>
        <v>0</v>
      </c>
      <c r="P2990" t="str">
        <f>FIXED(Tabla1[[#This Row],[IVA RET]],0)</f>
        <v>0</v>
      </c>
      <c r="R2990" s="35">
        <f>Tabla1[[#This Row],[TASA 16]]*16%</f>
        <v>7587.2</v>
      </c>
    </row>
    <row r="2991" spans="2:20" x14ac:dyDescent="0.25">
      <c r="B2991" t="str">
        <f>'[1]210 Y RFC'!A2991</f>
        <v>NACS9301028B6</v>
      </c>
      <c r="C2991" t="str">
        <f>'[1]210 Y RFC'!B2991</f>
        <v>210-2988</v>
      </c>
      <c r="D2991" t="str">
        <f>'[1]210 Y RFC'!C2991</f>
        <v>NAVARRO CORNEJO SERGIO</v>
      </c>
      <c r="E2991" s="28">
        <f>SUMIFS(Tabla16[TASA 16],Tabla16[NUM],Tabla1[[#This Row],[CODIGO]])</f>
        <v>0</v>
      </c>
      <c r="F2991" s="28">
        <f>SUMIFS(Tabla16[TASA 0%],Tabla16[NUM],Tabla1[[#This Row],[CODIGO]])</f>
        <v>0</v>
      </c>
      <c r="G2991" s="28">
        <f>SUMIFS(Tabla16[[EXENTO ]],Tabla16[NUM],Tabla1[[#This Row],[CODIGO]])</f>
        <v>0</v>
      </c>
      <c r="H2991" s="28">
        <f>SUMIFS(Tabla16[IVA],Tabla16[NUM],Tabla1[[#This Row],[CODIGO]])</f>
        <v>0</v>
      </c>
      <c r="I2991" s="28">
        <f>SUMIFS(Tabla16[ISR RET.],Tabla16[NUM],Tabla1[[#This Row],[CODIGO]])</f>
        <v>0</v>
      </c>
      <c r="J2991" s="28">
        <f>SUMIFS(Tabla16[IVA RET.],Tabla16[NUM],Tabla1[[#This Row],[CODIGO]])</f>
        <v>0</v>
      </c>
      <c r="K2991" t="str">
        <f>FIXED(Tabla1[[#This Row],[TASA 16%]],0)</f>
        <v>0</v>
      </c>
      <c r="L2991" t="str">
        <f>FIXED(Tabla1[[#This Row],[TASA 0%]],0)</f>
        <v>0</v>
      </c>
      <c r="M2991" t="str">
        <f>FIXED(Tabla1[[#This Row],[TASA EXE.]],0)</f>
        <v>0</v>
      </c>
      <c r="N2991" t="str">
        <f>FIXED(Tabla1[[#This Row],[IVA]],0)</f>
        <v>0</v>
      </c>
      <c r="O2991" t="str">
        <f>FIXED(Tabla1[[#This Row],[ISR RET]],0)</f>
        <v>0</v>
      </c>
      <c r="P2991" t="str">
        <f>FIXED(Tabla1[[#This Row],[IVA RET]],0)</f>
        <v>0</v>
      </c>
      <c r="R2991" s="35">
        <f>Tabla1[[#This Row],[TASA 16]]*16%</f>
        <v>0</v>
      </c>
    </row>
    <row r="2992" spans="2:20" x14ac:dyDescent="0.25">
      <c r="B2992" t="str">
        <f>'[1]210 Y RFC'!A2992</f>
        <v>FOF211126GI0</v>
      </c>
      <c r="C2992" t="str">
        <f>'[1]210 Y RFC'!B2992</f>
        <v>210-2989</v>
      </c>
      <c r="D2992" t="str">
        <f>'[1]210 Y RFC'!C2992</f>
        <v>F O FARMACEUTICOS SA DE CV</v>
      </c>
      <c r="E2992" s="28">
        <f>SUMIFS(Tabla16[TASA 16],Tabla16[NUM],Tabla1[[#This Row],[CODIGO]])</f>
        <v>0</v>
      </c>
      <c r="F2992" s="28">
        <f>SUMIFS(Tabla16[TASA 0%],Tabla16[NUM],Tabla1[[#This Row],[CODIGO]])</f>
        <v>15110.4</v>
      </c>
      <c r="G2992" s="28">
        <f>SUMIFS(Tabla16[[EXENTO ]],Tabla16[NUM],Tabla1[[#This Row],[CODIGO]])</f>
        <v>0</v>
      </c>
      <c r="H2992" s="28">
        <f>SUMIFS(Tabla16[IVA],Tabla16[NUM],Tabla1[[#This Row],[CODIGO]])</f>
        <v>0</v>
      </c>
      <c r="I2992" s="28">
        <f>SUMIFS(Tabla16[ISR RET.],Tabla16[NUM],Tabla1[[#This Row],[CODIGO]])</f>
        <v>0</v>
      </c>
      <c r="J2992" s="28">
        <f>SUMIFS(Tabla16[IVA RET.],Tabla16[NUM],Tabla1[[#This Row],[CODIGO]])</f>
        <v>0</v>
      </c>
      <c r="K2992" t="str">
        <f>FIXED(Tabla1[[#This Row],[TASA 16%]],0)</f>
        <v>0</v>
      </c>
      <c r="L2992" t="str">
        <f>FIXED(Tabla1[[#This Row],[TASA 0%]],0)</f>
        <v>15,110</v>
      </c>
      <c r="M2992" t="str">
        <f>FIXED(Tabla1[[#This Row],[TASA EXE.]],0)</f>
        <v>0</v>
      </c>
      <c r="N2992" t="str">
        <f>FIXED(Tabla1[[#This Row],[IVA]],0)</f>
        <v>0</v>
      </c>
      <c r="O2992" t="str">
        <f>FIXED(Tabla1[[#This Row],[ISR RET]],0)</f>
        <v>0</v>
      </c>
      <c r="P2992" t="str">
        <f>FIXED(Tabla1[[#This Row],[IVA RET]],0)</f>
        <v>0</v>
      </c>
      <c r="R2992" s="35">
        <f>Tabla1[[#This Row],[TASA 16]]*16%</f>
        <v>0</v>
      </c>
    </row>
    <row r="2993" spans="2:20" x14ac:dyDescent="0.25">
      <c r="B2993" t="str">
        <f>'[1]210 Y RFC'!A2993</f>
        <v>CAH000724L17</v>
      </c>
      <c r="C2993" t="str">
        <f>'[1]210 Y RFC'!B2993</f>
        <v>210-2990</v>
      </c>
      <c r="D2993" t="str">
        <f>'[1]210 Y RFC'!C2993</f>
        <v>COMERCIALIZADORA AGRICOLA HERNANDEZ LOPEZ SPR DE RL DE CV</v>
      </c>
      <c r="E2993" s="28">
        <f>SUMIFS(Tabla16[TASA 16],Tabla16[NUM],Tabla1[[#This Row],[CODIGO]])</f>
        <v>0</v>
      </c>
      <c r="F2993" s="28">
        <f>SUMIFS(Tabla16[TASA 0%],Tabla16[NUM],Tabla1[[#This Row],[CODIGO]])</f>
        <v>136153.5</v>
      </c>
      <c r="G2993" s="28">
        <f>SUMIFS(Tabla16[[EXENTO ]],Tabla16[NUM],Tabla1[[#This Row],[CODIGO]])</f>
        <v>0</v>
      </c>
      <c r="H2993" s="28">
        <f>SUMIFS(Tabla16[IVA],Tabla16[NUM],Tabla1[[#This Row],[CODIGO]])</f>
        <v>0</v>
      </c>
      <c r="I2993" s="28">
        <f>SUMIFS(Tabla16[ISR RET.],Tabla16[NUM],Tabla1[[#This Row],[CODIGO]])</f>
        <v>0</v>
      </c>
      <c r="J2993" s="28">
        <f>SUMIFS(Tabla16[IVA RET.],Tabla16[NUM],Tabla1[[#This Row],[CODIGO]])</f>
        <v>0</v>
      </c>
      <c r="K2993" t="str">
        <f>FIXED(Tabla1[[#This Row],[TASA 16%]],0)</f>
        <v>0</v>
      </c>
      <c r="L2993" t="str">
        <f>FIXED(Tabla1[[#This Row],[TASA 0%]],0)</f>
        <v>136,154</v>
      </c>
      <c r="M2993" t="str">
        <f>FIXED(Tabla1[[#This Row],[TASA EXE.]],0)</f>
        <v>0</v>
      </c>
      <c r="N2993" t="str">
        <f>FIXED(Tabla1[[#This Row],[IVA]],0)</f>
        <v>0</v>
      </c>
      <c r="O2993" t="str">
        <f>FIXED(Tabla1[[#This Row],[ISR RET]],0)</f>
        <v>0</v>
      </c>
      <c r="P2993" t="str">
        <f>FIXED(Tabla1[[#This Row],[IVA RET]],0)</f>
        <v>0</v>
      </c>
      <c r="R2993" s="35">
        <f>Tabla1[[#This Row],[TASA 16]]*16%</f>
        <v>0</v>
      </c>
    </row>
    <row r="2994" spans="2:20" x14ac:dyDescent="0.25">
      <c r="B2994" t="str">
        <f>'[1]210 Y RFC'!A2994</f>
        <v>RAPM730622975</v>
      </c>
      <c r="C2994" t="str">
        <f>'[1]210 Y RFC'!B2994</f>
        <v>210-2991</v>
      </c>
      <c r="D2994" t="str">
        <f>'[1]210 Y RFC'!C2994</f>
        <v>RAMOS PORTILLO MOISES</v>
      </c>
      <c r="E2994" s="28">
        <f>SUMIFS(Tabla16[TASA 16],Tabla16[NUM],Tabla1[[#This Row],[CODIGO]])</f>
        <v>0</v>
      </c>
      <c r="F2994" s="28">
        <f>SUMIFS(Tabla16[TASA 0%],Tabla16[NUM],Tabla1[[#This Row],[CODIGO]])</f>
        <v>21259</v>
      </c>
      <c r="G2994" s="28">
        <f>SUMIFS(Tabla16[[EXENTO ]],Tabla16[NUM],Tabla1[[#This Row],[CODIGO]])</f>
        <v>0</v>
      </c>
      <c r="H2994" s="28">
        <f>SUMIFS(Tabla16[IVA],Tabla16[NUM],Tabla1[[#This Row],[CODIGO]])</f>
        <v>0</v>
      </c>
      <c r="I2994" s="28">
        <f>SUMIFS(Tabla16[ISR RET.],Tabla16[NUM],Tabla1[[#This Row],[CODIGO]])</f>
        <v>0</v>
      </c>
      <c r="J2994" s="28">
        <f>SUMIFS(Tabla16[IVA RET.],Tabla16[NUM],Tabla1[[#This Row],[CODIGO]])</f>
        <v>0</v>
      </c>
      <c r="K2994" t="str">
        <f>FIXED(Tabla1[[#This Row],[TASA 16%]],0)</f>
        <v>0</v>
      </c>
      <c r="L2994" t="str">
        <f>FIXED(Tabla1[[#This Row],[TASA 0%]],0)</f>
        <v>21,259</v>
      </c>
      <c r="M2994" t="str">
        <f>FIXED(Tabla1[[#This Row],[TASA EXE.]],0)</f>
        <v>0</v>
      </c>
      <c r="N2994" t="str">
        <f>FIXED(Tabla1[[#This Row],[IVA]],0)</f>
        <v>0</v>
      </c>
      <c r="O2994" t="str">
        <f>FIXED(Tabla1[[#This Row],[ISR RET]],0)</f>
        <v>0</v>
      </c>
      <c r="P2994" t="str">
        <f>FIXED(Tabla1[[#This Row],[IVA RET]],0)</f>
        <v>0</v>
      </c>
      <c r="R2994" s="35">
        <f>Tabla1[[#This Row],[TASA 16]]*16%</f>
        <v>0</v>
      </c>
    </row>
    <row r="2995" spans="2:20" x14ac:dyDescent="0.25">
      <c r="B2995" t="str">
        <f>'[1]210 Y RFC'!A2995</f>
        <v>NAAJ560816MD9</v>
      </c>
      <c r="C2995" t="str">
        <f>'[1]210 Y RFC'!B2995</f>
        <v>210-2992</v>
      </c>
      <c r="D2995" t="str">
        <f>'[1]210 Y RFC'!C2995</f>
        <v>NAVARRO ARENAS JUSTINO</v>
      </c>
      <c r="E2995" s="28">
        <f>SUMIFS(Tabla16[TASA 16],Tabla16[NUM],Tabla1[[#This Row],[CODIGO]])</f>
        <v>0</v>
      </c>
      <c r="F2995" s="28">
        <f>SUMIFS(Tabla16[TASA 0%],Tabla16[NUM],Tabla1[[#This Row],[CODIGO]])</f>
        <v>0</v>
      </c>
      <c r="G2995" s="28">
        <f>SUMIFS(Tabla16[[EXENTO ]],Tabla16[NUM],Tabla1[[#This Row],[CODIGO]])</f>
        <v>0</v>
      </c>
      <c r="H2995" s="28">
        <f>SUMIFS(Tabla16[IVA],Tabla16[NUM],Tabla1[[#This Row],[CODIGO]])</f>
        <v>0</v>
      </c>
      <c r="I2995" s="28">
        <f>SUMIFS(Tabla16[ISR RET.],Tabla16[NUM],Tabla1[[#This Row],[CODIGO]])</f>
        <v>0</v>
      </c>
      <c r="J2995" s="28">
        <f>SUMIFS(Tabla16[IVA RET.],Tabla16[NUM],Tabla1[[#This Row],[CODIGO]])</f>
        <v>0</v>
      </c>
      <c r="K2995" t="str">
        <f>FIXED(Tabla1[[#This Row],[TASA 16%]],0)</f>
        <v>0</v>
      </c>
      <c r="L2995" t="str">
        <f>FIXED(Tabla1[[#This Row],[TASA 0%]],0)</f>
        <v>0</v>
      </c>
      <c r="M2995" t="str">
        <f>FIXED(Tabla1[[#This Row],[TASA EXE.]],0)</f>
        <v>0</v>
      </c>
      <c r="N2995" t="str">
        <f>FIXED(Tabla1[[#This Row],[IVA]],0)</f>
        <v>0</v>
      </c>
      <c r="O2995" t="str">
        <f>FIXED(Tabla1[[#This Row],[ISR RET]],0)</f>
        <v>0</v>
      </c>
      <c r="P2995" t="str">
        <f>FIXED(Tabla1[[#This Row],[IVA RET]],0)</f>
        <v>0</v>
      </c>
      <c r="R2995" s="35">
        <f>Tabla1[[#This Row],[TASA 16]]*16%</f>
        <v>0</v>
      </c>
    </row>
    <row r="2996" spans="2:20" x14ac:dyDescent="0.25">
      <c r="B2996" t="str">
        <f>'[1]210 Y RFC'!A2996</f>
        <v>CAFC830209B18</v>
      </c>
      <c r="C2996" t="str">
        <f>'[1]210 Y RFC'!B2996</f>
        <v>210-2993</v>
      </c>
      <c r="D2996" t="str">
        <f>'[1]210 Y RFC'!C2996</f>
        <v>CASTELLANOS FLORES CELESTINO</v>
      </c>
      <c r="E2996" s="28">
        <f>SUMIFS(Tabla16[TASA 16],Tabla16[NUM],Tabla1[[#This Row],[CODIGO]])</f>
        <v>0</v>
      </c>
      <c r="F2996" s="28">
        <f>SUMIFS(Tabla16[TASA 0%],Tabla16[NUM],Tabla1[[#This Row],[CODIGO]])</f>
        <v>-6.8212102632969618E-13</v>
      </c>
      <c r="G2996" s="28">
        <f>SUMIFS(Tabla16[[EXENTO ]],Tabla16[NUM],Tabla1[[#This Row],[CODIGO]])</f>
        <v>11111.11</v>
      </c>
      <c r="H2996" s="28">
        <f>SUMIFS(Tabla16[IVA],Tabla16[NUM],Tabla1[[#This Row],[CODIGO]])</f>
        <v>0</v>
      </c>
      <c r="I2996" s="28">
        <f>SUMIFS(Tabla16[ISR RET.],Tabla16[NUM],Tabla1[[#This Row],[CODIGO]])</f>
        <v>-1111.1099999999999</v>
      </c>
      <c r="J2996" s="28">
        <f>SUMIFS(Tabla16[IVA RET.],Tabla16[NUM],Tabla1[[#This Row],[CODIGO]])</f>
        <v>0</v>
      </c>
      <c r="K2996" t="str">
        <f>FIXED(Tabla1[[#This Row],[TASA 16%]],0)</f>
        <v>0</v>
      </c>
      <c r="L2996" t="str">
        <f>FIXED(Tabla1[[#This Row],[TASA 0%]],0)</f>
        <v>0</v>
      </c>
      <c r="M2996" t="str">
        <f>FIXED(Tabla1[[#This Row],[TASA EXE.]],0)</f>
        <v>11,111</v>
      </c>
      <c r="N2996" t="str">
        <f>FIXED(Tabla1[[#This Row],[IVA]],0)</f>
        <v>0</v>
      </c>
      <c r="O2996" t="str">
        <f>FIXED(Tabla1[[#This Row],[ISR RET]],0)</f>
        <v>-1,111</v>
      </c>
      <c r="P2996" t="str">
        <f>FIXED(Tabla1[[#This Row],[IVA RET]],0)</f>
        <v>0</v>
      </c>
      <c r="R2996" s="35">
        <f>Tabla1[[#This Row],[TASA 16]]*16%</f>
        <v>0</v>
      </c>
    </row>
    <row r="2997" spans="2:20" x14ac:dyDescent="0.25">
      <c r="B2997" t="str">
        <f>'[1]210 Y RFC'!A2997</f>
        <v>ECM970211KIA</v>
      </c>
      <c r="C2997" t="str">
        <f>'[1]210 Y RFC'!B2997</f>
        <v>210-2994</v>
      </c>
      <c r="D2997" t="str">
        <f>'[1]210 Y RFC'!C2997</f>
        <v>ESPECIAS Y CONDIMENTOS DE MEXICO SA DE CV</v>
      </c>
      <c r="E2997" s="28">
        <f>SUMIFS(Tabla16[TASA 16],Tabla16[NUM],Tabla1[[#This Row],[CODIGO]])</f>
        <v>0</v>
      </c>
      <c r="F2997" s="28">
        <f>SUMIFS(Tabla16[TASA 0%],Tabla16[NUM],Tabla1[[#This Row],[CODIGO]])</f>
        <v>4824</v>
      </c>
      <c r="G2997" s="28">
        <f>SUMIFS(Tabla16[[EXENTO ]],Tabla16[NUM],Tabla1[[#This Row],[CODIGO]])</f>
        <v>0</v>
      </c>
      <c r="H2997" s="28">
        <f>SUMIFS(Tabla16[IVA],Tabla16[NUM],Tabla1[[#This Row],[CODIGO]])</f>
        <v>0</v>
      </c>
      <c r="I2997" s="28">
        <f>SUMIFS(Tabla16[ISR RET.],Tabla16[NUM],Tabla1[[#This Row],[CODIGO]])</f>
        <v>0</v>
      </c>
      <c r="J2997" s="28">
        <f>SUMIFS(Tabla16[IVA RET.],Tabla16[NUM],Tabla1[[#This Row],[CODIGO]])</f>
        <v>0</v>
      </c>
      <c r="K2997" t="str">
        <f>FIXED(Tabla1[[#This Row],[TASA 16%]],0)</f>
        <v>0</v>
      </c>
      <c r="L2997" t="str">
        <f>FIXED(Tabla1[[#This Row],[TASA 0%]],0)</f>
        <v>4,824</v>
      </c>
      <c r="M2997" t="str">
        <f>FIXED(Tabla1[[#This Row],[TASA EXE.]],0)</f>
        <v>0</v>
      </c>
      <c r="N2997" t="str">
        <f>FIXED(Tabla1[[#This Row],[IVA]],0)</f>
        <v>0</v>
      </c>
      <c r="O2997" t="str">
        <f>FIXED(Tabla1[[#This Row],[ISR RET]],0)</f>
        <v>0</v>
      </c>
      <c r="P2997" t="str">
        <f>FIXED(Tabla1[[#This Row],[IVA RET]],0)</f>
        <v>0</v>
      </c>
      <c r="R2997" s="35">
        <f>Tabla1[[#This Row],[TASA 16]]*16%</f>
        <v>0</v>
      </c>
    </row>
    <row r="2998" spans="2:20" x14ac:dyDescent="0.25">
      <c r="B2998" t="str">
        <f>'[1]210 Y RFC'!A2998</f>
        <v>ABA0909236H1</v>
      </c>
      <c r="C2998" t="str">
        <f>'[1]210 Y RFC'!B2998</f>
        <v>210-2995</v>
      </c>
      <c r="D2998" t="str">
        <f>'[1]210 Y RFC'!C2998</f>
        <v>ABAF SA DE CV</v>
      </c>
      <c r="E2998" s="28">
        <f>SUMIFS(Tabla16[TASA 16],Tabla16[NUM],Tabla1[[#This Row],[CODIGO]])</f>
        <v>0</v>
      </c>
      <c r="F2998" s="28">
        <f>SUMIFS(Tabla16[TASA 0%],Tabla16[NUM],Tabla1[[#This Row],[CODIGO]])</f>
        <v>0</v>
      </c>
      <c r="G2998" s="28">
        <f>SUMIFS(Tabla16[[EXENTO ]],Tabla16[NUM],Tabla1[[#This Row],[CODIGO]])</f>
        <v>0</v>
      </c>
      <c r="H2998" s="28">
        <f>SUMIFS(Tabla16[IVA],Tabla16[NUM],Tabla1[[#This Row],[CODIGO]])</f>
        <v>0</v>
      </c>
      <c r="I2998" s="28">
        <f>SUMIFS(Tabla16[ISR RET.],Tabla16[NUM],Tabla1[[#This Row],[CODIGO]])</f>
        <v>0</v>
      </c>
      <c r="J2998" s="28">
        <f>SUMIFS(Tabla16[IVA RET.],Tabla16[NUM],Tabla1[[#This Row],[CODIGO]])</f>
        <v>0</v>
      </c>
      <c r="K2998" t="str">
        <f>FIXED(Tabla1[[#This Row],[TASA 16%]],0)</f>
        <v>0</v>
      </c>
      <c r="L2998" t="str">
        <f>FIXED(Tabla1[[#This Row],[TASA 0%]],0)</f>
        <v>0</v>
      </c>
      <c r="M2998" t="str">
        <f>FIXED(Tabla1[[#This Row],[TASA EXE.]],0)</f>
        <v>0</v>
      </c>
      <c r="N2998" t="str">
        <f>FIXED(Tabla1[[#This Row],[IVA]],0)</f>
        <v>0</v>
      </c>
      <c r="O2998" t="str">
        <f>FIXED(Tabla1[[#This Row],[ISR RET]],0)</f>
        <v>0</v>
      </c>
      <c r="P2998" t="str">
        <f>FIXED(Tabla1[[#This Row],[IVA RET]],0)</f>
        <v>0</v>
      </c>
      <c r="R2998" s="35">
        <f>Tabla1[[#This Row],[TASA 16]]*16%</f>
        <v>0</v>
      </c>
    </row>
    <row r="2999" spans="2:20" x14ac:dyDescent="0.25">
      <c r="B2999" t="str">
        <f>'[1]210 Y RFC'!A2999</f>
        <v>CAAL721212H36</v>
      </c>
      <c r="C2999" t="str">
        <f>'[1]210 Y RFC'!B2999</f>
        <v>210-2996</v>
      </c>
      <c r="D2999" t="str">
        <f>'[1]210 Y RFC'!C2999</f>
        <v>CARDENAS ALCARAZ LORENA GUADALUPE</v>
      </c>
      <c r="E2999" s="28">
        <f>SUMIFS(Tabla16[TASA 16],Tabla16[NUM],Tabla1[[#This Row],[CODIGO]])</f>
        <v>0</v>
      </c>
      <c r="F2999" s="28">
        <f>SUMIFS(Tabla16[TASA 0%],Tabla16[NUM],Tabla1[[#This Row],[CODIGO]])</f>
        <v>0</v>
      </c>
      <c r="G2999" s="28">
        <f>SUMIFS(Tabla16[[EXENTO ]],Tabla16[NUM],Tabla1[[#This Row],[CODIGO]])</f>
        <v>0</v>
      </c>
      <c r="H2999" s="28">
        <f>SUMIFS(Tabla16[IVA],Tabla16[NUM],Tabla1[[#This Row],[CODIGO]])</f>
        <v>0</v>
      </c>
      <c r="I2999" s="28">
        <f>SUMIFS(Tabla16[ISR RET.],Tabla16[NUM],Tabla1[[#This Row],[CODIGO]])</f>
        <v>0</v>
      </c>
      <c r="J2999" s="28">
        <f>SUMIFS(Tabla16[IVA RET.],Tabla16[NUM],Tabla1[[#This Row],[CODIGO]])</f>
        <v>0</v>
      </c>
      <c r="K2999" t="str">
        <f>FIXED(Tabla1[[#This Row],[TASA 16%]],0)</f>
        <v>0</v>
      </c>
      <c r="L2999" t="str">
        <f>FIXED(Tabla1[[#This Row],[TASA 0%]],0)</f>
        <v>0</v>
      </c>
      <c r="M2999" t="str">
        <f>FIXED(Tabla1[[#This Row],[TASA EXE.]],0)</f>
        <v>0</v>
      </c>
      <c r="N2999" t="str">
        <f>FIXED(Tabla1[[#This Row],[IVA]],0)</f>
        <v>0</v>
      </c>
      <c r="O2999" t="str">
        <f>FIXED(Tabla1[[#This Row],[ISR RET]],0)</f>
        <v>0</v>
      </c>
      <c r="P2999" t="str">
        <f>FIXED(Tabla1[[#This Row],[IVA RET]],0)</f>
        <v>0</v>
      </c>
      <c r="R2999" s="35">
        <f>Tabla1[[#This Row],[TASA 16]]*16%</f>
        <v>0</v>
      </c>
    </row>
    <row r="3000" spans="2:20" x14ac:dyDescent="0.25">
      <c r="B3000" t="str">
        <f>'[1]210 Y RFC'!A3000</f>
        <v>DFA140724DL8</v>
      </c>
      <c r="C3000" t="str">
        <f>'[1]210 Y RFC'!B3000</f>
        <v>210-2997</v>
      </c>
      <c r="D3000" t="str">
        <f>'[1]210 Y RFC'!C3000</f>
        <v>DISTRIBUIDORA FARMACEUTICA ARPE SA DE CV</v>
      </c>
      <c r="E3000" s="28">
        <f>SUMIFS(Tabla16[TASA 16],Tabla16[NUM],Tabla1[[#This Row],[CODIGO]])</f>
        <v>14984.5</v>
      </c>
      <c r="F3000" s="28">
        <f>SUMIFS(Tabla16[TASA 0%],Tabla16[NUM],Tabla1[[#This Row],[CODIGO]])</f>
        <v>4.0000000001327862E-2</v>
      </c>
      <c r="G3000" s="28">
        <f>SUMIFS(Tabla16[[EXENTO ]],Tabla16[NUM],Tabla1[[#This Row],[CODIGO]])</f>
        <v>0</v>
      </c>
      <c r="H3000" s="28">
        <f>SUMIFS(Tabla16[IVA],Tabla16[NUM],Tabla1[[#This Row],[CODIGO]])</f>
        <v>2397.52</v>
      </c>
      <c r="I3000" s="28">
        <f>SUMIFS(Tabla16[ISR RET.],Tabla16[NUM],Tabla1[[#This Row],[CODIGO]])</f>
        <v>0</v>
      </c>
      <c r="J3000" s="28">
        <f>SUMIFS(Tabla16[IVA RET.],Tabla16[NUM],Tabla1[[#This Row],[CODIGO]])</f>
        <v>0</v>
      </c>
      <c r="K3000" t="str">
        <f>FIXED(Tabla1[[#This Row],[TASA 16%]],0)</f>
        <v>14,985</v>
      </c>
      <c r="L3000" t="str">
        <f>FIXED(Tabla1[[#This Row],[TASA 0%]],0)</f>
        <v>0</v>
      </c>
      <c r="M3000" t="str">
        <f>FIXED(Tabla1[[#This Row],[TASA EXE.]],0)</f>
        <v>0</v>
      </c>
      <c r="N3000" t="str">
        <f>FIXED(Tabla1[[#This Row],[IVA]],0)</f>
        <v>2,398</v>
      </c>
      <c r="O3000" t="str">
        <f>FIXED(Tabla1[[#This Row],[ISR RET]],0)</f>
        <v>0</v>
      </c>
      <c r="P3000" t="str">
        <f>FIXED(Tabla1[[#This Row],[IVA RET]],0)</f>
        <v>0</v>
      </c>
      <c r="R3000" s="35">
        <f>Tabla1[[#This Row],[TASA 16]]*16%</f>
        <v>2397.6</v>
      </c>
    </row>
    <row r="3001" spans="2:20" x14ac:dyDescent="0.25">
      <c r="B3001" t="str">
        <f>'[1]210 Y RFC'!A3001</f>
        <v>LOGA810403SP7</v>
      </c>
      <c r="C3001" t="str">
        <f>'[1]210 Y RFC'!B3001</f>
        <v>210-2998</v>
      </c>
      <c r="D3001" t="str">
        <f>'[1]210 Y RFC'!C3001</f>
        <v>LOPEZ GALINDO AMANDA</v>
      </c>
      <c r="E3001" s="28">
        <f>SUMIFS(Tabla16[TASA 16],Tabla16[NUM],Tabla1[[#This Row],[CODIGO]])</f>
        <v>0</v>
      </c>
      <c r="F3001" s="28">
        <f>SUMIFS(Tabla16[TASA 0%],Tabla16[NUM],Tabla1[[#This Row],[CODIGO]])</f>
        <v>0</v>
      </c>
      <c r="G3001" s="28">
        <f>SUMIFS(Tabla16[[EXENTO ]],Tabla16[NUM],Tabla1[[#This Row],[CODIGO]])</f>
        <v>0</v>
      </c>
      <c r="H3001" s="28">
        <f>SUMIFS(Tabla16[IVA],Tabla16[NUM],Tabla1[[#This Row],[CODIGO]])</f>
        <v>0</v>
      </c>
      <c r="I3001" s="28">
        <f>SUMIFS(Tabla16[ISR RET.],Tabla16[NUM],Tabla1[[#This Row],[CODIGO]])</f>
        <v>0</v>
      </c>
      <c r="J3001" s="28">
        <f>SUMIFS(Tabla16[IVA RET.],Tabla16[NUM],Tabla1[[#This Row],[CODIGO]])</f>
        <v>0</v>
      </c>
      <c r="K3001" t="str">
        <f>FIXED(Tabla1[[#This Row],[TASA 16%]],0)</f>
        <v>0</v>
      </c>
      <c r="L3001" t="str">
        <f>FIXED(Tabla1[[#This Row],[TASA 0%]],0)</f>
        <v>0</v>
      </c>
      <c r="M3001" t="str">
        <f>FIXED(Tabla1[[#This Row],[TASA EXE.]],0)</f>
        <v>0</v>
      </c>
      <c r="N3001" t="str">
        <f>FIXED(Tabla1[[#This Row],[IVA]],0)</f>
        <v>0</v>
      </c>
      <c r="O3001" t="str">
        <f>FIXED(Tabla1[[#This Row],[ISR RET]],0)</f>
        <v>0</v>
      </c>
      <c r="P3001" t="str">
        <f>FIXED(Tabla1[[#This Row],[IVA RET]],0)</f>
        <v>0</v>
      </c>
      <c r="R3001" s="35">
        <f>Tabla1[[#This Row],[TASA 16]]*16%</f>
        <v>0</v>
      </c>
    </row>
    <row r="3002" spans="2:20" x14ac:dyDescent="0.25">
      <c r="B3002" t="str">
        <f>'[1]210 Y RFC'!A3002</f>
        <v>GOHL640813FBA</v>
      </c>
      <c r="C3002" t="str">
        <f>'[1]210 Y RFC'!B3002</f>
        <v>210-2999</v>
      </c>
      <c r="D3002" t="str">
        <f>'[1]210 Y RFC'!C3002</f>
        <v>GONZALEZ HERNANDEZ LIBORIO</v>
      </c>
      <c r="E3002" s="28">
        <f>SUMIFS(Tabla16[TASA 16],Tabla16[NUM],Tabla1[[#This Row],[CODIGO]])</f>
        <v>0</v>
      </c>
      <c r="F3002" s="28">
        <f>SUMIFS(Tabla16[TASA 0%],Tabla16[NUM],Tabla1[[#This Row],[CODIGO]])</f>
        <v>0</v>
      </c>
      <c r="G3002" s="28">
        <f>SUMIFS(Tabla16[[EXENTO ]],Tabla16[NUM],Tabla1[[#This Row],[CODIGO]])</f>
        <v>0</v>
      </c>
      <c r="H3002" s="28">
        <f>SUMIFS(Tabla16[IVA],Tabla16[NUM],Tabla1[[#This Row],[CODIGO]])</f>
        <v>0</v>
      </c>
      <c r="I3002" s="28">
        <f>SUMIFS(Tabla16[ISR RET.],Tabla16[NUM],Tabla1[[#This Row],[CODIGO]])</f>
        <v>0</v>
      </c>
      <c r="J3002" s="28">
        <f>SUMIFS(Tabla16[IVA RET.],Tabla16[NUM],Tabla1[[#This Row],[CODIGO]])</f>
        <v>0</v>
      </c>
      <c r="K3002" t="str">
        <f>FIXED(Tabla1[[#This Row],[TASA 16%]],0)</f>
        <v>0</v>
      </c>
      <c r="L3002" t="str">
        <f>FIXED(Tabla1[[#This Row],[TASA 0%]],0)</f>
        <v>0</v>
      </c>
      <c r="M3002" t="str">
        <f>FIXED(Tabla1[[#This Row],[TASA EXE.]],0)</f>
        <v>0</v>
      </c>
      <c r="N3002" t="str">
        <f>FIXED(Tabla1[[#This Row],[IVA]],0)</f>
        <v>0</v>
      </c>
      <c r="O3002" t="str">
        <f>FIXED(Tabla1[[#This Row],[ISR RET]],0)</f>
        <v>0</v>
      </c>
      <c r="P3002" t="str">
        <f>FIXED(Tabla1[[#This Row],[IVA RET]],0)</f>
        <v>0</v>
      </c>
      <c r="R3002" s="35">
        <f>Tabla1[[#This Row],[TASA 16]]*16%</f>
        <v>0</v>
      </c>
      <c r="T3002" s="67"/>
    </row>
    <row r="3003" spans="2:20" x14ac:dyDescent="0.25">
      <c r="B3003" t="str">
        <f>'[1]210 Y RFC'!A3003</f>
        <v>CMG210513DV7</v>
      </c>
      <c r="C3003" t="str">
        <f>'[1]210 Y RFC'!B3003</f>
        <v>210-3000</v>
      </c>
      <c r="D3003" t="str">
        <f>'[1]210 Y RFC'!C3003</f>
        <v>COMERCIALIZADORA MEDICA GV SA DE CV</v>
      </c>
      <c r="E3003" s="28">
        <f>SUMIFS(Tabla16[TASA 16],Tabla16[NUM],Tabla1[[#This Row],[CODIGO]])</f>
        <v>0</v>
      </c>
      <c r="F3003" s="28">
        <f>SUMIFS(Tabla16[TASA 0%],Tabla16[NUM],Tabla1[[#This Row],[CODIGO]])</f>
        <v>0</v>
      </c>
      <c r="G3003" s="28">
        <f>SUMIFS(Tabla16[[EXENTO ]],Tabla16[NUM],Tabla1[[#This Row],[CODIGO]])</f>
        <v>0</v>
      </c>
      <c r="H3003" s="28">
        <f>SUMIFS(Tabla16[IVA],Tabla16[NUM],Tabla1[[#This Row],[CODIGO]])</f>
        <v>0</v>
      </c>
      <c r="I3003" s="28">
        <f>SUMIFS(Tabla16[ISR RET.],Tabla16[NUM],Tabla1[[#This Row],[CODIGO]])</f>
        <v>0</v>
      </c>
      <c r="J3003" s="28">
        <f>SUMIFS(Tabla16[IVA RET.],Tabla16[NUM],Tabla1[[#This Row],[CODIGO]])</f>
        <v>0</v>
      </c>
      <c r="K3003" t="str">
        <f>FIXED(Tabla1[[#This Row],[TASA 16%]],0)</f>
        <v>0</v>
      </c>
      <c r="L3003" t="str">
        <f>FIXED(Tabla1[[#This Row],[TASA 0%]],0)</f>
        <v>0</v>
      </c>
      <c r="M3003" t="str">
        <f>FIXED(Tabla1[[#This Row],[TASA EXE.]],0)</f>
        <v>0</v>
      </c>
      <c r="N3003" t="str">
        <f>FIXED(Tabla1[[#This Row],[IVA]],0)</f>
        <v>0</v>
      </c>
      <c r="O3003" t="str">
        <f>FIXED(Tabla1[[#This Row],[ISR RET]],0)</f>
        <v>0</v>
      </c>
      <c r="P3003" t="str">
        <f>FIXED(Tabla1[[#This Row],[IVA RET]],0)</f>
        <v>0</v>
      </c>
      <c r="R3003" s="35">
        <f>Tabla1[[#This Row],[TASA 16]]*16%</f>
        <v>0</v>
      </c>
      <c r="T3003" s="67"/>
    </row>
    <row r="3004" spans="2:20" x14ac:dyDescent="0.25">
      <c r="B3004" t="str">
        <f>'[1]210 Y RFC'!A3004</f>
        <v>BANJ630119EK0</v>
      </c>
      <c r="C3004" t="str">
        <f>'[1]210 Y RFC'!B3004</f>
        <v>210-3001</v>
      </c>
      <c r="D3004" t="str">
        <f>'[1]210 Y RFC'!C3004</f>
        <v>BARBOZA NAVARRO JAIME</v>
      </c>
      <c r="E3004" s="28">
        <f>SUMIFS(Tabla16[TASA 16],Tabla16[NUM],Tabla1[[#This Row],[CODIGO]])</f>
        <v>5947.625</v>
      </c>
      <c r="F3004" s="28">
        <f>SUMIFS(Tabla16[TASA 0%],Tabla16[NUM],Tabla1[[#This Row],[CODIGO]])</f>
        <v>5.0000000003080913E-3</v>
      </c>
      <c r="G3004" s="28">
        <f>SUMIFS(Tabla16[[EXENTO ]],Tabla16[NUM],Tabla1[[#This Row],[CODIGO]])</f>
        <v>0</v>
      </c>
      <c r="H3004" s="28">
        <f>SUMIFS(Tabla16[IVA],Tabla16[NUM],Tabla1[[#This Row],[CODIGO]])</f>
        <v>951.61999999999989</v>
      </c>
      <c r="I3004" s="28">
        <f>SUMIFS(Tabla16[ISR RET.],Tabla16[NUM],Tabla1[[#This Row],[CODIGO]])</f>
        <v>0</v>
      </c>
      <c r="J3004" s="28">
        <f>SUMIFS(Tabla16[IVA RET.],Tabla16[NUM],Tabla1[[#This Row],[CODIGO]])</f>
        <v>0</v>
      </c>
      <c r="K3004" t="str">
        <f>FIXED(Tabla1[[#This Row],[TASA 16%]],0)</f>
        <v>5,948</v>
      </c>
      <c r="L3004" t="str">
        <f>FIXED(Tabla1[[#This Row],[TASA 0%]],0)</f>
        <v>0</v>
      </c>
      <c r="M3004" t="str">
        <f>FIXED(Tabla1[[#This Row],[TASA EXE.]],0)</f>
        <v>0</v>
      </c>
      <c r="N3004" t="str">
        <f>FIXED(Tabla1[[#This Row],[IVA]],0)</f>
        <v>952</v>
      </c>
      <c r="O3004" t="str">
        <f>FIXED(Tabla1[[#This Row],[ISR RET]],0)</f>
        <v>0</v>
      </c>
      <c r="P3004" t="str">
        <f>FIXED(Tabla1[[#This Row],[IVA RET]],0)</f>
        <v>0</v>
      </c>
      <c r="R3004" s="35">
        <f>Tabla1[[#This Row],[TASA 16]]*16%</f>
        <v>951.68000000000006</v>
      </c>
      <c r="T3004" s="67"/>
    </row>
    <row r="3005" spans="2:20" x14ac:dyDescent="0.25">
      <c r="B3005" t="str">
        <f>'[1]210 Y RFC'!A3005</f>
        <v>ROGM840324AL7</v>
      </c>
      <c r="C3005" t="str">
        <f>'[1]210 Y RFC'!B3005</f>
        <v>210-3002</v>
      </c>
      <c r="D3005" t="str">
        <f>'[1]210 Y RFC'!C3005</f>
        <v>RODRIGUEZ GONZALEZ MIGUEL ANGEL</v>
      </c>
      <c r="E3005" s="28">
        <f>SUMIFS(Tabla16[TASA 16],Tabla16[NUM],Tabla1[[#This Row],[CODIGO]])</f>
        <v>0</v>
      </c>
      <c r="F3005" s="28">
        <f>SUMIFS(Tabla16[TASA 0%],Tabla16[NUM],Tabla1[[#This Row],[CODIGO]])</f>
        <v>0</v>
      </c>
      <c r="G3005" s="28">
        <f>SUMIFS(Tabla16[[EXENTO ]],Tabla16[NUM],Tabla1[[#This Row],[CODIGO]])</f>
        <v>0</v>
      </c>
      <c r="H3005" s="28">
        <f>SUMIFS(Tabla16[IVA],Tabla16[NUM],Tabla1[[#This Row],[CODIGO]])</f>
        <v>0</v>
      </c>
      <c r="I3005" s="28">
        <f>SUMIFS(Tabla16[ISR RET.],Tabla16[NUM],Tabla1[[#This Row],[CODIGO]])</f>
        <v>0</v>
      </c>
      <c r="J3005" s="28">
        <f>SUMIFS(Tabla16[IVA RET.],Tabla16[NUM],Tabla1[[#This Row],[CODIGO]])</f>
        <v>0</v>
      </c>
      <c r="K3005" t="str">
        <f>FIXED(Tabla1[[#This Row],[TASA 16%]],0)</f>
        <v>0</v>
      </c>
      <c r="L3005" t="str">
        <f>FIXED(Tabla1[[#This Row],[TASA 0%]],0)</f>
        <v>0</v>
      </c>
      <c r="M3005" t="str">
        <f>FIXED(Tabla1[[#This Row],[TASA EXE.]],0)</f>
        <v>0</v>
      </c>
      <c r="N3005" t="str">
        <f>FIXED(Tabla1[[#This Row],[IVA]],0)</f>
        <v>0</v>
      </c>
      <c r="O3005" t="str">
        <f>FIXED(Tabla1[[#This Row],[ISR RET]],0)</f>
        <v>0</v>
      </c>
      <c r="P3005" t="str">
        <f>FIXED(Tabla1[[#This Row],[IVA RET]],0)</f>
        <v>0</v>
      </c>
      <c r="R3005" s="35">
        <f>Tabla1[[#This Row],[TASA 16]]*16%</f>
        <v>0</v>
      </c>
    </row>
    <row r="3006" spans="2:20" x14ac:dyDescent="0.25">
      <c r="B3006" t="str">
        <f>'[1]210 Y RFC'!A3006</f>
        <v>GAMA921007E46</v>
      </c>
      <c r="C3006" t="str">
        <f>'[1]210 Y RFC'!B3006</f>
        <v>210-3003</v>
      </c>
      <c r="D3006" t="str">
        <f>'[1]210 Y RFC'!C3006</f>
        <v>GARCIA MACIAS ANA LUCIA</v>
      </c>
      <c r="E3006" s="28">
        <f>SUMIFS(Tabla16[TASA 16],Tabla16[NUM],Tabla1[[#This Row],[CODIGO]])</f>
        <v>0</v>
      </c>
      <c r="F3006" s="28">
        <f>SUMIFS(Tabla16[TASA 0%],Tabla16[NUM],Tabla1[[#This Row],[CODIGO]])</f>
        <v>52250</v>
      </c>
      <c r="G3006" s="28">
        <f>SUMIFS(Tabla16[[EXENTO ]],Tabla16[NUM],Tabla1[[#This Row],[CODIGO]])</f>
        <v>0</v>
      </c>
      <c r="H3006" s="28">
        <f>SUMIFS(Tabla16[IVA],Tabla16[NUM],Tabla1[[#This Row],[CODIGO]])</f>
        <v>0</v>
      </c>
      <c r="I3006" s="28">
        <f>SUMIFS(Tabla16[ISR RET.],Tabla16[NUM],Tabla1[[#This Row],[CODIGO]])</f>
        <v>0</v>
      </c>
      <c r="J3006" s="28">
        <f>SUMIFS(Tabla16[IVA RET.],Tabla16[NUM],Tabla1[[#This Row],[CODIGO]])</f>
        <v>0</v>
      </c>
      <c r="K3006" t="str">
        <f>FIXED(Tabla1[[#This Row],[TASA 16%]],0)</f>
        <v>0</v>
      </c>
      <c r="L3006" t="str">
        <f>FIXED(Tabla1[[#This Row],[TASA 0%]],0)</f>
        <v>52,250</v>
      </c>
      <c r="M3006" t="str">
        <f>FIXED(Tabla1[[#This Row],[TASA EXE.]],0)</f>
        <v>0</v>
      </c>
      <c r="N3006" t="str">
        <f>FIXED(Tabla1[[#This Row],[IVA]],0)</f>
        <v>0</v>
      </c>
      <c r="O3006" t="str">
        <f>FIXED(Tabla1[[#This Row],[ISR RET]],0)</f>
        <v>0</v>
      </c>
      <c r="P3006" t="str">
        <f>FIXED(Tabla1[[#This Row],[IVA RET]],0)</f>
        <v>0</v>
      </c>
      <c r="R3006" s="35">
        <f>Tabla1[[#This Row],[TASA 16]]*16%</f>
        <v>0</v>
      </c>
      <c r="T3006" s="67"/>
    </row>
    <row r="3007" spans="2:20" x14ac:dyDescent="0.25">
      <c r="B3007" t="str">
        <f>'[1]210 Y RFC'!A3007</f>
        <v>AARJ820821AM7</v>
      </c>
      <c r="C3007" t="str">
        <f>'[1]210 Y RFC'!B3007</f>
        <v>210-3004</v>
      </c>
      <c r="D3007" t="str">
        <f>'[1]210 Y RFC'!C3007</f>
        <v>ALCAZAR RODRIGUEZ JOEL ALEJANDRO</v>
      </c>
      <c r="E3007" s="28">
        <f>SUMIFS(Tabla16[TASA 16],Tabla16[NUM],Tabla1[[#This Row],[CODIGO]])</f>
        <v>20040</v>
      </c>
      <c r="F3007" s="28">
        <f>SUMIFS(Tabla16[TASA 0%],Tabla16[NUM],Tabla1[[#This Row],[CODIGO]])</f>
        <v>0</v>
      </c>
      <c r="G3007" s="28">
        <f>SUMIFS(Tabla16[[EXENTO ]],Tabla16[NUM],Tabla1[[#This Row],[CODIGO]])</f>
        <v>0</v>
      </c>
      <c r="H3007" s="28">
        <f>SUMIFS(Tabla16[IVA],Tabla16[NUM],Tabla1[[#This Row],[CODIGO]])</f>
        <v>3206.4</v>
      </c>
      <c r="I3007" s="28">
        <f>SUMIFS(Tabla16[ISR RET.],Tabla16[NUM],Tabla1[[#This Row],[CODIGO]])</f>
        <v>0</v>
      </c>
      <c r="J3007" s="28">
        <f>SUMIFS(Tabla16[IVA RET.],Tabla16[NUM],Tabla1[[#This Row],[CODIGO]])</f>
        <v>0</v>
      </c>
      <c r="K3007" t="str">
        <f>FIXED(Tabla1[[#This Row],[TASA 16%]],0)</f>
        <v>20,040</v>
      </c>
      <c r="L3007" t="str">
        <f>FIXED(Tabla1[[#This Row],[TASA 0%]],0)</f>
        <v>0</v>
      </c>
      <c r="M3007" t="str">
        <f>FIXED(Tabla1[[#This Row],[TASA EXE.]],0)</f>
        <v>0</v>
      </c>
      <c r="N3007" t="str">
        <f>FIXED(Tabla1[[#This Row],[IVA]],0)</f>
        <v>3,206</v>
      </c>
      <c r="O3007" t="str">
        <f>FIXED(Tabla1[[#This Row],[ISR RET]],0)</f>
        <v>0</v>
      </c>
      <c r="P3007" t="str">
        <f>FIXED(Tabla1[[#This Row],[IVA RET]],0)</f>
        <v>0</v>
      </c>
      <c r="R3007" s="35">
        <f>Tabla1[[#This Row],[TASA 16]]*16%</f>
        <v>3206.4</v>
      </c>
    </row>
    <row r="3008" spans="2:20" x14ac:dyDescent="0.25">
      <c r="B3008" t="str">
        <f>'[1]210 Y RFC'!A3008</f>
        <v>DCO990526N38</v>
      </c>
      <c r="C3008" t="str">
        <f>'[1]210 Y RFC'!B3008</f>
        <v>210-3005</v>
      </c>
      <c r="D3008" t="str">
        <f>'[1]210 Y RFC'!C3008</f>
        <v>DULCES CHOMPYS SA DE CV</v>
      </c>
      <c r="E3008" s="28">
        <f>SUMIFS(Tabla16[TASA 16],Tabla16[NUM],Tabla1[[#This Row],[CODIGO]])</f>
        <v>0</v>
      </c>
      <c r="F3008" s="28">
        <f>SUMIFS(Tabla16[TASA 0%],Tabla16[NUM],Tabla1[[#This Row],[CODIGO]])</f>
        <v>5250.2300000000005</v>
      </c>
      <c r="G3008" s="28">
        <f>SUMIFS(Tabla16[[EXENTO ]],Tabla16[NUM],Tabla1[[#This Row],[CODIGO]])</f>
        <v>141.37</v>
      </c>
      <c r="H3008" s="28">
        <f>SUMIFS(Tabla16[IVA],Tabla16[NUM],Tabla1[[#This Row],[CODIGO]])</f>
        <v>0</v>
      </c>
      <c r="I3008" s="28">
        <f>SUMIFS(Tabla16[ISR RET.],Tabla16[NUM],Tabla1[[#This Row],[CODIGO]])</f>
        <v>0</v>
      </c>
      <c r="J3008" s="28">
        <f>SUMIFS(Tabla16[IVA RET.],Tabla16[NUM],Tabla1[[#This Row],[CODIGO]])</f>
        <v>0</v>
      </c>
      <c r="K3008" t="str">
        <f>FIXED(Tabla1[[#This Row],[TASA 16%]],0)</f>
        <v>0</v>
      </c>
      <c r="L3008" t="str">
        <f>FIXED(Tabla1[[#This Row],[TASA 0%]],0)</f>
        <v>5,250</v>
      </c>
      <c r="M3008" t="str">
        <f>FIXED(Tabla1[[#This Row],[TASA EXE.]],0)</f>
        <v>141</v>
      </c>
      <c r="N3008" t="str">
        <f>FIXED(Tabla1[[#This Row],[IVA]],0)</f>
        <v>0</v>
      </c>
      <c r="O3008" t="str">
        <f>FIXED(Tabla1[[#This Row],[ISR RET]],0)</f>
        <v>0</v>
      </c>
      <c r="P3008" t="str">
        <f>FIXED(Tabla1[[#This Row],[IVA RET]],0)</f>
        <v>0</v>
      </c>
      <c r="R3008" s="35">
        <f>Tabla1[[#This Row],[TASA 16]]*16%</f>
        <v>0</v>
      </c>
    </row>
    <row r="3009" spans="2:20" x14ac:dyDescent="0.25">
      <c r="B3009" t="str">
        <f>'[1]210 Y RFC'!A3009</f>
        <v>GPO210222AL5</v>
      </c>
      <c r="C3009" t="str">
        <f>'[1]210 Y RFC'!B3009</f>
        <v>210-3006</v>
      </c>
      <c r="D3009" t="str">
        <f>'[1]210 Y RFC'!C3009</f>
        <v>GRUPO POMELERO SA DE CV</v>
      </c>
      <c r="E3009" s="28">
        <f>SUMIFS(Tabla16[TASA 16],Tabla16[NUM],Tabla1[[#This Row],[CODIGO]])</f>
        <v>0</v>
      </c>
      <c r="F3009" s="28">
        <f>SUMIFS(Tabla16[TASA 0%],Tabla16[NUM],Tabla1[[#This Row],[CODIGO]])</f>
        <v>0</v>
      </c>
      <c r="G3009" s="28">
        <f>SUMIFS(Tabla16[[EXENTO ]],Tabla16[NUM],Tabla1[[#This Row],[CODIGO]])</f>
        <v>0</v>
      </c>
      <c r="H3009" s="28">
        <f>SUMIFS(Tabla16[IVA],Tabla16[NUM],Tabla1[[#This Row],[CODIGO]])</f>
        <v>0</v>
      </c>
      <c r="I3009" s="28">
        <f>SUMIFS(Tabla16[ISR RET.],Tabla16[NUM],Tabla1[[#This Row],[CODIGO]])</f>
        <v>0</v>
      </c>
      <c r="J3009" s="28">
        <f>SUMIFS(Tabla16[IVA RET.],Tabla16[NUM],Tabla1[[#This Row],[CODIGO]])</f>
        <v>0</v>
      </c>
      <c r="K3009" t="str">
        <f>FIXED(Tabla1[[#This Row],[TASA 16%]],0)</f>
        <v>0</v>
      </c>
      <c r="L3009" t="str">
        <f>FIXED(Tabla1[[#This Row],[TASA 0%]],0)</f>
        <v>0</v>
      </c>
      <c r="M3009" t="str">
        <f>FIXED(Tabla1[[#This Row],[TASA EXE.]],0)</f>
        <v>0</v>
      </c>
      <c r="N3009" t="str">
        <f>FIXED(Tabla1[[#This Row],[IVA]],0)</f>
        <v>0</v>
      </c>
      <c r="O3009" t="str">
        <f>FIXED(Tabla1[[#This Row],[ISR RET]],0)</f>
        <v>0</v>
      </c>
      <c r="P3009" t="str">
        <f>FIXED(Tabla1[[#This Row],[IVA RET]],0)</f>
        <v>0</v>
      </c>
      <c r="R3009" s="35">
        <f>Tabla1[[#This Row],[TASA 16]]*16%</f>
        <v>0</v>
      </c>
    </row>
    <row r="3010" spans="2:20" x14ac:dyDescent="0.25">
      <c r="B3010" t="str">
        <f>'[1]210 Y RFC'!A3010</f>
        <v>EEL181001JF4</v>
      </c>
      <c r="C3010" t="str">
        <f>'[1]210 Y RFC'!B3010</f>
        <v>210-3007</v>
      </c>
      <c r="D3010" t="str">
        <f>'[1]210 Y RFC'!C3010</f>
        <v>EK ELECTRICA SA DE CV</v>
      </c>
      <c r="E3010" s="28">
        <f>SUMIFS(Tabla16[TASA 16],Tabla16[NUM],Tabla1[[#This Row],[CODIGO]])</f>
        <v>0</v>
      </c>
      <c r="F3010" s="28">
        <f>SUMIFS(Tabla16[TASA 0%],Tabla16[NUM],Tabla1[[#This Row],[CODIGO]])</f>
        <v>0</v>
      </c>
      <c r="G3010" s="28">
        <f>SUMIFS(Tabla16[[EXENTO ]],Tabla16[NUM],Tabla1[[#This Row],[CODIGO]])</f>
        <v>0</v>
      </c>
      <c r="H3010" s="28">
        <f>SUMIFS(Tabla16[IVA],Tabla16[NUM],Tabla1[[#This Row],[CODIGO]])</f>
        <v>0</v>
      </c>
      <c r="I3010" s="28">
        <f>SUMIFS(Tabla16[ISR RET.],Tabla16[NUM],Tabla1[[#This Row],[CODIGO]])</f>
        <v>0</v>
      </c>
      <c r="J3010" s="28">
        <f>SUMIFS(Tabla16[IVA RET.],Tabla16[NUM],Tabla1[[#This Row],[CODIGO]])</f>
        <v>0</v>
      </c>
      <c r="K3010" t="str">
        <f>FIXED(Tabla1[[#This Row],[TASA 16%]],0)</f>
        <v>0</v>
      </c>
      <c r="L3010" t="str">
        <f>FIXED(Tabla1[[#This Row],[TASA 0%]],0)</f>
        <v>0</v>
      </c>
      <c r="M3010" t="str">
        <f>FIXED(Tabla1[[#This Row],[TASA EXE.]],0)</f>
        <v>0</v>
      </c>
      <c r="N3010" t="str">
        <f>FIXED(Tabla1[[#This Row],[IVA]],0)</f>
        <v>0</v>
      </c>
      <c r="O3010" t="str">
        <f>FIXED(Tabla1[[#This Row],[ISR RET]],0)</f>
        <v>0</v>
      </c>
      <c r="P3010" t="str">
        <f>FIXED(Tabla1[[#This Row],[IVA RET]],0)</f>
        <v>0</v>
      </c>
      <c r="R3010" s="35">
        <f>Tabla1[[#This Row],[TASA 16]]*16%</f>
        <v>0</v>
      </c>
    </row>
    <row r="3011" spans="2:20" x14ac:dyDescent="0.25">
      <c r="B3011" t="str">
        <f>'[1]210 Y RFC'!A3011</f>
        <v>PCO030110PN8</v>
      </c>
      <c r="C3011" t="str">
        <f>'[1]210 Y RFC'!B3011</f>
        <v>210-3008</v>
      </c>
      <c r="D3011" t="str">
        <f>'[1]210 Y RFC'!C3011</f>
        <v>PRODUCTOS LA COLINA SA DE CV</v>
      </c>
      <c r="E3011" s="28">
        <f>SUMIFS(Tabla16[TASA 16],Tabla16[NUM],Tabla1[[#This Row],[CODIGO]])</f>
        <v>0</v>
      </c>
      <c r="F3011" s="28">
        <f>SUMIFS(Tabla16[TASA 0%],Tabla16[NUM],Tabla1[[#This Row],[CODIGO]])</f>
        <v>130400</v>
      </c>
      <c r="G3011" s="28">
        <f>SUMIFS(Tabla16[[EXENTO ]],Tabla16[NUM],Tabla1[[#This Row],[CODIGO]])</f>
        <v>0</v>
      </c>
      <c r="H3011" s="28">
        <f>SUMIFS(Tabla16[IVA],Tabla16[NUM],Tabla1[[#This Row],[CODIGO]])</f>
        <v>0</v>
      </c>
      <c r="I3011" s="28">
        <f>SUMIFS(Tabla16[ISR RET.],Tabla16[NUM],Tabla1[[#This Row],[CODIGO]])</f>
        <v>0</v>
      </c>
      <c r="J3011" s="28">
        <f>SUMIFS(Tabla16[IVA RET.],Tabla16[NUM],Tabla1[[#This Row],[CODIGO]])</f>
        <v>0</v>
      </c>
      <c r="K3011" t="str">
        <f>FIXED(Tabla1[[#This Row],[TASA 16%]],0)</f>
        <v>0</v>
      </c>
      <c r="L3011" t="str">
        <f>FIXED(Tabla1[[#This Row],[TASA 0%]],0)</f>
        <v>130,400</v>
      </c>
      <c r="M3011" t="str">
        <f>FIXED(Tabla1[[#This Row],[TASA EXE.]],0)</f>
        <v>0</v>
      </c>
      <c r="N3011" t="str">
        <f>FIXED(Tabla1[[#This Row],[IVA]],0)</f>
        <v>0</v>
      </c>
      <c r="O3011" t="str">
        <f>FIXED(Tabla1[[#This Row],[ISR RET]],0)</f>
        <v>0</v>
      </c>
      <c r="P3011" t="str">
        <f>FIXED(Tabla1[[#This Row],[IVA RET]],0)</f>
        <v>0</v>
      </c>
      <c r="R3011" s="35">
        <f>Tabla1[[#This Row],[TASA 16]]*16%</f>
        <v>0</v>
      </c>
    </row>
    <row r="3012" spans="2:20" x14ac:dyDescent="0.25">
      <c r="B3012" t="str">
        <f>'[1]210 Y RFC'!A3012</f>
        <v>AEEE650906B49</v>
      </c>
      <c r="C3012" t="str">
        <f>'[1]210 Y RFC'!B3012</f>
        <v>210-3009</v>
      </c>
      <c r="D3012" t="str">
        <f>'[1]210 Y RFC'!C3012</f>
        <v>ACEVES ESQUIVIAS MARIA ELENA</v>
      </c>
      <c r="E3012" s="28">
        <f>SUMIFS(Tabla16[TASA 16],Tabla16[NUM],Tabla1[[#This Row],[CODIGO]])</f>
        <v>0</v>
      </c>
      <c r="F3012" s="28">
        <f>SUMIFS(Tabla16[TASA 0%],Tabla16[NUM],Tabla1[[#This Row],[CODIGO]])</f>
        <v>0</v>
      </c>
      <c r="G3012" s="28">
        <f>SUMIFS(Tabla16[[EXENTO ]],Tabla16[NUM],Tabla1[[#This Row],[CODIGO]])</f>
        <v>0</v>
      </c>
      <c r="H3012" s="28">
        <f>SUMIFS(Tabla16[IVA],Tabla16[NUM],Tabla1[[#This Row],[CODIGO]])</f>
        <v>0</v>
      </c>
      <c r="I3012" s="28">
        <f>SUMIFS(Tabla16[ISR RET.],Tabla16[NUM],Tabla1[[#This Row],[CODIGO]])</f>
        <v>0</v>
      </c>
      <c r="J3012" s="28">
        <f>SUMIFS(Tabla16[IVA RET.],Tabla16[NUM],Tabla1[[#This Row],[CODIGO]])</f>
        <v>0</v>
      </c>
      <c r="K3012" t="str">
        <f>FIXED(Tabla1[[#This Row],[TASA 16%]],0)</f>
        <v>0</v>
      </c>
      <c r="L3012" t="str">
        <f>FIXED(Tabla1[[#This Row],[TASA 0%]],0)</f>
        <v>0</v>
      </c>
      <c r="M3012" t="str">
        <f>FIXED(Tabla1[[#This Row],[TASA EXE.]],0)</f>
        <v>0</v>
      </c>
      <c r="N3012" t="str">
        <f>FIXED(Tabla1[[#This Row],[IVA]],0)</f>
        <v>0</v>
      </c>
      <c r="O3012" t="str">
        <f>FIXED(Tabla1[[#This Row],[ISR RET]],0)</f>
        <v>0</v>
      </c>
      <c r="P3012" t="str">
        <f>FIXED(Tabla1[[#This Row],[IVA RET]],0)</f>
        <v>0</v>
      </c>
      <c r="R3012" s="35">
        <f>Tabla1[[#This Row],[TASA 16]]*16%</f>
        <v>0</v>
      </c>
    </row>
    <row r="3013" spans="2:20" x14ac:dyDescent="0.25">
      <c r="B3013" t="str">
        <f>'[1]210 Y RFC'!A3013</f>
        <v>ICD200731S83</v>
      </c>
      <c r="C3013" t="str">
        <f>'[1]210 Y RFC'!B3013</f>
        <v>210-3010</v>
      </c>
      <c r="D3013" t="str">
        <f>'[1]210 Y RFC'!C3013</f>
        <v>ISBADAL COMERCIALIZADORA Y DISTRIBUCION SA DE CV</v>
      </c>
      <c r="E3013" s="28">
        <f>SUMIFS(Tabla16[TASA 16],Tabla16[NUM],Tabla1[[#This Row],[CODIGO]])</f>
        <v>0</v>
      </c>
      <c r="F3013" s="28">
        <f>SUMIFS(Tabla16[TASA 0%],Tabla16[NUM],Tabla1[[#This Row],[CODIGO]])</f>
        <v>0</v>
      </c>
      <c r="G3013" s="28">
        <f>SUMIFS(Tabla16[[EXENTO ]],Tabla16[NUM],Tabla1[[#This Row],[CODIGO]])</f>
        <v>0</v>
      </c>
      <c r="H3013" s="28">
        <f>SUMIFS(Tabla16[IVA],Tabla16[NUM],Tabla1[[#This Row],[CODIGO]])</f>
        <v>0</v>
      </c>
      <c r="I3013" s="28">
        <f>SUMIFS(Tabla16[ISR RET.],Tabla16[NUM],Tabla1[[#This Row],[CODIGO]])</f>
        <v>0</v>
      </c>
      <c r="J3013" s="28">
        <f>SUMIFS(Tabla16[IVA RET.],Tabla16[NUM],Tabla1[[#This Row],[CODIGO]])</f>
        <v>0</v>
      </c>
      <c r="K3013" t="str">
        <f>FIXED(Tabla1[[#This Row],[TASA 16%]],0)</f>
        <v>0</v>
      </c>
      <c r="L3013" t="str">
        <f>FIXED(Tabla1[[#This Row],[TASA 0%]],0)</f>
        <v>0</v>
      </c>
      <c r="M3013" t="str">
        <f>FIXED(Tabla1[[#This Row],[TASA EXE.]],0)</f>
        <v>0</v>
      </c>
      <c r="N3013" t="str">
        <f>FIXED(Tabla1[[#This Row],[IVA]],0)</f>
        <v>0</v>
      </c>
      <c r="O3013" t="str">
        <f>FIXED(Tabla1[[#This Row],[ISR RET]],0)</f>
        <v>0</v>
      </c>
      <c r="P3013" t="str">
        <f>FIXED(Tabla1[[#This Row],[IVA RET]],0)</f>
        <v>0</v>
      </c>
      <c r="R3013" s="35">
        <f>Tabla1[[#This Row],[TASA 16]]*16%</f>
        <v>0</v>
      </c>
    </row>
    <row r="3014" spans="2:20" x14ac:dyDescent="0.25">
      <c r="B3014" t="str">
        <f>'[1]210 Y RFC'!A3014</f>
        <v>OBR210601KS9</v>
      </c>
      <c r="C3014" t="str">
        <f>'[1]210 Y RFC'!B3014</f>
        <v>210-3011</v>
      </c>
      <c r="D3014" t="str">
        <f>'[1]210 Y RFC'!C3014</f>
        <v>OSTY BRAND SA DE CV</v>
      </c>
      <c r="E3014" s="28">
        <f>SUMIFS(Tabla16[TASA 16],Tabla16[NUM],Tabla1[[#This Row],[CODIGO]])</f>
        <v>0</v>
      </c>
      <c r="F3014" s="28">
        <f>SUMIFS(Tabla16[TASA 0%],Tabla16[NUM],Tabla1[[#This Row],[CODIGO]])</f>
        <v>0</v>
      </c>
      <c r="G3014" s="28">
        <f>SUMIFS(Tabla16[[EXENTO ]],Tabla16[NUM],Tabla1[[#This Row],[CODIGO]])</f>
        <v>0</v>
      </c>
      <c r="H3014" s="28">
        <f>SUMIFS(Tabla16[IVA],Tabla16[NUM],Tabla1[[#This Row],[CODIGO]])</f>
        <v>0</v>
      </c>
      <c r="I3014" s="28">
        <f>SUMIFS(Tabla16[ISR RET.],Tabla16[NUM],Tabla1[[#This Row],[CODIGO]])</f>
        <v>0</v>
      </c>
      <c r="J3014" s="28">
        <f>SUMIFS(Tabla16[IVA RET.],Tabla16[NUM],Tabla1[[#This Row],[CODIGO]])</f>
        <v>0</v>
      </c>
      <c r="K3014" t="str">
        <f>FIXED(Tabla1[[#This Row],[TASA 16%]],0)</f>
        <v>0</v>
      </c>
      <c r="L3014" t="str">
        <f>FIXED(Tabla1[[#This Row],[TASA 0%]],0)</f>
        <v>0</v>
      </c>
      <c r="M3014" t="str">
        <f>FIXED(Tabla1[[#This Row],[TASA EXE.]],0)</f>
        <v>0</v>
      </c>
      <c r="N3014" t="str">
        <f>FIXED(Tabla1[[#This Row],[IVA]],0)</f>
        <v>0</v>
      </c>
      <c r="O3014" t="str">
        <f>FIXED(Tabla1[[#This Row],[ISR RET]],0)</f>
        <v>0</v>
      </c>
      <c r="P3014" t="str">
        <f>FIXED(Tabla1[[#This Row],[IVA RET]],0)</f>
        <v>0</v>
      </c>
      <c r="R3014" s="35">
        <f>Tabla1[[#This Row],[TASA 16]]*16%</f>
        <v>0</v>
      </c>
    </row>
    <row r="3015" spans="2:20" x14ac:dyDescent="0.25">
      <c r="B3015" t="str">
        <f>'[1]210 Y RFC'!A3015</f>
        <v>GUPH710310BI0</v>
      </c>
      <c r="C3015" t="str">
        <f>'[1]210 Y RFC'!B3015</f>
        <v>210-3012</v>
      </c>
      <c r="D3015" t="str">
        <f>'[1]210 Y RFC'!C3015</f>
        <v>GUTIERREZ PEREZ HECTOR SALVADOR</v>
      </c>
      <c r="E3015" s="28">
        <f>SUMIFS(Tabla16[TASA 16],Tabla16[NUM],Tabla1[[#This Row],[CODIGO]])</f>
        <v>0</v>
      </c>
      <c r="F3015" s="28">
        <f>SUMIFS(Tabla16[TASA 0%],Tabla16[NUM],Tabla1[[#This Row],[CODIGO]])</f>
        <v>0</v>
      </c>
      <c r="G3015" s="28">
        <f>SUMIFS(Tabla16[[EXENTO ]],Tabla16[NUM],Tabla1[[#This Row],[CODIGO]])</f>
        <v>0</v>
      </c>
      <c r="H3015" s="28">
        <f>SUMIFS(Tabla16[IVA],Tabla16[NUM],Tabla1[[#This Row],[CODIGO]])</f>
        <v>0</v>
      </c>
      <c r="I3015" s="28">
        <f>SUMIFS(Tabla16[ISR RET.],Tabla16[NUM],Tabla1[[#This Row],[CODIGO]])</f>
        <v>0</v>
      </c>
      <c r="J3015" s="28">
        <f>SUMIFS(Tabla16[IVA RET.],Tabla16[NUM],Tabla1[[#This Row],[CODIGO]])</f>
        <v>0</v>
      </c>
      <c r="K3015" t="str">
        <f>FIXED(Tabla1[[#This Row],[TASA 16%]],0)</f>
        <v>0</v>
      </c>
      <c r="L3015" t="str">
        <f>FIXED(Tabla1[[#This Row],[TASA 0%]],0)</f>
        <v>0</v>
      </c>
      <c r="M3015" t="str">
        <f>FIXED(Tabla1[[#This Row],[TASA EXE.]],0)</f>
        <v>0</v>
      </c>
      <c r="N3015" t="str">
        <f>FIXED(Tabla1[[#This Row],[IVA]],0)</f>
        <v>0</v>
      </c>
      <c r="O3015" t="str">
        <f>FIXED(Tabla1[[#This Row],[ISR RET]],0)</f>
        <v>0</v>
      </c>
      <c r="P3015" t="str">
        <f>FIXED(Tabla1[[#This Row],[IVA RET]],0)</f>
        <v>0</v>
      </c>
      <c r="R3015" s="35">
        <f>Tabla1[[#This Row],[TASA 16]]*16%</f>
        <v>0</v>
      </c>
    </row>
    <row r="3016" spans="2:20" x14ac:dyDescent="0.25">
      <c r="B3016" t="str">
        <f>'[1]210 Y RFC'!A3016</f>
        <v>LOIS570614A72</v>
      </c>
      <c r="C3016" t="str">
        <f>'[1]210 Y RFC'!B3016</f>
        <v>210-3013</v>
      </c>
      <c r="D3016" t="str">
        <f>'[1]210 Y RFC'!C3016</f>
        <v>LOZA IBARRA SALVADOR</v>
      </c>
      <c r="E3016" s="28">
        <f>SUMIFS(Tabla16[TASA 16],Tabla16[NUM],Tabla1[[#This Row],[CODIGO]])</f>
        <v>0</v>
      </c>
      <c r="F3016" s="28">
        <f>SUMIFS(Tabla16[TASA 0%],Tabla16[NUM],Tabla1[[#This Row],[CODIGO]])</f>
        <v>7150</v>
      </c>
      <c r="G3016" s="28">
        <f>SUMIFS(Tabla16[[EXENTO ]],Tabla16[NUM],Tabla1[[#This Row],[CODIGO]])</f>
        <v>0</v>
      </c>
      <c r="H3016" s="28">
        <f>SUMIFS(Tabla16[IVA],Tabla16[NUM],Tabla1[[#This Row],[CODIGO]])</f>
        <v>0</v>
      </c>
      <c r="I3016" s="28">
        <f>SUMIFS(Tabla16[ISR RET.],Tabla16[NUM],Tabla1[[#This Row],[CODIGO]])</f>
        <v>0</v>
      </c>
      <c r="J3016" s="28">
        <f>SUMIFS(Tabla16[IVA RET.],Tabla16[NUM],Tabla1[[#This Row],[CODIGO]])</f>
        <v>0</v>
      </c>
      <c r="K3016" t="str">
        <f>FIXED(Tabla1[[#This Row],[TASA 16%]],0)</f>
        <v>0</v>
      </c>
      <c r="L3016" t="str">
        <f>FIXED(Tabla1[[#This Row],[TASA 0%]],0)</f>
        <v>7,150</v>
      </c>
      <c r="M3016" t="str">
        <f>FIXED(Tabla1[[#This Row],[TASA EXE.]],0)</f>
        <v>0</v>
      </c>
      <c r="N3016" t="str">
        <f>FIXED(Tabla1[[#This Row],[IVA]],0)</f>
        <v>0</v>
      </c>
      <c r="O3016" t="str">
        <f>FIXED(Tabla1[[#This Row],[ISR RET]],0)</f>
        <v>0</v>
      </c>
      <c r="P3016" t="str">
        <f>FIXED(Tabla1[[#This Row],[IVA RET]],0)</f>
        <v>0</v>
      </c>
      <c r="R3016" s="35">
        <f>Tabla1[[#This Row],[TASA 16]]*16%</f>
        <v>0</v>
      </c>
    </row>
    <row r="3017" spans="2:20" x14ac:dyDescent="0.25">
      <c r="B3017" t="str">
        <f>'[1]210 Y RFC'!A3017</f>
        <v>BART700616LA7</v>
      </c>
      <c r="C3017" t="str">
        <f>'[1]210 Y RFC'!B3017</f>
        <v>210-3014</v>
      </c>
      <c r="D3017" t="str">
        <f>'[1]210 Y RFC'!C3017</f>
        <v>BALTAZAR RUIZ TERESA</v>
      </c>
      <c r="E3017" s="28">
        <f>SUMIFS(Tabla16[TASA 16],Tabla16[NUM],Tabla1[[#This Row],[CODIGO]])</f>
        <v>0</v>
      </c>
      <c r="F3017" s="28">
        <f>SUMIFS(Tabla16[TASA 0%],Tabla16[NUM],Tabla1[[#This Row],[CODIGO]])</f>
        <v>0</v>
      </c>
      <c r="G3017" s="28">
        <f>SUMIFS(Tabla16[[EXENTO ]],Tabla16[NUM],Tabla1[[#This Row],[CODIGO]])</f>
        <v>0</v>
      </c>
      <c r="H3017" s="28">
        <f>SUMIFS(Tabla16[IVA],Tabla16[NUM],Tabla1[[#This Row],[CODIGO]])</f>
        <v>0</v>
      </c>
      <c r="I3017" s="28">
        <f>SUMIFS(Tabla16[ISR RET.],Tabla16[NUM],Tabla1[[#This Row],[CODIGO]])</f>
        <v>0</v>
      </c>
      <c r="J3017" s="28">
        <f>SUMIFS(Tabla16[IVA RET.],Tabla16[NUM],Tabla1[[#This Row],[CODIGO]])</f>
        <v>0</v>
      </c>
      <c r="K3017" t="str">
        <f>FIXED(Tabla1[[#This Row],[TASA 16%]],0)</f>
        <v>0</v>
      </c>
      <c r="L3017" t="str">
        <f>FIXED(Tabla1[[#This Row],[TASA 0%]],0)</f>
        <v>0</v>
      </c>
      <c r="M3017" t="str">
        <f>FIXED(Tabla1[[#This Row],[TASA EXE.]],0)</f>
        <v>0</v>
      </c>
      <c r="N3017" t="str">
        <f>FIXED(Tabla1[[#This Row],[IVA]],0)</f>
        <v>0</v>
      </c>
      <c r="O3017" t="str">
        <f>FIXED(Tabla1[[#This Row],[ISR RET]],0)</f>
        <v>0</v>
      </c>
      <c r="P3017" t="str">
        <f>FIXED(Tabla1[[#This Row],[IVA RET]],0)</f>
        <v>0</v>
      </c>
      <c r="R3017" s="35">
        <f>Tabla1[[#This Row],[TASA 16]]*16%</f>
        <v>0</v>
      </c>
    </row>
    <row r="3018" spans="2:20" x14ac:dyDescent="0.25">
      <c r="B3018" t="str">
        <f>'[1]210 Y RFC'!A3018</f>
        <v>SSJ970331PM5</v>
      </c>
      <c r="C3018" t="str">
        <f>'[1]210 Y RFC'!B3018</f>
        <v>210-3015</v>
      </c>
      <c r="D3018" t="str">
        <f>'[1]210 Y RFC'!C3018</f>
        <v>OPD SERVICIOS DE SALUD JALISCO</v>
      </c>
      <c r="E3018" s="28">
        <f>SUMIFS(Tabla16[TASA 16],Tabla16[NUM],Tabla1[[#This Row],[CODIGO]])</f>
        <v>0</v>
      </c>
      <c r="F3018" s="28">
        <f>SUMIFS(Tabla16[TASA 0%],Tabla16[NUM],Tabla1[[#This Row],[CODIGO]])</f>
        <v>0</v>
      </c>
      <c r="G3018" s="28">
        <f>SUMIFS(Tabla16[[EXENTO ]],Tabla16[NUM],Tabla1[[#This Row],[CODIGO]])</f>
        <v>0</v>
      </c>
      <c r="H3018" s="28">
        <f>SUMIFS(Tabla16[IVA],Tabla16[NUM],Tabla1[[#This Row],[CODIGO]])</f>
        <v>0</v>
      </c>
      <c r="I3018" s="28">
        <f>SUMIFS(Tabla16[ISR RET.],Tabla16[NUM],Tabla1[[#This Row],[CODIGO]])</f>
        <v>0</v>
      </c>
      <c r="J3018" s="28">
        <f>SUMIFS(Tabla16[IVA RET.],Tabla16[NUM],Tabla1[[#This Row],[CODIGO]])</f>
        <v>0</v>
      </c>
      <c r="K3018" t="str">
        <f>FIXED(Tabla1[[#This Row],[TASA 16%]],0)</f>
        <v>0</v>
      </c>
      <c r="L3018" t="str">
        <f>FIXED(Tabla1[[#This Row],[TASA 0%]],0)</f>
        <v>0</v>
      </c>
      <c r="M3018" t="str">
        <f>FIXED(Tabla1[[#This Row],[TASA EXE.]],0)</f>
        <v>0</v>
      </c>
      <c r="N3018" t="str">
        <f>FIXED(Tabla1[[#This Row],[IVA]],0)</f>
        <v>0</v>
      </c>
      <c r="O3018" t="str">
        <f>FIXED(Tabla1[[#This Row],[ISR RET]],0)</f>
        <v>0</v>
      </c>
      <c r="P3018" t="str">
        <f>FIXED(Tabla1[[#This Row],[IVA RET]],0)</f>
        <v>0</v>
      </c>
      <c r="R3018" s="35">
        <f>Tabla1[[#This Row],[TASA 16]]*16%</f>
        <v>0</v>
      </c>
      <c r="T3018" s="67"/>
    </row>
    <row r="3019" spans="2:20" x14ac:dyDescent="0.25">
      <c r="B3019" t="str">
        <f>'[1]210 Y RFC'!A3019</f>
        <v>OEMM840501PD2</v>
      </c>
      <c r="C3019" t="str">
        <f>'[1]210 Y RFC'!B3019</f>
        <v>210-3016</v>
      </c>
      <c r="D3019" t="str">
        <f>'[1]210 Y RFC'!C3019</f>
        <v>OSEGUERA MONDRAGON JOSE MARIA</v>
      </c>
      <c r="E3019" s="28">
        <f>SUMIFS(Tabla16[TASA 16],Tabla16[NUM],Tabla1[[#This Row],[CODIGO]])</f>
        <v>0</v>
      </c>
      <c r="F3019" s="28">
        <f>SUMIFS(Tabla16[TASA 0%],Tabla16[NUM],Tabla1[[#This Row],[CODIGO]])</f>
        <v>0</v>
      </c>
      <c r="G3019" s="28">
        <f>SUMIFS(Tabla16[[EXENTO ]],Tabla16[NUM],Tabla1[[#This Row],[CODIGO]])</f>
        <v>0</v>
      </c>
      <c r="H3019" s="28">
        <f>SUMIFS(Tabla16[IVA],Tabla16[NUM],Tabla1[[#This Row],[CODIGO]])</f>
        <v>0</v>
      </c>
      <c r="I3019" s="28">
        <f>SUMIFS(Tabla16[ISR RET.],Tabla16[NUM],Tabla1[[#This Row],[CODIGO]])</f>
        <v>0</v>
      </c>
      <c r="J3019" s="28">
        <f>SUMIFS(Tabla16[IVA RET.],Tabla16[NUM],Tabla1[[#This Row],[CODIGO]])</f>
        <v>0</v>
      </c>
      <c r="K3019" t="str">
        <f>FIXED(Tabla1[[#This Row],[TASA 16%]],0)</f>
        <v>0</v>
      </c>
      <c r="L3019" t="str">
        <f>FIXED(Tabla1[[#This Row],[TASA 0%]],0)</f>
        <v>0</v>
      </c>
      <c r="M3019" t="str">
        <f>FIXED(Tabla1[[#This Row],[TASA EXE.]],0)</f>
        <v>0</v>
      </c>
      <c r="N3019" t="str">
        <f>FIXED(Tabla1[[#This Row],[IVA]],0)</f>
        <v>0</v>
      </c>
      <c r="O3019" t="str">
        <f>FIXED(Tabla1[[#This Row],[ISR RET]],0)</f>
        <v>0</v>
      </c>
      <c r="P3019" t="str">
        <f>FIXED(Tabla1[[#This Row],[IVA RET]],0)</f>
        <v>0</v>
      </c>
      <c r="R3019" s="35">
        <f>Tabla1[[#This Row],[TASA 16]]*16%</f>
        <v>0</v>
      </c>
    </row>
    <row r="3020" spans="2:20" x14ac:dyDescent="0.25">
      <c r="B3020" t="str">
        <f>'[1]210 Y RFC'!A3020</f>
        <v>ASS141008296</v>
      </c>
      <c r="C3020" t="str">
        <f>'[1]210 Y RFC'!B3020</f>
        <v>210-3017</v>
      </c>
      <c r="D3020" t="str">
        <f>'[1]210 Y RFC'!C3020</f>
        <v>ALMENA SERVICIOS DE SEGURIDAD PRIVADA SA DE CV</v>
      </c>
      <c r="E3020" s="28">
        <f>SUMIFS(Tabla16[TASA 16],Tabla16[NUM],Tabla1[[#This Row],[CODIGO]])</f>
        <v>0</v>
      </c>
      <c r="F3020" s="28">
        <f>SUMIFS(Tabla16[TASA 0%],Tabla16[NUM],Tabla1[[#This Row],[CODIGO]])</f>
        <v>0</v>
      </c>
      <c r="G3020" s="28">
        <f>SUMIFS(Tabla16[[EXENTO ]],Tabla16[NUM],Tabla1[[#This Row],[CODIGO]])</f>
        <v>0</v>
      </c>
      <c r="H3020" s="28">
        <f>SUMIFS(Tabla16[IVA],Tabla16[NUM],Tabla1[[#This Row],[CODIGO]])</f>
        <v>0</v>
      </c>
      <c r="I3020" s="28">
        <f>SUMIFS(Tabla16[ISR RET.],Tabla16[NUM],Tabla1[[#This Row],[CODIGO]])</f>
        <v>0</v>
      </c>
      <c r="J3020" s="28">
        <f>SUMIFS(Tabla16[IVA RET.],Tabla16[NUM],Tabla1[[#This Row],[CODIGO]])</f>
        <v>0</v>
      </c>
      <c r="K3020" t="str">
        <f>FIXED(Tabla1[[#This Row],[TASA 16%]],0)</f>
        <v>0</v>
      </c>
      <c r="L3020" t="str">
        <f>FIXED(Tabla1[[#This Row],[TASA 0%]],0)</f>
        <v>0</v>
      </c>
      <c r="M3020" t="str">
        <f>FIXED(Tabla1[[#This Row],[TASA EXE.]],0)</f>
        <v>0</v>
      </c>
      <c r="N3020" t="str">
        <f>FIXED(Tabla1[[#This Row],[IVA]],0)</f>
        <v>0</v>
      </c>
      <c r="O3020" t="str">
        <f>FIXED(Tabla1[[#This Row],[ISR RET]],0)</f>
        <v>0</v>
      </c>
      <c r="P3020" t="str">
        <f>FIXED(Tabla1[[#This Row],[IVA RET]],0)</f>
        <v>0</v>
      </c>
      <c r="R3020" s="35">
        <f>Tabla1[[#This Row],[TASA 16]]*16%</f>
        <v>0</v>
      </c>
    </row>
    <row r="3021" spans="2:20" x14ac:dyDescent="0.25">
      <c r="B3021" t="str">
        <f>'[1]210 Y RFC'!A3021</f>
        <v>SCC030225F66</v>
      </c>
      <c r="C3021" t="str">
        <f>'[1]210 Y RFC'!B3021</f>
        <v>210-3018</v>
      </c>
      <c r="D3021" t="str">
        <f>'[1]210 Y RFC'!C3021</f>
        <v>SEMILLAS CEREALES Y CHILES SECOS LUQUIN SA DE CV</v>
      </c>
      <c r="E3021" s="28">
        <f>SUMIFS(Tabla16[TASA 16],Tabla16[NUM],Tabla1[[#This Row],[CODIGO]])</f>
        <v>0</v>
      </c>
      <c r="F3021" s="28">
        <f>SUMIFS(Tabla16[TASA 0%],Tabla16[NUM],Tabla1[[#This Row],[CODIGO]])</f>
        <v>0</v>
      </c>
      <c r="G3021" s="28">
        <f>SUMIFS(Tabla16[[EXENTO ]],Tabla16[NUM],Tabla1[[#This Row],[CODIGO]])</f>
        <v>0</v>
      </c>
      <c r="H3021" s="28">
        <f>SUMIFS(Tabla16[IVA],Tabla16[NUM],Tabla1[[#This Row],[CODIGO]])</f>
        <v>0</v>
      </c>
      <c r="I3021" s="28">
        <f>SUMIFS(Tabla16[ISR RET.],Tabla16[NUM],Tabla1[[#This Row],[CODIGO]])</f>
        <v>0</v>
      </c>
      <c r="J3021" s="28">
        <f>SUMIFS(Tabla16[IVA RET.],Tabla16[NUM],Tabla1[[#This Row],[CODIGO]])</f>
        <v>0</v>
      </c>
      <c r="K3021" t="str">
        <f>FIXED(Tabla1[[#This Row],[TASA 16%]],0)</f>
        <v>0</v>
      </c>
      <c r="L3021" t="str">
        <f>FIXED(Tabla1[[#This Row],[TASA 0%]],0)</f>
        <v>0</v>
      </c>
      <c r="M3021" t="str">
        <f>FIXED(Tabla1[[#This Row],[TASA EXE.]],0)</f>
        <v>0</v>
      </c>
      <c r="N3021" t="str">
        <f>FIXED(Tabla1[[#This Row],[IVA]],0)</f>
        <v>0</v>
      </c>
      <c r="O3021" t="str">
        <f>FIXED(Tabla1[[#This Row],[ISR RET]],0)</f>
        <v>0</v>
      </c>
      <c r="P3021" t="str">
        <f>FIXED(Tabla1[[#This Row],[IVA RET]],0)</f>
        <v>0</v>
      </c>
      <c r="R3021" s="35">
        <f>Tabla1[[#This Row],[TASA 16]]*16%</f>
        <v>0</v>
      </c>
    </row>
    <row r="3022" spans="2:20" x14ac:dyDescent="0.25">
      <c r="B3022" t="str">
        <f>'[1]210 Y RFC'!A3022</f>
        <v>TIEF930225581</v>
      </c>
      <c r="C3022" t="str">
        <f>'[1]210 Y RFC'!B3022</f>
        <v>210-3019</v>
      </c>
      <c r="D3022" t="str">
        <f>'[1]210 Y RFC'!C3022</f>
        <v>TINAJERO ESQUEDA FERMIN</v>
      </c>
      <c r="E3022" s="28">
        <f>SUMIFS(Tabla16[TASA 16],Tabla16[NUM],Tabla1[[#This Row],[CODIGO]])</f>
        <v>0</v>
      </c>
      <c r="F3022" s="28">
        <f>SUMIFS(Tabla16[TASA 0%],Tabla16[NUM],Tabla1[[#This Row],[CODIGO]])</f>
        <v>0</v>
      </c>
      <c r="G3022" s="28">
        <f>SUMIFS(Tabla16[[EXENTO ]],Tabla16[NUM],Tabla1[[#This Row],[CODIGO]])</f>
        <v>0</v>
      </c>
      <c r="H3022" s="28">
        <f>SUMIFS(Tabla16[IVA],Tabla16[NUM],Tabla1[[#This Row],[CODIGO]])</f>
        <v>0</v>
      </c>
      <c r="I3022" s="28">
        <f>SUMIFS(Tabla16[ISR RET.],Tabla16[NUM],Tabla1[[#This Row],[CODIGO]])</f>
        <v>0</v>
      </c>
      <c r="J3022" s="28">
        <f>SUMIFS(Tabla16[IVA RET.],Tabla16[NUM],Tabla1[[#This Row],[CODIGO]])</f>
        <v>0</v>
      </c>
      <c r="K3022" t="str">
        <f>FIXED(Tabla1[[#This Row],[TASA 16%]],0)</f>
        <v>0</v>
      </c>
      <c r="L3022" t="str">
        <f>FIXED(Tabla1[[#This Row],[TASA 0%]],0)</f>
        <v>0</v>
      </c>
      <c r="M3022" t="str">
        <f>FIXED(Tabla1[[#This Row],[TASA EXE.]],0)</f>
        <v>0</v>
      </c>
      <c r="N3022" t="str">
        <f>FIXED(Tabla1[[#This Row],[IVA]],0)</f>
        <v>0</v>
      </c>
      <c r="O3022" t="str">
        <f>FIXED(Tabla1[[#This Row],[ISR RET]],0)</f>
        <v>0</v>
      </c>
      <c r="P3022" t="str">
        <f>FIXED(Tabla1[[#This Row],[IVA RET]],0)</f>
        <v>0</v>
      </c>
      <c r="R3022" s="35">
        <f>Tabla1[[#This Row],[TASA 16]]*16%</f>
        <v>0</v>
      </c>
      <c r="T3022" s="67"/>
    </row>
    <row r="3023" spans="2:20" x14ac:dyDescent="0.25">
      <c r="B3023" t="str">
        <f>'[1]210 Y RFC'!A3023</f>
        <v>BAGR721208Q99</v>
      </c>
      <c r="C3023" t="str">
        <f>'[1]210 Y RFC'!B3023</f>
        <v>210-3020</v>
      </c>
      <c r="D3023" t="str">
        <f>'[1]210 Y RFC'!C3023</f>
        <v>BAEZ GONZALEZ RIGOBERTO</v>
      </c>
      <c r="E3023" s="28">
        <f>SUMIFS(Tabla16[TASA 16],Tabla16[NUM],Tabla1[[#This Row],[CODIGO]])</f>
        <v>10303.5</v>
      </c>
      <c r="F3023" s="28">
        <f>SUMIFS(Tabla16[TASA 0%],Tabla16[NUM],Tabla1[[#This Row],[CODIGO]])</f>
        <v>4.0000000000418368E-2</v>
      </c>
      <c r="G3023" s="28">
        <f>SUMIFS(Tabla16[[EXENTO ]],Tabla16[NUM],Tabla1[[#This Row],[CODIGO]])</f>
        <v>0</v>
      </c>
      <c r="H3023" s="28">
        <f>SUMIFS(Tabla16[IVA],Tabla16[NUM],Tabla1[[#This Row],[CODIGO]])</f>
        <v>1648.56</v>
      </c>
      <c r="I3023" s="28">
        <f>SUMIFS(Tabla16[ISR RET.],Tabla16[NUM],Tabla1[[#This Row],[CODIGO]])</f>
        <v>0</v>
      </c>
      <c r="J3023" s="28">
        <f>SUMIFS(Tabla16[IVA RET.],Tabla16[NUM],Tabla1[[#This Row],[CODIGO]])</f>
        <v>0</v>
      </c>
      <c r="K3023" t="str">
        <f>FIXED(Tabla1[[#This Row],[TASA 16%]],0)</f>
        <v>10,304</v>
      </c>
      <c r="L3023" t="str">
        <f>FIXED(Tabla1[[#This Row],[TASA 0%]],0)</f>
        <v>0</v>
      </c>
      <c r="M3023" t="str">
        <f>FIXED(Tabla1[[#This Row],[TASA EXE.]],0)</f>
        <v>0</v>
      </c>
      <c r="N3023" t="str">
        <f>FIXED(Tabla1[[#This Row],[IVA]],0)</f>
        <v>1,649</v>
      </c>
      <c r="O3023" t="str">
        <f>FIXED(Tabla1[[#This Row],[ISR RET]],0)</f>
        <v>0</v>
      </c>
      <c r="P3023" t="str">
        <f>FIXED(Tabla1[[#This Row],[IVA RET]],0)</f>
        <v>0</v>
      </c>
      <c r="R3023" s="35">
        <f>Tabla1[[#This Row],[TASA 16]]*16%</f>
        <v>1648.64</v>
      </c>
    </row>
    <row r="3024" spans="2:20" x14ac:dyDescent="0.25">
      <c r="B3024" t="str">
        <f>'[1]210 Y RFC'!A3024</f>
        <v>JAGL850328EXA</v>
      </c>
      <c r="C3024" t="str">
        <f>'[1]210 Y RFC'!B3024</f>
        <v>210-3021</v>
      </c>
      <c r="D3024" t="str">
        <f>'[1]210 Y RFC'!C3024</f>
        <v>JAUREGUI GARCIA LUIS ALBERTO</v>
      </c>
      <c r="E3024" s="28">
        <f>SUMIFS(Tabla16[TASA 16],Tabla16[NUM],Tabla1[[#This Row],[CODIGO]])</f>
        <v>0</v>
      </c>
      <c r="F3024" s="28">
        <f>SUMIFS(Tabla16[TASA 0%],Tabla16[NUM],Tabla1[[#This Row],[CODIGO]])</f>
        <v>2629</v>
      </c>
      <c r="G3024" s="28">
        <f>SUMIFS(Tabla16[[EXENTO ]],Tabla16[NUM],Tabla1[[#This Row],[CODIGO]])</f>
        <v>0</v>
      </c>
      <c r="H3024" s="28">
        <f>SUMIFS(Tabla16[IVA],Tabla16[NUM],Tabla1[[#This Row],[CODIGO]])</f>
        <v>0</v>
      </c>
      <c r="I3024" s="28">
        <f>SUMIFS(Tabla16[ISR RET.],Tabla16[NUM],Tabla1[[#This Row],[CODIGO]])</f>
        <v>0</v>
      </c>
      <c r="J3024" s="28">
        <f>SUMIFS(Tabla16[IVA RET.],Tabla16[NUM],Tabla1[[#This Row],[CODIGO]])</f>
        <v>0</v>
      </c>
      <c r="K3024" t="str">
        <f>FIXED(Tabla1[[#This Row],[TASA 16%]],0)</f>
        <v>0</v>
      </c>
      <c r="L3024" t="str">
        <f>FIXED(Tabla1[[#This Row],[TASA 0%]],0)</f>
        <v>2,629</v>
      </c>
      <c r="M3024" t="str">
        <f>FIXED(Tabla1[[#This Row],[TASA EXE.]],0)</f>
        <v>0</v>
      </c>
      <c r="N3024" t="str">
        <f>FIXED(Tabla1[[#This Row],[IVA]],0)</f>
        <v>0</v>
      </c>
      <c r="O3024" t="str">
        <f>FIXED(Tabla1[[#This Row],[ISR RET]],0)</f>
        <v>0</v>
      </c>
      <c r="P3024" t="str">
        <f>FIXED(Tabla1[[#This Row],[IVA RET]],0)</f>
        <v>0</v>
      </c>
      <c r="R3024" s="35">
        <f>Tabla1[[#This Row],[TASA 16]]*16%</f>
        <v>0</v>
      </c>
    </row>
    <row r="3025" spans="2:18" x14ac:dyDescent="0.25">
      <c r="B3025" t="str">
        <f>'[1]210 Y RFC'!A3025</f>
        <v>GOAM811205BF3</v>
      </c>
      <c r="C3025" t="str">
        <f>'[1]210 Y RFC'!B3025</f>
        <v>210-3022</v>
      </c>
      <c r="D3025" t="str">
        <f>'[1]210 Y RFC'!C3025</f>
        <v>GONZALEZ ALCALA MARIANA</v>
      </c>
      <c r="E3025" s="28">
        <f>SUMIFS(Tabla16[TASA 16],Tabla16[NUM],Tabla1[[#This Row],[CODIGO]])</f>
        <v>0</v>
      </c>
      <c r="F3025" s="28">
        <f>SUMIFS(Tabla16[TASA 0%],Tabla16[NUM],Tabla1[[#This Row],[CODIGO]])</f>
        <v>0</v>
      </c>
      <c r="G3025" s="28">
        <f>SUMIFS(Tabla16[[EXENTO ]],Tabla16[NUM],Tabla1[[#This Row],[CODIGO]])</f>
        <v>0</v>
      </c>
      <c r="H3025" s="28">
        <f>SUMIFS(Tabla16[IVA],Tabla16[NUM],Tabla1[[#This Row],[CODIGO]])</f>
        <v>0</v>
      </c>
      <c r="I3025" s="28">
        <f>SUMIFS(Tabla16[ISR RET.],Tabla16[NUM],Tabla1[[#This Row],[CODIGO]])</f>
        <v>0</v>
      </c>
      <c r="J3025" s="28">
        <f>SUMIFS(Tabla16[IVA RET.],Tabla16[NUM],Tabla1[[#This Row],[CODIGO]])</f>
        <v>0</v>
      </c>
      <c r="K3025" t="str">
        <f>FIXED(Tabla1[[#This Row],[TASA 16%]],0)</f>
        <v>0</v>
      </c>
      <c r="L3025" t="str">
        <f>FIXED(Tabla1[[#This Row],[TASA 0%]],0)</f>
        <v>0</v>
      </c>
      <c r="M3025" t="str">
        <f>FIXED(Tabla1[[#This Row],[TASA EXE.]],0)</f>
        <v>0</v>
      </c>
      <c r="N3025" t="str">
        <f>FIXED(Tabla1[[#This Row],[IVA]],0)</f>
        <v>0</v>
      </c>
      <c r="O3025" t="str">
        <f>FIXED(Tabla1[[#This Row],[ISR RET]],0)</f>
        <v>0</v>
      </c>
      <c r="P3025" t="str">
        <f>FIXED(Tabla1[[#This Row],[IVA RET]],0)</f>
        <v>0</v>
      </c>
      <c r="R3025" s="35">
        <f>Tabla1[[#This Row],[TASA 16]]*16%</f>
        <v>0</v>
      </c>
    </row>
    <row r="3026" spans="2:18" x14ac:dyDescent="0.25">
      <c r="B3026" t="str">
        <f>'[1]210 Y RFC'!A3026</f>
        <v>PPG0610038B1</v>
      </c>
      <c r="C3026" t="str">
        <f>'[1]210 Y RFC'!B3026</f>
        <v>210-3023</v>
      </c>
      <c r="D3026" t="str">
        <f>'[1]210 Y RFC'!C3026</f>
        <v>PACIFIC PHARMA GROUP SA DE CV</v>
      </c>
      <c r="E3026" s="28">
        <f>SUMIFS(Tabla16[TASA 16],Tabla16[NUM],Tabla1[[#This Row],[CODIGO]])</f>
        <v>0</v>
      </c>
      <c r="F3026" s="28">
        <f>SUMIFS(Tabla16[TASA 0%],Tabla16[NUM],Tabla1[[#This Row],[CODIGO]])</f>
        <v>0</v>
      </c>
      <c r="G3026" s="28">
        <f>SUMIFS(Tabla16[[EXENTO ]],Tabla16[NUM],Tabla1[[#This Row],[CODIGO]])</f>
        <v>0</v>
      </c>
      <c r="H3026" s="28">
        <f>SUMIFS(Tabla16[IVA],Tabla16[NUM],Tabla1[[#This Row],[CODIGO]])</f>
        <v>0</v>
      </c>
      <c r="I3026" s="28">
        <f>SUMIFS(Tabla16[ISR RET.],Tabla16[NUM],Tabla1[[#This Row],[CODIGO]])</f>
        <v>0</v>
      </c>
      <c r="J3026" s="28">
        <f>SUMIFS(Tabla16[IVA RET.],Tabla16[NUM],Tabla1[[#This Row],[CODIGO]])</f>
        <v>0</v>
      </c>
      <c r="K3026" t="str">
        <f>FIXED(Tabla1[[#This Row],[TASA 16%]],0)</f>
        <v>0</v>
      </c>
      <c r="L3026" t="str">
        <f>FIXED(Tabla1[[#This Row],[TASA 0%]],0)</f>
        <v>0</v>
      </c>
      <c r="M3026" t="str">
        <f>FIXED(Tabla1[[#This Row],[TASA EXE.]],0)</f>
        <v>0</v>
      </c>
      <c r="N3026" t="str">
        <f>FIXED(Tabla1[[#This Row],[IVA]],0)</f>
        <v>0</v>
      </c>
      <c r="O3026" t="str">
        <f>FIXED(Tabla1[[#This Row],[ISR RET]],0)</f>
        <v>0</v>
      </c>
      <c r="P3026" t="str">
        <f>FIXED(Tabla1[[#This Row],[IVA RET]],0)</f>
        <v>0</v>
      </c>
      <c r="R3026" s="35">
        <f>Tabla1[[#This Row],[TASA 16]]*16%</f>
        <v>0</v>
      </c>
    </row>
    <row r="3027" spans="2:18" x14ac:dyDescent="0.25">
      <c r="B3027" t="str">
        <f>'[1]210 Y RFC'!A3027</f>
        <v>DAGG690906HS8</v>
      </c>
      <c r="C3027" t="str">
        <f>'[1]210 Y RFC'!B3027</f>
        <v>210-3024</v>
      </c>
      <c r="D3027" t="str">
        <f>'[1]210 Y RFC'!C3027</f>
        <v>DAVILA GUADALUPE MA GABRIELA</v>
      </c>
      <c r="E3027" s="28">
        <f>SUMIFS(Tabla16[TASA 16],Tabla16[NUM],Tabla1[[#This Row],[CODIGO]])</f>
        <v>0</v>
      </c>
      <c r="F3027" s="28">
        <f>SUMIFS(Tabla16[TASA 0%],Tabla16[NUM],Tabla1[[#This Row],[CODIGO]])</f>
        <v>0</v>
      </c>
      <c r="G3027" s="28">
        <f>SUMIFS(Tabla16[[EXENTO ]],Tabla16[NUM],Tabla1[[#This Row],[CODIGO]])</f>
        <v>0</v>
      </c>
      <c r="H3027" s="28">
        <f>SUMIFS(Tabla16[IVA],Tabla16[NUM],Tabla1[[#This Row],[CODIGO]])</f>
        <v>0</v>
      </c>
      <c r="I3027" s="28">
        <f>SUMIFS(Tabla16[ISR RET.],Tabla16[NUM],Tabla1[[#This Row],[CODIGO]])</f>
        <v>0</v>
      </c>
      <c r="J3027" s="28">
        <f>SUMIFS(Tabla16[IVA RET.],Tabla16[NUM],Tabla1[[#This Row],[CODIGO]])</f>
        <v>0</v>
      </c>
      <c r="K3027" t="str">
        <f>FIXED(Tabla1[[#This Row],[TASA 16%]],0)</f>
        <v>0</v>
      </c>
      <c r="L3027" t="str">
        <f>FIXED(Tabla1[[#This Row],[TASA 0%]],0)</f>
        <v>0</v>
      </c>
      <c r="M3027" t="str">
        <f>FIXED(Tabla1[[#This Row],[TASA EXE.]],0)</f>
        <v>0</v>
      </c>
      <c r="N3027" t="str">
        <f>FIXED(Tabla1[[#This Row],[IVA]],0)</f>
        <v>0</v>
      </c>
      <c r="O3027" t="str">
        <f>FIXED(Tabla1[[#This Row],[ISR RET]],0)</f>
        <v>0</v>
      </c>
      <c r="P3027" t="str">
        <f>FIXED(Tabla1[[#This Row],[IVA RET]],0)</f>
        <v>0</v>
      </c>
      <c r="R3027" s="35">
        <f>Tabla1[[#This Row],[TASA 16]]*16%</f>
        <v>0</v>
      </c>
    </row>
    <row r="3028" spans="2:18" x14ac:dyDescent="0.25">
      <c r="B3028" t="str">
        <f>'[1]210 Y RFC'!A3028</f>
        <v>RAMR711006SC2</v>
      </c>
      <c r="C3028" t="str">
        <f>'[1]210 Y RFC'!B3028</f>
        <v>210-3025</v>
      </c>
      <c r="D3028" t="str">
        <f>'[1]210 Y RFC'!C3028</f>
        <v>RAMIREZ MARTIN ROBERTO</v>
      </c>
      <c r="E3028" s="28">
        <f>SUMIFS(Tabla16[TASA 16],Tabla16[NUM],Tabla1[[#This Row],[CODIGO]])</f>
        <v>0</v>
      </c>
      <c r="F3028" s="28">
        <f>SUMIFS(Tabla16[TASA 0%],Tabla16[NUM],Tabla1[[#This Row],[CODIGO]])</f>
        <v>0</v>
      </c>
      <c r="G3028" s="28">
        <f>SUMIFS(Tabla16[[EXENTO ]],Tabla16[NUM],Tabla1[[#This Row],[CODIGO]])</f>
        <v>0</v>
      </c>
      <c r="H3028" s="28">
        <f>SUMIFS(Tabla16[IVA],Tabla16[NUM],Tabla1[[#This Row],[CODIGO]])</f>
        <v>0</v>
      </c>
      <c r="I3028" s="28">
        <f>SUMIFS(Tabla16[ISR RET.],Tabla16[NUM],Tabla1[[#This Row],[CODIGO]])</f>
        <v>0</v>
      </c>
      <c r="J3028" s="28">
        <f>SUMIFS(Tabla16[IVA RET.],Tabla16[NUM],Tabla1[[#This Row],[CODIGO]])</f>
        <v>0</v>
      </c>
      <c r="K3028" t="str">
        <f>FIXED(Tabla1[[#This Row],[TASA 16%]],0)</f>
        <v>0</v>
      </c>
      <c r="L3028" t="str">
        <f>FIXED(Tabla1[[#This Row],[TASA 0%]],0)</f>
        <v>0</v>
      </c>
      <c r="M3028" t="str">
        <f>FIXED(Tabla1[[#This Row],[TASA EXE.]],0)</f>
        <v>0</v>
      </c>
      <c r="N3028" t="str">
        <f>FIXED(Tabla1[[#This Row],[IVA]],0)</f>
        <v>0</v>
      </c>
      <c r="O3028" t="str">
        <f>FIXED(Tabla1[[#This Row],[ISR RET]],0)</f>
        <v>0</v>
      </c>
      <c r="P3028" t="str">
        <f>FIXED(Tabla1[[#This Row],[IVA RET]],0)</f>
        <v>0</v>
      </c>
      <c r="R3028" s="35">
        <f>Tabla1[[#This Row],[TASA 16]]*16%</f>
        <v>0</v>
      </c>
    </row>
    <row r="3029" spans="2:18" x14ac:dyDescent="0.25">
      <c r="B3029" t="str">
        <f>'[1]210 Y RFC'!A3029</f>
        <v>FVE211018PY4</v>
      </c>
      <c r="C3029" t="str">
        <f>'[1]210 Y RFC'!B3029</f>
        <v>210-3026</v>
      </c>
      <c r="D3029" t="str">
        <f>'[1]210 Y RFC'!C3029</f>
        <v>EL FOGON DE VEVITA SA DE CV</v>
      </c>
      <c r="E3029" s="28">
        <f>SUMIFS(Tabla16[TASA 16],Tabla16[NUM],Tabla1[[#This Row],[CODIGO]])</f>
        <v>0</v>
      </c>
      <c r="F3029" s="28">
        <f>SUMIFS(Tabla16[TASA 0%],Tabla16[NUM],Tabla1[[#This Row],[CODIGO]])</f>
        <v>53442</v>
      </c>
      <c r="G3029" s="28">
        <f>SUMIFS(Tabla16[[EXENTO ]],Tabla16[NUM],Tabla1[[#This Row],[CODIGO]])</f>
        <v>0</v>
      </c>
      <c r="H3029" s="28">
        <f>SUMIFS(Tabla16[IVA],Tabla16[NUM],Tabla1[[#This Row],[CODIGO]])</f>
        <v>0</v>
      </c>
      <c r="I3029" s="28">
        <f>SUMIFS(Tabla16[ISR RET.],Tabla16[NUM],Tabla1[[#This Row],[CODIGO]])</f>
        <v>0</v>
      </c>
      <c r="J3029" s="28">
        <f>SUMIFS(Tabla16[IVA RET.],Tabla16[NUM],Tabla1[[#This Row],[CODIGO]])</f>
        <v>0</v>
      </c>
      <c r="K3029" t="str">
        <f>FIXED(Tabla1[[#This Row],[TASA 16%]],0)</f>
        <v>0</v>
      </c>
      <c r="L3029" t="str">
        <f>FIXED(Tabla1[[#This Row],[TASA 0%]],0)</f>
        <v>53,442</v>
      </c>
      <c r="M3029" t="str">
        <f>FIXED(Tabla1[[#This Row],[TASA EXE.]],0)</f>
        <v>0</v>
      </c>
      <c r="N3029" t="str">
        <f>FIXED(Tabla1[[#This Row],[IVA]],0)</f>
        <v>0</v>
      </c>
      <c r="O3029" t="str">
        <f>FIXED(Tabla1[[#This Row],[ISR RET]],0)</f>
        <v>0</v>
      </c>
      <c r="P3029" t="str">
        <f>FIXED(Tabla1[[#This Row],[IVA RET]],0)</f>
        <v>0</v>
      </c>
      <c r="R3029" s="35">
        <f>Tabla1[[#This Row],[TASA 16]]*16%</f>
        <v>0</v>
      </c>
    </row>
    <row r="3030" spans="2:18" x14ac:dyDescent="0.25">
      <c r="B3030" t="str">
        <f>'[1]210 Y RFC'!A3030</f>
        <v>VARL9210276Z1</v>
      </c>
      <c r="C3030" t="str">
        <f>'[1]210 Y RFC'!B3030</f>
        <v>210-3027</v>
      </c>
      <c r="D3030" t="str">
        <f>'[1]210 Y RFC'!C3030</f>
        <v>VAZQUEZ RAMIREZ LUIS FERNANDO</v>
      </c>
      <c r="E3030" s="28">
        <f>SUMIFS(Tabla16[TASA 16],Tabla16[NUM],Tabla1[[#This Row],[CODIGO]])</f>
        <v>0</v>
      </c>
      <c r="F3030" s="28">
        <f>SUMIFS(Tabla16[TASA 0%],Tabla16[NUM],Tabla1[[#This Row],[CODIGO]])</f>
        <v>0</v>
      </c>
      <c r="G3030" s="28">
        <f>SUMIFS(Tabla16[[EXENTO ]],Tabla16[NUM],Tabla1[[#This Row],[CODIGO]])</f>
        <v>0</v>
      </c>
      <c r="H3030" s="28">
        <f>SUMIFS(Tabla16[IVA],Tabla16[NUM],Tabla1[[#This Row],[CODIGO]])</f>
        <v>0</v>
      </c>
      <c r="I3030" s="28">
        <f>SUMIFS(Tabla16[ISR RET.],Tabla16[NUM],Tabla1[[#This Row],[CODIGO]])</f>
        <v>0</v>
      </c>
      <c r="J3030" s="28">
        <f>SUMIFS(Tabla16[IVA RET.],Tabla16[NUM],Tabla1[[#This Row],[CODIGO]])</f>
        <v>0</v>
      </c>
      <c r="K3030" t="str">
        <f>FIXED(Tabla1[[#This Row],[TASA 16%]],0)</f>
        <v>0</v>
      </c>
      <c r="L3030" t="str">
        <f>FIXED(Tabla1[[#This Row],[TASA 0%]],0)</f>
        <v>0</v>
      </c>
      <c r="M3030" t="str">
        <f>FIXED(Tabla1[[#This Row],[TASA EXE.]],0)</f>
        <v>0</v>
      </c>
      <c r="N3030" t="str">
        <f>FIXED(Tabla1[[#This Row],[IVA]],0)</f>
        <v>0</v>
      </c>
      <c r="O3030" t="str">
        <f>FIXED(Tabla1[[#This Row],[ISR RET]],0)</f>
        <v>0</v>
      </c>
      <c r="P3030" t="str">
        <f>FIXED(Tabla1[[#This Row],[IVA RET]],0)</f>
        <v>0</v>
      </c>
      <c r="R3030" s="35">
        <f>Tabla1[[#This Row],[TASA 16]]*16%</f>
        <v>0</v>
      </c>
    </row>
    <row r="3031" spans="2:18" x14ac:dyDescent="0.25">
      <c r="B3031" t="str">
        <f>'[1]210 Y RFC'!A3031</f>
        <v>MAJA99030616A</v>
      </c>
      <c r="C3031" t="str">
        <f>'[1]210 Y RFC'!B3031</f>
        <v>210-3028</v>
      </c>
      <c r="D3031" t="str">
        <f>'[1]210 Y RFC'!C3031</f>
        <v>MARTINEZ JIMENEZ ALDO GABRIEL</v>
      </c>
      <c r="E3031" s="28">
        <f>SUMIFS(Tabla16[TASA 16],Tabla16[NUM],Tabla1[[#This Row],[CODIGO]])</f>
        <v>0</v>
      </c>
      <c r="F3031" s="28">
        <f>SUMIFS(Tabla16[TASA 0%],Tabla16[NUM],Tabla1[[#This Row],[CODIGO]])</f>
        <v>0</v>
      </c>
      <c r="G3031" s="28">
        <f>SUMIFS(Tabla16[[EXENTO ]],Tabla16[NUM],Tabla1[[#This Row],[CODIGO]])</f>
        <v>0</v>
      </c>
      <c r="H3031" s="28">
        <f>SUMIFS(Tabla16[IVA],Tabla16[NUM],Tabla1[[#This Row],[CODIGO]])</f>
        <v>0</v>
      </c>
      <c r="I3031" s="28">
        <f>SUMIFS(Tabla16[ISR RET.],Tabla16[NUM],Tabla1[[#This Row],[CODIGO]])</f>
        <v>0</v>
      </c>
      <c r="J3031" s="28">
        <f>SUMIFS(Tabla16[IVA RET.],Tabla16[NUM],Tabla1[[#This Row],[CODIGO]])</f>
        <v>0</v>
      </c>
      <c r="K3031" t="str">
        <f>FIXED(Tabla1[[#This Row],[TASA 16%]],0)</f>
        <v>0</v>
      </c>
      <c r="L3031" t="str">
        <f>FIXED(Tabla1[[#This Row],[TASA 0%]],0)</f>
        <v>0</v>
      </c>
      <c r="M3031" t="str">
        <f>FIXED(Tabla1[[#This Row],[TASA EXE.]],0)</f>
        <v>0</v>
      </c>
      <c r="N3031" t="str">
        <f>FIXED(Tabla1[[#This Row],[IVA]],0)</f>
        <v>0</v>
      </c>
      <c r="O3031" t="str">
        <f>FIXED(Tabla1[[#This Row],[ISR RET]],0)</f>
        <v>0</v>
      </c>
      <c r="P3031" t="str">
        <f>FIXED(Tabla1[[#This Row],[IVA RET]],0)</f>
        <v>0</v>
      </c>
      <c r="R3031" s="35">
        <f>Tabla1[[#This Row],[TASA 16]]*16%</f>
        <v>0</v>
      </c>
    </row>
    <row r="3032" spans="2:18" x14ac:dyDescent="0.25">
      <c r="B3032" t="str">
        <f>'[1]210 Y RFC'!A3032</f>
        <v>LETL720524BQ7</v>
      </c>
      <c r="C3032" t="str">
        <f>'[1]210 Y RFC'!B3032</f>
        <v>210-3029</v>
      </c>
      <c r="D3032" t="str">
        <f>'[1]210 Y RFC'!C3032</f>
        <v>LEPE TORRES LUCERO</v>
      </c>
      <c r="E3032" s="28">
        <f>SUMIFS(Tabla16[TASA 16],Tabla16[NUM],Tabla1[[#This Row],[CODIGO]])</f>
        <v>0</v>
      </c>
      <c r="F3032" s="28">
        <f>SUMIFS(Tabla16[TASA 0%],Tabla16[NUM],Tabla1[[#This Row],[CODIGO]])</f>
        <v>0</v>
      </c>
      <c r="G3032" s="28">
        <f>SUMIFS(Tabla16[[EXENTO ]],Tabla16[NUM],Tabla1[[#This Row],[CODIGO]])</f>
        <v>0</v>
      </c>
      <c r="H3032" s="28">
        <f>SUMIFS(Tabla16[IVA],Tabla16[NUM],Tabla1[[#This Row],[CODIGO]])</f>
        <v>0</v>
      </c>
      <c r="I3032" s="28">
        <f>SUMIFS(Tabla16[ISR RET.],Tabla16[NUM],Tabla1[[#This Row],[CODIGO]])</f>
        <v>0</v>
      </c>
      <c r="J3032" s="28">
        <f>SUMIFS(Tabla16[IVA RET.],Tabla16[NUM],Tabla1[[#This Row],[CODIGO]])</f>
        <v>0</v>
      </c>
      <c r="K3032" t="str">
        <f>FIXED(Tabla1[[#This Row],[TASA 16%]],0)</f>
        <v>0</v>
      </c>
      <c r="L3032" t="str">
        <f>FIXED(Tabla1[[#This Row],[TASA 0%]],0)</f>
        <v>0</v>
      </c>
      <c r="M3032" t="str">
        <f>FIXED(Tabla1[[#This Row],[TASA EXE.]],0)</f>
        <v>0</v>
      </c>
      <c r="N3032" t="str">
        <f>FIXED(Tabla1[[#This Row],[IVA]],0)</f>
        <v>0</v>
      </c>
      <c r="O3032" t="str">
        <f>FIXED(Tabla1[[#This Row],[ISR RET]],0)</f>
        <v>0</v>
      </c>
      <c r="P3032" t="str">
        <f>FIXED(Tabla1[[#This Row],[IVA RET]],0)</f>
        <v>0</v>
      </c>
      <c r="R3032" s="35">
        <f>Tabla1[[#This Row],[TASA 16]]*16%</f>
        <v>0</v>
      </c>
    </row>
    <row r="3033" spans="2:18" x14ac:dyDescent="0.25">
      <c r="B3033" t="str">
        <f>'[1]210 Y RFC'!A3033</f>
        <v>GOAR780325J2A</v>
      </c>
      <c r="C3033" t="str">
        <f>'[1]210 Y RFC'!B3033</f>
        <v>210-3030</v>
      </c>
      <c r="D3033" t="str">
        <f>'[1]210 Y RFC'!C3033</f>
        <v>GONZALEZ ARANA RUTH ARACELI</v>
      </c>
      <c r="E3033" s="28">
        <f>SUMIFS(Tabla16[TASA 16],Tabla16[NUM],Tabla1[[#This Row],[CODIGO]])</f>
        <v>0</v>
      </c>
      <c r="F3033" s="28">
        <f>SUMIFS(Tabla16[TASA 0%],Tabla16[NUM],Tabla1[[#This Row],[CODIGO]])</f>
        <v>0</v>
      </c>
      <c r="G3033" s="28">
        <f>SUMIFS(Tabla16[[EXENTO ]],Tabla16[NUM],Tabla1[[#This Row],[CODIGO]])</f>
        <v>0</v>
      </c>
      <c r="H3033" s="28">
        <f>SUMIFS(Tabla16[IVA],Tabla16[NUM],Tabla1[[#This Row],[CODIGO]])</f>
        <v>0</v>
      </c>
      <c r="I3033" s="28">
        <f>SUMIFS(Tabla16[ISR RET.],Tabla16[NUM],Tabla1[[#This Row],[CODIGO]])</f>
        <v>0</v>
      </c>
      <c r="J3033" s="28">
        <f>SUMIFS(Tabla16[IVA RET.],Tabla16[NUM],Tabla1[[#This Row],[CODIGO]])</f>
        <v>0</v>
      </c>
      <c r="K3033" t="str">
        <f>FIXED(Tabla1[[#This Row],[TASA 16%]],0)</f>
        <v>0</v>
      </c>
      <c r="L3033" t="str">
        <f>FIXED(Tabla1[[#This Row],[TASA 0%]],0)</f>
        <v>0</v>
      </c>
      <c r="M3033" t="str">
        <f>FIXED(Tabla1[[#This Row],[TASA EXE.]],0)</f>
        <v>0</v>
      </c>
      <c r="N3033" t="str">
        <f>FIXED(Tabla1[[#This Row],[IVA]],0)</f>
        <v>0</v>
      </c>
      <c r="O3033" t="str">
        <f>FIXED(Tabla1[[#This Row],[ISR RET]],0)</f>
        <v>0</v>
      </c>
      <c r="P3033" t="str">
        <f>FIXED(Tabla1[[#This Row],[IVA RET]],0)</f>
        <v>0</v>
      </c>
      <c r="R3033" s="35">
        <f>Tabla1[[#This Row],[TASA 16]]*16%</f>
        <v>0</v>
      </c>
    </row>
    <row r="3034" spans="2:18" x14ac:dyDescent="0.25">
      <c r="B3034" t="str">
        <f>'[1]210 Y RFC'!A3034</f>
        <v>DUDC740502661</v>
      </c>
      <c r="C3034" t="str">
        <f>'[1]210 Y RFC'!B3034</f>
        <v>210-3031</v>
      </c>
      <c r="D3034" t="str">
        <f>'[1]210 Y RFC'!C3034</f>
        <v>DUEÑAS DIAZ CARLOS OMAR</v>
      </c>
      <c r="E3034" s="28">
        <f>SUMIFS(Tabla16[TASA 16],Tabla16[NUM],Tabla1[[#This Row],[CODIGO]])</f>
        <v>0</v>
      </c>
      <c r="F3034" s="28">
        <f>SUMIFS(Tabla16[TASA 0%],Tabla16[NUM],Tabla1[[#This Row],[CODIGO]])</f>
        <v>0</v>
      </c>
      <c r="G3034" s="28">
        <f>SUMIFS(Tabla16[[EXENTO ]],Tabla16[NUM],Tabla1[[#This Row],[CODIGO]])</f>
        <v>0</v>
      </c>
      <c r="H3034" s="28">
        <f>SUMIFS(Tabla16[IVA],Tabla16[NUM],Tabla1[[#This Row],[CODIGO]])</f>
        <v>0</v>
      </c>
      <c r="I3034" s="28">
        <f>SUMIFS(Tabla16[ISR RET.],Tabla16[NUM],Tabla1[[#This Row],[CODIGO]])</f>
        <v>0</v>
      </c>
      <c r="J3034" s="28">
        <f>SUMIFS(Tabla16[IVA RET.],Tabla16[NUM],Tabla1[[#This Row],[CODIGO]])</f>
        <v>0</v>
      </c>
      <c r="K3034" t="str">
        <f>FIXED(Tabla1[[#This Row],[TASA 16%]],0)</f>
        <v>0</v>
      </c>
      <c r="L3034" t="str">
        <f>FIXED(Tabla1[[#This Row],[TASA 0%]],0)</f>
        <v>0</v>
      </c>
      <c r="M3034" t="str">
        <f>FIXED(Tabla1[[#This Row],[TASA EXE.]],0)</f>
        <v>0</v>
      </c>
      <c r="N3034" t="str">
        <f>FIXED(Tabla1[[#This Row],[IVA]],0)</f>
        <v>0</v>
      </c>
      <c r="O3034" t="str">
        <f>FIXED(Tabla1[[#This Row],[ISR RET]],0)</f>
        <v>0</v>
      </c>
      <c r="P3034" t="str">
        <f>FIXED(Tabla1[[#This Row],[IVA RET]],0)</f>
        <v>0</v>
      </c>
      <c r="R3034" s="35">
        <f>Tabla1[[#This Row],[TASA 16]]*16%</f>
        <v>0</v>
      </c>
    </row>
    <row r="3035" spans="2:18" x14ac:dyDescent="0.25">
      <c r="B3035" t="str">
        <f>'[1]210 Y RFC'!A3035</f>
        <v>PTR500920FU9</v>
      </c>
      <c r="C3035" t="str">
        <f>'[1]210 Y RFC'!B3035</f>
        <v>210-3032</v>
      </c>
      <c r="D3035" t="str">
        <f>'[1]210 Y RFC'!C3035</f>
        <v>PRODUCTOS DE TRIGO SA DE CV</v>
      </c>
      <c r="E3035" s="28">
        <f>SUMIFS(Tabla16[TASA 16],Tabla16[NUM],Tabla1[[#This Row],[CODIGO]])</f>
        <v>0</v>
      </c>
      <c r="F3035" s="28">
        <f>SUMIFS(Tabla16[TASA 0%],Tabla16[NUM],Tabla1[[#This Row],[CODIGO]])</f>
        <v>0</v>
      </c>
      <c r="G3035" s="28">
        <f>SUMIFS(Tabla16[[EXENTO ]],Tabla16[NUM],Tabla1[[#This Row],[CODIGO]])</f>
        <v>0</v>
      </c>
      <c r="H3035" s="28">
        <f>SUMIFS(Tabla16[IVA],Tabla16[NUM],Tabla1[[#This Row],[CODIGO]])</f>
        <v>0</v>
      </c>
      <c r="I3035" s="28">
        <f>SUMIFS(Tabla16[ISR RET.],Tabla16[NUM],Tabla1[[#This Row],[CODIGO]])</f>
        <v>0</v>
      </c>
      <c r="J3035" s="28">
        <f>SUMIFS(Tabla16[IVA RET.],Tabla16[NUM],Tabla1[[#This Row],[CODIGO]])</f>
        <v>0</v>
      </c>
      <c r="K3035" t="str">
        <f>FIXED(Tabla1[[#This Row],[TASA 16%]],0)</f>
        <v>0</v>
      </c>
      <c r="L3035" t="str">
        <f>FIXED(Tabla1[[#This Row],[TASA 0%]],0)</f>
        <v>0</v>
      </c>
      <c r="M3035" t="str">
        <f>FIXED(Tabla1[[#This Row],[TASA EXE.]],0)</f>
        <v>0</v>
      </c>
      <c r="N3035" t="str">
        <f>FIXED(Tabla1[[#This Row],[IVA]],0)</f>
        <v>0</v>
      </c>
      <c r="O3035" t="str">
        <f>FIXED(Tabla1[[#This Row],[ISR RET]],0)</f>
        <v>0</v>
      </c>
      <c r="P3035" t="str">
        <f>FIXED(Tabla1[[#This Row],[IVA RET]],0)</f>
        <v>0</v>
      </c>
      <c r="R3035" s="35">
        <f>Tabla1[[#This Row],[TASA 16]]*16%</f>
        <v>0</v>
      </c>
    </row>
    <row r="3036" spans="2:18" x14ac:dyDescent="0.25">
      <c r="B3036" t="str">
        <f>'[1]210 Y RFC'!A3036</f>
        <v>PBA2011175I4</v>
      </c>
      <c r="C3036" t="str">
        <f>'[1]210 Y RFC'!B3036</f>
        <v>210-3033</v>
      </c>
      <c r="D3036" t="str">
        <f>'[1]210 Y RFC'!C3036</f>
        <v>PULSES DEL BAJIO SA DE CV</v>
      </c>
      <c r="E3036" s="28">
        <f>SUMIFS(Tabla16[TASA 16],Tabla16[NUM],Tabla1[[#This Row],[CODIGO]])</f>
        <v>0</v>
      </c>
      <c r="F3036" s="28">
        <f>SUMIFS(Tabla16[TASA 0%],Tabla16[NUM],Tabla1[[#This Row],[CODIGO]])</f>
        <v>251041.62</v>
      </c>
      <c r="G3036" s="28">
        <f>SUMIFS(Tabla16[[EXENTO ]],Tabla16[NUM],Tabla1[[#This Row],[CODIGO]])</f>
        <v>0</v>
      </c>
      <c r="H3036" s="28">
        <f>SUMIFS(Tabla16[IVA],Tabla16[NUM],Tabla1[[#This Row],[CODIGO]])</f>
        <v>0</v>
      </c>
      <c r="I3036" s="28">
        <f>SUMIFS(Tabla16[ISR RET.],Tabla16[NUM],Tabla1[[#This Row],[CODIGO]])</f>
        <v>0</v>
      </c>
      <c r="J3036" s="28">
        <f>SUMIFS(Tabla16[IVA RET.],Tabla16[NUM],Tabla1[[#This Row],[CODIGO]])</f>
        <v>0</v>
      </c>
      <c r="K3036" t="str">
        <f>FIXED(Tabla1[[#This Row],[TASA 16%]],0)</f>
        <v>0</v>
      </c>
      <c r="L3036" t="str">
        <f>FIXED(Tabla1[[#This Row],[TASA 0%]],0)</f>
        <v>251,042</v>
      </c>
      <c r="M3036" t="str">
        <f>FIXED(Tabla1[[#This Row],[TASA EXE.]],0)</f>
        <v>0</v>
      </c>
      <c r="N3036" t="str">
        <f>FIXED(Tabla1[[#This Row],[IVA]],0)</f>
        <v>0</v>
      </c>
      <c r="O3036" t="str">
        <f>FIXED(Tabla1[[#This Row],[ISR RET]],0)</f>
        <v>0</v>
      </c>
      <c r="P3036" t="str">
        <f>FIXED(Tabla1[[#This Row],[IVA RET]],0)</f>
        <v>0</v>
      </c>
      <c r="R3036" s="35">
        <f>Tabla1[[#This Row],[TASA 16]]*16%</f>
        <v>0</v>
      </c>
    </row>
    <row r="3037" spans="2:18" x14ac:dyDescent="0.25">
      <c r="B3037" t="str">
        <f>'[1]210 Y RFC'!A3037</f>
        <v>DIBD940323615</v>
      </c>
      <c r="C3037" t="str">
        <f>'[1]210 Y RFC'!B3037</f>
        <v>210-3034</v>
      </c>
      <c r="D3037" t="str">
        <f>'[1]210 Y RFC'!C3037</f>
        <v>DIAZ BARBA DIANA DEL CARMEN</v>
      </c>
      <c r="E3037" s="28">
        <f>SUMIFS(Tabla16[TASA 16],Tabla16[NUM],Tabla1[[#This Row],[CODIGO]])</f>
        <v>0</v>
      </c>
      <c r="F3037" s="28">
        <f>SUMIFS(Tabla16[TASA 0%],Tabla16[NUM],Tabla1[[#This Row],[CODIGO]])</f>
        <v>0</v>
      </c>
      <c r="G3037" s="28">
        <f>SUMIFS(Tabla16[[EXENTO ]],Tabla16[NUM],Tabla1[[#This Row],[CODIGO]])</f>
        <v>0</v>
      </c>
      <c r="H3037" s="28">
        <f>SUMIFS(Tabla16[IVA],Tabla16[NUM],Tabla1[[#This Row],[CODIGO]])</f>
        <v>0</v>
      </c>
      <c r="I3037" s="28">
        <f>SUMIFS(Tabla16[ISR RET.],Tabla16[NUM],Tabla1[[#This Row],[CODIGO]])</f>
        <v>0</v>
      </c>
      <c r="J3037" s="28">
        <f>SUMIFS(Tabla16[IVA RET.],Tabla16[NUM],Tabla1[[#This Row],[CODIGO]])</f>
        <v>0</v>
      </c>
      <c r="K3037" t="str">
        <f>FIXED(Tabla1[[#This Row],[TASA 16%]],0)</f>
        <v>0</v>
      </c>
      <c r="L3037" t="str">
        <f>FIXED(Tabla1[[#This Row],[TASA 0%]],0)</f>
        <v>0</v>
      </c>
      <c r="M3037" t="str">
        <f>FIXED(Tabla1[[#This Row],[TASA EXE.]],0)</f>
        <v>0</v>
      </c>
      <c r="N3037" t="str">
        <f>FIXED(Tabla1[[#This Row],[IVA]],0)</f>
        <v>0</v>
      </c>
      <c r="O3037" t="str">
        <f>FIXED(Tabla1[[#This Row],[ISR RET]],0)</f>
        <v>0</v>
      </c>
      <c r="P3037" t="str">
        <f>FIXED(Tabla1[[#This Row],[IVA RET]],0)</f>
        <v>0</v>
      </c>
      <c r="R3037" s="35">
        <f>Tabla1[[#This Row],[TASA 16]]*16%</f>
        <v>0</v>
      </c>
    </row>
    <row r="3038" spans="2:18" x14ac:dyDescent="0.25">
      <c r="B3038" t="str">
        <f>'[1]210 Y RFC'!A3038</f>
        <v>TVI200805D76</v>
      </c>
      <c r="C3038" t="str">
        <f>'[1]210 Y RFC'!B3038</f>
        <v>210-3035</v>
      </c>
      <c r="D3038" t="str">
        <f>'[1]210 Y RFC'!C3038</f>
        <v>TECNOINDUSTRIAL VIDA SA DE CV</v>
      </c>
      <c r="E3038" s="28">
        <f>SUMIFS(Tabla16[TASA 16],Tabla16[NUM],Tabla1[[#This Row],[CODIGO]])</f>
        <v>8253.375</v>
      </c>
      <c r="F3038" s="28">
        <f>SUMIFS(Tabla16[TASA 0%],Tabla16[NUM],Tabla1[[#This Row],[CODIGO]])</f>
        <v>-1.5000000000327418E-2</v>
      </c>
      <c r="G3038" s="28">
        <f>SUMIFS(Tabla16[[EXENTO ]],Tabla16[NUM],Tabla1[[#This Row],[CODIGO]])</f>
        <v>0</v>
      </c>
      <c r="H3038" s="28">
        <f>SUMIFS(Tabla16[IVA],Tabla16[NUM],Tabla1[[#This Row],[CODIGO]])</f>
        <v>1320.54</v>
      </c>
      <c r="I3038" s="28">
        <f>SUMIFS(Tabla16[ISR RET.],Tabla16[NUM],Tabla1[[#This Row],[CODIGO]])</f>
        <v>0</v>
      </c>
      <c r="J3038" s="28">
        <f>SUMIFS(Tabla16[IVA RET.],Tabla16[NUM],Tabla1[[#This Row],[CODIGO]])</f>
        <v>0</v>
      </c>
      <c r="K3038" t="str">
        <f>FIXED(Tabla1[[#This Row],[TASA 16%]],0)</f>
        <v>8,253</v>
      </c>
      <c r="L3038" t="str">
        <f>FIXED(Tabla1[[#This Row],[TASA 0%]],0)</f>
        <v>0</v>
      </c>
      <c r="M3038" t="str">
        <f>FIXED(Tabla1[[#This Row],[TASA EXE.]],0)</f>
        <v>0</v>
      </c>
      <c r="N3038" t="str">
        <f>FIXED(Tabla1[[#This Row],[IVA]],0)</f>
        <v>1,321</v>
      </c>
      <c r="O3038" t="str">
        <f>FIXED(Tabla1[[#This Row],[ISR RET]],0)</f>
        <v>0</v>
      </c>
      <c r="P3038" t="str">
        <f>FIXED(Tabla1[[#This Row],[IVA RET]],0)</f>
        <v>0</v>
      </c>
      <c r="R3038" s="35">
        <f>Tabla1[[#This Row],[TASA 16]]*16%</f>
        <v>1320.48</v>
      </c>
    </row>
    <row r="3039" spans="2:18" x14ac:dyDescent="0.25">
      <c r="B3039" t="str">
        <f>'[1]210 Y RFC'!A3039</f>
        <v>JAPB940819C19</v>
      </c>
      <c r="C3039" t="str">
        <f>'[1]210 Y RFC'!B3039</f>
        <v>210-3036</v>
      </c>
      <c r="D3039" t="str">
        <f>'[1]210 Y RFC'!C3039</f>
        <v>JAUREGUI PADILLA BRENDA RAMONA</v>
      </c>
      <c r="E3039" s="28">
        <f>SUMIFS(Tabla16[TASA 16],Tabla16[NUM],Tabla1[[#This Row],[CODIGO]])</f>
        <v>0</v>
      </c>
      <c r="F3039" s="28">
        <f>SUMIFS(Tabla16[TASA 0%],Tabla16[NUM],Tabla1[[#This Row],[CODIGO]])</f>
        <v>0</v>
      </c>
      <c r="G3039" s="28">
        <f>SUMIFS(Tabla16[[EXENTO ]],Tabla16[NUM],Tabla1[[#This Row],[CODIGO]])</f>
        <v>0</v>
      </c>
      <c r="H3039" s="28">
        <f>SUMIFS(Tabla16[IVA],Tabla16[NUM],Tabla1[[#This Row],[CODIGO]])</f>
        <v>0</v>
      </c>
      <c r="I3039" s="28">
        <f>SUMIFS(Tabla16[ISR RET.],Tabla16[NUM],Tabla1[[#This Row],[CODIGO]])</f>
        <v>0</v>
      </c>
      <c r="J3039" s="28">
        <f>SUMIFS(Tabla16[IVA RET.],Tabla16[NUM],Tabla1[[#This Row],[CODIGO]])</f>
        <v>0</v>
      </c>
      <c r="K3039" t="str">
        <f>FIXED(Tabla1[[#This Row],[TASA 16%]],0)</f>
        <v>0</v>
      </c>
      <c r="L3039" t="str">
        <f>FIXED(Tabla1[[#This Row],[TASA 0%]],0)</f>
        <v>0</v>
      </c>
      <c r="M3039" t="str">
        <f>FIXED(Tabla1[[#This Row],[TASA EXE.]],0)</f>
        <v>0</v>
      </c>
      <c r="N3039" t="str">
        <f>FIXED(Tabla1[[#This Row],[IVA]],0)</f>
        <v>0</v>
      </c>
      <c r="O3039" t="str">
        <f>FIXED(Tabla1[[#This Row],[ISR RET]],0)</f>
        <v>0</v>
      </c>
      <c r="P3039" t="str">
        <f>FIXED(Tabla1[[#This Row],[IVA RET]],0)</f>
        <v>0</v>
      </c>
      <c r="R3039" s="35">
        <f>Tabla1[[#This Row],[TASA 16]]*16%</f>
        <v>0</v>
      </c>
    </row>
    <row r="3040" spans="2:18" x14ac:dyDescent="0.25">
      <c r="B3040" t="str">
        <f>'[1]210 Y RFC'!A3040</f>
        <v>AASE990901QZ5</v>
      </c>
      <c r="C3040" t="str">
        <f>'[1]210 Y RFC'!B3040</f>
        <v>210-3037</v>
      </c>
      <c r="D3040" t="str">
        <f>'[1]210 Y RFC'!C3040</f>
        <v>ALATORRE SERVIN ESTEBAN</v>
      </c>
      <c r="E3040" s="28">
        <f>SUMIFS(Tabla16[TASA 16],Tabla16[NUM],Tabla1[[#This Row],[CODIGO]])</f>
        <v>0</v>
      </c>
      <c r="F3040" s="28">
        <f>SUMIFS(Tabla16[TASA 0%],Tabla16[NUM],Tabla1[[#This Row],[CODIGO]])</f>
        <v>0</v>
      </c>
      <c r="G3040" s="28">
        <f>SUMIFS(Tabla16[[EXENTO ]],Tabla16[NUM],Tabla1[[#This Row],[CODIGO]])</f>
        <v>0</v>
      </c>
      <c r="H3040" s="28">
        <f>SUMIFS(Tabla16[IVA],Tabla16[NUM],Tabla1[[#This Row],[CODIGO]])</f>
        <v>0</v>
      </c>
      <c r="I3040" s="28">
        <f>SUMIFS(Tabla16[ISR RET.],Tabla16[NUM],Tabla1[[#This Row],[CODIGO]])</f>
        <v>0</v>
      </c>
      <c r="J3040" s="28">
        <f>SUMIFS(Tabla16[IVA RET.],Tabla16[NUM],Tabla1[[#This Row],[CODIGO]])</f>
        <v>0</v>
      </c>
      <c r="K3040" t="str">
        <f>FIXED(Tabla1[[#This Row],[TASA 16%]],0)</f>
        <v>0</v>
      </c>
      <c r="L3040" t="str">
        <f>FIXED(Tabla1[[#This Row],[TASA 0%]],0)</f>
        <v>0</v>
      </c>
      <c r="M3040" t="str">
        <f>FIXED(Tabla1[[#This Row],[TASA EXE.]],0)</f>
        <v>0</v>
      </c>
      <c r="N3040" t="str">
        <f>FIXED(Tabla1[[#This Row],[IVA]],0)</f>
        <v>0</v>
      </c>
      <c r="O3040" t="str">
        <f>FIXED(Tabla1[[#This Row],[ISR RET]],0)</f>
        <v>0</v>
      </c>
      <c r="P3040" t="str">
        <f>FIXED(Tabla1[[#This Row],[IVA RET]],0)</f>
        <v>0</v>
      </c>
      <c r="R3040" s="35">
        <f>Tabla1[[#This Row],[TASA 16]]*16%</f>
        <v>0</v>
      </c>
    </row>
    <row r="3041" spans="2:20" x14ac:dyDescent="0.25">
      <c r="B3041" t="str">
        <f>'[1]210 Y RFC'!A3041</f>
        <v>HEVJ741220DR5</v>
      </c>
      <c r="C3041" t="str">
        <f>'[1]210 Y RFC'!B3041</f>
        <v>210-3038</v>
      </c>
      <c r="D3041" t="str">
        <f>'[1]210 Y RFC'!C3041</f>
        <v>HERNANDEZ VAZQUEZ JOSE DE JESUS</v>
      </c>
      <c r="E3041" s="28">
        <f>SUMIFS(Tabla16[TASA 16],Tabla16[NUM],Tabla1[[#This Row],[CODIGO]])</f>
        <v>0</v>
      </c>
      <c r="F3041" s="28">
        <f>SUMIFS(Tabla16[TASA 0%],Tabla16[NUM],Tabla1[[#This Row],[CODIGO]])</f>
        <v>0</v>
      </c>
      <c r="G3041" s="28">
        <f>SUMIFS(Tabla16[[EXENTO ]],Tabla16[NUM],Tabla1[[#This Row],[CODIGO]])</f>
        <v>0</v>
      </c>
      <c r="H3041" s="28">
        <f>SUMIFS(Tabla16[IVA],Tabla16[NUM],Tabla1[[#This Row],[CODIGO]])</f>
        <v>0</v>
      </c>
      <c r="I3041" s="28">
        <f>SUMIFS(Tabla16[ISR RET.],Tabla16[NUM],Tabla1[[#This Row],[CODIGO]])</f>
        <v>0</v>
      </c>
      <c r="J3041" s="28">
        <f>SUMIFS(Tabla16[IVA RET.],Tabla16[NUM],Tabla1[[#This Row],[CODIGO]])</f>
        <v>0</v>
      </c>
      <c r="K3041" t="str">
        <f>FIXED(Tabla1[[#This Row],[TASA 16%]],0)</f>
        <v>0</v>
      </c>
      <c r="L3041" t="str">
        <f>FIXED(Tabla1[[#This Row],[TASA 0%]],0)</f>
        <v>0</v>
      </c>
      <c r="M3041" t="str">
        <f>FIXED(Tabla1[[#This Row],[TASA EXE.]],0)</f>
        <v>0</v>
      </c>
      <c r="N3041" t="str">
        <f>FIXED(Tabla1[[#This Row],[IVA]],0)</f>
        <v>0</v>
      </c>
      <c r="O3041" t="str">
        <f>FIXED(Tabla1[[#This Row],[ISR RET]],0)</f>
        <v>0</v>
      </c>
      <c r="P3041" t="str">
        <f>FIXED(Tabla1[[#This Row],[IVA RET]],0)</f>
        <v>0</v>
      </c>
      <c r="R3041" s="35">
        <f>Tabla1[[#This Row],[TASA 16]]*16%</f>
        <v>0</v>
      </c>
      <c r="T3041" s="67"/>
    </row>
    <row r="3042" spans="2:20" x14ac:dyDescent="0.25">
      <c r="B3042" t="str">
        <f>'[1]210 Y RFC'!A3042</f>
        <v>HERM661006839</v>
      </c>
      <c r="C3042" t="str">
        <f>'[1]210 Y RFC'!B3042</f>
        <v>210-3039</v>
      </c>
      <c r="D3042" t="str">
        <f>'[1]210 Y RFC'!C3042</f>
        <v>HERNANDEZ RODRIGUEZ MARIA</v>
      </c>
      <c r="E3042" s="28">
        <f>SUMIFS(Tabla16[TASA 16],Tabla16[NUM],Tabla1[[#This Row],[CODIGO]])</f>
        <v>6400</v>
      </c>
      <c r="F3042" s="28">
        <f>SUMIFS(Tabla16[TASA 0%],Tabla16[NUM],Tabla1[[#This Row],[CODIGO]])</f>
        <v>0</v>
      </c>
      <c r="G3042" s="28">
        <f>SUMIFS(Tabla16[[EXENTO ]],Tabla16[NUM],Tabla1[[#This Row],[CODIGO]])</f>
        <v>0</v>
      </c>
      <c r="H3042" s="28">
        <f>SUMIFS(Tabla16[IVA],Tabla16[NUM],Tabla1[[#This Row],[CODIGO]])</f>
        <v>1024</v>
      </c>
      <c r="I3042" s="28">
        <f>SUMIFS(Tabla16[ISR RET.],Tabla16[NUM],Tabla1[[#This Row],[CODIGO]])</f>
        <v>0</v>
      </c>
      <c r="J3042" s="28">
        <f>SUMIFS(Tabla16[IVA RET.],Tabla16[NUM],Tabla1[[#This Row],[CODIGO]])</f>
        <v>0</v>
      </c>
      <c r="K3042" t="str">
        <f>FIXED(Tabla1[[#This Row],[TASA 16%]],0)</f>
        <v>6,400</v>
      </c>
      <c r="L3042" t="str">
        <f>FIXED(Tabla1[[#This Row],[TASA 0%]],0)</f>
        <v>0</v>
      </c>
      <c r="M3042" t="str">
        <f>FIXED(Tabla1[[#This Row],[TASA EXE.]],0)</f>
        <v>0</v>
      </c>
      <c r="N3042" t="str">
        <f>FIXED(Tabla1[[#This Row],[IVA]],0)</f>
        <v>1,024</v>
      </c>
      <c r="O3042" t="str">
        <f>FIXED(Tabla1[[#This Row],[ISR RET]],0)</f>
        <v>0</v>
      </c>
      <c r="P3042" t="str">
        <f>FIXED(Tabla1[[#This Row],[IVA RET]],0)</f>
        <v>0</v>
      </c>
      <c r="R3042" s="35">
        <f>Tabla1[[#This Row],[TASA 16]]*16%</f>
        <v>1024</v>
      </c>
    </row>
    <row r="3043" spans="2:20" x14ac:dyDescent="0.25">
      <c r="B3043" t="str">
        <f>'[1]210 Y RFC'!A3043</f>
        <v>RORO880523N57</v>
      </c>
      <c r="C3043" t="str">
        <f>'[1]210 Y RFC'!B3043</f>
        <v>210-3040</v>
      </c>
      <c r="D3043" t="str">
        <f>'[1]210 Y RFC'!C3043</f>
        <v>ROMERO RODRIGUEZ OSCAR RENE</v>
      </c>
      <c r="E3043" s="28">
        <f>SUMIFS(Tabla16[TASA 16],Tabla16[NUM],Tabla1[[#This Row],[CODIGO]])</f>
        <v>0</v>
      </c>
      <c r="F3043" s="28">
        <f>SUMIFS(Tabla16[TASA 0%],Tabla16[NUM],Tabla1[[#This Row],[CODIGO]])</f>
        <v>0</v>
      </c>
      <c r="G3043" s="28">
        <f>SUMIFS(Tabla16[[EXENTO ]],Tabla16[NUM],Tabla1[[#This Row],[CODIGO]])</f>
        <v>0</v>
      </c>
      <c r="H3043" s="28">
        <f>SUMIFS(Tabla16[IVA],Tabla16[NUM],Tabla1[[#This Row],[CODIGO]])</f>
        <v>0</v>
      </c>
      <c r="I3043" s="28">
        <f>SUMIFS(Tabla16[ISR RET.],Tabla16[NUM],Tabla1[[#This Row],[CODIGO]])</f>
        <v>0</v>
      </c>
      <c r="J3043" s="28">
        <f>SUMIFS(Tabla16[IVA RET.],Tabla16[NUM],Tabla1[[#This Row],[CODIGO]])</f>
        <v>0</v>
      </c>
      <c r="K3043" t="str">
        <f>FIXED(Tabla1[[#This Row],[TASA 16%]],0)</f>
        <v>0</v>
      </c>
      <c r="L3043" t="str">
        <f>FIXED(Tabla1[[#This Row],[TASA 0%]],0)</f>
        <v>0</v>
      </c>
      <c r="M3043" t="str">
        <f>FIXED(Tabla1[[#This Row],[TASA EXE.]],0)</f>
        <v>0</v>
      </c>
      <c r="N3043" t="str">
        <f>FIXED(Tabla1[[#This Row],[IVA]],0)</f>
        <v>0</v>
      </c>
      <c r="O3043" t="str">
        <f>FIXED(Tabla1[[#This Row],[ISR RET]],0)</f>
        <v>0</v>
      </c>
      <c r="P3043" t="str">
        <f>FIXED(Tabla1[[#This Row],[IVA RET]],0)</f>
        <v>0</v>
      </c>
      <c r="R3043" s="35">
        <f>Tabla1[[#This Row],[TASA 16]]*16%</f>
        <v>0</v>
      </c>
      <c r="T3043" s="67"/>
    </row>
    <row r="3044" spans="2:20" x14ac:dyDescent="0.25">
      <c r="B3044" t="str">
        <f>'[1]210 Y RFC'!A3044</f>
        <v>TFP1510191E3</v>
      </c>
      <c r="C3044" t="str">
        <f>'[1]210 Y RFC'!B3044</f>
        <v>210-3041</v>
      </c>
      <c r="D3044" t="str">
        <f>'[1]210 Y RFC'!C3044</f>
        <v>TAXES AND FINANCES PLANNERS SC</v>
      </c>
      <c r="E3044" s="28">
        <f>SUMIFS(Tabla16[TASA 16],Tabla16[NUM],Tabla1[[#This Row],[CODIGO]])</f>
        <v>103820.5</v>
      </c>
      <c r="F3044" s="28">
        <f>SUMIFS(Tabla16[TASA 0%],Tabla16[NUM],Tabla1[[#This Row],[CODIGO]])</f>
        <v>2.0000000002255547E-2</v>
      </c>
      <c r="G3044" s="28">
        <f>SUMIFS(Tabla16[[EXENTO ]],Tabla16[NUM],Tabla1[[#This Row],[CODIGO]])</f>
        <v>0</v>
      </c>
      <c r="H3044" s="28">
        <f>SUMIFS(Tabla16[IVA],Tabla16[NUM],Tabla1[[#This Row],[CODIGO]])</f>
        <v>16611.28</v>
      </c>
      <c r="I3044" s="28">
        <f>SUMIFS(Tabla16[ISR RET.],Tabla16[NUM],Tabla1[[#This Row],[CODIGO]])</f>
        <v>0</v>
      </c>
      <c r="J3044" s="28">
        <f>SUMIFS(Tabla16[IVA RET.],Tabla16[NUM],Tabla1[[#This Row],[CODIGO]])</f>
        <v>0</v>
      </c>
      <c r="K3044" t="str">
        <f>FIXED(Tabla1[[#This Row],[TASA 16%]],0)</f>
        <v>103,821</v>
      </c>
      <c r="L3044" t="str">
        <f>FIXED(Tabla1[[#This Row],[TASA 0%]],0)</f>
        <v>0</v>
      </c>
      <c r="M3044" t="str">
        <f>FIXED(Tabla1[[#This Row],[TASA EXE.]],0)</f>
        <v>0</v>
      </c>
      <c r="N3044" t="str">
        <f>FIXED(Tabla1[[#This Row],[IVA]],0)</f>
        <v>16,611</v>
      </c>
      <c r="O3044" t="str">
        <f>FIXED(Tabla1[[#This Row],[ISR RET]],0)</f>
        <v>0</v>
      </c>
      <c r="P3044" t="str">
        <f>FIXED(Tabla1[[#This Row],[IVA RET]],0)</f>
        <v>0</v>
      </c>
      <c r="R3044" s="35">
        <f>Tabla1[[#This Row],[TASA 16]]*16%</f>
        <v>16611.36</v>
      </c>
    </row>
    <row r="3045" spans="2:20" x14ac:dyDescent="0.25">
      <c r="B3045" t="str">
        <f>'[1]210 Y RFC'!A3045</f>
        <v>TOV220403575</v>
      </c>
      <c r="C3045" t="str">
        <f>'[1]210 Y RFC'!B3045</f>
        <v>210-3042</v>
      </c>
      <c r="D3045" t="str">
        <f>'[1]210 Y RFC'!C3045</f>
        <v>TOVIK</v>
      </c>
      <c r="E3045" s="28">
        <f>SUMIFS(Tabla16[TASA 16],Tabla16[NUM],Tabla1[[#This Row],[CODIGO]])</f>
        <v>0</v>
      </c>
      <c r="F3045" s="28">
        <f>SUMIFS(Tabla16[TASA 0%],Tabla16[NUM],Tabla1[[#This Row],[CODIGO]])</f>
        <v>0</v>
      </c>
      <c r="G3045" s="28">
        <f>SUMIFS(Tabla16[[EXENTO ]],Tabla16[NUM],Tabla1[[#This Row],[CODIGO]])</f>
        <v>0</v>
      </c>
      <c r="H3045" s="28">
        <f>SUMIFS(Tabla16[IVA],Tabla16[NUM],Tabla1[[#This Row],[CODIGO]])</f>
        <v>0</v>
      </c>
      <c r="I3045" s="28">
        <f>SUMIFS(Tabla16[ISR RET.],Tabla16[NUM],Tabla1[[#This Row],[CODIGO]])</f>
        <v>0</v>
      </c>
      <c r="J3045" s="28">
        <f>SUMIFS(Tabla16[IVA RET.],Tabla16[NUM],Tabla1[[#This Row],[CODIGO]])</f>
        <v>0</v>
      </c>
      <c r="K3045" t="str">
        <f>FIXED(Tabla1[[#This Row],[TASA 16%]],0)</f>
        <v>0</v>
      </c>
      <c r="L3045" t="str">
        <f>FIXED(Tabla1[[#This Row],[TASA 0%]],0)</f>
        <v>0</v>
      </c>
      <c r="M3045" t="str">
        <f>FIXED(Tabla1[[#This Row],[TASA EXE.]],0)</f>
        <v>0</v>
      </c>
      <c r="N3045" t="str">
        <f>FIXED(Tabla1[[#This Row],[IVA]],0)</f>
        <v>0</v>
      </c>
      <c r="O3045" t="str">
        <f>FIXED(Tabla1[[#This Row],[ISR RET]],0)</f>
        <v>0</v>
      </c>
      <c r="P3045" t="str">
        <f>FIXED(Tabla1[[#This Row],[IVA RET]],0)</f>
        <v>0</v>
      </c>
      <c r="R3045" s="35">
        <f>Tabla1[[#This Row],[TASA 16]]*16%</f>
        <v>0</v>
      </c>
    </row>
    <row r="3046" spans="2:20" x14ac:dyDescent="0.25">
      <c r="B3046" t="str">
        <f>'[1]210 Y RFC'!A3046</f>
        <v>TME120322EQ6</v>
      </c>
      <c r="C3046" t="str">
        <f>'[1]210 Y RFC'!B3046</f>
        <v>210-3043</v>
      </c>
      <c r="D3046" t="str">
        <f>'[1]210 Y RFC'!C3046</f>
        <v>TIENDA MERCADAZO SA DE CV</v>
      </c>
      <c r="E3046" s="28">
        <f>SUMIFS(Tabla16[TASA 16],Tabla16[NUM],Tabla1[[#This Row],[CODIGO]])</f>
        <v>0</v>
      </c>
      <c r="F3046" s="28">
        <f>SUMIFS(Tabla16[TASA 0%],Tabla16[NUM],Tabla1[[#This Row],[CODIGO]])</f>
        <v>0</v>
      </c>
      <c r="G3046" s="28">
        <f>SUMIFS(Tabla16[[EXENTO ]],Tabla16[NUM],Tabla1[[#This Row],[CODIGO]])</f>
        <v>0</v>
      </c>
      <c r="H3046" s="28">
        <f>SUMIFS(Tabla16[IVA],Tabla16[NUM],Tabla1[[#This Row],[CODIGO]])</f>
        <v>0</v>
      </c>
      <c r="I3046" s="28">
        <f>SUMIFS(Tabla16[ISR RET.],Tabla16[NUM],Tabla1[[#This Row],[CODIGO]])</f>
        <v>0</v>
      </c>
      <c r="J3046" s="28">
        <f>SUMIFS(Tabla16[IVA RET.],Tabla16[NUM],Tabla1[[#This Row],[CODIGO]])</f>
        <v>0</v>
      </c>
      <c r="K3046" t="str">
        <f>FIXED(Tabla1[[#This Row],[TASA 16%]],0)</f>
        <v>0</v>
      </c>
      <c r="L3046" t="str">
        <f>FIXED(Tabla1[[#This Row],[TASA 0%]],0)</f>
        <v>0</v>
      </c>
      <c r="M3046" t="str">
        <f>FIXED(Tabla1[[#This Row],[TASA EXE.]],0)</f>
        <v>0</v>
      </c>
      <c r="N3046" t="str">
        <f>FIXED(Tabla1[[#This Row],[IVA]],0)</f>
        <v>0</v>
      </c>
      <c r="O3046" t="str">
        <f>FIXED(Tabla1[[#This Row],[ISR RET]],0)</f>
        <v>0</v>
      </c>
      <c r="P3046" t="str">
        <f>FIXED(Tabla1[[#This Row],[IVA RET]],0)</f>
        <v>0</v>
      </c>
      <c r="R3046" s="35">
        <f>Tabla1[[#This Row],[TASA 16]]*16%</f>
        <v>0</v>
      </c>
    </row>
    <row r="3047" spans="2:20" x14ac:dyDescent="0.25">
      <c r="B3047" t="str">
        <f>'[1]210 Y RFC'!A3047</f>
        <v>NUDC921106HT9</v>
      </c>
      <c r="C3047" t="str">
        <f>'[1]210 Y RFC'!B3047</f>
        <v>210-3044</v>
      </c>
      <c r="D3047" t="str">
        <f>'[1]210 Y RFC'!C3047</f>
        <v>NUÑO DIAZ CHRISTIAN ALFONSO</v>
      </c>
      <c r="E3047" s="28">
        <f>SUMIFS(Tabla16[TASA 16],Tabla16[NUM],Tabla1[[#This Row],[CODIGO]])</f>
        <v>0</v>
      </c>
      <c r="F3047" s="28">
        <f>SUMIFS(Tabla16[TASA 0%],Tabla16[NUM],Tabla1[[#This Row],[CODIGO]])</f>
        <v>66378.429999999993</v>
      </c>
      <c r="G3047" s="28">
        <f>SUMIFS(Tabla16[[EXENTO ]],Tabla16[NUM],Tabla1[[#This Row],[CODIGO]])</f>
        <v>4223.2299999999996</v>
      </c>
      <c r="H3047" s="28">
        <f>SUMIFS(Tabla16[IVA],Tabla16[NUM],Tabla1[[#This Row],[CODIGO]])</f>
        <v>0</v>
      </c>
      <c r="I3047" s="28">
        <f>SUMIFS(Tabla16[ISR RET.],Tabla16[NUM],Tabla1[[#This Row],[CODIGO]])</f>
        <v>0</v>
      </c>
      <c r="J3047" s="28">
        <f>SUMIFS(Tabla16[IVA RET.],Tabla16[NUM],Tabla1[[#This Row],[CODIGO]])</f>
        <v>0</v>
      </c>
      <c r="K3047" t="str">
        <f>FIXED(Tabla1[[#This Row],[TASA 16%]],0)</f>
        <v>0</v>
      </c>
      <c r="L3047" t="str">
        <f>FIXED(Tabla1[[#This Row],[TASA 0%]],0)</f>
        <v>66,378</v>
      </c>
      <c r="M3047" t="str">
        <f>FIXED(Tabla1[[#This Row],[TASA EXE.]],0)</f>
        <v>4,223</v>
      </c>
      <c r="N3047" t="str">
        <f>FIXED(Tabla1[[#This Row],[IVA]],0)</f>
        <v>0</v>
      </c>
      <c r="O3047" t="str">
        <f>FIXED(Tabla1[[#This Row],[ISR RET]],0)</f>
        <v>0</v>
      </c>
      <c r="P3047" t="str">
        <f>FIXED(Tabla1[[#This Row],[IVA RET]],0)</f>
        <v>0</v>
      </c>
      <c r="R3047" s="35">
        <f>Tabla1[[#This Row],[TASA 16]]*16%</f>
        <v>0</v>
      </c>
      <c r="T3047" s="67"/>
    </row>
    <row r="3048" spans="2:20" x14ac:dyDescent="0.25">
      <c r="B3048" t="str">
        <f>'[1]210 Y RFC'!A3048</f>
        <v>BAAS6712263D8</v>
      </c>
      <c r="C3048" t="str">
        <f>'[1]210 Y RFC'!B3048</f>
        <v>210-3045</v>
      </c>
      <c r="D3048" t="str">
        <f>'[1]210 Y RFC'!C3048</f>
        <v>BARBA DE ALBA SALVADOR</v>
      </c>
      <c r="E3048" s="28">
        <f>SUMIFS(Tabla16[TASA 16],Tabla16[NUM],Tabla1[[#This Row],[CODIGO]])</f>
        <v>0</v>
      </c>
      <c r="F3048" s="28">
        <f>SUMIFS(Tabla16[TASA 0%],Tabla16[NUM],Tabla1[[#This Row],[CODIGO]])</f>
        <v>0</v>
      </c>
      <c r="G3048" s="28">
        <f>SUMIFS(Tabla16[[EXENTO ]],Tabla16[NUM],Tabla1[[#This Row],[CODIGO]])</f>
        <v>0</v>
      </c>
      <c r="H3048" s="28">
        <f>SUMIFS(Tabla16[IVA],Tabla16[NUM],Tabla1[[#This Row],[CODIGO]])</f>
        <v>0</v>
      </c>
      <c r="I3048" s="28">
        <f>SUMIFS(Tabla16[ISR RET.],Tabla16[NUM],Tabla1[[#This Row],[CODIGO]])</f>
        <v>0</v>
      </c>
      <c r="J3048" s="28">
        <f>SUMIFS(Tabla16[IVA RET.],Tabla16[NUM],Tabla1[[#This Row],[CODIGO]])</f>
        <v>0</v>
      </c>
      <c r="K3048" t="str">
        <f>FIXED(Tabla1[[#This Row],[TASA 16%]],0)</f>
        <v>0</v>
      </c>
      <c r="L3048" t="str">
        <f>FIXED(Tabla1[[#This Row],[TASA 0%]],0)</f>
        <v>0</v>
      </c>
      <c r="M3048" t="str">
        <f>FIXED(Tabla1[[#This Row],[TASA EXE.]],0)</f>
        <v>0</v>
      </c>
      <c r="N3048" t="str">
        <f>FIXED(Tabla1[[#This Row],[IVA]],0)</f>
        <v>0</v>
      </c>
      <c r="O3048" t="str">
        <f>FIXED(Tabla1[[#This Row],[ISR RET]],0)</f>
        <v>0</v>
      </c>
      <c r="P3048" t="str">
        <f>FIXED(Tabla1[[#This Row],[IVA RET]],0)</f>
        <v>0</v>
      </c>
      <c r="R3048" s="35">
        <f>Tabla1[[#This Row],[TASA 16]]*16%</f>
        <v>0</v>
      </c>
    </row>
    <row r="3049" spans="2:20" x14ac:dyDescent="0.25">
      <c r="B3049" t="str">
        <f>'[1]210 Y RFC'!A3049</f>
        <v>FRO140221Q67</v>
      </c>
      <c r="C3049" t="str">
        <f>'[1]210 Y RFC'!B3049</f>
        <v>210-3046</v>
      </c>
      <c r="D3049" t="str">
        <f>'[1]210 Y RFC'!C3049</f>
        <v>FORRAJES EL ROBLE S DE PR DE RL DE CV</v>
      </c>
      <c r="E3049" s="28">
        <f>SUMIFS(Tabla16[TASA 16],Tabla16[NUM],Tabla1[[#This Row],[CODIGO]])</f>
        <v>0</v>
      </c>
      <c r="F3049" s="28">
        <f>SUMIFS(Tabla16[TASA 0%],Tabla16[NUM],Tabla1[[#This Row],[CODIGO]])</f>
        <v>0</v>
      </c>
      <c r="G3049" s="28">
        <f>SUMIFS(Tabla16[[EXENTO ]],Tabla16[NUM],Tabla1[[#This Row],[CODIGO]])</f>
        <v>0</v>
      </c>
      <c r="H3049" s="28">
        <f>SUMIFS(Tabla16[IVA],Tabla16[NUM],Tabla1[[#This Row],[CODIGO]])</f>
        <v>0</v>
      </c>
      <c r="I3049" s="28">
        <f>SUMIFS(Tabla16[ISR RET.],Tabla16[NUM],Tabla1[[#This Row],[CODIGO]])</f>
        <v>0</v>
      </c>
      <c r="J3049" s="28">
        <f>SUMIFS(Tabla16[IVA RET.],Tabla16[NUM],Tabla1[[#This Row],[CODIGO]])</f>
        <v>0</v>
      </c>
      <c r="K3049" t="str">
        <f>FIXED(Tabla1[[#This Row],[TASA 16%]],0)</f>
        <v>0</v>
      </c>
      <c r="L3049" t="str">
        <f>FIXED(Tabla1[[#This Row],[TASA 0%]],0)</f>
        <v>0</v>
      </c>
      <c r="M3049" t="str">
        <f>FIXED(Tabla1[[#This Row],[TASA EXE.]],0)</f>
        <v>0</v>
      </c>
      <c r="N3049" t="str">
        <f>FIXED(Tabla1[[#This Row],[IVA]],0)</f>
        <v>0</v>
      </c>
      <c r="O3049" t="str">
        <f>FIXED(Tabla1[[#This Row],[ISR RET]],0)</f>
        <v>0</v>
      </c>
      <c r="P3049" t="str">
        <f>FIXED(Tabla1[[#This Row],[IVA RET]],0)</f>
        <v>0</v>
      </c>
      <c r="R3049" s="35">
        <f>Tabla1[[#This Row],[TASA 16]]*16%</f>
        <v>0</v>
      </c>
    </row>
    <row r="3050" spans="2:20" x14ac:dyDescent="0.25">
      <c r="B3050" t="str">
        <f>'[1]210 Y RFC'!A3050</f>
        <v>AIBB810226B44</v>
      </c>
      <c r="C3050" t="str">
        <f>'[1]210 Y RFC'!B3050</f>
        <v>210-3047</v>
      </c>
      <c r="D3050" t="str">
        <f>'[1]210 Y RFC'!C3050</f>
        <v>AVILA BAÑUELOS BRENDA JACQUELINE</v>
      </c>
      <c r="E3050" s="28">
        <f>SUMIFS(Tabla16[TASA 16],Tabla16[NUM],Tabla1[[#This Row],[CODIGO]])</f>
        <v>0</v>
      </c>
      <c r="F3050" s="28">
        <f>SUMIFS(Tabla16[TASA 0%],Tabla16[NUM],Tabla1[[#This Row],[CODIGO]])</f>
        <v>0</v>
      </c>
      <c r="G3050" s="28">
        <f>SUMIFS(Tabla16[[EXENTO ]],Tabla16[NUM],Tabla1[[#This Row],[CODIGO]])</f>
        <v>0</v>
      </c>
      <c r="H3050" s="28">
        <f>SUMIFS(Tabla16[IVA],Tabla16[NUM],Tabla1[[#This Row],[CODIGO]])</f>
        <v>0</v>
      </c>
      <c r="I3050" s="28">
        <f>SUMIFS(Tabla16[ISR RET.],Tabla16[NUM],Tabla1[[#This Row],[CODIGO]])</f>
        <v>0</v>
      </c>
      <c r="J3050" s="28">
        <f>SUMIFS(Tabla16[IVA RET.],Tabla16[NUM],Tabla1[[#This Row],[CODIGO]])</f>
        <v>0</v>
      </c>
      <c r="K3050" t="str">
        <f>FIXED(Tabla1[[#This Row],[TASA 16%]],0)</f>
        <v>0</v>
      </c>
      <c r="L3050" t="str">
        <f>FIXED(Tabla1[[#This Row],[TASA 0%]],0)</f>
        <v>0</v>
      </c>
      <c r="M3050" t="str">
        <f>FIXED(Tabla1[[#This Row],[TASA EXE.]],0)</f>
        <v>0</v>
      </c>
      <c r="N3050" t="str">
        <f>FIXED(Tabla1[[#This Row],[IVA]],0)</f>
        <v>0</v>
      </c>
      <c r="O3050" t="str">
        <f>FIXED(Tabla1[[#This Row],[ISR RET]],0)</f>
        <v>0</v>
      </c>
      <c r="P3050" t="str">
        <f>FIXED(Tabla1[[#This Row],[IVA RET]],0)</f>
        <v>0</v>
      </c>
      <c r="R3050" s="35">
        <f>Tabla1[[#This Row],[TASA 16]]*16%</f>
        <v>0</v>
      </c>
    </row>
    <row r="3051" spans="2:20" x14ac:dyDescent="0.25">
      <c r="B3051" t="str">
        <f>'[1]210 Y RFC'!A3051</f>
        <v>EOEJ640913554</v>
      </c>
      <c r="C3051" t="str">
        <f>'[1]210 Y RFC'!B3051</f>
        <v>210-3048</v>
      </c>
      <c r="D3051" t="str">
        <f>'[1]210 Y RFC'!C3051</f>
        <v>ESCOBEDO ESCOTO JORGE</v>
      </c>
      <c r="E3051" s="28">
        <f>SUMIFS(Tabla16[TASA 16],Tabla16[NUM],Tabla1[[#This Row],[CODIGO]])</f>
        <v>0</v>
      </c>
      <c r="F3051" s="28">
        <f>SUMIFS(Tabla16[TASA 0%],Tabla16[NUM],Tabla1[[#This Row],[CODIGO]])</f>
        <v>0</v>
      </c>
      <c r="G3051" s="28">
        <f>SUMIFS(Tabla16[[EXENTO ]],Tabla16[NUM],Tabla1[[#This Row],[CODIGO]])</f>
        <v>0</v>
      </c>
      <c r="H3051" s="28">
        <f>SUMIFS(Tabla16[IVA],Tabla16[NUM],Tabla1[[#This Row],[CODIGO]])</f>
        <v>0</v>
      </c>
      <c r="I3051" s="28">
        <f>SUMIFS(Tabla16[ISR RET.],Tabla16[NUM],Tabla1[[#This Row],[CODIGO]])</f>
        <v>0</v>
      </c>
      <c r="J3051" s="28">
        <f>SUMIFS(Tabla16[IVA RET.],Tabla16[NUM],Tabla1[[#This Row],[CODIGO]])</f>
        <v>0</v>
      </c>
      <c r="K3051" t="str">
        <f>FIXED(Tabla1[[#This Row],[TASA 16%]],0)</f>
        <v>0</v>
      </c>
      <c r="L3051" t="str">
        <f>FIXED(Tabla1[[#This Row],[TASA 0%]],0)</f>
        <v>0</v>
      </c>
      <c r="M3051" t="str">
        <f>FIXED(Tabla1[[#This Row],[TASA EXE.]],0)</f>
        <v>0</v>
      </c>
      <c r="N3051" t="str">
        <f>FIXED(Tabla1[[#This Row],[IVA]],0)</f>
        <v>0</v>
      </c>
      <c r="O3051" t="str">
        <f>FIXED(Tabla1[[#This Row],[ISR RET]],0)</f>
        <v>0</v>
      </c>
      <c r="P3051" t="str">
        <f>FIXED(Tabla1[[#This Row],[IVA RET]],0)</f>
        <v>0</v>
      </c>
      <c r="R3051" s="35">
        <f>Tabla1[[#This Row],[TASA 16]]*16%</f>
        <v>0</v>
      </c>
    </row>
    <row r="3052" spans="2:20" x14ac:dyDescent="0.25">
      <c r="B3052" t="str">
        <f>'[1]210 Y RFC'!A3052</f>
        <v>JNG2106087W6</v>
      </c>
      <c r="C3052" t="str">
        <f>'[1]210 Y RFC'!B3052</f>
        <v>210-3049</v>
      </c>
      <c r="D3052" t="str">
        <f>'[1]210 Y RFC'!C3052</f>
        <v>JABONES NATURALES GARCIA</v>
      </c>
      <c r="E3052" s="28">
        <f>SUMIFS(Tabla16[TASA 16],Tabla16[NUM],Tabla1[[#This Row],[CODIGO]])</f>
        <v>17025.5</v>
      </c>
      <c r="F3052" s="28">
        <f>SUMIFS(Tabla16[TASA 0%],Tabla16[NUM],Tabla1[[#This Row],[CODIGO]])</f>
        <v>0</v>
      </c>
      <c r="G3052" s="28">
        <f>SUMIFS(Tabla16[[EXENTO ]],Tabla16[NUM],Tabla1[[#This Row],[CODIGO]])</f>
        <v>0</v>
      </c>
      <c r="H3052" s="28">
        <f>SUMIFS(Tabla16[IVA],Tabla16[NUM],Tabla1[[#This Row],[CODIGO]])</f>
        <v>2724.08</v>
      </c>
      <c r="I3052" s="28">
        <f>SUMIFS(Tabla16[ISR RET.],Tabla16[NUM],Tabla1[[#This Row],[CODIGO]])</f>
        <v>0</v>
      </c>
      <c r="J3052" s="28">
        <f>SUMIFS(Tabla16[IVA RET.],Tabla16[NUM],Tabla1[[#This Row],[CODIGO]])</f>
        <v>0</v>
      </c>
      <c r="K3052" t="str">
        <f>FIXED(Tabla1[[#This Row],[TASA 16%]],0)</f>
        <v>17,026</v>
      </c>
      <c r="L3052" t="str">
        <f>FIXED(Tabla1[[#This Row],[TASA 0%]],0)</f>
        <v>0</v>
      </c>
      <c r="M3052" t="str">
        <f>FIXED(Tabla1[[#This Row],[TASA EXE.]],0)</f>
        <v>0</v>
      </c>
      <c r="N3052" t="str">
        <f>FIXED(Tabla1[[#This Row],[IVA]],0)</f>
        <v>2,724</v>
      </c>
      <c r="O3052" t="str">
        <f>FIXED(Tabla1[[#This Row],[ISR RET]],0)</f>
        <v>0</v>
      </c>
      <c r="P3052" t="str">
        <f>FIXED(Tabla1[[#This Row],[IVA RET]],0)</f>
        <v>0</v>
      </c>
      <c r="R3052" s="35">
        <f>Tabla1[[#This Row],[TASA 16]]*16%</f>
        <v>2724.16</v>
      </c>
    </row>
    <row r="3053" spans="2:20" x14ac:dyDescent="0.25">
      <c r="B3053" t="str">
        <f>'[1]210 Y RFC'!A3053</f>
        <v>GUCS7803165AA</v>
      </c>
      <c r="C3053" t="str">
        <f>'[1]210 Y RFC'!B3053</f>
        <v>210-3050</v>
      </c>
      <c r="D3053" t="str">
        <f>'[1]210 Y RFC'!C3053</f>
        <v>GUERRERO COSS Y LEON SALVADOR</v>
      </c>
      <c r="E3053" s="28">
        <f>SUMIFS(Tabla16[TASA 16],Tabla16[NUM],Tabla1[[#This Row],[CODIGO]])</f>
        <v>0</v>
      </c>
      <c r="F3053" s="28">
        <f>SUMIFS(Tabla16[TASA 0%],Tabla16[NUM],Tabla1[[#This Row],[CODIGO]])</f>
        <v>0</v>
      </c>
      <c r="G3053" s="28">
        <f>SUMIFS(Tabla16[[EXENTO ]],Tabla16[NUM],Tabla1[[#This Row],[CODIGO]])</f>
        <v>0</v>
      </c>
      <c r="H3053" s="28">
        <f>SUMIFS(Tabla16[IVA],Tabla16[NUM],Tabla1[[#This Row],[CODIGO]])</f>
        <v>0</v>
      </c>
      <c r="I3053" s="28">
        <f>SUMIFS(Tabla16[ISR RET.],Tabla16[NUM],Tabla1[[#This Row],[CODIGO]])</f>
        <v>0</v>
      </c>
      <c r="J3053" s="28">
        <f>SUMIFS(Tabla16[IVA RET.],Tabla16[NUM],Tabla1[[#This Row],[CODIGO]])</f>
        <v>0</v>
      </c>
      <c r="K3053" t="str">
        <f>FIXED(Tabla1[[#This Row],[TASA 16%]],0)</f>
        <v>0</v>
      </c>
      <c r="L3053" t="str">
        <f>FIXED(Tabla1[[#This Row],[TASA 0%]],0)</f>
        <v>0</v>
      </c>
      <c r="M3053" t="str">
        <f>FIXED(Tabla1[[#This Row],[TASA EXE.]],0)</f>
        <v>0</v>
      </c>
      <c r="N3053" t="str">
        <f>FIXED(Tabla1[[#This Row],[IVA]],0)</f>
        <v>0</v>
      </c>
      <c r="O3053" t="str">
        <f>FIXED(Tabla1[[#This Row],[ISR RET]],0)</f>
        <v>0</v>
      </c>
      <c r="P3053" t="str">
        <f>FIXED(Tabla1[[#This Row],[IVA RET]],0)</f>
        <v>0</v>
      </c>
      <c r="R3053" s="35">
        <f>Tabla1[[#This Row],[TASA 16]]*16%</f>
        <v>0</v>
      </c>
    </row>
    <row r="3054" spans="2:20" x14ac:dyDescent="0.25">
      <c r="B3054" t="str">
        <f>'[1]210 Y RFC'!A3054</f>
        <v>RASA761118RT2</v>
      </c>
      <c r="C3054" t="str">
        <f>'[1]210 Y RFC'!B3054</f>
        <v>210-3051</v>
      </c>
      <c r="D3054" t="str">
        <f>'[1]210 Y RFC'!C3054</f>
        <v>RAMIREZ SANDOVAL ADRIAN</v>
      </c>
      <c r="E3054" s="28">
        <f>SUMIFS(Tabla16[TASA 16],Tabla16[NUM],Tabla1[[#This Row],[CODIGO]])</f>
        <v>0</v>
      </c>
      <c r="F3054" s="28">
        <f>SUMIFS(Tabla16[TASA 0%],Tabla16[NUM],Tabla1[[#This Row],[CODIGO]])</f>
        <v>0</v>
      </c>
      <c r="G3054" s="28">
        <f>SUMIFS(Tabla16[[EXENTO ]],Tabla16[NUM],Tabla1[[#This Row],[CODIGO]])</f>
        <v>0</v>
      </c>
      <c r="H3054" s="28">
        <f>SUMIFS(Tabla16[IVA],Tabla16[NUM],Tabla1[[#This Row],[CODIGO]])</f>
        <v>0</v>
      </c>
      <c r="I3054" s="28">
        <f>SUMIFS(Tabla16[ISR RET.],Tabla16[NUM],Tabla1[[#This Row],[CODIGO]])</f>
        <v>0</v>
      </c>
      <c r="J3054" s="28">
        <f>SUMIFS(Tabla16[IVA RET.],Tabla16[NUM],Tabla1[[#This Row],[CODIGO]])</f>
        <v>0</v>
      </c>
      <c r="K3054" t="str">
        <f>FIXED(Tabla1[[#This Row],[TASA 16%]],0)</f>
        <v>0</v>
      </c>
      <c r="L3054" t="str">
        <f>FIXED(Tabla1[[#This Row],[TASA 0%]],0)</f>
        <v>0</v>
      </c>
      <c r="M3054" t="str">
        <f>FIXED(Tabla1[[#This Row],[TASA EXE.]],0)</f>
        <v>0</v>
      </c>
      <c r="N3054" t="str">
        <f>FIXED(Tabla1[[#This Row],[IVA]],0)</f>
        <v>0</v>
      </c>
      <c r="O3054" t="str">
        <f>FIXED(Tabla1[[#This Row],[ISR RET]],0)</f>
        <v>0</v>
      </c>
      <c r="P3054" t="str">
        <f>FIXED(Tabla1[[#This Row],[IVA RET]],0)</f>
        <v>0</v>
      </c>
      <c r="R3054" s="35">
        <f>Tabla1[[#This Row],[TASA 16]]*16%</f>
        <v>0</v>
      </c>
    </row>
    <row r="3055" spans="2:20" x14ac:dyDescent="0.25">
      <c r="B3055" t="str">
        <f>'[1]210 Y RFC'!A3055</f>
        <v>VINJ681214PA0</v>
      </c>
      <c r="C3055" t="str">
        <f>'[1]210 Y RFC'!B3055</f>
        <v>210-3052</v>
      </c>
      <c r="D3055" t="str">
        <f>'[1]210 Y RFC'!C3055</f>
        <v>VILLASEÑOR NAVARRO JAIME</v>
      </c>
      <c r="E3055" s="28">
        <f>SUMIFS(Tabla16[TASA 16],Tabla16[NUM],Tabla1[[#This Row],[CODIGO]])</f>
        <v>2178.625</v>
      </c>
      <c r="F3055" s="28">
        <f>SUMIFS(Tabla16[TASA 0%],Tabla16[NUM],Tabla1[[#This Row],[CODIGO]])</f>
        <v>3.5000000000025011E-2</v>
      </c>
      <c r="G3055" s="28">
        <f>SUMIFS(Tabla16[[EXENTO ]],Tabla16[NUM],Tabla1[[#This Row],[CODIGO]])</f>
        <v>0</v>
      </c>
      <c r="H3055" s="28">
        <f>SUMIFS(Tabla16[IVA],Tabla16[NUM],Tabla1[[#This Row],[CODIGO]])</f>
        <v>348.58</v>
      </c>
      <c r="I3055" s="28">
        <f>SUMIFS(Tabla16[ISR RET.],Tabla16[NUM],Tabla1[[#This Row],[CODIGO]])</f>
        <v>-27.24</v>
      </c>
      <c r="J3055" s="28">
        <f>SUMIFS(Tabla16[IVA RET.],Tabla16[NUM],Tabla1[[#This Row],[CODIGO]])</f>
        <v>0</v>
      </c>
      <c r="K3055" t="str">
        <f>FIXED(Tabla1[[#This Row],[TASA 16%]],0)</f>
        <v>2,179</v>
      </c>
      <c r="L3055" t="str">
        <f>FIXED(Tabla1[[#This Row],[TASA 0%]],0)</f>
        <v>0</v>
      </c>
      <c r="M3055" t="str">
        <f>FIXED(Tabla1[[#This Row],[TASA EXE.]],0)</f>
        <v>0</v>
      </c>
      <c r="N3055" t="str">
        <f>FIXED(Tabla1[[#This Row],[IVA]],0)</f>
        <v>349</v>
      </c>
      <c r="O3055" t="str">
        <f>FIXED(Tabla1[[#This Row],[ISR RET]],0)</f>
        <v>-27</v>
      </c>
      <c r="P3055" t="str">
        <f>FIXED(Tabla1[[#This Row],[IVA RET]],0)</f>
        <v>0</v>
      </c>
      <c r="R3055" s="35">
        <f>Tabla1[[#This Row],[TASA 16]]*16%</f>
        <v>348.64</v>
      </c>
    </row>
    <row r="3056" spans="2:20" x14ac:dyDescent="0.25">
      <c r="B3056" t="str">
        <f>'[1]210 Y RFC'!A3056</f>
        <v>SAGS881007HU7</v>
      </c>
      <c r="C3056" t="str">
        <f>'[1]210 Y RFC'!B3056</f>
        <v>210-3053</v>
      </c>
      <c r="D3056" t="str">
        <f>'[1]210 Y RFC'!C3056</f>
        <v>SANCHEZ GUTIERREZ SILVIA SUSANA</v>
      </c>
      <c r="E3056" s="28">
        <f>SUMIFS(Tabla16[TASA 16],Tabla16[NUM],Tabla1[[#This Row],[CODIGO]])</f>
        <v>0</v>
      </c>
      <c r="F3056" s="28">
        <f>SUMIFS(Tabla16[TASA 0%],Tabla16[NUM],Tabla1[[#This Row],[CODIGO]])</f>
        <v>0</v>
      </c>
      <c r="G3056" s="28">
        <f>SUMIFS(Tabla16[[EXENTO ]],Tabla16[NUM],Tabla1[[#This Row],[CODIGO]])</f>
        <v>0</v>
      </c>
      <c r="H3056" s="28">
        <f>SUMIFS(Tabla16[IVA],Tabla16[NUM],Tabla1[[#This Row],[CODIGO]])</f>
        <v>0</v>
      </c>
      <c r="I3056" s="28">
        <f>SUMIFS(Tabla16[ISR RET.],Tabla16[NUM],Tabla1[[#This Row],[CODIGO]])</f>
        <v>0</v>
      </c>
      <c r="J3056" s="28">
        <f>SUMIFS(Tabla16[IVA RET.],Tabla16[NUM],Tabla1[[#This Row],[CODIGO]])</f>
        <v>0</v>
      </c>
      <c r="K3056" t="str">
        <f>FIXED(Tabla1[[#This Row],[TASA 16%]],0)</f>
        <v>0</v>
      </c>
      <c r="L3056" t="str">
        <f>FIXED(Tabla1[[#This Row],[TASA 0%]],0)</f>
        <v>0</v>
      </c>
      <c r="M3056" t="str">
        <f>FIXED(Tabla1[[#This Row],[TASA EXE.]],0)</f>
        <v>0</v>
      </c>
      <c r="N3056" t="str">
        <f>FIXED(Tabla1[[#This Row],[IVA]],0)</f>
        <v>0</v>
      </c>
      <c r="O3056" t="str">
        <f>FIXED(Tabla1[[#This Row],[ISR RET]],0)</f>
        <v>0</v>
      </c>
      <c r="P3056" t="str">
        <f>FIXED(Tabla1[[#This Row],[IVA RET]],0)</f>
        <v>0</v>
      </c>
      <c r="R3056" s="35">
        <f>Tabla1[[#This Row],[TASA 16]]*16%</f>
        <v>0</v>
      </c>
    </row>
    <row r="3057" spans="2:20" x14ac:dyDescent="0.25">
      <c r="B3057" t="str">
        <f>'[1]210 Y RFC'!A3057</f>
        <v>PCA080509MU4</v>
      </c>
      <c r="C3057" t="str">
        <f>'[1]210 Y RFC'!B3057</f>
        <v>210-3054</v>
      </c>
      <c r="D3057" t="str">
        <f>'[1]210 Y RFC'!C3057</f>
        <v>PORCINADOS CAFETIÑO SA DE CV</v>
      </c>
      <c r="E3057" s="28">
        <f>SUMIFS(Tabla16[TASA 16],Tabla16[NUM],Tabla1[[#This Row],[CODIGO]])</f>
        <v>7487.9999999999991</v>
      </c>
      <c r="F3057" s="28">
        <f>SUMIFS(Tabla16[TASA 0%],Tabla16[NUM],Tabla1[[#This Row],[CODIGO]])</f>
        <v>14240.519999999999</v>
      </c>
      <c r="G3057" s="28">
        <f>SUMIFS(Tabla16[[EXENTO ]],Tabla16[NUM],Tabla1[[#This Row],[CODIGO]])</f>
        <v>0</v>
      </c>
      <c r="H3057" s="28">
        <f>SUMIFS(Tabla16[IVA],Tabla16[NUM],Tabla1[[#This Row],[CODIGO]])</f>
        <v>1198.08</v>
      </c>
      <c r="I3057" s="28">
        <f>SUMIFS(Tabla16[ISR RET.],Tabla16[NUM],Tabla1[[#This Row],[CODIGO]])</f>
        <v>0</v>
      </c>
      <c r="J3057" s="28">
        <f>SUMIFS(Tabla16[IVA RET.],Tabla16[NUM],Tabla1[[#This Row],[CODIGO]])</f>
        <v>0</v>
      </c>
      <c r="K3057" t="str">
        <f>FIXED(Tabla1[[#This Row],[TASA 16%]],0)</f>
        <v>7,488</v>
      </c>
      <c r="L3057" t="str">
        <f>FIXED(Tabla1[[#This Row],[TASA 0%]],0)</f>
        <v>14,241</v>
      </c>
      <c r="M3057" t="str">
        <f>FIXED(Tabla1[[#This Row],[TASA EXE.]],0)</f>
        <v>0</v>
      </c>
      <c r="N3057" t="str">
        <f>FIXED(Tabla1[[#This Row],[IVA]],0)</f>
        <v>1,198</v>
      </c>
      <c r="O3057" t="str">
        <f>FIXED(Tabla1[[#This Row],[ISR RET]],0)</f>
        <v>0</v>
      </c>
      <c r="P3057" t="str">
        <f>FIXED(Tabla1[[#This Row],[IVA RET]],0)</f>
        <v>0</v>
      </c>
      <c r="R3057" s="35">
        <f>Tabla1[[#This Row],[TASA 16]]*16%</f>
        <v>1198.08</v>
      </c>
    </row>
    <row r="3058" spans="2:20" x14ac:dyDescent="0.25">
      <c r="B3058" t="str">
        <f>'[1]210 Y RFC'!A3058</f>
        <v>PIS830325NG3</v>
      </c>
      <c r="C3058" t="str">
        <f>'[1]210 Y RFC'!B3058</f>
        <v>210-3055</v>
      </c>
      <c r="D3058" t="str">
        <f>'[1]210 Y RFC'!C3058</f>
        <v>PRODUCTOS INFANTILES SELECTOS SA DE CV</v>
      </c>
      <c r="E3058" s="28">
        <f>SUMIFS(Tabla16[TASA 16],Tabla16[NUM],Tabla1[[#This Row],[CODIGO]])</f>
        <v>0</v>
      </c>
      <c r="F3058" s="28">
        <f>SUMIFS(Tabla16[TASA 0%],Tabla16[NUM],Tabla1[[#This Row],[CODIGO]])</f>
        <v>0</v>
      </c>
      <c r="G3058" s="28">
        <f>SUMIFS(Tabla16[[EXENTO ]],Tabla16[NUM],Tabla1[[#This Row],[CODIGO]])</f>
        <v>0</v>
      </c>
      <c r="H3058" s="28">
        <f>SUMIFS(Tabla16[IVA],Tabla16[NUM],Tabla1[[#This Row],[CODIGO]])</f>
        <v>0</v>
      </c>
      <c r="I3058" s="28">
        <f>SUMIFS(Tabla16[ISR RET.],Tabla16[NUM],Tabla1[[#This Row],[CODIGO]])</f>
        <v>0</v>
      </c>
      <c r="J3058" s="28">
        <f>SUMIFS(Tabla16[IVA RET.],Tabla16[NUM],Tabla1[[#This Row],[CODIGO]])</f>
        <v>0</v>
      </c>
      <c r="K3058" t="str">
        <f>FIXED(Tabla1[[#This Row],[TASA 16%]],0)</f>
        <v>0</v>
      </c>
      <c r="L3058" t="str">
        <f>FIXED(Tabla1[[#This Row],[TASA 0%]],0)</f>
        <v>0</v>
      </c>
      <c r="M3058" t="str">
        <f>FIXED(Tabla1[[#This Row],[TASA EXE.]],0)</f>
        <v>0</v>
      </c>
      <c r="N3058" t="str">
        <f>FIXED(Tabla1[[#This Row],[IVA]],0)</f>
        <v>0</v>
      </c>
      <c r="O3058" t="str">
        <f>FIXED(Tabla1[[#This Row],[ISR RET]],0)</f>
        <v>0</v>
      </c>
      <c r="P3058" t="str">
        <f>FIXED(Tabla1[[#This Row],[IVA RET]],0)</f>
        <v>0</v>
      </c>
      <c r="R3058" s="35">
        <f>Tabla1[[#This Row],[TASA 16]]*16%</f>
        <v>0</v>
      </c>
    </row>
    <row r="3059" spans="2:20" x14ac:dyDescent="0.25">
      <c r="B3059" t="str">
        <f>'[1]210 Y RFC'!A3059</f>
        <v>PLA1701246E9</v>
      </c>
      <c r="C3059" t="str">
        <f>'[1]210 Y RFC'!B3059</f>
        <v>210-3056</v>
      </c>
      <c r="D3059" t="str">
        <f>'[1]210 Y RFC'!C3059</f>
        <v>PLANEACION Y LOGISTICA ADMINISTRATIVA RHT SA DE CV</v>
      </c>
      <c r="E3059" s="28">
        <f>SUMIFS(Tabla16[TASA 16],Tabla16[NUM],Tabla1[[#This Row],[CODIGO]])</f>
        <v>0</v>
      </c>
      <c r="F3059" s="28">
        <f>SUMIFS(Tabla16[TASA 0%],Tabla16[NUM],Tabla1[[#This Row],[CODIGO]])</f>
        <v>0</v>
      </c>
      <c r="G3059" s="28">
        <f>SUMIFS(Tabla16[[EXENTO ]],Tabla16[NUM],Tabla1[[#This Row],[CODIGO]])</f>
        <v>0</v>
      </c>
      <c r="H3059" s="28">
        <f>SUMIFS(Tabla16[IVA],Tabla16[NUM],Tabla1[[#This Row],[CODIGO]])</f>
        <v>0</v>
      </c>
      <c r="I3059" s="28">
        <f>SUMIFS(Tabla16[ISR RET.],Tabla16[NUM],Tabla1[[#This Row],[CODIGO]])</f>
        <v>0</v>
      </c>
      <c r="J3059" s="28">
        <f>SUMIFS(Tabla16[IVA RET.],Tabla16[NUM],Tabla1[[#This Row],[CODIGO]])</f>
        <v>0</v>
      </c>
      <c r="K3059" t="str">
        <f>FIXED(Tabla1[[#This Row],[TASA 16%]],0)</f>
        <v>0</v>
      </c>
      <c r="L3059" t="str">
        <f>FIXED(Tabla1[[#This Row],[TASA 0%]],0)</f>
        <v>0</v>
      </c>
      <c r="M3059" t="str">
        <f>FIXED(Tabla1[[#This Row],[TASA EXE.]],0)</f>
        <v>0</v>
      </c>
      <c r="N3059" t="str">
        <f>FIXED(Tabla1[[#This Row],[IVA]],0)</f>
        <v>0</v>
      </c>
      <c r="O3059" t="str">
        <f>FIXED(Tabla1[[#This Row],[ISR RET]],0)</f>
        <v>0</v>
      </c>
      <c r="P3059" t="str">
        <f>FIXED(Tabla1[[#This Row],[IVA RET]],0)</f>
        <v>0</v>
      </c>
      <c r="R3059" s="35">
        <f>Tabla1[[#This Row],[TASA 16]]*16%</f>
        <v>0</v>
      </c>
    </row>
    <row r="3060" spans="2:20" x14ac:dyDescent="0.25">
      <c r="B3060" t="str">
        <f>'[1]210 Y RFC'!A3060</f>
        <v>GOHA840720MH5</v>
      </c>
      <c r="C3060" t="str">
        <f>'[1]210 Y RFC'!B3060</f>
        <v>210-3057</v>
      </c>
      <c r="D3060" t="str">
        <f>'[1]210 Y RFC'!C3060</f>
        <v>GONZALEZ HERNANDEZ ABRAHAM</v>
      </c>
      <c r="E3060" s="28">
        <f>SUMIFS(Tabla16[TASA 16],Tabla16[NUM],Tabla1[[#This Row],[CODIGO]])</f>
        <v>0</v>
      </c>
      <c r="F3060" s="28">
        <f>SUMIFS(Tabla16[TASA 0%],Tabla16[NUM],Tabla1[[#This Row],[CODIGO]])</f>
        <v>0</v>
      </c>
      <c r="G3060" s="28">
        <f>SUMIFS(Tabla16[[EXENTO ]],Tabla16[NUM],Tabla1[[#This Row],[CODIGO]])</f>
        <v>0</v>
      </c>
      <c r="H3060" s="28">
        <f>SUMIFS(Tabla16[IVA],Tabla16[NUM],Tabla1[[#This Row],[CODIGO]])</f>
        <v>0</v>
      </c>
      <c r="I3060" s="28">
        <f>SUMIFS(Tabla16[ISR RET.],Tabla16[NUM],Tabla1[[#This Row],[CODIGO]])</f>
        <v>0</v>
      </c>
      <c r="J3060" s="28">
        <f>SUMIFS(Tabla16[IVA RET.],Tabla16[NUM],Tabla1[[#This Row],[CODIGO]])</f>
        <v>0</v>
      </c>
      <c r="K3060" t="str">
        <f>FIXED(Tabla1[[#This Row],[TASA 16%]],0)</f>
        <v>0</v>
      </c>
      <c r="L3060" t="str">
        <f>FIXED(Tabla1[[#This Row],[TASA 0%]],0)</f>
        <v>0</v>
      </c>
      <c r="M3060" t="str">
        <f>FIXED(Tabla1[[#This Row],[TASA EXE.]],0)</f>
        <v>0</v>
      </c>
      <c r="N3060" t="str">
        <f>FIXED(Tabla1[[#This Row],[IVA]],0)</f>
        <v>0</v>
      </c>
      <c r="O3060" t="str">
        <f>FIXED(Tabla1[[#This Row],[ISR RET]],0)</f>
        <v>0</v>
      </c>
      <c r="P3060" t="str">
        <f>FIXED(Tabla1[[#This Row],[IVA RET]],0)</f>
        <v>0</v>
      </c>
      <c r="R3060" s="35">
        <f>Tabla1[[#This Row],[TASA 16]]*16%</f>
        <v>0</v>
      </c>
    </row>
    <row r="3061" spans="2:20" x14ac:dyDescent="0.25">
      <c r="B3061" t="str">
        <f>'[1]210 Y RFC'!A3061</f>
        <v>SESL930716AR6</v>
      </c>
      <c r="C3061" t="str">
        <f>'[1]210 Y RFC'!B3061</f>
        <v>210-3058</v>
      </c>
      <c r="D3061" t="str">
        <f>'[1]210 Y RFC'!C3061</f>
        <v>SERNA DE SANTOS LUIS GERARDO</v>
      </c>
      <c r="E3061" s="28">
        <f>SUMIFS(Tabla16[TASA 16],Tabla16[NUM],Tabla1[[#This Row],[CODIGO]])</f>
        <v>0</v>
      </c>
      <c r="F3061" s="28">
        <f>SUMIFS(Tabla16[TASA 0%],Tabla16[NUM],Tabla1[[#This Row],[CODIGO]])</f>
        <v>0</v>
      </c>
      <c r="G3061" s="28">
        <f>SUMIFS(Tabla16[[EXENTO ]],Tabla16[NUM],Tabla1[[#This Row],[CODIGO]])</f>
        <v>0</v>
      </c>
      <c r="H3061" s="28">
        <f>SUMIFS(Tabla16[IVA],Tabla16[NUM],Tabla1[[#This Row],[CODIGO]])</f>
        <v>0</v>
      </c>
      <c r="I3061" s="28">
        <f>SUMIFS(Tabla16[ISR RET.],Tabla16[NUM],Tabla1[[#This Row],[CODIGO]])</f>
        <v>0</v>
      </c>
      <c r="J3061" s="28">
        <f>SUMIFS(Tabla16[IVA RET.],Tabla16[NUM],Tabla1[[#This Row],[CODIGO]])</f>
        <v>0</v>
      </c>
      <c r="K3061" t="str">
        <f>FIXED(Tabla1[[#This Row],[TASA 16%]],0)</f>
        <v>0</v>
      </c>
      <c r="L3061" t="str">
        <f>FIXED(Tabla1[[#This Row],[TASA 0%]],0)</f>
        <v>0</v>
      </c>
      <c r="M3061" t="str">
        <f>FIXED(Tabla1[[#This Row],[TASA EXE.]],0)</f>
        <v>0</v>
      </c>
      <c r="N3061" t="str">
        <f>FIXED(Tabla1[[#This Row],[IVA]],0)</f>
        <v>0</v>
      </c>
      <c r="O3061" t="str">
        <f>FIXED(Tabla1[[#This Row],[ISR RET]],0)</f>
        <v>0</v>
      </c>
      <c r="P3061" t="str">
        <f>FIXED(Tabla1[[#This Row],[IVA RET]],0)</f>
        <v>0</v>
      </c>
      <c r="R3061" s="35">
        <f>Tabla1[[#This Row],[TASA 16]]*16%</f>
        <v>0</v>
      </c>
      <c r="T3061" s="67"/>
    </row>
    <row r="3062" spans="2:20" x14ac:dyDescent="0.25">
      <c r="B3062" t="str">
        <f>'[1]210 Y RFC'!A3062</f>
        <v>MAGA030418526</v>
      </c>
      <c r="C3062" t="str">
        <f>'[1]210 Y RFC'!B3062</f>
        <v>210-3059</v>
      </c>
      <c r="D3062" t="str">
        <f>'[1]210 Y RFC'!C3062</f>
        <v>MARTIN GONZALEZ ABRAHAM</v>
      </c>
      <c r="E3062" s="28">
        <f>SUMIFS(Tabla16[TASA 16],Tabla16[NUM],Tabla1[[#This Row],[CODIGO]])</f>
        <v>143790.875</v>
      </c>
      <c r="F3062" s="28">
        <f>SUMIFS(Tabla16[TASA 0%],Tabla16[NUM],Tabla1[[#This Row],[CODIGO]])</f>
        <v>-2.5000000001455192E-2</v>
      </c>
      <c r="G3062" s="28">
        <f>SUMIFS(Tabla16[[EXENTO ]],Tabla16[NUM],Tabla1[[#This Row],[CODIGO]])</f>
        <v>0</v>
      </c>
      <c r="H3062" s="28">
        <f>SUMIFS(Tabla16[IVA],Tabla16[NUM],Tabla1[[#This Row],[CODIGO]])</f>
        <v>23006.54</v>
      </c>
      <c r="I3062" s="28">
        <f>SUMIFS(Tabla16[ISR RET.],Tabla16[NUM],Tabla1[[#This Row],[CODIGO]])</f>
        <v>-1797.39</v>
      </c>
      <c r="J3062" s="28">
        <f>SUMIFS(Tabla16[IVA RET.],Tabla16[NUM],Tabla1[[#This Row],[CODIGO]])</f>
        <v>0</v>
      </c>
      <c r="K3062" t="str">
        <f>FIXED(Tabla1[[#This Row],[TASA 16%]],0)</f>
        <v>143,791</v>
      </c>
      <c r="L3062" t="str">
        <f>FIXED(Tabla1[[#This Row],[TASA 0%]],0)</f>
        <v>0</v>
      </c>
      <c r="M3062" t="str">
        <f>FIXED(Tabla1[[#This Row],[TASA EXE.]],0)</f>
        <v>0</v>
      </c>
      <c r="N3062" t="str">
        <f>FIXED(Tabla1[[#This Row],[IVA]],0)</f>
        <v>23,007</v>
      </c>
      <c r="O3062" t="str">
        <f>FIXED(Tabla1[[#This Row],[ISR RET]],0)</f>
        <v>-1,797</v>
      </c>
      <c r="P3062" t="str">
        <f>FIXED(Tabla1[[#This Row],[IVA RET]],0)</f>
        <v>0</v>
      </c>
      <c r="R3062" s="35">
        <f>Tabla1[[#This Row],[TASA 16]]*16%</f>
        <v>23006.560000000001</v>
      </c>
    </row>
    <row r="3063" spans="2:20" x14ac:dyDescent="0.25">
      <c r="B3063" t="str">
        <f>'[1]210 Y RFC'!A3063</f>
        <v>GOAA7103076V7</v>
      </c>
      <c r="C3063" t="str">
        <f>'[1]210 Y RFC'!B3063</f>
        <v>210-3060</v>
      </c>
      <c r="D3063" t="str">
        <f>'[1]210 Y RFC'!C3063</f>
        <v>GONZALEZ ACEVES ANA LORENA</v>
      </c>
      <c r="E3063" s="28">
        <f>SUMIFS(Tabla16[TASA 16],Tabla16[NUM],Tabla1[[#This Row],[CODIGO]])</f>
        <v>0</v>
      </c>
      <c r="F3063" s="28">
        <f>SUMIFS(Tabla16[TASA 0%],Tabla16[NUM],Tabla1[[#This Row],[CODIGO]])</f>
        <v>0</v>
      </c>
      <c r="G3063" s="28">
        <f>SUMIFS(Tabla16[[EXENTO ]],Tabla16[NUM],Tabla1[[#This Row],[CODIGO]])</f>
        <v>0</v>
      </c>
      <c r="H3063" s="28">
        <f>SUMIFS(Tabla16[IVA],Tabla16[NUM],Tabla1[[#This Row],[CODIGO]])</f>
        <v>0</v>
      </c>
      <c r="I3063" s="28">
        <f>SUMIFS(Tabla16[ISR RET.],Tabla16[NUM],Tabla1[[#This Row],[CODIGO]])</f>
        <v>0</v>
      </c>
      <c r="J3063" s="28">
        <f>SUMIFS(Tabla16[IVA RET.],Tabla16[NUM],Tabla1[[#This Row],[CODIGO]])</f>
        <v>0</v>
      </c>
      <c r="K3063" t="str">
        <f>FIXED(Tabla1[[#This Row],[TASA 16%]],0)</f>
        <v>0</v>
      </c>
      <c r="L3063" t="str">
        <f>FIXED(Tabla1[[#This Row],[TASA 0%]],0)</f>
        <v>0</v>
      </c>
      <c r="M3063" t="str">
        <f>FIXED(Tabla1[[#This Row],[TASA EXE.]],0)</f>
        <v>0</v>
      </c>
      <c r="N3063" t="str">
        <f>FIXED(Tabla1[[#This Row],[IVA]],0)</f>
        <v>0</v>
      </c>
      <c r="O3063" t="str">
        <f>FIXED(Tabla1[[#This Row],[ISR RET]],0)</f>
        <v>0</v>
      </c>
      <c r="P3063" t="str">
        <f>FIXED(Tabla1[[#This Row],[IVA RET]],0)</f>
        <v>0</v>
      </c>
      <c r="R3063" s="35">
        <f>Tabla1[[#This Row],[TASA 16]]*16%</f>
        <v>0</v>
      </c>
    </row>
    <row r="3064" spans="2:20" x14ac:dyDescent="0.25">
      <c r="B3064" t="str">
        <f>'[1]210 Y RFC'!A3064</f>
        <v>FMA100113AZ7</v>
      </c>
      <c r="C3064" t="str">
        <f>'[1]210 Y RFC'!B3064</f>
        <v>210-3061</v>
      </c>
      <c r="D3064" t="str">
        <f>'[1]210 Y RFC'!C3064</f>
        <v>FRIGORIFICOS EL MANANTIAL SA DE CV</v>
      </c>
      <c r="E3064" s="28">
        <f>SUMIFS(Tabla16[TASA 16],Tabla16[NUM],Tabla1[[#This Row],[CODIGO]])</f>
        <v>0</v>
      </c>
      <c r="F3064" s="28">
        <f>SUMIFS(Tabla16[TASA 0%],Tabla16[NUM],Tabla1[[#This Row],[CODIGO]])</f>
        <v>83910</v>
      </c>
      <c r="G3064" s="28">
        <f>SUMIFS(Tabla16[[EXENTO ]],Tabla16[NUM],Tabla1[[#This Row],[CODIGO]])</f>
        <v>0</v>
      </c>
      <c r="H3064" s="28">
        <f>SUMIFS(Tabla16[IVA],Tabla16[NUM],Tabla1[[#This Row],[CODIGO]])</f>
        <v>0</v>
      </c>
      <c r="I3064" s="28">
        <f>SUMIFS(Tabla16[ISR RET.],Tabla16[NUM],Tabla1[[#This Row],[CODIGO]])</f>
        <v>0</v>
      </c>
      <c r="J3064" s="28">
        <f>SUMIFS(Tabla16[IVA RET.],Tabla16[NUM],Tabla1[[#This Row],[CODIGO]])</f>
        <v>0</v>
      </c>
      <c r="K3064" t="str">
        <f>FIXED(Tabla1[[#This Row],[TASA 16%]],0)</f>
        <v>0</v>
      </c>
      <c r="L3064" t="str">
        <f>FIXED(Tabla1[[#This Row],[TASA 0%]],0)</f>
        <v>83,910</v>
      </c>
      <c r="M3064" t="str">
        <f>FIXED(Tabla1[[#This Row],[TASA EXE.]],0)</f>
        <v>0</v>
      </c>
      <c r="N3064" t="str">
        <f>FIXED(Tabla1[[#This Row],[IVA]],0)</f>
        <v>0</v>
      </c>
      <c r="O3064" t="str">
        <f>FIXED(Tabla1[[#This Row],[ISR RET]],0)</f>
        <v>0</v>
      </c>
      <c r="P3064" t="str">
        <f>FIXED(Tabla1[[#This Row],[IVA RET]],0)</f>
        <v>0</v>
      </c>
      <c r="R3064" s="35">
        <f>Tabla1[[#This Row],[TASA 16]]*16%</f>
        <v>0</v>
      </c>
    </row>
    <row r="3065" spans="2:20" x14ac:dyDescent="0.25">
      <c r="B3065" t="str">
        <f>'[1]210 Y RFC'!A3065</f>
        <v>UUGP9007191E2</v>
      </c>
      <c r="C3065" t="str">
        <f>'[1]210 Y RFC'!B3065</f>
        <v>210-3062</v>
      </c>
      <c r="D3065" t="str">
        <f>'[1]210 Y RFC'!C3065</f>
        <v>URQUIETA GARCIA PEDRO</v>
      </c>
      <c r="E3065" s="28">
        <f>SUMIFS(Tabla16[TASA 16],Tabla16[NUM],Tabla1[[#This Row],[CODIGO]])</f>
        <v>0</v>
      </c>
      <c r="F3065" s="28">
        <f>SUMIFS(Tabla16[TASA 0%],Tabla16[NUM],Tabla1[[#This Row],[CODIGO]])</f>
        <v>0</v>
      </c>
      <c r="G3065" s="28">
        <f>SUMIFS(Tabla16[[EXENTO ]],Tabla16[NUM],Tabla1[[#This Row],[CODIGO]])</f>
        <v>0</v>
      </c>
      <c r="H3065" s="28">
        <f>SUMIFS(Tabla16[IVA],Tabla16[NUM],Tabla1[[#This Row],[CODIGO]])</f>
        <v>0</v>
      </c>
      <c r="I3065" s="28">
        <f>SUMIFS(Tabla16[ISR RET.],Tabla16[NUM],Tabla1[[#This Row],[CODIGO]])</f>
        <v>0</v>
      </c>
      <c r="J3065" s="28">
        <f>SUMIFS(Tabla16[IVA RET.],Tabla16[NUM],Tabla1[[#This Row],[CODIGO]])</f>
        <v>0</v>
      </c>
      <c r="K3065" t="str">
        <f>FIXED(Tabla1[[#This Row],[TASA 16%]],0)</f>
        <v>0</v>
      </c>
      <c r="L3065" t="str">
        <f>FIXED(Tabla1[[#This Row],[TASA 0%]],0)</f>
        <v>0</v>
      </c>
      <c r="M3065" t="str">
        <f>FIXED(Tabla1[[#This Row],[TASA EXE.]],0)</f>
        <v>0</v>
      </c>
      <c r="N3065" t="str">
        <f>FIXED(Tabla1[[#This Row],[IVA]],0)</f>
        <v>0</v>
      </c>
      <c r="O3065" t="str">
        <f>FIXED(Tabla1[[#This Row],[ISR RET]],0)</f>
        <v>0</v>
      </c>
      <c r="P3065" t="str">
        <f>FIXED(Tabla1[[#This Row],[IVA RET]],0)</f>
        <v>0</v>
      </c>
      <c r="R3065" s="35">
        <f>Tabla1[[#This Row],[TASA 16]]*16%</f>
        <v>0</v>
      </c>
    </row>
    <row r="3066" spans="2:20" x14ac:dyDescent="0.25">
      <c r="B3066" t="str">
        <f>'[1]210 Y RFC'!A3066</f>
        <v>SAFM790920F66</v>
      </c>
      <c r="C3066" t="str">
        <f>'[1]210 Y RFC'!B3066</f>
        <v>210-3063</v>
      </c>
      <c r="D3066" t="str">
        <f>'[1]210 Y RFC'!C3066</f>
        <v>SANCHEZ FLORES MARY CARMEN</v>
      </c>
      <c r="E3066" s="28">
        <f>SUMIFS(Tabla16[TASA 16],Tabla16[NUM],Tabla1[[#This Row],[CODIGO]])</f>
        <v>0</v>
      </c>
      <c r="F3066" s="28">
        <f>SUMIFS(Tabla16[TASA 0%],Tabla16[NUM],Tabla1[[#This Row],[CODIGO]])</f>
        <v>3900</v>
      </c>
      <c r="G3066" s="28">
        <f>SUMIFS(Tabla16[[EXENTO ]],Tabla16[NUM],Tabla1[[#This Row],[CODIGO]])</f>
        <v>0</v>
      </c>
      <c r="H3066" s="28">
        <f>SUMIFS(Tabla16[IVA],Tabla16[NUM],Tabla1[[#This Row],[CODIGO]])</f>
        <v>0</v>
      </c>
      <c r="I3066" s="28">
        <f>SUMIFS(Tabla16[ISR RET.],Tabla16[NUM],Tabla1[[#This Row],[CODIGO]])</f>
        <v>0</v>
      </c>
      <c r="J3066" s="28">
        <f>SUMIFS(Tabla16[IVA RET.],Tabla16[NUM],Tabla1[[#This Row],[CODIGO]])</f>
        <v>0</v>
      </c>
      <c r="K3066" t="str">
        <f>FIXED(Tabla1[[#This Row],[TASA 16%]],0)</f>
        <v>0</v>
      </c>
      <c r="L3066" t="str">
        <f>FIXED(Tabla1[[#This Row],[TASA 0%]],0)</f>
        <v>3,900</v>
      </c>
      <c r="M3066" t="str">
        <f>FIXED(Tabla1[[#This Row],[TASA EXE.]],0)</f>
        <v>0</v>
      </c>
      <c r="N3066" t="str">
        <f>FIXED(Tabla1[[#This Row],[IVA]],0)</f>
        <v>0</v>
      </c>
      <c r="O3066" t="str">
        <f>FIXED(Tabla1[[#This Row],[ISR RET]],0)</f>
        <v>0</v>
      </c>
      <c r="P3066" t="str">
        <f>FIXED(Tabla1[[#This Row],[IVA RET]],0)</f>
        <v>0</v>
      </c>
      <c r="R3066" s="35">
        <f>Tabla1[[#This Row],[TASA 16]]*16%</f>
        <v>0</v>
      </c>
    </row>
    <row r="3067" spans="2:20" x14ac:dyDescent="0.25">
      <c r="B3067" t="str">
        <f>'[1]210 Y RFC'!A3067</f>
        <v>GOBJ740908NI6</v>
      </c>
      <c r="C3067" t="str">
        <f>'[1]210 Y RFC'!B3067</f>
        <v>210-3064</v>
      </c>
      <c r="D3067" t="str">
        <f>'[1]210 Y RFC'!C3067</f>
        <v>GONZALEZ BARBA JUAN MANUEL</v>
      </c>
      <c r="E3067" s="28">
        <f>SUMIFS(Tabla16[TASA 16],Tabla16[NUM],Tabla1[[#This Row],[CODIGO]])</f>
        <v>0</v>
      </c>
      <c r="F3067" s="28">
        <f>SUMIFS(Tabla16[TASA 0%],Tabla16[NUM],Tabla1[[#This Row],[CODIGO]])</f>
        <v>0</v>
      </c>
      <c r="G3067" s="28">
        <f>SUMIFS(Tabla16[[EXENTO ]],Tabla16[NUM],Tabla1[[#This Row],[CODIGO]])</f>
        <v>0</v>
      </c>
      <c r="H3067" s="28">
        <f>SUMIFS(Tabla16[IVA],Tabla16[NUM],Tabla1[[#This Row],[CODIGO]])</f>
        <v>0</v>
      </c>
      <c r="I3067" s="28">
        <f>SUMIFS(Tabla16[ISR RET.],Tabla16[NUM],Tabla1[[#This Row],[CODIGO]])</f>
        <v>0</v>
      </c>
      <c r="J3067" s="28">
        <f>SUMIFS(Tabla16[IVA RET.],Tabla16[NUM],Tabla1[[#This Row],[CODIGO]])</f>
        <v>0</v>
      </c>
      <c r="K3067" t="str">
        <f>FIXED(Tabla1[[#This Row],[TASA 16%]],0)</f>
        <v>0</v>
      </c>
      <c r="L3067" t="str">
        <f>FIXED(Tabla1[[#This Row],[TASA 0%]],0)</f>
        <v>0</v>
      </c>
      <c r="M3067" t="str">
        <f>FIXED(Tabla1[[#This Row],[TASA EXE.]],0)</f>
        <v>0</v>
      </c>
      <c r="N3067" t="str">
        <f>FIXED(Tabla1[[#This Row],[IVA]],0)</f>
        <v>0</v>
      </c>
      <c r="O3067" t="str">
        <f>FIXED(Tabla1[[#This Row],[ISR RET]],0)</f>
        <v>0</v>
      </c>
      <c r="P3067" t="str">
        <f>FIXED(Tabla1[[#This Row],[IVA RET]],0)</f>
        <v>0</v>
      </c>
      <c r="R3067" s="35">
        <f>Tabla1[[#This Row],[TASA 16]]*16%</f>
        <v>0</v>
      </c>
    </row>
    <row r="3068" spans="2:20" x14ac:dyDescent="0.25">
      <c r="B3068" t="str">
        <f>'[1]210 Y RFC'!A3068</f>
        <v>GOFJ850720686</v>
      </c>
      <c r="C3068" t="str">
        <f>'[1]210 Y RFC'!B3068</f>
        <v>210-3065</v>
      </c>
      <c r="D3068" t="str">
        <f>'[1]210 Y RFC'!C3068</f>
        <v>GOMEZ FRANCO JUAN SALVADOR EMMANUEL</v>
      </c>
      <c r="E3068" s="28">
        <f>SUMIFS(Tabla16[TASA 16],Tabla16[NUM],Tabla1[[#This Row],[CODIGO]])</f>
        <v>0</v>
      </c>
      <c r="F3068" s="28">
        <f>SUMIFS(Tabla16[TASA 0%],Tabla16[NUM],Tabla1[[#This Row],[CODIGO]])</f>
        <v>0</v>
      </c>
      <c r="G3068" s="28">
        <f>SUMIFS(Tabla16[[EXENTO ]],Tabla16[NUM],Tabla1[[#This Row],[CODIGO]])</f>
        <v>0</v>
      </c>
      <c r="H3068" s="28">
        <f>SUMIFS(Tabla16[IVA],Tabla16[NUM],Tabla1[[#This Row],[CODIGO]])</f>
        <v>0</v>
      </c>
      <c r="I3068" s="28">
        <f>SUMIFS(Tabla16[ISR RET.],Tabla16[NUM],Tabla1[[#This Row],[CODIGO]])</f>
        <v>0</v>
      </c>
      <c r="J3068" s="28">
        <f>SUMIFS(Tabla16[IVA RET.],Tabla16[NUM],Tabla1[[#This Row],[CODIGO]])</f>
        <v>0</v>
      </c>
      <c r="K3068" t="str">
        <f>FIXED(Tabla1[[#This Row],[TASA 16%]],0)</f>
        <v>0</v>
      </c>
      <c r="L3068" t="str">
        <f>FIXED(Tabla1[[#This Row],[TASA 0%]],0)</f>
        <v>0</v>
      </c>
      <c r="M3068" t="str">
        <f>FIXED(Tabla1[[#This Row],[TASA EXE.]],0)</f>
        <v>0</v>
      </c>
      <c r="N3068" t="str">
        <f>FIXED(Tabla1[[#This Row],[IVA]],0)</f>
        <v>0</v>
      </c>
      <c r="O3068" t="str">
        <f>FIXED(Tabla1[[#This Row],[ISR RET]],0)</f>
        <v>0</v>
      </c>
      <c r="P3068" t="str">
        <f>FIXED(Tabla1[[#This Row],[IVA RET]],0)</f>
        <v>0</v>
      </c>
      <c r="R3068" s="35">
        <f>Tabla1[[#This Row],[TASA 16]]*16%</f>
        <v>0</v>
      </c>
    </row>
    <row r="3069" spans="2:20" x14ac:dyDescent="0.25">
      <c r="B3069" t="str">
        <f>'[1]210 Y RFC'!A3069</f>
        <v>VEGC890522863</v>
      </c>
      <c r="C3069" t="str">
        <f>'[1]210 Y RFC'!B3069</f>
        <v>210-3066</v>
      </c>
      <c r="D3069" t="str">
        <f>'[1]210 Y RFC'!C3069</f>
        <v>VERA GALVAN CESAR</v>
      </c>
      <c r="E3069" s="28">
        <f>SUMIFS(Tabla16[TASA 16],Tabla16[NUM],Tabla1[[#This Row],[CODIGO]])</f>
        <v>0</v>
      </c>
      <c r="F3069" s="28">
        <f>SUMIFS(Tabla16[TASA 0%],Tabla16[NUM],Tabla1[[#This Row],[CODIGO]])</f>
        <v>0</v>
      </c>
      <c r="G3069" s="28">
        <f>SUMIFS(Tabla16[[EXENTO ]],Tabla16[NUM],Tabla1[[#This Row],[CODIGO]])</f>
        <v>0</v>
      </c>
      <c r="H3069" s="28">
        <f>SUMIFS(Tabla16[IVA],Tabla16[NUM],Tabla1[[#This Row],[CODIGO]])</f>
        <v>0</v>
      </c>
      <c r="I3069" s="28">
        <f>SUMIFS(Tabla16[ISR RET.],Tabla16[NUM],Tabla1[[#This Row],[CODIGO]])</f>
        <v>0</v>
      </c>
      <c r="J3069" s="28">
        <f>SUMIFS(Tabla16[IVA RET.],Tabla16[NUM],Tabla1[[#This Row],[CODIGO]])</f>
        <v>0</v>
      </c>
      <c r="K3069" t="str">
        <f>FIXED(Tabla1[[#This Row],[TASA 16%]],0)</f>
        <v>0</v>
      </c>
      <c r="L3069" t="str">
        <f>FIXED(Tabla1[[#This Row],[TASA 0%]],0)</f>
        <v>0</v>
      </c>
      <c r="M3069" t="str">
        <f>FIXED(Tabla1[[#This Row],[TASA EXE.]],0)</f>
        <v>0</v>
      </c>
      <c r="N3069" t="str">
        <f>FIXED(Tabla1[[#This Row],[IVA]],0)</f>
        <v>0</v>
      </c>
      <c r="O3069" t="str">
        <f>FIXED(Tabla1[[#This Row],[ISR RET]],0)</f>
        <v>0</v>
      </c>
      <c r="P3069" t="str">
        <f>FIXED(Tabla1[[#This Row],[IVA RET]],0)</f>
        <v>0</v>
      </c>
      <c r="R3069" s="35">
        <f>Tabla1[[#This Row],[TASA 16]]*16%</f>
        <v>0</v>
      </c>
    </row>
    <row r="3070" spans="2:20" x14ac:dyDescent="0.25">
      <c r="B3070" t="str">
        <f>'[1]210 Y RFC'!A3070</f>
        <v>AIRJ8607237G8</v>
      </c>
      <c r="C3070" t="str">
        <f>'[1]210 Y RFC'!B3070</f>
        <v>210-3067</v>
      </c>
      <c r="D3070" t="str">
        <f>'[1]210 Y RFC'!C3070</f>
        <v>ARIAS ROMERO JORGE LUIS</v>
      </c>
      <c r="E3070" s="28">
        <f>SUMIFS(Tabla16[TASA 16],Tabla16[NUM],Tabla1[[#This Row],[CODIGO]])</f>
        <v>2400</v>
      </c>
      <c r="F3070" s="28">
        <f>SUMIFS(Tabla16[TASA 0%],Tabla16[NUM],Tabla1[[#This Row],[CODIGO]])</f>
        <v>0</v>
      </c>
      <c r="G3070" s="28">
        <f>SUMIFS(Tabla16[[EXENTO ]],Tabla16[NUM],Tabla1[[#This Row],[CODIGO]])</f>
        <v>0</v>
      </c>
      <c r="H3070" s="28">
        <f>SUMIFS(Tabla16[IVA],Tabla16[NUM],Tabla1[[#This Row],[CODIGO]])</f>
        <v>384</v>
      </c>
      <c r="I3070" s="28">
        <f>SUMIFS(Tabla16[ISR RET.],Tabla16[NUM],Tabla1[[#This Row],[CODIGO]])</f>
        <v>0</v>
      </c>
      <c r="J3070" s="28">
        <f>SUMIFS(Tabla16[IVA RET.],Tabla16[NUM],Tabla1[[#This Row],[CODIGO]])</f>
        <v>0</v>
      </c>
      <c r="K3070" t="str">
        <f>FIXED(Tabla1[[#This Row],[TASA 16%]],0)</f>
        <v>2,400</v>
      </c>
      <c r="L3070" t="str">
        <f>FIXED(Tabla1[[#This Row],[TASA 0%]],0)</f>
        <v>0</v>
      </c>
      <c r="M3070" t="str">
        <f>FIXED(Tabla1[[#This Row],[TASA EXE.]],0)</f>
        <v>0</v>
      </c>
      <c r="N3070" t="str">
        <f>FIXED(Tabla1[[#This Row],[IVA]],0)</f>
        <v>384</v>
      </c>
      <c r="O3070" t="str">
        <f>FIXED(Tabla1[[#This Row],[ISR RET]],0)</f>
        <v>0</v>
      </c>
      <c r="P3070" t="str">
        <f>FIXED(Tabla1[[#This Row],[IVA RET]],0)</f>
        <v>0</v>
      </c>
      <c r="R3070" s="35">
        <f>Tabla1[[#This Row],[TASA 16]]*16%</f>
        <v>384</v>
      </c>
    </row>
    <row r="3071" spans="2:20" x14ac:dyDescent="0.25">
      <c r="B3071" t="str">
        <f>'[1]210 Y RFC'!A3071</f>
        <v>UCH210607BN7</v>
      </c>
      <c r="C3071" t="str">
        <f>'[1]210 Y RFC'!B3071</f>
        <v>210-3068</v>
      </c>
      <c r="D3071" t="str">
        <f>'[1]210 Y RFC'!C3071</f>
        <v>ULTRA CUIDADO E HIGIENE SA DE CV</v>
      </c>
      <c r="E3071" s="28">
        <f>SUMIFS(Tabla16[TASA 16],Tabla16[NUM],Tabla1[[#This Row],[CODIGO]])</f>
        <v>0</v>
      </c>
      <c r="F3071" s="28">
        <f>SUMIFS(Tabla16[TASA 0%],Tabla16[NUM],Tabla1[[#This Row],[CODIGO]])</f>
        <v>0</v>
      </c>
      <c r="G3071" s="28">
        <f>SUMIFS(Tabla16[[EXENTO ]],Tabla16[NUM],Tabla1[[#This Row],[CODIGO]])</f>
        <v>0</v>
      </c>
      <c r="H3071" s="28">
        <f>SUMIFS(Tabla16[IVA],Tabla16[NUM],Tabla1[[#This Row],[CODIGO]])</f>
        <v>0</v>
      </c>
      <c r="I3071" s="28">
        <f>SUMIFS(Tabla16[ISR RET.],Tabla16[NUM],Tabla1[[#This Row],[CODIGO]])</f>
        <v>0</v>
      </c>
      <c r="J3071" s="28">
        <f>SUMIFS(Tabla16[IVA RET.],Tabla16[NUM],Tabla1[[#This Row],[CODIGO]])</f>
        <v>0</v>
      </c>
      <c r="K3071" t="str">
        <f>FIXED(Tabla1[[#This Row],[TASA 16%]],0)</f>
        <v>0</v>
      </c>
      <c r="L3071" t="str">
        <f>FIXED(Tabla1[[#This Row],[TASA 0%]],0)</f>
        <v>0</v>
      </c>
      <c r="M3071" t="str">
        <f>FIXED(Tabla1[[#This Row],[TASA EXE.]],0)</f>
        <v>0</v>
      </c>
      <c r="N3071" t="str">
        <f>FIXED(Tabla1[[#This Row],[IVA]],0)</f>
        <v>0</v>
      </c>
      <c r="O3071" t="str">
        <f>FIXED(Tabla1[[#This Row],[ISR RET]],0)</f>
        <v>0</v>
      </c>
      <c r="P3071" t="str">
        <f>FIXED(Tabla1[[#This Row],[IVA RET]],0)</f>
        <v>0</v>
      </c>
      <c r="R3071" s="35">
        <f>Tabla1[[#This Row],[TASA 16]]*16%</f>
        <v>0</v>
      </c>
    </row>
    <row r="3072" spans="2:20" x14ac:dyDescent="0.25">
      <c r="B3072" t="str">
        <f>'[1]210 Y RFC'!A3072</f>
        <v>GAG931203GC4</v>
      </c>
      <c r="C3072" t="str">
        <f>'[1]210 Y RFC'!B3072</f>
        <v>210-3069</v>
      </c>
      <c r="D3072" t="str">
        <f>'[1]210 Y RFC'!C3072</f>
        <v>GENA AGROPECUARIA SA DE CV</v>
      </c>
      <c r="E3072" s="28">
        <f>SUMIFS(Tabla16[TASA 16],Tabla16[NUM],Tabla1[[#This Row],[CODIGO]])</f>
        <v>0</v>
      </c>
      <c r="F3072" s="28">
        <f>SUMIFS(Tabla16[TASA 0%],Tabla16[NUM],Tabla1[[#This Row],[CODIGO]])</f>
        <v>0</v>
      </c>
      <c r="G3072" s="28">
        <f>SUMIFS(Tabla16[[EXENTO ]],Tabla16[NUM],Tabla1[[#This Row],[CODIGO]])</f>
        <v>0</v>
      </c>
      <c r="H3072" s="28">
        <f>SUMIFS(Tabla16[IVA],Tabla16[NUM],Tabla1[[#This Row],[CODIGO]])</f>
        <v>0</v>
      </c>
      <c r="I3072" s="28">
        <f>SUMIFS(Tabla16[ISR RET.],Tabla16[NUM],Tabla1[[#This Row],[CODIGO]])</f>
        <v>0</v>
      </c>
      <c r="J3072" s="28">
        <f>SUMIFS(Tabla16[IVA RET.],Tabla16[NUM],Tabla1[[#This Row],[CODIGO]])</f>
        <v>0</v>
      </c>
      <c r="K3072" t="str">
        <f>FIXED(Tabla1[[#This Row],[TASA 16%]],0)</f>
        <v>0</v>
      </c>
      <c r="L3072" t="str">
        <f>FIXED(Tabla1[[#This Row],[TASA 0%]],0)</f>
        <v>0</v>
      </c>
      <c r="M3072" t="str">
        <f>FIXED(Tabla1[[#This Row],[TASA EXE.]],0)</f>
        <v>0</v>
      </c>
      <c r="N3072" t="str">
        <f>FIXED(Tabla1[[#This Row],[IVA]],0)</f>
        <v>0</v>
      </c>
      <c r="O3072" t="str">
        <f>FIXED(Tabla1[[#This Row],[ISR RET]],0)</f>
        <v>0</v>
      </c>
      <c r="P3072" t="str">
        <f>FIXED(Tabla1[[#This Row],[IVA RET]],0)</f>
        <v>0</v>
      </c>
      <c r="R3072" s="35">
        <f>Tabla1[[#This Row],[TASA 16]]*16%</f>
        <v>0</v>
      </c>
    </row>
    <row r="3073" spans="2:20" x14ac:dyDescent="0.25">
      <c r="B3073" t="str">
        <f>'[1]210 Y RFC'!A3073</f>
        <v>HME131017489</v>
      </c>
      <c r="C3073" t="str">
        <f>'[1]210 Y RFC'!B3073</f>
        <v>210-3070</v>
      </c>
      <c r="D3073" t="str">
        <f>'[1]210 Y RFC'!C3073</f>
        <v>HOJAS LA MEXICANA</v>
      </c>
      <c r="E3073" s="28">
        <f>SUMIFS(Tabla16[TASA 16],Tabla16[NUM],Tabla1[[#This Row],[CODIGO]])</f>
        <v>0</v>
      </c>
      <c r="F3073" s="28">
        <f>SUMIFS(Tabla16[TASA 0%],Tabla16[NUM],Tabla1[[#This Row],[CODIGO]])</f>
        <v>5500</v>
      </c>
      <c r="G3073" s="28">
        <f>SUMIFS(Tabla16[[EXENTO ]],Tabla16[NUM],Tabla1[[#This Row],[CODIGO]])</f>
        <v>0</v>
      </c>
      <c r="H3073" s="28">
        <f>SUMIFS(Tabla16[IVA],Tabla16[NUM],Tabla1[[#This Row],[CODIGO]])</f>
        <v>0</v>
      </c>
      <c r="I3073" s="28">
        <f>SUMIFS(Tabla16[ISR RET.],Tabla16[NUM],Tabla1[[#This Row],[CODIGO]])</f>
        <v>0</v>
      </c>
      <c r="J3073" s="28">
        <f>SUMIFS(Tabla16[IVA RET.],Tabla16[NUM],Tabla1[[#This Row],[CODIGO]])</f>
        <v>0</v>
      </c>
      <c r="K3073" t="str">
        <f>FIXED(Tabla1[[#This Row],[TASA 16%]],0)</f>
        <v>0</v>
      </c>
      <c r="L3073" t="str">
        <f>FIXED(Tabla1[[#This Row],[TASA 0%]],0)</f>
        <v>5,500</v>
      </c>
      <c r="M3073" t="str">
        <f>FIXED(Tabla1[[#This Row],[TASA EXE.]],0)</f>
        <v>0</v>
      </c>
      <c r="N3073" t="str">
        <f>FIXED(Tabla1[[#This Row],[IVA]],0)</f>
        <v>0</v>
      </c>
      <c r="O3073" t="str">
        <f>FIXED(Tabla1[[#This Row],[ISR RET]],0)</f>
        <v>0</v>
      </c>
      <c r="P3073" t="str">
        <f>FIXED(Tabla1[[#This Row],[IVA RET]],0)</f>
        <v>0</v>
      </c>
      <c r="R3073" s="35">
        <f>Tabla1[[#This Row],[TASA 16]]*16%</f>
        <v>0</v>
      </c>
    </row>
    <row r="3074" spans="2:20" x14ac:dyDescent="0.25">
      <c r="B3074" t="str">
        <f>'[1]210 Y RFC'!A3074</f>
        <v>IAGA790403SQ4</v>
      </c>
      <c r="C3074" t="str">
        <f>'[1]210 Y RFC'!B3074</f>
        <v>210-3071</v>
      </c>
      <c r="D3074" t="str">
        <f>'[1]210 Y RFC'!C3074</f>
        <v>ISAAC GONZALEZ ALEJANDRO</v>
      </c>
      <c r="E3074" s="28">
        <f>SUMIFS(Tabla16[TASA 16],Tabla16[NUM],Tabla1[[#This Row],[CODIGO]])</f>
        <v>0</v>
      </c>
      <c r="F3074" s="28">
        <f>SUMIFS(Tabla16[TASA 0%],Tabla16[NUM],Tabla1[[#This Row],[CODIGO]])</f>
        <v>0</v>
      </c>
      <c r="G3074" s="28">
        <f>SUMIFS(Tabla16[[EXENTO ]],Tabla16[NUM],Tabla1[[#This Row],[CODIGO]])</f>
        <v>0</v>
      </c>
      <c r="H3074" s="28">
        <f>SUMIFS(Tabla16[IVA],Tabla16[NUM],Tabla1[[#This Row],[CODIGO]])</f>
        <v>0</v>
      </c>
      <c r="I3074" s="28">
        <f>SUMIFS(Tabla16[ISR RET.],Tabla16[NUM],Tabla1[[#This Row],[CODIGO]])</f>
        <v>0</v>
      </c>
      <c r="J3074" s="28">
        <f>SUMIFS(Tabla16[IVA RET.],Tabla16[NUM],Tabla1[[#This Row],[CODIGO]])</f>
        <v>0</v>
      </c>
      <c r="K3074" t="str">
        <f>FIXED(Tabla1[[#This Row],[TASA 16%]],0)</f>
        <v>0</v>
      </c>
      <c r="L3074" t="str">
        <f>FIXED(Tabla1[[#This Row],[TASA 0%]],0)</f>
        <v>0</v>
      </c>
      <c r="M3074" t="str">
        <f>FIXED(Tabla1[[#This Row],[TASA EXE.]],0)</f>
        <v>0</v>
      </c>
      <c r="N3074" t="str">
        <f>FIXED(Tabla1[[#This Row],[IVA]],0)</f>
        <v>0</v>
      </c>
      <c r="O3074" t="str">
        <f>FIXED(Tabla1[[#This Row],[ISR RET]],0)</f>
        <v>0</v>
      </c>
      <c r="P3074" t="str">
        <f>FIXED(Tabla1[[#This Row],[IVA RET]],0)</f>
        <v>0</v>
      </c>
      <c r="R3074" s="35">
        <f>Tabla1[[#This Row],[TASA 16]]*16%</f>
        <v>0</v>
      </c>
    </row>
    <row r="3075" spans="2:20" x14ac:dyDescent="0.25">
      <c r="B3075" t="str">
        <f>'[1]210 Y RFC'!A3075</f>
        <v>GAMR5503247U5</v>
      </c>
      <c r="C3075" t="str">
        <f>'[1]210 Y RFC'!B3075</f>
        <v>210-3072</v>
      </c>
      <c r="D3075" t="str">
        <f>'[1]210 Y RFC'!C3075</f>
        <v>GAMEZ MURGUIA RAUL</v>
      </c>
      <c r="E3075" s="28">
        <f>SUMIFS(Tabla16[TASA 16],Tabla16[NUM],Tabla1[[#This Row],[CODIGO]])</f>
        <v>0</v>
      </c>
      <c r="F3075" s="28">
        <f>SUMIFS(Tabla16[TASA 0%],Tabla16[NUM],Tabla1[[#This Row],[CODIGO]])</f>
        <v>0</v>
      </c>
      <c r="G3075" s="28">
        <f>SUMIFS(Tabla16[[EXENTO ]],Tabla16[NUM],Tabla1[[#This Row],[CODIGO]])</f>
        <v>0</v>
      </c>
      <c r="H3075" s="28">
        <f>SUMIFS(Tabla16[IVA],Tabla16[NUM],Tabla1[[#This Row],[CODIGO]])</f>
        <v>0</v>
      </c>
      <c r="I3075" s="28">
        <f>SUMIFS(Tabla16[ISR RET.],Tabla16[NUM],Tabla1[[#This Row],[CODIGO]])</f>
        <v>0</v>
      </c>
      <c r="J3075" s="28">
        <f>SUMIFS(Tabla16[IVA RET.],Tabla16[NUM],Tabla1[[#This Row],[CODIGO]])</f>
        <v>0</v>
      </c>
      <c r="K3075" t="str">
        <f>FIXED(Tabla1[[#This Row],[TASA 16%]],0)</f>
        <v>0</v>
      </c>
      <c r="L3075" t="str">
        <f>FIXED(Tabla1[[#This Row],[TASA 0%]],0)</f>
        <v>0</v>
      </c>
      <c r="M3075" t="str">
        <f>FIXED(Tabla1[[#This Row],[TASA EXE.]],0)</f>
        <v>0</v>
      </c>
      <c r="N3075" t="str">
        <f>FIXED(Tabla1[[#This Row],[IVA]],0)</f>
        <v>0</v>
      </c>
      <c r="O3075" t="str">
        <f>FIXED(Tabla1[[#This Row],[ISR RET]],0)</f>
        <v>0</v>
      </c>
      <c r="P3075" t="str">
        <f>FIXED(Tabla1[[#This Row],[IVA RET]],0)</f>
        <v>0</v>
      </c>
      <c r="R3075" s="35">
        <f>Tabla1[[#This Row],[TASA 16]]*16%</f>
        <v>0</v>
      </c>
    </row>
    <row r="3076" spans="2:20" x14ac:dyDescent="0.25">
      <c r="B3076" t="str">
        <f>'[1]210 Y RFC'!A3076</f>
        <v>CSE160726M63</v>
      </c>
      <c r="C3076" t="str">
        <f>'[1]210 Y RFC'!B3076</f>
        <v>210-3073</v>
      </c>
      <c r="D3076" t="str">
        <f>'[1]210 Y RFC'!C3076</f>
        <v>CHILES SECOS ESPECIAS Y GRANOS CASTILLO SA DE CV</v>
      </c>
      <c r="E3076" s="28">
        <f>SUMIFS(Tabla16[TASA 16],Tabla16[NUM],Tabla1[[#This Row],[CODIGO]])</f>
        <v>0</v>
      </c>
      <c r="F3076" s="28">
        <f>SUMIFS(Tabla16[TASA 0%],Tabla16[NUM],Tabla1[[#This Row],[CODIGO]])</f>
        <v>22540.940000000002</v>
      </c>
      <c r="G3076" s="28">
        <f>SUMIFS(Tabla16[[EXENTO ]],Tabla16[NUM],Tabla1[[#This Row],[CODIGO]])</f>
        <v>303.71000000000004</v>
      </c>
      <c r="H3076" s="28">
        <f>SUMIFS(Tabla16[IVA],Tabla16[NUM],Tabla1[[#This Row],[CODIGO]])</f>
        <v>0</v>
      </c>
      <c r="I3076" s="28">
        <f>SUMIFS(Tabla16[ISR RET.],Tabla16[NUM],Tabla1[[#This Row],[CODIGO]])</f>
        <v>0</v>
      </c>
      <c r="J3076" s="28">
        <f>SUMIFS(Tabla16[IVA RET.],Tabla16[NUM],Tabla1[[#This Row],[CODIGO]])</f>
        <v>0</v>
      </c>
      <c r="K3076" t="str">
        <f>FIXED(Tabla1[[#This Row],[TASA 16%]],0)</f>
        <v>0</v>
      </c>
      <c r="L3076" t="str">
        <f>FIXED(Tabla1[[#This Row],[TASA 0%]],0)</f>
        <v>22,541</v>
      </c>
      <c r="M3076" t="str">
        <f>FIXED(Tabla1[[#This Row],[TASA EXE.]],0)</f>
        <v>304</v>
      </c>
      <c r="N3076" t="str">
        <f>FIXED(Tabla1[[#This Row],[IVA]],0)</f>
        <v>0</v>
      </c>
      <c r="O3076" t="str">
        <f>FIXED(Tabla1[[#This Row],[ISR RET]],0)</f>
        <v>0</v>
      </c>
      <c r="P3076" t="str">
        <f>FIXED(Tabla1[[#This Row],[IVA RET]],0)</f>
        <v>0</v>
      </c>
      <c r="R3076" s="35">
        <f>Tabla1[[#This Row],[TASA 16]]*16%</f>
        <v>0</v>
      </c>
    </row>
    <row r="3077" spans="2:20" x14ac:dyDescent="0.25">
      <c r="B3077" t="str">
        <f>'[1]210 Y RFC'!A3077</f>
        <v>MVN220329CT8</v>
      </c>
      <c r="C3077" t="str">
        <f>'[1]210 Y RFC'!B3077</f>
        <v>210-3074</v>
      </c>
      <c r="D3077" t="str">
        <f>'[1]210 Y RFC'!C3077</f>
        <v>DRES. VAZQUEZ-GUERRERO NUTRICION CRITICA</v>
      </c>
      <c r="E3077" s="28">
        <f>SUMIFS(Tabla16[TASA 16],Tabla16[NUM],Tabla1[[#This Row],[CODIGO]])</f>
        <v>262</v>
      </c>
      <c r="F3077" s="28">
        <f>SUMIFS(Tabla16[TASA 0%],Tabla16[NUM],Tabla1[[#This Row],[CODIGO]])</f>
        <v>37748.959999999999</v>
      </c>
      <c r="G3077" s="28">
        <f>SUMIFS(Tabla16[[EXENTO ]],Tabla16[NUM],Tabla1[[#This Row],[CODIGO]])</f>
        <v>0</v>
      </c>
      <c r="H3077" s="28">
        <f>SUMIFS(Tabla16[IVA],Tabla16[NUM],Tabla1[[#This Row],[CODIGO]])</f>
        <v>41.92</v>
      </c>
      <c r="I3077" s="28">
        <f>SUMIFS(Tabla16[ISR RET.],Tabla16[NUM],Tabla1[[#This Row],[CODIGO]])</f>
        <v>0</v>
      </c>
      <c r="J3077" s="28">
        <f>SUMIFS(Tabla16[IVA RET.],Tabla16[NUM],Tabla1[[#This Row],[CODIGO]])</f>
        <v>0</v>
      </c>
      <c r="K3077" t="str">
        <f>FIXED(Tabla1[[#This Row],[TASA 16%]],0)</f>
        <v>262</v>
      </c>
      <c r="L3077" t="str">
        <f>FIXED(Tabla1[[#This Row],[TASA 0%]],0)</f>
        <v>37,749</v>
      </c>
      <c r="M3077" t="str">
        <f>FIXED(Tabla1[[#This Row],[TASA EXE.]],0)</f>
        <v>0</v>
      </c>
      <c r="N3077" t="str">
        <f>FIXED(Tabla1[[#This Row],[IVA]],0)</f>
        <v>42</v>
      </c>
      <c r="O3077" t="str">
        <f>FIXED(Tabla1[[#This Row],[ISR RET]],0)</f>
        <v>0</v>
      </c>
      <c r="P3077" t="str">
        <f>FIXED(Tabla1[[#This Row],[IVA RET]],0)</f>
        <v>0</v>
      </c>
      <c r="R3077" s="35">
        <f>Tabla1[[#This Row],[TASA 16]]*16%</f>
        <v>41.92</v>
      </c>
    </row>
    <row r="3078" spans="2:20" x14ac:dyDescent="0.25">
      <c r="B3078" t="str">
        <f>'[1]210 Y RFC'!A3078</f>
        <v>MRA200128282</v>
      </c>
      <c r="C3078" t="str">
        <f>'[1]210 Y RFC'!B3078</f>
        <v>210-3075</v>
      </c>
      <c r="D3078" t="str">
        <f>'[1]210 Y RFC'!C3078</f>
        <v>MOTORES RECREATIVOS ALTEÑOS S DE RL DE CV</v>
      </c>
      <c r="E3078" s="28">
        <f>SUMIFS(Tabla16[TASA 16],Tabla16[NUM],Tabla1[[#This Row],[CODIGO]])</f>
        <v>86206.875</v>
      </c>
      <c r="F3078" s="28">
        <f>SUMIFS(Tabla16[TASA 0%],Tabla16[NUM],Tabla1[[#This Row],[CODIGO]])</f>
        <v>2.4999999999636202E-2</v>
      </c>
      <c r="G3078" s="28">
        <f>SUMIFS(Tabla16[[EXENTO ]],Tabla16[NUM],Tabla1[[#This Row],[CODIGO]])</f>
        <v>0</v>
      </c>
      <c r="H3078" s="28">
        <f>SUMIFS(Tabla16[IVA],Tabla16[NUM],Tabla1[[#This Row],[CODIGO]])</f>
        <v>13793.1</v>
      </c>
      <c r="I3078" s="28">
        <f>SUMIFS(Tabla16[ISR RET.],Tabla16[NUM],Tabla1[[#This Row],[CODIGO]])</f>
        <v>0</v>
      </c>
      <c r="J3078" s="28">
        <f>SUMIFS(Tabla16[IVA RET.],Tabla16[NUM],Tabla1[[#This Row],[CODIGO]])</f>
        <v>0</v>
      </c>
      <c r="K3078" t="str">
        <f>FIXED(Tabla1[[#This Row],[TASA 16%]],0)</f>
        <v>86,207</v>
      </c>
      <c r="L3078" t="str">
        <f>FIXED(Tabla1[[#This Row],[TASA 0%]],0)</f>
        <v>0</v>
      </c>
      <c r="M3078" t="str">
        <f>FIXED(Tabla1[[#This Row],[TASA EXE.]],0)</f>
        <v>0</v>
      </c>
      <c r="N3078" t="str">
        <f>FIXED(Tabla1[[#This Row],[IVA]],0)</f>
        <v>13,793</v>
      </c>
      <c r="O3078" t="str">
        <f>FIXED(Tabla1[[#This Row],[ISR RET]],0)</f>
        <v>0</v>
      </c>
      <c r="P3078" t="str">
        <f>FIXED(Tabla1[[#This Row],[IVA RET]],0)</f>
        <v>0</v>
      </c>
      <c r="R3078" s="35">
        <f>Tabla1[[#This Row],[TASA 16]]*16%</f>
        <v>13793.12</v>
      </c>
    </row>
    <row r="3079" spans="2:20" x14ac:dyDescent="0.25">
      <c r="B3079" t="str">
        <f>'[1]210 Y RFC'!A3079</f>
        <v>PVI140327AC9</v>
      </c>
      <c r="C3079" t="str">
        <f>'[1]210 Y RFC'!B3079</f>
        <v>210-3076</v>
      </c>
      <c r="D3079" t="str">
        <f>'[1]210 Y RFC'!C3079</f>
        <v>PROYECCION VIP SA DE CV</v>
      </c>
      <c r="E3079" s="28">
        <f>SUMIFS(Tabla16[TASA 16],Tabla16[NUM],Tabla1[[#This Row],[CODIGO]])</f>
        <v>0</v>
      </c>
      <c r="F3079" s="28">
        <f>SUMIFS(Tabla16[TASA 0%],Tabla16[NUM],Tabla1[[#This Row],[CODIGO]])</f>
        <v>0</v>
      </c>
      <c r="G3079" s="28">
        <f>SUMIFS(Tabla16[[EXENTO ]],Tabla16[NUM],Tabla1[[#This Row],[CODIGO]])</f>
        <v>0</v>
      </c>
      <c r="H3079" s="28">
        <f>SUMIFS(Tabla16[IVA],Tabla16[NUM],Tabla1[[#This Row],[CODIGO]])</f>
        <v>0</v>
      </c>
      <c r="I3079" s="28">
        <f>SUMIFS(Tabla16[ISR RET.],Tabla16[NUM],Tabla1[[#This Row],[CODIGO]])</f>
        <v>0</v>
      </c>
      <c r="J3079" s="28">
        <f>SUMIFS(Tabla16[IVA RET.],Tabla16[NUM],Tabla1[[#This Row],[CODIGO]])</f>
        <v>0</v>
      </c>
      <c r="K3079" t="str">
        <f>FIXED(Tabla1[[#This Row],[TASA 16%]],0)</f>
        <v>0</v>
      </c>
      <c r="L3079" t="str">
        <f>FIXED(Tabla1[[#This Row],[TASA 0%]],0)</f>
        <v>0</v>
      </c>
      <c r="M3079" t="str">
        <f>FIXED(Tabla1[[#This Row],[TASA EXE.]],0)</f>
        <v>0</v>
      </c>
      <c r="N3079" t="str">
        <f>FIXED(Tabla1[[#This Row],[IVA]],0)</f>
        <v>0</v>
      </c>
      <c r="O3079" t="str">
        <f>FIXED(Tabla1[[#This Row],[ISR RET]],0)</f>
        <v>0</v>
      </c>
      <c r="P3079" t="str">
        <f>FIXED(Tabla1[[#This Row],[IVA RET]],0)</f>
        <v>0</v>
      </c>
      <c r="R3079" s="35">
        <f>Tabla1[[#This Row],[TASA 16]]*16%</f>
        <v>0</v>
      </c>
    </row>
    <row r="3080" spans="2:20" x14ac:dyDescent="0.25">
      <c r="B3080" t="str">
        <f>'[1]210 Y RFC'!A3080</f>
        <v>PTE020712342</v>
      </c>
      <c r="C3080" t="str">
        <f>'[1]210 Y RFC'!B3080</f>
        <v>210-3077</v>
      </c>
      <c r="D3080" t="str">
        <f>'[1]210 Y RFC'!C3080</f>
        <v>PERFORACIONES TEPATITLAN SA DE CV</v>
      </c>
      <c r="E3080" s="28">
        <f>SUMIFS(Tabla16[TASA 16],Tabla16[NUM],Tabla1[[#This Row],[CODIGO]])</f>
        <v>0</v>
      </c>
      <c r="F3080" s="28">
        <f>SUMIFS(Tabla16[TASA 0%],Tabla16[NUM],Tabla1[[#This Row],[CODIGO]])</f>
        <v>0</v>
      </c>
      <c r="G3080" s="28">
        <f>SUMIFS(Tabla16[[EXENTO ]],Tabla16[NUM],Tabla1[[#This Row],[CODIGO]])</f>
        <v>0</v>
      </c>
      <c r="H3080" s="28">
        <f>SUMIFS(Tabla16[IVA],Tabla16[NUM],Tabla1[[#This Row],[CODIGO]])</f>
        <v>0</v>
      </c>
      <c r="I3080" s="28">
        <f>SUMIFS(Tabla16[ISR RET.],Tabla16[NUM],Tabla1[[#This Row],[CODIGO]])</f>
        <v>0</v>
      </c>
      <c r="J3080" s="28">
        <f>SUMIFS(Tabla16[IVA RET.],Tabla16[NUM],Tabla1[[#This Row],[CODIGO]])</f>
        <v>0</v>
      </c>
      <c r="K3080" t="str">
        <f>FIXED(Tabla1[[#This Row],[TASA 16%]],0)</f>
        <v>0</v>
      </c>
      <c r="L3080" t="str">
        <f>FIXED(Tabla1[[#This Row],[TASA 0%]],0)</f>
        <v>0</v>
      </c>
      <c r="M3080" t="str">
        <f>FIXED(Tabla1[[#This Row],[TASA EXE.]],0)</f>
        <v>0</v>
      </c>
      <c r="N3080" t="str">
        <f>FIXED(Tabla1[[#This Row],[IVA]],0)</f>
        <v>0</v>
      </c>
      <c r="O3080" t="str">
        <f>FIXED(Tabla1[[#This Row],[ISR RET]],0)</f>
        <v>0</v>
      </c>
      <c r="P3080" t="str">
        <f>FIXED(Tabla1[[#This Row],[IVA RET]],0)</f>
        <v>0</v>
      </c>
      <c r="R3080" s="35">
        <f>Tabla1[[#This Row],[TASA 16]]*16%</f>
        <v>0</v>
      </c>
      <c r="T3080" s="67"/>
    </row>
    <row r="3081" spans="2:20" x14ac:dyDescent="0.25">
      <c r="B3081" t="str">
        <f>'[1]210 Y RFC'!A3081</f>
        <v>CRP090420L88</v>
      </c>
      <c r="C3081" t="str">
        <f>'[1]210 Y RFC'!B3081</f>
        <v>210-3078</v>
      </c>
      <c r="D3081" t="str">
        <f>'[1]210 Y RFC'!C3081</f>
        <v>CORESA RETRO PARTES SA DE CV</v>
      </c>
      <c r="E3081" s="28">
        <f>SUMIFS(Tabla16[TASA 16],Tabla16[NUM],Tabla1[[#This Row],[CODIGO]])</f>
        <v>0</v>
      </c>
      <c r="F3081" s="28">
        <f>SUMIFS(Tabla16[TASA 0%],Tabla16[NUM],Tabla1[[#This Row],[CODIGO]])</f>
        <v>0</v>
      </c>
      <c r="G3081" s="28">
        <f>SUMIFS(Tabla16[[EXENTO ]],Tabla16[NUM],Tabla1[[#This Row],[CODIGO]])</f>
        <v>0</v>
      </c>
      <c r="H3081" s="28">
        <f>SUMIFS(Tabla16[IVA],Tabla16[NUM],Tabla1[[#This Row],[CODIGO]])</f>
        <v>0</v>
      </c>
      <c r="I3081" s="28">
        <f>SUMIFS(Tabla16[ISR RET.],Tabla16[NUM],Tabla1[[#This Row],[CODIGO]])</f>
        <v>0</v>
      </c>
      <c r="J3081" s="28">
        <f>SUMIFS(Tabla16[IVA RET.],Tabla16[NUM],Tabla1[[#This Row],[CODIGO]])</f>
        <v>0</v>
      </c>
      <c r="K3081" t="str">
        <f>FIXED(Tabla1[[#This Row],[TASA 16%]],0)</f>
        <v>0</v>
      </c>
      <c r="L3081" t="str">
        <f>FIXED(Tabla1[[#This Row],[TASA 0%]],0)</f>
        <v>0</v>
      </c>
      <c r="M3081" t="str">
        <f>FIXED(Tabla1[[#This Row],[TASA EXE.]],0)</f>
        <v>0</v>
      </c>
      <c r="N3081" t="str">
        <f>FIXED(Tabla1[[#This Row],[IVA]],0)</f>
        <v>0</v>
      </c>
      <c r="O3081" t="str">
        <f>FIXED(Tabla1[[#This Row],[ISR RET]],0)</f>
        <v>0</v>
      </c>
      <c r="P3081" t="str">
        <f>FIXED(Tabla1[[#This Row],[IVA RET]],0)</f>
        <v>0</v>
      </c>
      <c r="R3081" s="35">
        <f>Tabla1[[#This Row],[TASA 16]]*16%</f>
        <v>0</v>
      </c>
      <c r="T3081" s="67"/>
    </row>
    <row r="3082" spans="2:20" x14ac:dyDescent="0.25">
      <c r="B3082" t="str">
        <f>'[1]210 Y RFC'!A3082</f>
        <v>DEMJ900523EP5</v>
      </c>
      <c r="C3082" t="str">
        <f>'[1]210 Y RFC'!B3082</f>
        <v>210-3079</v>
      </c>
      <c r="D3082" t="str">
        <f>'[1]210 Y RFC'!C3082</f>
        <v>DELGADILLO MARTIN DEL CAMPO JUAN BRYAN</v>
      </c>
      <c r="E3082" s="28">
        <f>SUMIFS(Tabla16[TASA 16],Tabla16[NUM],Tabla1[[#This Row],[CODIGO]])</f>
        <v>0</v>
      </c>
      <c r="F3082" s="28">
        <f>SUMIFS(Tabla16[TASA 0%],Tabla16[NUM],Tabla1[[#This Row],[CODIGO]])</f>
        <v>0</v>
      </c>
      <c r="G3082" s="28">
        <f>SUMIFS(Tabla16[[EXENTO ]],Tabla16[NUM],Tabla1[[#This Row],[CODIGO]])</f>
        <v>0</v>
      </c>
      <c r="H3082" s="28">
        <f>SUMIFS(Tabla16[IVA],Tabla16[NUM],Tabla1[[#This Row],[CODIGO]])</f>
        <v>0</v>
      </c>
      <c r="I3082" s="28">
        <f>SUMIFS(Tabla16[ISR RET.],Tabla16[NUM],Tabla1[[#This Row],[CODIGO]])</f>
        <v>0</v>
      </c>
      <c r="J3082" s="28">
        <f>SUMIFS(Tabla16[IVA RET.],Tabla16[NUM],Tabla1[[#This Row],[CODIGO]])</f>
        <v>0</v>
      </c>
      <c r="K3082" t="str">
        <f>FIXED(Tabla1[[#This Row],[TASA 16%]],0)</f>
        <v>0</v>
      </c>
      <c r="L3082" t="str">
        <f>FIXED(Tabla1[[#This Row],[TASA 0%]],0)</f>
        <v>0</v>
      </c>
      <c r="M3082" t="str">
        <f>FIXED(Tabla1[[#This Row],[TASA EXE.]],0)</f>
        <v>0</v>
      </c>
      <c r="N3082" t="str">
        <f>FIXED(Tabla1[[#This Row],[IVA]],0)</f>
        <v>0</v>
      </c>
      <c r="O3082" t="str">
        <f>FIXED(Tabla1[[#This Row],[ISR RET]],0)</f>
        <v>0</v>
      </c>
      <c r="P3082" t="str">
        <f>FIXED(Tabla1[[#This Row],[IVA RET]],0)</f>
        <v>0</v>
      </c>
      <c r="R3082" s="35">
        <f>Tabla1[[#This Row],[TASA 16]]*16%</f>
        <v>0</v>
      </c>
    </row>
    <row r="3083" spans="2:20" x14ac:dyDescent="0.25">
      <c r="B3083" t="str">
        <f>'[1]210 Y RFC'!A3083</f>
        <v>TTC100310F74</v>
      </c>
      <c r="C3083" t="str">
        <f>'[1]210 Y RFC'!B3083</f>
        <v>210-3080</v>
      </c>
      <c r="D3083" t="str">
        <f>'[1]210 Y RFC'!C3083</f>
        <v>TRANSPORTES TURISTICOS CAMAGO S DE RL DE CV</v>
      </c>
      <c r="E3083" s="28">
        <f>SUMIFS(Tabla16[TASA 16],Tabla16[NUM],Tabla1[[#This Row],[CODIGO]])</f>
        <v>0</v>
      </c>
      <c r="F3083" s="28">
        <f>SUMIFS(Tabla16[TASA 0%],Tabla16[NUM],Tabla1[[#This Row],[CODIGO]])</f>
        <v>0</v>
      </c>
      <c r="G3083" s="28">
        <f>SUMIFS(Tabla16[[EXENTO ]],Tabla16[NUM],Tabla1[[#This Row],[CODIGO]])</f>
        <v>0</v>
      </c>
      <c r="H3083" s="28">
        <f>SUMIFS(Tabla16[IVA],Tabla16[NUM],Tabla1[[#This Row],[CODIGO]])</f>
        <v>0</v>
      </c>
      <c r="I3083" s="28">
        <f>SUMIFS(Tabla16[ISR RET.],Tabla16[NUM],Tabla1[[#This Row],[CODIGO]])</f>
        <v>0</v>
      </c>
      <c r="J3083" s="28">
        <f>SUMIFS(Tabla16[IVA RET.],Tabla16[NUM],Tabla1[[#This Row],[CODIGO]])</f>
        <v>0</v>
      </c>
      <c r="K3083" t="str">
        <f>FIXED(Tabla1[[#This Row],[TASA 16%]],0)</f>
        <v>0</v>
      </c>
      <c r="L3083" t="str">
        <f>FIXED(Tabla1[[#This Row],[TASA 0%]],0)</f>
        <v>0</v>
      </c>
      <c r="M3083" t="str">
        <f>FIXED(Tabla1[[#This Row],[TASA EXE.]],0)</f>
        <v>0</v>
      </c>
      <c r="N3083" t="str">
        <f>FIXED(Tabla1[[#This Row],[IVA]],0)</f>
        <v>0</v>
      </c>
      <c r="O3083" t="str">
        <f>FIXED(Tabla1[[#This Row],[ISR RET]],0)</f>
        <v>0</v>
      </c>
      <c r="P3083" t="str">
        <f>FIXED(Tabla1[[#This Row],[IVA RET]],0)</f>
        <v>0</v>
      </c>
      <c r="R3083" s="35">
        <f>Tabla1[[#This Row],[TASA 16]]*16%</f>
        <v>0</v>
      </c>
    </row>
    <row r="3084" spans="2:20" x14ac:dyDescent="0.25">
      <c r="B3084" t="str">
        <f>'[1]210 Y RFC'!A3084</f>
        <v>TRA080401DI3</v>
      </c>
      <c r="C3084" t="str">
        <f>'[1]210 Y RFC'!B3084</f>
        <v>210-3081</v>
      </c>
      <c r="D3084" t="str">
        <f>'[1]210 Y RFC'!C3084</f>
        <v>TRATUMAR SA DE CV</v>
      </c>
      <c r="E3084" s="28">
        <f>SUMIFS(Tabla16[TASA 16],Tabla16[NUM],Tabla1[[#This Row],[CODIGO]])</f>
        <v>0</v>
      </c>
      <c r="F3084" s="28">
        <f>SUMIFS(Tabla16[TASA 0%],Tabla16[NUM],Tabla1[[#This Row],[CODIGO]])</f>
        <v>0</v>
      </c>
      <c r="G3084" s="28">
        <f>SUMIFS(Tabla16[[EXENTO ]],Tabla16[NUM],Tabla1[[#This Row],[CODIGO]])</f>
        <v>0</v>
      </c>
      <c r="H3084" s="28">
        <f>SUMIFS(Tabla16[IVA],Tabla16[NUM],Tabla1[[#This Row],[CODIGO]])</f>
        <v>0</v>
      </c>
      <c r="I3084" s="28">
        <f>SUMIFS(Tabla16[ISR RET.],Tabla16[NUM],Tabla1[[#This Row],[CODIGO]])</f>
        <v>0</v>
      </c>
      <c r="J3084" s="28">
        <f>SUMIFS(Tabla16[IVA RET.],Tabla16[NUM],Tabla1[[#This Row],[CODIGO]])</f>
        <v>0</v>
      </c>
      <c r="K3084" t="str">
        <f>FIXED(Tabla1[[#This Row],[TASA 16%]],0)</f>
        <v>0</v>
      </c>
      <c r="L3084" t="str">
        <f>FIXED(Tabla1[[#This Row],[TASA 0%]],0)</f>
        <v>0</v>
      </c>
      <c r="M3084" t="str">
        <f>FIXED(Tabla1[[#This Row],[TASA EXE.]],0)</f>
        <v>0</v>
      </c>
      <c r="N3084" t="str">
        <f>FIXED(Tabla1[[#This Row],[IVA]],0)</f>
        <v>0</v>
      </c>
      <c r="O3084" t="str">
        <f>FIXED(Tabla1[[#This Row],[ISR RET]],0)</f>
        <v>0</v>
      </c>
      <c r="P3084" t="str">
        <f>FIXED(Tabla1[[#This Row],[IVA RET]],0)</f>
        <v>0</v>
      </c>
      <c r="R3084" s="35">
        <f>Tabla1[[#This Row],[TASA 16]]*16%</f>
        <v>0</v>
      </c>
    </row>
    <row r="3085" spans="2:20" x14ac:dyDescent="0.25">
      <c r="B3085" t="str">
        <f>'[1]210 Y RFC'!A3085</f>
        <v>VALJ601204QE0</v>
      </c>
      <c r="C3085" t="str">
        <f>'[1]210 Y RFC'!B3085</f>
        <v>210-3082</v>
      </c>
      <c r="D3085" t="str">
        <f>'[1]210 Y RFC'!C3085</f>
        <v>VARGAS LARA JUAN</v>
      </c>
      <c r="E3085" s="28">
        <f>SUMIFS(Tabla16[TASA 16],Tabla16[NUM],Tabla1[[#This Row],[CODIGO]])</f>
        <v>0</v>
      </c>
      <c r="F3085" s="28">
        <f>SUMIFS(Tabla16[TASA 0%],Tabla16[NUM],Tabla1[[#This Row],[CODIGO]])</f>
        <v>0</v>
      </c>
      <c r="G3085" s="28">
        <f>SUMIFS(Tabla16[[EXENTO ]],Tabla16[NUM],Tabla1[[#This Row],[CODIGO]])</f>
        <v>0</v>
      </c>
      <c r="H3085" s="28">
        <f>SUMIFS(Tabla16[IVA],Tabla16[NUM],Tabla1[[#This Row],[CODIGO]])</f>
        <v>0</v>
      </c>
      <c r="I3085" s="28">
        <f>SUMIFS(Tabla16[ISR RET.],Tabla16[NUM],Tabla1[[#This Row],[CODIGO]])</f>
        <v>0</v>
      </c>
      <c r="J3085" s="28">
        <f>SUMIFS(Tabla16[IVA RET.],Tabla16[NUM],Tabla1[[#This Row],[CODIGO]])</f>
        <v>0</v>
      </c>
      <c r="K3085" t="str">
        <f>FIXED(Tabla1[[#This Row],[TASA 16%]],0)</f>
        <v>0</v>
      </c>
      <c r="L3085" t="str">
        <f>FIXED(Tabla1[[#This Row],[TASA 0%]],0)</f>
        <v>0</v>
      </c>
      <c r="M3085" t="str">
        <f>FIXED(Tabla1[[#This Row],[TASA EXE.]],0)</f>
        <v>0</v>
      </c>
      <c r="N3085" t="str">
        <f>FIXED(Tabla1[[#This Row],[IVA]],0)</f>
        <v>0</v>
      </c>
      <c r="O3085" t="str">
        <f>FIXED(Tabla1[[#This Row],[ISR RET]],0)</f>
        <v>0</v>
      </c>
      <c r="P3085" t="str">
        <f>FIXED(Tabla1[[#This Row],[IVA RET]],0)</f>
        <v>0</v>
      </c>
      <c r="R3085" s="35">
        <f>Tabla1[[#This Row],[TASA 16]]*16%</f>
        <v>0</v>
      </c>
    </row>
    <row r="3086" spans="2:20" x14ac:dyDescent="0.25">
      <c r="B3086" t="str">
        <f>'[1]210 Y RFC'!A3086</f>
        <v>FAEA9005185EA</v>
      </c>
      <c r="C3086" t="str">
        <f>'[1]210 Y RFC'!B3086</f>
        <v>210-3083</v>
      </c>
      <c r="D3086" t="str">
        <f>'[1]210 Y RFC'!C3086</f>
        <v>FRANCO ESQUIVIAS ALEJANDRA</v>
      </c>
      <c r="E3086" s="28">
        <f>SUMIFS(Tabla16[TASA 16],Tabla16[NUM],Tabla1[[#This Row],[CODIGO]])</f>
        <v>0</v>
      </c>
      <c r="F3086" s="28">
        <f>SUMIFS(Tabla16[TASA 0%],Tabla16[NUM],Tabla1[[#This Row],[CODIGO]])</f>
        <v>0</v>
      </c>
      <c r="G3086" s="28">
        <f>SUMIFS(Tabla16[[EXENTO ]],Tabla16[NUM],Tabla1[[#This Row],[CODIGO]])</f>
        <v>0</v>
      </c>
      <c r="H3086" s="28">
        <f>SUMIFS(Tabla16[IVA],Tabla16[NUM],Tabla1[[#This Row],[CODIGO]])</f>
        <v>0</v>
      </c>
      <c r="I3086" s="28">
        <f>SUMIFS(Tabla16[ISR RET.],Tabla16[NUM],Tabla1[[#This Row],[CODIGO]])</f>
        <v>0</v>
      </c>
      <c r="J3086" s="28">
        <f>SUMIFS(Tabla16[IVA RET.],Tabla16[NUM],Tabla1[[#This Row],[CODIGO]])</f>
        <v>0</v>
      </c>
      <c r="K3086" t="str">
        <f>FIXED(Tabla1[[#This Row],[TASA 16%]],0)</f>
        <v>0</v>
      </c>
      <c r="L3086" t="str">
        <f>FIXED(Tabla1[[#This Row],[TASA 0%]],0)</f>
        <v>0</v>
      </c>
      <c r="M3086" t="str">
        <f>FIXED(Tabla1[[#This Row],[TASA EXE.]],0)</f>
        <v>0</v>
      </c>
      <c r="N3086" t="str">
        <f>FIXED(Tabla1[[#This Row],[IVA]],0)</f>
        <v>0</v>
      </c>
      <c r="O3086" t="str">
        <f>FIXED(Tabla1[[#This Row],[ISR RET]],0)</f>
        <v>0</v>
      </c>
      <c r="P3086" t="str">
        <f>FIXED(Tabla1[[#This Row],[IVA RET]],0)</f>
        <v>0</v>
      </c>
      <c r="R3086" s="35">
        <f>Tabla1[[#This Row],[TASA 16]]*16%</f>
        <v>0</v>
      </c>
    </row>
    <row r="3087" spans="2:20" x14ac:dyDescent="0.25">
      <c r="B3087" t="str">
        <f>'[1]210 Y RFC'!A3087</f>
        <v>TOAJ650617KI5</v>
      </c>
      <c r="C3087" t="str">
        <f>'[1]210 Y RFC'!B3087</f>
        <v>210-3084</v>
      </c>
      <c r="D3087" t="str">
        <f>'[1]210 Y RFC'!C3087</f>
        <v>DE LA TORRE AGUIRRE JUAN MANUEL</v>
      </c>
      <c r="E3087" s="28">
        <f>SUMIFS(Tabla16[TASA 16],Tabla16[NUM],Tabla1[[#This Row],[CODIGO]])</f>
        <v>11744</v>
      </c>
      <c r="F3087" s="28">
        <f>SUMIFS(Tabla16[TASA 0%],Tabla16[NUM],Tabla1[[#This Row],[CODIGO]])</f>
        <v>-9.999999999308784E-3</v>
      </c>
      <c r="G3087" s="28">
        <f>SUMIFS(Tabla16[[EXENTO ]],Tabla16[NUM],Tabla1[[#This Row],[CODIGO]])</f>
        <v>0</v>
      </c>
      <c r="H3087" s="28">
        <f>SUMIFS(Tabla16[IVA],Tabla16[NUM],Tabla1[[#This Row],[CODIGO]])</f>
        <v>1879.04</v>
      </c>
      <c r="I3087" s="28">
        <f>SUMIFS(Tabla16[ISR RET.],Tabla16[NUM],Tabla1[[#This Row],[CODIGO]])</f>
        <v>0</v>
      </c>
      <c r="J3087" s="28">
        <f>SUMIFS(Tabla16[IVA RET.],Tabla16[NUM],Tabla1[[#This Row],[CODIGO]])</f>
        <v>0</v>
      </c>
      <c r="K3087" t="str">
        <f>FIXED(Tabla1[[#This Row],[TASA 16%]],0)</f>
        <v>11,744</v>
      </c>
      <c r="L3087" t="str">
        <f>FIXED(Tabla1[[#This Row],[TASA 0%]],0)</f>
        <v>0</v>
      </c>
      <c r="M3087" t="str">
        <f>FIXED(Tabla1[[#This Row],[TASA EXE.]],0)</f>
        <v>0</v>
      </c>
      <c r="N3087" t="str">
        <f>FIXED(Tabla1[[#This Row],[IVA]],0)</f>
        <v>1,879</v>
      </c>
      <c r="O3087" t="str">
        <f>FIXED(Tabla1[[#This Row],[ISR RET]],0)</f>
        <v>0</v>
      </c>
      <c r="P3087" t="str">
        <f>FIXED(Tabla1[[#This Row],[IVA RET]],0)</f>
        <v>0</v>
      </c>
      <c r="R3087" s="35">
        <f>Tabla1[[#This Row],[TASA 16]]*16%</f>
        <v>1879.04</v>
      </c>
    </row>
    <row r="3088" spans="2:20" x14ac:dyDescent="0.25">
      <c r="B3088" t="str">
        <f>'[1]210 Y RFC'!A3088</f>
        <v>MAL2104276UA</v>
      </c>
      <c r="C3088" t="str">
        <f>'[1]210 Y RFC'!B3088</f>
        <v>210-3085</v>
      </c>
      <c r="D3088" t="str">
        <f>'[1]210 Y RFC'!C3088</f>
        <v>MIRAHER ALIMENTOS S DE RL DE CV</v>
      </c>
      <c r="E3088" s="28">
        <f>SUMIFS(Tabla16[TASA 16],Tabla16[NUM],Tabla1[[#This Row],[CODIGO]])</f>
        <v>0</v>
      </c>
      <c r="F3088" s="28">
        <f>SUMIFS(Tabla16[TASA 0%],Tabla16[NUM],Tabla1[[#This Row],[CODIGO]])</f>
        <v>9397</v>
      </c>
      <c r="G3088" s="28">
        <f>SUMIFS(Tabla16[[EXENTO ]],Tabla16[NUM],Tabla1[[#This Row],[CODIGO]])</f>
        <v>0</v>
      </c>
      <c r="H3088" s="28">
        <f>SUMIFS(Tabla16[IVA],Tabla16[NUM],Tabla1[[#This Row],[CODIGO]])</f>
        <v>0</v>
      </c>
      <c r="I3088" s="28">
        <f>SUMIFS(Tabla16[ISR RET.],Tabla16[NUM],Tabla1[[#This Row],[CODIGO]])</f>
        <v>0</v>
      </c>
      <c r="J3088" s="28">
        <f>SUMIFS(Tabla16[IVA RET.],Tabla16[NUM],Tabla1[[#This Row],[CODIGO]])</f>
        <v>0</v>
      </c>
      <c r="K3088" t="str">
        <f>FIXED(Tabla1[[#This Row],[TASA 16%]],0)</f>
        <v>0</v>
      </c>
      <c r="L3088" t="str">
        <f>FIXED(Tabla1[[#This Row],[TASA 0%]],0)</f>
        <v>9,397</v>
      </c>
      <c r="M3088" t="str">
        <f>FIXED(Tabla1[[#This Row],[TASA EXE.]],0)</f>
        <v>0</v>
      </c>
      <c r="N3088" t="str">
        <f>FIXED(Tabla1[[#This Row],[IVA]],0)</f>
        <v>0</v>
      </c>
      <c r="O3088" t="str">
        <f>FIXED(Tabla1[[#This Row],[ISR RET]],0)</f>
        <v>0</v>
      </c>
      <c r="P3088" t="str">
        <f>FIXED(Tabla1[[#This Row],[IVA RET]],0)</f>
        <v>0</v>
      </c>
      <c r="R3088" s="35">
        <f>Tabla1[[#This Row],[TASA 16]]*16%</f>
        <v>0</v>
      </c>
      <c r="T3088" s="67"/>
    </row>
    <row r="3089" spans="2:18" x14ac:dyDescent="0.25">
      <c r="B3089" t="str">
        <f>'[1]210 Y RFC'!A3089</f>
        <v>GAOJ960429Q48</v>
      </c>
      <c r="C3089" t="str">
        <f>'[1]210 Y RFC'!B3089</f>
        <v>210-3086</v>
      </c>
      <c r="D3089" t="str">
        <f>'[1]210 Y RFC'!C3089</f>
        <v>GARCIA OROZCO JUDITH ALEJANDRA</v>
      </c>
      <c r="E3089" s="28">
        <f>SUMIFS(Tabla16[TASA 16],Tabla16[NUM],Tabla1[[#This Row],[CODIGO]])</f>
        <v>0</v>
      </c>
      <c r="F3089" s="28">
        <f>SUMIFS(Tabla16[TASA 0%],Tabla16[NUM],Tabla1[[#This Row],[CODIGO]])</f>
        <v>0</v>
      </c>
      <c r="G3089" s="28">
        <f>SUMIFS(Tabla16[[EXENTO ]],Tabla16[NUM],Tabla1[[#This Row],[CODIGO]])</f>
        <v>0</v>
      </c>
      <c r="H3089" s="28">
        <f>SUMIFS(Tabla16[IVA],Tabla16[NUM],Tabla1[[#This Row],[CODIGO]])</f>
        <v>0</v>
      </c>
      <c r="I3089" s="28">
        <f>SUMIFS(Tabla16[ISR RET.],Tabla16[NUM],Tabla1[[#This Row],[CODIGO]])</f>
        <v>0</v>
      </c>
      <c r="J3089" s="28">
        <f>SUMIFS(Tabla16[IVA RET.],Tabla16[NUM],Tabla1[[#This Row],[CODIGO]])</f>
        <v>0</v>
      </c>
      <c r="K3089" t="str">
        <f>FIXED(Tabla1[[#This Row],[TASA 16%]],0)</f>
        <v>0</v>
      </c>
      <c r="L3089" t="str">
        <f>FIXED(Tabla1[[#This Row],[TASA 0%]],0)</f>
        <v>0</v>
      </c>
      <c r="M3089" t="str">
        <f>FIXED(Tabla1[[#This Row],[TASA EXE.]],0)</f>
        <v>0</v>
      </c>
      <c r="N3089" t="str">
        <f>FIXED(Tabla1[[#This Row],[IVA]],0)</f>
        <v>0</v>
      </c>
      <c r="O3089" t="str">
        <f>FIXED(Tabla1[[#This Row],[ISR RET]],0)</f>
        <v>0</v>
      </c>
      <c r="P3089" t="str">
        <f>FIXED(Tabla1[[#This Row],[IVA RET]],0)</f>
        <v>0</v>
      </c>
      <c r="R3089" s="35">
        <f>Tabla1[[#This Row],[TASA 16]]*16%</f>
        <v>0</v>
      </c>
    </row>
    <row r="3090" spans="2:18" x14ac:dyDescent="0.25">
      <c r="B3090" t="str">
        <f>'[1]210 Y RFC'!A3090</f>
        <v>GAN120503CR5</v>
      </c>
      <c r="C3090" t="str">
        <f>'[1]210 Y RFC'!B3090</f>
        <v>210-3087</v>
      </c>
      <c r="D3090" t="str">
        <f>'[1]210 Y RFC'!C3090</f>
        <v>GANGAFARMA SA DE CV</v>
      </c>
      <c r="E3090" s="28">
        <f>SUMIFS(Tabla16[TASA 16],Tabla16[NUM],Tabla1[[#This Row],[CODIGO]])</f>
        <v>0</v>
      </c>
      <c r="F3090" s="28">
        <f>SUMIFS(Tabla16[TASA 0%],Tabla16[NUM],Tabla1[[#This Row],[CODIGO]])</f>
        <v>0</v>
      </c>
      <c r="G3090" s="28">
        <f>SUMIFS(Tabla16[[EXENTO ]],Tabla16[NUM],Tabla1[[#This Row],[CODIGO]])</f>
        <v>0</v>
      </c>
      <c r="H3090" s="28">
        <f>SUMIFS(Tabla16[IVA],Tabla16[NUM],Tabla1[[#This Row],[CODIGO]])</f>
        <v>0</v>
      </c>
      <c r="I3090" s="28">
        <f>SUMIFS(Tabla16[ISR RET.],Tabla16[NUM],Tabla1[[#This Row],[CODIGO]])</f>
        <v>0</v>
      </c>
      <c r="J3090" s="28">
        <f>SUMIFS(Tabla16[IVA RET.],Tabla16[NUM],Tabla1[[#This Row],[CODIGO]])</f>
        <v>0</v>
      </c>
      <c r="K3090" t="str">
        <f>FIXED(Tabla1[[#This Row],[TASA 16%]],0)</f>
        <v>0</v>
      </c>
      <c r="L3090" t="str">
        <f>FIXED(Tabla1[[#This Row],[TASA 0%]],0)</f>
        <v>0</v>
      </c>
      <c r="M3090" t="str">
        <f>FIXED(Tabla1[[#This Row],[TASA EXE.]],0)</f>
        <v>0</v>
      </c>
      <c r="N3090" t="str">
        <f>FIXED(Tabla1[[#This Row],[IVA]],0)</f>
        <v>0</v>
      </c>
      <c r="O3090" t="str">
        <f>FIXED(Tabla1[[#This Row],[ISR RET]],0)</f>
        <v>0</v>
      </c>
      <c r="P3090" t="str">
        <f>FIXED(Tabla1[[#This Row],[IVA RET]],0)</f>
        <v>0</v>
      </c>
      <c r="R3090" s="35">
        <f>Tabla1[[#This Row],[TASA 16]]*16%</f>
        <v>0</v>
      </c>
    </row>
    <row r="3091" spans="2:18" x14ac:dyDescent="0.25">
      <c r="B3091" t="str">
        <f>'[1]210 Y RFC'!A3091</f>
        <v>GOMS951008LL4</v>
      </c>
      <c r="C3091" t="str">
        <f>'[1]210 Y RFC'!B3091</f>
        <v>210-3088</v>
      </c>
      <c r="D3091" t="str">
        <f>'[1]210 Y RFC'!C3091</f>
        <v>GONZALEZ DE LA MORA SERGIO FARITH</v>
      </c>
      <c r="E3091" s="28">
        <f>SUMIFS(Tabla16[TASA 16],Tabla16[NUM],Tabla1[[#This Row],[CODIGO]])</f>
        <v>0</v>
      </c>
      <c r="F3091" s="28">
        <f>SUMIFS(Tabla16[TASA 0%],Tabla16[NUM],Tabla1[[#This Row],[CODIGO]])</f>
        <v>0</v>
      </c>
      <c r="G3091" s="28">
        <f>SUMIFS(Tabla16[[EXENTO ]],Tabla16[NUM],Tabla1[[#This Row],[CODIGO]])</f>
        <v>0</v>
      </c>
      <c r="H3091" s="28">
        <f>SUMIFS(Tabla16[IVA],Tabla16[NUM],Tabla1[[#This Row],[CODIGO]])</f>
        <v>0</v>
      </c>
      <c r="I3091" s="28">
        <f>SUMIFS(Tabla16[ISR RET.],Tabla16[NUM],Tabla1[[#This Row],[CODIGO]])</f>
        <v>0</v>
      </c>
      <c r="J3091" s="28">
        <f>SUMIFS(Tabla16[IVA RET.],Tabla16[NUM],Tabla1[[#This Row],[CODIGO]])</f>
        <v>0</v>
      </c>
      <c r="K3091" t="str">
        <f>FIXED(Tabla1[[#This Row],[TASA 16%]],0)</f>
        <v>0</v>
      </c>
      <c r="L3091" t="str">
        <f>FIXED(Tabla1[[#This Row],[TASA 0%]],0)</f>
        <v>0</v>
      </c>
      <c r="M3091" t="str">
        <f>FIXED(Tabla1[[#This Row],[TASA EXE.]],0)</f>
        <v>0</v>
      </c>
      <c r="N3091" t="str">
        <f>FIXED(Tabla1[[#This Row],[IVA]],0)</f>
        <v>0</v>
      </c>
      <c r="O3091" t="str">
        <f>FIXED(Tabla1[[#This Row],[ISR RET]],0)</f>
        <v>0</v>
      </c>
      <c r="P3091" t="str">
        <f>FIXED(Tabla1[[#This Row],[IVA RET]],0)</f>
        <v>0</v>
      </c>
      <c r="R3091" s="35">
        <f>Tabla1[[#This Row],[TASA 16]]*16%</f>
        <v>0</v>
      </c>
    </row>
    <row r="3092" spans="2:18" x14ac:dyDescent="0.25">
      <c r="B3092" t="str">
        <f>'[1]210 Y RFC'!A3092</f>
        <v>GOLG440903F27</v>
      </c>
      <c r="C3092" t="str">
        <f>'[1]210 Y RFC'!B3092</f>
        <v>210-3089</v>
      </c>
      <c r="D3092" t="str">
        <f>'[1]210 Y RFC'!C3092</f>
        <v>GONZALEZ LOZANO GABRIEL</v>
      </c>
      <c r="E3092" s="28">
        <f>SUMIFS(Tabla16[TASA 16],Tabla16[NUM],Tabla1[[#This Row],[CODIGO]])</f>
        <v>0</v>
      </c>
      <c r="F3092" s="28">
        <f>SUMIFS(Tabla16[TASA 0%],Tabla16[NUM],Tabla1[[#This Row],[CODIGO]])</f>
        <v>0</v>
      </c>
      <c r="G3092" s="28">
        <f>SUMIFS(Tabla16[[EXENTO ]],Tabla16[NUM],Tabla1[[#This Row],[CODIGO]])</f>
        <v>0</v>
      </c>
      <c r="H3092" s="28">
        <f>SUMIFS(Tabla16[IVA],Tabla16[NUM],Tabla1[[#This Row],[CODIGO]])</f>
        <v>0</v>
      </c>
      <c r="I3092" s="28">
        <f>SUMIFS(Tabla16[ISR RET.],Tabla16[NUM],Tabla1[[#This Row],[CODIGO]])</f>
        <v>0</v>
      </c>
      <c r="J3092" s="28">
        <f>SUMIFS(Tabla16[IVA RET.],Tabla16[NUM],Tabla1[[#This Row],[CODIGO]])</f>
        <v>0</v>
      </c>
      <c r="K3092" t="str">
        <f>FIXED(Tabla1[[#This Row],[TASA 16%]],0)</f>
        <v>0</v>
      </c>
      <c r="L3092" t="str">
        <f>FIXED(Tabla1[[#This Row],[TASA 0%]],0)</f>
        <v>0</v>
      </c>
      <c r="M3092" t="str">
        <f>FIXED(Tabla1[[#This Row],[TASA EXE.]],0)</f>
        <v>0</v>
      </c>
      <c r="N3092" t="str">
        <f>FIXED(Tabla1[[#This Row],[IVA]],0)</f>
        <v>0</v>
      </c>
      <c r="O3092" t="str">
        <f>FIXED(Tabla1[[#This Row],[ISR RET]],0)</f>
        <v>0</v>
      </c>
      <c r="P3092" t="str">
        <f>FIXED(Tabla1[[#This Row],[IVA RET]],0)</f>
        <v>0</v>
      </c>
      <c r="R3092" s="35">
        <f>Tabla1[[#This Row],[TASA 16]]*16%</f>
        <v>0</v>
      </c>
    </row>
    <row r="3093" spans="2:18" x14ac:dyDescent="0.25">
      <c r="B3093" t="str">
        <f>'[1]210 Y RFC'!A3093</f>
        <v>VRC211209UV9</v>
      </c>
      <c r="C3093" t="str">
        <f>'[1]210 Y RFC'!B3093</f>
        <v>210-3090</v>
      </c>
      <c r="D3093" t="str">
        <f>'[1]210 Y RFC'!C3093</f>
        <v>VIO ROCA COMERCIAL S DE RL DE CV</v>
      </c>
      <c r="E3093" s="28">
        <f>SUMIFS(Tabla16[TASA 16],Tabla16[NUM],Tabla1[[#This Row],[CODIGO]])</f>
        <v>0</v>
      </c>
      <c r="F3093" s="28">
        <f>SUMIFS(Tabla16[TASA 0%],Tabla16[NUM],Tabla1[[#This Row],[CODIGO]])</f>
        <v>0</v>
      </c>
      <c r="G3093" s="28">
        <f>SUMIFS(Tabla16[[EXENTO ]],Tabla16[NUM],Tabla1[[#This Row],[CODIGO]])</f>
        <v>0</v>
      </c>
      <c r="H3093" s="28">
        <f>SUMIFS(Tabla16[IVA],Tabla16[NUM],Tabla1[[#This Row],[CODIGO]])</f>
        <v>0</v>
      </c>
      <c r="I3093" s="28">
        <f>SUMIFS(Tabla16[ISR RET.],Tabla16[NUM],Tabla1[[#This Row],[CODIGO]])</f>
        <v>0</v>
      </c>
      <c r="J3093" s="28">
        <f>SUMIFS(Tabla16[IVA RET.],Tabla16[NUM],Tabla1[[#This Row],[CODIGO]])</f>
        <v>0</v>
      </c>
      <c r="K3093" t="str">
        <f>FIXED(Tabla1[[#This Row],[TASA 16%]],0)</f>
        <v>0</v>
      </c>
      <c r="L3093" t="str">
        <f>FIXED(Tabla1[[#This Row],[TASA 0%]],0)</f>
        <v>0</v>
      </c>
      <c r="M3093" t="str">
        <f>FIXED(Tabla1[[#This Row],[TASA EXE.]],0)</f>
        <v>0</v>
      </c>
      <c r="N3093" t="str">
        <f>FIXED(Tabla1[[#This Row],[IVA]],0)</f>
        <v>0</v>
      </c>
      <c r="O3093" t="str">
        <f>FIXED(Tabla1[[#This Row],[ISR RET]],0)</f>
        <v>0</v>
      </c>
      <c r="P3093" t="str">
        <f>FIXED(Tabla1[[#This Row],[IVA RET]],0)</f>
        <v>0</v>
      </c>
      <c r="R3093" s="35">
        <f>Tabla1[[#This Row],[TASA 16]]*16%</f>
        <v>0</v>
      </c>
    </row>
    <row r="3094" spans="2:18" x14ac:dyDescent="0.25">
      <c r="B3094" t="str">
        <f>'[1]210 Y RFC'!A3094</f>
        <v>WAL1705173X6</v>
      </c>
      <c r="C3094" t="str">
        <f>'[1]210 Y RFC'!B3094</f>
        <v>210-3091</v>
      </c>
      <c r="D3094" t="str">
        <f>'[1]210 Y RFC'!C3094</f>
        <v>WALLSLUB S DE RL DE CV</v>
      </c>
      <c r="E3094" s="28">
        <f>SUMIFS(Tabla16[TASA 16],Tabla16[NUM],Tabla1[[#This Row],[CODIGO]])</f>
        <v>0</v>
      </c>
      <c r="F3094" s="28">
        <f>SUMIFS(Tabla16[TASA 0%],Tabla16[NUM],Tabla1[[#This Row],[CODIGO]])</f>
        <v>0</v>
      </c>
      <c r="G3094" s="28">
        <f>SUMIFS(Tabla16[[EXENTO ]],Tabla16[NUM],Tabla1[[#This Row],[CODIGO]])</f>
        <v>0</v>
      </c>
      <c r="H3094" s="28">
        <f>SUMIFS(Tabla16[IVA],Tabla16[NUM],Tabla1[[#This Row],[CODIGO]])</f>
        <v>0</v>
      </c>
      <c r="I3094" s="28">
        <f>SUMIFS(Tabla16[ISR RET.],Tabla16[NUM],Tabla1[[#This Row],[CODIGO]])</f>
        <v>0</v>
      </c>
      <c r="J3094" s="28">
        <f>SUMIFS(Tabla16[IVA RET.],Tabla16[NUM],Tabla1[[#This Row],[CODIGO]])</f>
        <v>0</v>
      </c>
      <c r="K3094" t="str">
        <f>FIXED(Tabla1[[#This Row],[TASA 16%]],0)</f>
        <v>0</v>
      </c>
      <c r="L3094" t="str">
        <f>FIXED(Tabla1[[#This Row],[TASA 0%]],0)</f>
        <v>0</v>
      </c>
      <c r="M3094" t="str">
        <f>FIXED(Tabla1[[#This Row],[TASA EXE.]],0)</f>
        <v>0</v>
      </c>
      <c r="N3094" t="str">
        <f>FIXED(Tabla1[[#This Row],[IVA]],0)</f>
        <v>0</v>
      </c>
      <c r="O3094" t="str">
        <f>FIXED(Tabla1[[#This Row],[ISR RET]],0)</f>
        <v>0</v>
      </c>
      <c r="P3094" t="str">
        <f>FIXED(Tabla1[[#This Row],[IVA RET]],0)</f>
        <v>0</v>
      </c>
      <c r="R3094" s="35">
        <f>Tabla1[[#This Row],[TASA 16]]*16%</f>
        <v>0</v>
      </c>
    </row>
    <row r="3095" spans="2:18" x14ac:dyDescent="0.25">
      <c r="B3095" t="str">
        <f>'[1]210 Y RFC'!A3095</f>
        <v>GOGR790823PI4</v>
      </c>
      <c r="C3095" t="str">
        <f>'[1]210 Y RFC'!B3095</f>
        <v>210-3092</v>
      </c>
      <c r="D3095" t="str">
        <f>'[1]210 Y RFC'!C3095</f>
        <v>GOMEZ GUTIERREZ RAMON</v>
      </c>
      <c r="E3095" s="28">
        <f>SUMIFS(Tabla16[TASA 16],Tabla16[NUM],Tabla1[[#This Row],[CODIGO]])</f>
        <v>0</v>
      </c>
      <c r="F3095" s="28">
        <f>SUMIFS(Tabla16[TASA 0%],Tabla16[NUM],Tabla1[[#This Row],[CODIGO]])</f>
        <v>0</v>
      </c>
      <c r="G3095" s="28">
        <f>SUMIFS(Tabla16[[EXENTO ]],Tabla16[NUM],Tabla1[[#This Row],[CODIGO]])</f>
        <v>0</v>
      </c>
      <c r="H3095" s="28">
        <f>SUMIFS(Tabla16[IVA],Tabla16[NUM],Tabla1[[#This Row],[CODIGO]])</f>
        <v>0</v>
      </c>
      <c r="I3095" s="28">
        <f>SUMIFS(Tabla16[ISR RET.],Tabla16[NUM],Tabla1[[#This Row],[CODIGO]])</f>
        <v>0</v>
      </c>
      <c r="J3095" s="28">
        <f>SUMIFS(Tabla16[IVA RET.],Tabla16[NUM],Tabla1[[#This Row],[CODIGO]])</f>
        <v>0</v>
      </c>
      <c r="K3095" t="str">
        <f>FIXED(Tabla1[[#This Row],[TASA 16%]],0)</f>
        <v>0</v>
      </c>
      <c r="L3095" t="str">
        <f>FIXED(Tabla1[[#This Row],[TASA 0%]],0)</f>
        <v>0</v>
      </c>
      <c r="M3095" t="str">
        <f>FIXED(Tabla1[[#This Row],[TASA EXE.]],0)</f>
        <v>0</v>
      </c>
      <c r="N3095" t="str">
        <f>FIXED(Tabla1[[#This Row],[IVA]],0)</f>
        <v>0</v>
      </c>
      <c r="O3095" t="str">
        <f>FIXED(Tabla1[[#This Row],[ISR RET]],0)</f>
        <v>0</v>
      </c>
      <c r="P3095" t="str">
        <f>FIXED(Tabla1[[#This Row],[IVA RET]],0)</f>
        <v>0</v>
      </c>
      <c r="R3095" s="35">
        <f>Tabla1[[#This Row],[TASA 16]]*16%</f>
        <v>0</v>
      </c>
    </row>
    <row r="3096" spans="2:18" x14ac:dyDescent="0.25">
      <c r="B3096" t="str">
        <f>'[1]210 Y RFC'!A3096</f>
        <v>GMC0208091A8</v>
      </c>
      <c r="C3096" t="str">
        <f>'[1]210 Y RFC'!B3096</f>
        <v>210-3093</v>
      </c>
      <c r="D3096" t="str">
        <f>'[1]210 Y RFC'!C3096</f>
        <v>GRUPO MERCANTIL CEREZA SA DE CV</v>
      </c>
      <c r="E3096" s="28">
        <f>SUMIFS(Tabla16[TASA 16],Tabla16[NUM],Tabla1[[#This Row],[CODIGO]])</f>
        <v>0</v>
      </c>
      <c r="F3096" s="28">
        <f>SUMIFS(Tabla16[TASA 0%],Tabla16[NUM],Tabla1[[#This Row],[CODIGO]])</f>
        <v>70140</v>
      </c>
      <c r="G3096" s="28">
        <f>SUMIFS(Tabla16[[EXENTO ]],Tabla16[NUM],Tabla1[[#This Row],[CODIGO]])</f>
        <v>0</v>
      </c>
      <c r="H3096" s="28">
        <f>SUMIFS(Tabla16[IVA],Tabla16[NUM],Tabla1[[#This Row],[CODIGO]])</f>
        <v>0</v>
      </c>
      <c r="I3096" s="28">
        <f>SUMIFS(Tabla16[ISR RET.],Tabla16[NUM],Tabla1[[#This Row],[CODIGO]])</f>
        <v>0</v>
      </c>
      <c r="J3096" s="28">
        <f>SUMIFS(Tabla16[IVA RET.],Tabla16[NUM],Tabla1[[#This Row],[CODIGO]])</f>
        <v>0</v>
      </c>
      <c r="K3096" t="str">
        <f>FIXED(Tabla1[[#This Row],[TASA 16%]],0)</f>
        <v>0</v>
      </c>
      <c r="L3096" t="str">
        <f>FIXED(Tabla1[[#This Row],[TASA 0%]],0)</f>
        <v>70,140</v>
      </c>
      <c r="M3096" t="str">
        <f>FIXED(Tabla1[[#This Row],[TASA EXE.]],0)</f>
        <v>0</v>
      </c>
      <c r="N3096" t="str">
        <f>FIXED(Tabla1[[#This Row],[IVA]],0)</f>
        <v>0</v>
      </c>
      <c r="O3096" t="str">
        <f>FIXED(Tabla1[[#This Row],[ISR RET]],0)</f>
        <v>0</v>
      </c>
      <c r="P3096" t="str">
        <f>FIXED(Tabla1[[#This Row],[IVA RET]],0)</f>
        <v>0</v>
      </c>
      <c r="R3096" s="35">
        <f>Tabla1[[#This Row],[TASA 16]]*16%</f>
        <v>0</v>
      </c>
    </row>
    <row r="3097" spans="2:18" x14ac:dyDescent="0.25">
      <c r="B3097" t="str">
        <f>'[1]210 Y RFC'!A3097</f>
        <v>BAFA840310E66</v>
      </c>
      <c r="C3097" t="str">
        <f>'[1]210 Y RFC'!B3097</f>
        <v>210-3094</v>
      </c>
      <c r="D3097" t="str">
        <f>'[1]210 Y RFC'!C3097</f>
        <v>BARBA FRANCO ANA LUCIA</v>
      </c>
      <c r="E3097" s="28">
        <f>SUMIFS(Tabla16[TASA 16],Tabla16[NUM],Tabla1[[#This Row],[CODIGO]])</f>
        <v>0</v>
      </c>
      <c r="F3097" s="28">
        <f>SUMIFS(Tabla16[TASA 0%],Tabla16[NUM],Tabla1[[#This Row],[CODIGO]])</f>
        <v>0</v>
      </c>
      <c r="G3097" s="28">
        <f>SUMIFS(Tabla16[[EXENTO ]],Tabla16[NUM],Tabla1[[#This Row],[CODIGO]])</f>
        <v>0</v>
      </c>
      <c r="H3097" s="28">
        <f>SUMIFS(Tabla16[IVA],Tabla16[NUM],Tabla1[[#This Row],[CODIGO]])</f>
        <v>0</v>
      </c>
      <c r="I3097" s="28">
        <f>SUMIFS(Tabla16[ISR RET.],Tabla16[NUM],Tabla1[[#This Row],[CODIGO]])</f>
        <v>0</v>
      </c>
      <c r="J3097" s="28">
        <f>SUMIFS(Tabla16[IVA RET.],Tabla16[NUM],Tabla1[[#This Row],[CODIGO]])</f>
        <v>0</v>
      </c>
      <c r="K3097" t="str">
        <f>FIXED(Tabla1[[#This Row],[TASA 16%]],0)</f>
        <v>0</v>
      </c>
      <c r="L3097" t="str">
        <f>FIXED(Tabla1[[#This Row],[TASA 0%]],0)</f>
        <v>0</v>
      </c>
      <c r="M3097" t="str">
        <f>FIXED(Tabla1[[#This Row],[TASA EXE.]],0)</f>
        <v>0</v>
      </c>
      <c r="N3097" t="str">
        <f>FIXED(Tabla1[[#This Row],[IVA]],0)</f>
        <v>0</v>
      </c>
      <c r="O3097" t="str">
        <f>FIXED(Tabla1[[#This Row],[ISR RET]],0)</f>
        <v>0</v>
      </c>
      <c r="P3097" t="str">
        <f>FIXED(Tabla1[[#This Row],[IVA RET]],0)</f>
        <v>0</v>
      </c>
      <c r="R3097" s="35">
        <f>Tabla1[[#This Row],[TASA 16]]*16%</f>
        <v>0</v>
      </c>
    </row>
    <row r="3098" spans="2:18" x14ac:dyDescent="0.25">
      <c r="B3098" t="str">
        <f>'[1]210 Y RFC'!A3098</f>
        <v>MAYO9104256B8</v>
      </c>
      <c r="C3098" t="str">
        <f>'[1]210 Y RFC'!B3098</f>
        <v>210-3095</v>
      </c>
      <c r="D3098" t="str">
        <f>'[1]210 Y RFC'!C3098</f>
        <v>MAGDALENO YAÑEZ OSCAR EDUARDO</v>
      </c>
      <c r="E3098" s="28">
        <f>SUMIFS(Tabla16[TASA 16],Tabla16[NUM],Tabla1[[#This Row],[CODIGO]])</f>
        <v>1370.6875</v>
      </c>
      <c r="F3098" s="28">
        <f>SUMIFS(Tabla16[TASA 0%],Tabla16[NUM],Tabla1[[#This Row],[CODIGO]])</f>
        <v>2.4999999999977263E-3</v>
      </c>
      <c r="G3098" s="28">
        <f>SUMIFS(Tabla16[[EXENTO ]],Tabla16[NUM],Tabla1[[#This Row],[CODIGO]])</f>
        <v>0</v>
      </c>
      <c r="H3098" s="28">
        <f>SUMIFS(Tabla16[IVA],Tabla16[NUM],Tabla1[[#This Row],[CODIGO]])</f>
        <v>219.31</v>
      </c>
      <c r="I3098" s="28">
        <f>SUMIFS(Tabla16[ISR RET.],Tabla16[NUM],Tabla1[[#This Row],[CODIGO]])</f>
        <v>0</v>
      </c>
      <c r="J3098" s="28">
        <f>SUMIFS(Tabla16[IVA RET.],Tabla16[NUM],Tabla1[[#This Row],[CODIGO]])</f>
        <v>0</v>
      </c>
      <c r="K3098" t="str">
        <f>FIXED(Tabla1[[#This Row],[TASA 16%]],0)</f>
        <v>1,371</v>
      </c>
      <c r="L3098" t="str">
        <f>FIXED(Tabla1[[#This Row],[TASA 0%]],0)</f>
        <v>0</v>
      </c>
      <c r="M3098" t="str">
        <f>FIXED(Tabla1[[#This Row],[TASA EXE.]],0)</f>
        <v>0</v>
      </c>
      <c r="N3098" t="str">
        <f>FIXED(Tabla1[[#This Row],[IVA]],0)</f>
        <v>219</v>
      </c>
      <c r="O3098" t="str">
        <f>FIXED(Tabla1[[#This Row],[ISR RET]],0)</f>
        <v>0</v>
      </c>
      <c r="P3098" t="str">
        <f>FIXED(Tabla1[[#This Row],[IVA RET]],0)</f>
        <v>0</v>
      </c>
      <c r="R3098" s="35">
        <f>Tabla1[[#This Row],[TASA 16]]*16%</f>
        <v>219.36</v>
      </c>
    </row>
    <row r="3099" spans="2:18" x14ac:dyDescent="0.25">
      <c r="B3099" t="str">
        <f>'[1]210 Y RFC'!A3099</f>
        <v>PAUA6909274Z9</v>
      </c>
      <c r="C3099" t="str">
        <f>'[1]210 Y RFC'!B3099</f>
        <v>210-3096</v>
      </c>
      <c r="D3099" t="str">
        <f>'[1]210 Y RFC'!C3099</f>
        <v>PAREDES URENDA ADOLFO</v>
      </c>
      <c r="E3099" s="28">
        <f>SUMIFS(Tabla16[TASA 16],Tabla16[NUM],Tabla1[[#This Row],[CODIGO]])</f>
        <v>0</v>
      </c>
      <c r="F3099" s="28">
        <f>SUMIFS(Tabla16[TASA 0%],Tabla16[NUM],Tabla1[[#This Row],[CODIGO]])</f>
        <v>0</v>
      </c>
      <c r="G3099" s="28">
        <f>SUMIFS(Tabla16[[EXENTO ]],Tabla16[NUM],Tabla1[[#This Row],[CODIGO]])</f>
        <v>0</v>
      </c>
      <c r="H3099" s="28">
        <f>SUMIFS(Tabla16[IVA],Tabla16[NUM],Tabla1[[#This Row],[CODIGO]])</f>
        <v>0</v>
      </c>
      <c r="I3099" s="28">
        <f>SUMIFS(Tabla16[ISR RET.],Tabla16[NUM],Tabla1[[#This Row],[CODIGO]])</f>
        <v>0</v>
      </c>
      <c r="J3099" s="28">
        <f>SUMIFS(Tabla16[IVA RET.],Tabla16[NUM],Tabla1[[#This Row],[CODIGO]])</f>
        <v>0</v>
      </c>
      <c r="K3099" t="str">
        <f>FIXED(Tabla1[[#This Row],[TASA 16%]],0)</f>
        <v>0</v>
      </c>
      <c r="L3099" t="str">
        <f>FIXED(Tabla1[[#This Row],[TASA 0%]],0)</f>
        <v>0</v>
      </c>
      <c r="M3099" t="str">
        <f>FIXED(Tabla1[[#This Row],[TASA EXE.]],0)</f>
        <v>0</v>
      </c>
      <c r="N3099" t="str">
        <f>FIXED(Tabla1[[#This Row],[IVA]],0)</f>
        <v>0</v>
      </c>
      <c r="O3099" t="str">
        <f>FIXED(Tabla1[[#This Row],[ISR RET]],0)</f>
        <v>0</v>
      </c>
      <c r="P3099" t="str">
        <f>FIXED(Tabla1[[#This Row],[IVA RET]],0)</f>
        <v>0</v>
      </c>
      <c r="R3099" s="35">
        <f>Tabla1[[#This Row],[TASA 16]]*16%</f>
        <v>0</v>
      </c>
    </row>
    <row r="3100" spans="2:18" x14ac:dyDescent="0.25">
      <c r="B3100" t="str">
        <f>'[1]210 Y RFC'!A3100</f>
        <v>OOHF861123781</v>
      </c>
      <c r="C3100" t="str">
        <f>'[1]210 Y RFC'!B3100</f>
        <v>210-3097</v>
      </c>
      <c r="D3100" t="str">
        <f>'[1]210 Y RFC'!C3100</f>
        <v>OCHOA HERNANDEZ FERNANDO</v>
      </c>
      <c r="E3100" s="28">
        <f>SUMIFS(Tabla16[TASA 16],Tabla16[NUM],Tabla1[[#This Row],[CODIGO]])</f>
        <v>32285.75</v>
      </c>
      <c r="F3100" s="28">
        <f>SUMIFS(Tabla16[TASA 0%],Tabla16[NUM],Tabla1[[#This Row],[CODIGO]])</f>
        <v>4.9999999997226041E-2</v>
      </c>
      <c r="G3100" s="28">
        <f>SUMIFS(Tabla16[[EXENTO ]],Tabla16[NUM],Tabla1[[#This Row],[CODIGO]])</f>
        <v>0</v>
      </c>
      <c r="H3100" s="28">
        <f>SUMIFS(Tabla16[IVA],Tabla16[NUM],Tabla1[[#This Row],[CODIGO]])</f>
        <v>5165.72</v>
      </c>
      <c r="I3100" s="28">
        <f>SUMIFS(Tabla16[ISR RET.],Tabla16[NUM],Tabla1[[#This Row],[CODIGO]])</f>
        <v>-403.55</v>
      </c>
      <c r="J3100" s="28">
        <f>SUMIFS(Tabla16[IVA RET.],Tabla16[NUM],Tabla1[[#This Row],[CODIGO]])</f>
        <v>0</v>
      </c>
      <c r="K3100" t="str">
        <f>FIXED(Tabla1[[#This Row],[TASA 16%]],0)</f>
        <v>32,286</v>
      </c>
      <c r="L3100" t="str">
        <f>FIXED(Tabla1[[#This Row],[TASA 0%]],0)</f>
        <v>0</v>
      </c>
      <c r="M3100" t="str">
        <f>FIXED(Tabla1[[#This Row],[TASA EXE.]],0)</f>
        <v>0</v>
      </c>
      <c r="N3100" t="str">
        <f>FIXED(Tabla1[[#This Row],[IVA]],0)</f>
        <v>5,166</v>
      </c>
      <c r="O3100" t="str">
        <f>FIXED(Tabla1[[#This Row],[ISR RET]],0)</f>
        <v>-404</v>
      </c>
      <c r="P3100" t="str">
        <f>FIXED(Tabla1[[#This Row],[IVA RET]],0)</f>
        <v>0</v>
      </c>
      <c r="R3100" s="35">
        <f>Tabla1[[#This Row],[TASA 16]]*16%</f>
        <v>5165.76</v>
      </c>
    </row>
    <row r="3101" spans="2:18" x14ac:dyDescent="0.25">
      <c r="B3101" t="str">
        <f>'[1]210 Y RFC'!A3101</f>
        <v>CALP880602UEA</v>
      </c>
      <c r="C3101" t="str">
        <f>'[1]210 Y RFC'!B3101</f>
        <v>210-3098</v>
      </c>
      <c r="D3101" t="str">
        <f>'[1]210 Y RFC'!C3101</f>
        <v>CASTRO LOPEZ JOSE PEDRO</v>
      </c>
      <c r="E3101" s="28">
        <f>SUMIFS(Tabla16[TASA 16],Tabla16[NUM],Tabla1[[#This Row],[CODIGO]])</f>
        <v>0</v>
      </c>
      <c r="F3101" s="28">
        <f>SUMIFS(Tabla16[TASA 0%],Tabla16[NUM],Tabla1[[#This Row],[CODIGO]])</f>
        <v>0</v>
      </c>
      <c r="G3101" s="28">
        <f>SUMIFS(Tabla16[[EXENTO ]],Tabla16[NUM],Tabla1[[#This Row],[CODIGO]])</f>
        <v>0</v>
      </c>
      <c r="H3101" s="28">
        <f>SUMIFS(Tabla16[IVA],Tabla16[NUM],Tabla1[[#This Row],[CODIGO]])</f>
        <v>0</v>
      </c>
      <c r="I3101" s="28">
        <f>SUMIFS(Tabla16[ISR RET.],Tabla16[NUM],Tabla1[[#This Row],[CODIGO]])</f>
        <v>0</v>
      </c>
      <c r="J3101" s="28">
        <f>SUMIFS(Tabla16[IVA RET.],Tabla16[NUM],Tabla1[[#This Row],[CODIGO]])</f>
        <v>0</v>
      </c>
      <c r="K3101" t="str">
        <f>FIXED(Tabla1[[#This Row],[TASA 16%]],0)</f>
        <v>0</v>
      </c>
      <c r="L3101" t="str">
        <f>FIXED(Tabla1[[#This Row],[TASA 0%]],0)</f>
        <v>0</v>
      </c>
      <c r="M3101" t="str">
        <f>FIXED(Tabla1[[#This Row],[TASA EXE.]],0)</f>
        <v>0</v>
      </c>
      <c r="N3101" t="str">
        <f>FIXED(Tabla1[[#This Row],[IVA]],0)</f>
        <v>0</v>
      </c>
      <c r="O3101" t="str">
        <f>FIXED(Tabla1[[#This Row],[ISR RET]],0)</f>
        <v>0</v>
      </c>
      <c r="P3101" t="str">
        <f>FIXED(Tabla1[[#This Row],[IVA RET]],0)</f>
        <v>0</v>
      </c>
      <c r="R3101" s="35">
        <f>Tabla1[[#This Row],[TASA 16]]*16%</f>
        <v>0</v>
      </c>
    </row>
    <row r="3102" spans="2:18" x14ac:dyDescent="0.25">
      <c r="B3102" t="str">
        <f>'[1]210 Y RFC'!A3102</f>
        <v>NAGG800210IE9</v>
      </c>
      <c r="C3102" t="str">
        <f>'[1]210 Y RFC'!B3102</f>
        <v>210-3099</v>
      </c>
      <c r="D3102" t="str">
        <f>'[1]210 Y RFC'!C3102</f>
        <v>NAVARRO GONZALEZ GUILLERMO</v>
      </c>
      <c r="E3102" s="28">
        <f>SUMIFS(Tabla16[TASA 16],Tabla16[NUM],Tabla1[[#This Row],[CODIGO]])</f>
        <v>0</v>
      </c>
      <c r="F3102" s="28">
        <f>SUMIFS(Tabla16[TASA 0%],Tabla16[NUM],Tabla1[[#This Row],[CODIGO]])</f>
        <v>0</v>
      </c>
      <c r="G3102" s="28">
        <f>SUMIFS(Tabla16[[EXENTO ]],Tabla16[NUM],Tabla1[[#This Row],[CODIGO]])</f>
        <v>0</v>
      </c>
      <c r="H3102" s="28">
        <f>SUMIFS(Tabla16[IVA],Tabla16[NUM],Tabla1[[#This Row],[CODIGO]])</f>
        <v>0</v>
      </c>
      <c r="I3102" s="28">
        <f>SUMIFS(Tabla16[ISR RET.],Tabla16[NUM],Tabla1[[#This Row],[CODIGO]])</f>
        <v>0</v>
      </c>
      <c r="J3102" s="28">
        <f>SUMIFS(Tabla16[IVA RET.],Tabla16[NUM],Tabla1[[#This Row],[CODIGO]])</f>
        <v>0</v>
      </c>
      <c r="K3102" t="str">
        <f>FIXED(Tabla1[[#This Row],[TASA 16%]],0)</f>
        <v>0</v>
      </c>
      <c r="L3102" t="str">
        <f>FIXED(Tabla1[[#This Row],[TASA 0%]],0)</f>
        <v>0</v>
      </c>
      <c r="M3102" t="str">
        <f>FIXED(Tabla1[[#This Row],[TASA EXE.]],0)</f>
        <v>0</v>
      </c>
      <c r="N3102" t="str">
        <f>FIXED(Tabla1[[#This Row],[IVA]],0)</f>
        <v>0</v>
      </c>
      <c r="O3102" t="str">
        <f>FIXED(Tabla1[[#This Row],[ISR RET]],0)</f>
        <v>0</v>
      </c>
      <c r="P3102" t="str">
        <f>FIXED(Tabla1[[#This Row],[IVA RET]],0)</f>
        <v>0</v>
      </c>
      <c r="R3102" s="35">
        <f>Tabla1[[#This Row],[TASA 16]]*16%</f>
        <v>0</v>
      </c>
    </row>
    <row r="3103" spans="2:18" x14ac:dyDescent="0.25">
      <c r="B3103" t="str">
        <f>'[1]210 Y RFC'!A3103</f>
        <v>GAHR9612317FA</v>
      </c>
      <c r="C3103" t="str">
        <f>'[1]210 Y RFC'!B3103</f>
        <v>210-3100</v>
      </c>
      <c r="D3103" t="str">
        <f>'[1]210 Y RFC'!C3103</f>
        <v>GARCIA HURTADO RAUL</v>
      </c>
      <c r="E3103" s="28">
        <f>SUMIFS(Tabla16[TASA 16],Tabla16[NUM],Tabla1[[#This Row],[CODIGO]])</f>
        <v>0</v>
      </c>
      <c r="F3103" s="28">
        <f>SUMIFS(Tabla16[TASA 0%],Tabla16[NUM],Tabla1[[#This Row],[CODIGO]])</f>
        <v>0</v>
      </c>
      <c r="G3103" s="28">
        <f>SUMIFS(Tabla16[[EXENTO ]],Tabla16[NUM],Tabla1[[#This Row],[CODIGO]])</f>
        <v>0</v>
      </c>
      <c r="H3103" s="28">
        <f>SUMIFS(Tabla16[IVA],Tabla16[NUM],Tabla1[[#This Row],[CODIGO]])</f>
        <v>0</v>
      </c>
      <c r="I3103" s="28">
        <f>SUMIFS(Tabla16[ISR RET.],Tabla16[NUM],Tabla1[[#This Row],[CODIGO]])</f>
        <v>0</v>
      </c>
      <c r="J3103" s="28">
        <f>SUMIFS(Tabla16[IVA RET.],Tabla16[NUM],Tabla1[[#This Row],[CODIGO]])</f>
        <v>0</v>
      </c>
      <c r="K3103" t="str">
        <f>FIXED(Tabla1[[#This Row],[TASA 16%]],0)</f>
        <v>0</v>
      </c>
      <c r="L3103" t="str">
        <f>FIXED(Tabla1[[#This Row],[TASA 0%]],0)</f>
        <v>0</v>
      </c>
      <c r="M3103" t="str">
        <f>FIXED(Tabla1[[#This Row],[TASA EXE.]],0)</f>
        <v>0</v>
      </c>
      <c r="N3103" t="str">
        <f>FIXED(Tabla1[[#This Row],[IVA]],0)</f>
        <v>0</v>
      </c>
      <c r="O3103" t="str">
        <f>FIXED(Tabla1[[#This Row],[ISR RET]],0)</f>
        <v>0</v>
      </c>
      <c r="P3103" t="str">
        <f>FIXED(Tabla1[[#This Row],[IVA RET]],0)</f>
        <v>0</v>
      </c>
      <c r="R3103" s="35">
        <f>Tabla1[[#This Row],[TASA 16]]*16%</f>
        <v>0</v>
      </c>
    </row>
    <row r="3104" spans="2:18" x14ac:dyDescent="0.25">
      <c r="B3104" t="str">
        <f>'[1]210 Y RFC'!A3104</f>
        <v>GOVA781224C68</v>
      </c>
      <c r="C3104" t="str">
        <f>'[1]210 Y RFC'!B3104</f>
        <v>210-3101</v>
      </c>
      <c r="D3104" t="str">
        <f>'[1]210 Y RFC'!C3104</f>
        <v>GONZALEZ VELAZQUEZ ANA LILIA</v>
      </c>
      <c r="E3104" s="28">
        <f>SUMIFS(Tabla16[TASA 16],Tabla16[NUM],Tabla1[[#This Row],[CODIGO]])</f>
        <v>0</v>
      </c>
      <c r="F3104" s="28">
        <f>SUMIFS(Tabla16[TASA 0%],Tabla16[NUM],Tabla1[[#This Row],[CODIGO]])</f>
        <v>0</v>
      </c>
      <c r="G3104" s="28">
        <f>SUMIFS(Tabla16[[EXENTO ]],Tabla16[NUM],Tabla1[[#This Row],[CODIGO]])</f>
        <v>0</v>
      </c>
      <c r="H3104" s="28">
        <f>SUMIFS(Tabla16[IVA],Tabla16[NUM],Tabla1[[#This Row],[CODIGO]])</f>
        <v>0</v>
      </c>
      <c r="I3104" s="28">
        <f>SUMIFS(Tabla16[ISR RET.],Tabla16[NUM],Tabla1[[#This Row],[CODIGO]])</f>
        <v>0</v>
      </c>
      <c r="J3104" s="28">
        <f>SUMIFS(Tabla16[IVA RET.],Tabla16[NUM],Tabla1[[#This Row],[CODIGO]])</f>
        <v>0</v>
      </c>
      <c r="K3104" t="str">
        <f>FIXED(Tabla1[[#This Row],[TASA 16%]],0)</f>
        <v>0</v>
      </c>
      <c r="L3104" t="str">
        <f>FIXED(Tabla1[[#This Row],[TASA 0%]],0)</f>
        <v>0</v>
      </c>
      <c r="M3104" t="str">
        <f>FIXED(Tabla1[[#This Row],[TASA EXE.]],0)</f>
        <v>0</v>
      </c>
      <c r="N3104" t="str">
        <f>FIXED(Tabla1[[#This Row],[IVA]],0)</f>
        <v>0</v>
      </c>
      <c r="O3104" t="str">
        <f>FIXED(Tabla1[[#This Row],[ISR RET]],0)</f>
        <v>0</v>
      </c>
      <c r="P3104" t="str">
        <f>FIXED(Tabla1[[#This Row],[IVA RET]],0)</f>
        <v>0</v>
      </c>
      <c r="R3104" s="35">
        <f>Tabla1[[#This Row],[TASA 16]]*16%</f>
        <v>0</v>
      </c>
    </row>
    <row r="3105" spans="2:18" x14ac:dyDescent="0.25">
      <c r="B3105" t="str">
        <f>'[1]210 Y RFC'!A3105</f>
        <v>CAZ901231UG3</v>
      </c>
      <c r="C3105" t="str">
        <f>'[1]210 Y RFC'!B3105</f>
        <v>210-3102</v>
      </c>
      <c r="D3105" t="str">
        <f>'[1]210 Y RFC'!C3105</f>
        <v>COMERCIALIZADORA DE ACEROS ZULA SA DE CV</v>
      </c>
      <c r="E3105" s="28">
        <f>SUMIFS(Tabla16[TASA 16],Tabla16[NUM],Tabla1[[#This Row],[CODIGO]])</f>
        <v>0</v>
      </c>
      <c r="F3105" s="28">
        <f>SUMIFS(Tabla16[TASA 0%],Tabla16[NUM],Tabla1[[#This Row],[CODIGO]])</f>
        <v>0</v>
      </c>
      <c r="G3105" s="28">
        <f>SUMIFS(Tabla16[[EXENTO ]],Tabla16[NUM],Tabla1[[#This Row],[CODIGO]])</f>
        <v>0</v>
      </c>
      <c r="H3105" s="28">
        <f>SUMIFS(Tabla16[IVA],Tabla16[NUM],Tabla1[[#This Row],[CODIGO]])</f>
        <v>0</v>
      </c>
      <c r="I3105" s="28">
        <f>SUMIFS(Tabla16[ISR RET.],Tabla16[NUM],Tabla1[[#This Row],[CODIGO]])</f>
        <v>0</v>
      </c>
      <c r="J3105" s="28">
        <f>SUMIFS(Tabla16[IVA RET.],Tabla16[NUM],Tabla1[[#This Row],[CODIGO]])</f>
        <v>0</v>
      </c>
      <c r="K3105" t="str">
        <f>FIXED(Tabla1[[#This Row],[TASA 16%]],0)</f>
        <v>0</v>
      </c>
      <c r="L3105" t="str">
        <f>FIXED(Tabla1[[#This Row],[TASA 0%]],0)</f>
        <v>0</v>
      </c>
      <c r="M3105" t="str">
        <f>FIXED(Tabla1[[#This Row],[TASA EXE.]],0)</f>
        <v>0</v>
      </c>
      <c r="N3105" t="str">
        <f>FIXED(Tabla1[[#This Row],[IVA]],0)</f>
        <v>0</v>
      </c>
      <c r="O3105" t="str">
        <f>FIXED(Tabla1[[#This Row],[ISR RET]],0)</f>
        <v>0</v>
      </c>
      <c r="P3105" t="str">
        <f>FIXED(Tabla1[[#This Row],[IVA RET]],0)</f>
        <v>0</v>
      </c>
      <c r="R3105" s="35">
        <f>Tabla1[[#This Row],[TASA 16]]*16%</f>
        <v>0</v>
      </c>
    </row>
    <row r="3106" spans="2:18" x14ac:dyDescent="0.25">
      <c r="B3106" t="str">
        <f>'[1]210 Y RFC'!A3106</f>
        <v>GURG8207318V2</v>
      </c>
      <c r="C3106" t="str">
        <f>'[1]210 Y RFC'!B3106</f>
        <v>210-3103</v>
      </c>
      <c r="D3106" t="str">
        <f>'[1]210 Y RFC'!C3106</f>
        <v>GUTIERREZ ROMERO GUILLERMO</v>
      </c>
      <c r="E3106" s="28">
        <f>SUMIFS(Tabla16[TASA 16],Tabla16[NUM],Tabla1[[#This Row],[CODIGO]])</f>
        <v>219637.375</v>
      </c>
      <c r="F3106" s="28">
        <f>SUMIFS(Tabla16[TASA 0%],Tabla16[NUM],Tabla1[[#This Row],[CODIGO]])</f>
        <v>4.9999999846477294E-3</v>
      </c>
      <c r="G3106" s="28">
        <f>SUMIFS(Tabla16[[EXENTO ]],Tabla16[NUM],Tabla1[[#This Row],[CODIGO]])</f>
        <v>0</v>
      </c>
      <c r="H3106" s="28">
        <f>SUMIFS(Tabla16[IVA],Tabla16[NUM],Tabla1[[#This Row],[CODIGO]])</f>
        <v>35141.980000000003</v>
      </c>
      <c r="I3106" s="28">
        <f>SUMIFS(Tabla16[ISR RET.],Tabla16[NUM],Tabla1[[#This Row],[CODIGO]])</f>
        <v>0</v>
      </c>
      <c r="J3106" s="28">
        <f>SUMIFS(Tabla16[IVA RET.],Tabla16[NUM],Tabla1[[#This Row],[CODIGO]])</f>
        <v>0</v>
      </c>
      <c r="K3106" t="str">
        <f>FIXED(Tabla1[[#This Row],[TASA 16%]],0)</f>
        <v>219,637</v>
      </c>
      <c r="L3106" t="str">
        <f>FIXED(Tabla1[[#This Row],[TASA 0%]],0)</f>
        <v>0</v>
      </c>
      <c r="M3106" t="str">
        <f>FIXED(Tabla1[[#This Row],[TASA EXE.]],0)</f>
        <v>0</v>
      </c>
      <c r="N3106" t="str">
        <f>FIXED(Tabla1[[#This Row],[IVA]],0)</f>
        <v>35,142</v>
      </c>
      <c r="O3106" t="str">
        <f>FIXED(Tabla1[[#This Row],[ISR RET]],0)</f>
        <v>0</v>
      </c>
      <c r="P3106" t="str">
        <f>FIXED(Tabla1[[#This Row],[IVA RET]],0)</f>
        <v>0</v>
      </c>
      <c r="R3106" s="35">
        <f>Tabla1[[#This Row],[TASA 16]]*16%</f>
        <v>35141.919999999998</v>
      </c>
    </row>
    <row r="3107" spans="2:18" x14ac:dyDescent="0.25">
      <c r="B3107" t="str">
        <f>'[1]210 Y RFC'!A3107</f>
        <v>MUCJ600509442</v>
      </c>
      <c r="C3107" t="str">
        <f>'[1]210 Y RFC'!B3107</f>
        <v>210-3104</v>
      </c>
      <c r="D3107" t="str">
        <f>'[1]210 Y RFC'!C3107</f>
        <v>MURILLO CASTAÑEDA MARIA DE JESUS LORENA</v>
      </c>
      <c r="E3107" s="28">
        <f>SUMIFS(Tabla16[TASA 16],Tabla16[NUM],Tabla1[[#This Row],[CODIGO]])</f>
        <v>0</v>
      </c>
      <c r="F3107" s="28">
        <f>SUMIFS(Tabla16[TASA 0%],Tabla16[NUM],Tabla1[[#This Row],[CODIGO]])</f>
        <v>0</v>
      </c>
      <c r="G3107" s="28">
        <f>SUMIFS(Tabla16[[EXENTO ]],Tabla16[NUM],Tabla1[[#This Row],[CODIGO]])</f>
        <v>0</v>
      </c>
      <c r="H3107" s="28">
        <f>SUMIFS(Tabla16[IVA],Tabla16[NUM],Tabla1[[#This Row],[CODIGO]])</f>
        <v>0</v>
      </c>
      <c r="I3107" s="28">
        <f>SUMIFS(Tabla16[ISR RET.],Tabla16[NUM],Tabla1[[#This Row],[CODIGO]])</f>
        <v>0</v>
      </c>
      <c r="J3107" s="28">
        <f>SUMIFS(Tabla16[IVA RET.],Tabla16[NUM],Tabla1[[#This Row],[CODIGO]])</f>
        <v>0</v>
      </c>
      <c r="K3107" t="str">
        <f>FIXED(Tabla1[[#This Row],[TASA 16%]],0)</f>
        <v>0</v>
      </c>
      <c r="L3107" t="str">
        <f>FIXED(Tabla1[[#This Row],[TASA 0%]],0)</f>
        <v>0</v>
      </c>
      <c r="M3107" t="str">
        <f>FIXED(Tabla1[[#This Row],[TASA EXE.]],0)</f>
        <v>0</v>
      </c>
      <c r="N3107" t="str">
        <f>FIXED(Tabla1[[#This Row],[IVA]],0)</f>
        <v>0</v>
      </c>
      <c r="O3107" t="str">
        <f>FIXED(Tabla1[[#This Row],[ISR RET]],0)</f>
        <v>0</v>
      </c>
      <c r="P3107" t="str">
        <f>FIXED(Tabla1[[#This Row],[IVA RET]],0)</f>
        <v>0</v>
      </c>
      <c r="R3107" s="35">
        <f>Tabla1[[#This Row],[TASA 16]]*16%</f>
        <v>0</v>
      </c>
    </row>
    <row r="3108" spans="2:18" x14ac:dyDescent="0.25">
      <c r="B3108" t="str">
        <f>'[1]210 Y RFC'!A3108</f>
        <v>JIMH850525PS5</v>
      </c>
      <c r="C3108" t="str">
        <f>'[1]210 Y RFC'!B3108</f>
        <v>210-3105</v>
      </c>
      <c r="D3108" t="str">
        <f>'[1]210 Y RFC'!C3108</f>
        <v>JIMENEZ MARTINEZ HECTOR ALFONSO</v>
      </c>
      <c r="E3108" s="28">
        <f>SUMIFS(Tabla16[TASA 16],Tabla16[NUM],Tabla1[[#This Row],[CODIGO]])</f>
        <v>0</v>
      </c>
      <c r="F3108" s="28">
        <f>SUMIFS(Tabla16[TASA 0%],Tabla16[NUM],Tabla1[[#This Row],[CODIGO]])</f>
        <v>0</v>
      </c>
      <c r="G3108" s="28">
        <f>SUMIFS(Tabla16[[EXENTO ]],Tabla16[NUM],Tabla1[[#This Row],[CODIGO]])</f>
        <v>0</v>
      </c>
      <c r="H3108" s="28">
        <f>SUMIFS(Tabla16[IVA],Tabla16[NUM],Tabla1[[#This Row],[CODIGO]])</f>
        <v>0</v>
      </c>
      <c r="I3108" s="28">
        <f>SUMIFS(Tabla16[ISR RET.],Tabla16[NUM],Tabla1[[#This Row],[CODIGO]])</f>
        <v>0</v>
      </c>
      <c r="J3108" s="28">
        <f>SUMIFS(Tabla16[IVA RET.],Tabla16[NUM],Tabla1[[#This Row],[CODIGO]])</f>
        <v>0</v>
      </c>
      <c r="K3108" t="str">
        <f>FIXED(Tabla1[[#This Row],[TASA 16%]],0)</f>
        <v>0</v>
      </c>
      <c r="L3108" t="str">
        <f>FIXED(Tabla1[[#This Row],[TASA 0%]],0)</f>
        <v>0</v>
      </c>
      <c r="M3108" t="str">
        <f>FIXED(Tabla1[[#This Row],[TASA EXE.]],0)</f>
        <v>0</v>
      </c>
      <c r="N3108" t="str">
        <f>FIXED(Tabla1[[#This Row],[IVA]],0)</f>
        <v>0</v>
      </c>
      <c r="O3108" t="str">
        <f>FIXED(Tabla1[[#This Row],[ISR RET]],0)</f>
        <v>0</v>
      </c>
      <c r="P3108" t="str">
        <f>FIXED(Tabla1[[#This Row],[IVA RET]],0)</f>
        <v>0</v>
      </c>
      <c r="R3108" s="35">
        <f>Tabla1[[#This Row],[TASA 16]]*16%</f>
        <v>0</v>
      </c>
    </row>
    <row r="3109" spans="2:18" x14ac:dyDescent="0.25">
      <c r="B3109" t="str">
        <f>'[1]210 Y RFC'!A3109</f>
        <v>PELL891021UJ0</v>
      </c>
      <c r="C3109" t="str">
        <f>'[1]210 Y RFC'!B3109</f>
        <v>210-3106</v>
      </c>
      <c r="D3109" t="str">
        <f>'[1]210 Y RFC'!C3109</f>
        <v>PEREZ LEON LUIS MARIO</v>
      </c>
      <c r="E3109" s="28">
        <f>SUMIFS(Tabla16[TASA 16],Tabla16[NUM],Tabla1[[#This Row],[CODIGO]])</f>
        <v>19248.3125</v>
      </c>
      <c r="F3109" s="28">
        <f>SUMIFS(Tabla16[TASA 0%],Tabla16[NUM],Tabla1[[#This Row],[CODIGO]])</f>
        <v>1.7500000000154614E-2</v>
      </c>
      <c r="G3109" s="28">
        <f>SUMIFS(Tabla16[[EXENTO ]],Tabla16[NUM],Tabla1[[#This Row],[CODIGO]])</f>
        <v>0</v>
      </c>
      <c r="H3109" s="28">
        <f>SUMIFS(Tabla16[IVA],Tabla16[NUM],Tabla1[[#This Row],[CODIGO]])</f>
        <v>3079.7299999999996</v>
      </c>
      <c r="I3109" s="28">
        <f>SUMIFS(Tabla16[ISR RET.],Tabla16[NUM],Tabla1[[#This Row],[CODIGO]])</f>
        <v>0</v>
      </c>
      <c r="J3109" s="28">
        <f>SUMIFS(Tabla16[IVA RET.],Tabla16[NUM],Tabla1[[#This Row],[CODIGO]])</f>
        <v>0</v>
      </c>
      <c r="K3109" t="str">
        <f>FIXED(Tabla1[[#This Row],[TASA 16%]],0)</f>
        <v>19,248</v>
      </c>
      <c r="L3109" t="str">
        <f>FIXED(Tabla1[[#This Row],[TASA 0%]],0)</f>
        <v>0</v>
      </c>
      <c r="M3109" t="str">
        <f>FIXED(Tabla1[[#This Row],[TASA EXE.]],0)</f>
        <v>0</v>
      </c>
      <c r="N3109" t="str">
        <f>FIXED(Tabla1[[#This Row],[IVA]],0)</f>
        <v>3,080</v>
      </c>
      <c r="O3109" t="str">
        <f>FIXED(Tabla1[[#This Row],[ISR RET]],0)</f>
        <v>0</v>
      </c>
      <c r="P3109" t="str">
        <f>FIXED(Tabla1[[#This Row],[IVA RET]],0)</f>
        <v>0</v>
      </c>
      <c r="R3109" s="35">
        <f>Tabla1[[#This Row],[TASA 16]]*16%</f>
        <v>3079.6800000000003</v>
      </c>
    </row>
    <row r="3110" spans="2:18" x14ac:dyDescent="0.25">
      <c r="B3110" t="str">
        <f>'[1]210 Y RFC'!A3110</f>
        <v>TOGV7508138N6</v>
      </c>
      <c r="C3110" t="str">
        <f>'[1]210 Y RFC'!B3110</f>
        <v>210-3107</v>
      </c>
      <c r="D3110" t="str">
        <f>'[1]210 Y RFC'!C3110</f>
        <v>DE LA TORRE GONZALEZ VERONICA</v>
      </c>
      <c r="E3110" s="28">
        <f>SUMIFS(Tabla16[TASA 16],Tabla16[NUM],Tabla1[[#This Row],[CODIGO]])</f>
        <v>0</v>
      </c>
      <c r="F3110" s="28">
        <f>SUMIFS(Tabla16[TASA 0%],Tabla16[NUM],Tabla1[[#This Row],[CODIGO]])</f>
        <v>0</v>
      </c>
      <c r="G3110" s="28">
        <f>SUMIFS(Tabla16[[EXENTO ]],Tabla16[NUM],Tabla1[[#This Row],[CODIGO]])</f>
        <v>0</v>
      </c>
      <c r="H3110" s="28">
        <f>SUMIFS(Tabla16[IVA],Tabla16[NUM],Tabla1[[#This Row],[CODIGO]])</f>
        <v>0</v>
      </c>
      <c r="I3110" s="28">
        <f>SUMIFS(Tabla16[ISR RET.],Tabla16[NUM],Tabla1[[#This Row],[CODIGO]])</f>
        <v>0</v>
      </c>
      <c r="J3110" s="28">
        <f>SUMIFS(Tabla16[IVA RET.],Tabla16[NUM],Tabla1[[#This Row],[CODIGO]])</f>
        <v>0</v>
      </c>
      <c r="K3110" t="str">
        <f>FIXED(Tabla1[[#This Row],[TASA 16%]],0)</f>
        <v>0</v>
      </c>
      <c r="L3110" t="str">
        <f>FIXED(Tabla1[[#This Row],[TASA 0%]],0)</f>
        <v>0</v>
      </c>
      <c r="M3110" t="str">
        <f>FIXED(Tabla1[[#This Row],[TASA EXE.]],0)</f>
        <v>0</v>
      </c>
      <c r="N3110" t="str">
        <f>FIXED(Tabla1[[#This Row],[IVA]],0)</f>
        <v>0</v>
      </c>
      <c r="O3110" t="str">
        <f>FIXED(Tabla1[[#This Row],[ISR RET]],0)</f>
        <v>0</v>
      </c>
      <c r="P3110" t="str">
        <f>FIXED(Tabla1[[#This Row],[IVA RET]],0)</f>
        <v>0</v>
      </c>
      <c r="R3110" s="35">
        <f>Tabla1[[#This Row],[TASA 16]]*16%</f>
        <v>0</v>
      </c>
    </row>
    <row r="3111" spans="2:18" x14ac:dyDescent="0.25">
      <c r="B3111" t="str">
        <f>'[1]210 Y RFC'!A3111</f>
        <v>AGR211110166</v>
      </c>
      <c r="C3111" t="str">
        <f>'[1]210 Y RFC'!B3111</f>
        <v>210-3108</v>
      </c>
      <c r="D3111" t="str">
        <f>'[1]210 Y RFC'!C3111</f>
        <v>AGROSALIX SA DE CV</v>
      </c>
      <c r="E3111" s="28">
        <f>SUMIFS(Tabla16[TASA 16],Tabla16[NUM],Tabla1[[#This Row],[CODIGO]])</f>
        <v>0</v>
      </c>
      <c r="F3111" s="28">
        <f>SUMIFS(Tabla16[TASA 0%],Tabla16[NUM],Tabla1[[#This Row],[CODIGO]])</f>
        <v>3765.84</v>
      </c>
      <c r="G3111" s="28">
        <f>SUMIFS(Tabla16[[EXENTO ]],Tabla16[NUM],Tabla1[[#This Row],[CODIGO]])</f>
        <v>0</v>
      </c>
      <c r="H3111" s="28">
        <f>SUMIFS(Tabla16[IVA],Tabla16[NUM],Tabla1[[#This Row],[CODIGO]])</f>
        <v>0</v>
      </c>
      <c r="I3111" s="28">
        <f>SUMIFS(Tabla16[ISR RET.],Tabla16[NUM],Tabla1[[#This Row],[CODIGO]])</f>
        <v>0</v>
      </c>
      <c r="J3111" s="28">
        <f>SUMIFS(Tabla16[IVA RET.],Tabla16[NUM],Tabla1[[#This Row],[CODIGO]])</f>
        <v>0</v>
      </c>
      <c r="K3111" t="str">
        <f>FIXED(Tabla1[[#This Row],[TASA 16%]],0)</f>
        <v>0</v>
      </c>
      <c r="L3111" t="str">
        <f>FIXED(Tabla1[[#This Row],[TASA 0%]],0)</f>
        <v>3,766</v>
      </c>
      <c r="M3111" t="str">
        <f>FIXED(Tabla1[[#This Row],[TASA EXE.]],0)</f>
        <v>0</v>
      </c>
      <c r="N3111" t="str">
        <f>FIXED(Tabla1[[#This Row],[IVA]],0)</f>
        <v>0</v>
      </c>
      <c r="O3111" t="str">
        <f>FIXED(Tabla1[[#This Row],[ISR RET]],0)</f>
        <v>0</v>
      </c>
      <c r="P3111" t="str">
        <f>FIXED(Tabla1[[#This Row],[IVA RET]],0)</f>
        <v>0</v>
      </c>
      <c r="R3111" s="35">
        <f>Tabla1[[#This Row],[TASA 16]]*16%</f>
        <v>0</v>
      </c>
    </row>
    <row r="3112" spans="2:18" x14ac:dyDescent="0.25">
      <c r="B3112" t="str">
        <f>'[1]210 Y RFC'!A3112</f>
        <v>GOGM780219MEA</v>
      </c>
      <c r="C3112" t="str">
        <f>'[1]210 Y RFC'!B3112</f>
        <v>210-3109</v>
      </c>
      <c r="D3112" t="str">
        <f>'[1]210 Y RFC'!C3112</f>
        <v>GONZALEZ GARCIA MIGUEL ANGEL</v>
      </c>
      <c r="E3112" s="28">
        <f>SUMIFS(Tabla16[TASA 16],Tabla16[NUM],Tabla1[[#This Row],[CODIGO]])</f>
        <v>0</v>
      </c>
      <c r="F3112" s="28">
        <f>SUMIFS(Tabla16[TASA 0%],Tabla16[NUM],Tabla1[[#This Row],[CODIGO]])</f>
        <v>0</v>
      </c>
      <c r="G3112" s="28">
        <f>SUMIFS(Tabla16[[EXENTO ]],Tabla16[NUM],Tabla1[[#This Row],[CODIGO]])</f>
        <v>0</v>
      </c>
      <c r="H3112" s="28">
        <f>SUMIFS(Tabla16[IVA],Tabla16[NUM],Tabla1[[#This Row],[CODIGO]])</f>
        <v>0</v>
      </c>
      <c r="I3112" s="28">
        <f>SUMIFS(Tabla16[ISR RET.],Tabla16[NUM],Tabla1[[#This Row],[CODIGO]])</f>
        <v>0</v>
      </c>
      <c r="J3112" s="28">
        <f>SUMIFS(Tabla16[IVA RET.],Tabla16[NUM],Tabla1[[#This Row],[CODIGO]])</f>
        <v>0</v>
      </c>
      <c r="K3112" t="str">
        <f>FIXED(Tabla1[[#This Row],[TASA 16%]],0)</f>
        <v>0</v>
      </c>
      <c r="L3112" t="str">
        <f>FIXED(Tabla1[[#This Row],[TASA 0%]],0)</f>
        <v>0</v>
      </c>
      <c r="M3112" t="str">
        <f>FIXED(Tabla1[[#This Row],[TASA EXE.]],0)</f>
        <v>0</v>
      </c>
      <c r="N3112" t="str">
        <f>FIXED(Tabla1[[#This Row],[IVA]],0)</f>
        <v>0</v>
      </c>
      <c r="O3112" t="str">
        <f>FIXED(Tabla1[[#This Row],[ISR RET]],0)</f>
        <v>0</v>
      </c>
      <c r="P3112" t="str">
        <f>FIXED(Tabla1[[#This Row],[IVA RET]],0)</f>
        <v>0</v>
      </c>
      <c r="R3112" s="35">
        <f>Tabla1[[#This Row],[TASA 16]]*16%</f>
        <v>0</v>
      </c>
    </row>
    <row r="3113" spans="2:18" x14ac:dyDescent="0.25">
      <c r="B3113" t="str">
        <f>'[1]210 Y RFC'!A3113</f>
        <v>GADR640515PP1</v>
      </c>
      <c r="C3113" t="str">
        <f>'[1]210 Y RFC'!B3113</f>
        <v>210-3110</v>
      </c>
      <c r="D3113" t="str">
        <f>'[1]210 Y RFC'!C3113</f>
        <v>GARCIA DOMINGUEZ RAUL</v>
      </c>
      <c r="E3113" s="28">
        <f>SUMIFS(Tabla16[TASA 16],Tabla16[NUM],Tabla1[[#This Row],[CODIGO]])</f>
        <v>0</v>
      </c>
      <c r="F3113" s="28">
        <f>SUMIFS(Tabla16[TASA 0%],Tabla16[NUM],Tabla1[[#This Row],[CODIGO]])</f>
        <v>-6.8212102632969618E-13</v>
      </c>
      <c r="G3113" s="28">
        <f>SUMIFS(Tabla16[[EXENTO ]],Tabla16[NUM],Tabla1[[#This Row],[CODIGO]])</f>
        <v>11111.11</v>
      </c>
      <c r="H3113" s="28">
        <f>SUMIFS(Tabla16[IVA],Tabla16[NUM],Tabla1[[#This Row],[CODIGO]])</f>
        <v>0</v>
      </c>
      <c r="I3113" s="28">
        <f>SUMIFS(Tabla16[ISR RET.],Tabla16[NUM],Tabla1[[#This Row],[CODIGO]])</f>
        <v>-1111.1099999999999</v>
      </c>
      <c r="J3113" s="28">
        <f>SUMIFS(Tabla16[IVA RET.],Tabla16[NUM],Tabla1[[#This Row],[CODIGO]])</f>
        <v>0</v>
      </c>
      <c r="K3113" t="str">
        <f>FIXED(Tabla1[[#This Row],[TASA 16%]],0)</f>
        <v>0</v>
      </c>
      <c r="L3113" t="str">
        <f>FIXED(Tabla1[[#This Row],[TASA 0%]],0)</f>
        <v>0</v>
      </c>
      <c r="M3113" t="str">
        <f>FIXED(Tabla1[[#This Row],[TASA EXE.]],0)</f>
        <v>11,111</v>
      </c>
      <c r="N3113" t="str">
        <f>FIXED(Tabla1[[#This Row],[IVA]],0)</f>
        <v>0</v>
      </c>
      <c r="O3113" t="str">
        <f>FIXED(Tabla1[[#This Row],[ISR RET]],0)</f>
        <v>-1,111</v>
      </c>
      <c r="P3113" t="str">
        <f>FIXED(Tabla1[[#This Row],[IVA RET]],0)</f>
        <v>0</v>
      </c>
      <c r="R3113" s="35">
        <f>Tabla1[[#This Row],[TASA 16]]*16%</f>
        <v>0</v>
      </c>
    </row>
    <row r="3114" spans="2:18" x14ac:dyDescent="0.25">
      <c r="B3114" t="str">
        <f>'[1]210 Y RFC'!A3114</f>
        <v>GOGM920903NJ3</v>
      </c>
      <c r="C3114" t="str">
        <f>'[1]210 Y RFC'!B3114</f>
        <v>210-3111</v>
      </c>
      <c r="D3114" t="str">
        <f>'[1]210 Y RFC'!C3114</f>
        <v>GONZALEZ GUTIERREZ MOISES NISAEL</v>
      </c>
      <c r="E3114" s="28">
        <f>SUMIFS(Tabla16[TASA 16],Tabla16[NUM],Tabla1[[#This Row],[CODIGO]])</f>
        <v>0</v>
      </c>
      <c r="F3114" s="28">
        <f>SUMIFS(Tabla16[TASA 0%],Tabla16[NUM],Tabla1[[#This Row],[CODIGO]])</f>
        <v>0</v>
      </c>
      <c r="G3114" s="28">
        <f>SUMIFS(Tabla16[[EXENTO ]],Tabla16[NUM],Tabla1[[#This Row],[CODIGO]])</f>
        <v>0</v>
      </c>
      <c r="H3114" s="28">
        <f>SUMIFS(Tabla16[IVA],Tabla16[NUM],Tabla1[[#This Row],[CODIGO]])</f>
        <v>0</v>
      </c>
      <c r="I3114" s="28">
        <f>SUMIFS(Tabla16[ISR RET.],Tabla16[NUM],Tabla1[[#This Row],[CODIGO]])</f>
        <v>0</v>
      </c>
      <c r="J3114" s="28">
        <f>SUMIFS(Tabla16[IVA RET.],Tabla16[NUM],Tabla1[[#This Row],[CODIGO]])</f>
        <v>0</v>
      </c>
      <c r="K3114" t="str">
        <f>FIXED(Tabla1[[#This Row],[TASA 16%]],0)</f>
        <v>0</v>
      </c>
      <c r="L3114" t="str">
        <f>FIXED(Tabla1[[#This Row],[TASA 0%]],0)</f>
        <v>0</v>
      </c>
      <c r="M3114" t="str">
        <f>FIXED(Tabla1[[#This Row],[TASA EXE.]],0)</f>
        <v>0</v>
      </c>
      <c r="N3114" t="str">
        <f>FIXED(Tabla1[[#This Row],[IVA]],0)</f>
        <v>0</v>
      </c>
      <c r="O3114" t="str">
        <f>FIXED(Tabla1[[#This Row],[ISR RET]],0)</f>
        <v>0</v>
      </c>
      <c r="P3114" t="str">
        <f>FIXED(Tabla1[[#This Row],[IVA RET]],0)</f>
        <v>0</v>
      </c>
      <c r="R3114" s="35">
        <f>Tabla1[[#This Row],[TASA 16]]*16%</f>
        <v>0</v>
      </c>
    </row>
    <row r="3115" spans="2:18" x14ac:dyDescent="0.25">
      <c r="B3115" t="str">
        <f>'[1]210 Y RFC'!A3115</f>
        <v>GUDF7612069IA</v>
      </c>
      <c r="C3115" t="str">
        <f>'[1]210 Y RFC'!B3115</f>
        <v>210-3112</v>
      </c>
      <c r="D3115" t="str">
        <f>'[1]210 Y RFC'!C3115</f>
        <v>GUTIERREZ DIAZ FABIOLA</v>
      </c>
      <c r="E3115" s="28">
        <f>SUMIFS(Tabla16[TASA 16],Tabla16[NUM],Tabla1[[#This Row],[CODIGO]])</f>
        <v>0</v>
      </c>
      <c r="F3115" s="28">
        <f>SUMIFS(Tabla16[TASA 0%],Tabla16[NUM],Tabla1[[#This Row],[CODIGO]])</f>
        <v>0</v>
      </c>
      <c r="G3115" s="28">
        <f>SUMIFS(Tabla16[[EXENTO ]],Tabla16[NUM],Tabla1[[#This Row],[CODIGO]])</f>
        <v>0</v>
      </c>
      <c r="H3115" s="28">
        <f>SUMIFS(Tabla16[IVA],Tabla16[NUM],Tabla1[[#This Row],[CODIGO]])</f>
        <v>0</v>
      </c>
      <c r="I3115" s="28">
        <f>SUMIFS(Tabla16[ISR RET.],Tabla16[NUM],Tabla1[[#This Row],[CODIGO]])</f>
        <v>0</v>
      </c>
      <c r="J3115" s="28">
        <f>SUMIFS(Tabla16[IVA RET.],Tabla16[NUM],Tabla1[[#This Row],[CODIGO]])</f>
        <v>0</v>
      </c>
      <c r="K3115" t="str">
        <f>FIXED(Tabla1[[#This Row],[TASA 16%]],0)</f>
        <v>0</v>
      </c>
      <c r="L3115" t="str">
        <f>FIXED(Tabla1[[#This Row],[TASA 0%]],0)</f>
        <v>0</v>
      </c>
      <c r="M3115" t="str">
        <f>FIXED(Tabla1[[#This Row],[TASA EXE.]],0)</f>
        <v>0</v>
      </c>
      <c r="N3115" t="str">
        <f>FIXED(Tabla1[[#This Row],[IVA]],0)</f>
        <v>0</v>
      </c>
      <c r="O3115" t="str">
        <f>FIXED(Tabla1[[#This Row],[ISR RET]],0)</f>
        <v>0</v>
      </c>
      <c r="P3115" t="str">
        <f>FIXED(Tabla1[[#This Row],[IVA RET]],0)</f>
        <v>0</v>
      </c>
      <c r="R3115" s="35">
        <f>Tabla1[[#This Row],[TASA 16]]*16%</f>
        <v>0</v>
      </c>
    </row>
    <row r="3116" spans="2:18" x14ac:dyDescent="0.25">
      <c r="B3116" t="str">
        <f>'[1]210 Y RFC'!A3116</f>
        <v>PAM140314JG6</v>
      </c>
      <c r="C3116" t="str">
        <f>'[1]210 Y RFC'!B3116</f>
        <v>210-3113</v>
      </c>
      <c r="D3116" t="str">
        <f>'[1]210 Y RFC'!C3116</f>
        <v>PRODUCTOS ALIMENTICIOS LA MANZANA SRL DE CV</v>
      </c>
      <c r="E3116" s="28">
        <f>SUMIFS(Tabla16[TASA 16],Tabla16[NUM],Tabla1[[#This Row],[CODIGO]])</f>
        <v>0</v>
      </c>
      <c r="F3116" s="28">
        <f>SUMIFS(Tabla16[TASA 0%],Tabla16[NUM],Tabla1[[#This Row],[CODIGO]])</f>
        <v>40824</v>
      </c>
      <c r="G3116" s="28">
        <f>SUMIFS(Tabla16[[EXENTO ]],Tabla16[NUM],Tabla1[[#This Row],[CODIGO]])</f>
        <v>0</v>
      </c>
      <c r="H3116" s="28">
        <f>SUMIFS(Tabla16[IVA],Tabla16[NUM],Tabla1[[#This Row],[CODIGO]])</f>
        <v>0</v>
      </c>
      <c r="I3116" s="28">
        <f>SUMIFS(Tabla16[ISR RET.],Tabla16[NUM],Tabla1[[#This Row],[CODIGO]])</f>
        <v>0</v>
      </c>
      <c r="J3116" s="28">
        <f>SUMIFS(Tabla16[IVA RET.],Tabla16[NUM],Tabla1[[#This Row],[CODIGO]])</f>
        <v>0</v>
      </c>
      <c r="K3116" t="str">
        <f>FIXED(Tabla1[[#This Row],[TASA 16%]],0)</f>
        <v>0</v>
      </c>
      <c r="L3116" t="str">
        <f>FIXED(Tabla1[[#This Row],[TASA 0%]],0)</f>
        <v>40,824</v>
      </c>
      <c r="M3116" t="str">
        <f>FIXED(Tabla1[[#This Row],[TASA EXE.]],0)</f>
        <v>0</v>
      </c>
      <c r="N3116" t="str">
        <f>FIXED(Tabla1[[#This Row],[IVA]],0)</f>
        <v>0</v>
      </c>
      <c r="O3116" t="str">
        <f>FIXED(Tabla1[[#This Row],[ISR RET]],0)</f>
        <v>0</v>
      </c>
      <c r="P3116" t="str">
        <f>FIXED(Tabla1[[#This Row],[IVA RET]],0)</f>
        <v>0</v>
      </c>
      <c r="R3116" s="35">
        <f>Tabla1[[#This Row],[TASA 16]]*16%</f>
        <v>0</v>
      </c>
    </row>
    <row r="3117" spans="2:18" x14ac:dyDescent="0.25">
      <c r="B3117" t="str">
        <f>'[1]210 Y RFC'!A3117</f>
        <v>IMP170425TP3</v>
      </c>
      <c r="C3117" t="str">
        <f>'[1]210 Y RFC'!B3117</f>
        <v>210-3114</v>
      </c>
      <c r="D3117" t="str">
        <f>'[1]210 Y RFC'!C3117</f>
        <v>INTEC MEDIOS DE PAGO SA DE CV</v>
      </c>
      <c r="E3117" s="28">
        <f>SUMIFS(Tabla16[TASA 16],Tabla16[NUM],Tabla1[[#This Row],[CODIGO]])</f>
        <v>9.375</v>
      </c>
      <c r="F3117" s="28">
        <f>SUMIFS(Tabla16[TASA 0%],Tabla16[NUM],Tabla1[[#This Row],[CODIGO]])</f>
        <v>1.5000000000000568E-2</v>
      </c>
      <c r="G3117" s="28">
        <f>SUMIFS(Tabla16[[EXENTO ]],Tabla16[NUM],Tabla1[[#This Row],[CODIGO]])</f>
        <v>0</v>
      </c>
      <c r="H3117" s="28">
        <f>SUMIFS(Tabla16[IVA],Tabla16[NUM],Tabla1[[#This Row],[CODIGO]])</f>
        <v>1.5</v>
      </c>
      <c r="I3117" s="28">
        <f>SUMIFS(Tabla16[ISR RET.],Tabla16[NUM],Tabla1[[#This Row],[CODIGO]])</f>
        <v>0</v>
      </c>
      <c r="J3117" s="28">
        <f>SUMIFS(Tabla16[IVA RET.],Tabla16[NUM],Tabla1[[#This Row],[CODIGO]])</f>
        <v>0</v>
      </c>
      <c r="K3117" t="str">
        <f>FIXED(Tabla1[[#This Row],[TASA 16%]],0)</f>
        <v>9</v>
      </c>
      <c r="L3117" t="str">
        <f>FIXED(Tabla1[[#This Row],[TASA 0%]],0)</f>
        <v>0</v>
      </c>
      <c r="M3117" t="str">
        <f>FIXED(Tabla1[[#This Row],[TASA EXE.]],0)</f>
        <v>0</v>
      </c>
      <c r="N3117" t="str">
        <f>FIXED(Tabla1[[#This Row],[IVA]],0)</f>
        <v>2</v>
      </c>
      <c r="O3117" t="str">
        <f>FIXED(Tabla1[[#This Row],[ISR RET]],0)</f>
        <v>0</v>
      </c>
      <c r="P3117" t="str">
        <f>FIXED(Tabla1[[#This Row],[IVA RET]],0)</f>
        <v>0</v>
      </c>
      <c r="R3117" s="35">
        <f>Tabla1[[#This Row],[TASA 16]]*16%</f>
        <v>1.44</v>
      </c>
    </row>
    <row r="3118" spans="2:18" x14ac:dyDescent="0.25">
      <c r="B3118" t="str">
        <f>'[1]210 Y RFC'!A3118</f>
        <v>DVA210519NX8</v>
      </c>
      <c r="C3118" t="str">
        <f>'[1]210 Y RFC'!B3118</f>
        <v>210-3115</v>
      </c>
      <c r="D3118" t="str">
        <f>'[1]210 Y RFC'!C3118</f>
        <v>DISTRIBUCIONES VALOP</v>
      </c>
      <c r="E3118" s="28">
        <f>SUMIFS(Tabla16[TASA 16],Tabla16[NUM],Tabla1[[#This Row],[CODIGO]])</f>
        <v>0</v>
      </c>
      <c r="F3118" s="28">
        <f>SUMIFS(Tabla16[TASA 0%],Tabla16[NUM],Tabla1[[#This Row],[CODIGO]])</f>
        <v>0</v>
      </c>
      <c r="G3118" s="28">
        <f>SUMIFS(Tabla16[[EXENTO ]],Tabla16[NUM],Tabla1[[#This Row],[CODIGO]])</f>
        <v>0</v>
      </c>
      <c r="H3118" s="28">
        <f>SUMIFS(Tabla16[IVA],Tabla16[NUM],Tabla1[[#This Row],[CODIGO]])</f>
        <v>0</v>
      </c>
      <c r="I3118" s="28">
        <f>SUMIFS(Tabla16[ISR RET.],Tabla16[NUM],Tabla1[[#This Row],[CODIGO]])</f>
        <v>0</v>
      </c>
      <c r="J3118" s="28">
        <f>SUMIFS(Tabla16[IVA RET.],Tabla16[NUM],Tabla1[[#This Row],[CODIGO]])</f>
        <v>0</v>
      </c>
      <c r="K3118" t="str">
        <f>FIXED(Tabla1[[#This Row],[TASA 16%]],0)</f>
        <v>0</v>
      </c>
      <c r="L3118" t="str">
        <f>FIXED(Tabla1[[#This Row],[TASA 0%]],0)</f>
        <v>0</v>
      </c>
      <c r="M3118" t="str">
        <f>FIXED(Tabla1[[#This Row],[TASA EXE.]],0)</f>
        <v>0</v>
      </c>
      <c r="N3118" t="str">
        <f>FIXED(Tabla1[[#This Row],[IVA]],0)</f>
        <v>0</v>
      </c>
      <c r="O3118" t="str">
        <f>FIXED(Tabla1[[#This Row],[ISR RET]],0)</f>
        <v>0</v>
      </c>
      <c r="P3118" t="str">
        <f>FIXED(Tabla1[[#This Row],[IVA RET]],0)</f>
        <v>0</v>
      </c>
      <c r="R3118" s="35">
        <f>Tabla1[[#This Row],[TASA 16]]*16%</f>
        <v>0</v>
      </c>
    </row>
    <row r="3119" spans="2:18" x14ac:dyDescent="0.25">
      <c r="B3119" t="str">
        <f>'[1]210 Y RFC'!A3119</f>
        <v>TONE560603QH3</v>
      </c>
      <c r="C3119" t="str">
        <f>'[1]210 Y RFC'!B3119</f>
        <v>210-3116</v>
      </c>
      <c r="D3119" t="str">
        <f>'[1]210 Y RFC'!C3119</f>
        <v>DE LA TORRE NAVARRO EVANGELINA</v>
      </c>
      <c r="E3119" s="28">
        <f>SUMIFS(Tabla16[TASA 16],Tabla16[NUM],Tabla1[[#This Row],[CODIGO]])</f>
        <v>34482.75</v>
      </c>
      <c r="F3119" s="28">
        <f>SUMIFS(Tabla16[TASA 0%],Tabla16[NUM],Tabla1[[#This Row],[CODIGO]])</f>
        <v>1.0000000000218279E-2</v>
      </c>
      <c r="G3119" s="28">
        <f>SUMIFS(Tabla16[[EXENTO ]],Tabla16[NUM],Tabla1[[#This Row],[CODIGO]])</f>
        <v>0</v>
      </c>
      <c r="H3119" s="28">
        <f>SUMIFS(Tabla16[IVA],Tabla16[NUM],Tabla1[[#This Row],[CODIGO]])</f>
        <v>5517.24</v>
      </c>
      <c r="I3119" s="28">
        <f>SUMIFS(Tabla16[ISR RET.],Tabla16[NUM],Tabla1[[#This Row],[CODIGO]])</f>
        <v>0</v>
      </c>
      <c r="J3119" s="28">
        <f>SUMIFS(Tabla16[IVA RET.],Tabla16[NUM],Tabla1[[#This Row],[CODIGO]])</f>
        <v>0</v>
      </c>
      <c r="K3119" t="str">
        <f>FIXED(Tabla1[[#This Row],[TASA 16%]],0)</f>
        <v>34,483</v>
      </c>
      <c r="L3119" t="str">
        <f>FIXED(Tabla1[[#This Row],[TASA 0%]],0)</f>
        <v>0</v>
      </c>
      <c r="M3119" t="str">
        <f>FIXED(Tabla1[[#This Row],[TASA EXE.]],0)</f>
        <v>0</v>
      </c>
      <c r="N3119" t="str">
        <f>FIXED(Tabla1[[#This Row],[IVA]],0)</f>
        <v>5,517</v>
      </c>
      <c r="O3119" t="str">
        <f>FIXED(Tabla1[[#This Row],[ISR RET]],0)</f>
        <v>0</v>
      </c>
      <c r="P3119" t="str">
        <f>FIXED(Tabla1[[#This Row],[IVA RET]],0)</f>
        <v>0</v>
      </c>
      <c r="R3119" s="35">
        <f>Tabla1[[#This Row],[TASA 16]]*16%</f>
        <v>5517.28</v>
      </c>
    </row>
    <row r="3120" spans="2:18" x14ac:dyDescent="0.25">
      <c r="B3120" t="str">
        <f>'[1]210 Y RFC'!A3120</f>
        <v>AGU220919E31</v>
      </c>
      <c r="C3120" t="str">
        <f>'[1]210 Y RFC'!B3120</f>
        <v>210-3117</v>
      </c>
      <c r="D3120" t="str">
        <f>'[1]210 Y RFC'!C3120</f>
        <v>AGURIO SA DE CV</v>
      </c>
      <c r="E3120" s="28">
        <f>SUMIFS(Tabla16[TASA 16],Tabla16[NUM],Tabla1[[#This Row],[CODIGO]])</f>
        <v>0</v>
      </c>
      <c r="F3120" s="28">
        <f>SUMIFS(Tabla16[TASA 0%],Tabla16[NUM],Tabla1[[#This Row],[CODIGO]])</f>
        <v>0</v>
      </c>
      <c r="G3120" s="28">
        <f>SUMIFS(Tabla16[[EXENTO ]],Tabla16[NUM],Tabla1[[#This Row],[CODIGO]])</f>
        <v>0</v>
      </c>
      <c r="H3120" s="28">
        <f>SUMIFS(Tabla16[IVA],Tabla16[NUM],Tabla1[[#This Row],[CODIGO]])</f>
        <v>0</v>
      </c>
      <c r="I3120" s="28">
        <f>SUMIFS(Tabla16[ISR RET.],Tabla16[NUM],Tabla1[[#This Row],[CODIGO]])</f>
        <v>0</v>
      </c>
      <c r="J3120" s="28">
        <f>SUMIFS(Tabla16[IVA RET.],Tabla16[NUM],Tabla1[[#This Row],[CODIGO]])</f>
        <v>0</v>
      </c>
      <c r="K3120" t="str">
        <f>FIXED(Tabla1[[#This Row],[TASA 16%]],0)</f>
        <v>0</v>
      </c>
      <c r="L3120" t="str">
        <f>FIXED(Tabla1[[#This Row],[TASA 0%]],0)</f>
        <v>0</v>
      </c>
      <c r="M3120" t="str">
        <f>FIXED(Tabla1[[#This Row],[TASA EXE.]],0)</f>
        <v>0</v>
      </c>
      <c r="N3120" t="str">
        <f>FIXED(Tabla1[[#This Row],[IVA]],0)</f>
        <v>0</v>
      </c>
      <c r="O3120" t="str">
        <f>FIXED(Tabla1[[#This Row],[ISR RET]],0)</f>
        <v>0</v>
      </c>
      <c r="P3120" t="str">
        <f>FIXED(Tabla1[[#This Row],[IVA RET]],0)</f>
        <v>0</v>
      </c>
      <c r="R3120" s="35">
        <f>Tabla1[[#This Row],[TASA 16]]*16%</f>
        <v>0</v>
      </c>
    </row>
    <row r="3121" spans="2:18" x14ac:dyDescent="0.25">
      <c r="B3121" t="str">
        <f>'[1]210 Y RFC'!A3121</f>
        <v>LOHL750110CQ3</v>
      </c>
      <c r="C3121" t="str">
        <f>'[1]210 Y RFC'!B3121</f>
        <v>210-3118</v>
      </c>
      <c r="D3121" t="str">
        <f>'[1]210 Y RFC'!C3121</f>
        <v>LOZANO HERNANDEZ LORENA</v>
      </c>
      <c r="E3121" s="28">
        <f>SUMIFS(Tabla16[TASA 16],Tabla16[NUM],Tabla1[[#This Row],[CODIGO]])</f>
        <v>5000</v>
      </c>
      <c r="F3121" s="28">
        <f>SUMIFS(Tabla16[TASA 0%],Tabla16[NUM],Tabla1[[#This Row],[CODIGO]])</f>
        <v>0</v>
      </c>
      <c r="G3121" s="28">
        <f>SUMIFS(Tabla16[[EXENTO ]],Tabla16[NUM],Tabla1[[#This Row],[CODIGO]])</f>
        <v>0</v>
      </c>
      <c r="H3121" s="28">
        <f>SUMIFS(Tabla16[IVA],Tabla16[NUM],Tabla1[[#This Row],[CODIGO]])</f>
        <v>800</v>
      </c>
      <c r="I3121" s="28">
        <f>SUMIFS(Tabla16[ISR RET.],Tabla16[NUM],Tabla1[[#This Row],[CODIGO]])</f>
        <v>-62.5</v>
      </c>
      <c r="J3121" s="28">
        <f>SUMIFS(Tabla16[IVA RET.],Tabla16[NUM],Tabla1[[#This Row],[CODIGO]])</f>
        <v>0</v>
      </c>
      <c r="K3121" t="str">
        <f>FIXED(Tabla1[[#This Row],[TASA 16%]],0)</f>
        <v>5,000</v>
      </c>
      <c r="L3121" t="str">
        <f>FIXED(Tabla1[[#This Row],[TASA 0%]],0)</f>
        <v>0</v>
      </c>
      <c r="M3121" t="str">
        <f>FIXED(Tabla1[[#This Row],[TASA EXE.]],0)</f>
        <v>0</v>
      </c>
      <c r="N3121" t="str">
        <f>FIXED(Tabla1[[#This Row],[IVA]],0)</f>
        <v>800</v>
      </c>
      <c r="O3121" t="str">
        <f>FIXED(Tabla1[[#This Row],[ISR RET]],0)</f>
        <v>-63</v>
      </c>
      <c r="P3121" t="str">
        <f>FIXED(Tabla1[[#This Row],[IVA RET]],0)</f>
        <v>0</v>
      </c>
      <c r="R3121" s="35">
        <f>Tabla1[[#This Row],[TASA 16]]*16%</f>
        <v>800</v>
      </c>
    </row>
    <row r="3122" spans="2:18" x14ac:dyDescent="0.25">
      <c r="B3122" t="str">
        <f>'[1]210 Y RFC'!A3122</f>
        <v>DMG220808355</v>
      </c>
      <c r="C3122" t="str">
        <f>'[1]210 Y RFC'!B3122</f>
        <v>210-3119</v>
      </c>
      <c r="D3122" t="str">
        <f>'[1]210 Y RFC'!C3122</f>
        <v>DISTRIBUCIONES MDMX GDL SA DE CV</v>
      </c>
      <c r="E3122" s="28">
        <f>SUMIFS(Tabla16[TASA 16],Tabla16[NUM],Tabla1[[#This Row],[CODIGO]])</f>
        <v>79676.1875</v>
      </c>
      <c r="F3122" s="28">
        <f>SUMIFS(Tabla16[TASA 0%],Tabla16[NUM],Tabla1[[#This Row],[CODIGO]])</f>
        <v>117264.32249999999</v>
      </c>
      <c r="G3122" s="28">
        <f>SUMIFS(Tabla16[[EXENTO ]],Tabla16[NUM],Tabla1[[#This Row],[CODIGO]])</f>
        <v>0</v>
      </c>
      <c r="H3122" s="28">
        <f>SUMIFS(Tabla16[IVA],Tabla16[NUM],Tabla1[[#This Row],[CODIGO]])</f>
        <v>12748.189999999999</v>
      </c>
      <c r="I3122" s="28">
        <f>SUMIFS(Tabla16[ISR RET.],Tabla16[NUM],Tabla1[[#This Row],[CODIGO]])</f>
        <v>0</v>
      </c>
      <c r="J3122" s="28">
        <f>SUMIFS(Tabla16[IVA RET.],Tabla16[NUM],Tabla1[[#This Row],[CODIGO]])</f>
        <v>0</v>
      </c>
      <c r="K3122" t="str">
        <f>FIXED(Tabla1[[#This Row],[TASA 16%]],0)</f>
        <v>79,676</v>
      </c>
      <c r="L3122" t="str">
        <f>FIXED(Tabla1[[#This Row],[TASA 0%]],0)</f>
        <v>117,264</v>
      </c>
      <c r="M3122" t="str">
        <f>FIXED(Tabla1[[#This Row],[TASA EXE.]],0)</f>
        <v>0</v>
      </c>
      <c r="N3122" t="str">
        <f>FIXED(Tabla1[[#This Row],[IVA]],0)</f>
        <v>12,748</v>
      </c>
      <c r="O3122" t="str">
        <f>FIXED(Tabla1[[#This Row],[ISR RET]],0)</f>
        <v>0</v>
      </c>
      <c r="P3122" t="str">
        <f>FIXED(Tabla1[[#This Row],[IVA RET]],0)</f>
        <v>0</v>
      </c>
      <c r="R3122" s="35">
        <f>Tabla1[[#This Row],[TASA 16]]*16%</f>
        <v>12748.16</v>
      </c>
    </row>
    <row r="3123" spans="2:18" x14ac:dyDescent="0.25">
      <c r="B3123" t="str">
        <f>'[1]210 Y RFC'!A3123</f>
        <v>MAQ980814E64</v>
      </c>
      <c r="C3123" t="str">
        <f>'[1]210 Y RFC'!B3123</f>
        <v>210-3120</v>
      </c>
      <c r="D3123" t="str">
        <f>'[1]210 Y RFC'!C3123</f>
        <v>MAQCEN SA DE CV</v>
      </c>
      <c r="E3123" s="28">
        <f>SUMIFS(Tabla16[TASA 16],Tabla16[NUM],Tabla1[[#This Row],[CODIGO]])</f>
        <v>0</v>
      </c>
      <c r="F3123" s="28">
        <f>SUMIFS(Tabla16[TASA 0%],Tabla16[NUM],Tabla1[[#This Row],[CODIGO]])</f>
        <v>0</v>
      </c>
      <c r="G3123" s="28">
        <f>SUMIFS(Tabla16[[EXENTO ]],Tabla16[NUM],Tabla1[[#This Row],[CODIGO]])</f>
        <v>0</v>
      </c>
      <c r="H3123" s="28">
        <f>SUMIFS(Tabla16[IVA],Tabla16[NUM],Tabla1[[#This Row],[CODIGO]])</f>
        <v>0</v>
      </c>
      <c r="I3123" s="28">
        <f>SUMIFS(Tabla16[ISR RET.],Tabla16[NUM],Tabla1[[#This Row],[CODIGO]])</f>
        <v>0</v>
      </c>
      <c r="J3123" s="28">
        <f>SUMIFS(Tabla16[IVA RET.],Tabla16[NUM],Tabla1[[#This Row],[CODIGO]])</f>
        <v>0</v>
      </c>
      <c r="K3123" t="str">
        <f>FIXED(Tabla1[[#This Row],[TASA 16%]],0)</f>
        <v>0</v>
      </c>
      <c r="L3123" t="str">
        <f>FIXED(Tabla1[[#This Row],[TASA 0%]],0)</f>
        <v>0</v>
      </c>
      <c r="M3123" t="str">
        <f>FIXED(Tabla1[[#This Row],[TASA EXE.]],0)</f>
        <v>0</v>
      </c>
      <c r="N3123" t="str">
        <f>FIXED(Tabla1[[#This Row],[IVA]],0)</f>
        <v>0</v>
      </c>
      <c r="O3123" t="str">
        <f>FIXED(Tabla1[[#This Row],[ISR RET]],0)</f>
        <v>0</v>
      </c>
      <c r="P3123" t="str">
        <f>FIXED(Tabla1[[#This Row],[IVA RET]],0)</f>
        <v>0</v>
      </c>
      <c r="R3123" s="35">
        <f>Tabla1[[#This Row],[TASA 16]]*16%</f>
        <v>0</v>
      </c>
    </row>
    <row r="3124" spans="2:18" x14ac:dyDescent="0.25">
      <c r="B3124" t="str">
        <f>'[1]210 Y RFC'!A3124</f>
        <v>GAI220912B38</v>
      </c>
      <c r="C3124" t="str">
        <f>'[1]210 Y RFC'!B3124</f>
        <v>210-3121</v>
      </c>
      <c r="D3124" t="str">
        <f>'[1]210 Y RFC'!C3124</f>
        <v>GRUPO AGC INTERNACIONAL SA DE CV</v>
      </c>
      <c r="E3124" s="28">
        <f>SUMIFS(Tabla16[TASA 16],Tabla16[NUM],Tabla1[[#This Row],[CODIGO]])</f>
        <v>82220.875</v>
      </c>
      <c r="F3124" s="28">
        <f>SUMIFS(Tabla16[TASA 0%],Tabla16[NUM],Tabla1[[#This Row],[CODIGO]])</f>
        <v>-7.5000000000727596E-2</v>
      </c>
      <c r="G3124" s="28">
        <f>SUMIFS(Tabla16[[EXENTO ]],Tabla16[NUM],Tabla1[[#This Row],[CODIGO]])</f>
        <v>0</v>
      </c>
      <c r="H3124" s="28">
        <f>SUMIFS(Tabla16[IVA],Tabla16[NUM],Tabla1[[#This Row],[CODIGO]])</f>
        <v>13155.34</v>
      </c>
      <c r="I3124" s="28">
        <f>SUMIFS(Tabla16[ISR RET.],Tabla16[NUM],Tabla1[[#This Row],[CODIGO]])</f>
        <v>0</v>
      </c>
      <c r="J3124" s="28">
        <f>SUMIFS(Tabla16[IVA RET.],Tabla16[NUM],Tabla1[[#This Row],[CODIGO]])</f>
        <v>0</v>
      </c>
      <c r="K3124" t="str">
        <f>FIXED(Tabla1[[#This Row],[TASA 16%]],0)</f>
        <v>82,221</v>
      </c>
      <c r="L3124" t="str">
        <f>FIXED(Tabla1[[#This Row],[TASA 0%]],0)</f>
        <v>0</v>
      </c>
      <c r="M3124" t="str">
        <f>FIXED(Tabla1[[#This Row],[TASA EXE.]],0)</f>
        <v>0</v>
      </c>
      <c r="N3124" t="str">
        <f>FIXED(Tabla1[[#This Row],[IVA]],0)</f>
        <v>13,155</v>
      </c>
      <c r="O3124" t="str">
        <f>FIXED(Tabla1[[#This Row],[ISR RET]],0)</f>
        <v>0</v>
      </c>
      <c r="P3124" t="str">
        <f>FIXED(Tabla1[[#This Row],[IVA RET]],0)</f>
        <v>0</v>
      </c>
      <c r="R3124" s="35">
        <f>Tabla1[[#This Row],[TASA 16]]*16%</f>
        <v>13155.36</v>
      </c>
    </row>
    <row r="3125" spans="2:18" x14ac:dyDescent="0.25">
      <c r="B3125" t="str">
        <f>'[1]210 Y RFC'!A3125</f>
        <v>MAR8501012Y9</v>
      </c>
      <c r="C3125" t="str">
        <f>'[1]210 Y RFC'!B3125</f>
        <v>210-3122</v>
      </c>
      <c r="D3125" t="str">
        <f>'[1]210 Y RFC'!C3125</f>
        <v>MUNICIPIO DE ARANDAS</v>
      </c>
      <c r="E3125" s="28">
        <f>SUMIFS(Tabla16[TASA 16],Tabla16[NUM],Tabla1[[#This Row],[CODIGO]])</f>
        <v>0</v>
      </c>
      <c r="F3125" s="28">
        <f>SUMIFS(Tabla16[TASA 0%],Tabla16[NUM],Tabla1[[#This Row],[CODIGO]])</f>
        <v>0</v>
      </c>
      <c r="G3125" s="28">
        <f>SUMIFS(Tabla16[[EXENTO ]],Tabla16[NUM],Tabla1[[#This Row],[CODIGO]])</f>
        <v>0</v>
      </c>
      <c r="H3125" s="28">
        <f>SUMIFS(Tabla16[IVA],Tabla16[NUM],Tabla1[[#This Row],[CODIGO]])</f>
        <v>0</v>
      </c>
      <c r="I3125" s="28">
        <f>SUMIFS(Tabla16[ISR RET.],Tabla16[NUM],Tabla1[[#This Row],[CODIGO]])</f>
        <v>0</v>
      </c>
      <c r="J3125" s="28">
        <f>SUMIFS(Tabla16[IVA RET.],Tabla16[NUM],Tabla1[[#This Row],[CODIGO]])</f>
        <v>0</v>
      </c>
      <c r="K3125" t="str">
        <f>FIXED(Tabla1[[#This Row],[TASA 16%]],0)</f>
        <v>0</v>
      </c>
      <c r="L3125" t="str">
        <f>FIXED(Tabla1[[#This Row],[TASA 0%]],0)</f>
        <v>0</v>
      </c>
      <c r="M3125" t="str">
        <f>FIXED(Tabla1[[#This Row],[TASA EXE.]],0)</f>
        <v>0</v>
      </c>
      <c r="N3125" t="str">
        <f>FIXED(Tabla1[[#This Row],[IVA]],0)</f>
        <v>0</v>
      </c>
      <c r="O3125" t="str">
        <f>FIXED(Tabla1[[#This Row],[ISR RET]],0)</f>
        <v>0</v>
      </c>
      <c r="P3125" t="str">
        <f>FIXED(Tabla1[[#This Row],[IVA RET]],0)</f>
        <v>0</v>
      </c>
      <c r="R3125" s="35">
        <f>Tabla1[[#This Row],[TASA 16]]*16%</f>
        <v>0</v>
      </c>
    </row>
    <row r="3126" spans="2:18" x14ac:dyDescent="0.25">
      <c r="B3126" t="str">
        <f>'[1]210 Y RFC'!A3126</f>
        <v>PASV8607052L4</v>
      </c>
      <c r="C3126" t="str">
        <f>'[1]210 Y RFC'!B3126</f>
        <v>210-3123</v>
      </c>
      <c r="D3126" t="str">
        <f>'[1]210 Y RFC'!C3126</f>
        <v>PLASCENCIA SERRANO VICTOR MANUEL</v>
      </c>
      <c r="E3126" s="28">
        <f>SUMIFS(Tabla16[TASA 16],Tabla16[NUM],Tabla1[[#This Row],[CODIGO]])</f>
        <v>0</v>
      </c>
      <c r="F3126" s="28">
        <f>SUMIFS(Tabla16[TASA 0%],Tabla16[NUM],Tabla1[[#This Row],[CODIGO]])</f>
        <v>0</v>
      </c>
      <c r="G3126" s="28">
        <f>SUMIFS(Tabla16[[EXENTO ]],Tabla16[NUM],Tabla1[[#This Row],[CODIGO]])</f>
        <v>0</v>
      </c>
      <c r="H3126" s="28">
        <f>SUMIFS(Tabla16[IVA],Tabla16[NUM],Tabla1[[#This Row],[CODIGO]])</f>
        <v>0</v>
      </c>
      <c r="I3126" s="28">
        <f>SUMIFS(Tabla16[ISR RET.],Tabla16[NUM],Tabla1[[#This Row],[CODIGO]])</f>
        <v>0</v>
      </c>
      <c r="J3126" s="28">
        <f>SUMIFS(Tabla16[IVA RET.],Tabla16[NUM],Tabla1[[#This Row],[CODIGO]])</f>
        <v>0</v>
      </c>
      <c r="K3126" t="str">
        <f>FIXED(Tabla1[[#This Row],[TASA 16%]],0)</f>
        <v>0</v>
      </c>
      <c r="L3126" t="str">
        <f>FIXED(Tabla1[[#This Row],[TASA 0%]],0)</f>
        <v>0</v>
      </c>
      <c r="M3126" t="str">
        <f>FIXED(Tabla1[[#This Row],[TASA EXE.]],0)</f>
        <v>0</v>
      </c>
      <c r="N3126" t="str">
        <f>FIXED(Tabla1[[#This Row],[IVA]],0)</f>
        <v>0</v>
      </c>
      <c r="O3126" t="str">
        <f>FIXED(Tabla1[[#This Row],[ISR RET]],0)</f>
        <v>0</v>
      </c>
      <c r="P3126" t="str">
        <f>FIXED(Tabla1[[#This Row],[IVA RET]],0)</f>
        <v>0</v>
      </c>
      <c r="R3126" s="35">
        <f>Tabla1[[#This Row],[TASA 16]]*16%</f>
        <v>0</v>
      </c>
    </row>
    <row r="3127" spans="2:18" x14ac:dyDescent="0.25">
      <c r="B3127" t="str">
        <f>'[1]210 Y RFC'!A3127</f>
        <v>CALM930709GG0</v>
      </c>
      <c r="C3127" t="str">
        <f>'[1]210 Y RFC'!B3127</f>
        <v>210-3124</v>
      </c>
      <c r="D3127" t="str">
        <f>'[1]210 Y RFC'!C3127</f>
        <v>CHAVEZ LOPEZ MARTHA ANGELICA</v>
      </c>
      <c r="E3127" s="28">
        <f>SUMIFS(Tabla16[TASA 16],Tabla16[NUM],Tabla1[[#This Row],[CODIGO]])</f>
        <v>0</v>
      </c>
      <c r="F3127" s="28">
        <f>SUMIFS(Tabla16[TASA 0%],Tabla16[NUM],Tabla1[[#This Row],[CODIGO]])</f>
        <v>0</v>
      </c>
      <c r="G3127" s="28">
        <f>SUMIFS(Tabla16[[EXENTO ]],Tabla16[NUM],Tabla1[[#This Row],[CODIGO]])</f>
        <v>0</v>
      </c>
      <c r="H3127" s="28">
        <f>SUMIFS(Tabla16[IVA],Tabla16[NUM],Tabla1[[#This Row],[CODIGO]])</f>
        <v>0</v>
      </c>
      <c r="I3127" s="28">
        <f>SUMIFS(Tabla16[ISR RET.],Tabla16[NUM],Tabla1[[#This Row],[CODIGO]])</f>
        <v>0</v>
      </c>
      <c r="J3127" s="28">
        <f>SUMIFS(Tabla16[IVA RET.],Tabla16[NUM],Tabla1[[#This Row],[CODIGO]])</f>
        <v>0</v>
      </c>
      <c r="K3127" t="str">
        <f>FIXED(Tabla1[[#This Row],[TASA 16%]],0)</f>
        <v>0</v>
      </c>
      <c r="L3127" t="str">
        <f>FIXED(Tabla1[[#This Row],[TASA 0%]],0)</f>
        <v>0</v>
      </c>
      <c r="M3127" t="str">
        <f>FIXED(Tabla1[[#This Row],[TASA EXE.]],0)</f>
        <v>0</v>
      </c>
      <c r="N3127" t="str">
        <f>FIXED(Tabla1[[#This Row],[IVA]],0)</f>
        <v>0</v>
      </c>
      <c r="O3127" t="str">
        <f>FIXED(Tabla1[[#This Row],[ISR RET]],0)</f>
        <v>0</v>
      </c>
      <c r="P3127" t="str">
        <f>FIXED(Tabla1[[#This Row],[IVA RET]],0)</f>
        <v>0</v>
      </c>
      <c r="R3127" s="35">
        <f>Tabla1[[#This Row],[TASA 16]]*16%</f>
        <v>0</v>
      </c>
    </row>
    <row r="3128" spans="2:18" x14ac:dyDescent="0.25">
      <c r="B3128" t="str">
        <f>'[1]210 Y RFC'!A3128</f>
        <v>LOBJ9504269U3</v>
      </c>
      <c r="C3128" t="str">
        <f>'[1]210 Y RFC'!B3128</f>
        <v>210-3125</v>
      </c>
      <c r="D3128" t="str">
        <f>'[1]210 Y RFC'!C3128</f>
        <v>LOPEZ BECERRA JORGE LUIS</v>
      </c>
      <c r="E3128" s="28">
        <f>SUMIFS(Tabla16[TASA 16],Tabla16[NUM],Tabla1[[#This Row],[CODIGO]])</f>
        <v>0</v>
      </c>
      <c r="F3128" s="28">
        <f>SUMIFS(Tabla16[TASA 0%],Tabla16[NUM],Tabla1[[#This Row],[CODIGO]])</f>
        <v>8180.5599999999995</v>
      </c>
      <c r="G3128" s="28">
        <f>SUMIFS(Tabla16[[EXENTO ]],Tabla16[NUM],Tabla1[[#This Row],[CODIGO]])</f>
        <v>654.44000000000005</v>
      </c>
      <c r="H3128" s="28">
        <f>SUMIFS(Tabla16[IVA],Tabla16[NUM],Tabla1[[#This Row],[CODIGO]])</f>
        <v>0</v>
      </c>
      <c r="I3128" s="28">
        <f>SUMIFS(Tabla16[ISR RET.],Tabla16[NUM],Tabla1[[#This Row],[CODIGO]])</f>
        <v>0</v>
      </c>
      <c r="J3128" s="28">
        <f>SUMIFS(Tabla16[IVA RET.],Tabla16[NUM],Tabla1[[#This Row],[CODIGO]])</f>
        <v>0</v>
      </c>
      <c r="K3128" t="str">
        <f>FIXED(Tabla1[[#This Row],[TASA 16%]],0)</f>
        <v>0</v>
      </c>
      <c r="L3128" t="str">
        <f>FIXED(Tabla1[[#This Row],[TASA 0%]],0)</f>
        <v>8,181</v>
      </c>
      <c r="M3128" t="str">
        <f>FIXED(Tabla1[[#This Row],[TASA EXE.]],0)</f>
        <v>654</v>
      </c>
      <c r="N3128" t="str">
        <f>FIXED(Tabla1[[#This Row],[IVA]],0)</f>
        <v>0</v>
      </c>
      <c r="O3128" t="str">
        <f>FIXED(Tabla1[[#This Row],[ISR RET]],0)</f>
        <v>0</v>
      </c>
      <c r="P3128" t="str">
        <f>FIXED(Tabla1[[#This Row],[IVA RET]],0)</f>
        <v>0</v>
      </c>
      <c r="R3128" s="35">
        <f>Tabla1[[#This Row],[TASA 16]]*16%</f>
        <v>0</v>
      </c>
    </row>
    <row r="3129" spans="2:18" x14ac:dyDescent="0.25">
      <c r="B3129" t="str">
        <f>'[1]210 Y RFC'!A3129</f>
        <v>AFH200612548</v>
      </c>
      <c r="C3129" t="str">
        <f>'[1]210 Y RFC'!B3129</f>
        <v>210-3126</v>
      </c>
      <c r="D3129" t="str">
        <f>'[1]210 Y RFC'!C3129</f>
        <v>AGROALIMENTOS FRESH HARVEST SA DE CV</v>
      </c>
      <c r="E3129" s="28">
        <f>SUMIFS(Tabla16[TASA 16],Tabla16[NUM],Tabla1[[#This Row],[CODIGO]])</f>
        <v>0</v>
      </c>
      <c r="F3129" s="28">
        <f>SUMIFS(Tabla16[TASA 0%],Tabla16[NUM],Tabla1[[#This Row],[CODIGO]])</f>
        <v>7710</v>
      </c>
      <c r="G3129" s="28">
        <f>SUMIFS(Tabla16[[EXENTO ]],Tabla16[NUM],Tabla1[[#This Row],[CODIGO]])</f>
        <v>0</v>
      </c>
      <c r="H3129" s="28">
        <f>SUMIFS(Tabla16[IVA],Tabla16[NUM],Tabla1[[#This Row],[CODIGO]])</f>
        <v>0</v>
      </c>
      <c r="I3129" s="28">
        <f>SUMIFS(Tabla16[ISR RET.],Tabla16[NUM],Tabla1[[#This Row],[CODIGO]])</f>
        <v>0</v>
      </c>
      <c r="J3129" s="28">
        <f>SUMIFS(Tabla16[IVA RET.],Tabla16[NUM],Tabla1[[#This Row],[CODIGO]])</f>
        <v>0</v>
      </c>
      <c r="K3129" t="str">
        <f>FIXED(Tabla1[[#This Row],[TASA 16%]],0)</f>
        <v>0</v>
      </c>
      <c r="L3129" t="str">
        <f>FIXED(Tabla1[[#This Row],[TASA 0%]],0)</f>
        <v>7,710</v>
      </c>
      <c r="M3129" t="str">
        <f>FIXED(Tabla1[[#This Row],[TASA EXE.]],0)</f>
        <v>0</v>
      </c>
      <c r="N3129" t="str">
        <f>FIXED(Tabla1[[#This Row],[IVA]],0)</f>
        <v>0</v>
      </c>
      <c r="O3129" t="str">
        <f>FIXED(Tabla1[[#This Row],[ISR RET]],0)</f>
        <v>0</v>
      </c>
      <c r="P3129" t="str">
        <f>FIXED(Tabla1[[#This Row],[IVA RET]],0)</f>
        <v>0</v>
      </c>
      <c r="R3129" s="35">
        <f>Tabla1[[#This Row],[TASA 16]]*16%</f>
        <v>0</v>
      </c>
    </row>
    <row r="3130" spans="2:18" x14ac:dyDescent="0.25">
      <c r="B3130" t="str">
        <f>'[1]210 Y RFC'!A3130</f>
        <v>PATE720427BK2</v>
      </c>
      <c r="C3130" t="str">
        <f>'[1]210 Y RFC'!B3130</f>
        <v>210-3127</v>
      </c>
      <c r="D3130" t="str">
        <f>'[1]210 Y RFC'!C3130</f>
        <v>PLASCENCIA TORRES ERNESTO SANTOS</v>
      </c>
      <c r="E3130" s="28">
        <f>SUMIFS(Tabla16[TASA 16],Tabla16[NUM],Tabla1[[#This Row],[CODIGO]])</f>
        <v>0</v>
      </c>
      <c r="F3130" s="28">
        <f>SUMIFS(Tabla16[TASA 0%],Tabla16[NUM],Tabla1[[#This Row],[CODIGO]])</f>
        <v>0</v>
      </c>
      <c r="G3130" s="28">
        <f>SUMIFS(Tabla16[[EXENTO ]],Tabla16[NUM],Tabla1[[#This Row],[CODIGO]])</f>
        <v>0</v>
      </c>
      <c r="H3130" s="28">
        <f>SUMIFS(Tabla16[IVA],Tabla16[NUM],Tabla1[[#This Row],[CODIGO]])</f>
        <v>0</v>
      </c>
      <c r="I3130" s="28">
        <f>SUMIFS(Tabla16[ISR RET.],Tabla16[NUM],Tabla1[[#This Row],[CODIGO]])</f>
        <v>0</v>
      </c>
      <c r="J3130" s="28">
        <f>SUMIFS(Tabla16[IVA RET.],Tabla16[NUM],Tabla1[[#This Row],[CODIGO]])</f>
        <v>0</v>
      </c>
      <c r="K3130" t="str">
        <f>FIXED(Tabla1[[#This Row],[TASA 16%]],0)</f>
        <v>0</v>
      </c>
      <c r="L3130" t="str">
        <f>FIXED(Tabla1[[#This Row],[TASA 0%]],0)</f>
        <v>0</v>
      </c>
      <c r="M3130" t="str">
        <f>FIXED(Tabla1[[#This Row],[TASA EXE.]],0)</f>
        <v>0</v>
      </c>
      <c r="N3130" t="str">
        <f>FIXED(Tabla1[[#This Row],[IVA]],0)</f>
        <v>0</v>
      </c>
      <c r="O3130" t="str">
        <f>FIXED(Tabla1[[#This Row],[ISR RET]],0)</f>
        <v>0</v>
      </c>
      <c r="P3130" t="str">
        <f>FIXED(Tabla1[[#This Row],[IVA RET]],0)</f>
        <v>0</v>
      </c>
      <c r="R3130" s="35">
        <f>Tabla1[[#This Row],[TASA 16]]*16%</f>
        <v>0</v>
      </c>
    </row>
    <row r="3131" spans="2:18" x14ac:dyDescent="0.25">
      <c r="B3131" t="str">
        <f>'[1]210 Y RFC'!A3131</f>
        <v>GABM901201AS8</v>
      </c>
      <c r="C3131" t="str">
        <f>'[1]210 Y RFC'!B3131</f>
        <v>210-3128</v>
      </c>
      <c r="D3131" t="str">
        <f>'[1]210 Y RFC'!C3131</f>
        <v>GARCIA BARRIOS MAYRA ELIZABETH</v>
      </c>
      <c r="E3131" s="28">
        <f>SUMIFS(Tabla16[TASA 16],Tabla16[NUM],Tabla1[[#This Row],[CODIGO]])</f>
        <v>0</v>
      </c>
      <c r="F3131" s="28">
        <f>SUMIFS(Tabla16[TASA 0%],Tabla16[NUM],Tabla1[[#This Row],[CODIGO]])</f>
        <v>0</v>
      </c>
      <c r="G3131" s="28">
        <f>SUMIFS(Tabla16[[EXENTO ]],Tabla16[NUM],Tabla1[[#This Row],[CODIGO]])</f>
        <v>0</v>
      </c>
      <c r="H3131" s="28">
        <f>SUMIFS(Tabla16[IVA],Tabla16[NUM],Tabla1[[#This Row],[CODIGO]])</f>
        <v>0</v>
      </c>
      <c r="I3131" s="28">
        <f>SUMIFS(Tabla16[ISR RET.],Tabla16[NUM],Tabla1[[#This Row],[CODIGO]])</f>
        <v>0</v>
      </c>
      <c r="J3131" s="28">
        <f>SUMIFS(Tabla16[IVA RET.],Tabla16[NUM],Tabla1[[#This Row],[CODIGO]])</f>
        <v>0</v>
      </c>
      <c r="K3131" t="str">
        <f>FIXED(Tabla1[[#This Row],[TASA 16%]],0)</f>
        <v>0</v>
      </c>
      <c r="L3131" t="str">
        <f>FIXED(Tabla1[[#This Row],[TASA 0%]],0)</f>
        <v>0</v>
      </c>
      <c r="M3131" t="str">
        <f>FIXED(Tabla1[[#This Row],[TASA EXE.]],0)</f>
        <v>0</v>
      </c>
      <c r="N3131" t="str">
        <f>FIXED(Tabla1[[#This Row],[IVA]],0)</f>
        <v>0</v>
      </c>
      <c r="O3131" t="str">
        <f>FIXED(Tabla1[[#This Row],[ISR RET]],0)</f>
        <v>0</v>
      </c>
      <c r="P3131" t="str">
        <f>FIXED(Tabla1[[#This Row],[IVA RET]],0)</f>
        <v>0</v>
      </c>
      <c r="R3131" s="35">
        <f>Tabla1[[#This Row],[TASA 16]]*16%</f>
        <v>0</v>
      </c>
    </row>
    <row r="3132" spans="2:18" x14ac:dyDescent="0.25">
      <c r="B3132" t="str">
        <f>'[1]210 Y RFC'!A3132</f>
        <v>LACI6501276K1</v>
      </c>
      <c r="C3132" t="str">
        <f>'[1]210 Y RFC'!B3132</f>
        <v>210-3129</v>
      </c>
      <c r="D3132" t="str">
        <f>'[1]210 Y RFC'!C3132</f>
        <v>LAZO CORVERA MARIA ISABEL</v>
      </c>
      <c r="E3132" s="28">
        <f>SUMIFS(Tabla16[TASA 16],Tabla16[NUM],Tabla1[[#This Row],[CODIGO]])</f>
        <v>0</v>
      </c>
      <c r="F3132" s="28">
        <f>SUMIFS(Tabla16[TASA 0%],Tabla16[NUM],Tabla1[[#This Row],[CODIGO]])</f>
        <v>0</v>
      </c>
      <c r="G3132" s="28">
        <f>SUMIFS(Tabla16[[EXENTO ]],Tabla16[NUM],Tabla1[[#This Row],[CODIGO]])</f>
        <v>0</v>
      </c>
      <c r="H3132" s="28">
        <f>SUMIFS(Tabla16[IVA],Tabla16[NUM],Tabla1[[#This Row],[CODIGO]])</f>
        <v>0</v>
      </c>
      <c r="I3132" s="28">
        <f>SUMIFS(Tabla16[ISR RET.],Tabla16[NUM],Tabla1[[#This Row],[CODIGO]])</f>
        <v>0</v>
      </c>
      <c r="J3132" s="28">
        <f>SUMIFS(Tabla16[IVA RET.],Tabla16[NUM],Tabla1[[#This Row],[CODIGO]])</f>
        <v>0</v>
      </c>
      <c r="K3132" t="str">
        <f>FIXED(Tabla1[[#This Row],[TASA 16%]],0)</f>
        <v>0</v>
      </c>
      <c r="L3132" t="str">
        <f>FIXED(Tabla1[[#This Row],[TASA 0%]],0)</f>
        <v>0</v>
      </c>
      <c r="M3132" t="str">
        <f>FIXED(Tabla1[[#This Row],[TASA EXE.]],0)</f>
        <v>0</v>
      </c>
      <c r="N3132" t="str">
        <f>FIXED(Tabla1[[#This Row],[IVA]],0)</f>
        <v>0</v>
      </c>
      <c r="O3132" t="str">
        <f>FIXED(Tabla1[[#This Row],[ISR RET]],0)</f>
        <v>0</v>
      </c>
      <c r="P3132" t="str">
        <f>FIXED(Tabla1[[#This Row],[IVA RET]],0)</f>
        <v>0</v>
      </c>
      <c r="R3132" s="35">
        <f>Tabla1[[#This Row],[TASA 16]]*16%</f>
        <v>0</v>
      </c>
    </row>
    <row r="3133" spans="2:18" x14ac:dyDescent="0.25">
      <c r="B3133" t="str">
        <f>'[1]210 Y RFC'!A3133</f>
        <v>LUBM750623FT2</v>
      </c>
      <c r="C3133" t="str">
        <f>'[1]210 Y RFC'!B3133</f>
        <v>210-3130</v>
      </c>
      <c r="D3133" t="str">
        <f>'[1]210 Y RFC'!C3133</f>
        <v>LUPERCIO BECERRA MARTIN EDMUNDO</v>
      </c>
      <c r="E3133" s="28">
        <f>SUMIFS(Tabla16[TASA 16],Tabla16[NUM],Tabla1[[#This Row],[CODIGO]])</f>
        <v>0</v>
      </c>
      <c r="F3133" s="28">
        <f>SUMIFS(Tabla16[TASA 0%],Tabla16[NUM],Tabla1[[#This Row],[CODIGO]])</f>
        <v>14743.9</v>
      </c>
      <c r="G3133" s="28">
        <f>SUMIFS(Tabla16[[EXENTO ]],Tabla16[NUM],Tabla1[[#This Row],[CODIGO]])</f>
        <v>0</v>
      </c>
      <c r="H3133" s="28">
        <f>SUMIFS(Tabla16[IVA],Tabla16[NUM],Tabla1[[#This Row],[CODIGO]])</f>
        <v>0</v>
      </c>
      <c r="I3133" s="28">
        <f>SUMIFS(Tabla16[ISR RET.],Tabla16[NUM],Tabla1[[#This Row],[CODIGO]])</f>
        <v>-184.31</v>
      </c>
      <c r="J3133" s="28">
        <f>SUMIFS(Tabla16[IVA RET.],Tabla16[NUM],Tabla1[[#This Row],[CODIGO]])</f>
        <v>0</v>
      </c>
      <c r="K3133" t="str">
        <f>FIXED(Tabla1[[#This Row],[TASA 16%]],0)</f>
        <v>0</v>
      </c>
      <c r="L3133" t="str">
        <f>FIXED(Tabla1[[#This Row],[TASA 0%]],0)</f>
        <v>14,744</v>
      </c>
      <c r="M3133" t="str">
        <f>FIXED(Tabla1[[#This Row],[TASA EXE.]],0)</f>
        <v>0</v>
      </c>
      <c r="N3133" t="str">
        <f>FIXED(Tabla1[[#This Row],[IVA]],0)</f>
        <v>0</v>
      </c>
      <c r="O3133" t="str">
        <f>FIXED(Tabla1[[#This Row],[ISR RET]],0)</f>
        <v>-184</v>
      </c>
      <c r="P3133" t="str">
        <f>FIXED(Tabla1[[#This Row],[IVA RET]],0)</f>
        <v>0</v>
      </c>
      <c r="R3133" s="35">
        <f>Tabla1[[#This Row],[TASA 16]]*16%</f>
        <v>0</v>
      </c>
    </row>
    <row r="3134" spans="2:18" x14ac:dyDescent="0.25">
      <c r="B3134" t="str">
        <f>'[1]210 Y RFC'!A3134</f>
        <v>ALO061219564</v>
      </c>
      <c r="C3134" t="str">
        <f>'[1]210 Y RFC'!B3134</f>
        <v>210-3131</v>
      </c>
      <c r="D3134" t="str">
        <f>'[1]210 Y RFC'!C3134</f>
        <v>ABASTECEDORA DE LAMINAS DE OCCIDENTE SA DE CV</v>
      </c>
      <c r="E3134" s="28">
        <f>SUMIFS(Tabla16[TASA 16],Tabla16[NUM],Tabla1[[#This Row],[CODIGO]])</f>
        <v>0</v>
      </c>
      <c r="F3134" s="28">
        <f>SUMIFS(Tabla16[TASA 0%],Tabla16[NUM],Tabla1[[#This Row],[CODIGO]])</f>
        <v>0</v>
      </c>
      <c r="G3134" s="28">
        <f>SUMIFS(Tabla16[[EXENTO ]],Tabla16[NUM],Tabla1[[#This Row],[CODIGO]])</f>
        <v>0</v>
      </c>
      <c r="H3134" s="28">
        <f>SUMIFS(Tabla16[IVA],Tabla16[NUM],Tabla1[[#This Row],[CODIGO]])</f>
        <v>0</v>
      </c>
      <c r="I3134" s="28">
        <f>SUMIFS(Tabla16[ISR RET.],Tabla16[NUM],Tabla1[[#This Row],[CODIGO]])</f>
        <v>0</v>
      </c>
      <c r="J3134" s="28">
        <f>SUMIFS(Tabla16[IVA RET.],Tabla16[NUM],Tabla1[[#This Row],[CODIGO]])</f>
        <v>0</v>
      </c>
      <c r="K3134" t="str">
        <f>FIXED(Tabla1[[#This Row],[TASA 16%]],0)</f>
        <v>0</v>
      </c>
      <c r="L3134" t="str">
        <f>FIXED(Tabla1[[#This Row],[TASA 0%]],0)</f>
        <v>0</v>
      </c>
      <c r="M3134" t="str">
        <f>FIXED(Tabla1[[#This Row],[TASA EXE.]],0)</f>
        <v>0</v>
      </c>
      <c r="N3134" t="str">
        <f>FIXED(Tabla1[[#This Row],[IVA]],0)</f>
        <v>0</v>
      </c>
      <c r="O3134" t="str">
        <f>FIXED(Tabla1[[#This Row],[ISR RET]],0)</f>
        <v>0</v>
      </c>
      <c r="P3134" t="str">
        <f>FIXED(Tabla1[[#This Row],[IVA RET]],0)</f>
        <v>0</v>
      </c>
      <c r="R3134" s="35">
        <f>Tabla1[[#This Row],[TASA 16]]*16%</f>
        <v>0</v>
      </c>
    </row>
    <row r="3135" spans="2:18" x14ac:dyDescent="0.25">
      <c r="B3135" t="str">
        <f>'[1]210 Y RFC'!A3135</f>
        <v>AIJD490119341</v>
      </c>
      <c r="C3135" t="str">
        <f>'[1]210 Y RFC'!B3135</f>
        <v>210-3132</v>
      </c>
      <c r="D3135" t="str">
        <f>'[1]210 Y RFC'!C3135</f>
        <v>ARRIAGA JIMENEZ MARIA DOLORES</v>
      </c>
      <c r="E3135" s="28">
        <f>SUMIFS(Tabla16[TASA 16],Tabla16[NUM],Tabla1[[#This Row],[CODIGO]])</f>
        <v>0</v>
      </c>
      <c r="F3135" s="28">
        <f>SUMIFS(Tabla16[TASA 0%],Tabla16[NUM],Tabla1[[#This Row],[CODIGO]])</f>
        <v>0</v>
      </c>
      <c r="G3135" s="28">
        <f>SUMIFS(Tabla16[[EXENTO ]],Tabla16[NUM],Tabla1[[#This Row],[CODIGO]])</f>
        <v>0</v>
      </c>
      <c r="H3135" s="28">
        <f>SUMIFS(Tabla16[IVA],Tabla16[NUM],Tabla1[[#This Row],[CODIGO]])</f>
        <v>0</v>
      </c>
      <c r="I3135" s="28">
        <f>SUMIFS(Tabla16[ISR RET.],Tabla16[NUM],Tabla1[[#This Row],[CODIGO]])</f>
        <v>0</v>
      </c>
      <c r="J3135" s="28">
        <f>SUMIFS(Tabla16[IVA RET.],Tabla16[NUM],Tabla1[[#This Row],[CODIGO]])</f>
        <v>0</v>
      </c>
      <c r="K3135" t="str">
        <f>FIXED(Tabla1[[#This Row],[TASA 16%]],0)</f>
        <v>0</v>
      </c>
      <c r="L3135" t="str">
        <f>FIXED(Tabla1[[#This Row],[TASA 0%]],0)</f>
        <v>0</v>
      </c>
      <c r="M3135" t="str">
        <f>FIXED(Tabla1[[#This Row],[TASA EXE.]],0)</f>
        <v>0</v>
      </c>
      <c r="N3135" t="str">
        <f>FIXED(Tabla1[[#This Row],[IVA]],0)</f>
        <v>0</v>
      </c>
      <c r="O3135" t="str">
        <f>FIXED(Tabla1[[#This Row],[ISR RET]],0)</f>
        <v>0</v>
      </c>
      <c r="P3135" t="str">
        <f>FIXED(Tabla1[[#This Row],[IVA RET]],0)</f>
        <v>0</v>
      </c>
      <c r="R3135" s="35">
        <f>Tabla1[[#This Row],[TASA 16]]*16%</f>
        <v>0</v>
      </c>
    </row>
    <row r="3136" spans="2:18" x14ac:dyDescent="0.25">
      <c r="B3136" t="str">
        <f>'[1]210 Y RFC'!A3136</f>
        <v>POK940427I34</v>
      </c>
      <c r="C3136" t="str">
        <f>'[1]210 Y RFC'!B3136</f>
        <v>210-3133</v>
      </c>
      <c r="D3136" t="str">
        <f>'[1]210 Y RFC'!C3136</f>
        <v>PASTELERIA OK</v>
      </c>
      <c r="E3136" s="28">
        <f>SUMIFS(Tabla16[TASA 16],Tabla16[NUM],Tabla1[[#This Row],[CODIGO]])</f>
        <v>0</v>
      </c>
      <c r="F3136" s="28">
        <f>SUMIFS(Tabla16[TASA 0%],Tabla16[NUM],Tabla1[[#This Row],[CODIGO]])</f>
        <v>0</v>
      </c>
      <c r="G3136" s="28">
        <f>SUMIFS(Tabla16[[EXENTO ]],Tabla16[NUM],Tabla1[[#This Row],[CODIGO]])</f>
        <v>0</v>
      </c>
      <c r="H3136" s="28">
        <f>SUMIFS(Tabla16[IVA],Tabla16[NUM],Tabla1[[#This Row],[CODIGO]])</f>
        <v>0</v>
      </c>
      <c r="I3136" s="28">
        <f>SUMIFS(Tabla16[ISR RET.],Tabla16[NUM],Tabla1[[#This Row],[CODIGO]])</f>
        <v>0</v>
      </c>
      <c r="J3136" s="28">
        <f>SUMIFS(Tabla16[IVA RET.],Tabla16[NUM],Tabla1[[#This Row],[CODIGO]])</f>
        <v>0</v>
      </c>
      <c r="K3136" t="str">
        <f>FIXED(Tabla1[[#This Row],[TASA 16%]],0)</f>
        <v>0</v>
      </c>
      <c r="L3136" t="str">
        <f>FIXED(Tabla1[[#This Row],[TASA 0%]],0)</f>
        <v>0</v>
      </c>
      <c r="M3136" t="str">
        <f>FIXED(Tabla1[[#This Row],[TASA EXE.]],0)</f>
        <v>0</v>
      </c>
      <c r="N3136" t="str">
        <f>FIXED(Tabla1[[#This Row],[IVA]],0)</f>
        <v>0</v>
      </c>
      <c r="O3136" t="str">
        <f>FIXED(Tabla1[[#This Row],[ISR RET]],0)</f>
        <v>0</v>
      </c>
      <c r="P3136" t="str">
        <f>FIXED(Tabla1[[#This Row],[IVA RET]],0)</f>
        <v>0</v>
      </c>
      <c r="R3136" s="35">
        <f>Tabla1[[#This Row],[TASA 16]]*16%</f>
        <v>0</v>
      </c>
    </row>
    <row r="3137" spans="2:18" x14ac:dyDescent="0.25">
      <c r="B3137" t="str">
        <f>'[1]210 Y RFC'!A3137</f>
        <v>BESL630902980</v>
      </c>
      <c r="C3137" t="str">
        <f>'[1]210 Y RFC'!B3137</f>
        <v>210-3134</v>
      </c>
      <c r="D3137" t="str">
        <f>'[1]210 Y RFC'!C3137</f>
        <v>BENITEZ SALAZAR MARIA LUISA</v>
      </c>
      <c r="E3137" s="28">
        <f>SUMIFS(Tabla16[TASA 16],Tabla16[NUM],Tabla1[[#This Row],[CODIGO]])</f>
        <v>0</v>
      </c>
      <c r="F3137" s="28">
        <f>SUMIFS(Tabla16[TASA 0%],Tabla16[NUM],Tabla1[[#This Row],[CODIGO]])</f>
        <v>0</v>
      </c>
      <c r="G3137" s="28">
        <f>SUMIFS(Tabla16[[EXENTO ]],Tabla16[NUM],Tabla1[[#This Row],[CODIGO]])</f>
        <v>0</v>
      </c>
      <c r="H3137" s="28">
        <f>SUMIFS(Tabla16[IVA],Tabla16[NUM],Tabla1[[#This Row],[CODIGO]])</f>
        <v>0</v>
      </c>
      <c r="I3137" s="28">
        <f>SUMIFS(Tabla16[ISR RET.],Tabla16[NUM],Tabla1[[#This Row],[CODIGO]])</f>
        <v>0</v>
      </c>
      <c r="J3137" s="28">
        <f>SUMIFS(Tabla16[IVA RET.],Tabla16[NUM],Tabla1[[#This Row],[CODIGO]])</f>
        <v>0</v>
      </c>
      <c r="K3137" t="str">
        <f>FIXED(Tabla1[[#This Row],[TASA 16%]],0)</f>
        <v>0</v>
      </c>
      <c r="L3137" t="str">
        <f>FIXED(Tabla1[[#This Row],[TASA 0%]],0)</f>
        <v>0</v>
      </c>
      <c r="M3137" t="str">
        <f>FIXED(Tabla1[[#This Row],[TASA EXE.]],0)</f>
        <v>0</v>
      </c>
      <c r="N3137" t="str">
        <f>FIXED(Tabla1[[#This Row],[IVA]],0)</f>
        <v>0</v>
      </c>
      <c r="O3137" t="str">
        <f>FIXED(Tabla1[[#This Row],[ISR RET]],0)</f>
        <v>0</v>
      </c>
      <c r="P3137" t="str">
        <f>FIXED(Tabla1[[#This Row],[IVA RET]],0)</f>
        <v>0</v>
      </c>
      <c r="R3137" s="35">
        <f>Tabla1[[#This Row],[TASA 16]]*16%</f>
        <v>0</v>
      </c>
    </row>
    <row r="3138" spans="2:18" x14ac:dyDescent="0.25">
      <c r="B3138" t="str">
        <f>'[1]210 Y RFC'!A3138</f>
        <v>PFR050609CC9</v>
      </c>
      <c r="C3138" t="str">
        <f>'[1]210 Y RFC'!B3138</f>
        <v>210-3135</v>
      </c>
      <c r="D3138" t="str">
        <f>'[1]210 Y RFC'!C3138</f>
        <v>PROVEEDORA FARMACEUTICA RASE</v>
      </c>
      <c r="E3138" s="28">
        <f>SUMIFS(Tabla16[TASA 16],Tabla16[NUM],Tabla1[[#This Row],[CODIGO]])</f>
        <v>0</v>
      </c>
      <c r="F3138" s="28">
        <f>SUMIFS(Tabla16[TASA 0%],Tabla16[NUM],Tabla1[[#This Row],[CODIGO]])</f>
        <v>0</v>
      </c>
      <c r="G3138" s="28">
        <f>SUMIFS(Tabla16[[EXENTO ]],Tabla16[NUM],Tabla1[[#This Row],[CODIGO]])</f>
        <v>0</v>
      </c>
      <c r="H3138" s="28">
        <f>SUMIFS(Tabla16[IVA],Tabla16[NUM],Tabla1[[#This Row],[CODIGO]])</f>
        <v>0</v>
      </c>
      <c r="I3138" s="28">
        <f>SUMIFS(Tabla16[ISR RET.],Tabla16[NUM],Tabla1[[#This Row],[CODIGO]])</f>
        <v>0</v>
      </c>
      <c r="J3138" s="28">
        <f>SUMIFS(Tabla16[IVA RET.],Tabla16[NUM],Tabla1[[#This Row],[CODIGO]])</f>
        <v>0</v>
      </c>
      <c r="K3138" t="str">
        <f>FIXED(Tabla1[[#This Row],[TASA 16%]],0)</f>
        <v>0</v>
      </c>
      <c r="L3138" t="str">
        <f>FIXED(Tabla1[[#This Row],[TASA 0%]],0)</f>
        <v>0</v>
      </c>
      <c r="M3138" t="str">
        <f>FIXED(Tabla1[[#This Row],[TASA EXE.]],0)</f>
        <v>0</v>
      </c>
      <c r="N3138" t="str">
        <f>FIXED(Tabla1[[#This Row],[IVA]],0)</f>
        <v>0</v>
      </c>
      <c r="O3138" t="str">
        <f>FIXED(Tabla1[[#This Row],[ISR RET]],0)</f>
        <v>0</v>
      </c>
      <c r="P3138" t="str">
        <f>FIXED(Tabla1[[#This Row],[IVA RET]],0)</f>
        <v>0</v>
      </c>
      <c r="R3138" s="35">
        <f>Tabla1[[#This Row],[TASA 16]]*16%</f>
        <v>0</v>
      </c>
    </row>
    <row r="3139" spans="2:18" x14ac:dyDescent="0.25">
      <c r="B3139" t="str">
        <f>'[1]210 Y RFC'!A3139</f>
        <v>GUBM7807075RA</v>
      </c>
      <c r="C3139" t="str">
        <f>'[1]210 Y RFC'!B3139</f>
        <v>210-3136</v>
      </c>
      <c r="D3139" t="str">
        <f>'[1]210 Y RFC'!C3139</f>
        <v>GUTIERREZ BAUTISTA MYRIAM RITA</v>
      </c>
      <c r="E3139" s="28">
        <f>SUMIFS(Tabla16[TASA 16],Tabla16[NUM],Tabla1[[#This Row],[CODIGO]])</f>
        <v>0</v>
      </c>
      <c r="F3139" s="28">
        <f>SUMIFS(Tabla16[TASA 0%],Tabla16[NUM],Tabla1[[#This Row],[CODIGO]])</f>
        <v>0</v>
      </c>
      <c r="G3139" s="28">
        <f>SUMIFS(Tabla16[[EXENTO ]],Tabla16[NUM],Tabla1[[#This Row],[CODIGO]])</f>
        <v>0</v>
      </c>
      <c r="H3139" s="28">
        <f>SUMIFS(Tabla16[IVA],Tabla16[NUM],Tabla1[[#This Row],[CODIGO]])</f>
        <v>0</v>
      </c>
      <c r="I3139" s="28">
        <f>SUMIFS(Tabla16[ISR RET.],Tabla16[NUM],Tabla1[[#This Row],[CODIGO]])</f>
        <v>0</v>
      </c>
      <c r="J3139" s="28">
        <f>SUMIFS(Tabla16[IVA RET.],Tabla16[NUM],Tabla1[[#This Row],[CODIGO]])</f>
        <v>0</v>
      </c>
      <c r="K3139" t="str">
        <f>FIXED(Tabla1[[#This Row],[TASA 16%]],0)</f>
        <v>0</v>
      </c>
      <c r="L3139" t="str">
        <f>FIXED(Tabla1[[#This Row],[TASA 0%]],0)</f>
        <v>0</v>
      </c>
      <c r="M3139" t="str">
        <f>FIXED(Tabla1[[#This Row],[TASA EXE.]],0)</f>
        <v>0</v>
      </c>
      <c r="N3139" t="str">
        <f>FIXED(Tabla1[[#This Row],[IVA]],0)</f>
        <v>0</v>
      </c>
      <c r="O3139" t="str">
        <f>FIXED(Tabla1[[#This Row],[ISR RET]],0)</f>
        <v>0</v>
      </c>
      <c r="P3139" t="str">
        <f>FIXED(Tabla1[[#This Row],[IVA RET]],0)</f>
        <v>0</v>
      </c>
      <c r="R3139" s="35">
        <f>Tabla1[[#This Row],[TASA 16]]*16%</f>
        <v>0</v>
      </c>
    </row>
    <row r="3140" spans="2:18" x14ac:dyDescent="0.25">
      <c r="B3140" t="str">
        <f>'[1]210 Y RFC'!A3140</f>
        <v>OIZR950815QI1</v>
      </c>
      <c r="C3140" t="str">
        <f>'[1]210 Y RFC'!B3140</f>
        <v>210-3137</v>
      </c>
      <c r="D3140" t="str">
        <f>'[1]210 Y RFC'!C3140</f>
        <v>ONTIVEROS ZUÑIGA RODRIGO EDUARDO</v>
      </c>
      <c r="E3140" s="28">
        <f>SUMIFS(Tabla16[TASA 16],Tabla16[NUM],Tabla1[[#This Row],[CODIGO]])</f>
        <v>0</v>
      </c>
      <c r="F3140" s="28">
        <f>SUMIFS(Tabla16[TASA 0%],Tabla16[NUM],Tabla1[[#This Row],[CODIGO]])</f>
        <v>0</v>
      </c>
      <c r="G3140" s="28">
        <f>SUMIFS(Tabla16[[EXENTO ]],Tabla16[NUM],Tabla1[[#This Row],[CODIGO]])</f>
        <v>0</v>
      </c>
      <c r="H3140" s="28">
        <f>SUMIFS(Tabla16[IVA],Tabla16[NUM],Tabla1[[#This Row],[CODIGO]])</f>
        <v>0</v>
      </c>
      <c r="I3140" s="28">
        <f>SUMIFS(Tabla16[ISR RET.],Tabla16[NUM],Tabla1[[#This Row],[CODIGO]])</f>
        <v>0</v>
      </c>
      <c r="J3140" s="28">
        <f>SUMIFS(Tabla16[IVA RET.],Tabla16[NUM],Tabla1[[#This Row],[CODIGO]])</f>
        <v>0</v>
      </c>
      <c r="K3140" t="str">
        <f>FIXED(Tabla1[[#This Row],[TASA 16%]],0)</f>
        <v>0</v>
      </c>
      <c r="L3140" t="str">
        <f>FIXED(Tabla1[[#This Row],[TASA 0%]],0)</f>
        <v>0</v>
      </c>
      <c r="M3140" t="str">
        <f>FIXED(Tabla1[[#This Row],[TASA EXE.]],0)</f>
        <v>0</v>
      </c>
      <c r="N3140" t="str">
        <f>FIXED(Tabla1[[#This Row],[IVA]],0)</f>
        <v>0</v>
      </c>
      <c r="O3140" t="str">
        <f>FIXED(Tabla1[[#This Row],[ISR RET]],0)</f>
        <v>0</v>
      </c>
      <c r="P3140" t="str">
        <f>FIXED(Tabla1[[#This Row],[IVA RET]],0)</f>
        <v>0</v>
      </c>
      <c r="R3140" s="35">
        <f>Tabla1[[#This Row],[TASA 16]]*16%</f>
        <v>0</v>
      </c>
    </row>
    <row r="3141" spans="2:18" x14ac:dyDescent="0.25">
      <c r="B3141" t="str">
        <f>'[1]210 Y RFC'!A3141</f>
        <v>GUMR781106RA5</v>
      </c>
      <c r="C3141" t="str">
        <f>'[1]210 Y RFC'!B3141</f>
        <v>210-3138</v>
      </c>
      <c r="D3141" t="str">
        <f>'[1]210 Y RFC'!C3141</f>
        <v>GUTIERREZ MARTIN RAMON</v>
      </c>
      <c r="E3141" s="28">
        <f>SUMIFS(Tabla16[TASA 16],Tabla16[NUM],Tabla1[[#This Row],[CODIGO]])</f>
        <v>0</v>
      </c>
      <c r="F3141" s="28">
        <f>SUMIFS(Tabla16[TASA 0%],Tabla16[NUM],Tabla1[[#This Row],[CODIGO]])</f>
        <v>0</v>
      </c>
      <c r="G3141" s="28">
        <f>SUMIFS(Tabla16[[EXENTO ]],Tabla16[NUM],Tabla1[[#This Row],[CODIGO]])</f>
        <v>0</v>
      </c>
      <c r="H3141" s="28">
        <f>SUMIFS(Tabla16[IVA],Tabla16[NUM],Tabla1[[#This Row],[CODIGO]])</f>
        <v>0</v>
      </c>
      <c r="I3141" s="28">
        <f>SUMIFS(Tabla16[ISR RET.],Tabla16[NUM],Tabla1[[#This Row],[CODIGO]])</f>
        <v>0</v>
      </c>
      <c r="J3141" s="28">
        <f>SUMIFS(Tabla16[IVA RET.],Tabla16[NUM],Tabla1[[#This Row],[CODIGO]])</f>
        <v>0</v>
      </c>
      <c r="K3141" t="str">
        <f>FIXED(Tabla1[[#This Row],[TASA 16%]],0)</f>
        <v>0</v>
      </c>
      <c r="L3141" t="str">
        <f>FIXED(Tabla1[[#This Row],[TASA 0%]],0)</f>
        <v>0</v>
      </c>
      <c r="M3141" t="str">
        <f>FIXED(Tabla1[[#This Row],[TASA EXE.]],0)</f>
        <v>0</v>
      </c>
      <c r="N3141" t="str">
        <f>FIXED(Tabla1[[#This Row],[IVA]],0)</f>
        <v>0</v>
      </c>
      <c r="O3141" t="str">
        <f>FIXED(Tabla1[[#This Row],[ISR RET]],0)</f>
        <v>0</v>
      </c>
      <c r="P3141" t="str">
        <f>FIXED(Tabla1[[#This Row],[IVA RET]],0)</f>
        <v>0</v>
      </c>
      <c r="R3141" s="35">
        <f>Tabla1[[#This Row],[TASA 16]]*16%</f>
        <v>0</v>
      </c>
    </row>
    <row r="3142" spans="2:18" x14ac:dyDescent="0.25">
      <c r="B3142" t="str">
        <f>'[1]210 Y RFC'!A3142</f>
        <v>MAVP840921238</v>
      </c>
      <c r="C3142" t="str">
        <f>'[1]210 Y RFC'!B3142</f>
        <v>210-3139</v>
      </c>
      <c r="D3142" t="str">
        <f>'[1]210 Y RFC'!C3142</f>
        <v>MACIAS VALDEZ PABLO JESUS</v>
      </c>
      <c r="E3142" s="28">
        <f>SUMIFS(Tabla16[TASA 16],Tabla16[NUM],Tabla1[[#This Row],[CODIGO]])</f>
        <v>0</v>
      </c>
      <c r="F3142" s="28">
        <f>SUMIFS(Tabla16[TASA 0%],Tabla16[NUM],Tabla1[[#This Row],[CODIGO]])</f>
        <v>0</v>
      </c>
      <c r="G3142" s="28">
        <f>SUMIFS(Tabla16[[EXENTO ]],Tabla16[NUM],Tabla1[[#This Row],[CODIGO]])</f>
        <v>0</v>
      </c>
      <c r="H3142" s="28">
        <f>SUMIFS(Tabla16[IVA],Tabla16[NUM],Tabla1[[#This Row],[CODIGO]])</f>
        <v>0</v>
      </c>
      <c r="I3142" s="28">
        <f>SUMIFS(Tabla16[ISR RET.],Tabla16[NUM],Tabla1[[#This Row],[CODIGO]])</f>
        <v>0</v>
      </c>
      <c r="J3142" s="28">
        <f>SUMIFS(Tabla16[IVA RET.],Tabla16[NUM],Tabla1[[#This Row],[CODIGO]])</f>
        <v>0</v>
      </c>
      <c r="K3142" t="str">
        <f>FIXED(Tabla1[[#This Row],[TASA 16%]],0)</f>
        <v>0</v>
      </c>
      <c r="L3142" t="str">
        <f>FIXED(Tabla1[[#This Row],[TASA 0%]],0)</f>
        <v>0</v>
      </c>
      <c r="M3142" t="str">
        <f>FIXED(Tabla1[[#This Row],[TASA EXE.]],0)</f>
        <v>0</v>
      </c>
      <c r="N3142" t="str">
        <f>FIXED(Tabla1[[#This Row],[IVA]],0)</f>
        <v>0</v>
      </c>
      <c r="O3142" t="str">
        <f>FIXED(Tabla1[[#This Row],[ISR RET]],0)</f>
        <v>0</v>
      </c>
      <c r="P3142" t="str">
        <f>FIXED(Tabla1[[#This Row],[IVA RET]],0)</f>
        <v>0</v>
      </c>
      <c r="R3142" s="35">
        <f>Tabla1[[#This Row],[TASA 16]]*16%</f>
        <v>0</v>
      </c>
    </row>
    <row r="3143" spans="2:18" x14ac:dyDescent="0.25">
      <c r="B3143" t="str">
        <f>'[1]210 Y RFC'!A3143</f>
        <v>RADD020322CP5</v>
      </c>
      <c r="C3143" t="str">
        <f>'[1]210 Y RFC'!B3143</f>
        <v>210-3140</v>
      </c>
      <c r="D3143" t="str">
        <f>'[1]210 Y RFC'!C3143</f>
        <v>RAMIREZ DURAN DANIELA SOLEDAD</v>
      </c>
      <c r="E3143" s="28">
        <f>SUMIFS(Tabla16[TASA 16],Tabla16[NUM],Tabla1[[#This Row],[CODIGO]])</f>
        <v>43103.4375</v>
      </c>
      <c r="F3143" s="28">
        <f>SUMIFS(Tabla16[TASA 0%],Tabla16[NUM],Tabla1[[#This Row],[CODIGO]])</f>
        <v>8350.0125000000007</v>
      </c>
      <c r="G3143" s="28">
        <f>SUMIFS(Tabla16[[EXENTO ]],Tabla16[NUM],Tabla1[[#This Row],[CODIGO]])</f>
        <v>0</v>
      </c>
      <c r="H3143" s="28">
        <f>SUMIFS(Tabla16[IVA],Tabla16[NUM],Tabla1[[#This Row],[CODIGO]])</f>
        <v>6896.55</v>
      </c>
      <c r="I3143" s="28">
        <f>SUMIFS(Tabla16[ISR RET.],Tabla16[NUM],Tabla1[[#This Row],[CODIGO]])</f>
        <v>0</v>
      </c>
      <c r="J3143" s="28">
        <f>SUMIFS(Tabla16[IVA RET.],Tabla16[NUM],Tabla1[[#This Row],[CODIGO]])</f>
        <v>0</v>
      </c>
      <c r="K3143" t="str">
        <f>FIXED(Tabla1[[#This Row],[TASA 16%]],0)</f>
        <v>43,103</v>
      </c>
      <c r="L3143" t="str">
        <f>FIXED(Tabla1[[#This Row],[TASA 0%]],0)</f>
        <v>8,350</v>
      </c>
      <c r="M3143" t="str">
        <f>FIXED(Tabla1[[#This Row],[TASA EXE.]],0)</f>
        <v>0</v>
      </c>
      <c r="N3143" t="str">
        <f>FIXED(Tabla1[[#This Row],[IVA]],0)</f>
        <v>6,897</v>
      </c>
      <c r="O3143" t="str">
        <f>FIXED(Tabla1[[#This Row],[ISR RET]],0)</f>
        <v>0</v>
      </c>
      <c r="P3143" t="str">
        <f>FIXED(Tabla1[[#This Row],[IVA RET]],0)</f>
        <v>0</v>
      </c>
      <c r="R3143" s="35">
        <f>Tabla1[[#This Row],[TASA 16]]*16%</f>
        <v>6896.4800000000005</v>
      </c>
    </row>
    <row r="3144" spans="2:18" x14ac:dyDescent="0.25">
      <c r="B3144" t="str">
        <f>'[1]210 Y RFC'!A3144</f>
        <v>TLA170309DV3</v>
      </c>
      <c r="C3144" t="str">
        <f>'[1]210 Y RFC'!B3144</f>
        <v>210-3141</v>
      </c>
      <c r="D3144" t="str">
        <f>'[1]210 Y RFC'!C3144</f>
        <v>TERIANA LABS SA DE CV</v>
      </c>
      <c r="E3144" s="28">
        <f>SUMIFS(Tabla16[TASA 16],Tabla16[NUM],Tabla1[[#This Row],[CODIGO]])</f>
        <v>0</v>
      </c>
      <c r="F3144" s="28">
        <f>SUMIFS(Tabla16[TASA 0%],Tabla16[NUM],Tabla1[[#This Row],[CODIGO]])</f>
        <v>0</v>
      </c>
      <c r="G3144" s="28">
        <f>SUMIFS(Tabla16[[EXENTO ]],Tabla16[NUM],Tabla1[[#This Row],[CODIGO]])</f>
        <v>0</v>
      </c>
      <c r="H3144" s="28">
        <f>SUMIFS(Tabla16[IVA],Tabla16[NUM],Tabla1[[#This Row],[CODIGO]])</f>
        <v>0</v>
      </c>
      <c r="I3144" s="28">
        <f>SUMIFS(Tabla16[ISR RET.],Tabla16[NUM],Tabla1[[#This Row],[CODIGO]])</f>
        <v>0</v>
      </c>
      <c r="J3144" s="28">
        <f>SUMIFS(Tabla16[IVA RET.],Tabla16[NUM],Tabla1[[#This Row],[CODIGO]])</f>
        <v>0</v>
      </c>
      <c r="K3144" t="str">
        <f>FIXED(Tabla1[[#This Row],[TASA 16%]],0)</f>
        <v>0</v>
      </c>
      <c r="L3144" t="str">
        <f>FIXED(Tabla1[[#This Row],[TASA 0%]],0)</f>
        <v>0</v>
      </c>
      <c r="M3144" t="str">
        <f>FIXED(Tabla1[[#This Row],[TASA EXE.]],0)</f>
        <v>0</v>
      </c>
      <c r="N3144" t="str">
        <f>FIXED(Tabla1[[#This Row],[IVA]],0)</f>
        <v>0</v>
      </c>
      <c r="O3144" t="str">
        <f>FIXED(Tabla1[[#This Row],[ISR RET]],0)</f>
        <v>0</v>
      </c>
      <c r="P3144" t="str">
        <f>FIXED(Tabla1[[#This Row],[IVA RET]],0)</f>
        <v>0</v>
      </c>
      <c r="R3144" s="35">
        <f>Tabla1[[#This Row],[TASA 16]]*16%</f>
        <v>0</v>
      </c>
    </row>
    <row r="3145" spans="2:18" x14ac:dyDescent="0.25">
      <c r="B3145" t="str">
        <f>'[1]210 Y RFC'!A3145</f>
        <v>GUFJ790621LD1</v>
      </c>
      <c r="C3145" t="str">
        <f>'[1]210 Y RFC'!B3145</f>
        <v>210-3142</v>
      </c>
      <c r="D3145" t="str">
        <f>'[1]210 Y RFC'!C3145</f>
        <v>GUTIERREZ FLORES JUAN ANTONIO</v>
      </c>
      <c r="E3145" s="28">
        <f>SUMIFS(Tabla16[TASA 16],Tabla16[NUM],Tabla1[[#This Row],[CODIGO]])</f>
        <v>0</v>
      </c>
      <c r="F3145" s="28">
        <f>SUMIFS(Tabla16[TASA 0%],Tabla16[NUM],Tabla1[[#This Row],[CODIGO]])</f>
        <v>0</v>
      </c>
      <c r="G3145" s="28">
        <f>SUMIFS(Tabla16[[EXENTO ]],Tabla16[NUM],Tabla1[[#This Row],[CODIGO]])</f>
        <v>0</v>
      </c>
      <c r="H3145" s="28">
        <f>SUMIFS(Tabla16[IVA],Tabla16[NUM],Tabla1[[#This Row],[CODIGO]])</f>
        <v>0</v>
      </c>
      <c r="I3145" s="28">
        <f>SUMIFS(Tabla16[ISR RET.],Tabla16[NUM],Tabla1[[#This Row],[CODIGO]])</f>
        <v>0</v>
      </c>
      <c r="J3145" s="28">
        <f>SUMIFS(Tabla16[IVA RET.],Tabla16[NUM],Tabla1[[#This Row],[CODIGO]])</f>
        <v>0</v>
      </c>
      <c r="K3145" t="str">
        <f>FIXED(Tabla1[[#This Row],[TASA 16%]],0)</f>
        <v>0</v>
      </c>
      <c r="L3145" t="str">
        <f>FIXED(Tabla1[[#This Row],[TASA 0%]],0)</f>
        <v>0</v>
      </c>
      <c r="M3145" t="str">
        <f>FIXED(Tabla1[[#This Row],[TASA EXE.]],0)</f>
        <v>0</v>
      </c>
      <c r="N3145" t="str">
        <f>FIXED(Tabla1[[#This Row],[IVA]],0)</f>
        <v>0</v>
      </c>
      <c r="O3145" t="str">
        <f>FIXED(Tabla1[[#This Row],[ISR RET]],0)</f>
        <v>0</v>
      </c>
      <c r="P3145" t="str">
        <f>FIXED(Tabla1[[#This Row],[IVA RET]],0)</f>
        <v>0</v>
      </c>
      <c r="R3145" s="35">
        <f>Tabla1[[#This Row],[TASA 16]]*16%</f>
        <v>0</v>
      </c>
    </row>
    <row r="3146" spans="2:18" x14ac:dyDescent="0.25">
      <c r="B3146" t="str">
        <f>'[1]210 Y RFC'!A3146</f>
        <v>VARG700222SE9</v>
      </c>
      <c r="C3146" t="str">
        <f>'[1]210 Y RFC'!B3146</f>
        <v>210-3143</v>
      </c>
      <c r="D3146" t="str">
        <f>'[1]210 Y RFC'!C3146</f>
        <v>VAZQUEZ ROSSI GUILLERMO ARTURO</v>
      </c>
      <c r="E3146" s="28">
        <f>SUMIFS(Tabla16[TASA 16],Tabla16[NUM],Tabla1[[#This Row],[CODIGO]])</f>
        <v>0</v>
      </c>
      <c r="F3146" s="28">
        <f>SUMIFS(Tabla16[TASA 0%],Tabla16[NUM],Tabla1[[#This Row],[CODIGO]])</f>
        <v>0</v>
      </c>
      <c r="G3146" s="28">
        <f>SUMIFS(Tabla16[[EXENTO ]],Tabla16[NUM],Tabla1[[#This Row],[CODIGO]])</f>
        <v>0</v>
      </c>
      <c r="H3146" s="28">
        <f>SUMIFS(Tabla16[IVA],Tabla16[NUM],Tabla1[[#This Row],[CODIGO]])</f>
        <v>0</v>
      </c>
      <c r="I3146" s="28">
        <f>SUMIFS(Tabla16[ISR RET.],Tabla16[NUM],Tabla1[[#This Row],[CODIGO]])</f>
        <v>0</v>
      </c>
      <c r="J3146" s="28">
        <f>SUMIFS(Tabla16[IVA RET.],Tabla16[NUM],Tabla1[[#This Row],[CODIGO]])</f>
        <v>0</v>
      </c>
      <c r="K3146" t="str">
        <f>FIXED(Tabla1[[#This Row],[TASA 16%]],0)</f>
        <v>0</v>
      </c>
      <c r="L3146" t="str">
        <f>FIXED(Tabla1[[#This Row],[TASA 0%]],0)</f>
        <v>0</v>
      </c>
      <c r="M3146" t="str">
        <f>FIXED(Tabla1[[#This Row],[TASA EXE.]],0)</f>
        <v>0</v>
      </c>
      <c r="N3146" t="str">
        <f>FIXED(Tabla1[[#This Row],[IVA]],0)</f>
        <v>0</v>
      </c>
      <c r="O3146" t="str">
        <f>FIXED(Tabla1[[#This Row],[ISR RET]],0)</f>
        <v>0</v>
      </c>
      <c r="P3146" t="str">
        <f>FIXED(Tabla1[[#This Row],[IVA RET]],0)</f>
        <v>0</v>
      </c>
      <c r="R3146" s="35">
        <f>Tabla1[[#This Row],[TASA 16]]*16%</f>
        <v>0</v>
      </c>
    </row>
    <row r="3147" spans="2:18" x14ac:dyDescent="0.25">
      <c r="B3147" t="str">
        <f>'[1]210 Y RFC'!A3147</f>
        <v>SOTG810222D39</v>
      </c>
      <c r="C3147" t="str">
        <f>'[1]210 Y RFC'!B3147</f>
        <v>210-3144</v>
      </c>
      <c r="D3147" t="str">
        <f>'[1]210 Y RFC'!C3147</f>
        <v>SOLIS TADEO GINA LETICIA</v>
      </c>
      <c r="E3147" s="28">
        <f>SUMIFS(Tabla16[TASA 16],Tabla16[NUM],Tabla1[[#This Row],[CODIGO]])</f>
        <v>0</v>
      </c>
      <c r="F3147" s="28">
        <f>SUMIFS(Tabla16[TASA 0%],Tabla16[NUM],Tabla1[[#This Row],[CODIGO]])</f>
        <v>0</v>
      </c>
      <c r="G3147" s="28">
        <f>SUMIFS(Tabla16[[EXENTO ]],Tabla16[NUM],Tabla1[[#This Row],[CODIGO]])</f>
        <v>0</v>
      </c>
      <c r="H3147" s="28">
        <f>SUMIFS(Tabla16[IVA],Tabla16[NUM],Tabla1[[#This Row],[CODIGO]])</f>
        <v>0</v>
      </c>
      <c r="I3147" s="28">
        <f>SUMIFS(Tabla16[ISR RET.],Tabla16[NUM],Tabla1[[#This Row],[CODIGO]])</f>
        <v>0</v>
      </c>
      <c r="J3147" s="28">
        <f>SUMIFS(Tabla16[IVA RET.],Tabla16[NUM],Tabla1[[#This Row],[CODIGO]])</f>
        <v>0</v>
      </c>
      <c r="K3147" t="str">
        <f>FIXED(Tabla1[[#This Row],[TASA 16%]],0)</f>
        <v>0</v>
      </c>
      <c r="L3147" t="str">
        <f>FIXED(Tabla1[[#This Row],[TASA 0%]],0)</f>
        <v>0</v>
      </c>
      <c r="M3147" t="str">
        <f>FIXED(Tabla1[[#This Row],[TASA EXE.]],0)</f>
        <v>0</v>
      </c>
      <c r="N3147" t="str">
        <f>FIXED(Tabla1[[#This Row],[IVA]],0)</f>
        <v>0</v>
      </c>
      <c r="O3147" t="str">
        <f>FIXED(Tabla1[[#This Row],[ISR RET]],0)</f>
        <v>0</v>
      </c>
      <c r="P3147" t="str">
        <f>FIXED(Tabla1[[#This Row],[IVA RET]],0)</f>
        <v>0</v>
      </c>
      <c r="R3147" s="35">
        <f>Tabla1[[#This Row],[TASA 16]]*16%</f>
        <v>0</v>
      </c>
    </row>
    <row r="3148" spans="2:18" x14ac:dyDescent="0.25">
      <c r="B3148" t="str">
        <f>'[1]210 Y RFC'!A3148</f>
        <v>JIMM7611162U9</v>
      </c>
      <c r="C3148" t="str">
        <f>'[1]210 Y RFC'!B3148</f>
        <v>210-3145</v>
      </c>
      <c r="D3148" t="str">
        <f>'[1]210 Y RFC'!C3148</f>
        <v>JIMENEZ MUÑOZ MARISELA</v>
      </c>
      <c r="E3148" s="28">
        <f>SUMIFS(Tabla16[TASA 16],Tabla16[NUM],Tabla1[[#This Row],[CODIGO]])</f>
        <v>0</v>
      </c>
      <c r="F3148" s="28">
        <f>SUMIFS(Tabla16[TASA 0%],Tabla16[NUM],Tabla1[[#This Row],[CODIGO]])</f>
        <v>0</v>
      </c>
      <c r="G3148" s="28">
        <f>SUMIFS(Tabla16[[EXENTO ]],Tabla16[NUM],Tabla1[[#This Row],[CODIGO]])</f>
        <v>0</v>
      </c>
      <c r="H3148" s="28">
        <f>SUMIFS(Tabla16[IVA],Tabla16[NUM],Tabla1[[#This Row],[CODIGO]])</f>
        <v>0</v>
      </c>
      <c r="I3148" s="28">
        <f>SUMIFS(Tabla16[ISR RET.],Tabla16[NUM],Tabla1[[#This Row],[CODIGO]])</f>
        <v>0</v>
      </c>
      <c r="J3148" s="28">
        <f>SUMIFS(Tabla16[IVA RET.],Tabla16[NUM],Tabla1[[#This Row],[CODIGO]])</f>
        <v>0</v>
      </c>
      <c r="K3148" t="str">
        <f>FIXED(Tabla1[[#This Row],[TASA 16%]],0)</f>
        <v>0</v>
      </c>
      <c r="L3148" t="str">
        <f>FIXED(Tabla1[[#This Row],[TASA 0%]],0)</f>
        <v>0</v>
      </c>
      <c r="M3148" t="str">
        <f>FIXED(Tabla1[[#This Row],[TASA EXE.]],0)</f>
        <v>0</v>
      </c>
      <c r="N3148" t="str">
        <f>FIXED(Tabla1[[#This Row],[IVA]],0)</f>
        <v>0</v>
      </c>
      <c r="O3148" t="str">
        <f>FIXED(Tabla1[[#This Row],[ISR RET]],0)</f>
        <v>0</v>
      </c>
      <c r="P3148" t="str">
        <f>FIXED(Tabla1[[#This Row],[IVA RET]],0)</f>
        <v>0</v>
      </c>
      <c r="R3148" s="35">
        <f>Tabla1[[#This Row],[TASA 16]]*16%</f>
        <v>0</v>
      </c>
    </row>
    <row r="3149" spans="2:18" x14ac:dyDescent="0.25">
      <c r="B3149" t="str">
        <f>'[1]210 Y RFC'!A3149</f>
        <v>DAA220317FZ7</v>
      </c>
      <c r="C3149" t="str">
        <f>'[1]210 Y RFC'!B3149</f>
        <v>210-3146</v>
      </c>
      <c r="D3149" t="str">
        <f>'[1]210 Y RFC'!C3149</f>
        <v>DALTON AUTOS ASIATICOS GDL SA DE CV</v>
      </c>
      <c r="E3149" s="28">
        <f>SUMIFS(Tabla16[TASA 16],Tabla16[NUM],Tabla1[[#This Row],[CODIGO]])</f>
        <v>0</v>
      </c>
      <c r="F3149" s="28">
        <f>SUMIFS(Tabla16[TASA 0%],Tabla16[NUM],Tabla1[[#This Row],[CODIGO]])</f>
        <v>0</v>
      </c>
      <c r="G3149" s="28">
        <f>SUMIFS(Tabla16[[EXENTO ]],Tabla16[NUM],Tabla1[[#This Row],[CODIGO]])</f>
        <v>0</v>
      </c>
      <c r="H3149" s="28">
        <f>SUMIFS(Tabla16[IVA],Tabla16[NUM],Tabla1[[#This Row],[CODIGO]])</f>
        <v>0</v>
      </c>
      <c r="I3149" s="28">
        <f>SUMIFS(Tabla16[ISR RET.],Tabla16[NUM],Tabla1[[#This Row],[CODIGO]])</f>
        <v>0</v>
      </c>
      <c r="J3149" s="28">
        <f>SUMIFS(Tabla16[IVA RET.],Tabla16[NUM],Tabla1[[#This Row],[CODIGO]])</f>
        <v>0</v>
      </c>
      <c r="K3149" t="str">
        <f>FIXED(Tabla1[[#This Row],[TASA 16%]],0)</f>
        <v>0</v>
      </c>
      <c r="L3149" t="str">
        <f>FIXED(Tabla1[[#This Row],[TASA 0%]],0)</f>
        <v>0</v>
      </c>
      <c r="M3149" t="str">
        <f>FIXED(Tabla1[[#This Row],[TASA EXE.]],0)</f>
        <v>0</v>
      </c>
      <c r="N3149" t="str">
        <f>FIXED(Tabla1[[#This Row],[IVA]],0)</f>
        <v>0</v>
      </c>
      <c r="O3149" t="str">
        <f>FIXED(Tabla1[[#This Row],[ISR RET]],0)</f>
        <v>0</v>
      </c>
      <c r="P3149" t="str">
        <f>FIXED(Tabla1[[#This Row],[IVA RET]],0)</f>
        <v>0</v>
      </c>
      <c r="R3149" s="35">
        <f>Tabla1[[#This Row],[TASA 16]]*16%</f>
        <v>0</v>
      </c>
    </row>
    <row r="3150" spans="2:18" x14ac:dyDescent="0.25">
      <c r="B3150" t="str">
        <f>'[1]210 Y RFC'!A3150</f>
        <v>QUAS780213563</v>
      </c>
      <c r="C3150" t="str">
        <f>'[1]210 Y RFC'!B3150</f>
        <v>210-3147</v>
      </c>
      <c r="D3150" t="str">
        <f>'[1]210 Y RFC'!C3150</f>
        <v>QUIROZ AGUIRRE SALVADOR</v>
      </c>
      <c r="E3150" s="28">
        <f>SUMIFS(Tabla16[TASA 16],Tabla16[NUM],Tabla1[[#This Row],[CODIGO]])</f>
        <v>0</v>
      </c>
      <c r="F3150" s="28">
        <f>SUMIFS(Tabla16[TASA 0%],Tabla16[NUM],Tabla1[[#This Row],[CODIGO]])</f>
        <v>0</v>
      </c>
      <c r="G3150" s="28">
        <f>SUMIFS(Tabla16[[EXENTO ]],Tabla16[NUM],Tabla1[[#This Row],[CODIGO]])</f>
        <v>0</v>
      </c>
      <c r="H3150" s="28">
        <f>SUMIFS(Tabla16[IVA],Tabla16[NUM],Tabla1[[#This Row],[CODIGO]])</f>
        <v>0</v>
      </c>
      <c r="I3150" s="28">
        <f>SUMIFS(Tabla16[ISR RET.],Tabla16[NUM],Tabla1[[#This Row],[CODIGO]])</f>
        <v>0</v>
      </c>
      <c r="J3150" s="28">
        <f>SUMIFS(Tabla16[IVA RET.],Tabla16[NUM],Tabla1[[#This Row],[CODIGO]])</f>
        <v>0</v>
      </c>
      <c r="K3150" t="str">
        <f>FIXED(Tabla1[[#This Row],[TASA 16%]],0)</f>
        <v>0</v>
      </c>
      <c r="L3150" t="str">
        <f>FIXED(Tabla1[[#This Row],[TASA 0%]],0)</f>
        <v>0</v>
      </c>
      <c r="M3150" t="str">
        <f>FIXED(Tabla1[[#This Row],[TASA EXE.]],0)</f>
        <v>0</v>
      </c>
      <c r="N3150" t="str">
        <f>FIXED(Tabla1[[#This Row],[IVA]],0)</f>
        <v>0</v>
      </c>
      <c r="O3150" t="str">
        <f>FIXED(Tabla1[[#This Row],[ISR RET]],0)</f>
        <v>0</v>
      </c>
      <c r="P3150" t="str">
        <f>FIXED(Tabla1[[#This Row],[IVA RET]],0)</f>
        <v>0</v>
      </c>
      <c r="R3150" s="35">
        <f>Tabla1[[#This Row],[TASA 16]]*16%</f>
        <v>0</v>
      </c>
    </row>
    <row r="3151" spans="2:18" x14ac:dyDescent="0.25">
      <c r="B3151" t="str">
        <f>'[1]210 Y RFC'!A3151</f>
        <v>AAPL8503132P6</v>
      </c>
      <c r="C3151" t="str">
        <f>'[1]210 Y RFC'!B3151</f>
        <v>210-3148</v>
      </c>
      <c r="D3151" t="str">
        <f>'[1]210 Y RFC'!C3151</f>
        <v>ARANA PEREZ LIZETTE PATRICIA</v>
      </c>
      <c r="E3151" s="28">
        <f>SUMIFS(Tabla16[TASA 16],Tabla16[NUM],Tabla1[[#This Row],[CODIGO]])</f>
        <v>0</v>
      </c>
      <c r="F3151" s="28">
        <f>SUMIFS(Tabla16[TASA 0%],Tabla16[NUM],Tabla1[[#This Row],[CODIGO]])</f>
        <v>0</v>
      </c>
      <c r="G3151" s="28">
        <f>SUMIFS(Tabla16[[EXENTO ]],Tabla16[NUM],Tabla1[[#This Row],[CODIGO]])</f>
        <v>0</v>
      </c>
      <c r="H3151" s="28">
        <f>SUMIFS(Tabla16[IVA],Tabla16[NUM],Tabla1[[#This Row],[CODIGO]])</f>
        <v>0</v>
      </c>
      <c r="I3151" s="28">
        <f>SUMIFS(Tabla16[ISR RET.],Tabla16[NUM],Tabla1[[#This Row],[CODIGO]])</f>
        <v>0</v>
      </c>
      <c r="J3151" s="28">
        <f>SUMIFS(Tabla16[IVA RET.],Tabla16[NUM],Tabla1[[#This Row],[CODIGO]])</f>
        <v>0</v>
      </c>
      <c r="K3151" t="str">
        <f>FIXED(Tabla1[[#This Row],[TASA 16%]],0)</f>
        <v>0</v>
      </c>
      <c r="L3151" t="str">
        <f>FIXED(Tabla1[[#This Row],[TASA 0%]],0)</f>
        <v>0</v>
      </c>
      <c r="M3151" t="str">
        <f>FIXED(Tabla1[[#This Row],[TASA EXE.]],0)</f>
        <v>0</v>
      </c>
      <c r="N3151" t="str">
        <f>FIXED(Tabla1[[#This Row],[IVA]],0)</f>
        <v>0</v>
      </c>
      <c r="O3151" t="str">
        <f>FIXED(Tabla1[[#This Row],[ISR RET]],0)</f>
        <v>0</v>
      </c>
      <c r="P3151" t="str">
        <f>FIXED(Tabla1[[#This Row],[IVA RET]],0)</f>
        <v>0</v>
      </c>
      <c r="R3151" s="35">
        <f>Tabla1[[#This Row],[TASA 16]]*16%</f>
        <v>0</v>
      </c>
    </row>
    <row r="3152" spans="2:18" x14ac:dyDescent="0.25">
      <c r="B3152" t="str">
        <f>'[1]210 Y RFC'!A3152</f>
        <v>PCG210305GP5</v>
      </c>
      <c r="C3152" t="str">
        <f>'[1]210 Y RFC'!B3152</f>
        <v>210-3149</v>
      </c>
      <c r="D3152" t="str">
        <f>'[1]210 Y RFC'!C3152</f>
        <v>PROYECCION COMERCIAL GRALVOS SA DE CV</v>
      </c>
      <c r="E3152" s="28">
        <f>SUMIFS(Tabla16[TASA 16],Tabla16[NUM],Tabla1[[#This Row],[CODIGO]])</f>
        <v>31034.4375</v>
      </c>
      <c r="F3152" s="28">
        <f>SUMIFS(Tabla16[TASA 0%],Tabla16[NUM],Tabla1[[#This Row],[CODIGO]])</f>
        <v>18399.962500000001</v>
      </c>
      <c r="G3152" s="28">
        <f>SUMIFS(Tabla16[[EXENTO ]],Tabla16[NUM],Tabla1[[#This Row],[CODIGO]])</f>
        <v>0</v>
      </c>
      <c r="H3152" s="28">
        <f>SUMIFS(Tabla16[IVA],Tabla16[NUM],Tabla1[[#This Row],[CODIGO]])</f>
        <v>4965.51</v>
      </c>
      <c r="I3152" s="28">
        <f>SUMIFS(Tabla16[ISR RET.],Tabla16[NUM],Tabla1[[#This Row],[CODIGO]])</f>
        <v>0</v>
      </c>
      <c r="J3152" s="28">
        <f>SUMIFS(Tabla16[IVA RET.],Tabla16[NUM],Tabla1[[#This Row],[CODIGO]])</f>
        <v>0</v>
      </c>
      <c r="K3152" t="str">
        <f>FIXED(Tabla1[[#This Row],[TASA 16%]],0)</f>
        <v>31,034</v>
      </c>
      <c r="L3152" t="str">
        <f>FIXED(Tabla1[[#This Row],[TASA 0%]],0)</f>
        <v>18,400</v>
      </c>
      <c r="M3152" t="str">
        <f>FIXED(Tabla1[[#This Row],[TASA EXE.]],0)</f>
        <v>0</v>
      </c>
      <c r="N3152" t="str">
        <f>FIXED(Tabla1[[#This Row],[IVA]],0)</f>
        <v>4,966</v>
      </c>
      <c r="O3152" t="str">
        <f>FIXED(Tabla1[[#This Row],[ISR RET]],0)</f>
        <v>0</v>
      </c>
      <c r="P3152" t="str">
        <f>FIXED(Tabla1[[#This Row],[IVA RET]],0)</f>
        <v>0</v>
      </c>
      <c r="R3152" s="35">
        <f>Tabla1[[#This Row],[TASA 16]]*16%</f>
        <v>4965.4400000000005</v>
      </c>
    </row>
    <row r="3153" spans="2:18" x14ac:dyDescent="0.25">
      <c r="B3153" t="str">
        <f>'[1]210 Y RFC'!A3153</f>
        <v>AACJ740628410</v>
      </c>
      <c r="C3153" t="str">
        <f>'[1]210 Y RFC'!B3153</f>
        <v>210-3150</v>
      </c>
      <c r="D3153" t="str">
        <f>'[1]210 Y RFC'!C3153</f>
        <v>ALVAREZ CASTAÑEDA JAVIER</v>
      </c>
      <c r="E3153" s="28">
        <f>SUMIFS(Tabla16[TASA 16],Tabla16[NUM],Tabla1[[#This Row],[CODIGO]])</f>
        <v>0</v>
      </c>
      <c r="F3153" s="28">
        <f>SUMIFS(Tabla16[TASA 0%],Tabla16[NUM],Tabla1[[#This Row],[CODIGO]])</f>
        <v>0</v>
      </c>
      <c r="G3153" s="28">
        <f>SUMIFS(Tabla16[[EXENTO ]],Tabla16[NUM],Tabla1[[#This Row],[CODIGO]])</f>
        <v>0</v>
      </c>
      <c r="H3153" s="28">
        <f>SUMIFS(Tabla16[IVA],Tabla16[NUM],Tabla1[[#This Row],[CODIGO]])</f>
        <v>0</v>
      </c>
      <c r="I3153" s="28">
        <f>SUMIFS(Tabla16[ISR RET.],Tabla16[NUM],Tabla1[[#This Row],[CODIGO]])</f>
        <v>0</v>
      </c>
      <c r="J3153" s="28">
        <f>SUMIFS(Tabla16[IVA RET.],Tabla16[NUM],Tabla1[[#This Row],[CODIGO]])</f>
        <v>0</v>
      </c>
      <c r="K3153" t="str">
        <f>FIXED(Tabla1[[#This Row],[TASA 16%]],0)</f>
        <v>0</v>
      </c>
      <c r="L3153" t="str">
        <f>FIXED(Tabla1[[#This Row],[TASA 0%]],0)</f>
        <v>0</v>
      </c>
      <c r="M3153" t="str">
        <f>FIXED(Tabla1[[#This Row],[TASA EXE.]],0)</f>
        <v>0</v>
      </c>
      <c r="N3153" t="str">
        <f>FIXED(Tabla1[[#This Row],[IVA]],0)</f>
        <v>0</v>
      </c>
      <c r="O3153" t="str">
        <f>FIXED(Tabla1[[#This Row],[ISR RET]],0)</f>
        <v>0</v>
      </c>
      <c r="P3153" t="str">
        <f>FIXED(Tabla1[[#This Row],[IVA RET]],0)</f>
        <v>0</v>
      </c>
      <c r="R3153" s="35">
        <f>Tabla1[[#This Row],[TASA 16]]*16%</f>
        <v>0</v>
      </c>
    </row>
    <row r="3154" spans="2:18" x14ac:dyDescent="0.25">
      <c r="B3154" t="str">
        <f>'[1]210 Y RFC'!A3154</f>
        <v>SOBJ610618E87</v>
      </c>
      <c r="C3154" t="str">
        <f>'[1]210 Y RFC'!B3154</f>
        <v>210-3151</v>
      </c>
      <c r="D3154" t="str">
        <f>'[1]210 Y RFC'!C3154</f>
        <v>SOSA BASULTO JUAN JOSE</v>
      </c>
      <c r="E3154" s="28">
        <f>SUMIFS(Tabla16[TASA 16],Tabla16[NUM],Tabla1[[#This Row],[CODIGO]])</f>
        <v>92870.6875</v>
      </c>
      <c r="F3154" s="28">
        <f>SUMIFS(Tabla16[TASA 0%],Tabla16[NUM],Tabla1[[#This Row],[CODIGO]])</f>
        <v>1.2499999999590727E-2</v>
      </c>
      <c r="G3154" s="28">
        <f>SUMIFS(Tabla16[[EXENTO ]],Tabla16[NUM],Tabla1[[#This Row],[CODIGO]])</f>
        <v>0</v>
      </c>
      <c r="H3154" s="28">
        <f>SUMIFS(Tabla16[IVA],Tabla16[NUM],Tabla1[[#This Row],[CODIGO]])</f>
        <v>14859.31</v>
      </c>
      <c r="I3154" s="28">
        <f>SUMIFS(Tabla16[ISR RET.],Tabla16[NUM],Tabla1[[#This Row],[CODIGO]])</f>
        <v>0</v>
      </c>
      <c r="J3154" s="28">
        <f>SUMIFS(Tabla16[IVA RET.],Tabla16[NUM],Tabla1[[#This Row],[CODIGO]])</f>
        <v>0</v>
      </c>
      <c r="K3154" t="str">
        <f>FIXED(Tabla1[[#This Row],[TASA 16%]],0)</f>
        <v>92,871</v>
      </c>
      <c r="L3154" t="str">
        <f>FIXED(Tabla1[[#This Row],[TASA 0%]],0)</f>
        <v>0</v>
      </c>
      <c r="M3154" t="str">
        <f>FIXED(Tabla1[[#This Row],[TASA EXE.]],0)</f>
        <v>0</v>
      </c>
      <c r="N3154" t="str">
        <f>FIXED(Tabla1[[#This Row],[IVA]],0)</f>
        <v>14,859</v>
      </c>
      <c r="O3154" t="str">
        <f>FIXED(Tabla1[[#This Row],[ISR RET]],0)</f>
        <v>0</v>
      </c>
      <c r="P3154" t="str">
        <f>FIXED(Tabla1[[#This Row],[IVA RET]],0)</f>
        <v>0</v>
      </c>
      <c r="R3154" s="35">
        <f>Tabla1[[#This Row],[TASA 16]]*16%</f>
        <v>14859.36</v>
      </c>
    </row>
    <row r="3155" spans="2:18" x14ac:dyDescent="0.25">
      <c r="B3155" t="str">
        <f>'[1]210 Y RFC'!A3155</f>
        <v>TORM711216L75</v>
      </c>
      <c r="C3155" t="str">
        <f>'[1]210 Y RFC'!B3155</f>
        <v>210-3152</v>
      </c>
      <c r="D3155" t="str">
        <f>'[1]210 Y RFC'!C3155</f>
        <v>DE LA TORRE REYES MARIA</v>
      </c>
      <c r="E3155" s="28">
        <f>SUMIFS(Tabla16[TASA 16],Tabla16[NUM],Tabla1[[#This Row],[CODIGO]])</f>
        <v>0</v>
      </c>
      <c r="F3155" s="28">
        <f>SUMIFS(Tabla16[TASA 0%],Tabla16[NUM],Tabla1[[#This Row],[CODIGO]])</f>
        <v>0</v>
      </c>
      <c r="G3155" s="28">
        <f>SUMIFS(Tabla16[[EXENTO ]],Tabla16[NUM],Tabla1[[#This Row],[CODIGO]])</f>
        <v>0</v>
      </c>
      <c r="H3155" s="28">
        <f>SUMIFS(Tabla16[IVA],Tabla16[NUM],Tabla1[[#This Row],[CODIGO]])</f>
        <v>0</v>
      </c>
      <c r="I3155" s="28">
        <f>SUMIFS(Tabla16[ISR RET.],Tabla16[NUM],Tabla1[[#This Row],[CODIGO]])</f>
        <v>0</v>
      </c>
      <c r="J3155" s="28">
        <f>SUMIFS(Tabla16[IVA RET.],Tabla16[NUM],Tabla1[[#This Row],[CODIGO]])</f>
        <v>0</v>
      </c>
      <c r="K3155" t="str">
        <f>FIXED(Tabla1[[#This Row],[TASA 16%]],0)</f>
        <v>0</v>
      </c>
      <c r="L3155" t="str">
        <f>FIXED(Tabla1[[#This Row],[TASA 0%]],0)</f>
        <v>0</v>
      </c>
      <c r="M3155" t="str">
        <f>FIXED(Tabla1[[#This Row],[TASA EXE.]],0)</f>
        <v>0</v>
      </c>
      <c r="N3155" t="str">
        <f>FIXED(Tabla1[[#This Row],[IVA]],0)</f>
        <v>0</v>
      </c>
      <c r="O3155" t="str">
        <f>FIXED(Tabla1[[#This Row],[ISR RET]],0)</f>
        <v>0</v>
      </c>
      <c r="P3155" t="str">
        <f>FIXED(Tabla1[[#This Row],[IVA RET]],0)</f>
        <v>0</v>
      </c>
      <c r="R3155" s="35">
        <f>Tabla1[[#This Row],[TASA 16]]*16%</f>
        <v>0</v>
      </c>
    </row>
    <row r="3156" spans="2:18" x14ac:dyDescent="0.25">
      <c r="B3156" t="str">
        <f>'[1]210 Y RFC'!A3156</f>
        <v>LAC2005251W1</v>
      </c>
      <c r="C3156" t="str">
        <f>'[1]210 Y RFC'!B3156</f>
        <v>210-3153</v>
      </c>
      <c r="D3156" t="str">
        <f>'[1]210 Y RFC'!C3156</f>
        <v>LACTOCONDENSED</v>
      </c>
      <c r="E3156" s="28">
        <f>SUMIFS(Tabla16[TASA 16],Tabla16[NUM],Tabla1[[#This Row],[CODIGO]])</f>
        <v>0</v>
      </c>
      <c r="F3156" s="28">
        <f>SUMIFS(Tabla16[TASA 0%],Tabla16[NUM],Tabla1[[#This Row],[CODIGO]])</f>
        <v>15277.259999999998</v>
      </c>
      <c r="G3156" s="28">
        <f>SUMIFS(Tabla16[[EXENTO ]],Tabla16[NUM],Tabla1[[#This Row],[CODIGO]])</f>
        <v>1222.18</v>
      </c>
      <c r="H3156" s="28">
        <f>SUMIFS(Tabla16[IVA],Tabla16[NUM],Tabla1[[#This Row],[CODIGO]])</f>
        <v>0</v>
      </c>
      <c r="I3156" s="28">
        <f>SUMIFS(Tabla16[ISR RET.],Tabla16[NUM],Tabla1[[#This Row],[CODIGO]])</f>
        <v>0</v>
      </c>
      <c r="J3156" s="28">
        <f>SUMIFS(Tabla16[IVA RET.],Tabla16[NUM],Tabla1[[#This Row],[CODIGO]])</f>
        <v>0</v>
      </c>
      <c r="K3156" t="str">
        <f>FIXED(Tabla1[[#This Row],[TASA 16%]],0)</f>
        <v>0</v>
      </c>
      <c r="L3156" t="str">
        <f>FIXED(Tabla1[[#This Row],[TASA 0%]],0)</f>
        <v>15,277</v>
      </c>
      <c r="M3156" t="str">
        <f>FIXED(Tabla1[[#This Row],[TASA EXE.]],0)</f>
        <v>1,222</v>
      </c>
      <c r="N3156" t="str">
        <f>FIXED(Tabla1[[#This Row],[IVA]],0)</f>
        <v>0</v>
      </c>
      <c r="O3156" t="str">
        <f>FIXED(Tabla1[[#This Row],[ISR RET]],0)</f>
        <v>0</v>
      </c>
      <c r="P3156" t="str">
        <f>FIXED(Tabla1[[#This Row],[IVA RET]],0)</f>
        <v>0</v>
      </c>
      <c r="R3156" s="35">
        <f>Tabla1[[#This Row],[TASA 16]]*16%</f>
        <v>0</v>
      </c>
    </row>
    <row r="3157" spans="2:18" x14ac:dyDescent="0.25">
      <c r="B3157" t="str">
        <f>'[1]210 Y RFC'!A3157</f>
        <v>GOCC960413SUA</v>
      </c>
      <c r="C3157" t="str">
        <f>'[1]210 Y RFC'!B3157</f>
        <v>210-3154</v>
      </c>
      <c r="D3157" t="str">
        <f>'[1]210 Y RFC'!C3157</f>
        <v>GOMEZ CABRERA CRISTIAN</v>
      </c>
      <c r="E3157" s="28">
        <f>SUMIFS(Tabla16[TASA 16],Tabla16[NUM],Tabla1[[#This Row],[CODIGO]])</f>
        <v>0</v>
      </c>
      <c r="F3157" s="28">
        <f>SUMIFS(Tabla16[TASA 0%],Tabla16[NUM],Tabla1[[#This Row],[CODIGO]])</f>
        <v>0</v>
      </c>
      <c r="G3157" s="28">
        <f>SUMIFS(Tabla16[[EXENTO ]],Tabla16[NUM],Tabla1[[#This Row],[CODIGO]])</f>
        <v>0</v>
      </c>
      <c r="H3157" s="28">
        <f>SUMIFS(Tabla16[IVA],Tabla16[NUM],Tabla1[[#This Row],[CODIGO]])</f>
        <v>0</v>
      </c>
      <c r="I3157" s="28">
        <f>SUMIFS(Tabla16[ISR RET.],Tabla16[NUM],Tabla1[[#This Row],[CODIGO]])</f>
        <v>0</v>
      </c>
      <c r="J3157" s="28">
        <f>SUMIFS(Tabla16[IVA RET.],Tabla16[NUM],Tabla1[[#This Row],[CODIGO]])</f>
        <v>0</v>
      </c>
      <c r="K3157" t="str">
        <f>FIXED(Tabla1[[#This Row],[TASA 16%]],0)</f>
        <v>0</v>
      </c>
      <c r="L3157" t="str">
        <f>FIXED(Tabla1[[#This Row],[TASA 0%]],0)</f>
        <v>0</v>
      </c>
      <c r="M3157" t="str">
        <f>FIXED(Tabla1[[#This Row],[TASA EXE.]],0)</f>
        <v>0</v>
      </c>
      <c r="N3157" t="str">
        <f>FIXED(Tabla1[[#This Row],[IVA]],0)</f>
        <v>0</v>
      </c>
      <c r="O3157" t="str">
        <f>FIXED(Tabla1[[#This Row],[ISR RET]],0)</f>
        <v>0</v>
      </c>
      <c r="P3157" t="str">
        <f>FIXED(Tabla1[[#This Row],[IVA RET]],0)</f>
        <v>0</v>
      </c>
      <c r="R3157" s="35">
        <f>Tabla1[[#This Row],[TASA 16]]*16%</f>
        <v>0</v>
      </c>
    </row>
    <row r="3158" spans="2:18" x14ac:dyDescent="0.25">
      <c r="B3158" t="str">
        <f>'[1]210 Y RFC'!A3158</f>
        <v>JAFH841221DG3</v>
      </c>
      <c r="C3158" t="str">
        <f>'[1]210 Y RFC'!B3158</f>
        <v>210-3155</v>
      </c>
      <c r="D3158" t="str">
        <f>'[1]210 Y RFC'!C3158</f>
        <v>JAUREGUI FERNANDEZ HERIBERTO</v>
      </c>
      <c r="E3158" s="28">
        <f>SUMIFS(Tabla16[TASA 16],Tabla16[NUM],Tabla1[[#This Row],[CODIGO]])</f>
        <v>19000</v>
      </c>
      <c r="F3158" s="28">
        <f>SUMIFS(Tabla16[TASA 0%],Tabla16[NUM],Tabla1[[#This Row],[CODIGO]])</f>
        <v>0</v>
      </c>
      <c r="G3158" s="28">
        <f>SUMIFS(Tabla16[[EXENTO ]],Tabla16[NUM],Tabla1[[#This Row],[CODIGO]])</f>
        <v>0</v>
      </c>
      <c r="H3158" s="28">
        <f>SUMIFS(Tabla16[IVA],Tabla16[NUM],Tabla1[[#This Row],[CODIGO]])</f>
        <v>3040</v>
      </c>
      <c r="I3158" s="28">
        <f>SUMIFS(Tabla16[ISR RET.],Tabla16[NUM],Tabla1[[#This Row],[CODIGO]])</f>
        <v>0</v>
      </c>
      <c r="J3158" s="28">
        <f>SUMIFS(Tabla16[IVA RET.],Tabla16[NUM],Tabla1[[#This Row],[CODIGO]])</f>
        <v>0</v>
      </c>
      <c r="K3158" t="str">
        <f>FIXED(Tabla1[[#This Row],[TASA 16%]],0)</f>
        <v>19,000</v>
      </c>
      <c r="L3158" t="str">
        <f>FIXED(Tabla1[[#This Row],[TASA 0%]],0)</f>
        <v>0</v>
      </c>
      <c r="M3158" t="str">
        <f>FIXED(Tabla1[[#This Row],[TASA EXE.]],0)</f>
        <v>0</v>
      </c>
      <c r="N3158" t="str">
        <f>FIXED(Tabla1[[#This Row],[IVA]],0)</f>
        <v>3,040</v>
      </c>
      <c r="O3158" t="str">
        <f>FIXED(Tabla1[[#This Row],[ISR RET]],0)</f>
        <v>0</v>
      </c>
      <c r="P3158" t="str">
        <f>FIXED(Tabla1[[#This Row],[IVA RET]],0)</f>
        <v>0</v>
      </c>
      <c r="R3158" s="35">
        <f>Tabla1[[#This Row],[TASA 16]]*16%</f>
        <v>3040</v>
      </c>
    </row>
    <row r="3159" spans="2:18" x14ac:dyDescent="0.25">
      <c r="B3159" t="str">
        <f>'[1]210 Y RFC'!A3159</f>
        <v>DFR210422DH9</v>
      </c>
      <c r="C3159" t="str">
        <f>'[1]210 Y RFC'!B3159</f>
        <v>210-3156</v>
      </c>
      <c r="D3159" t="str">
        <f>'[1]210 Y RFC'!C3159</f>
        <v>DISTRIBUIDORA FRAJA SA DE CV</v>
      </c>
      <c r="E3159" s="28">
        <f>SUMIFS(Tabla16[TASA 16],Tabla16[NUM],Tabla1[[#This Row],[CODIGO]])</f>
        <v>0</v>
      </c>
      <c r="F3159" s="28">
        <f>SUMIFS(Tabla16[TASA 0%],Tabla16[NUM],Tabla1[[#This Row],[CODIGO]])</f>
        <v>0</v>
      </c>
      <c r="G3159" s="28">
        <f>SUMIFS(Tabla16[[EXENTO ]],Tabla16[NUM],Tabla1[[#This Row],[CODIGO]])</f>
        <v>0</v>
      </c>
      <c r="H3159" s="28">
        <f>SUMIFS(Tabla16[IVA],Tabla16[NUM],Tabla1[[#This Row],[CODIGO]])</f>
        <v>0</v>
      </c>
      <c r="I3159" s="28">
        <f>SUMIFS(Tabla16[ISR RET.],Tabla16[NUM],Tabla1[[#This Row],[CODIGO]])</f>
        <v>0</v>
      </c>
      <c r="J3159" s="28">
        <f>SUMIFS(Tabla16[IVA RET.],Tabla16[NUM],Tabla1[[#This Row],[CODIGO]])</f>
        <v>0</v>
      </c>
      <c r="K3159" t="str">
        <f>FIXED(Tabla1[[#This Row],[TASA 16%]],0)</f>
        <v>0</v>
      </c>
      <c r="L3159" t="str">
        <f>FIXED(Tabla1[[#This Row],[TASA 0%]],0)</f>
        <v>0</v>
      </c>
      <c r="M3159" t="str">
        <f>FIXED(Tabla1[[#This Row],[TASA EXE.]],0)</f>
        <v>0</v>
      </c>
      <c r="N3159" t="str">
        <f>FIXED(Tabla1[[#This Row],[IVA]],0)</f>
        <v>0</v>
      </c>
      <c r="O3159" t="str">
        <f>FIXED(Tabla1[[#This Row],[ISR RET]],0)</f>
        <v>0</v>
      </c>
      <c r="P3159" t="str">
        <f>FIXED(Tabla1[[#This Row],[IVA RET]],0)</f>
        <v>0</v>
      </c>
      <c r="R3159" s="35">
        <f>Tabla1[[#This Row],[TASA 16]]*16%</f>
        <v>0</v>
      </c>
    </row>
    <row r="3160" spans="2:18" x14ac:dyDescent="0.25">
      <c r="B3160" t="str">
        <f>'[1]210 Y RFC'!A3160</f>
        <v>MODA840620AG4</v>
      </c>
      <c r="C3160" t="str">
        <f>'[1]210 Y RFC'!B3160</f>
        <v>210-3157</v>
      </c>
      <c r="D3160" t="str">
        <f>'[1]210 Y RFC'!C3160</f>
        <v>MORENO DIAZ ANDREA BERENICE</v>
      </c>
      <c r="E3160" s="28">
        <f>SUMIFS(Tabla16[TASA 16],Tabla16[NUM],Tabla1[[#This Row],[CODIGO]])</f>
        <v>0</v>
      </c>
      <c r="F3160" s="28">
        <f>SUMIFS(Tabla16[TASA 0%],Tabla16[NUM],Tabla1[[#This Row],[CODIGO]])</f>
        <v>0</v>
      </c>
      <c r="G3160" s="28">
        <f>SUMIFS(Tabla16[[EXENTO ]],Tabla16[NUM],Tabla1[[#This Row],[CODIGO]])</f>
        <v>0</v>
      </c>
      <c r="H3160" s="28">
        <f>SUMIFS(Tabla16[IVA],Tabla16[NUM],Tabla1[[#This Row],[CODIGO]])</f>
        <v>0</v>
      </c>
      <c r="I3160" s="28">
        <f>SUMIFS(Tabla16[ISR RET.],Tabla16[NUM],Tabla1[[#This Row],[CODIGO]])</f>
        <v>0</v>
      </c>
      <c r="J3160" s="28">
        <f>SUMIFS(Tabla16[IVA RET.],Tabla16[NUM],Tabla1[[#This Row],[CODIGO]])</f>
        <v>0</v>
      </c>
      <c r="K3160" t="str">
        <f>FIXED(Tabla1[[#This Row],[TASA 16%]],0)</f>
        <v>0</v>
      </c>
      <c r="L3160" t="str">
        <f>FIXED(Tabla1[[#This Row],[TASA 0%]],0)</f>
        <v>0</v>
      </c>
      <c r="M3160" t="str">
        <f>FIXED(Tabla1[[#This Row],[TASA EXE.]],0)</f>
        <v>0</v>
      </c>
      <c r="N3160" t="str">
        <f>FIXED(Tabla1[[#This Row],[IVA]],0)</f>
        <v>0</v>
      </c>
      <c r="O3160" t="str">
        <f>FIXED(Tabla1[[#This Row],[ISR RET]],0)</f>
        <v>0</v>
      </c>
      <c r="P3160" t="str">
        <f>FIXED(Tabla1[[#This Row],[IVA RET]],0)</f>
        <v>0</v>
      </c>
      <c r="R3160" s="35">
        <f>Tabla1[[#This Row],[TASA 16]]*16%</f>
        <v>0</v>
      </c>
    </row>
    <row r="3161" spans="2:18" x14ac:dyDescent="0.25">
      <c r="B3161" t="str">
        <f>'[1]210 Y RFC'!A3161</f>
        <v>DLI931201MI9</v>
      </c>
      <c r="C3161" t="str">
        <f>'[1]210 Y RFC'!B3161</f>
        <v>210-3158</v>
      </c>
      <c r="D3161" t="str">
        <f>'[1]210 Y RFC'!C3161</f>
        <v>DISTRIBUIDORA LIVERPOOL</v>
      </c>
      <c r="E3161" s="28">
        <f>SUMIFS(Tabla16[TASA 16],Tabla16[NUM],Tabla1[[#This Row],[CODIGO]])</f>
        <v>0</v>
      </c>
      <c r="F3161" s="28">
        <f>SUMIFS(Tabla16[TASA 0%],Tabla16[NUM],Tabla1[[#This Row],[CODIGO]])</f>
        <v>0</v>
      </c>
      <c r="G3161" s="28">
        <f>SUMIFS(Tabla16[[EXENTO ]],Tabla16[NUM],Tabla1[[#This Row],[CODIGO]])</f>
        <v>0</v>
      </c>
      <c r="H3161" s="28">
        <f>SUMIFS(Tabla16[IVA],Tabla16[NUM],Tabla1[[#This Row],[CODIGO]])</f>
        <v>0</v>
      </c>
      <c r="I3161" s="28">
        <f>SUMIFS(Tabla16[ISR RET.],Tabla16[NUM],Tabla1[[#This Row],[CODIGO]])</f>
        <v>0</v>
      </c>
      <c r="J3161" s="28">
        <f>SUMIFS(Tabla16[IVA RET.],Tabla16[NUM],Tabla1[[#This Row],[CODIGO]])</f>
        <v>0</v>
      </c>
      <c r="K3161" t="str">
        <f>FIXED(Tabla1[[#This Row],[TASA 16%]],0)</f>
        <v>0</v>
      </c>
      <c r="L3161" t="str">
        <f>FIXED(Tabla1[[#This Row],[TASA 0%]],0)</f>
        <v>0</v>
      </c>
      <c r="M3161" t="str">
        <f>FIXED(Tabla1[[#This Row],[TASA EXE.]],0)</f>
        <v>0</v>
      </c>
      <c r="N3161" t="str">
        <f>FIXED(Tabla1[[#This Row],[IVA]],0)</f>
        <v>0</v>
      </c>
      <c r="O3161" t="str">
        <f>FIXED(Tabla1[[#This Row],[ISR RET]],0)</f>
        <v>0</v>
      </c>
      <c r="P3161" t="str">
        <f>FIXED(Tabla1[[#This Row],[IVA RET]],0)</f>
        <v>0</v>
      </c>
      <c r="R3161" s="35">
        <f>Tabla1[[#This Row],[TASA 16]]*16%</f>
        <v>0</v>
      </c>
    </row>
    <row r="3162" spans="2:18" x14ac:dyDescent="0.25">
      <c r="B3162" t="str">
        <f>'[1]210 Y RFC'!A3162</f>
        <v>GAGR8503046E3</v>
      </c>
      <c r="C3162" t="str">
        <f>'[1]210 Y RFC'!B3162</f>
        <v>210-3159</v>
      </c>
      <c r="D3162" t="str">
        <f>'[1]210 Y RFC'!C3162</f>
        <v>GAMEZ GIRON RODRIGO</v>
      </c>
      <c r="E3162" s="28">
        <f>SUMIFS(Tabla16[TASA 16],Tabla16[NUM],Tabla1[[#This Row],[CODIGO]])</f>
        <v>0</v>
      </c>
      <c r="F3162" s="28">
        <f>SUMIFS(Tabla16[TASA 0%],Tabla16[NUM],Tabla1[[#This Row],[CODIGO]])</f>
        <v>0</v>
      </c>
      <c r="G3162" s="28">
        <f>SUMIFS(Tabla16[[EXENTO ]],Tabla16[NUM],Tabla1[[#This Row],[CODIGO]])</f>
        <v>0</v>
      </c>
      <c r="H3162" s="28">
        <f>SUMIFS(Tabla16[IVA],Tabla16[NUM],Tabla1[[#This Row],[CODIGO]])</f>
        <v>0</v>
      </c>
      <c r="I3162" s="28">
        <f>SUMIFS(Tabla16[ISR RET.],Tabla16[NUM],Tabla1[[#This Row],[CODIGO]])</f>
        <v>0</v>
      </c>
      <c r="J3162" s="28">
        <f>SUMIFS(Tabla16[IVA RET.],Tabla16[NUM],Tabla1[[#This Row],[CODIGO]])</f>
        <v>0</v>
      </c>
      <c r="K3162" t="str">
        <f>FIXED(Tabla1[[#This Row],[TASA 16%]],0)</f>
        <v>0</v>
      </c>
      <c r="L3162" t="str">
        <f>FIXED(Tabla1[[#This Row],[TASA 0%]],0)</f>
        <v>0</v>
      </c>
      <c r="M3162" t="str">
        <f>FIXED(Tabla1[[#This Row],[TASA EXE.]],0)</f>
        <v>0</v>
      </c>
      <c r="N3162" t="str">
        <f>FIXED(Tabla1[[#This Row],[IVA]],0)</f>
        <v>0</v>
      </c>
      <c r="O3162" t="str">
        <f>FIXED(Tabla1[[#This Row],[ISR RET]],0)</f>
        <v>0</v>
      </c>
      <c r="P3162" t="str">
        <f>FIXED(Tabla1[[#This Row],[IVA RET]],0)</f>
        <v>0</v>
      </c>
      <c r="R3162" s="35">
        <f>Tabla1[[#This Row],[TASA 16]]*16%</f>
        <v>0</v>
      </c>
    </row>
    <row r="3163" spans="2:18" x14ac:dyDescent="0.25">
      <c r="B3163" t="str">
        <f>'[1]210 Y RFC'!A3163</f>
        <v>HERF960717P47</v>
      </c>
      <c r="C3163" t="str">
        <f>'[1]210 Y RFC'!B3163</f>
        <v>210-3160</v>
      </c>
      <c r="D3163" t="str">
        <f>'[1]210 Y RFC'!C3163</f>
        <v>HERNANDEZ RAMIREZ FELIPE ADOLFO</v>
      </c>
      <c r="E3163" s="28">
        <f>SUMIFS(Tabla16[TASA 16],Tabla16[NUM],Tabla1[[#This Row],[CODIGO]])</f>
        <v>0</v>
      </c>
      <c r="F3163" s="28">
        <f>SUMIFS(Tabla16[TASA 0%],Tabla16[NUM],Tabla1[[#This Row],[CODIGO]])</f>
        <v>0</v>
      </c>
      <c r="G3163" s="28">
        <f>SUMIFS(Tabla16[[EXENTO ]],Tabla16[NUM],Tabla1[[#This Row],[CODIGO]])</f>
        <v>0</v>
      </c>
      <c r="H3163" s="28">
        <f>SUMIFS(Tabla16[IVA],Tabla16[NUM],Tabla1[[#This Row],[CODIGO]])</f>
        <v>0</v>
      </c>
      <c r="I3163" s="28">
        <f>SUMIFS(Tabla16[ISR RET.],Tabla16[NUM],Tabla1[[#This Row],[CODIGO]])</f>
        <v>0</v>
      </c>
      <c r="J3163" s="28">
        <f>SUMIFS(Tabla16[IVA RET.],Tabla16[NUM],Tabla1[[#This Row],[CODIGO]])</f>
        <v>0</v>
      </c>
      <c r="K3163" t="str">
        <f>FIXED(Tabla1[[#This Row],[TASA 16%]],0)</f>
        <v>0</v>
      </c>
      <c r="L3163" t="str">
        <f>FIXED(Tabla1[[#This Row],[TASA 0%]],0)</f>
        <v>0</v>
      </c>
      <c r="M3163" t="str">
        <f>FIXED(Tabla1[[#This Row],[TASA EXE.]],0)</f>
        <v>0</v>
      </c>
      <c r="N3163" t="str">
        <f>FIXED(Tabla1[[#This Row],[IVA]],0)</f>
        <v>0</v>
      </c>
      <c r="O3163" t="str">
        <f>FIXED(Tabla1[[#This Row],[ISR RET]],0)</f>
        <v>0</v>
      </c>
      <c r="P3163" t="str">
        <f>FIXED(Tabla1[[#This Row],[IVA RET]],0)</f>
        <v>0</v>
      </c>
      <c r="R3163" s="35">
        <f>Tabla1[[#This Row],[TASA 16]]*16%</f>
        <v>0</v>
      </c>
    </row>
    <row r="3164" spans="2:18" x14ac:dyDescent="0.25">
      <c r="B3164" t="str">
        <f>'[1]210 Y RFC'!A3164</f>
        <v>LET950101HD2</v>
      </c>
      <c r="C3164" t="str">
        <f>'[1]210 Y RFC'!B3164</f>
        <v>210-3161</v>
      </c>
      <c r="D3164" t="str">
        <f>'[1]210 Y RFC'!C3164</f>
        <v>LUZ ETERNA SA DE CV</v>
      </c>
      <c r="E3164" s="28">
        <f>SUMIFS(Tabla16[TASA 16],Tabla16[NUM],Tabla1[[#This Row],[CODIGO]])</f>
        <v>0</v>
      </c>
      <c r="F3164" s="28">
        <f>SUMIFS(Tabla16[TASA 0%],Tabla16[NUM],Tabla1[[#This Row],[CODIGO]])</f>
        <v>0</v>
      </c>
      <c r="G3164" s="28">
        <f>SUMIFS(Tabla16[[EXENTO ]],Tabla16[NUM],Tabla1[[#This Row],[CODIGO]])</f>
        <v>0</v>
      </c>
      <c r="H3164" s="28">
        <f>SUMIFS(Tabla16[IVA],Tabla16[NUM],Tabla1[[#This Row],[CODIGO]])</f>
        <v>0</v>
      </c>
      <c r="I3164" s="28">
        <f>SUMIFS(Tabla16[ISR RET.],Tabla16[NUM],Tabla1[[#This Row],[CODIGO]])</f>
        <v>0</v>
      </c>
      <c r="J3164" s="28">
        <f>SUMIFS(Tabla16[IVA RET.],Tabla16[NUM],Tabla1[[#This Row],[CODIGO]])</f>
        <v>0</v>
      </c>
      <c r="K3164" t="str">
        <f>FIXED(Tabla1[[#This Row],[TASA 16%]],0)</f>
        <v>0</v>
      </c>
      <c r="L3164" t="str">
        <f>FIXED(Tabla1[[#This Row],[TASA 0%]],0)</f>
        <v>0</v>
      </c>
      <c r="M3164" t="str">
        <f>FIXED(Tabla1[[#This Row],[TASA EXE.]],0)</f>
        <v>0</v>
      </c>
      <c r="N3164" t="str">
        <f>FIXED(Tabla1[[#This Row],[IVA]],0)</f>
        <v>0</v>
      </c>
      <c r="O3164" t="str">
        <f>FIXED(Tabla1[[#This Row],[ISR RET]],0)</f>
        <v>0</v>
      </c>
      <c r="P3164" t="str">
        <f>FIXED(Tabla1[[#This Row],[IVA RET]],0)</f>
        <v>0</v>
      </c>
      <c r="R3164" s="35">
        <f>Tabla1[[#This Row],[TASA 16]]*16%</f>
        <v>0</v>
      </c>
    </row>
    <row r="3165" spans="2:18" x14ac:dyDescent="0.25">
      <c r="B3165" t="str">
        <f>'[1]210 Y RFC'!A3165</f>
        <v>GAIH790910JA1</v>
      </c>
      <c r="C3165" t="str">
        <f>'[1]210 Y RFC'!B3165</f>
        <v>210-3162</v>
      </c>
      <c r="D3165" t="str">
        <f>'[1]210 Y RFC'!C3165</f>
        <v>GARCIA IÑIGUEZ HILDA</v>
      </c>
      <c r="E3165" s="28">
        <f>SUMIFS(Tabla16[TASA 16],Tabla16[NUM],Tabla1[[#This Row],[CODIGO]])</f>
        <v>0</v>
      </c>
      <c r="F3165" s="28">
        <f>SUMIFS(Tabla16[TASA 0%],Tabla16[NUM],Tabla1[[#This Row],[CODIGO]])</f>
        <v>0</v>
      </c>
      <c r="G3165" s="28">
        <f>SUMIFS(Tabla16[[EXENTO ]],Tabla16[NUM],Tabla1[[#This Row],[CODIGO]])</f>
        <v>0</v>
      </c>
      <c r="H3165" s="28">
        <f>SUMIFS(Tabla16[IVA],Tabla16[NUM],Tabla1[[#This Row],[CODIGO]])</f>
        <v>0</v>
      </c>
      <c r="I3165" s="28">
        <f>SUMIFS(Tabla16[ISR RET.],Tabla16[NUM],Tabla1[[#This Row],[CODIGO]])</f>
        <v>0</v>
      </c>
      <c r="J3165" s="28">
        <f>SUMIFS(Tabla16[IVA RET.],Tabla16[NUM],Tabla1[[#This Row],[CODIGO]])</f>
        <v>0</v>
      </c>
      <c r="K3165" t="str">
        <f>FIXED(Tabla1[[#This Row],[TASA 16%]],0)</f>
        <v>0</v>
      </c>
      <c r="L3165" t="str">
        <f>FIXED(Tabla1[[#This Row],[TASA 0%]],0)</f>
        <v>0</v>
      </c>
      <c r="M3165" t="str">
        <f>FIXED(Tabla1[[#This Row],[TASA EXE.]],0)</f>
        <v>0</v>
      </c>
      <c r="N3165" t="str">
        <f>FIXED(Tabla1[[#This Row],[IVA]],0)</f>
        <v>0</v>
      </c>
      <c r="O3165" t="str">
        <f>FIXED(Tabla1[[#This Row],[ISR RET]],0)</f>
        <v>0</v>
      </c>
      <c r="P3165" t="str">
        <f>FIXED(Tabla1[[#This Row],[IVA RET]],0)</f>
        <v>0</v>
      </c>
      <c r="R3165" s="35">
        <f>Tabla1[[#This Row],[TASA 16]]*16%</f>
        <v>0</v>
      </c>
    </row>
    <row r="3166" spans="2:18" x14ac:dyDescent="0.25">
      <c r="B3166" t="str">
        <f>'[1]210 Y RFC'!A3166</f>
        <v>NAEA541018NM6</v>
      </c>
      <c r="C3166" t="str">
        <f>'[1]210 Y RFC'!B3166</f>
        <v>210-3163</v>
      </c>
      <c r="D3166" t="str">
        <f>'[1]210 Y RFC'!C3166</f>
        <v>NAVARRO ESTRADA ALBERTO</v>
      </c>
      <c r="E3166" s="28">
        <f>SUMIFS(Tabla16[TASA 16],Tabla16[NUM],Tabla1[[#This Row],[CODIGO]])</f>
        <v>0</v>
      </c>
      <c r="F3166" s="28">
        <f>SUMIFS(Tabla16[TASA 0%],Tabla16[NUM],Tabla1[[#This Row],[CODIGO]])</f>
        <v>0</v>
      </c>
      <c r="G3166" s="28">
        <f>SUMIFS(Tabla16[[EXENTO ]],Tabla16[NUM],Tabla1[[#This Row],[CODIGO]])</f>
        <v>0</v>
      </c>
      <c r="H3166" s="28">
        <f>SUMIFS(Tabla16[IVA],Tabla16[NUM],Tabla1[[#This Row],[CODIGO]])</f>
        <v>0</v>
      </c>
      <c r="I3166" s="28">
        <f>SUMIFS(Tabla16[ISR RET.],Tabla16[NUM],Tabla1[[#This Row],[CODIGO]])</f>
        <v>0</v>
      </c>
      <c r="J3166" s="28">
        <f>SUMIFS(Tabla16[IVA RET.],Tabla16[NUM],Tabla1[[#This Row],[CODIGO]])</f>
        <v>0</v>
      </c>
      <c r="K3166" t="str">
        <f>FIXED(Tabla1[[#This Row],[TASA 16%]],0)</f>
        <v>0</v>
      </c>
      <c r="L3166" t="str">
        <f>FIXED(Tabla1[[#This Row],[TASA 0%]],0)</f>
        <v>0</v>
      </c>
      <c r="M3166" t="str">
        <f>FIXED(Tabla1[[#This Row],[TASA EXE.]],0)</f>
        <v>0</v>
      </c>
      <c r="N3166" t="str">
        <f>FIXED(Tabla1[[#This Row],[IVA]],0)</f>
        <v>0</v>
      </c>
      <c r="O3166" t="str">
        <f>FIXED(Tabla1[[#This Row],[ISR RET]],0)</f>
        <v>0</v>
      </c>
      <c r="P3166" t="str">
        <f>FIXED(Tabla1[[#This Row],[IVA RET]],0)</f>
        <v>0</v>
      </c>
      <c r="R3166" s="35">
        <f>Tabla1[[#This Row],[TASA 16]]*16%</f>
        <v>0</v>
      </c>
    </row>
    <row r="3167" spans="2:18" x14ac:dyDescent="0.25">
      <c r="B3167" t="str">
        <f>'[1]210 Y RFC'!A3167</f>
        <v>TONM520610QV9</v>
      </c>
      <c r="C3167" t="str">
        <f>'[1]210 Y RFC'!B3167</f>
        <v>210-3164</v>
      </c>
      <c r="D3167" t="str">
        <f>'[1]210 Y RFC'!C3167</f>
        <v>DE LA TORRE NAVARRO MARGARITA</v>
      </c>
      <c r="E3167" s="28">
        <f>SUMIFS(Tabla16[TASA 16],Tabla16[NUM],Tabla1[[#This Row],[CODIGO]])</f>
        <v>3663.8125</v>
      </c>
      <c r="F3167" s="28">
        <f>SUMIFS(Tabla16[TASA 0%],Tabla16[NUM],Tabla1[[#This Row],[CODIGO]])</f>
        <v>-2.250000000003638E-2</v>
      </c>
      <c r="G3167" s="28">
        <f>SUMIFS(Tabla16[[EXENTO ]],Tabla16[NUM],Tabla1[[#This Row],[CODIGO]])</f>
        <v>0</v>
      </c>
      <c r="H3167" s="28">
        <f>SUMIFS(Tabla16[IVA],Tabla16[NUM],Tabla1[[#This Row],[CODIGO]])</f>
        <v>586.21</v>
      </c>
      <c r="I3167" s="28">
        <f>SUMIFS(Tabla16[ISR RET.],Tabla16[NUM],Tabla1[[#This Row],[CODIGO]])</f>
        <v>0</v>
      </c>
      <c r="J3167" s="28">
        <f>SUMIFS(Tabla16[IVA RET.],Tabla16[NUM],Tabla1[[#This Row],[CODIGO]])</f>
        <v>0</v>
      </c>
      <c r="K3167" t="str">
        <f>FIXED(Tabla1[[#This Row],[TASA 16%]],0)</f>
        <v>3,664</v>
      </c>
      <c r="L3167" t="str">
        <f>FIXED(Tabla1[[#This Row],[TASA 0%]],0)</f>
        <v>0</v>
      </c>
      <c r="M3167" t="str">
        <f>FIXED(Tabla1[[#This Row],[TASA EXE.]],0)</f>
        <v>0</v>
      </c>
      <c r="N3167" t="str">
        <f>FIXED(Tabla1[[#This Row],[IVA]],0)</f>
        <v>586</v>
      </c>
      <c r="O3167" t="str">
        <f>FIXED(Tabla1[[#This Row],[ISR RET]],0)</f>
        <v>0</v>
      </c>
      <c r="P3167" t="str">
        <f>FIXED(Tabla1[[#This Row],[IVA RET]],0)</f>
        <v>0</v>
      </c>
      <c r="R3167" s="35">
        <f>Tabla1[[#This Row],[TASA 16]]*16%</f>
        <v>586.24</v>
      </c>
    </row>
    <row r="3168" spans="2:18" x14ac:dyDescent="0.25">
      <c r="B3168" t="str">
        <f>'[1]210 Y RFC'!A3168</f>
        <v>VASJ7904099D5</v>
      </c>
      <c r="C3168" t="str">
        <f>'[1]210 Y RFC'!B3168</f>
        <v>210-3165</v>
      </c>
      <c r="D3168" t="str">
        <f>'[1]210 Y RFC'!C3168</f>
        <v>VAZQUEZ SANCHEZ JUAN PABLO</v>
      </c>
      <c r="E3168" s="28">
        <f>SUMIFS(Tabla16[TASA 16],Tabla16[NUM],Tabla1[[#This Row],[CODIGO]])</f>
        <v>0</v>
      </c>
      <c r="F3168" s="28">
        <f>SUMIFS(Tabla16[TASA 0%],Tabla16[NUM],Tabla1[[#This Row],[CODIGO]])</f>
        <v>0</v>
      </c>
      <c r="G3168" s="28">
        <f>SUMIFS(Tabla16[[EXENTO ]],Tabla16[NUM],Tabla1[[#This Row],[CODIGO]])</f>
        <v>0</v>
      </c>
      <c r="H3168" s="28">
        <f>SUMIFS(Tabla16[IVA],Tabla16[NUM],Tabla1[[#This Row],[CODIGO]])</f>
        <v>0</v>
      </c>
      <c r="I3168" s="28">
        <f>SUMIFS(Tabla16[ISR RET.],Tabla16[NUM],Tabla1[[#This Row],[CODIGO]])</f>
        <v>0</v>
      </c>
      <c r="J3168" s="28">
        <f>SUMIFS(Tabla16[IVA RET.],Tabla16[NUM],Tabla1[[#This Row],[CODIGO]])</f>
        <v>0</v>
      </c>
      <c r="K3168" t="str">
        <f>FIXED(Tabla1[[#This Row],[TASA 16%]],0)</f>
        <v>0</v>
      </c>
      <c r="L3168" t="str">
        <f>FIXED(Tabla1[[#This Row],[TASA 0%]],0)</f>
        <v>0</v>
      </c>
      <c r="M3168" t="str">
        <f>FIXED(Tabla1[[#This Row],[TASA EXE.]],0)</f>
        <v>0</v>
      </c>
      <c r="N3168" t="str">
        <f>FIXED(Tabla1[[#This Row],[IVA]],0)</f>
        <v>0</v>
      </c>
      <c r="O3168" t="str">
        <f>FIXED(Tabla1[[#This Row],[ISR RET]],0)</f>
        <v>0</v>
      </c>
      <c r="P3168" t="str">
        <f>FIXED(Tabla1[[#This Row],[IVA RET]],0)</f>
        <v>0</v>
      </c>
      <c r="R3168" s="35">
        <f>Tabla1[[#This Row],[TASA 16]]*16%</f>
        <v>0</v>
      </c>
    </row>
    <row r="3169" spans="2:18" x14ac:dyDescent="0.25">
      <c r="B3169" t="str">
        <f>'[1]210 Y RFC'!A3169</f>
        <v>GMA2109068H0</v>
      </c>
      <c r="C3169" t="str">
        <f>'[1]210 Y RFC'!B3169</f>
        <v>210-3166</v>
      </c>
      <c r="D3169" t="str">
        <f>'[1]210 Y RFC'!C3169</f>
        <v>GARVEG MAQUINARIA SA DE CV</v>
      </c>
      <c r="E3169" s="28">
        <f>SUMIFS(Tabla16[TASA 16],Tabla16[NUM],Tabla1[[#This Row],[CODIGO]])</f>
        <v>0</v>
      </c>
      <c r="F3169" s="28">
        <f>SUMIFS(Tabla16[TASA 0%],Tabla16[NUM],Tabla1[[#This Row],[CODIGO]])</f>
        <v>0</v>
      </c>
      <c r="G3169" s="28">
        <f>SUMIFS(Tabla16[[EXENTO ]],Tabla16[NUM],Tabla1[[#This Row],[CODIGO]])</f>
        <v>0</v>
      </c>
      <c r="H3169" s="28">
        <f>SUMIFS(Tabla16[IVA],Tabla16[NUM],Tabla1[[#This Row],[CODIGO]])</f>
        <v>0</v>
      </c>
      <c r="I3169" s="28">
        <f>SUMIFS(Tabla16[ISR RET.],Tabla16[NUM],Tabla1[[#This Row],[CODIGO]])</f>
        <v>0</v>
      </c>
      <c r="J3169" s="28">
        <f>SUMIFS(Tabla16[IVA RET.],Tabla16[NUM],Tabla1[[#This Row],[CODIGO]])</f>
        <v>0</v>
      </c>
      <c r="K3169" t="str">
        <f>FIXED(Tabla1[[#This Row],[TASA 16%]],0)</f>
        <v>0</v>
      </c>
      <c r="L3169" t="str">
        <f>FIXED(Tabla1[[#This Row],[TASA 0%]],0)</f>
        <v>0</v>
      </c>
      <c r="M3169" t="str">
        <f>FIXED(Tabla1[[#This Row],[TASA EXE.]],0)</f>
        <v>0</v>
      </c>
      <c r="N3169" t="str">
        <f>FIXED(Tabla1[[#This Row],[IVA]],0)</f>
        <v>0</v>
      </c>
      <c r="O3169" t="str">
        <f>FIXED(Tabla1[[#This Row],[ISR RET]],0)</f>
        <v>0</v>
      </c>
      <c r="P3169" t="str">
        <f>FIXED(Tabla1[[#This Row],[IVA RET]],0)</f>
        <v>0</v>
      </c>
      <c r="R3169" s="35">
        <f>Tabla1[[#This Row],[TASA 16]]*16%</f>
        <v>0</v>
      </c>
    </row>
    <row r="3170" spans="2:18" x14ac:dyDescent="0.25">
      <c r="B3170" t="str">
        <f>'[1]210 Y RFC'!A3170</f>
        <v>TORO961024MH8</v>
      </c>
      <c r="C3170" t="str">
        <f>'[1]210 Y RFC'!B3170</f>
        <v>210-3167</v>
      </c>
      <c r="D3170" t="str">
        <f>'[1]210 Y RFC'!C3170</f>
        <v>DE LA TORRE RUVALCABA OSCAR</v>
      </c>
      <c r="E3170" s="28">
        <f>SUMIFS(Tabla16[TASA 16],Tabla16[NUM],Tabla1[[#This Row],[CODIGO]])</f>
        <v>0</v>
      </c>
      <c r="F3170" s="28">
        <f>SUMIFS(Tabla16[TASA 0%],Tabla16[NUM],Tabla1[[#This Row],[CODIGO]])</f>
        <v>0</v>
      </c>
      <c r="G3170" s="28">
        <f>SUMIFS(Tabla16[[EXENTO ]],Tabla16[NUM],Tabla1[[#This Row],[CODIGO]])</f>
        <v>0</v>
      </c>
      <c r="H3170" s="28">
        <f>SUMIFS(Tabla16[IVA],Tabla16[NUM],Tabla1[[#This Row],[CODIGO]])</f>
        <v>0</v>
      </c>
      <c r="I3170" s="28">
        <f>SUMIFS(Tabla16[ISR RET.],Tabla16[NUM],Tabla1[[#This Row],[CODIGO]])</f>
        <v>0</v>
      </c>
      <c r="J3170" s="28">
        <f>SUMIFS(Tabla16[IVA RET.],Tabla16[NUM],Tabla1[[#This Row],[CODIGO]])</f>
        <v>0</v>
      </c>
      <c r="K3170" t="str">
        <f>FIXED(Tabla1[[#This Row],[TASA 16%]],0)</f>
        <v>0</v>
      </c>
      <c r="L3170" t="str">
        <f>FIXED(Tabla1[[#This Row],[TASA 0%]],0)</f>
        <v>0</v>
      </c>
      <c r="M3170" t="str">
        <f>FIXED(Tabla1[[#This Row],[TASA EXE.]],0)</f>
        <v>0</v>
      </c>
      <c r="N3170" t="str">
        <f>FIXED(Tabla1[[#This Row],[IVA]],0)</f>
        <v>0</v>
      </c>
      <c r="O3170" t="str">
        <f>FIXED(Tabla1[[#This Row],[ISR RET]],0)</f>
        <v>0</v>
      </c>
      <c r="P3170" t="str">
        <f>FIXED(Tabla1[[#This Row],[IVA RET]],0)</f>
        <v>0</v>
      </c>
      <c r="R3170" s="35">
        <f>Tabla1[[#This Row],[TASA 16]]*16%</f>
        <v>0</v>
      </c>
    </row>
    <row r="3171" spans="2:18" x14ac:dyDescent="0.25">
      <c r="B3171" t="str">
        <f>'[1]210 Y RFC'!A3171</f>
        <v>TMJ2305302A0</v>
      </c>
      <c r="C3171" t="str">
        <f>'[1]210 Y RFC'!B3171</f>
        <v>210-3168</v>
      </c>
      <c r="D3171" t="str">
        <f>'[1]210 Y RFC'!C3171</f>
        <v>TRANSPORTES Y MAQUINARIA JCE SA DE CV</v>
      </c>
      <c r="E3171" s="28">
        <f>SUMIFS(Tabla16[TASA 16],Tabla16[NUM],Tabla1[[#This Row],[CODIGO]])</f>
        <v>0</v>
      </c>
      <c r="F3171" s="28">
        <f>SUMIFS(Tabla16[TASA 0%],Tabla16[NUM],Tabla1[[#This Row],[CODIGO]])</f>
        <v>0</v>
      </c>
      <c r="G3171" s="28">
        <f>SUMIFS(Tabla16[[EXENTO ]],Tabla16[NUM],Tabla1[[#This Row],[CODIGO]])</f>
        <v>0</v>
      </c>
      <c r="H3171" s="28">
        <f>SUMIFS(Tabla16[IVA],Tabla16[NUM],Tabla1[[#This Row],[CODIGO]])</f>
        <v>0</v>
      </c>
      <c r="I3171" s="28">
        <f>SUMIFS(Tabla16[ISR RET.],Tabla16[NUM],Tabla1[[#This Row],[CODIGO]])</f>
        <v>0</v>
      </c>
      <c r="J3171" s="28">
        <f>SUMIFS(Tabla16[IVA RET.],Tabla16[NUM],Tabla1[[#This Row],[CODIGO]])</f>
        <v>0</v>
      </c>
      <c r="K3171" t="str">
        <f>FIXED(Tabla1[[#This Row],[TASA 16%]],0)</f>
        <v>0</v>
      </c>
      <c r="L3171" t="str">
        <f>FIXED(Tabla1[[#This Row],[TASA 0%]],0)</f>
        <v>0</v>
      </c>
      <c r="M3171" t="str">
        <f>FIXED(Tabla1[[#This Row],[TASA EXE.]],0)</f>
        <v>0</v>
      </c>
      <c r="N3171" t="str">
        <f>FIXED(Tabla1[[#This Row],[IVA]],0)</f>
        <v>0</v>
      </c>
      <c r="O3171" t="str">
        <f>FIXED(Tabla1[[#This Row],[ISR RET]],0)</f>
        <v>0</v>
      </c>
      <c r="P3171" t="str">
        <f>FIXED(Tabla1[[#This Row],[IVA RET]],0)</f>
        <v>0</v>
      </c>
      <c r="R3171" s="35">
        <f>Tabla1[[#This Row],[TASA 16]]*16%</f>
        <v>0</v>
      </c>
    </row>
    <row r="3172" spans="2:18" x14ac:dyDescent="0.25">
      <c r="B3172" t="str">
        <f>'[1]210 Y RFC'!A3172</f>
        <v>CES04081273A</v>
      </c>
      <c r="C3172" t="str">
        <f>'[1]210 Y RFC'!B3172</f>
        <v>210-3169</v>
      </c>
      <c r="D3172" t="str">
        <f>'[1]210 Y RFC'!C3172</f>
        <v>CENTRO DE ESTUDIOS SUPERIORES TEPATITLAN SC</v>
      </c>
      <c r="E3172" s="28">
        <f>SUMIFS(Tabla16[TASA 16],Tabla16[NUM],Tabla1[[#This Row],[CODIGO]])</f>
        <v>0</v>
      </c>
      <c r="F3172" s="28">
        <f>SUMIFS(Tabla16[TASA 0%],Tabla16[NUM],Tabla1[[#This Row],[CODIGO]])</f>
        <v>0</v>
      </c>
      <c r="G3172" s="28">
        <f>SUMIFS(Tabla16[[EXENTO ]],Tabla16[NUM],Tabla1[[#This Row],[CODIGO]])</f>
        <v>0</v>
      </c>
      <c r="H3172" s="28">
        <f>SUMIFS(Tabla16[IVA],Tabla16[NUM],Tabla1[[#This Row],[CODIGO]])</f>
        <v>0</v>
      </c>
      <c r="I3172" s="28">
        <f>SUMIFS(Tabla16[ISR RET.],Tabla16[NUM],Tabla1[[#This Row],[CODIGO]])</f>
        <v>0</v>
      </c>
      <c r="J3172" s="28">
        <f>SUMIFS(Tabla16[IVA RET.],Tabla16[NUM],Tabla1[[#This Row],[CODIGO]])</f>
        <v>0</v>
      </c>
      <c r="K3172" t="str">
        <f>FIXED(Tabla1[[#This Row],[TASA 16%]],0)</f>
        <v>0</v>
      </c>
      <c r="L3172" t="str">
        <f>FIXED(Tabla1[[#This Row],[TASA 0%]],0)</f>
        <v>0</v>
      </c>
      <c r="M3172" t="str">
        <f>FIXED(Tabla1[[#This Row],[TASA EXE.]],0)</f>
        <v>0</v>
      </c>
      <c r="N3172" t="str">
        <f>FIXED(Tabla1[[#This Row],[IVA]],0)</f>
        <v>0</v>
      </c>
      <c r="O3172" t="str">
        <f>FIXED(Tabla1[[#This Row],[ISR RET]],0)</f>
        <v>0</v>
      </c>
      <c r="P3172" t="str">
        <f>FIXED(Tabla1[[#This Row],[IVA RET]],0)</f>
        <v>0</v>
      </c>
      <c r="R3172" s="35">
        <f>Tabla1[[#This Row],[TASA 16]]*16%</f>
        <v>0</v>
      </c>
    </row>
    <row r="3173" spans="2:18" x14ac:dyDescent="0.25">
      <c r="B3173" t="str">
        <f>'[1]210 Y RFC'!A3173</f>
        <v>BASO4905238T2</v>
      </c>
      <c r="C3173" t="str">
        <f>'[1]210 Y RFC'!B3173</f>
        <v>210-3170</v>
      </c>
      <c r="D3173" t="str">
        <f>'[1]210 Y RFC'!C3173</f>
        <v>BARAJAS SALCEDO OFELIA</v>
      </c>
      <c r="E3173" s="28">
        <f>SUMIFS(Tabla16[TASA 16],Tabla16[NUM],Tabla1[[#This Row],[CODIGO]])</f>
        <v>0</v>
      </c>
      <c r="F3173" s="28">
        <f>SUMIFS(Tabla16[TASA 0%],Tabla16[NUM],Tabla1[[#This Row],[CODIGO]])</f>
        <v>0</v>
      </c>
      <c r="G3173" s="28">
        <f>SUMIFS(Tabla16[[EXENTO ]],Tabla16[NUM],Tabla1[[#This Row],[CODIGO]])</f>
        <v>0</v>
      </c>
      <c r="H3173" s="28">
        <f>SUMIFS(Tabla16[IVA],Tabla16[NUM],Tabla1[[#This Row],[CODIGO]])</f>
        <v>0</v>
      </c>
      <c r="I3173" s="28">
        <f>SUMIFS(Tabla16[ISR RET.],Tabla16[NUM],Tabla1[[#This Row],[CODIGO]])</f>
        <v>0</v>
      </c>
      <c r="J3173" s="28">
        <f>SUMIFS(Tabla16[IVA RET.],Tabla16[NUM],Tabla1[[#This Row],[CODIGO]])</f>
        <v>0</v>
      </c>
      <c r="K3173" t="str">
        <f>FIXED(Tabla1[[#This Row],[TASA 16%]],0)</f>
        <v>0</v>
      </c>
      <c r="L3173" t="str">
        <f>FIXED(Tabla1[[#This Row],[TASA 0%]],0)</f>
        <v>0</v>
      </c>
      <c r="M3173" t="str">
        <f>FIXED(Tabla1[[#This Row],[TASA EXE.]],0)</f>
        <v>0</v>
      </c>
      <c r="N3173" t="str">
        <f>FIXED(Tabla1[[#This Row],[IVA]],0)</f>
        <v>0</v>
      </c>
      <c r="O3173" t="str">
        <f>FIXED(Tabla1[[#This Row],[ISR RET]],0)</f>
        <v>0</v>
      </c>
      <c r="P3173" t="str">
        <f>FIXED(Tabla1[[#This Row],[IVA RET]],0)</f>
        <v>0</v>
      </c>
      <c r="R3173" s="35">
        <f>Tabla1[[#This Row],[TASA 16]]*16%</f>
        <v>0</v>
      </c>
    </row>
    <row r="3174" spans="2:18" x14ac:dyDescent="0.25">
      <c r="B3174" t="str">
        <f>'[1]210 Y RFC'!A3174</f>
        <v>UPM920630QN5</v>
      </c>
      <c r="C3174" t="str">
        <f>'[1]210 Y RFC'!B3174</f>
        <v>210-3171</v>
      </c>
      <c r="D3174" t="str">
        <f>'[1]210 Y RFC'!C3174</f>
        <v>UNIVERSIDAD PONTIFICIA DE MEXICO AC</v>
      </c>
      <c r="E3174" s="28">
        <f>SUMIFS(Tabla16[TASA 16],Tabla16[NUM],Tabla1[[#This Row],[CODIGO]])</f>
        <v>0</v>
      </c>
      <c r="F3174" s="28">
        <f>SUMIFS(Tabla16[TASA 0%],Tabla16[NUM],Tabla1[[#This Row],[CODIGO]])</f>
        <v>11250</v>
      </c>
      <c r="G3174" s="28">
        <f>SUMIFS(Tabla16[[EXENTO ]],Tabla16[NUM],Tabla1[[#This Row],[CODIGO]])</f>
        <v>0</v>
      </c>
      <c r="H3174" s="28">
        <f>SUMIFS(Tabla16[IVA],Tabla16[NUM],Tabla1[[#This Row],[CODIGO]])</f>
        <v>0</v>
      </c>
      <c r="I3174" s="28">
        <f>SUMIFS(Tabla16[ISR RET.],Tabla16[NUM],Tabla1[[#This Row],[CODIGO]])</f>
        <v>0</v>
      </c>
      <c r="J3174" s="28">
        <f>SUMIFS(Tabla16[IVA RET.],Tabla16[NUM],Tabla1[[#This Row],[CODIGO]])</f>
        <v>0</v>
      </c>
      <c r="K3174" t="str">
        <f>FIXED(Tabla1[[#This Row],[TASA 16%]],0)</f>
        <v>0</v>
      </c>
      <c r="L3174" t="str">
        <f>FIXED(Tabla1[[#This Row],[TASA 0%]],0)</f>
        <v>11,250</v>
      </c>
      <c r="M3174" t="str">
        <f>FIXED(Tabla1[[#This Row],[TASA EXE.]],0)</f>
        <v>0</v>
      </c>
      <c r="N3174" t="str">
        <f>FIXED(Tabla1[[#This Row],[IVA]],0)</f>
        <v>0</v>
      </c>
      <c r="O3174" t="str">
        <f>FIXED(Tabla1[[#This Row],[ISR RET]],0)</f>
        <v>0</v>
      </c>
      <c r="P3174" t="str">
        <f>FIXED(Tabla1[[#This Row],[IVA RET]],0)</f>
        <v>0</v>
      </c>
      <c r="R3174" s="35">
        <f>Tabla1[[#This Row],[TASA 16]]*16%</f>
        <v>0</v>
      </c>
    </row>
    <row r="3175" spans="2:18" x14ac:dyDescent="0.25">
      <c r="B3175" t="str">
        <f>'[1]210 Y RFC'!A3175</f>
        <v>SURJ8202153J0</v>
      </c>
      <c r="C3175" t="str">
        <f>'[1]210 Y RFC'!B3175</f>
        <v>210-3172</v>
      </c>
      <c r="D3175" t="str">
        <f>'[1]210 Y RFC'!C3175</f>
        <v>SUAREZ ROSAS JESSICA FABIOLA</v>
      </c>
      <c r="E3175" s="28">
        <f>SUMIFS(Tabla16[TASA 16],Tabla16[NUM],Tabla1[[#This Row],[CODIGO]])</f>
        <v>0</v>
      </c>
      <c r="F3175" s="28">
        <f>SUMIFS(Tabla16[TASA 0%],Tabla16[NUM],Tabla1[[#This Row],[CODIGO]])</f>
        <v>0</v>
      </c>
      <c r="G3175" s="28">
        <f>SUMIFS(Tabla16[[EXENTO ]],Tabla16[NUM],Tabla1[[#This Row],[CODIGO]])</f>
        <v>0</v>
      </c>
      <c r="H3175" s="28">
        <f>SUMIFS(Tabla16[IVA],Tabla16[NUM],Tabla1[[#This Row],[CODIGO]])</f>
        <v>0</v>
      </c>
      <c r="I3175" s="28">
        <f>SUMIFS(Tabla16[ISR RET.],Tabla16[NUM],Tabla1[[#This Row],[CODIGO]])</f>
        <v>0</v>
      </c>
      <c r="J3175" s="28">
        <f>SUMIFS(Tabla16[IVA RET.],Tabla16[NUM],Tabla1[[#This Row],[CODIGO]])</f>
        <v>0</v>
      </c>
      <c r="K3175" t="str">
        <f>FIXED(Tabla1[[#This Row],[TASA 16%]],0)</f>
        <v>0</v>
      </c>
      <c r="L3175" t="str">
        <f>FIXED(Tabla1[[#This Row],[TASA 0%]],0)</f>
        <v>0</v>
      </c>
      <c r="M3175" t="str">
        <f>FIXED(Tabla1[[#This Row],[TASA EXE.]],0)</f>
        <v>0</v>
      </c>
      <c r="N3175" t="str">
        <f>FIXED(Tabla1[[#This Row],[IVA]],0)</f>
        <v>0</v>
      </c>
      <c r="O3175" t="str">
        <f>FIXED(Tabla1[[#This Row],[ISR RET]],0)</f>
        <v>0</v>
      </c>
      <c r="P3175" t="str">
        <f>FIXED(Tabla1[[#This Row],[IVA RET]],0)</f>
        <v>0</v>
      </c>
      <c r="R3175" s="35">
        <f>Tabla1[[#This Row],[TASA 16]]*16%</f>
        <v>0</v>
      </c>
    </row>
    <row r="3176" spans="2:18" x14ac:dyDescent="0.25">
      <c r="B3176" t="str">
        <f>'[1]210 Y RFC'!A3176</f>
        <v>ARE1011187N2</v>
      </c>
      <c r="C3176" t="str">
        <f>'[1]210 Y RFC'!B3176</f>
        <v>210-3173</v>
      </c>
      <c r="D3176" t="str">
        <f>'[1]210 Y RFC'!C3176</f>
        <v>SICAR SOLUTIONS SA DE CV</v>
      </c>
      <c r="E3176" s="28">
        <f>SUMIFS(Tabla16[TASA 16],Tabla16[NUM],Tabla1[[#This Row],[CODIGO]])</f>
        <v>0</v>
      </c>
      <c r="F3176" s="28">
        <f>SUMIFS(Tabla16[TASA 0%],Tabla16[NUM],Tabla1[[#This Row],[CODIGO]])</f>
        <v>0</v>
      </c>
      <c r="G3176" s="28">
        <f>SUMIFS(Tabla16[[EXENTO ]],Tabla16[NUM],Tabla1[[#This Row],[CODIGO]])</f>
        <v>0</v>
      </c>
      <c r="H3176" s="28">
        <f>SUMIFS(Tabla16[IVA],Tabla16[NUM],Tabla1[[#This Row],[CODIGO]])</f>
        <v>0</v>
      </c>
      <c r="I3176" s="28">
        <f>SUMIFS(Tabla16[ISR RET.],Tabla16[NUM],Tabla1[[#This Row],[CODIGO]])</f>
        <v>0</v>
      </c>
      <c r="J3176" s="28">
        <f>SUMIFS(Tabla16[IVA RET.],Tabla16[NUM],Tabla1[[#This Row],[CODIGO]])</f>
        <v>0</v>
      </c>
      <c r="K3176" t="str">
        <f>FIXED(Tabla1[[#This Row],[TASA 16%]],0)</f>
        <v>0</v>
      </c>
      <c r="L3176" t="str">
        <f>FIXED(Tabla1[[#This Row],[TASA 0%]],0)</f>
        <v>0</v>
      </c>
      <c r="M3176" t="str">
        <f>FIXED(Tabla1[[#This Row],[TASA EXE.]],0)</f>
        <v>0</v>
      </c>
      <c r="N3176" t="str">
        <f>FIXED(Tabla1[[#This Row],[IVA]],0)</f>
        <v>0</v>
      </c>
      <c r="O3176" t="str">
        <f>FIXED(Tabla1[[#This Row],[ISR RET]],0)</f>
        <v>0</v>
      </c>
      <c r="P3176" t="str">
        <f>FIXED(Tabla1[[#This Row],[IVA RET]],0)</f>
        <v>0</v>
      </c>
      <c r="R3176" s="35">
        <f>Tabla1[[#This Row],[TASA 16]]*16%</f>
        <v>0</v>
      </c>
    </row>
    <row r="3177" spans="2:18" x14ac:dyDescent="0.25">
      <c r="B3177" t="str">
        <f>'[1]210 Y RFC'!A3177</f>
        <v>YAS2206064K5</v>
      </c>
      <c r="C3177" t="str">
        <f>'[1]210 Y RFC'!B3177</f>
        <v>210-3174</v>
      </c>
      <c r="D3177" t="str">
        <f>'[1]210 Y RFC'!C3177</f>
        <v>YGEIA ASESORIA Y SERVICIOS PARA LA SALUD SC</v>
      </c>
      <c r="E3177" s="28">
        <f>SUMIFS(Tabla16[TASA 16],Tabla16[NUM],Tabla1[[#This Row],[CODIGO]])</f>
        <v>7412.125</v>
      </c>
      <c r="F3177" s="28">
        <f>SUMIFS(Tabla16[TASA 0%],Tabla16[NUM],Tabla1[[#This Row],[CODIGO]])</f>
        <v>-2.4999999999181455E-2</v>
      </c>
      <c r="G3177" s="28">
        <f>SUMIFS(Tabla16[[EXENTO ]],Tabla16[NUM],Tabla1[[#This Row],[CODIGO]])</f>
        <v>0</v>
      </c>
      <c r="H3177" s="28">
        <f>SUMIFS(Tabla16[IVA],Tabla16[NUM],Tabla1[[#This Row],[CODIGO]])</f>
        <v>1185.94</v>
      </c>
      <c r="I3177" s="28">
        <f>SUMIFS(Tabla16[ISR RET.],Tabla16[NUM],Tabla1[[#This Row],[CODIGO]])</f>
        <v>0</v>
      </c>
      <c r="J3177" s="28">
        <f>SUMIFS(Tabla16[IVA RET.],Tabla16[NUM],Tabla1[[#This Row],[CODIGO]])</f>
        <v>0</v>
      </c>
      <c r="K3177" t="str">
        <f>FIXED(Tabla1[[#This Row],[TASA 16%]],0)</f>
        <v>7,412</v>
      </c>
      <c r="L3177" t="str">
        <f>FIXED(Tabla1[[#This Row],[TASA 0%]],0)</f>
        <v>0</v>
      </c>
      <c r="M3177" t="str">
        <f>FIXED(Tabla1[[#This Row],[TASA EXE.]],0)</f>
        <v>0</v>
      </c>
      <c r="N3177" t="str">
        <f>FIXED(Tabla1[[#This Row],[IVA]],0)</f>
        <v>1,186</v>
      </c>
      <c r="O3177" t="str">
        <f>FIXED(Tabla1[[#This Row],[ISR RET]],0)</f>
        <v>0</v>
      </c>
      <c r="P3177" t="str">
        <f>FIXED(Tabla1[[#This Row],[IVA RET]],0)</f>
        <v>0</v>
      </c>
      <c r="R3177" s="35">
        <f>Tabla1[[#This Row],[TASA 16]]*16%</f>
        <v>1185.92</v>
      </c>
    </row>
    <row r="3178" spans="2:18" x14ac:dyDescent="0.25">
      <c r="B3178" t="str">
        <f>'[1]210 Y RFC'!A3178</f>
        <v>ZUC100723VB8</v>
      </c>
      <c r="C3178" t="str">
        <f>'[1]210 Y RFC'!B3178</f>
        <v>210-3175</v>
      </c>
      <c r="D3178" t="str">
        <f>'[1]210 Y RFC'!C3178</f>
        <v>ZUCARMEX SA DE CV</v>
      </c>
      <c r="E3178" s="28">
        <f>SUMIFS(Tabla16[TASA 16],Tabla16[NUM],Tabla1[[#This Row],[CODIGO]])</f>
        <v>0</v>
      </c>
      <c r="F3178" s="28">
        <f>SUMIFS(Tabla16[TASA 0%],Tabla16[NUM],Tabla1[[#This Row],[CODIGO]])</f>
        <v>0</v>
      </c>
      <c r="G3178" s="28">
        <f>SUMIFS(Tabla16[[EXENTO ]],Tabla16[NUM],Tabla1[[#This Row],[CODIGO]])</f>
        <v>0</v>
      </c>
      <c r="H3178" s="28">
        <f>SUMIFS(Tabla16[IVA],Tabla16[NUM],Tabla1[[#This Row],[CODIGO]])</f>
        <v>0</v>
      </c>
      <c r="I3178" s="28">
        <f>SUMIFS(Tabla16[ISR RET.],Tabla16[NUM],Tabla1[[#This Row],[CODIGO]])</f>
        <v>0</v>
      </c>
      <c r="J3178" s="28">
        <f>SUMIFS(Tabla16[IVA RET.],Tabla16[NUM],Tabla1[[#This Row],[CODIGO]])</f>
        <v>0</v>
      </c>
      <c r="K3178" t="str">
        <f>FIXED(Tabla1[[#This Row],[TASA 16%]],0)</f>
        <v>0</v>
      </c>
      <c r="L3178" t="str">
        <f>FIXED(Tabla1[[#This Row],[TASA 0%]],0)</f>
        <v>0</v>
      </c>
      <c r="M3178" t="str">
        <f>FIXED(Tabla1[[#This Row],[TASA EXE.]],0)</f>
        <v>0</v>
      </c>
      <c r="N3178" t="str">
        <f>FIXED(Tabla1[[#This Row],[IVA]],0)</f>
        <v>0</v>
      </c>
      <c r="O3178" t="str">
        <f>FIXED(Tabla1[[#This Row],[ISR RET]],0)</f>
        <v>0</v>
      </c>
      <c r="P3178" t="str">
        <f>FIXED(Tabla1[[#This Row],[IVA RET]],0)</f>
        <v>0</v>
      </c>
      <c r="R3178" s="35">
        <f>Tabla1[[#This Row],[TASA 16]]*16%</f>
        <v>0</v>
      </c>
    </row>
    <row r="3179" spans="2:18" x14ac:dyDescent="0.25">
      <c r="B3179" t="str">
        <f>'[1]210 Y RFC'!A3179</f>
        <v>DMO870708IT7</v>
      </c>
      <c r="C3179" t="str">
        <f>'[1]210 Y RFC'!B3179</f>
        <v>210-3176</v>
      </c>
      <c r="D3179" t="str">
        <f>'[1]210 Y RFC'!C3179</f>
        <v>DISTRIBUCIONES MOLINA SA DE CV</v>
      </c>
      <c r="E3179" s="28">
        <f>SUMIFS(Tabla16[TASA 16],Tabla16[NUM],Tabla1[[#This Row],[CODIGO]])</f>
        <v>32272.749999999996</v>
      </c>
      <c r="F3179" s="28">
        <f>SUMIFS(Tabla16[TASA 0%],Tabla16[NUM],Tabla1[[#This Row],[CODIGO]])</f>
        <v>5.0000000002000888E-2</v>
      </c>
      <c r="G3179" s="28">
        <f>SUMIFS(Tabla16[[EXENTO ]],Tabla16[NUM],Tabla1[[#This Row],[CODIGO]])</f>
        <v>0</v>
      </c>
      <c r="H3179" s="28">
        <f>SUMIFS(Tabla16[IVA],Tabla16[NUM],Tabla1[[#This Row],[CODIGO]])</f>
        <v>5163.6399999999994</v>
      </c>
      <c r="I3179" s="28">
        <f>SUMIFS(Tabla16[ISR RET.],Tabla16[NUM],Tabla1[[#This Row],[CODIGO]])</f>
        <v>0</v>
      </c>
      <c r="J3179" s="28">
        <f>SUMIFS(Tabla16[IVA RET.],Tabla16[NUM],Tabla1[[#This Row],[CODIGO]])</f>
        <v>0</v>
      </c>
      <c r="K3179" t="str">
        <f>FIXED(Tabla1[[#This Row],[TASA 16%]],0)</f>
        <v>32,273</v>
      </c>
      <c r="L3179" t="str">
        <f>FIXED(Tabla1[[#This Row],[TASA 0%]],0)</f>
        <v>0</v>
      </c>
      <c r="M3179" t="str">
        <f>FIXED(Tabla1[[#This Row],[TASA EXE.]],0)</f>
        <v>0</v>
      </c>
      <c r="N3179" t="str">
        <f>FIXED(Tabla1[[#This Row],[IVA]],0)</f>
        <v>5,164</v>
      </c>
      <c r="O3179" t="str">
        <f>FIXED(Tabla1[[#This Row],[ISR RET]],0)</f>
        <v>0</v>
      </c>
      <c r="P3179" t="str">
        <f>FIXED(Tabla1[[#This Row],[IVA RET]],0)</f>
        <v>0</v>
      </c>
      <c r="R3179" s="35">
        <f>Tabla1[[#This Row],[TASA 16]]*16%</f>
        <v>5163.68</v>
      </c>
    </row>
    <row r="3180" spans="2:18" x14ac:dyDescent="0.25">
      <c r="B3180" t="str">
        <f>'[1]210 Y RFC'!A3180</f>
        <v>UUAP660313IT1</v>
      </c>
      <c r="C3180" t="str">
        <f>'[1]210 Y RFC'!B3180</f>
        <v>210-3177</v>
      </c>
      <c r="D3180" t="str">
        <f>'[1]210 Y RFC'!C3180</f>
        <v>URRUTIA AGUILAR PATRICIA</v>
      </c>
      <c r="E3180" s="28">
        <f>SUMIFS(Tabla16[TASA 16],Tabla16[NUM],Tabla1[[#This Row],[CODIGO]])</f>
        <v>0</v>
      </c>
      <c r="F3180" s="28">
        <f>SUMIFS(Tabla16[TASA 0%],Tabla16[NUM],Tabla1[[#This Row],[CODIGO]])</f>
        <v>0</v>
      </c>
      <c r="G3180" s="28">
        <f>SUMIFS(Tabla16[[EXENTO ]],Tabla16[NUM],Tabla1[[#This Row],[CODIGO]])</f>
        <v>0</v>
      </c>
      <c r="H3180" s="28">
        <f>SUMIFS(Tabla16[IVA],Tabla16[NUM],Tabla1[[#This Row],[CODIGO]])</f>
        <v>0</v>
      </c>
      <c r="I3180" s="28">
        <f>SUMIFS(Tabla16[ISR RET.],Tabla16[NUM],Tabla1[[#This Row],[CODIGO]])</f>
        <v>0</v>
      </c>
      <c r="J3180" s="28">
        <f>SUMIFS(Tabla16[IVA RET.],Tabla16[NUM],Tabla1[[#This Row],[CODIGO]])</f>
        <v>0</v>
      </c>
      <c r="K3180" t="str">
        <f>FIXED(Tabla1[[#This Row],[TASA 16%]],0)</f>
        <v>0</v>
      </c>
      <c r="L3180" t="str">
        <f>FIXED(Tabla1[[#This Row],[TASA 0%]],0)</f>
        <v>0</v>
      </c>
      <c r="M3180" t="str">
        <f>FIXED(Tabla1[[#This Row],[TASA EXE.]],0)</f>
        <v>0</v>
      </c>
      <c r="N3180" t="str">
        <f>FIXED(Tabla1[[#This Row],[IVA]],0)</f>
        <v>0</v>
      </c>
      <c r="O3180" t="str">
        <f>FIXED(Tabla1[[#This Row],[ISR RET]],0)</f>
        <v>0</v>
      </c>
      <c r="P3180" t="str">
        <f>FIXED(Tabla1[[#This Row],[IVA RET]],0)</f>
        <v>0</v>
      </c>
      <c r="R3180" s="35">
        <f>Tabla1[[#This Row],[TASA 16]]*16%</f>
        <v>0</v>
      </c>
    </row>
    <row r="3181" spans="2:18" x14ac:dyDescent="0.25">
      <c r="B3181" t="str">
        <f>'[1]210 Y RFC'!A3181</f>
        <v>CAGG9511165Z7</v>
      </c>
      <c r="C3181" t="str">
        <f>'[1]210 Y RFC'!B3181</f>
        <v>210-3178</v>
      </c>
      <c r="D3181" t="str">
        <f>'[1]210 Y RFC'!C3181</f>
        <v>CASILLAS GONZALEZ GUSTAVO ADOLFO</v>
      </c>
      <c r="E3181" s="28">
        <f>SUMIFS(Tabla16[TASA 16],Tabla16[NUM],Tabla1[[#This Row],[CODIGO]])</f>
        <v>0</v>
      </c>
      <c r="F3181" s="28">
        <f>SUMIFS(Tabla16[TASA 0%],Tabla16[NUM],Tabla1[[#This Row],[CODIGO]])</f>
        <v>0</v>
      </c>
      <c r="G3181" s="28">
        <f>SUMIFS(Tabla16[[EXENTO ]],Tabla16[NUM],Tabla1[[#This Row],[CODIGO]])</f>
        <v>0</v>
      </c>
      <c r="H3181" s="28">
        <f>SUMIFS(Tabla16[IVA],Tabla16[NUM],Tabla1[[#This Row],[CODIGO]])</f>
        <v>0</v>
      </c>
      <c r="I3181" s="28">
        <f>SUMIFS(Tabla16[ISR RET.],Tabla16[NUM],Tabla1[[#This Row],[CODIGO]])</f>
        <v>0</v>
      </c>
      <c r="J3181" s="28">
        <f>SUMIFS(Tabla16[IVA RET.],Tabla16[NUM],Tabla1[[#This Row],[CODIGO]])</f>
        <v>0</v>
      </c>
      <c r="K3181" t="str">
        <f>FIXED(Tabla1[[#This Row],[TASA 16%]],0)</f>
        <v>0</v>
      </c>
      <c r="L3181" t="str">
        <f>FIXED(Tabla1[[#This Row],[TASA 0%]],0)</f>
        <v>0</v>
      </c>
      <c r="M3181" t="str">
        <f>FIXED(Tabla1[[#This Row],[TASA EXE.]],0)</f>
        <v>0</v>
      </c>
      <c r="N3181" t="str">
        <f>FIXED(Tabla1[[#This Row],[IVA]],0)</f>
        <v>0</v>
      </c>
      <c r="O3181" t="str">
        <f>FIXED(Tabla1[[#This Row],[ISR RET]],0)</f>
        <v>0</v>
      </c>
      <c r="P3181" t="str">
        <f>FIXED(Tabla1[[#This Row],[IVA RET]],0)</f>
        <v>0</v>
      </c>
      <c r="R3181" s="35">
        <f>Tabla1[[#This Row],[TASA 16]]*16%</f>
        <v>0</v>
      </c>
    </row>
    <row r="3182" spans="2:18" x14ac:dyDescent="0.25">
      <c r="B3182" t="str">
        <f>'[1]210 Y RFC'!A3182</f>
        <v>COC861209489</v>
      </c>
      <c r="C3182" t="str">
        <f>'[1]210 Y RFC'!B3182</f>
        <v>210-3179</v>
      </c>
      <c r="D3182" t="str">
        <f>'[1]210 Y RFC'!C3182</f>
        <v>LA COCULENSE SA DE CV</v>
      </c>
      <c r="E3182" s="28">
        <f>SUMIFS(Tabla16[TASA 16],Tabla16[NUM],Tabla1[[#This Row],[CODIGO]])</f>
        <v>0</v>
      </c>
      <c r="F3182" s="28">
        <f>SUMIFS(Tabla16[TASA 0%],Tabla16[NUM],Tabla1[[#This Row],[CODIGO]])</f>
        <v>0</v>
      </c>
      <c r="G3182" s="28">
        <f>SUMIFS(Tabla16[[EXENTO ]],Tabla16[NUM],Tabla1[[#This Row],[CODIGO]])</f>
        <v>0</v>
      </c>
      <c r="H3182" s="28">
        <f>SUMIFS(Tabla16[IVA],Tabla16[NUM],Tabla1[[#This Row],[CODIGO]])</f>
        <v>0</v>
      </c>
      <c r="I3182" s="28">
        <f>SUMIFS(Tabla16[ISR RET.],Tabla16[NUM],Tabla1[[#This Row],[CODIGO]])</f>
        <v>0</v>
      </c>
      <c r="J3182" s="28">
        <f>SUMIFS(Tabla16[IVA RET.],Tabla16[NUM],Tabla1[[#This Row],[CODIGO]])</f>
        <v>0</v>
      </c>
      <c r="K3182" t="str">
        <f>FIXED(Tabla1[[#This Row],[TASA 16%]],0)</f>
        <v>0</v>
      </c>
      <c r="L3182" t="str">
        <f>FIXED(Tabla1[[#This Row],[TASA 0%]],0)</f>
        <v>0</v>
      </c>
      <c r="M3182" t="str">
        <f>FIXED(Tabla1[[#This Row],[TASA EXE.]],0)</f>
        <v>0</v>
      </c>
      <c r="N3182" t="str">
        <f>FIXED(Tabla1[[#This Row],[IVA]],0)</f>
        <v>0</v>
      </c>
      <c r="O3182" t="str">
        <f>FIXED(Tabla1[[#This Row],[ISR RET]],0)</f>
        <v>0</v>
      </c>
      <c r="P3182" t="str">
        <f>FIXED(Tabla1[[#This Row],[IVA RET]],0)</f>
        <v>0</v>
      </c>
      <c r="R3182" s="35">
        <f>Tabla1[[#This Row],[TASA 16]]*16%</f>
        <v>0</v>
      </c>
    </row>
    <row r="3183" spans="2:18" x14ac:dyDescent="0.25">
      <c r="B3183" t="str">
        <f>'[1]210 Y RFC'!A3183</f>
        <v>MCP220527TE7</v>
      </c>
      <c r="C3183" t="str">
        <f>'[1]210 Y RFC'!B3183</f>
        <v>210-3180</v>
      </c>
      <c r="D3183" t="str">
        <f>'[1]210 Y RFC'!C3183</f>
        <v>MAQUILADORA COMERCIAL PALMISTE SA DE CV</v>
      </c>
      <c r="E3183" s="28">
        <f>SUMIFS(Tabla16[TASA 16],Tabla16[NUM],Tabla1[[#This Row],[CODIGO]])</f>
        <v>0</v>
      </c>
      <c r="F3183" s="28">
        <f>SUMIFS(Tabla16[TASA 0%],Tabla16[NUM],Tabla1[[#This Row],[CODIGO]])</f>
        <v>0</v>
      </c>
      <c r="G3183" s="28">
        <f>SUMIFS(Tabla16[[EXENTO ]],Tabla16[NUM],Tabla1[[#This Row],[CODIGO]])</f>
        <v>0</v>
      </c>
      <c r="H3183" s="28">
        <f>SUMIFS(Tabla16[IVA],Tabla16[NUM],Tabla1[[#This Row],[CODIGO]])</f>
        <v>0</v>
      </c>
      <c r="I3183" s="28">
        <f>SUMIFS(Tabla16[ISR RET.],Tabla16[NUM],Tabla1[[#This Row],[CODIGO]])</f>
        <v>0</v>
      </c>
      <c r="J3183" s="28">
        <f>SUMIFS(Tabla16[IVA RET.],Tabla16[NUM],Tabla1[[#This Row],[CODIGO]])</f>
        <v>0</v>
      </c>
      <c r="K3183" t="str">
        <f>FIXED(Tabla1[[#This Row],[TASA 16%]],0)</f>
        <v>0</v>
      </c>
      <c r="L3183" t="str">
        <f>FIXED(Tabla1[[#This Row],[TASA 0%]],0)</f>
        <v>0</v>
      </c>
      <c r="M3183" t="str">
        <f>FIXED(Tabla1[[#This Row],[TASA EXE.]],0)</f>
        <v>0</v>
      </c>
      <c r="N3183" t="str">
        <f>FIXED(Tabla1[[#This Row],[IVA]],0)</f>
        <v>0</v>
      </c>
      <c r="O3183" t="str">
        <f>FIXED(Tabla1[[#This Row],[ISR RET]],0)</f>
        <v>0</v>
      </c>
      <c r="P3183" t="str">
        <f>FIXED(Tabla1[[#This Row],[IVA RET]],0)</f>
        <v>0</v>
      </c>
      <c r="R3183" s="35">
        <f>Tabla1[[#This Row],[TASA 16]]*16%</f>
        <v>0</v>
      </c>
    </row>
    <row r="3184" spans="2:18" x14ac:dyDescent="0.25">
      <c r="B3184" t="str">
        <f>'[1]210 Y RFC'!A3184</f>
        <v>VECJ910902B77</v>
      </c>
      <c r="C3184" t="str">
        <f>'[1]210 Y RFC'!B3184</f>
        <v>210-3181</v>
      </c>
      <c r="D3184" t="str">
        <f>'[1]210 Y RFC'!C3184</f>
        <v>VELAZQUEZ CASTILLO JUAN ANTONIO</v>
      </c>
      <c r="E3184" s="28">
        <f>SUMIFS(Tabla16[TASA 16],Tabla16[NUM],Tabla1[[#This Row],[CODIGO]])</f>
        <v>0</v>
      </c>
      <c r="F3184" s="28">
        <f>SUMIFS(Tabla16[TASA 0%],Tabla16[NUM],Tabla1[[#This Row],[CODIGO]])</f>
        <v>0</v>
      </c>
      <c r="G3184" s="28">
        <f>SUMIFS(Tabla16[[EXENTO ]],Tabla16[NUM],Tabla1[[#This Row],[CODIGO]])</f>
        <v>0</v>
      </c>
      <c r="H3184" s="28">
        <f>SUMIFS(Tabla16[IVA],Tabla16[NUM],Tabla1[[#This Row],[CODIGO]])</f>
        <v>0</v>
      </c>
      <c r="I3184" s="28">
        <f>SUMIFS(Tabla16[ISR RET.],Tabla16[NUM],Tabla1[[#This Row],[CODIGO]])</f>
        <v>0</v>
      </c>
      <c r="J3184" s="28">
        <f>SUMIFS(Tabla16[IVA RET.],Tabla16[NUM],Tabla1[[#This Row],[CODIGO]])</f>
        <v>0</v>
      </c>
      <c r="K3184" t="str">
        <f>FIXED(Tabla1[[#This Row],[TASA 16%]],0)</f>
        <v>0</v>
      </c>
      <c r="L3184" t="str">
        <f>FIXED(Tabla1[[#This Row],[TASA 0%]],0)</f>
        <v>0</v>
      </c>
      <c r="M3184" t="str">
        <f>FIXED(Tabla1[[#This Row],[TASA EXE.]],0)</f>
        <v>0</v>
      </c>
      <c r="N3184" t="str">
        <f>FIXED(Tabla1[[#This Row],[IVA]],0)</f>
        <v>0</v>
      </c>
      <c r="O3184" t="str">
        <f>FIXED(Tabla1[[#This Row],[ISR RET]],0)</f>
        <v>0</v>
      </c>
      <c r="P3184" t="str">
        <f>FIXED(Tabla1[[#This Row],[IVA RET]],0)</f>
        <v>0</v>
      </c>
      <c r="R3184" s="35">
        <f>Tabla1[[#This Row],[TASA 16]]*16%</f>
        <v>0</v>
      </c>
    </row>
    <row r="3185" spans="2:18" x14ac:dyDescent="0.25">
      <c r="B3185" t="str">
        <f>'[1]210 Y RFC'!A3185</f>
        <v>MANJ780914NF5</v>
      </c>
      <c r="C3185" t="str">
        <f>'[1]210 Y RFC'!B3185</f>
        <v>210-3182</v>
      </c>
      <c r="D3185" t="str">
        <f>'[1]210 Y RFC'!C3185</f>
        <v>MARTIN NAVARRO JORGE HERMILIO</v>
      </c>
      <c r="E3185" s="28">
        <f>SUMIFS(Tabla16[TASA 16],Tabla16[NUM],Tabla1[[#This Row],[CODIGO]])</f>
        <v>0</v>
      </c>
      <c r="F3185" s="28">
        <f>SUMIFS(Tabla16[TASA 0%],Tabla16[NUM],Tabla1[[#This Row],[CODIGO]])</f>
        <v>161084.4</v>
      </c>
      <c r="G3185" s="28">
        <f>SUMIFS(Tabla16[[EXENTO ]],Tabla16[NUM],Tabla1[[#This Row],[CODIGO]])</f>
        <v>0</v>
      </c>
      <c r="H3185" s="28">
        <f>SUMIFS(Tabla16[IVA],Tabla16[NUM],Tabla1[[#This Row],[CODIGO]])</f>
        <v>0</v>
      </c>
      <c r="I3185" s="28">
        <f>SUMIFS(Tabla16[ISR RET.],Tabla16[NUM],Tabla1[[#This Row],[CODIGO]])</f>
        <v>-2013.56</v>
      </c>
      <c r="J3185" s="28">
        <f>SUMIFS(Tabla16[IVA RET.],Tabla16[NUM],Tabla1[[#This Row],[CODIGO]])</f>
        <v>0</v>
      </c>
      <c r="K3185" t="str">
        <f>FIXED(Tabla1[[#This Row],[TASA 16%]],0)</f>
        <v>0</v>
      </c>
      <c r="L3185" t="str">
        <f>FIXED(Tabla1[[#This Row],[TASA 0%]],0)</f>
        <v>161,084</v>
      </c>
      <c r="M3185" t="str">
        <f>FIXED(Tabla1[[#This Row],[TASA EXE.]],0)</f>
        <v>0</v>
      </c>
      <c r="N3185" t="str">
        <f>FIXED(Tabla1[[#This Row],[IVA]],0)</f>
        <v>0</v>
      </c>
      <c r="O3185" t="str">
        <f>FIXED(Tabla1[[#This Row],[ISR RET]],0)</f>
        <v>-2,014</v>
      </c>
      <c r="P3185" t="str">
        <f>FIXED(Tabla1[[#This Row],[IVA RET]],0)</f>
        <v>0</v>
      </c>
      <c r="R3185" s="35">
        <f>Tabla1[[#This Row],[TASA 16]]*16%</f>
        <v>0</v>
      </c>
    </row>
    <row r="3186" spans="2:18" x14ac:dyDescent="0.25">
      <c r="B3186" t="str">
        <f>'[1]210 Y RFC'!A3186</f>
        <v>EANL830816RU5</v>
      </c>
      <c r="C3186" t="str">
        <f>'[1]210 Y RFC'!B3186</f>
        <v>210-3183</v>
      </c>
      <c r="D3186" t="str">
        <f>'[1]210 Y RFC'!C3186</f>
        <v>ESTRADA NAVARRO LUIS FERNANDO</v>
      </c>
      <c r="E3186" s="28">
        <f>SUMIFS(Tabla16[TASA 16],Tabla16[NUM],Tabla1[[#This Row],[CODIGO]])</f>
        <v>0</v>
      </c>
      <c r="F3186" s="28">
        <f>SUMIFS(Tabla16[TASA 0%],Tabla16[NUM],Tabla1[[#This Row],[CODIGO]])</f>
        <v>146691.13</v>
      </c>
      <c r="G3186" s="28">
        <f>SUMIFS(Tabla16[[EXENTO ]],Tabla16[NUM],Tabla1[[#This Row],[CODIGO]])</f>
        <v>0</v>
      </c>
      <c r="H3186" s="28">
        <f>SUMIFS(Tabla16[IVA],Tabla16[NUM],Tabla1[[#This Row],[CODIGO]])</f>
        <v>0</v>
      </c>
      <c r="I3186" s="28">
        <f>SUMIFS(Tabla16[ISR RET.],Tabla16[NUM],Tabla1[[#This Row],[CODIGO]])</f>
        <v>0</v>
      </c>
      <c r="J3186" s="28">
        <f>SUMIFS(Tabla16[IVA RET.],Tabla16[NUM],Tabla1[[#This Row],[CODIGO]])</f>
        <v>0</v>
      </c>
      <c r="K3186" t="str">
        <f>FIXED(Tabla1[[#This Row],[TASA 16%]],0)</f>
        <v>0</v>
      </c>
      <c r="L3186" t="str">
        <f>FIXED(Tabla1[[#This Row],[TASA 0%]],0)</f>
        <v>146,691</v>
      </c>
      <c r="M3186" t="str">
        <f>FIXED(Tabla1[[#This Row],[TASA EXE.]],0)</f>
        <v>0</v>
      </c>
      <c r="N3186" t="str">
        <f>FIXED(Tabla1[[#This Row],[IVA]],0)</f>
        <v>0</v>
      </c>
      <c r="O3186" t="str">
        <f>FIXED(Tabla1[[#This Row],[ISR RET]],0)</f>
        <v>0</v>
      </c>
      <c r="P3186" t="str">
        <f>FIXED(Tabla1[[#This Row],[IVA RET]],0)</f>
        <v>0</v>
      </c>
      <c r="R3186" s="35">
        <f>Tabla1[[#This Row],[TASA 16]]*16%</f>
        <v>0</v>
      </c>
    </row>
    <row r="3187" spans="2:18" x14ac:dyDescent="0.25">
      <c r="B3187" t="str">
        <f>'[1]210 Y RFC'!A3187</f>
        <v>BEY990622HI8</v>
      </c>
      <c r="C3187" t="str">
        <f>'[1]210 Y RFC'!B3187</f>
        <v>210-3184</v>
      </c>
      <c r="D3187" t="str">
        <f>'[1]210 Y RFC'!C3187</f>
        <v>BEYEN SA DE CV</v>
      </c>
      <c r="E3187" s="28">
        <f>SUMIFS(Tabla16[TASA 16],Tabla16[NUM],Tabla1[[#This Row],[CODIGO]])</f>
        <v>0</v>
      </c>
      <c r="F3187" s="28">
        <f>SUMIFS(Tabla16[TASA 0%],Tabla16[NUM],Tabla1[[#This Row],[CODIGO]])</f>
        <v>0</v>
      </c>
      <c r="G3187" s="28">
        <f>SUMIFS(Tabla16[[EXENTO ]],Tabla16[NUM],Tabla1[[#This Row],[CODIGO]])</f>
        <v>0</v>
      </c>
      <c r="H3187" s="28">
        <f>SUMIFS(Tabla16[IVA],Tabla16[NUM],Tabla1[[#This Row],[CODIGO]])</f>
        <v>0</v>
      </c>
      <c r="I3187" s="28">
        <f>SUMIFS(Tabla16[ISR RET.],Tabla16[NUM],Tabla1[[#This Row],[CODIGO]])</f>
        <v>0</v>
      </c>
      <c r="J3187" s="28">
        <f>SUMIFS(Tabla16[IVA RET.],Tabla16[NUM],Tabla1[[#This Row],[CODIGO]])</f>
        <v>0</v>
      </c>
      <c r="K3187" t="str">
        <f>FIXED(Tabla1[[#This Row],[TASA 16%]],0)</f>
        <v>0</v>
      </c>
      <c r="L3187" t="str">
        <f>FIXED(Tabla1[[#This Row],[TASA 0%]],0)</f>
        <v>0</v>
      </c>
      <c r="M3187" t="str">
        <f>FIXED(Tabla1[[#This Row],[TASA EXE.]],0)</f>
        <v>0</v>
      </c>
      <c r="N3187" t="str">
        <f>FIXED(Tabla1[[#This Row],[IVA]],0)</f>
        <v>0</v>
      </c>
      <c r="O3187" t="str">
        <f>FIXED(Tabla1[[#This Row],[ISR RET]],0)</f>
        <v>0</v>
      </c>
      <c r="P3187" t="str">
        <f>FIXED(Tabla1[[#This Row],[IVA RET]],0)</f>
        <v>0</v>
      </c>
      <c r="R3187" s="35">
        <f>Tabla1[[#This Row],[TASA 16]]*16%</f>
        <v>0</v>
      </c>
    </row>
    <row r="3188" spans="2:18" x14ac:dyDescent="0.25">
      <c r="B3188" t="str">
        <f>'[1]210 Y RFC'!A3188</f>
        <v>DMM220405UX4</v>
      </c>
      <c r="C3188" t="str">
        <f>'[1]210 Y RFC'!B3188</f>
        <v>210-3185</v>
      </c>
      <c r="D3188" t="str">
        <f>'[1]210 Y RFC'!C3188</f>
        <v>DISTRIBUIDORA DE MOTOCICLETAS DE LA MORA</v>
      </c>
      <c r="E3188" s="28">
        <f>SUMIFS(Tabla16[TASA 16],Tabla16[NUM],Tabla1[[#This Row],[CODIGO]])</f>
        <v>0</v>
      </c>
      <c r="F3188" s="28">
        <f>SUMIFS(Tabla16[TASA 0%],Tabla16[NUM],Tabla1[[#This Row],[CODIGO]])</f>
        <v>0</v>
      </c>
      <c r="G3188" s="28">
        <f>SUMIFS(Tabla16[[EXENTO ]],Tabla16[NUM],Tabla1[[#This Row],[CODIGO]])</f>
        <v>0</v>
      </c>
      <c r="H3188" s="28">
        <f>SUMIFS(Tabla16[IVA],Tabla16[NUM],Tabla1[[#This Row],[CODIGO]])</f>
        <v>0</v>
      </c>
      <c r="I3188" s="28">
        <f>SUMIFS(Tabla16[ISR RET.],Tabla16[NUM],Tabla1[[#This Row],[CODIGO]])</f>
        <v>0</v>
      </c>
      <c r="J3188" s="28">
        <f>SUMIFS(Tabla16[IVA RET.],Tabla16[NUM],Tabla1[[#This Row],[CODIGO]])</f>
        <v>0</v>
      </c>
      <c r="K3188" t="str">
        <f>FIXED(Tabla1[[#This Row],[TASA 16%]],0)</f>
        <v>0</v>
      </c>
      <c r="L3188" t="str">
        <f>FIXED(Tabla1[[#This Row],[TASA 0%]],0)</f>
        <v>0</v>
      </c>
      <c r="M3188" t="str">
        <f>FIXED(Tabla1[[#This Row],[TASA EXE.]],0)</f>
        <v>0</v>
      </c>
      <c r="N3188" t="str">
        <f>FIXED(Tabla1[[#This Row],[IVA]],0)</f>
        <v>0</v>
      </c>
      <c r="O3188" t="str">
        <f>FIXED(Tabla1[[#This Row],[ISR RET]],0)</f>
        <v>0</v>
      </c>
      <c r="P3188" t="str">
        <f>FIXED(Tabla1[[#This Row],[IVA RET]],0)</f>
        <v>0</v>
      </c>
      <c r="R3188" s="35">
        <f>Tabla1[[#This Row],[TASA 16]]*16%</f>
        <v>0</v>
      </c>
    </row>
    <row r="3189" spans="2:18" x14ac:dyDescent="0.25">
      <c r="B3189" t="str">
        <f>'[1]210 Y RFC'!A3189</f>
        <v>RET971126LK4</v>
      </c>
      <c r="C3189" t="str">
        <f>'[1]210 Y RFC'!B3189</f>
        <v>210-3186</v>
      </c>
      <c r="D3189" t="str">
        <f>'[1]210 Y RFC'!C3189</f>
        <v>RETTO SA DE CV</v>
      </c>
      <c r="E3189" s="28">
        <f>SUMIFS(Tabla16[TASA 16],Tabla16[NUM],Tabla1[[#This Row],[CODIGO]])</f>
        <v>0</v>
      </c>
      <c r="F3189" s="28">
        <f>SUMIFS(Tabla16[TASA 0%],Tabla16[NUM],Tabla1[[#This Row],[CODIGO]])</f>
        <v>0</v>
      </c>
      <c r="G3189" s="28">
        <f>SUMIFS(Tabla16[[EXENTO ]],Tabla16[NUM],Tabla1[[#This Row],[CODIGO]])</f>
        <v>0</v>
      </c>
      <c r="H3189" s="28">
        <f>SUMIFS(Tabla16[IVA],Tabla16[NUM],Tabla1[[#This Row],[CODIGO]])</f>
        <v>0</v>
      </c>
      <c r="I3189" s="28">
        <f>SUMIFS(Tabla16[ISR RET.],Tabla16[NUM],Tabla1[[#This Row],[CODIGO]])</f>
        <v>0</v>
      </c>
      <c r="J3189" s="28">
        <f>SUMIFS(Tabla16[IVA RET.],Tabla16[NUM],Tabla1[[#This Row],[CODIGO]])</f>
        <v>0</v>
      </c>
      <c r="K3189" t="str">
        <f>FIXED(Tabla1[[#This Row],[TASA 16%]],0)</f>
        <v>0</v>
      </c>
      <c r="L3189" t="str">
        <f>FIXED(Tabla1[[#This Row],[TASA 0%]],0)</f>
        <v>0</v>
      </c>
      <c r="M3189" t="str">
        <f>FIXED(Tabla1[[#This Row],[TASA EXE.]],0)</f>
        <v>0</v>
      </c>
      <c r="N3189" t="str">
        <f>FIXED(Tabla1[[#This Row],[IVA]],0)</f>
        <v>0</v>
      </c>
      <c r="O3189" t="str">
        <f>FIXED(Tabla1[[#This Row],[ISR RET]],0)</f>
        <v>0</v>
      </c>
      <c r="P3189" t="str">
        <f>FIXED(Tabla1[[#This Row],[IVA RET]],0)</f>
        <v>0</v>
      </c>
      <c r="R3189" s="35">
        <f>Tabla1[[#This Row],[TASA 16]]*16%</f>
        <v>0</v>
      </c>
    </row>
    <row r="3190" spans="2:18" x14ac:dyDescent="0.25">
      <c r="B3190" t="str">
        <f>'[1]210 Y RFC'!A3190</f>
        <v>DCO1912112WA</v>
      </c>
      <c r="C3190" t="str">
        <f>'[1]210 Y RFC'!B3190</f>
        <v>210-3187</v>
      </c>
      <c r="D3190" t="str">
        <f>'[1]210 Y RFC'!C3190</f>
        <v>DISTRIBUIDORA COYUL SA DE CV</v>
      </c>
      <c r="E3190" s="28">
        <f>SUMIFS(Tabla16[TASA 16],Tabla16[NUM],Tabla1[[#This Row],[CODIGO]])</f>
        <v>0</v>
      </c>
      <c r="F3190" s="28">
        <f>SUMIFS(Tabla16[TASA 0%],Tabla16[NUM],Tabla1[[#This Row],[CODIGO]])</f>
        <v>13300</v>
      </c>
      <c r="G3190" s="28">
        <f>SUMIFS(Tabla16[[EXENTO ]],Tabla16[NUM],Tabla1[[#This Row],[CODIGO]])</f>
        <v>0</v>
      </c>
      <c r="H3190" s="28">
        <f>SUMIFS(Tabla16[IVA],Tabla16[NUM],Tabla1[[#This Row],[CODIGO]])</f>
        <v>0</v>
      </c>
      <c r="I3190" s="28">
        <f>SUMIFS(Tabla16[ISR RET.],Tabla16[NUM],Tabla1[[#This Row],[CODIGO]])</f>
        <v>0</v>
      </c>
      <c r="J3190" s="28">
        <f>SUMIFS(Tabla16[IVA RET.],Tabla16[NUM],Tabla1[[#This Row],[CODIGO]])</f>
        <v>0</v>
      </c>
      <c r="K3190" t="str">
        <f>FIXED(Tabla1[[#This Row],[TASA 16%]],0)</f>
        <v>0</v>
      </c>
      <c r="L3190" t="str">
        <f>FIXED(Tabla1[[#This Row],[TASA 0%]],0)</f>
        <v>13,300</v>
      </c>
      <c r="M3190" t="str">
        <f>FIXED(Tabla1[[#This Row],[TASA EXE.]],0)</f>
        <v>0</v>
      </c>
      <c r="N3190" t="str">
        <f>FIXED(Tabla1[[#This Row],[IVA]],0)</f>
        <v>0</v>
      </c>
      <c r="O3190" t="str">
        <f>FIXED(Tabla1[[#This Row],[ISR RET]],0)</f>
        <v>0</v>
      </c>
      <c r="P3190" t="str">
        <f>FIXED(Tabla1[[#This Row],[IVA RET]],0)</f>
        <v>0</v>
      </c>
      <c r="R3190" s="35">
        <f>Tabla1[[#This Row],[TASA 16]]*16%</f>
        <v>0</v>
      </c>
    </row>
    <row r="3191" spans="2:18" x14ac:dyDescent="0.25">
      <c r="B3191" t="str">
        <f>'[1]210 Y RFC'!A3191</f>
        <v>SAFJ9412163A3</v>
      </c>
      <c r="C3191" t="str">
        <f>'[1]210 Y RFC'!B3191</f>
        <v>210-3188</v>
      </c>
      <c r="D3191" t="str">
        <f>'[1]210 Y RFC'!C3191</f>
        <v>SANCHEZ FLORES JESSICA ROSARIO</v>
      </c>
      <c r="E3191" s="28">
        <f>SUMIFS(Tabla16[TASA 16],Tabla16[NUM],Tabla1[[#This Row],[CODIGO]])</f>
        <v>0</v>
      </c>
      <c r="F3191" s="28">
        <f>SUMIFS(Tabla16[TASA 0%],Tabla16[NUM],Tabla1[[#This Row],[CODIGO]])</f>
        <v>0</v>
      </c>
      <c r="G3191" s="28">
        <f>SUMIFS(Tabla16[[EXENTO ]],Tabla16[NUM],Tabla1[[#This Row],[CODIGO]])</f>
        <v>0</v>
      </c>
      <c r="H3191" s="28">
        <f>SUMIFS(Tabla16[IVA],Tabla16[NUM],Tabla1[[#This Row],[CODIGO]])</f>
        <v>0</v>
      </c>
      <c r="I3191" s="28">
        <f>SUMIFS(Tabla16[ISR RET.],Tabla16[NUM],Tabla1[[#This Row],[CODIGO]])</f>
        <v>0</v>
      </c>
      <c r="J3191" s="28">
        <f>SUMIFS(Tabla16[IVA RET.],Tabla16[NUM],Tabla1[[#This Row],[CODIGO]])</f>
        <v>0</v>
      </c>
      <c r="K3191" t="str">
        <f>FIXED(Tabla1[[#This Row],[TASA 16%]],0)</f>
        <v>0</v>
      </c>
      <c r="L3191" t="str">
        <f>FIXED(Tabla1[[#This Row],[TASA 0%]],0)</f>
        <v>0</v>
      </c>
      <c r="M3191" t="str">
        <f>FIXED(Tabla1[[#This Row],[TASA EXE.]],0)</f>
        <v>0</v>
      </c>
      <c r="N3191" t="str">
        <f>FIXED(Tabla1[[#This Row],[IVA]],0)</f>
        <v>0</v>
      </c>
      <c r="O3191" t="str">
        <f>FIXED(Tabla1[[#This Row],[ISR RET]],0)</f>
        <v>0</v>
      </c>
      <c r="P3191" t="str">
        <f>FIXED(Tabla1[[#This Row],[IVA RET]],0)</f>
        <v>0</v>
      </c>
      <c r="R3191" s="35">
        <f>Tabla1[[#This Row],[TASA 16]]*16%</f>
        <v>0</v>
      </c>
    </row>
    <row r="3192" spans="2:18" x14ac:dyDescent="0.25">
      <c r="B3192" t="str">
        <f>'[1]210 Y RFC'!A3192</f>
        <v>GIB971002MZ5</v>
      </c>
      <c r="C3192" t="str">
        <f>'[1]210 Y RFC'!B3192</f>
        <v>210-3189</v>
      </c>
      <c r="D3192" t="str">
        <f>'[1]210 Y RFC'!C3192</f>
        <v>GRUPO INDUSTRIAL BETHA SA DE CV</v>
      </c>
      <c r="E3192" s="28">
        <f>SUMIFS(Tabla16[TASA 16],Tabla16[NUM],Tabla1[[#This Row],[CODIGO]])</f>
        <v>0</v>
      </c>
      <c r="F3192" s="28">
        <f>SUMIFS(Tabla16[TASA 0%],Tabla16[NUM],Tabla1[[#This Row],[CODIGO]])</f>
        <v>0</v>
      </c>
      <c r="G3192" s="28">
        <f>SUMIFS(Tabla16[[EXENTO ]],Tabla16[NUM],Tabla1[[#This Row],[CODIGO]])</f>
        <v>0</v>
      </c>
      <c r="H3192" s="28">
        <f>SUMIFS(Tabla16[IVA],Tabla16[NUM],Tabla1[[#This Row],[CODIGO]])</f>
        <v>0</v>
      </c>
      <c r="I3192" s="28">
        <f>SUMIFS(Tabla16[ISR RET.],Tabla16[NUM],Tabla1[[#This Row],[CODIGO]])</f>
        <v>0</v>
      </c>
      <c r="J3192" s="28">
        <f>SUMIFS(Tabla16[IVA RET.],Tabla16[NUM],Tabla1[[#This Row],[CODIGO]])</f>
        <v>0</v>
      </c>
      <c r="K3192" t="str">
        <f>FIXED(Tabla1[[#This Row],[TASA 16%]],0)</f>
        <v>0</v>
      </c>
      <c r="L3192" t="str">
        <f>FIXED(Tabla1[[#This Row],[TASA 0%]],0)</f>
        <v>0</v>
      </c>
      <c r="M3192" t="str">
        <f>FIXED(Tabla1[[#This Row],[TASA EXE.]],0)</f>
        <v>0</v>
      </c>
      <c r="N3192" t="str">
        <f>FIXED(Tabla1[[#This Row],[IVA]],0)</f>
        <v>0</v>
      </c>
      <c r="O3192" t="str">
        <f>FIXED(Tabla1[[#This Row],[ISR RET]],0)</f>
        <v>0</v>
      </c>
      <c r="P3192" t="str">
        <f>FIXED(Tabla1[[#This Row],[IVA RET]],0)</f>
        <v>0</v>
      </c>
      <c r="R3192" s="35">
        <f>Tabla1[[#This Row],[TASA 16]]*16%</f>
        <v>0</v>
      </c>
    </row>
    <row r="3193" spans="2:18" x14ac:dyDescent="0.25">
      <c r="B3193" t="str">
        <f>'[1]210 Y RFC'!A3193</f>
        <v>RAGA920407AW7</v>
      </c>
      <c r="C3193" t="str">
        <f>'[1]210 Y RFC'!B3193</f>
        <v>210-3190</v>
      </c>
      <c r="D3193" t="str">
        <f>'[1]210 Y RFC'!C3193</f>
        <v>RAMOS GUTIERREZ ANDREA MONSERRAT</v>
      </c>
      <c r="E3193" s="28">
        <f>SUMIFS(Tabla16[TASA 16],Tabla16[NUM],Tabla1[[#This Row],[CODIGO]])</f>
        <v>0</v>
      </c>
      <c r="F3193" s="28">
        <f>SUMIFS(Tabla16[TASA 0%],Tabla16[NUM],Tabla1[[#This Row],[CODIGO]])</f>
        <v>5400</v>
      </c>
      <c r="G3193" s="28">
        <f>SUMIFS(Tabla16[[EXENTO ]],Tabla16[NUM],Tabla1[[#This Row],[CODIGO]])</f>
        <v>0</v>
      </c>
      <c r="H3193" s="28">
        <f>SUMIFS(Tabla16[IVA],Tabla16[NUM],Tabla1[[#This Row],[CODIGO]])</f>
        <v>0</v>
      </c>
      <c r="I3193" s="28">
        <f>SUMIFS(Tabla16[ISR RET.],Tabla16[NUM],Tabla1[[#This Row],[CODIGO]])</f>
        <v>-67.5</v>
      </c>
      <c r="J3193" s="28">
        <f>SUMIFS(Tabla16[IVA RET.],Tabla16[NUM],Tabla1[[#This Row],[CODIGO]])</f>
        <v>0</v>
      </c>
      <c r="K3193" t="str">
        <f>FIXED(Tabla1[[#This Row],[TASA 16%]],0)</f>
        <v>0</v>
      </c>
      <c r="L3193" t="str">
        <f>FIXED(Tabla1[[#This Row],[TASA 0%]],0)</f>
        <v>5,400</v>
      </c>
      <c r="M3193" t="str">
        <f>FIXED(Tabla1[[#This Row],[TASA EXE.]],0)</f>
        <v>0</v>
      </c>
      <c r="N3193" t="str">
        <f>FIXED(Tabla1[[#This Row],[IVA]],0)</f>
        <v>0</v>
      </c>
      <c r="O3193" t="str">
        <f>FIXED(Tabla1[[#This Row],[ISR RET]],0)</f>
        <v>-68</v>
      </c>
      <c r="P3193" t="str">
        <f>FIXED(Tabla1[[#This Row],[IVA RET]],0)</f>
        <v>0</v>
      </c>
      <c r="R3193" s="35">
        <f>Tabla1[[#This Row],[TASA 16]]*16%</f>
        <v>0</v>
      </c>
    </row>
    <row r="3194" spans="2:18" x14ac:dyDescent="0.25">
      <c r="B3194" t="str">
        <f>'[1]210 Y RFC'!A3194</f>
        <v>PIBP7906297W4</v>
      </c>
      <c r="C3194" t="str">
        <f>'[1]210 Y RFC'!B3194</f>
        <v>210-3191</v>
      </c>
      <c r="D3194" t="str">
        <f>'[1]210 Y RFC'!C3194</f>
        <v>PIEPOLI BELLUSCIO PAULA VIOLETTA</v>
      </c>
      <c r="E3194" s="28">
        <f>SUMIFS(Tabla16[TASA 16],Tabla16[NUM],Tabla1[[#This Row],[CODIGO]])</f>
        <v>0</v>
      </c>
      <c r="F3194" s="28">
        <f>SUMIFS(Tabla16[TASA 0%],Tabla16[NUM],Tabla1[[#This Row],[CODIGO]])</f>
        <v>0</v>
      </c>
      <c r="G3194" s="28">
        <f>SUMIFS(Tabla16[[EXENTO ]],Tabla16[NUM],Tabla1[[#This Row],[CODIGO]])</f>
        <v>0</v>
      </c>
      <c r="H3194" s="28">
        <f>SUMIFS(Tabla16[IVA],Tabla16[NUM],Tabla1[[#This Row],[CODIGO]])</f>
        <v>0</v>
      </c>
      <c r="I3194" s="28">
        <f>SUMIFS(Tabla16[ISR RET.],Tabla16[NUM],Tabla1[[#This Row],[CODIGO]])</f>
        <v>0</v>
      </c>
      <c r="J3194" s="28">
        <f>SUMIFS(Tabla16[IVA RET.],Tabla16[NUM],Tabla1[[#This Row],[CODIGO]])</f>
        <v>0</v>
      </c>
      <c r="K3194" t="str">
        <f>FIXED(Tabla1[[#This Row],[TASA 16%]],0)</f>
        <v>0</v>
      </c>
      <c r="L3194" t="str">
        <f>FIXED(Tabla1[[#This Row],[TASA 0%]],0)</f>
        <v>0</v>
      </c>
      <c r="M3194" t="str">
        <f>FIXED(Tabla1[[#This Row],[TASA EXE.]],0)</f>
        <v>0</v>
      </c>
      <c r="N3194" t="str">
        <f>FIXED(Tabla1[[#This Row],[IVA]],0)</f>
        <v>0</v>
      </c>
      <c r="O3194" t="str">
        <f>FIXED(Tabla1[[#This Row],[ISR RET]],0)</f>
        <v>0</v>
      </c>
      <c r="P3194" t="str">
        <f>FIXED(Tabla1[[#This Row],[IVA RET]],0)</f>
        <v>0</v>
      </c>
      <c r="R3194" s="35">
        <f>Tabla1[[#This Row],[TASA 16]]*16%</f>
        <v>0</v>
      </c>
    </row>
    <row r="3195" spans="2:18" x14ac:dyDescent="0.25">
      <c r="B3195" t="str">
        <f>'[1]210 Y RFC'!A3195</f>
        <v>MAGR791112TB9</v>
      </c>
      <c r="C3195" t="str">
        <f>'[1]210 Y RFC'!B3195</f>
        <v>210-3192</v>
      </c>
      <c r="D3195" t="str">
        <f>'[1]210 Y RFC'!C3195</f>
        <v>MARTIN DEL CAMPO GUTIERREZ MARIA DEL ROSARIO</v>
      </c>
      <c r="E3195" s="28">
        <f>SUMIFS(Tabla16[TASA 16],Tabla16[NUM],Tabla1[[#This Row],[CODIGO]])</f>
        <v>0</v>
      </c>
      <c r="F3195" s="28">
        <f>SUMIFS(Tabla16[TASA 0%],Tabla16[NUM],Tabla1[[#This Row],[CODIGO]])</f>
        <v>0</v>
      </c>
      <c r="G3195" s="28">
        <f>SUMIFS(Tabla16[[EXENTO ]],Tabla16[NUM],Tabla1[[#This Row],[CODIGO]])</f>
        <v>0</v>
      </c>
      <c r="H3195" s="28">
        <f>SUMIFS(Tabla16[IVA],Tabla16[NUM],Tabla1[[#This Row],[CODIGO]])</f>
        <v>0</v>
      </c>
      <c r="I3195" s="28">
        <f>SUMIFS(Tabla16[ISR RET.],Tabla16[NUM],Tabla1[[#This Row],[CODIGO]])</f>
        <v>0</v>
      </c>
      <c r="J3195" s="28">
        <f>SUMIFS(Tabla16[IVA RET.],Tabla16[NUM],Tabla1[[#This Row],[CODIGO]])</f>
        <v>0</v>
      </c>
      <c r="K3195" t="str">
        <f>FIXED(Tabla1[[#This Row],[TASA 16%]],0)</f>
        <v>0</v>
      </c>
      <c r="L3195" t="str">
        <f>FIXED(Tabla1[[#This Row],[TASA 0%]],0)</f>
        <v>0</v>
      </c>
      <c r="M3195" t="str">
        <f>FIXED(Tabla1[[#This Row],[TASA EXE.]],0)</f>
        <v>0</v>
      </c>
      <c r="N3195" t="str">
        <f>FIXED(Tabla1[[#This Row],[IVA]],0)</f>
        <v>0</v>
      </c>
      <c r="O3195" t="str">
        <f>FIXED(Tabla1[[#This Row],[ISR RET]],0)</f>
        <v>0</v>
      </c>
      <c r="P3195" t="str">
        <f>FIXED(Tabla1[[#This Row],[IVA RET]],0)</f>
        <v>0</v>
      </c>
      <c r="R3195" s="35">
        <f>Tabla1[[#This Row],[TASA 16]]*16%</f>
        <v>0</v>
      </c>
    </row>
    <row r="3196" spans="2:18" x14ac:dyDescent="0.25">
      <c r="B3196" t="str">
        <f>'[1]210 Y RFC'!A3196</f>
        <v>TCA200805K29</v>
      </c>
      <c r="C3196" t="str">
        <f>'[1]210 Y RFC'!B3196</f>
        <v>210-3193</v>
      </c>
      <c r="D3196" t="str">
        <f>'[1]210 Y RFC'!C3196</f>
        <v>TECNOINDUSTRIAS DE CALIDAD SA DE CV</v>
      </c>
      <c r="E3196" s="28">
        <f>SUMIFS(Tabla16[TASA 16],Tabla16[NUM],Tabla1[[#This Row],[CODIGO]])</f>
        <v>0</v>
      </c>
      <c r="F3196" s="28">
        <f>SUMIFS(Tabla16[TASA 0%],Tabla16[NUM],Tabla1[[#This Row],[CODIGO]])</f>
        <v>0</v>
      </c>
      <c r="G3196" s="28">
        <f>SUMIFS(Tabla16[[EXENTO ]],Tabla16[NUM],Tabla1[[#This Row],[CODIGO]])</f>
        <v>0</v>
      </c>
      <c r="H3196" s="28">
        <f>SUMIFS(Tabla16[IVA],Tabla16[NUM],Tabla1[[#This Row],[CODIGO]])</f>
        <v>0</v>
      </c>
      <c r="I3196" s="28">
        <f>SUMIFS(Tabla16[ISR RET.],Tabla16[NUM],Tabla1[[#This Row],[CODIGO]])</f>
        <v>0</v>
      </c>
      <c r="J3196" s="28">
        <f>SUMIFS(Tabla16[IVA RET.],Tabla16[NUM],Tabla1[[#This Row],[CODIGO]])</f>
        <v>0</v>
      </c>
      <c r="K3196" t="str">
        <f>FIXED(Tabla1[[#This Row],[TASA 16%]],0)</f>
        <v>0</v>
      </c>
      <c r="L3196" t="str">
        <f>FIXED(Tabla1[[#This Row],[TASA 0%]],0)</f>
        <v>0</v>
      </c>
      <c r="M3196" t="str">
        <f>FIXED(Tabla1[[#This Row],[TASA EXE.]],0)</f>
        <v>0</v>
      </c>
      <c r="N3196" t="str">
        <f>FIXED(Tabla1[[#This Row],[IVA]],0)</f>
        <v>0</v>
      </c>
      <c r="O3196" t="str">
        <f>FIXED(Tabla1[[#This Row],[ISR RET]],0)</f>
        <v>0</v>
      </c>
      <c r="P3196" t="str">
        <f>FIXED(Tabla1[[#This Row],[IVA RET]],0)</f>
        <v>0</v>
      </c>
      <c r="R3196" s="35">
        <f>Tabla1[[#This Row],[TASA 16]]*16%</f>
        <v>0</v>
      </c>
    </row>
    <row r="3197" spans="2:18" x14ac:dyDescent="0.25">
      <c r="B3197" t="str">
        <f>'[1]210 Y RFC'!A3197</f>
        <v>MABP041106FCA</v>
      </c>
      <c r="C3197" t="str">
        <f>'[1]210 Y RFC'!B3197</f>
        <v>210-3194</v>
      </c>
      <c r="D3197" t="str">
        <f>'[1]210 Y RFC'!C3197</f>
        <v>MARTIN BARBA PATRICIO</v>
      </c>
      <c r="E3197" s="28">
        <f>SUMIFS(Tabla16[TASA 16],Tabla16[NUM],Tabla1[[#This Row],[CODIGO]])</f>
        <v>0</v>
      </c>
      <c r="F3197" s="28">
        <f>SUMIFS(Tabla16[TASA 0%],Tabla16[NUM],Tabla1[[#This Row],[CODIGO]])</f>
        <v>3353.76</v>
      </c>
      <c r="G3197" s="28">
        <f>SUMIFS(Tabla16[[EXENTO ]],Tabla16[NUM],Tabla1[[#This Row],[CODIGO]])</f>
        <v>0</v>
      </c>
      <c r="H3197" s="28">
        <f>SUMIFS(Tabla16[IVA],Tabla16[NUM],Tabla1[[#This Row],[CODIGO]])</f>
        <v>0</v>
      </c>
      <c r="I3197" s="28">
        <f>SUMIFS(Tabla16[ISR RET.],Tabla16[NUM],Tabla1[[#This Row],[CODIGO]])</f>
        <v>-41.94</v>
      </c>
      <c r="J3197" s="28">
        <f>SUMIFS(Tabla16[IVA RET.],Tabla16[NUM],Tabla1[[#This Row],[CODIGO]])</f>
        <v>0</v>
      </c>
      <c r="K3197" t="str">
        <f>FIXED(Tabla1[[#This Row],[TASA 16%]],0)</f>
        <v>0</v>
      </c>
      <c r="L3197" t="str">
        <f>FIXED(Tabla1[[#This Row],[TASA 0%]],0)</f>
        <v>3,354</v>
      </c>
      <c r="M3197" t="str">
        <f>FIXED(Tabla1[[#This Row],[TASA EXE.]],0)</f>
        <v>0</v>
      </c>
      <c r="N3197" t="str">
        <f>FIXED(Tabla1[[#This Row],[IVA]],0)</f>
        <v>0</v>
      </c>
      <c r="O3197" t="str">
        <f>FIXED(Tabla1[[#This Row],[ISR RET]],0)</f>
        <v>-42</v>
      </c>
      <c r="P3197" t="str">
        <f>FIXED(Tabla1[[#This Row],[IVA RET]],0)</f>
        <v>0</v>
      </c>
      <c r="R3197" s="35">
        <f>Tabla1[[#This Row],[TASA 16]]*16%</f>
        <v>0</v>
      </c>
    </row>
    <row r="3198" spans="2:18" x14ac:dyDescent="0.25">
      <c r="B3198" t="str">
        <f>'[1]210 Y RFC'!A3198</f>
        <v>GOAR871009SL1</v>
      </c>
      <c r="C3198" t="str">
        <f>'[1]210 Y RFC'!B3198</f>
        <v>210-3195</v>
      </c>
      <c r="D3198" t="str">
        <f>'[1]210 Y RFC'!C3198</f>
        <v>GONZALEZ ALCALA RODOLFO</v>
      </c>
      <c r="E3198" s="28">
        <f>SUMIFS(Tabla16[TASA 16],Tabla16[NUM],Tabla1[[#This Row],[CODIGO]])</f>
        <v>0</v>
      </c>
      <c r="F3198" s="28">
        <f>SUMIFS(Tabla16[TASA 0%],Tabla16[NUM],Tabla1[[#This Row],[CODIGO]])</f>
        <v>136103.03</v>
      </c>
      <c r="G3198" s="28">
        <f>SUMIFS(Tabla16[[EXENTO ]],Tabla16[NUM],Tabla1[[#This Row],[CODIGO]])</f>
        <v>0</v>
      </c>
      <c r="H3198" s="28">
        <f>SUMIFS(Tabla16[IVA],Tabla16[NUM],Tabla1[[#This Row],[CODIGO]])</f>
        <v>0</v>
      </c>
      <c r="I3198" s="28">
        <f>SUMIFS(Tabla16[ISR RET.],Tabla16[NUM],Tabla1[[#This Row],[CODIGO]])</f>
        <v>0</v>
      </c>
      <c r="J3198" s="28">
        <f>SUMIFS(Tabla16[IVA RET.],Tabla16[NUM],Tabla1[[#This Row],[CODIGO]])</f>
        <v>0</v>
      </c>
      <c r="K3198" t="str">
        <f>FIXED(Tabla1[[#This Row],[TASA 16%]],0)</f>
        <v>0</v>
      </c>
      <c r="L3198" t="str">
        <f>FIXED(Tabla1[[#This Row],[TASA 0%]],0)</f>
        <v>136,103</v>
      </c>
      <c r="M3198" t="str">
        <f>FIXED(Tabla1[[#This Row],[TASA EXE.]],0)</f>
        <v>0</v>
      </c>
      <c r="N3198" t="str">
        <f>FIXED(Tabla1[[#This Row],[IVA]],0)</f>
        <v>0</v>
      </c>
      <c r="O3198" t="str">
        <f>FIXED(Tabla1[[#This Row],[ISR RET]],0)</f>
        <v>0</v>
      </c>
      <c r="P3198" t="str">
        <f>FIXED(Tabla1[[#This Row],[IVA RET]],0)</f>
        <v>0</v>
      </c>
      <c r="R3198" s="35">
        <f>Tabla1[[#This Row],[TASA 16]]*16%</f>
        <v>0</v>
      </c>
    </row>
    <row r="3199" spans="2:18" x14ac:dyDescent="0.25">
      <c r="B3199" t="str">
        <f>'[1]210 Y RFC'!A3199</f>
        <v>DCO230328E46</v>
      </c>
      <c r="C3199" t="str">
        <f>'[1]210 Y RFC'!B3199</f>
        <v>210-3196</v>
      </c>
      <c r="D3199" t="str">
        <f>'[1]210 Y RFC'!C3199</f>
        <v>DIPROSKIN COMERCIALIZADORA SA DE CV</v>
      </c>
      <c r="E3199" s="28">
        <f>SUMIFS(Tabla16[TASA 16],Tabla16[NUM],Tabla1[[#This Row],[CODIGO]])</f>
        <v>43258.625</v>
      </c>
      <c r="F3199" s="28">
        <f>SUMIFS(Tabla16[TASA 0%],Tabla16[NUM],Tabla1[[#This Row],[CODIGO]])</f>
        <v>4974.6049999999977</v>
      </c>
      <c r="G3199" s="28">
        <f>SUMIFS(Tabla16[[EXENTO ]],Tabla16[NUM],Tabla1[[#This Row],[CODIGO]])</f>
        <v>0</v>
      </c>
      <c r="H3199" s="28">
        <f>SUMIFS(Tabla16[IVA],Tabla16[NUM],Tabla1[[#This Row],[CODIGO]])</f>
        <v>6921.38</v>
      </c>
      <c r="I3199" s="28">
        <f>SUMIFS(Tabla16[ISR RET.],Tabla16[NUM],Tabla1[[#This Row],[CODIGO]])</f>
        <v>0</v>
      </c>
      <c r="J3199" s="28">
        <f>SUMIFS(Tabla16[IVA RET.],Tabla16[NUM],Tabla1[[#This Row],[CODIGO]])</f>
        <v>0</v>
      </c>
      <c r="K3199" t="str">
        <f>FIXED(Tabla1[[#This Row],[TASA 16%]],0)</f>
        <v>43,259</v>
      </c>
      <c r="L3199" t="str">
        <f>FIXED(Tabla1[[#This Row],[TASA 0%]],0)</f>
        <v>4,975</v>
      </c>
      <c r="M3199" t="str">
        <f>FIXED(Tabla1[[#This Row],[TASA EXE.]],0)</f>
        <v>0</v>
      </c>
      <c r="N3199" t="str">
        <f>FIXED(Tabla1[[#This Row],[IVA]],0)</f>
        <v>6,921</v>
      </c>
      <c r="O3199" t="str">
        <f>FIXED(Tabla1[[#This Row],[ISR RET]],0)</f>
        <v>0</v>
      </c>
      <c r="P3199" t="str">
        <f>FIXED(Tabla1[[#This Row],[IVA RET]],0)</f>
        <v>0</v>
      </c>
      <c r="R3199" s="35">
        <f>Tabla1[[#This Row],[TASA 16]]*16%</f>
        <v>6921.4400000000005</v>
      </c>
    </row>
    <row r="3200" spans="2:18" x14ac:dyDescent="0.25">
      <c r="B3200" t="str">
        <f>'[1]210 Y RFC'!A3200</f>
        <v>GUMA860318291</v>
      </c>
      <c r="C3200" t="str">
        <f>'[1]210 Y RFC'!B3200</f>
        <v>210-3197</v>
      </c>
      <c r="D3200" t="str">
        <f>'[1]210 Y RFC'!C3200</f>
        <v>GUTIERREZ MORALES ADRIAN ALEJANDRO</v>
      </c>
      <c r="E3200" s="28">
        <f>SUMIFS(Tabla16[TASA 16],Tabla16[NUM],Tabla1[[#This Row],[CODIGO]])</f>
        <v>0</v>
      </c>
      <c r="F3200" s="28">
        <f>SUMIFS(Tabla16[TASA 0%],Tabla16[NUM],Tabla1[[#This Row],[CODIGO]])</f>
        <v>0</v>
      </c>
      <c r="G3200" s="28">
        <f>SUMIFS(Tabla16[[EXENTO ]],Tabla16[NUM],Tabla1[[#This Row],[CODIGO]])</f>
        <v>0</v>
      </c>
      <c r="H3200" s="28">
        <f>SUMIFS(Tabla16[IVA],Tabla16[NUM],Tabla1[[#This Row],[CODIGO]])</f>
        <v>0</v>
      </c>
      <c r="I3200" s="28">
        <f>SUMIFS(Tabla16[ISR RET.],Tabla16[NUM],Tabla1[[#This Row],[CODIGO]])</f>
        <v>0</v>
      </c>
      <c r="J3200" s="28">
        <f>SUMIFS(Tabla16[IVA RET.],Tabla16[NUM],Tabla1[[#This Row],[CODIGO]])</f>
        <v>0</v>
      </c>
      <c r="K3200" t="str">
        <f>FIXED(Tabla1[[#This Row],[TASA 16%]],0)</f>
        <v>0</v>
      </c>
      <c r="L3200" t="str">
        <f>FIXED(Tabla1[[#This Row],[TASA 0%]],0)</f>
        <v>0</v>
      </c>
      <c r="M3200" t="str">
        <f>FIXED(Tabla1[[#This Row],[TASA EXE.]],0)</f>
        <v>0</v>
      </c>
      <c r="N3200" t="str">
        <f>FIXED(Tabla1[[#This Row],[IVA]],0)</f>
        <v>0</v>
      </c>
      <c r="O3200" t="str">
        <f>FIXED(Tabla1[[#This Row],[ISR RET]],0)</f>
        <v>0</v>
      </c>
      <c r="P3200" t="str">
        <f>FIXED(Tabla1[[#This Row],[IVA RET]],0)</f>
        <v>0</v>
      </c>
      <c r="R3200" s="35">
        <f>Tabla1[[#This Row],[TASA 16]]*16%</f>
        <v>0</v>
      </c>
    </row>
    <row r="3201" spans="2:18" x14ac:dyDescent="0.25">
      <c r="B3201" t="str">
        <f>'[1]210 Y RFC'!A3201</f>
        <v>VETS850213SA0</v>
      </c>
      <c r="C3201" t="str">
        <f>'[1]210 Y RFC'!B3201</f>
        <v>210-3198</v>
      </c>
      <c r="D3201" t="str">
        <f>'[1]210 Y RFC'!C3201</f>
        <v>VENEGAS TORRES SERGIO</v>
      </c>
      <c r="E3201" s="28">
        <f>SUMIFS(Tabla16[TASA 16],Tabla16[NUM],Tabla1[[#This Row],[CODIGO]])</f>
        <v>0</v>
      </c>
      <c r="F3201" s="28">
        <f>SUMIFS(Tabla16[TASA 0%],Tabla16[NUM],Tabla1[[#This Row],[CODIGO]])</f>
        <v>0</v>
      </c>
      <c r="G3201" s="28">
        <f>SUMIFS(Tabla16[[EXENTO ]],Tabla16[NUM],Tabla1[[#This Row],[CODIGO]])</f>
        <v>0</v>
      </c>
      <c r="H3201" s="28">
        <f>SUMIFS(Tabla16[IVA],Tabla16[NUM],Tabla1[[#This Row],[CODIGO]])</f>
        <v>0</v>
      </c>
      <c r="I3201" s="28">
        <f>SUMIFS(Tabla16[ISR RET.],Tabla16[NUM],Tabla1[[#This Row],[CODIGO]])</f>
        <v>0</v>
      </c>
      <c r="J3201" s="28">
        <f>SUMIFS(Tabla16[IVA RET.],Tabla16[NUM],Tabla1[[#This Row],[CODIGO]])</f>
        <v>0</v>
      </c>
      <c r="K3201" t="str">
        <f>FIXED(Tabla1[[#This Row],[TASA 16%]],0)</f>
        <v>0</v>
      </c>
      <c r="L3201" t="str">
        <f>FIXED(Tabla1[[#This Row],[TASA 0%]],0)</f>
        <v>0</v>
      </c>
      <c r="M3201" t="str">
        <f>FIXED(Tabla1[[#This Row],[TASA EXE.]],0)</f>
        <v>0</v>
      </c>
      <c r="N3201" t="str">
        <f>FIXED(Tabla1[[#This Row],[IVA]],0)</f>
        <v>0</v>
      </c>
      <c r="O3201" t="str">
        <f>FIXED(Tabla1[[#This Row],[ISR RET]],0)</f>
        <v>0</v>
      </c>
      <c r="P3201" t="str">
        <f>FIXED(Tabla1[[#This Row],[IVA RET]],0)</f>
        <v>0</v>
      </c>
      <c r="R3201" s="35">
        <f>Tabla1[[#This Row],[TASA 16]]*16%</f>
        <v>0</v>
      </c>
    </row>
    <row r="3202" spans="2:18" x14ac:dyDescent="0.25">
      <c r="B3202" t="str">
        <f>'[1]210 Y RFC'!A3202</f>
        <v>HEJC740626SF1</v>
      </c>
      <c r="C3202" t="str">
        <f>'[1]210 Y RFC'!B3202</f>
        <v>210-3199</v>
      </c>
      <c r="D3202" t="str">
        <f>'[1]210 Y RFC'!C3202</f>
        <v>HERRERA JIMENEZ CESAR</v>
      </c>
      <c r="E3202" s="28">
        <f>SUMIFS(Tabla16[TASA 16],Tabla16[NUM],Tabla1[[#This Row],[CODIGO]])</f>
        <v>0</v>
      </c>
      <c r="F3202" s="28">
        <f>SUMIFS(Tabla16[TASA 0%],Tabla16[NUM],Tabla1[[#This Row],[CODIGO]])</f>
        <v>15848.74</v>
      </c>
      <c r="G3202" s="28">
        <f>SUMIFS(Tabla16[[EXENTO ]],Tabla16[NUM],Tabla1[[#This Row],[CODIGO]])</f>
        <v>0</v>
      </c>
      <c r="H3202" s="28">
        <f>SUMIFS(Tabla16[IVA],Tabla16[NUM],Tabla1[[#This Row],[CODIGO]])</f>
        <v>0</v>
      </c>
      <c r="I3202" s="28">
        <f>SUMIFS(Tabla16[ISR RET.],Tabla16[NUM],Tabla1[[#This Row],[CODIGO]])</f>
        <v>0</v>
      </c>
      <c r="J3202" s="28">
        <f>SUMIFS(Tabla16[IVA RET.],Tabla16[NUM],Tabla1[[#This Row],[CODIGO]])</f>
        <v>0</v>
      </c>
      <c r="K3202" t="str">
        <f>FIXED(Tabla1[[#This Row],[TASA 16%]],0)</f>
        <v>0</v>
      </c>
      <c r="L3202" t="str">
        <f>FIXED(Tabla1[[#This Row],[TASA 0%]],0)</f>
        <v>15,849</v>
      </c>
      <c r="M3202" t="str">
        <f>FIXED(Tabla1[[#This Row],[TASA EXE.]],0)</f>
        <v>0</v>
      </c>
      <c r="N3202" t="str">
        <f>FIXED(Tabla1[[#This Row],[IVA]],0)</f>
        <v>0</v>
      </c>
      <c r="O3202" t="str">
        <f>FIXED(Tabla1[[#This Row],[ISR RET]],0)</f>
        <v>0</v>
      </c>
      <c r="P3202" t="str">
        <f>FIXED(Tabla1[[#This Row],[IVA RET]],0)</f>
        <v>0</v>
      </c>
      <c r="R3202" s="35">
        <f>Tabla1[[#This Row],[TASA 16]]*16%</f>
        <v>0</v>
      </c>
    </row>
    <row r="3203" spans="2:18" x14ac:dyDescent="0.25">
      <c r="B3203" t="str">
        <f>'[1]210 Y RFC'!A3203</f>
        <v>TOHM700725LI0</v>
      </c>
      <c r="C3203" t="str">
        <f>'[1]210 Y RFC'!B3203</f>
        <v>210-3200</v>
      </c>
      <c r="D3203" t="str">
        <f>'[1]210 Y RFC'!C3203</f>
        <v>DE LA TORRE HERNANDEZ MIGUEL</v>
      </c>
      <c r="E3203" s="28">
        <f>SUMIFS(Tabla16[TASA 16],Tabla16[NUM],Tabla1[[#This Row],[CODIGO]])</f>
        <v>0</v>
      </c>
      <c r="F3203" s="28">
        <f>SUMIFS(Tabla16[TASA 0%],Tabla16[NUM],Tabla1[[#This Row],[CODIGO]])</f>
        <v>0</v>
      </c>
      <c r="G3203" s="28">
        <f>SUMIFS(Tabla16[[EXENTO ]],Tabla16[NUM],Tabla1[[#This Row],[CODIGO]])</f>
        <v>0</v>
      </c>
      <c r="H3203" s="28">
        <f>SUMIFS(Tabla16[IVA],Tabla16[NUM],Tabla1[[#This Row],[CODIGO]])</f>
        <v>0</v>
      </c>
      <c r="I3203" s="28">
        <f>SUMIFS(Tabla16[ISR RET.],Tabla16[NUM],Tabla1[[#This Row],[CODIGO]])</f>
        <v>0</v>
      </c>
      <c r="J3203" s="28">
        <f>SUMIFS(Tabla16[IVA RET.],Tabla16[NUM],Tabla1[[#This Row],[CODIGO]])</f>
        <v>0</v>
      </c>
      <c r="K3203" t="str">
        <f>FIXED(Tabla1[[#This Row],[TASA 16%]],0)</f>
        <v>0</v>
      </c>
      <c r="L3203" t="str">
        <f>FIXED(Tabla1[[#This Row],[TASA 0%]],0)</f>
        <v>0</v>
      </c>
      <c r="M3203" t="str">
        <f>FIXED(Tabla1[[#This Row],[TASA EXE.]],0)</f>
        <v>0</v>
      </c>
      <c r="N3203" t="str">
        <f>FIXED(Tabla1[[#This Row],[IVA]],0)</f>
        <v>0</v>
      </c>
      <c r="O3203" t="str">
        <f>FIXED(Tabla1[[#This Row],[ISR RET]],0)</f>
        <v>0</v>
      </c>
      <c r="P3203" t="str">
        <f>FIXED(Tabla1[[#This Row],[IVA RET]],0)</f>
        <v>0</v>
      </c>
      <c r="R3203" s="35">
        <f>Tabla1[[#This Row],[TASA 16]]*16%</f>
        <v>0</v>
      </c>
    </row>
    <row r="3204" spans="2:18" x14ac:dyDescent="0.25">
      <c r="B3204" t="str">
        <f>'[1]210 Y RFC'!A3204</f>
        <v>MTG170615C6A</v>
      </c>
      <c r="C3204" t="str">
        <f>'[1]210 Y RFC'!B3204</f>
        <v>210-3201</v>
      </c>
      <c r="D3204" t="str">
        <f>'[1]210 Y RFC'!C3204</f>
        <v>MARCHE TRADE GLOBAL SA DE CV</v>
      </c>
      <c r="E3204" s="28">
        <f>SUMIFS(Tabla16[TASA 16],Tabla16[NUM],Tabla1[[#This Row],[CODIGO]])</f>
        <v>0</v>
      </c>
      <c r="F3204" s="28">
        <f>SUMIFS(Tabla16[TASA 0%],Tabla16[NUM],Tabla1[[#This Row],[CODIGO]])</f>
        <v>0</v>
      </c>
      <c r="G3204" s="28">
        <f>SUMIFS(Tabla16[[EXENTO ]],Tabla16[NUM],Tabla1[[#This Row],[CODIGO]])</f>
        <v>0</v>
      </c>
      <c r="H3204" s="28">
        <f>SUMIFS(Tabla16[IVA],Tabla16[NUM],Tabla1[[#This Row],[CODIGO]])</f>
        <v>0</v>
      </c>
      <c r="I3204" s="28">
        <f>SUMIFS(Tabla16[ISR RET.],Tabla16[NUM],Tabla1[[#This Row],[CODIGO]])</f>
        <v>0</v>
      </c>
      <c r="J3204" s="28">
        <f>SUMIFS(Tabla16[IVA RET.],Tabla16[NUM],Tabla1[[#This Row],[CODIGO]])</f>
        <v>0</v>
      </c>
      <c r="K3204" t="str">
        <f>FIXED(Tabla1[[#This Row],[TASA 16%]],0)</f>
        <v>0</v>
      </c>
      <c r="L3204" t="str">
        <f>FIXED(Tabla1[[#This Row],[TASA 0%]],0)</f>
        <v>0</v>
      </c>
      <c r="M3204" t="str">
        <f>FIXED(Tabla1[[#This Row],[TASA EXE.]],0)</f>
        <v>0</v>
      </c>
      <c r="N3204" t="str">
        <f>FIXED(Tabla1[[#This Row],[IVA]],0)</f>
        <v>0</v>
      </c>
      <c r="O3204" t="str">
        <f>FIXED(Tabla1[[#This Row],[ISR RET]],0)</f>
        <v>0</v>
      </c>
      <c r="P3204" t="str">
        <f>FIXED(Tabla1[[#This Row],[IVA RET]],0)</f>
        <v>0</v>
      </c>
      <c r="R3204" s="35">
        <f>Tabla1[[#This Row],[TASA 16]]*16%</f>
        <v>0</v>
      </c>
    </row>
    <row r="3205" spans="2:18" x14ac:dyDescent="0.25">
      <c r="B3205" t="str">
        <f>'[1]210 Y RFC'!A3205</f>
        <v>FER230626291</v>
      </c>
      <c r="C3205" t="str">
        <f>'[1]210 Y RFC'!B3205</f>
        <v>210-3202</v>
      </c>
      <c r="D3205" t="str">
        <f>'[1]210 Y RFC'!C3205</f>
        <v>LA FERRUNO SA DE CV</v>
      </c>
      <c r="E3205" s="28">
        <f>SUMIFS(Tabla16[TASA 16],Tabla16[NUM],Tabla1[[#This Row],[CODIGO]])</f>
        <v>0</v>
      </c>
      <c r="F3205" s="28">
        <f>SUMIFS(Tabla16[TASA 0%],Tabla16[NUM],Tabla1[[#This Row],[CODIGO]])</f>
        <v>0</v>
      </c>
      <c r="G3205" s="28">
        <f>SUMIFS(Tabla16[[EXENTO ]],Tabla16[NUM],Tabla1[[#This Row],[CODIGO]])</f>
        <v>0</v>
      </c>
      <c r="H3205" s="28">
        <f>SUMIFS(Tabla16[IVA],Tabla16[NUM],Tabla1[[#This Row],[CODIGO]])</f>
        <v>0</v>
      </c>
      <c r="I3205" s="28">
        <f>SUMIFS(Tabla16[ISR RET.],Tabla16[NUM],Tabla1[[#This Row],[CODIGO]])</f>
        <v>0</v>
      </c>
      <c r="J3205" s="28">
        <f>SUMIFS(Tabla16[IVA RET.],Tabla16[NUM],Tabla1[[#This Row],[CODIGO]])</f>
        <v>0</v>
      </c>
      <c r="K3205" t="str">
        <f>FIXED(Tabla1[[#This Row],[TASA 16%]],0)</f>
        <v>0</v>
      </c>
      <c r="L3205" t="str">
        <f>FIXED(Tabla1[[#This Row],[TASA 0%]],0)</f>
        <v>0</v>
      </c>
      <c r="M3205" t="str">
        <f>FIXED(Tabla1[[#This Row],[TASA EXE.]],0)</f>
        <v>0</v>
      </c>
      <c r="N3205" t="str">
        <f>FIXED(Tabla1[[#This Row],[IVA]],0)</f>
        <v>0</v>
      </c>
      <c r="O3205" t="str">
        <f>FIXED(Tabla1[[#This Row],[ISR RET]],0)</f>
        <v>0</v>
      </c>
      <c r="P3205" t="str">
        <f>FIXED(Tabla1[[#This Row],[IVA RET]],0)</f>
        <v>0</v>
      </c>
      <c r="R3205" s="35">
        <f>Tabla1[[#This Row],[TASA 16]]*16%</f>
        <v>0</v>
      </c>
    </row>
    <row r="3206" spans="2:18" x14ac:dyDescent="0.25">
      <c r="B3206" t="str">
        <f>'[1]210 Y RFC'!A3206</f>
        <v>CIF2310306P4</v>
      </c>
      <c r="C3206" t="str">
        <f>'[1]210 Y RFC'!B3206</f>
        <v>210-3203</v>
      </c>
      <c r="D3206" t="str">
        <f>'[1]210 Y RFC'!C3206</f>
        <v>CUSTOMER INSIGHT FOODS SA DE CV</v>
      </c>
      <c r="E3206" s="28">
        <f>SUMIFS(Tabla16[TASA 16],Tabla16[NUM],Tabla1[[#This Row],[CODIGO]])</f>
        <v>0</v>
      </c>
      <c r="F3206" s="28">
        <f>SUMIFS(Tabla16[TASA 0%],Tabla16[NUM],Tabla1[[#This Row],[CODIGO]])</f>
        <v>0</v>
      </c>
      <c r="G3206" s="28">
        <f>SUMIFS(Tabla16[[EXENTO ]],Tabla16[NUM],Tabla1[[#This Row],[CODIGO]])</f>
        <v>0</v>
      </c>
      <c r="H3206" s="28">
        <f>SUMIFS(Tabla16[IVA],Tabla16[NUM],Tabla1[[#This Row],[CODIGO]])</f>
        <v>0</v>
      </c>
      <c r="I3206" s="28">
        <f>SUMIFS(Tabla16[ISR RET.],Tabla16[NUM],Tabla1[[#This Row],[CODIGO]])</f>
        <v>0</v>
      </c>
      <c r="J3206" s="28">
        <f>SUMIFS(Tabla16[IVA RET.],Tabla16[NUM],Tabla1[[#This Row],[CODIGO]])</f>
        <v>0</v>
      </c>
      <c r="K3206" t="str">
        <f>FIXED(Tabla1[[#This Row],[TASA 16%]],0)</f>
        <v>0</v>
      </c>
      <c r="L3206" t="str">
        <f>FIXED(Tabla1[[#This Row],[TASA 0%]],0)</f>
        <v>0</v>
      </c>
      <c r="M3206" t="str">
        <f>FIXED(Tabla1[[#This Row],[TASA EXE.]],0)</f>
        <v>0</v>
      </c>
      <c r="N3206" t="str">
        <f>FIXED(Tabla1[[#This Row],[IVA]],0)</f>
        <v>0</v>
      </c>
      <c r="O3206" t="str">
        <f>FIXED(Tabla1[[#This Row],[ISR RET]],0)</f>
        <v>0</v>
      </c>
      <c r="P3206" t="str">
        <f>FIXED(Tabla1[[#This Row],[IVA RET]],0)</f>
        <v>0</v>
      </c>
      <c r="R3206" s="35">
        <f>Tabla1[[#This Row],[TASA 16]]*16%</f>
        <v>0</v>
      </c>
    </row>
    <row r="3207" spans="2:18" x14ac:dyDescent="0.25">
      <c r="B3207" t="str">
        <f>'[1]210 Y RFC'!A3207</f>
        <v>SRS1912053Z0</v>
      </c>
      <c r="C3207" t="str">
        <f>'[1]210 Y RFC'!B3207</f>
        <v>210-3204</v>
      </c>
      <c r="D3207" t="str">
        <f>'[1]210 Y RFC'!C3207</f>
        <v>SAUDE RS SA DE CV</v>
      </c>
      <c r="E3207" s="28">
        <f>SUMIFS(Tabla16[TASA 16],Tabla16[NUM],Tabla1[[#This Row],[CODIGO]])</f>
        <v>35361.375</v>
      </c>
      <c r="F3207" s="28">
        <f>SUMIFS(Tabla16[TASA 0%],Tabla16[NUM],Tabla1[[#This Row],[CODIGO]])</f>
        <v>5.0000000005638867E-3</v>
      </c>
      <c r="G3207" s="28">
        <f>SUMIFS(Tabla16[[EXENTO ]],Tabla16[NUM],Tabla1[[#This Row],[CODIGO]])</f>
        <v>0</v>
      </c>
      <c r="H3207" s="28">
        <f>SUMIFS(Tabla16[IVA],Tabla16[NUM],Tabla1[[#This Row],[CODIGO]])</f>
        <v>5657.82</v>
      </c>
      <c r="I3207" s="28">
        <f>SUMIFS(Tabla16[ISR RET.],Tabla16[NUM],Tabla1[[#This Row],[CODIGO]])</f>
        <v>0</v>
      </c>
      <c r="J3207" s="28">
        <f>SUMIFS(Tabla16[IVA RET.],Tabla16[NUM],Tabla1[[#This Row],[CODIGO]])</f>
        <v>0</v>
      </c>
      <c r="K3207" t="str">
        <f>FIXED(Tabla1[[#This Row],[TASA 16%]],0)</f>
        <v>35,361</v>
      </c>
      <c r="L3207" t="str">
        <f>FIXED(Tabla1[[#This Row],[TASA 0%]],0)</f>
        <v>0</v>
      </c>
      <c r="M3207" t="str">
        <f>FIXED(Tabla1[[#This Row],[TASA EXE.]],0)</f>
        <v>0</v>
      </c>
      <c r="N3207" t="str">
        <f>FIXED(Tabla1[[#This Row],[IVA]],0)</f>
        <v>5,658</v>
      </c>
      <c r="O3207" t="str">
        <f>FIXED(Tabla1[[#This Row],[ISR RET]],0)</f>
        <v>0</v>
      </c>
      <c r="P3207" t="str">
        <f>FIXED(Tabla1[[#This Row],[IVA RET]],0)</f>
        <v>0</v>
      </c>
      <c r="R3207" s="35">
        <f>Tabla1[[#This Row],[TASA 16]]*16%</f>
        <v>5657.76</v>
      </c>
    </row>
    <row r="3208" spans="2:18" x14ac:dyDescent="0.25">
      <c r="B3208" t="str">
        <f>'[1]210 Y RFC'!A3208</f>
        <v>TES900403QX0</v>
      </c>
      <c r="C3208" t="str">
        <f>'[1]210 Y RFC'!B3208</f>
        <v>210-3205</v>
      </c>
      <c r="D3208" t="str">
        <f>'[1]210 Y RFC'!C3208</f>
        <v>TLAQUEPAQUE ESCOLAR SA DE CV</v>
      </c>
      <c r="E3208" s="28">
        <f>SUMIFS(Tabla16[TASA 16],Tabla16[NUM],Tabla1[[#This Row],[CODIGO]])</f>
        <v>0</v>
      </c>
      <c r="F3208" s="28">
        <f>SUMIFS(Tabla16[TASA 0%],Tabla16[NUM],Tabla1[[#This Row],[CODIGO]])</f>
        <v>0</v>
      </c>
      <c r="G3208" s="28">
        <f>SUMIFS(Tabla16[[EXENTO ]],Tabla16[NUM],Tabla1[[#This Row],[CODIGO]])</f>
        <v>0</v>
      </c>
      <c r="H3208" s="28">
        <f>SUMIFS(Tabla16[IVA],Tabla16[NUM],Tabla1[[#This Row],[CODIGO]])</f>
        <v>0</v>
      </c>
      <c r="I3208" s="28">
        <f>SUMIFS(Tabla16[ISR RET.],Tabla16[NUM],Tabla1[[#This Row],[CODIGO]])</f>
        <v>0</v>
      </c>
      <c r="J3208" s="28">
        <f>SUMIFS(Tabla16[IVA RET.],Tabla16[NUM],Tabla1[[#This Row],[CODIGO]])</f>
        <v>0</v>
      </c>
      <c r="K3208" t="str">
        <f>FIXED(Tabla1[[#This Row],[TASA 16%]],0)</f>
        <v>0</v>
      </c>
      <c r="L3208" t="str">
        <f>FIXED(Tabla1[[#This Row],[TASA 0%]],0)</f>
        <v>0</v>
      </c>
      <c r="M3208" t="str">
        <f>FIXED(Tabla1[[#This Row],[TASA EXE.]],0)</f>
        <v>0</v>
      </c>
      <c r="N3208" t="str">
        <f>FIXED(Tabla1[[#This Row],[IVA]],0)</f>
        <v>0</v>
      </c>
      <c r="O3208" t="str">
        <f>FIXED(Tabla1[[#This Row],[ISR RET]],0)</f>
        <v>0</v>
      </c>
      <c r="P3208" t="str">
        <f>FIXED(Tabla1[[#This Row],[IVA RET]],0)</f>
        <v>0</v>
      </c>
      <c r="R3208" s="35">
        <f>Tabla1[[#This Row],[TASA 16]]*16%</f>
        <v>0</v>
      </c>
    </row>
    <row r="3209" spans="2:18" x14ac:dyDescent="0.25">
      <c r="B3209" t="str">
        <f>'[1]210 Y RFC'!A3209</f>
        <v>FAOC0010139K2</v>
      </c>
      <c r="C3209" t="str">
        <f>'[1]210 Y RFC'!B3209</f>
        <v>210-3206</v>
      </c>
      <c r="D3209" t="str">
        <f>'[1]210 Y RFC'!C3209</f>
        <v>FRANCO OROZCO CAROLINA</v>
      </c>
      <c r="E3209" s="28">
        <f>SUMIFS(Tabla16[TASA 16],Tabla16[NUM],Tabla1[[#This Row],[CODIGO]])</f>
        <v>0</v>
      </c>
      <c r="F3209" s="28">
        <f>SUMIFS(Tabla16[TASA 0%],Tabla16[NUM],Tabla1[[#This Row],[CODIGO]])</f>
        <v>0</v>
      </c>
      <c r="G3209" s="28">
        <f>SUMIFS(Tabla16[[EXENTO ]],Tabla16[NUM],Tabla1[[#This Row],[CODIGO]])</f>
        <v>0</v>
      </c>
      <c r="H3209" s="28">
        <f>SUMIFS(Tabla16[IVA],Tabla16[NUM],Tabla1[[#This Row],[CODIGO]])</f>
        <v>0</v>
      </c>
      <c r="I3209" s="28">
        <f>SUMIFS(Tabla16[ISR RET.],Tabla16[NUM],Tabla1[[#This Row],[CODIGO]])</f>
        <v>0</v>
      </c>
      <c r="J3209" s="28">
        <f>SUMIFS(Tabla16[IVA RET.],Tabla16[NUM],Tabla1[[#This Row],[CODIGO]])</f>
        <v>0</v>
      </c>
      <c r="K3209" t="str">
        <f>FIXED(Tabla1[[#This Row],[TASA 16%]],0)</f>
        <v>0</v>
      </c>
      <c r="L3209" t="str">
        <f>FIXED(Tabla1[[#This Row],[TASA 0%]],0)</f>
        <v>0</v>
      </c>
      <c r="M3209" t="str">
        <f>FIXED(Tabla1[[#This Row],[TASA EXE.]],0)</f>
        <v>0</v>
      </c>
      <c r="N3209" t="str">
        <f>FIXED(Tabla1[[#This Row],[IVA]],0)</f>
        <v>0</v>
      </c>
      <c r="O3209" t="str">
        <f>FIXED(Tabla1[[#This Row],[ISR RET]],0)</f>
        <v>0</v>
      </c>
      <c r="P3209" t="str">
        <f>FIXED(Tabla1[[#This Row],[IVA RET]],0)</f>
        <v>0</v>
      </c>
      <c r="R3209" s="35">
        <f>Tabla1[[#This Row],[TASA 16]]*16%</f>
        <v>0</v>
      </c>
    </row>
    <row r="3210" spans="2:18" x14ac:dyDescent="0.25">
      <c r="B3210" t="str">
        <f>'[1]210 Y RFC'!A3210</f>
        <v>MAL230228LX6</v>
      </c>
      <c r="C3210" t="str">
        <f>'[1]210 Y RFC'!B3210</f>
        <v>210-3207</v>
      </c>
      <c r="D3210" t="str">
        <f>'[1]210 Y RFC'!C3210</f>
        <v>ME DE LOS ALTOS SA DE CV</v>
      </c>
      <c r="E3210" s="28">
        <f>SUMIFS(Tabla16[TASA 16],Tabla16[NUM],Tabla1[[#This Row],[CODIGO]])</f>
        <v>0</v>
      </c>
      <c r="F3210" s="28">
        <f>SUMIFS(Tabla16[TASA 0%],Tabla16[NUM],Tabla1[[#This Row],[CODIGO]])</f>
        <v>0</v>
      </c>
      <c r="G3210" s="28">
        <f>SUMIFS(Tabla16[[EXENTO ]],Tabla16[NUM],Tabla1[[#This Row],[CODIGO]])</f>
        <v>0</v>
      </c>
      <c r="H3210" s="28">
        <f>SUMIFS(Tabla16[IVA],Tabla16[NUM],Tabla1[[#This Row],[CODIGO]])</f>
        <v>0</v>
      </c>
      <c r="I3210" s="28">
        <f>SUMIFS(Tabla16[ISR RET.],Tabla16[NUM],Tabla1[[#This Row],[CODIGO]])</f>
        <v>0</v>
      </c>
      <c r="J3210" s="28">
        <f>SUMIFS(Tabla16[IVA RET.],Tabla16[NUM],Tabla1[[#This Row],[CODIGO]])</f>
        <v>0</v>
      </c>
      <c r="K3210" t="str">
        <f>FIXED(Tabla1[[#This Row],[TASA 16%]],0)</f>
        <v>0</v>
      </c>
      <c r="L3210" t="str">
        <f>FIXED(Tabla1[[#This Row],[TASA 0%]],0)</f>
        <v>0</v>
      </c>
      <c r="M3210" t="str">
        <f>FIXED(Tabla1[[#This Row],[TASA EXE.]],0)</f>
        <v>0</v>
      </c>
      <c r="N3210" t="str">
        <f>FIXED(Tabla1[[#This Row],[IVA]],0)</f>
        <v>0</v>
      </c>
      <c r="O3210" t="str">
        <f>FIXED(Tabla1[[#This Row],[ISR RET]],0)</f>
        <v>0</v>
      </c>
      <c r="P3210" t="str">
        <f>FIXED(Tabla1[[#This Row],[IVA RET]],0)</f>
        <v>0</v>
      </c>
      <c r="R3210" s="35">
        <f>Tabla1[[#This Row],[TASA 16]]*16%</f>
        <v>0</v>
      </c>
    </row>
    <row r="3211" spans="2:18" x14ac:dyDescent="0.25">
      <c r="B3211" t="str">
        <f>'[1]210 Y RFC'!A3211</f>
        <v>MUVJ800725P91</v>
      </c>
      <c r="C3211" t="str">
        <f>'[1]210 Y RFC'!B3211</f>
        <v>210-3208</v>
      </c>
      <c r="D3211" t="str">
        <f>'[1]210 Y RFC'!C3211</f>
        <v>MUÑOZ VAZQUEZ JUAN CARLOS</v>
      </c>
      <c r="E3211" s="28">
        <f>SUMIFS(Tabla16[TASA 16],Tabla16[NUM],Tabla1[[#This Row],[CODIGO]])</f>
        <v>0</v>
      </c>
      <c r="F3211" s="28">
        <f>SUMIFS(Tabla16[TASA 0%],Tabla16[NUM],Tabla1[[#This Row],[CODIGO]])</f>
        <v>0</v>
      </c>
      <c r="G3211" s="28">
        <f>SUMIFS(Tabla16[[EXENTO ]],Tabla16[NUM],Tabla1[[#This Row],[CODIGO]])</f>
        <v>0</v>
      </c>
      <c r="H3211" s="28">
        <f>SUMIFS(Tabla16[IVA],Tabla16[NUM],Tabla1[[#This Row],[CODIGO]])</f>
        <v>0</v>
      </c>
      <c r="I3211" s="28">
        <f>SUMIFS(Tabla16[ISR RET.],Tabla16[NUM],Tabla1[[#This Row],[CODIGO]])</f>
        <v>0</v>
      </c>
      <c r="J3211" s="28">
        <f>SUMIFS(Tabla16[IVA RET.],Tabla16[NUM],Tabla1[[#This Row],[CODIGO]])</f>
        <v>0</v>
      </c>
      <c r="K3211" t="str">
        <f>FIXED(Tabla1[[#This Row],[TASA 16%]],0)</f>
        <v>0</v>
      </c>
      <c r="L3211" t="str">
        <f>FIXED(Tabla1[[#This Row],[TASA 0%]],0)</f>
        <v>0</v>
      </c>
      <c r="M3211" t="str">
        <f>FIXED(Tabla1[[#This Row],[TASA EXE.]],0)</f>
        <v>0</v>
      </c>
      <c r="N3211" t="str">
        <f>FIXED(Tabla1[[#This Row],[IVA]],0)</f>
        <v>0</v>
      </c>
      <c r="O3211" t="str">
        <f>FIXED(Tabla1[[#This Row],[ISR RET]],0)</f>
        <v>0</v>
      </c>
      <c r="P3211" t="str">
        <f>FIXED(Tabla1[[#This Row],[IVA RET]],0)</f>
        <v>0</v>
      </c>
      <c r="R3211" s="35">
        <f>Tabla1[[#This Row],[TASA 16]]*16%</f>
        <v>0</v>
      </c>
    </row>
    <row r="3212" spans="2:18" x14ac:dyDescent="0.25">
      <c r="B3212" t="str">
        <f>'[1]210 Y RFC'!A3212</f>
        <v>FOOR9305015C4</v>
      </c>
      <c r="C3212" t="str">
        <f>'[1]210 Y RFC'!B3212</f>
        <v>210-3209</v>
      </c>
      <c r="D3212" t="str">
        <f>'[1]210 Y RFC'!C3212</f>
        <v>FLORES OCHOA RUBEN ISMAEL</v>
      </c>
      <c r="E3212" s="28">
        <f>SUMIFS(Tabla16[TASA 16],Tabla16[NUM],Tabla1[[#This Row],[CODIGO]])</f>
        <v>0</v>
      </c>
      <c r="F3212" s="28">
        <f>SUMIFS(Tabla16[TASA 0%],Tabla16[NUM],Tabla1[[#This Row],[CODIGO]])</f>
        <v>0</v>
      </c>
      <c r="G3212" s="28">
        <f>SUMIFS(Tabla16[[EXENTO ]],Tabla16[NUM],Tabla1[[#This Row],[CODIGO]])</f>
        <v>0</v>
      </c>
      <c r="H3212" s="28">
        <f>SUMIFS(Tabla16[IVA],Tabla16[NUM],Tabla1[[#This Row],[CODIGO]])</f>
        <v>0</v>
      </c>
      <c r="I3212" s="28">
        <f>SUMIFS(Tabla16[ISR RET.],Tabla16[NUM],Tabla1[[#This Row],[CODIGO]])</f>
        <v>0</v>
      </c>
      <c r="J3212" s="28">
        <f>SUMIFS(Tabla16[IVA RET.],Tabla16[NUM],Tabla1[[#This Row],[CODIGO]])</f>
        <v>0</v>
      </c>
      <c r="K3212" t="str">
        <f>FIXED(Tabla1[[#This Row],[TASA 16%]],0)</f>
        <v>0</v>
      </c>
      <c r="L3212" t="str">
        <f>FIXED(Tabla1[[#This Row],[TASA 0%]],0)</f>
        <v>0</v>
      </c>
      <c r="M3212" t="str">
        <f>FIXED(Tabla1[[#This Row],[TASA EXE.]],0)</f>
        <v>0</v>
      </c>
      <c r="N3212" t="str">
        <f>FIXED(Tabla1[[#This Row],[IVA]],0)</f>
        <v>0</v>
      </c>
      <c r="O3212" t="str">
        <f>FIXED(Tabla1[[#This Row],[ISR RET]],0)</f>
        <v>0</v>
      </c>
      <c r="P3212" t="str">
        <f>FIXED(Tabla1[[#This Row],[IVA RET]],0)</f>
        <v>0</v>
      </c>
      <c r="R3212" s="35">
        <f>Tabla1[[#This Row],[TASA 16]]*16%</f>
        <v>0</v>
      </c>
    </row>
    <row r="3213" spans="2:18" x14ac:dyDescent="0.25">
      <c r="B3213" t="str">
        <f>'[1]210 Y RFC'!A3213</f>
        <v>DEMA901003NY6</v>
      </c>
      <c r="C3213" t="str">
        <f>'[1]210 Y RFC'!B3213</f>
        <v>210-3210</v>
      </c>
      <c r="D3213" t="str">
        <f>'[1]210 Y RFC'!C3213</f>
        <v>DELGADILLO MARTIN ALAN RAUL</v>
      </c>
      <c r="E3213" s="28">
        <f>SUMIFS(Tabla16[TASA 16],Tabla16[NUM],Tabla1[[#This Row],[CODIGO]])</f>
        <v>0</v>
      </c>
      <c r="F3213" s="28">
        <f>SUMIFS(Tabla16[TASA 0%],Tabla16[NUM],Tabla1[[#This Row],[CODIGO]])</f>
        <v>0</v>
      </c>
      <c r="G3213" s="28">
        <f>SUMIFS(Tabla16[[EXENTO ]],Tabla16[NUM],Tabla1[[#This Row],[CODIGO]])</f>
        <v>0</v>
      </c>
      <c r="H3213" s="28">
        <f>SUMIFS(Tabla16[IVA],Tabla16[NUM],Tabla1[[#This Row],[CODIGO]])</f>
        <v>0</v>
      </c>
      <c r="I3213" s="28">
        <f>SUMIFS(Tabla16[ISR RET.],Tabla16[NUM],Tabla1[[#This Row],[CODIGO]])</f>
        <v>0</v>
      </c>
      <c r="J3213" s="28">
        <f>SUMIFS(Tabla16[IVA RET.],Tabla16[NUM],Tabla1[[#This Row],[CODIGO]])</f>
        <v>0</v>
      </c>
      <c r="K3213" t="str">
        <f>FIXED(Tabla1[[#This Row],[TASA 16%]],0)</f>
        <v>0</v>
      </c>
      <c r="L3213" t="str">
        <f>FIXED(Tabla1[[#This Row],[TASA 0%]],0)</f>
        <v>0</v>
      </c>
      <c r="M3213" t="str">
        <f>FIXED(Tabla1[[#This Row],[TASA EXE.]],0)</f>
        <v>0</v>
      </c>
      <c r="N3213" t="str">
        <f>FIXED(Tabla1[[#This Row],[IVA]],0)</f>
        <v>0</v>
      </c>
      <c r="O3213" t="str">
        <f>FIXED(Tabla1[[#This Row],[ISR RET]],0)</f>
        <v>0</v>
      </c>
      <c r="P3213" t="str">
        <f>FIXED(Tabla1[[#This Row],[IVA RET]],0)</f>
        <v>0</v>
      </c>
      <c r="R3213" s="35">
        <f>Tabla1[[#This Row],[TASA 16]]*16%</f>
        <v>0</v>
      </c>
    </row>
    <row r="3214" spans="2:18" x14ac:dyDescent="0.25">
      <c r="B3214" t="str">
        <f>'[1]210 Y RFC'!A3214</f>
        <v>MMX190201G45</v>
      </c>
      <c r="C3214" t="str">
        <f>'[1]210 Y RFC'!B3214</f>
        <v>210-3211</v>
      </c>
      <c r="D3214" t="str">
        <f>'[1]210 Y RFC'!C3214</f>
        <v>MEDICA MXT SA DE CV</v>
      </c>
      <c r="E3214" s="28">
        <f>SUMIFS(Tabla16[TASA 16],Tabla16[NUM],Tabla1[[#This Row],[CODIGO]])</f>
        <v>0</v>
      </c>
      <c r="F3214" s="28">
        <f>SUMIFS(Tabla16[TASA 0%],Tabla16[NUM],Tabla1[[#This Row],[CODIGO]])</f>
        <v>0</v>
      </c>
      <c r="G3214" s="28">
        <f>SUMIFS(Tabla16[[EXENTO ]],Tabla16[NUM],Tabla1[[#This Row],[CODIGO]])</f>
        <v>0</v>
      </c>
      <c r="H3214" s="28">
        <f>SUMIFS(Tabla16[IVA],Tabla16[NUM],Tabla1[[#This Row],[CODIGO]])</f>
        <v>0</v>
      </c>
      <c r="I3214" s="28">
        <f>SUMIFS(Tabla16[ISR RET.],Tabla16[NUM],Tabla1[[#This Row],[CODIGO]])</f>
        <v>0</v>
      </c>
      <c r="J3214" s="28">
        <f>SUMIFS(Tabla16[IVA RET.],Tabla16[NUM],Tabla1[[#This Row],[CODIGO]])</f>
        <v>0</v>
      </c>
      <c r="K3214" t="str">
        <f>FIXED(Tabla1[[#This Row],[TASA 16%]],0)</f>
        <v>0</v>
      </c>
      <c r="L3214" t="str">
        <f>FIXED(Tabla1[[#This Row],[TASA 0%]],0)</f>
        <v>0</v>
      </c>
      <c r="M3214" t="str">
        <f>FIXED(Tabla1[[#This Row],[TASA EXE.]],0)</f>
        <v>0</v>
      </c>
      <c r="N3214" t="str">
        <f>FIXED(Tabla1[[#This Row],[IVA]],0)</f>
        <v>0</v>
      </c>
      <c r="O3214" t="str">
        <f>FIXED(Tabla1[[#This Row],[ISR RET]],0)</f>
        <v>0</v>
      </c>
      <c r="P3214" t="str">
        <f>FIXED(Tabla1[[#This Row],[IVA RET]],0)</f>
        <v>0</v>
      </c>
      <c r="R3214" s="35">
        <f>Tabla1[[#This Row],[TASA 16]]*16%</f>
        <v>0</v>
      </c>
    </row>
    <row r="3215" spans="2:18" x14ac:dyDescent="0.25">
      <c r="B3215" t="str">
        <f>'[1]210 Y RFC'!A3215</f>
        <v>TAL130226DJ3</v>
      </c>
      <c r="C3215" t="str">
        <f>'[1]210 Y RFC'!B3215</f>
        <v>210-3212</v>
      </c>
      <c r="D3215" t="str">
        <f>'[1]210 Y RFC'!C3215</f>
        <v>TURBOS ALIANZA SA DE CV</v>
      </c>
      <c r="E3215" s="28">
        <f>SUMIFS(Tabla16[TASA 16],Tabla16[NUM],Tabla1[[#This Row],[CODIGO]])</f>
        <v>0</v>
      </c>
      <c r="F3215" s="28">
        <f>SUMIFS(Tabla16[TASA 0%],Tabla16[NUM],Tabla1[[#This Row],[CODIGO]])</f>
        <v>0</v>
      </c>
      <c r="G3215" s="28">
        <f>SUMIFS(Tabla16[[EXENTO ]],Tabla16[NUM],Tabla1[[#This Row],[CODIGO]])</f>
        <v>0</v>
      </c>
      <c r="H3215" s="28">
        <f>SUMIFS(Tabla16[IVA],Tabla16[NUM],Tabla1[[#This Row],[CODIGO]])</f>
        <v>0</v>
      </c>
      <c r="I3215" s="28">
        <f>SUMIFS(Tabla16[ISR RET.],Tabla16[NUM],Tabla1[[#This Row],[CODIGO]])</f>
        <v>0</v>
      </c>
      <c r="J3215" s="28">
        <f>SUMIFS(Tabla16[IVA RET.],Tabla16[NUM],Tabla1[[#This Row],[CODIGO]])</f>
        <v>0</v>
      </c>
      <c r="K3215" t="str">
        <f>FIXED(Tabla1[[#This Row],[TASA 16%]],0)</f>
        <v>0</v>
      </c>
      <c r="L3215" t="str">
        <f>FIXED(Tabla1[[#This Row],[TASA 0%]],0)</f>
        <v>0</v>
      </c>
      <c r="M3215" t="str">
        <f>FIXED(Tabla1[[#This Row],[TASA EXE.]],0)</f>
        <v>0</v>
      </c>
      <c r="N3215" t="str">
        <f>FIXED(Tabla1[[#This Row],[IVA]],0)</f>
        <v>0</v>
      </c>
      <c r="O3215" t="str">
        <f>FIXED(Tabla1[[#This Row],[ISR RET]],0)</f>
        <v>0</v>
      </c>
      <c r="P3215" t="str">
        <f>FIXED(Tabla1[[#This Row],[IVA RET]],0)</f>
        <v>0</v>
      </c>
      <c r="R3215" s="35">
        <f>Tabla1[[#This Row],[TASA 16]]*16%</f>
        <v>0</v>
      </c>
    </row>
    <row r="3216" spans="2:18" x14ac:dyDescent="0.25">
      <c r="B3216" t="str">
        <f>'[1]210 Y RFC'!A3216</f>
        <v>DDS200616NV1</v>
      </c>
      <c r="C3216" t="str">
        <f>'[1]210 Y RFC'!B3216</f>
        <v>210-3213</v>
      </c>
      <c r="D3216" t="str">
        <f>'[1]210 Y RFC'!C3216</f>
        <v>DISTRIBUCIONES DERMATOLOGICAS SKIN DERMA</v>
      </c>
      <c r="E3216" s="28">
        <f>SUMIFS(Tabla16[TASA 16],Tabla16[NUM],Tabla1[[#This Row],[CODIGO]])</f>
        <v>0</v>
      </c>
      <c r="F3216" s="28">
        <f>SUMIFS(Tabla16[TASA 0%],Tabla16[NUM],Tabla1[[#This Row],[CODIGO]])</f>
        <v>25000</v>
      </c>
      <c r="G3216" s="28">
        <f>SUMIFS(Tabla16[[EXENTO ]],Tabla16[NUM],Tabla1[[#This Row],[CODIGO]])</f>
        <v>0</v>
      </c>
      <c r="H3216" s="28">
        <f>SUMIFS(Tabla16[IVA],Tabla16[NUM],Tabla1[[#This Row],[CODIGO]])</f>
        <v>0</v>
      </c>
      <c r="I3216" s="28">
        <f>SUMIFS(Tabla16[ISR RET.],Tabla16[NUM],Tabla1[[#This Row],[CODIGO]])</f>
        <v>0</v>
      </c>
      <c r="J3216" s="28">
        <f>SUMIFS(Tabla16[IVA RET.],Tabla16[NUM],Tabla1[[#This Row],[CODIGO]])</f>
        <v>0</v>
      </c>
      <c r="K3216" t="str">
        <f>FIXED(Tabla1[[#This Row],[TASA 16%]],0)</f>
        <v>0</v>
      </c>
      <c r="L3216" t="str">
        <f>FIXED(Tabla1[[#This Row],[TASA 0%]],0)</f>
        <v>25,000</v>
      </c>
      <c r="M3216" t="str">
        <f>FIXED(Tabla1[[#This Row],[TASA EXE.]],0)</f>
        <v>0</v>
      </c>
      <c r="N3216" t="str">
        <f>FIXED(Tabla1[[#This Row],[IVA]],0)</f>
        <v>0</v>
      </c>
      <c r="O3216" t="str">
        <f>FIXED(Tabla1[[#This Row],[ISR RET]],0)</f>
        <v>0</v>
      </c>
      <c r="P3216" t="str">
        <f>FIXED(Tabla1[[#This Row],[IVA RET]],0)</f>
        <v>0</v>
      </c>
      <c r="R3216" s="35">
        <f>Tabla1[[#This Row],[TASA 16]]*16%</f>
        <v>0</v>
      </c>
    </row>
    <row r="3217" spans="2:18" x14ac:dyDescent="0.25">
      <c r="B3217" t="str">
        <f>'[1]210 Y RFC'!A3217</f>
        <v>MOLE910305LU1</v>
      </c>
      <c r="C3217" t="str">
        <f>'[1]210 Y RFC'!B3217</f>
        <v>210-3214</v>
      </c>
      <c r="D3217" t="str">
        <f>'[1]210 Y RFC'!C3217</f>
        <v>MORENO LEPE EDGAR</v>
      </c>
      <c r="E3217" s="28">
        <f>SUMIFS(Tabla16[TASA 16],Tabla16[NUM],Tabla1[[#This Row],[CODIGO]])</f>
        <v>0</v>
      </c>
      <c r="F3217" s="28">
        <f>SUMIFS(Tabla16[TASA 0%],Tabla16[NUM],Tabla1[[#This Row],[CODIGO]])</f>
        <v>0</v>
      </c>
      <c r="G3217" s="28">
        <f>SUMIFS(Tabla16[[EXENTO ]],Tabla16[NUM],Tabla1[[#This Row],[CODIGO]])</f>
        <v>0</v>
      </c>
      <c r="H3217" s="28">
        <f>SUMIFS(Tabla16[IVA],Tabla16[NUM],Tabla1[[#This Row],[CODIGO]])</f>
        <v>0</v>
      </c>
      <c r="I3217" s="28">
        <f>SUMIFS(Tabla16[ISR RET.],Tabla16[NUM],Tabla1[[#This Row],[CODIGO]])</f>
        <v>0</v>
      </c>
      <c r="J3217" s="28">
        <f>SUMIFS(Tabla16[IVA RET.],Tabla16[NUM],Tabla1[[#This Row],[CODIGO]])</f>
        <v>0</v>
      </c>
      <c r="K3217" t="str">
        <f>FIXED(Tabla1[[#This Row],[TASA 16%]],0)</f>
        <v>0</v>
      </c>
      <c r="L3217" t="str">
        <f>FIXED(Tabla1[[#This Row],[TASA 0%]],0)</f>
        <v>0</v>
      </c>
      <c r="M3217" t="str">
        <f>FIXED(Tabla1[[#This Row],[TASA EXE.]],0)</f>
        <v>0</v>
      </c>
      <c r="N3217" t="str">
        <f>FIXED(Tabla1[[#This Row],[IVA]],0)</f>
        <v>0</v>
      </c>
      <c r="O3217" t="str">
        <f>FIXED(Tabla1[[#This Row],[ISR RET]],0)</f>
        <v>0</v>
      </c>
      <c r="P3217" t="str">
        <f>FIXED(Tabla1[[#This Row],[IVA RET]],0)</f>
        <v>0</v>
      </c>
      <c r="R3217" s="35">
        <f>Tabla1[[#This Row],[TASA 16]]*16%</f>
        <v>0</v>
      </c>
    </row>
    <row r="3218" spans="2:18" x14ac:dyDescent="0.25">
      <c r="B3218" t="str">
        <f>'[1]210 Y RFC'!A3218</f>
        <v>OVSA861206P49</v>
      </c>
      <c r="C3218" t="str">
        <f>'[1]210 Y RFC'!B3218</f>
        <v>210-3215</v>
      </c>
      <c r="D3218" t="str">
        <f>'[1]210 Y RFC'!C3218</f>
        <v>DE LA O VIGIL SALVADOR</v>
      </c>
      <c r="E3218" s="28">
        <f>SUMIFS(Tabla16[TASA 16],Tabla16[NUM],Tabla1[[#This Row],[CODIGO]])</f>
        <v>26637.937499999996</v>
      </c>
      <c r="F3218" s="28">
        <f>SUMIFS(Tabla16[TASA 0%],Tabla16[NUM],Tabla1[[#This Row],[CODIGO]])</f>
        <v>-7.4999999960709829E-3</v>
      </c>
      <c r="G3218" s="28">
        <f>SUMIFS(Tabla16[[EXENTO ]],Tabla16[NUM],Tabla1[[#This Row],[CODIGO]])</f>
        <v>0</v>
      </c>
      <c r="H3218" s="28">
        <f>SUMIFS(Tabla16[IVA],Tabla16[NUM],Tabla1[[#This Row],[CODIGO]])</f>
        <v>4262.07</v>
      </c>
      <c r="I3218" s="28">
        <f>SUMIFS(Tabla16[ISR RET.],Tabla16[NUM],Tabla1[[#This Row],[CODIGO]])</f>
        <v>0</v>
      </c>
      <c r="J3218" s="28">
        <f>SUMIFS(Tabla16[IVA RET.],Tabla16[NUM],Tabla1[[#This Row],[CODIGO]])</f>
        <v>0</v>
      </c>
      <c r="K3218" t="str">
        <f>FIXED(Tabla1[[#This Row],[TASA 16%]],0)</f>
        <v>26,638</v>
      </c>
      <c r="L3218" t="str">
        <f>FIXED(Tabla1[[#This Row],[TASA 0%]],0)</f>
        <v>0</v>
      </c>
      <c r="M3218" t="str">
        <f>FIXED(Tabla1[[#This Row],[TASA EXE.]],0)</f>
        <v>0</v>
      </c>
      <c r="N3218" t="str">
        <f>FIXED(Tabla1[[#This Row],[IVA]],0)</f>
        <v>4,262</v>
      </c>
      <c r="O3218" t="str">
        <f>FIXED(Tabla1[[#This Row],[ISR RET]],0)</f>
        <v>0</v>
      </c>
      <c r="P3218" t="str">
        <f>FIXED(Tabla1[[#This Row],[IVA RET]],0)</f>
        <v>0</v>
      </c>
      <c r="R3218" s="35">
        <f>Tabla1[[#This Row],[TASA 16]]*16%</f>
        <v>4262.08</v>
      </c>
    </row>
    <row r="3219" spans="2:18" x14ac:dyDescent="0.25">
      <c r="B3219" t="str">
        <f>'[1]210 Y RFC'!A3219</f>
        <v>GOCA840115U35</v>
      </c>
      <c r="C3219" t="str">
        <f>'[1]210 Y RFC'!B3219</f>
        <v>210-3216</v>
      </c>
      <c r="D3219" t="str">
        <f>'[1]210 Y RFC'!C3219</f>
        <v>GOMEZ CASTELLANOS ALBERTO</v>
      </c>
      <c r="E3219" s="28">
        <f>SUMIFS(Tabla16[TASA 16],Tabla16[NUM],Tabla1[[#This Row],[CODIGO]])</f>
        <v>0</v>
      </c>
      <c r="F3219" s="28">
        <f>SUMIFS(Tabla16[TASA 0%],Tabla16[NUM],Tabla1[[#This Row],[CODIGO]])</f>
        <v>0</v>
      </c>
      <c r="G3219" s="28">
        <f>SUMIFS(Tabla16[[EXENTO ]],Tabla16[NUM],Tabla1[[#This Row],[CODIGO]])</f>
        <v>0</v>
      </c>
      <c r="H3219" s="28">
        <f>SUMIFS(Tabla16[IVA],Tabla16[NUM],Tabla1[[#This Row],[CODIGO]])</f>
        <v>0</v>
      </c>
      <c r="I3219" s="28">
        <f>SUMIFS(Tabla16[ISR RET.],Tabla16[NUM],Tabla1[[#This Row],[CODIGO]])</f>
        <v>0</v>
      </c>
      <c r="J3219" s="28">
        <f>SUMIFS(Tabla16[IVA RET.],Tabla16[NUM],Tabla1[[#This Row],[CODIGO]])</f>
        <v>0</v>
      </c>
      <c r="K3219" t="str">
        <f>FIXED(Tabla1[[#This Row],[TASA 16%]],0)</f>
        <v>0</v>
      </c>
      <c r="L3219" t="str">
        <f>FIXED(Tabla1[[#This Row],[TASA 0%]],0)</f>
        <v>0</v>
      </c>
      <c r="M3219" t="str">
        <f>FIXED(Tabla1[[#This Row],[TASA EXE.]],0)</f>
        <v>0</v>
      </c>
      <c r="N3219" t="str">
        <f>FIXED(Tabla1[[#This Row],[IVA]],0)</f>
        <v>0</v>
      </c>
      <c r="O3219" t="str">
        <f>FIXED(Tabla1[[#This Row],[ISR RET]],0)</f>
        <v>0</v>
      </c>
      <c r="P3219" t="str">
        <f>FIXED(Tabla1[[#This Row],[IVA RET]],0)</f>
        <v>0</v>
      </c>
      <c r="R3219" s="35">
        <f>Tabla1[[#This Row],[TASA 16]]*16%</f>
        <v>0</v>
      </c>
    </row>
    <row r="3220" spans="2:18" x14ac:dyDescent="0.25">
      <c r="B3220" t="str">
        <f>'[1]210 Y RFC'!A3220</f>
        <v>DMV230927V52</v>
      </c>
      <c r="C3220" t="str">
        <f>'[1]210 Y RFC'!B3220</f>
        <v>210-3217</v>
      </c>
      <c r="D3220" t="str">
        <f>'[1]210 Y RFC'!C3220</f>
        <v>DISTRIBUIDORA DE MEDICAMENTOS VIHGO SA DE CV</v>
      </c>
      <c r="E3220" s="28">
        <f>SUMIFS(Tabla16[TASA 16],Tabla16[NUM],Tabla1[[#This Row],[CODIGO]])</f>
        <v>0</v>
      </c>
      <c r="F3220" s="28">
        <f>SUMIFS(Tabla16[TASA 0%],Tabla16[NUM],Tabla1[[#This Row],[CODIGO]])</f>
        <v>266165.7</v>
      </c>
      <c r="G3220" s="28">
        <f>SUMIFS(Tabla16[[EXENTO ]],Tabla16[NUM],Tabla1[[#This Row],[CODIGO]])</f>
        <v>0</v>
      </c>
      <c r="H3220" s="28">
        <f>SUMIFS(Tabla16[IVA],Tabla16[NUM],Tabla1[[#This Row],[CODIGO]])</f>
        <v>0</v>
      </c>
      <c r="I3220" s="28">
        <f>SUMIFS(Tabla16[ISR RET.],Tabla16[NUM],Tabla1[[#This Row],[CODIGO]])</f>
        <v>0</v>
      </c>
      <c r="J3220" s="28">
        <f>SUMIFS(Tabla16[IVA RET.],Tabla16[NUM],Tabla1[[#This Row],[CODIGO]])</f>
        <v>0</v>
      </c>
      <c r="K3220" t="str">
        <f>FIXED(Tabla1[[#This Row],[TASA 16%]],0)</f>
        <v>0</v>
      </c>
      <c r="L3220" t="str">
        <f>FIXED(Tabla1[[#This Row],[TASA 0%]],0)</f>
        <v>266,166</v>
      </c>
      <c r="M3220" t="str">
        <f>FIXED(Tabla1[[#This Row],[TASA EXE.]],0)</f>
        <v>0</v>
      </c>
      <c r="N3220" t="str">
        <f>FIXED(Tabla1[[#This Row],[IVA]],0)</f>
        <v>0</v>
      </c>
      <c r="O3220" t="str">
        <f>FIXED(Tabla1[[#This Row],[ISR RET]],0)</f>
        <v>0</v>
      </c>
      <c r="P3220" t="str">
        <f>FIXED(Tabla1[[#This Row],[IVA RET]],0)</f>
        <v>0</v>
      </c>
      <c r="R3220" s="35">
        <f>Tabla1[[#This Row],[TASA 16]]*16%</f>
        <v>0</v>
      </c>
    </row>
    <row r="3221" spans="2:18" x14ac:dyDescent="0.25">
      <c r="B3221" t="str">
        <f>'[1]210 Y RFC'!A3221</f>
        <v>PEVF740628IS5</v>
      </c>
      <c r="C3221" t="str">
        <f>'[1]210 Y RFC'!B3221</f>
        <v>210-3218</v>
      </c>
      <c r="D3221" t="str">
        <f>'[1]210 Y RFC'!C3221</f>
        <v>PEREZ VIEYRA FRANCISCO JAVIER</v>
      </c>
      <c r="E3221" s="28">
        <f>SUMIFS(Tabla16[TASA 16],Tabla16[NUM],Tabla1[[#This Row],[CODIGO]])</f>
        <v>0</v>
      </c>
      <c r="F3221" s="28">
        <f>SUMIFS(Tabla16[TASA 0%],Tabla16[NUM],Tabla1[[#This Row],[CODIGO]])</f>
        <v>0</v>
      </c>
      <c r="G3221" s="28">
        <f>SUMIFS(Tabla16[[EXENTO ]],Tabla16[NUM],Tabla1[[#This Row],[CODIGO]])</f>
        <v>0</v>
      </c>
      <c r="H3221" s="28">
        <f>SUMIFS(Tabla16[IVA],Tabla16[NUM],Tabla1[[#This Row],[CODIGO]])</f>
        <v>0</v>
      </c>
      <c r="I3221" s="28">
        <f>SUMIFS(Tabla16[ISR RET.],Tabla16[NUM],Tabla1[[#This Row],[CODIGO]])</f>
        <v>0</v>
      </c>
      <c r="J3221" s="28">
        <f>SUMIFS(Tabla16[IVA RET.],Tabla16[NUM],Tabla1[[#This Row],[CODIGO]])</f>
        <v>0</v>
      </c>
      <c r="K3221" t="str">
        <f>FIXED(Tabla1[[#This Row],[TASA 16%]],0)</f>
        <v>0</v>
      </c>
      <c r="L3221" t="str">
        <f>FIXED(Tabla1[[#This Row],[TASA 0%]],0)</f>
        <v>0</v>
      </c>
      <c r="M3221" t="str">
        <f>FIXED(Tabla1[[#This Row],[TASA EXE.]],0)</f>
        <v>0</v>
      </c>
      <c r="N3221" t="str">
        <f>FIXED(Tabla1[[#This Row],[IVA]],0)</f>
        <v>0</v>
      </c>
      <c r="O3221" t="str">
        <f>FIXED(Tabla1[[#This Row],[ISR RET]],0)</f>
        <v>0</v>
      </c>
      <c r="P3221" t="str">
        <f>FIXED(Tabla1[[#This Row],[IVA RET]],0)</f>
        <v>0</v>
      </c>
      <c r="R3221" s="35">
        <f>Tabla1[[#This Row],[TASA 16]]*16%</f>
        <v>0</v>
      </c>
    </row>
    <row r="3222" spans="2:18" x14ac:dyDescent="0.25">
      <c r="B3222" t="str">
        <f>'[1]210 Y RFC'!A3222</f>
        <v>CWA200624S26</v>
      </c>
      <c r="C3222" t="str">
        <f>'[1]210 Y RFC'!B3222</f>
        <v>210-3219</v>
      </c>
      <c r="D3222" t="str">
        <f>'[1]210 Y RFC'!C3222</f>
        <v>COMERCIALIZADORA WATUSHIES SRL DE CV</v>
      </c>
      <c r="E3222" s="28">
        <f>SUMIFS(Tabla16[TASA 16],Tabla16[NUM],Tabla1[[#This Row],[CODIGO]])</f>
        <v>8937.875</v>
      </c>
      <c r="F3222" s="28">
        <f>SUMIFS(Tabla16[TASA 0%],Tabla16[NUM],Tabla1[[#This Row],[CODIGO]])</f>
        <v>2.4999999999181455E-2</v>
      </c>
      <c r="G3222" s="28">
        <f>SUMIFS(Tabla16[[EXENTO ]],Tabla16[NUM],Tabla1[[#This Row],[CODIGO]])</f>
        <v>0</v>
      </c>
      <c r="H3222" s="28">
        <f>SUMIFS(Tabla16[IVA],Tabla16[NUM],Tabla1[[#This Row],[CODIGO]])</f>
        <v>1430.06</v>
      </c>
      <c r="I3222" s="28">
        <f>SUMIFS(Tabla16[ISR RET.],Tabla16[NUM],Tabla1[[#This Row],[CODIGO]])</f>
        <v>0</v>
      </c>
      <c r="J3222" s="28">
        <f>SUMIFS(Tabla16[IVA RET.],Tabla16[NUM],Tabla1[[#This Row],[CODIGO]])</f>
        <v>0</v>
      </c>
      <c r="K3222" t="str">
        <f>FIXED(Tabla1[[#This Row],[TASA 16%]],0)</f>
        <v>8,938</v>
      </c>
      <c r="L3222" t="str">
        <f>FIXED(Tabla1[[#This Row],[TASA 0%]],0)</f>
        <v>0</v>
      </c>
      <c r="M3222" t="str">
        <f>FIXED(Tabla1[[#This Row],[TASA EXE.]],0)</f>
        <v>0</v>
      </c>
      <c r="N3222" t="str">
        <f>FIXED(Tabla1[[#This Row],[IVA]],0)</f>
        <v>1,430</v>
      </c>
      <c r="O3222" t="str">
        <f>FIXED(Tabla1[[#This Row],[ISR RET]],0)</f>
        <v>0</v>
      </c>
      <c r="P3222" t="str">
        <f>FIXED(Tabla1[[#This Row],[IVA RET]],0)</f>
        <v>0</v>
      </c>
      <c r="R3222" s="35">
        <f>Tabla1[[#This Row],[TASA 16]]*16%</f>
        <v>1430.08</v>
      </c>
    </row>
    <row r="3223" spans="2:18" x14ac:dyDescent="0.25">
      <c r="B3223" t="str">
        <f>'[1]210 Y RFC'!A3223</f>
        <v>TBO1203142Q6</v>
      </c>
      <c r="C3223" t="str">
        <f>'[1]210 Y RFC'!B3223</f>
        <v>210-3220</v>
      </c>
      <c r="D3223" t="str">
        <f>'[1]210 Y RFC'!C3223</f>
        <v>EXPINS SA DE CV</v>
      </c>
      <c r="E3223" s="28">
        <f>SUMIFS(Tabla16[TASA 16],Tabla16[NUM],Tabla1[[#This Row],[CODIGO]])</f>
        <v>1900</v>
      </c>
      <c r="F3223" s="28">
        <f>SUMIFS(Tabla16[TASA 0%],Tabla16[NUM],Tabla1[[#This Row],[CODIGO]])</f>
        <v>0</v>
      </c>
      <c r="G3223" s="28">
        <f>SUMIFS(Tabla16[[EXENTO ]],Tabla16[NUM],Tabla1[[#This Row],[CODIGO]])</f>
        <v>0</v>
      </c>
      <c r="H3223" s="28">
        <f>SUMIFS(Tabla16[IVA],Tabla16[NUM],Tabla1[[#This Row],[CODIGO]])</f>
        <v>304</v>
      </c>
      <c r="I3223" s="28">
        <f>SUMIFS(Tabla16[ISR RET.],Tabla16[NUM],Tabla1[[#This Row],[CODIGO]])</f>
        <v>0</v>
      </c>
      <c r="J3223" s="28">
        <f>SUMIFS(Tabla16[IVA RET.],Tabla16[NUM],Tabla1[[#This Row],[CODIGO]])</f>
        <v>0</v>
      </c>
      <c r="K3223" t="str">
        <f>FIXED(Tabla1[[#This Row],[TASA 16%]],0)</f>
        <v>1,900</v>
      </c>
      <c r="L3223" t="str">
        <f>FIXED(Tabla1[[#This Row],[TASA 0%]],0)</f>
        <v>0</v>
      </c>
      <c r="M3223" t="str">
        <f>FIXED(Tabla1[[#This Row],[TASA EXE.]],0)</f>
        <v>0</v>
      </c>
      <c r="N3223" t="str">
        <f>FIXED(Tabla1[[#This Row],[IVA]],0)</f>
        <v>304</v>
      </c>
      <c r="O3223" t="str">
        <f>FIXED(Tabla1[[#This Row],[ISR RET]],0)</f>
        <v>0</v>
      </c>
      <c r="P3223" t="str">
        <f>FIXED(Tabla1[[#This Row],[IVA RET]],0)</f>
        <v>0</v>
      </c>
      <c r="R3223" s="35">
        <f>Tabla1[[#This Row],[TASA 16]]*16%</f>
        <v>304</v>
      </c>
    </row>
    <row r="3224" spans="2:18" x14ac:dyDescent="0.25">
      <c r="B3224" t="str">
        <f>'[1]210 Y RFC'!A3224</f>
        <v>GAL040716BTA</v>
      </c>
      <c r="C3224" t="str">
        <f>'[1]210 Y RFC'!B3224</f>
        <v>210-3221</v>
      </c>
      <c r="D3224" t="str">
        <f>'[1]210 Y RFC'!C3224</f>
        <v>GALOJAL S DE RL DE CV</v>
      </c>
      <c r="E3224" s="28">
        <f>SUMIFS(Tabla16[TASA 16],Tabla16[NUM],Tabla1[[#This Row],[CODIGO]])</f>
        <v>0</v>
      </c>
      <c r="F3224" s="28">
        <f>SUMIFS(Tabla16[TASA 0%],Tabla16[NUM],Tabla1[[#This Row],[CODIGO]])</f>
        <v>0</v>
      </c>
      <c r="G3224" s="28">
        <f>SUMIFS(Tabla16[[EXENTO ]],Tabla16[NUM],Tabla1[[#This Row],[CODIGO]])</f>
        <v>0</v>
      </c>
      <c r="H3224" s="28">
        <f>SUMIFS(Tabla16[IVA],Tabla16[NUM],Tabla1[[#This Row],[CODIGO]])</f>
        <v>0</v>
      </c>
      <c r="I3224" s="28">
        <f>SUMIFS(Tabla16[ISR RET.],Tabla16[NUM],Tabla1[[#This Row],[CODIGO]])</f>
        <v>0</v>
      </c>
      <c r="J3224" s="28">
        <f>SUMIFS(Tabla16[IVA RET.],Tabla16[NUM],Tabla1[[#This Row],[CODIGO]])</f>
        <v>0</v>
      </c>
      <c r="K3224" t="str">
        <f>FIXED(Tabla1[[#This Row],[TASA 16%]],0)</f>
        <v>0</v>
      </c>
      <c r="L3224" t="str">
        <f>FIXED(Tabla1[[#This Row],[TASA 0%]],0)</f>
        <v>0</v>
      </c>
      <c r="M3224" t="str">
        <f>FIXED(Tabla1[[#This Row],[TASA EXE.]],0)</f>
        <v>0</v>
      </c>
      <c r="N3224" t="str">
        <f>FIXED(Tabla1[[#This Row],[IVA]],0)</f>
        <v>0</v>
      </c>
      <c r="O3224" t="str">
        <f>FIXED(Tabla1[[#This Row],[ISR RET]],0)</f>
        <v>0</v>
      </c>
      <c r="P3224" t="str">
        <f>FIXED(Tabla1[[#This Row],[IVA RET]],0)</f>
        <v>0</v>
      </c>
      <c r="R3224" s="35">
        <f>Tabla1[[#This Row],[TASA 16]]*16%</f>
        <v>0</v>
      </c>
    </row>
    <row r="3225" spans="2:18" x14ac:dyDescent="0.25">
      <c r="B3225" t="str">
        <f>'[1]210 Y RFC'!A3225</f>
        <v>NGC140304GI9</v>
      </c>
      <c r="C3225" t="str">
        <f>'[1]210 Y RFC'!B3225</f>
        <v>210-3222</v>
      </c>
      <c r="D3225" t="str">
        <f>'[1]210 Y RFC'!C3225</f>
        <v>3NP GRUPO CONSTRUCTOR S DE RL DE CV</v>
      </c>
      <c r="E3225" s="28">
        <f>SUMIFS(Tabla16[TASA 16],Tabla16[NUM],Tabla1[[#This Row],[CODIGO]])</f>
        <v>201370.4375</v>
      </c>
      <c r="F3225" s="28">
        <f>SUMIFS(Tabla16[TASA 0%],Tabla16[NUM],Tabla1[[#This Row],[CODIGO]])</f>
        <v>-3.7500000025374902E-2</v>
      </c>
      <c r="G3225" s="28">
        <f>SUMIFS(Tabla16[[EXENTO ]],Tabla16[NUM],Tabla1[[#This Row],[CODIGO]])</f>
        <v>0</v>
      </c>
      <c r="H3225" s="28">
        <f>SUMIFS(Tabla16[IVA],Tabla16[NUM],Tabla1[[#This Row],[CODIGO]])</f>
        <v>32219.27</v>
      </c>
      <c r="I3225" s="28">
        <f>SUMIFS(Tabla16[ISR RET.],Tabla16[NUM],Tabla1[[#This Row],[CODIGO]])</f>
        <v>0</v>
      </c>
      <c r="J3225" s="28">
        <f>SUMIFS(Tabla16[IVA RET.],Tabla16[NUM],Tabla1[[#This Row],[CODIGO]])</f>
        <v>0</v>
      </c>
      <c r="K3225" t="str">
        <f>FIXED(Tabla1[[#This Row],[TASA 16%]],0)</f>
        <v>201,370</v>
      </c>
      <c r="L3225" t="str">
        <f>FIXED(Tabla1[[#This Row],[TASA 0%]],0)</f>
        <v>0</v>
      </c>
      <c r="M3225" t="str">
        <f>FIXED(Tabla1[[#This Row],[TASA EXE.]],0)</f>
        <v>0</v>
      </c>
      <c r="N3225" t="str">
        <f>FIXED(Tabla1[[#This Row],[IVA]],0)</f>
        <v>32,219</v>
      </c>
      <c r="O3225" t="str">
        <f>FIXED(Tabla1[[#This Row],[ISR RET]],0)</f>
        <v>0</v>
      </c>
      <c r="P3225" t="str">
        <f>FIXED(Tabla1[[#This Row],[IVA RET]],0)</f>
        <v>0</v>
      </c>
      <c r="R3225" s="35">
        <f>Tabla1[[#This Row],[TASA 16]]*16%</f>
        <v>32219.200000000001</v>
      </c>
    </row>
    <row r="3226" spans="2:18" x14ac:dyDescent="0.25">
      <c r="B3226" t="str">
        <f>'[1]210 Y RFC'!A3226</f>
        <v>GOAL771104GR9</v>
      </c>
      <c r="C3226" t="str">
        <f>'[1]210 Y RFC'!B3226</f>
        <v>210-3223</v>
      </c>
      <c r="D3226" t="str">
        <f>'[1]210 Y RFC'!C3226</f>
        <v>GONZALEZ ACEVES LIZETTE ALEJANDRA</v>
      </c>
      <c r="E3226" s="28">
        <f>SUMIFS(Tabla16[TASA 16],Tabla16[NUM],Tabla1[[#This Row],[CODIGO]])</f>
        <v>3840</v>
      </c>
      <c r="F3226" s="28">
        <f>SUMIFS(Tabla16[TASA 0%],Tabla16[NUM],Tabla1[[#This Row],[CODIGO]])</f>
        <v>0</v>
      </c>
      <c r="G3226" s="28">
        <f>SUMIFS(Tabla16[[EXENTO ]],Tabla16[NUM],Tabla1[[#This Row],[CODIGO]])</f>
        <v>0</v>
      </c>
      <c r="H3226" s="28">
        <f>SUMIFS(Tabla16[IVA],Tabla16[NUM],Tabla1[[#This Row],[CODIGO]])</f>
        <v>614.4</v>
      </c>
      <c r="I3226" s="28">
        <f>SUMIFS(Tabla16[ISR RET.],Tabla16[NUM],Tabla1[[#This Row],[CODIGO]])</f>
        <v>-48</v>
      </c>
      <c r="J3226" s="28">
        <f>SUMIFS(Tabla16[IVA RET.],Tabla16[NUM],Tabla1[[#This Row],[CODIGO]])</f>
        <v>0</v>
      </c>
      <c r="K3226" t="str">
        <f>FIXED(Tabla1[[#This Row],[TASA 16%]],0)</f>
        <v>3,840</v>
      </c>
      <c r="L3226" t="str">
        <f>FIXED(Tabla1[[#This Row],[TASA 0%]],0)</f>
        <v>0</v>
      </c>
      <c r="M3226" t="str">
        <f>FIXED(Tabla1[[#This Row],[TASA EXE.]],0)</f>
        <v>0</v>
      </c>
      <c r="N3226" t="str">
        <f>FIXED(Tabla1[[#This Row],[IVA]],0)</f>
        <v>614</v>
      </c>
      <c r="O3226" t="str">
        <f>FIXED(Tabla1[[#This Row],[ISR RET]],0)</f>
        <v>-48</v>
      </c>
      <c r="P3226" t="str">
        <f>FIXED(Tabla1[[#This Row],[IVA RET]],0)</f>
        <v>0</v>
      </c>
      <c r="R3226" s="35">
        <f>Tabla1[[#This Row],[TASA 16]]*16%</f>
        <v>614.4</v>
      </c>
    </row>
    <row r="3227" spans="2:18" x14ac:dyDescent="0.25">
      <c r="B3227" t="str">
        <f>'[1]210 Y RFC'!A3227</f>
        <v>CME200707H33</v>
      </c>
      <c r="C3227" t="str">
        <f>'[1]210 Y RFC'!B3227</f>
        <v>210-3224</v>
      </c>
      <c r="D3227" t="str">
        <f>'[1]210 Y RFC'!C3227</f>
        <v>CHEPA MEDICAL</v>
      </c>
      <c r="E3227" s="28">
        <f>SUMIFS(Tabla16[TASA 16],Tabla16[NUM],Tabla1[[#This Row],[CODIGO]])</f>
        <v>0</v>
      </c>
      <c r="F3227" s="28">
        <f>SUMIFS(Tabla16[TASA 0%],Tabla16[NUM],Tabla1[[#This Row],[CODIGO]])</f>
        <v>254039.1</v>
      </c>
      <c r="G3227" s="28">
        <f>SUMIFS(Tabla16[[EXENTO ]],Tabla16[NUM],Tabla1[[#This Row],[CODIGO]])</f>
        <v>0</v>
      </c>
      <c r="H3227" s="28">
        <f>SUMIFS(Tabla16[IVA],Tabla16[NUM],Tabla1[[#This Row],[CODIGO]])</f>
        <v>0</v>
      </c>
      <c r="I3227" s="28">
        <f>SUMIFS(Tabla16[ISR RET.],Tabla16[NUM],Tabla1[[#This Row],[CODIGO]])</f>
        <v>0</v>
      </c>
      <c r="J3227" s="28">
        <f>SUMIFS(Tabla16[IVA RET.],Tabla16[NUM],Tabla1[[#This Row],[CODIGO]])</f>
        <v>0</v>
      </c>
      <c r="K3227" t="str">
        <f>FIXED(Tabla1[[#This Row],[TASA 16%]],0)</f>
        <v>0</v>
      </c>
      <c r="L3227" t="str">
        <f>FIXED(Tabla1[[#This Row],[TASA 0%]],0)</f>
        <v>254,039</v>
      </c>
      <c r="M3227" t="str">
        <f>FIXED(Tabla1[[#This Row],[TASA EXE.]],0)</f>
        <v>0</v>
      </c>
      <c r="N3227" t="str">
        <f>FIXED(Tabla1[[#This Row],[IVA]],0)</f>
        <v>0</v>
      </c>
      <c r="O3227" t="str">
        <f>FIXED(Tabla1[[#This Row],[ISR RET]],0)</f>
        <v>0</v>
      </c>
      <c r="P3227" t="str">
        <f>FIXED(Tabla1[[#This Row],[IVA RET]],0)</f>
        <v>0</v>
      </c>
      <c r="R3227" s="35">
        <f>Tabla1[[#This Row],[TASA 16]]*16%</f>
        <v>0</v>
      </c>
    </row>
    <row r="3228" spans="2:18" x14ac:dyDescent="0.25">
      <c r="B3228" t="str">
        <f>'[1]210 Y RFC'!A3228</f>
        <v>ECI160108FX8</v>
      </c>
      <c r="C3228" t="str">
        <f>'[1]210 Y RFC'!B3228</f>
        <v>210-3225</v>
      </c>
      <c r="D3228" t="str">
        <f>'[1]210 Y RFC'!C3228</f>
        <v>EMBUTIDOS LA CHICHARRONERA</v>
      </c>
      <c r="E3228" s="28">
        <f>SUMIFS(Tabla16[TASA 16],Tabla16[NUM],Tabla1[[#This Row],[CODIGO]])</f>
        <v>0</v>
      </c>
      <c r="F3228" s="28">
        <f>SUMIFS(Tabla16[TASA 0%],Tabla16[NUM],Tabla1[[#This Row],[CODIGO]])</f>
        <v>0</v>
      </c>
      <c r="G3228" s="28">
        <f>SUMIFS(Tabla16[[EXENTO ]],Tabla16[NUM],Tabla1[[#This Row],[CODIGO]])</f>
        <v>0</v>
      </c>
      <c r="H3228" s="28">
        <f>SUMIFS(Tabla16[IVA],Tabla16[NUM],Tabla1[[#This Row],[CODIGO]])</f>
        <v>0</v>
      </c>
      <c r="I3228" s="28">
        <f>SUMIFS(Tabla16[ISR RET.],Tabla16[NUM],Tabla1[[#This Row],[CODIGO]])</f>
        <v>0</v>
      </c>
      <c r="J3228" s="28">
        <f>SUMIFS(Tabla16[IVA RET.],Tabla16[NUM],Tabla1[[#This Row],[CODIGO]])</f>
        <v>0</v>
      </c>
      <c r="K3228" t="str">
        <f>FIXED(Tabla1[[#This Row],[TASA 16%]],0)</f>
        <v>0</v>
      </c>
      <c r="L3228" t="str">
        <f>FIXED(Tabla1[[#This Row],[TASA 0%]],0)</f>
        <v>0</v>
      </c>
      <c r="M3228" t="str">
        <f>FIXED(Tabla1[[#This Row],[TASA EXE.]],0)</f>
        <v>0</v>
      </c>
      <c r="N3228" t="str">
        <f>FIXED(Tabla1[[#This Row],[IVA]],0)</f>
        <v>0</v>
      </c>
      <c r="O3228" t="str">
        <f>FIXED(Tabla1[[#This Row],[ISR RET]],0)</f>
        <v>0</v>
      </c>
      <c r="P3228" t="str">
        <f>FIXED(Tabla1[[#This Row],[IVA RET]],0)</f>
        <v>0</v>
      </c>
      <c r="R3228" s="35">
        <f>Tabla1[[#This Row],[TASA 16]]*16%</f>
        <v>0</v>
      </c>
    </row>
    <row r="3229" spans="2:18" x14ac:dyDescent="0.25">
      <c r="B3229" t="str">
        <f>'[1]210 Y RFC'!A3229</f>
        <v>MLE231013D43</v>
      </c>
      <c r="C3229" t="str">
        <f>'[1]210 Y RFC'!B3229</f>
        <v>210-3226</v>
      </c>
      <c r="D3229" t="str">
        <f>'[1]210 Y RFC'!C3229</f>
        <v>MEDICINA Y LOGISTICA ESTRUCTURAL</v>
      </c>
      <c r="E3229" s="28">
        <f>SUMIFS(Tabla16[TASA 16],Tabla16[NUM],Tabla1[[#This Row],[CODIGO]])</f>
        <v>0</v>
      </c>
      <c r="F3229" s="28">
        <f>SUMIFS(Tabla16[TASA 0%],Tabla16[NUM],Tabla1[[#This Row],[CODIGO]])</f>
        <v>33500</v>
      </c>
      <c r="G3229" s="28">
        <f>SUMIFS(Tabla16[[EXENTO ]],Tabla16[NUM],Tabla1[[#This Row],[CODIGO]])</f>
        <v>0</v>
      </c>
      <c r="H3229" s="28">
        <f>SUMIFS(Tabla16[IVA],Tabla16[NUM],Tabla1[[#This Row],[CODIGO]])</f>
        <v>0</v>
      </c>
      <c r="I3229" s="28">
        <f>SUMIFS(Tabla16[ISR RET.],Tabla16[NUM],Tabla1[[#This Row],[CODIGO]])</f>
        <v>0</v>
      </c>
      <c r="J3229" s="28">
        <f>SUMIFS(Tabla16[IVA RET.],Tabla16[NUM],Tabla1[[#This Row],[CODIGO]])</f>
        <v>0</v>
      </c>
      <c r="K3229" t="str">
        <f>FIXED(Tabla1[[#This Row],[TASA 16%]],0)</f>
        <v>0</v>
      </c>
      <c r="L3229" t="str">
        <f>FIXED(Tabla1[[#This Row],[TASA 0%]],0)</f>
        <v>33,500</v>
      </c>
      <c r="M3229" t="str">
        <f>FIXED(Tabla1[[#This Row],[TASA EXE.]],0)</f>
        <v>0</v>
      </c>
      <c r="N3229" t="str">
        <f>FIXED(Tabla1[[#This Row],[IVA]],0)</f>
        <v>0</v>
      </c>
      <c r="O3229" t="str">
        <f>FIXED(Tabla1[[#This Row],[ISR RET]],0)</f>
        <v>0</v>
      </c>
      <c r="P3229" t="str">
        <f>FIXED(Tabla1[[#This Row],[IVA RET]],0)</f>
        <v>0</v>
      </c>
      <c r="R3229" s="35">
        <f>Tabla1[[#This Row],[TASA 16]]*16%</f>
        <v>0</v>
      </c>
    </row>
    <row r="3230" spans="2:18" x14ac:dyDescent="0.25">
      <c r="B3230" t="str">
        <f>'[1]210 Y RFC'!A3230</f>
        <v>LETA820526BW0</v>
      </c>
      <c r="C3230" t="str">
        <f>'[1]210 Y RFC'!B3230</f>
        <v>210-3227</v>
      </c>
      <c r="D3230" t="str">
        <f>'[1]210 Y RFC'!C3230</f>
        <v>LEOS DE LA TORRE ALVARO</v>
      </c>
      <c r="E3230" s="28">
        <f>SUMIFS(Tabla16[TASA 16],Tabla16[NUM],Tabla1[[#This Row],[CODIGO]])</f>
        <v>0</v>
      </c>
      <c r="F3230" s="28">
        <f>SUMIFS(Tabla16[TASA 0%],Tabla16[NUM],Tabla1[[#This Row],[CODIGO]])</f>
        <v>0</v>
      </c>
      <c r="G3230" s="28">
        <f>SUMIFS(Tabla16[[EXENTO ]],Tabla16[NUM],Tabla1[[#This Row],[CODIGO]])</f>
        <v>0</v>
      </c>
      <c r="H3230" s="28">
        <f>SUMIFS(Tabla16[IVA],Tabla16[NUM],Tabla1[[#This Row],[CODIGO]])</f>
        <v>0</v>
      </c>
      <c r="I3230" s="28">
        <f>SUMIFS(Tabla16[ISR RET.],Tabla16[NUM],Tabla1[[#This Row],[CODIGO]])</f>
        <v>0</v>
      </c>
      <c r="J3230" s="28">
        <f>SUMIFS(Tabla16[IVA RET.],Tabla16[NUM],Tabla1[[#This Row],[CODIGO]])</f>
        <v>0</v>
      </c>
      <c r="K3230" t="str">
        <f>FIXED(Tabla1[[#This Row],[TASA 16%]],0)</f>
        <v>0</v>
      </c>
      <c r="L3230" t="str">
        <f>FIXED(Tabla1[[#This Row],[TASA 0%]],0)</f>
        <v>0</v>
      </c>
      <c r="M3230" t="str">
        <f>FIXED(Tabla1[[#This Row],[TASA EXE.]],0)</f>
        <v>0</v>
      </c>
      <c r="N3230" t="str">
        <f>FIXED(Tabla1[[#This Row],[IVA]],0)</f>
        <v>0</v>
      </c>
      <c r="O3230" t="str">
        <f>FIXED(Tabla1[[#This Row],[ISR RET]],0)</f>
        <v>0</v>
      </c>
      <c r="P3230" t="str">
        <f>FIXED(Tabla1[[#This Row],[IVA RET]],0)</f>
        <v>0</v>
      </c>
      <c r="R3230" s="35">
        <f>Tabla1[[#This Row],[TASA 16]]*16%</f>
        <v>0</v>
      </c>
    </row>
    <row r="3231" spans="2:18" x14ac:dyDescent="0.25">
      <c r="B3231" t="str">
        <f>'[1]210 Y RFC'!A3231</f>
        <v>XME9308041Z9</v>
      </c>
      <c r="C3231" t="str">
        <f>'[1]210 Y RFC'!B3231</f>
        <v>210-3228</v>
      </c>
      <c r="D3231" t="str">
        <f>'[1]210 Y RFC'!C3231</f>
        <v>LITECRETE SA DE CV</v>
      </c>
      <c r="E3231" s="28">
        <f>SUMIFS(Tabla16[TASA 16],Tabla16[NUM],Tabla1[[#This Row],[CODIGO]])</f>
        <v>196039.0625</v>
      </c>
      <c r="F3231" s="28">
        <f>SUMIFS(Tabla16[TASA 0%],Tabla16[NUM],Tabla1[[#This Row],[CODIGO]])</f>
        <v>2.749999999650754E-2</v>
      </c>
      <c r="G3231" s="28">
        <f>SUMIFS(Tabla16[[EXENTO ]],Tabla16[NUM],Tabla1[[#This Row],[CODIGO]])</f>
        <v>0</v>
      </c>
      <c r="H3231" s="28">
        <f>SUMIFS(Tabla16[IVA],Tabla16[NUM],Tabla1[[#This Row],[CODIGO]])</f>
        <v>31366.25</v>
      </c>
      <c r="I3231" s="28">
        <f>SUMIFS(Tabla16[ISR RET.],Tabla16[NUM],Tabla1[[#This Row],[CODIGO]])</f>
        <v>0</v>
      </c>
      <c r="J3231" s="28">
        <f>SUMIFS(Tabla16[IVA RET.],Tabla16[NUM],Tabla1[[#This Row],[CODIGO]])</f>
        <v>0</v>
      </c>
      <c r="K3231" t="str">
        <f>FIXED(Tabla1[[#This Row],[TASA 16%]],0)</f>
        <v>196,039</v>
      </c>
      <c r="L3231" t="str">
        <f>FIXED(Tabla1[[#This Row],[TASA 0%]],0)</f>
        <v>0</v>
      </c>
      <c r="M3231" t="str">
        <f>FIXED(Tabla1[[#This Row],[TASA EXE.]],0)</f>
        <v>0</v>
      </c>
      <c r="N3231" t="str">
        <f>FIXED(Tabla1[[#This Row],[IVA]],0)</f>
        <v>31,366</v>
      </c>
      <c r="O3231" t="str">
        <f>FIXED(Tabla1[[#This Row],[ISR RET]],0)</f>
        <v>0</v>
      </c>
      <c r="P3231" t="str">
        <f>FIXED(Tabla1[[#This Row],[IVA RET]],0)</f>
        <v>0</v>
      </c>
      <c r="R3231" s="35">
        <f>Tabla1[[#This Row],[TASA 16]]*16%</f>
        <v>31366.240000000002</v>
      </c>
    </row>
    <row r="3232" spans="2:18" x14ac:dyDescent="0.25">
      <c r="B3232" t="str">
        <f>'[1]210 Y RFC'!A3232</f>
        <v>CACJ710904EB0</v>
      </c>
      <c r="C3232" t="str">
        <f>'[1]210 Y RFC'!B3232</f>
        <v>210-3229</v>
      </c>
      <c r="D3232" t="str">
        <f>'[1]210 Y RFC'!C3232</f>
        <v>CASTAÑEDA CORTES JOSE DE JESUS</v>
      </c>
      <c r="E3232" s="28">
        <f>SUMIFS(Tabla16[TASA 16],Tabla16[NUM],Tabla1[[#This Row],[CODIGO]])</f>
        <v>0</v>
      </c>
      <c r="F3232" s="28">
        <f>SUMIFS(Tabla16[TASA 0%],Tabla16[NUM],Tabla1[[#This Row],[CODIGO]])</f>
        <v>0</v>
      </c>
      <c r="G3232" s="28">
        <f>SUMIFS(Tabla16[[EXENTO ]],Tabla16[NUM],Tabla1[[#This Row],[CODIGO]])</f>
        <v>0</v>
      </c>
      <c r="H3232" s="28">
        <f>SUMIFS(Tabla16[IVA],Tabla16[NUM],Tabla1[[#This Row],[CODIGO]])</f>
        <v>0</v>
      </c>
      <c r="I3232" s="28">
        <f>SUMIFS(Tabla16[ISR RET.],Tabla16[NUM],Tabla1[[#This Row],[CODIGO]])</f>
        <v>0</v>
      </c>
      <c r="J3232" s="28">
        <f>SUMIFS(Tabla16[IVA RET.],Tabla16[NUM],Tabla1[[#This Row],[CODIGO]])</f>
        <v>0</v>
      </c>
      <c r="K3232" t="str">
        <f>FIXED(Tabla1[[#This Row],[TASA 16%]],0)</f>
        <v>0</v>
      </c>
      <c r="L3232" t="str">
        <f>FIXED(Tabla1[[#This Row],[TASA 0%]],0)</f>
        <v>0</v>
      </c>
      <c r="M3232" t="str">
        <f>FIXED(Tabla1[[#This Row],[TASA EXE.]],0)</f>
        <v>0</v>
      </c>
      <c r="N3232" t="str">
        <f>FIXED(Tabla1[[#This Row],[IVA]],0)</f>
        <v>0</v>
      </c>
      <c r="O3232" t="str">
        <f>FIXED(Tabla1[[#This Row],[ISR RET]],0)</f>
        <v>0</v>
      </c>
      <c r="P3232" t="str">
        <f>FIXED(Tabla1[[#This Row],[IVA RET]],0)</f>
        <v>0</v>
      </c>
      <c r="R3232" s="35">
        <f>Tabla1[[#This Row],[TASA 16]]*16%</f>
        <v>0</v>
      </c>
    </row>
    <row r="3233" spans="2:18" x14ac:dyDescent="0.25">
      <c r="B3233" t="str">
        <f>'[1]210 Y RFC'!A3233</f>
        <v>VEHJ8407063W4</v>
      </c>
      <c r="C3233" t="str">
        <f>'[1]210 Y RFC'!B3233</f>
        <v>210-3230</v>
      </c>
      <c r="D3233" t="str">
        <f>'[1]210 Y RFC'!C3233</f>
        <v>VERA HERNANDEZ JACOB</v>
      </c>
      <c r="E3233" s="28">
        <f>SUMIFS(Tabla16[TASA 16],Tabla16[NUM],Tabla1[[#This Row],[CODIGO]])</f>
        <v>5200</v>
      </c>
      <c r="F3233" s="28">
        <f>SUMIFS(Tabla16[TASA 0%],Tabla16[NUM],Tabla1[[#This Row],[CODIGO]])</f>
        <v>0</v>
      </c>
      <c r="G3233" s="28">
        <f>SUMIFS(Tabla16[[EXENTO ]],Tabla16[NUM],Tabla1[[#This Row],[CODIGO]])</f>
        <v>0</v>
      </c>
      <c r="H3233" s="28">
        <f>SUMIFS(Tabla16[IVA],Tabla16[NUM],Tabla1[[#This Row],[CODIGO]])</f>
        <v>832</v>
      </c>
      <c r="I3233" s="28">
        <f>SUMIFS(Tabla16[ISR RET.],Tabla16[NUM],Tabla1[[#This Row],[CODIGO]])</f>
        <v>-65</v>
      </c>
      <c r="J3233" s="28">
        <f>SUMIFS(Tabla16[IVA RET.],Tabla16[NUM],Tabla1[[#This Row],[CODIGO]])</f>
        <v>0</v>
      </c>
      <c r="K3233" t="str">
        <f>FIXED(Tabla1[[#This Row],[TASA 16%]],0)</f>
        <v>5,200</v>
      </c>
      <c r="L3233" t="str">
        <f>FIXED(Tabla1[[#This Row],[TASA 0%]],0)</f>
        <v>0</v>
      </c>
      <c r="M3233" t="str">
        <f>FIXED(Tabla1[[#This Row],[TASA EXE.]],0)</f>
        <v>0</v>
      </c>
      <c r="N3233" t="str">
        <f>FIXED(Tabla1[[#This Row],[IVA]],0)</f>
        <v>832</v>
      </c>
      <c r="O3233" t="str">
        <f>FIXED(Tabla1[[#This Row],[ISR RET]],0)</f>
        <v>-65</v>
      </c>
      <c r="P3233" t="str">
        <f>FIXED(Tabla1[[#This Row],[IVA RET]],0)</f>
        <v>0</v>
      </c>
      <c r="R3233" s="35">
        <f>Tabla1[[#This Row],[TASA 16]]*16%</f>
        <v>832</v>
      </c>
    </row>
    <row r="3234" spans="2:18" x14ac:dyDescent="0.25">
      <c r="B3234" t="str">
        <f>'[1]210 Y RFC'!A3234</f>
        <v>DVI181115112</v>
      </c>
      <c r="C3234" t="str">
        <f>'[1]210 Y RFC'!B3234</f>
        <v>210-3231</v>
      </c>
      <c r="D3234" t="str">
        <f>'[1]210 Y RFC'!C3234</f>
        <v>DISTRIBUCIONES VIMENA S DE RL DE CV</v>
      </c>
      <c r="E3234" s="28">
        <f>SUMIFS(Tabla16[TASA 16],Tabla16[NUM],Tabla1[[#This Row],[CODIGO]])</f>
        <v>0</v>
      </c>
      <c r="F3234" s="28">
        <f>SUMIFS(Tabla16[TASA 0%],Tabla16[NUM],Tabla1[[#This Row],[CODIGO]])</f>
        <v>0</v>
      </c>
      <c r="G3234" s="28">
        <f>SUMIFS(Tabla16[[EXENTO ]],Tabla16[NUM],Tabla1[[#This Row],[CODIGO]])</f>
        <v>0</v>
      </c>
      <c r="H3234" s="28">
        <f>SUMIFS(Tabla16[IVA],Tabla16[NUM],Tabla1[[#This Row],[CODIGO]])</f>
        <v>0</v>
      </c>
      <c r="I3234" s="28">
        <f>SUMIFS(Tabla16[ISR RET.],Tabla16[NUM],Tabla1[[#This Row],[CODIGO]])</f>
        <v>0</v>
      </c>
      <c r="J3234" s="28">
        <f>SUMIFS(Tabla16[IVA RET.],Tabla16[NUM],Tabla1[[#This Row],[CODIGO]])</f>
        <v>0</v>
      </c>
      <c r="K3234" t="str">
        <f>FIXED(Tabla1[[#This Row],[TASA 16%]],0)</f>
        <v>0</v>
      </c>
      <c r="L3234" t="str">
        <f>FIXED(Tabla1[[#This Row],[TASA 0%]],0)</f>
        <v>0</v>
      </c>
      <c r="M3234" t="str">
        <f>FIXED(Tabla1[[#This Row],[TASA EXE.]],0)</f>
        <v>0</v>
      </c>
      <c r="N3234" t="str">
        <f>FIXED(Tabla1[[#This Row],[IVA]],0)</f>
        <v>0</v>
      </c>
      <c r="O3234" t="str">
        <f>FIXED(Tabla1[[#This Row],[ISR RET]],0)</f>
        <v>0</v>
      </c>
      <c r="P3234" t="str">
        <f>FIXED(Tabla1[[#This Row],[IVA RET]],0)</f>
        <v>0</v>
      </c>
      <c r="R3234" s="35">
        <f>Tabla1[[#This Row],[TASA 16]]*16%</f>
        <v>0</v>
      </c>
    </row>
    <row r="3235" spans="2:18" x14ac:dyDescent="0.25">
      <c r="B3235" t="str">
        <f>'[1]210 Y RFC'!A3235</f>
        <v>FATF971205PM7</v>
      </c>
      <c r="C3235" t="str">
        <f>'[1]210 Y RFC'!B3235</f>
        <v>210-3232</v>
      </c>
      <c r="D3235" t="str">
        <f>'[1]210 Y RFC'!C3235</f>
        <v>FRANCO TOSTADO FRANCISCO JAVIER</v>
      </c>
      <c r="E3235" s="28">
        <f>SUMIFS(Tabla16[TASA 16],Tabla16[NUM],Tabla1[[#This Row],[CODIGO]])</f>
        <v>0</v>
      </c>
      <c r="F3235" s="28">
        <f>SUMIFS(Tabla16[TASA 0%],Tabla16[NUM],Tabla1[[#This Row],[CODIGO]])</f>
        <v>0</v>
      </c>
      <c r="G3235" s="28">
        <f>SUMIFS(Tabla16[[EXENTO ]],Tabla16[NUM],Tabla1[[#This Row],[CODIGO]])</f>
        <v>0</v>
      </c>
      <c r="H3235" s="28">
        <f>SUMIFS(Tabla16[IVA],Tabla16[NUM],Tabla1[[#This Row],[CODIGO]])</f>
        <v>0</v>
      </c>
      <c r="I3235" s="28">
        <f>SUMIFS(Tabla16[ISR RET.],Tabla16[NUM],Tabla1[[#This Row],[CODIGO]])</f>
        <v>0</v>
      </c>
      <c r="J3235" s="28">
        <f>SUMIFS(Tabla16[IVA RET.],Tabla16[NUM],Tabla1[[#This Row],[CODIGO]])</f>
        <v>0</v>
      </c>
      <c r="K3235" t="str">
        <f>FIXED(Tabla1[[#This Row],[TASA 16%]],0)</f>
        <v>0</v>
      </c>
      <c r="L3235" t="str">
        <f>FIXED(Tabla1[[#This Row],[TASA 0%]],0)</f>
        <v>0</v>
      </c>
      <c r="M3235" t="str">
        <f>FIXED(Tabla1[[#This Row],[TASA EXE.]],0)</f>
        <v>0</v>
      </c>
      <c r="N3235" t="str">
        <f>FIXED(Tabla1[[#This Row],[IVA]],0)</f>
        <v>0</v>
      </c>
      <c r="O3235" t="str">
        <f>FIXED(Tabla1[[#This Row],[ISR RET]],0)</f>
        <v>0</v>
      </c>
      <c r="P3235" t="str">
        <f>FIXED(Tabla1[[#This Row],[IVA RET]],0)</f>
        <v>0</v>
      </c>
      <c r="R3235" s="35">
        <f>Tabla1[[#This Row],[TASA 16]]*16%</f>
        <v>0</v>
      </c>
    </row>
    <row r="3236" spans="2:18" x14ac:dyDescent="0.25">
      <c r="B3236" t="str">
        <f>'[1]210 Y RFC'!A3236</f>
        <v>OMU180831745</v>
      </c>
      <c r="C3236" t="str">
        <f>'[1]210 Y RFC'!B3236</f>
        <v>210-3233</v>
      </c>
      <c r="D3236" t="str">
        <f>'[1]210 Y RFC'!C3236</f>
        <v>OPERADORA MUNIER SA DE CV</v>
      </c>
      <c r="E3236" s="28">
        <f>SUMIFS(Tabla16[TASA 16],Tabla16[NUM],Tabla1[[#This Row],[CODIGO]])</f>
        <v>1446946.125</v>
      </c>
      <c r="F3236" s="28">
        <f>SUMIFS(Tabla16[TASA 0%],Tabla16[NUM],Tabla1[[#This Row],[CODIGO]])</f>
        <v>3.4999999956198735E-2</v>
      </c>
      <c r="G3236" s="28">
        <f>SUMIFS(Tabla16[[EXENTO ]],Tabla16[NUM],Tabla1[[#This Row],[CODIGO]])</f>
        <v>0</v>
      </c>
      <c r="H3236" s="28">
        <f>SUMIFS(Tabla16[IVA],Tabla16[NUM],Tabla1[[#This Row],[CODIGO]])</f>
        <v>231511.37999999998</v>
      </c>
      <c r="I3236" s="28">
        <f>SUMIFS(Tabla16[ISR RET.],Tabla16[NUM],Tabla1[[#This Row],[CODIGO]])</f>
        <v>0</v>
      </c>
      <c r="J3236" s="28">
        <f>SUMIFS(Tabla16[IVA RET.],Tabla16[NUM],Tabla1[[#This Row],[CODIGO]])</f>
        <v>0</v>
      </c>
      <c r="K3236" t="str">
        <f>FIXED(Tabla1[[#This Row],[TASA 16%]],0)</f>
        <v>1,446,946</v>
      </c>
      <c r="L3236" t="str">
        <f>FIXED(Tabla1[[#This Row],[TASA 0%]],0)</f>
        <v>0</v>
      </c>
      <c r="M3236" t="str">
        <f>FIXED(Tabla1[[#This Row],[TASA EXE.]],0)</f>
        <v>0</v>
      </c>
      <c r="N3236" t="str">
        <f>FIXED(Tabla1[[#This Row],[IVA]],0)</f>
        <v>231,511</v>
      </c>
      <c r="O3236" t="str">
        <f>FIXED(Tabla1[[#This Row],[ISR RET]],0)</f>
        <v>0</v>
      </c>
      <c r="P3236" t="str">
        <f>FIXED(Tabla1[[#This Row],[IVA RET]],0)</f>
        <v>0</v>
      </c>
      <c r="R3236" s="35">
        <f>Tabla1[[#This Row],[TASA 16]]*16%</f>
        <v>231511.36000000002</v>
      </c>
    </row>
    <row r="3237" spans="2:18" x14ac:dyDescent="0.25">
      <c r="B3237" t="str">
        <f>'[1]210 Y RFC'!A3237</f>
        <v>VAGM7712213H6</v>
      </c>
      <c r="C3237" t="str">
        <f>'[1]210 Y RFC'!B3237</f>
        <v>210-3234</v>
      </c>
      <c r="D3237" t="str">
        <f>'[1]210 Y RFC'!C3237</f>
        <v>VAZQUEZ GONZALEZ MARIO</v>
      </c>
      <c r="E3237" s="28">
        <f>SUMIFS(Tabla16[TASA 16],Tabla16[NUM],Tabla1[[#This Row],[CODIGO]])</f>
        <v>0</v>
      </c>
      <c r="F3237" s="28">
        <f>SUMIFS(Tabla16[TASA 0%],Tabla16[NUM],Tabla1[[#This Row],[CODIGO]])</f>
        <v>0</v>
      </c>
      <c r="G3237" s="28">
        <f>SUMIFS(Tabla16[[EXENTO ]],Tabla16[NUM],Tabla1[[#This Row],[CODIGO]])</f>
        <v>0</v>
      </c>
      <c r="H3237" s="28">
        <f>SUMIFS(Tabla16[IVA],Tabla16[NUM],Tabla1[[#This Row],[CODIGO]])</f>
        <v>0</v>
      </c>
      <c r="I3237" s="28">
        <f>SUMIFS(Tabla16[ISR RET.],Tabla16[NUM],Tabla1[[#This Row],[CODIGO]])</f>
        <v>0</v>
      </c>
      <c r="J3237" s="28">
        <f>SUMIFS(Tabla16[IVA RET.],Tabla16[NUM],Tabla1[[#This Row],[CODIGO]])</f>
        <v>0</v>
      </c>
      <c r="K3237" t="str">
        <f>FIXED(Tabla1[[#This Row],[TASA 16%]],0)</f>
        <v>0</v>
      </c>
      <c r="L3237" t="str">
        <f>FIXED(Tabla1[[#This Row],[TASA 0%]],0)</f>
        <v>0</v>
      </c>
      <c r="M3237" t="str">
        <f>FIXED(Tabla1[[#This Row],[TASA EXE.]],0)</f>
        <v>0</v>
      </c>
      <c r="N3237" t="str">
        <f>FIXED(Tabla1[[#This Row],[IVA]],0)</f>
        <v>0</v>
      </c>
      <c r="O3237" t="str">
        <f>FIXED(Tabla1[[#This Row],[ISR RET]],0)</f>
        <v>0</v>
      </c>
      <c r="P3237" t="str">
        <f>FIXED(Tabla1[[#This Row],[IVA RET]],0)</f>
        <v>0</v>
      </c>
      <c r="R3237" s="35">
        <f>Tabla1[[#This Row],[TASA 16]]*16%</f>
        <v>0</v>
      </c>
    </row>
    <row r="3238" spans="2:18" x14ac:dyDescent="0.25">
      <c r="B3238" t="str">
        <f>'[1]210 Y RFC'!A3238</f>
        <v>ZAMA960320FCA</v>
      </c>
      <c r="C3238" t="str">
        <f>'[1]210 Y RFC'!B3238</f>
        <v>210-3235</v>
      </c>
      <c r="D3238" t="str">
        <f>'[1]210 Y RFC'!C3238</f>
        <v>ZAMORA MUÑOZ ADRIAN</v>
      </c>
      <c r="E3238" s="28">
        <f>SUMIFS(Tabla16[TASA 16],Tabla16[NUM],Tabla1[[#This Row],[CODIGO]])</f>
        <v>8600</v>
      </c>
      <c r="F3238" s="28">
        <f>SUMIFS(Tabla16[TASA 0%],Tabla16[NUM],Tabla1[[#This Row],[CODIGO]])</f>
        <v>0</v>
      </c>
      <c r="G3238" s="28">
        <f>SUMIFS(Tabla16[[EXENTO ]],Tabla16[NUM],Tabla1[[#This Row],[CODIGO]])</f>
        <v>0</v>
      </c>
      <c r="H3238" s="28">
        <f>SUMIFS(Tabla16[IVA],Tabla16[NUM],Tabla1[[#This Row],[CODIGO]])</f>
        <v>1376</v>
      </c>
      <c r="I3238" s="28">
        <f>SUMIFS(Tabla16[ISR RET.],Tabla16[NUM],Tabla1[[#This Row],[CODIGO]])</f>
        <v>0</v>
      </c>
      <c r="J3238" s="28">
        <f>SUMIFS(Tabla16[IVA RET.],Tabla16[NUM],Tabla1[[#This Row],[CODIGO]])</f>
        <v>0</v>
      </c>
      <c r="K3238" t="str">
        <f>FIXED(Tabla1[[#This Row],[TASA 16%]],0)</f>
        <v>8,600</v>
      </c>
      <c r="L3238" t="str">
        <f>FIXED(Tabla1[[#This Row],[TASA 0%]],0)</f>
        <v>0</v>
      </c>
      <c r="M3238" t="str">
        <f>FIXED(Tabla1[[#This Row],[TASA EXE.]],0)</f>
        <v>0</v>
      </c>
      <c r="N3238" t="str">
        <f>FIXED(Tabla1[[#This Row],[IVA]],0)</f>
        <v>1,376</v>
      </c>
      <c r="O3238" t="str">
        <f>FIXED(Tabla1[[#This Row],[ISR RET]],0)</f>
        <v>0</v>
      </c>
      <c r="P3238" t="str">
        <f>FIXED(Tabla1[[#This Row],[IVA RET]],0)</f>
        <v>0</v>
      </c>
      <c r="R3238" s="35">
        <f>Tabla1[[#This Row],[TASA 16]]*16%</f>
        <v>1376</v>
      </c>
    </row>
    <row r="3239" spans="2:18" x14ac:dyDescent="0.25">
      <c r="B3239" t="str">
        <f>'[1]210 Y RFC'!A3239</f>
        <v>ROGR7001114W0</v>
      </c>
      <c r="C3239" t="str">
        <f>'[1]210 Y RFC'!B3239</f>
        <v>210-3236</v>
      </c>
      <c r="D3239" t="str">
        <f>'[1]210 Y RFC'!C3239</f>
        <v>RODRIGUEZ GARCIA ROSA MARIA</v>
      </c>
      <c r="E3239" s="28">
        <f>SUMIFS(Tabla16[TASA 16],Tabla16[NUM],Tabla1[[#This Row],[CODIGO]])</f>
        <v>0</v>
      </c>
      <c r="F3239" s="28">
        <f>SUMIFS(Tabla16[TASA 0%],Tabla16[NUM],Tabla1[[#This Row],[CODIGO]])</f>
        <v>0</v>
      </c>
      <c r="G3239" s="28">
        <f>SUMIFS(Tabla16[[EXENTO ]],Tabla16[NUM],Tabla1[[#This Row],[CODIGO]])</f>
        <v>0</v>
      </c>
      <c r="H3239" s="28">
        <f>SUMIFS(Tabla16[IVA],Tabla16[NUM],Tabla1[[#This Row],[CODIGO]])</f>
        <v>0</v>
      </c>
      <c r="I3239" s="28">
        <f>SUMIFS(Tabla16[ISR RET.],Tabla16[NUM],Tabla1[[#This Row],[CODIGO]])</f>
        <v>0</v>
      </c>
      <c r="J3239" s="28">
        <f>SUMIFS(Tabla16[IVA RET.],Tabla16[NUM],Tabla1[[#This Row],[CODIGO]])</f>
        <v>0</v>
      </c>
      <c r="K3239" t="str">
        <f>FIXED(Tabla1[[#This Row],[TASA 16%]],0)</f>
        <v>0</v>
      </c>
      <c r="L3239" t="str">
        <f>FIXED(Tabla1[[#This Row],[TASA 0%]],0)</f>
        <v>0</v>
      </c>
      <c r="M3239" t="str">
        <f>FIXED(Tabla1[[#This Row],[TASA EXE.]],0)</f>
        <v>0</v>
      </c>
      <c r="N3239" t="str">
        <f>FIXED(Tabla1[[#This Row],[IVA]],0)</f>
        <v>0</v>
      </c>
      <c r="O3239" t="str">
        <f>FIXED(Tabla1[[#This Row],[ISR RET]],0)</f>
        <v>0</v>
      </c>
      <c r="P3239" t="str">
        <f>FIXED(Tabla1[[#This Row],[IVA RET]],0)</f>
        <v>0</v>
      </c>
      <c r="R3239" s="35">
        <f>Tabla1[[#This Row],[TASA 16]]*16%</f>
        <v>0</v>
      </c>
    </row>
    <row r="3240" spans="2:18" x14ac:dyDescent="0.25">
      <c r="B3240" t="str">
        <f>'[1]210 Y RFC'!A3240</f>
        <v>CLE190701P68</v>
      </c>
      <c r="C3240" t="str">
        <f>'[1]210 Y RFC'!B3240</f>
        <v>210-3237</v>
      </c>
      <c r="D3240" t="str">
        <f>'[1]210 Y RFC'!C3240</f>
        <v>COMERCIALIZADORA LEBAR SA DE CV</v>
      </c>
      <c r="E3240" s="28">
        <f>SUMIFS(Tabla16[TASA 16],Tabla16[NUM],Tabla1[[#This Row],[CODIGO]])</f>
        <v>0</v>
      </c>
      <c r="F3240" s="28">
        <f>SUMIFS(Tabla16[TASA 0%],Tabla16[NUM],Tabla1[[#This Row],[CODIGO]])</f>
        <v>0</v>
      </c>
      <c r="G3240" s="28">
        <f>SUMIFS(Tabla16[[EXENTO ]],Tabla16[NUM],Tabla1[[#This Row],[CODIGO]])</f>
        <v>0</v>
      </c>
      <c r="H3240" s="28">
        <f>SUMIFS(Tabla16[IVA],Tabla16[NUM],Tabla1[[#This Row],[CODIGO]])</f>
        <v>0</v>
      </c>
      <c r="I3240" s="28">
        <f>SUMIFS(Tabla16[ISR RET.],Tabla16[NUM],Tabla1[[#This Row],[CODIGO]])</f>
        <v>0</v>
      </c>
      <c r="J3240" s="28">
        <f>SUMIFS(Tabla16[IVA RET.],Tabla16[NUM],Tabla1[[#This Row],[CODIGO]])</f>
        <v>0</v>
      </c>
      <c r="K3240" t="str">
        <f>FIXED(Tabla1[[#This Row],[TASA 16%]],0)</f>
        <v>0</v>
      </c>
      <c r="L3240" t="str">
        <f>FIXED(Tabla1[[#This Row],[TASA 0%]],0)</f>
        <v>0</v>
      </c>
      <c r="M3240" t="str">
        <f>FIXED(Tabla1[[#This Row],[TASA EXE.]],0)</f>
        <v>0</v>
      </c>
      <c r="N3240" t="str">
        <f>FIXED(Tabla1[[#This Row],[IVA]],0)</f>
        <v>0</v>
      </c>
      <c r="O3240" t="str">
        <f>FIXED(Tabla1[[#This Row],[ISR RET]],0)</f>
        <v>0</v>
      </c>
      <c r="P3240" t="str">
        <f>FIXED(Tabla1[[#This Row],[IVA RET]],0)</f>
        <v>0</v>
      </c>
      <c r="R3240" s="35">
        <f>Tabla1[[#This Row],[TASA 16]]*16%</f>
        <v>0</v>
      </c>
    </row>
    <row r="3241" spans="2:18" x14ac:dyDescent="0.25">
      <c r="B3241" t="str">
        <f>'[1]210 Y RFC'!A3241</f>
        <v>DUR2301268W0</v>
      </c>
      <c r="C3241" t="str">
        <f>'[1]210 Y RFC'!B3241</f>
        <v>210-3238</v>
      </c>
      <c r="D3241" t="str">
        <f>'[1]210 Y RFC'!C3241</f>
        <v>DISTRIBUIDORA URQUI SA DE CV</v>
      </c>
      <c r="E3241" s="28">
        <f>SUMIFS(Tabla16[TASA 16],Tabla16[NUM],Tabla1[[#This Row],[CODIGO]])</f>
        <v>0</v>
      </c>
      <c r="F3241" s="28">
        <f>SUMIFS(Tabla16[TASA 0%],Tabla16[NUM],Tabla1[[#This Row],[CODIGO]])</f>
        <v>0</v>
      </c>
      <c r="G3241" s="28">
        <f>SUMIFS(Tabla16[[EXENTO ]],Tabla16[NUM],Tabla1[[#This Row],[CODIGO]])</f>
        <v>0</v>
      </c>
      <c r="H3241" s="28">
        <f>SUMIFS(Tabla16[IVA],Tabla16[NUM],Tabla1[[#This Row],[CODIGO]])</f>
        <v>0</v>
      </c>
      <c r="I3241" s="28">
        <f>SUMIFS(Tabla16[ISR RET.],Tabla16[NUM],Tabla1[[#This Row],[CODIGO]])</f>
        <v>0</v>
      </c>
      <c r="J3241" s="28">
        <f>SUMIFS(Tabla16[IVA RET.],Tabla16[NUM],Tabla1[[#This Row],[CODIGO]])</f>
        <v>0</v>
      </c>
      <c r="K3241" t="str">
        <f>FIXED(Tabla1[[#This Row],[TASA 16%]],0)</f>
        <v>0</v>
      </c>
      <c r="L3241" t="str">
        <f>FIXED(Tabla1[[#This Row],[TASA 0%]],0)</f>
        <v>0</v>
      </c>
      <c r="M3241" t="str">
        <f>FIXED(Tabla1[[#This Row],[TASA EXE.]],0)</f>
        <v>0</v>
      </c>
      <c r="N3241" t="str">
        <f>FIXED(Tabla1[[#This Row],[IVA]],0)</f>
        <v>0</v>
      </c>
      <c r="O3241" t="str">
        <f>FIXED(Tabla1[[#This Row],[ISR RET]],0)</f>
        <v>0</v>
      </c>
      <c r="P3241" t="str">
        <f>FIXED(Tabla1[[#This Row],[IVA RET]],0)</f>
        <v>0</v>
      </c>
      <c r="R3241" s="35">
        <f>Tabla1[[#This Row],[TASA 16]]*16%</f>
        <v>0</v>
      </c>
    </row>
    <row r="3242" spans="2:18" x14ac:dyDescent="0.25">
      <c r="B3242" t="str">
        <f>'[1]210 Y RFC'!A3242</f>
        <v>ZEDJ810910EC3</v>
      </c>
      <c r="C3242" t="str">
        <f>'[1]210 Y RFC'!B3242</f>
        <v>210-3239</v>
      </c>
      <c r="D3242" t="str">
        <f>'[1]210 Y RFC'!C3242</f>
        <v>ZEPEDA DELGADILLO JUAN FERNANDO</v>
      </c>
      <c r="E3242" s="28">
        <f>SUMIFS(Tabla16[TASA 16],Tabla16[NUM],Tabla1[[#This Row],[CODIGO]])</f>
        <v>108449</v>
      </c>
      <c r="F3242" s="28">
        <f>SUMIFS(Tabla16[TASA 0%],Tabla16[NUM],Tabla1[[#This Row],[CODIGO]])</f>
        <v>0</v>
      </c>
      <c r="G3242" s="28">
        <f>SUMIFS(Tabla16[[EXENTO ]],Tabla16[NUM],Tabla1[[#This Row],[CODIGO]])</f>
        <v>0</v>
      </c>
      <c r="H3242" s="28">
        <f>SUMIFS(Tabla16[IVA],Tabla16[NUM],Tabla1[[#This Row],[CODIGO]])</f>
        <v>17351.84</v>
      </c>
      <c r="I3242" s="28">
        <f>SUMIFS(Tabla16[ISR RET.],Tabla16[NUM],Tabla1[[#This Row],[CODIGO]])</f>
        <v>0</v>
      </c>
      <c r="J3242" s="28">
        <f>SUMIFS(Tabla16[IVA RET.],Tabla16[NUM],Tabla1[[#This Row],[CODIGO]])</f>
        <v>0</v>
      </c>
      <c r="K3242" t="str">
        <f>FIXED(Tabla1[[#This Row],[TASA 16%]],0)</f>
        <v>108,449</v>
      </c>
      <c r="L3242" t="str">
        <f>FIXED(Tabla1[[#This Row],[TASA 0%]],0)</f>
        <v>0</v>
      </c>
      <c r="M3242" t="str">
        <f>FIXED(Tabla1[[#This Row],[TASA EXE.]],0)</f>
        <v>0</v>
      </c>
      <c r="N3242" t="str">
        <f>FIXED(Tabla1[[#This Row],[IVA]],0)</f>
        <v>17,352</v>
      </c>
      <c r="O3242" t="str">
        <f>FIXED(Tabla1[[#This Row],[ISR RET]],0)</f>
        <v>0</v>
      </c>
      <c r="P3242" t="str">
        <f>FIXED(Tabla1[[#This Row],[IVA RET]],0)</f>
        <v>0</v>
      </c>
      <c r="R3242" s="35">
        <f>Tabla1[[#This Row],[TASA 16]]*16%</f>
        <v>17351.84</v>
      </c>
    </row>
    <row r="3243" spans="2:18" x14ac:dyDescent="0.25">
      <c r="B3243" t="str">
        <f>'[1]210 Y RFC'!A3243</f>
        <v>KBS231130HV3</v>
      </c>
      <c r="C3243" t="str">
        <f>'[1]210 Y RFC'!B3243</f>
        <v>210-3240</v>
      </c>
      <c r="D3243" t="str">
        <f>'[1]210 Y RFC'!C3243</f>
        <v>KUKAMONGA BIENESTAR Y SALUD SA DE CV</v>
      </c>
      <c r="E3243" s="28">
        <f>SUMIFS(Tabla16[TASA 16],Tabla16[NUM],Tabla1[[#This Row],[CODIGO]])</f>
        <v>0</v>
      </c>
      <c r="F3243" s="28">
        <f>SUMIFS(Tabla16[TASA 0%],Tabla16[NUM],Tabla1[[#This Row],[CODIGO]])</f>
        <v>0</v>
      </c>
      <c r="G3243" s="28">
        <f>SUMIFS(Tabla16[[EXENTO ]],Tabla16[NUM],Tabla1[[#This Row],[CODIGO]])</f>
        <v>0</v>
      </c>
      <c r="H3243" s="28">
        <f>SUMIFS(Tabla16[IVA],Tabla16[NUM],Tabla1[[#This Row],[CODIGO]])</f>
        <v>0</v>
      </c>
      <c r="I3243" s="28">
        <f>SUMIFS(Tabla16[ISR RET.],Tabla16[NUM],Tabla1[[#This Row],[CODIGO]])</f>
        <v>0</v>
      </c>
      <c r="J3243" s="28">
        <f>SUMIFS(Tabla16[IVA RET.],Tabla16[NUM],Tabla1[[#This Row],[CODIGO]])</f>
        <v>0</v>
      </c>
      <c r="K3243" t="str">
        <f>FIXED(Tabla1[[#This Row],[TASA 16%]],0)</f>
        <v>0</v>
      </c>
      <c r="L3243" t="str">
        <f>FIXED(Tabla1[[#This Row],[TASA 0%]],0)</f>
        <v>0</v>
      </c>
      <c r="M3243" t="str">
        <f>FIXED(Tabla1[[#This Row],[TASA EXE.]],0)</f>
        <v>0</v>
      </c>
      <c r="N3243" t="str">
        <f>FIXED(Tabla1[[#This Row],[IVA]],0)</f>
        <v>0</v>
      </c>
      <c r="O3243" t="str">
        <f>FIXED(Tabla1[[#This Row],[ISR RET]],0)</f>
        <v>0</v>
      </c>
      <c r="P3243" t="str">
        <f>FIXED(Tabla1[[#This Row],[IVA RET]],0)</f>
        <v>0</v>
      </c>
      <c r="R3243" s="35">
        <f>Tabla1[[#This Row],[TASA 16]]*16%</f>
        <v>0</v>
      </c>
    </row>
    <row r="3244" spans="2:18" x14ac:dyDescent="0.25">
      <c r="B3244" t="str">
        <f>'[1]210 Y RFC'!A3244</f>
        <v>BME181001RP6</v>
      </c>
      <c r="C3244" t="str">
        <f>'[1]210 Y RFC'!B3244</f>
        <v>210-3241</v>
      </c>
      <c r="D3244" t="str">
        <f>'[1]210 Y RFC'!C3244</f>
        <v>BON DE MEXICO SA DE CV</v>
      </c>
      <c r="E3244" s="28">
        <f>SUMIFS(Tabla16[TASA 16],Tabla16[NUM],Tabla1[[#This Row],[CODIGO]])</f>
        <v>6407.25</v>
      </c>
      <c r="F3244" s="28">
        <f>SUMIFS(Tabla16[TASA 0%],Tabla16[NUM],Tabla1[[#This Row],[CODIGO]])</f>
        <v>-2.9999999999972715E-2</v>
      </c>
      <c r="G3244" s="28">
        <f>SUMIFS(Tabla16[[EXENTO ]],Tabla16[NUM],Tabla1[[#This Row],[CODIGO]])</f>
        <v>0</v>
      </c>
      <c r="H3244" s="28">
        <f>SUMIFS(Tabla16[IVA],Tabla16[NUM],Tabla1[[#This Row],[CODIGO]])</f>
        <v>1025.1600000000001</v>
      </c>
      <c r="I3244" s="28">
        <f>SUMIFS(Tabla16[ISR RET.],Tabla16[NUM],Tabla1[[#This Row],[CODIGO]])</f>
        <v>0</v>
      </c>
      <c r="J3244" s="28">
        <f>SUMIFS(Tabla16[IVA RET.],Tabla16[NUM],Tabla1[[#This Row],[CODIGO]])</f>
        <v>0</v>
      </c>
      <c r="K3244" t="str">
        <f>FIXED(Tabla1[[#This Row],[TASA 16%]],0)</f>
        <v>6,407</v>
      </c>
      <c r="L3244" t="str">
        <f>FIXED(Tabla1[[#This Row],[TASA 0%]],0)</f>
        <v>0</v>
      </c>
      <c r="M3244" t="str">
        <f>FIXED(Tabla1[[#This Row],[TASA EXE.]],0)</f>
        <v>0</v>
      </c>
      <c r="N3244" t="str">
        <f>FIXED(Tabla1[[#This Row],[IVA]],0)</f>
        <v>1,025</v>
      </c>
      <c r="O3244" t="str">
        <f>FIXED(Tabla1[[#This Row],[ISR RET]],0)</f>
        <v>0</v>
      </c>
      <c r="P3244" t="str">
        <f>FIXED(Tabla1[[#This Row],[IVA RET]],0)</f>
        <v>0</v>
      </c>
      <c r="R3244" s="35">
        <f>Tabla1[[#This Row],[TASA 16]]*16%</f>
        <v>1025.1200000000001</v>
      </c>
    </row>
    <row r="3245" spans="2:18" x14ac:dyDescent="0.25">
      <c r="B3245" t="str">
        <f>'[1]210 Y RFC'!A3245</f>
        <v>GMC1907152R9</v>
      </c>
      <c r="C3245" t="str">
        <f>'[1]210 Y RFC'!B3245</f>
        <v>210-3242</v>
      </c>
      <c r="D3245" t="str">
        <f>'[1]210 Y RFC'!C3245</f>
        <v>GRUPO MUEBLERO CORESA SA DE CV</v>
      </c>
      <c r="E3245" s="28">
        <f>SUMIFS(Tabla16[TASA 16],Tabla16[NUM],Tabla1[[#This Row],[CODIGO]])</f>
        <v>0</v>
      </c>
      <c r="F3245" s="28">
        <f>SUMIFS(Tabla16[TASA 0%],Tabla16[NUM],Tabla1[[#This Row],[CODIGO]])</f>
        <v>0</v>
      </c>
      <c r="G3245" s="28">
        <f>SUMIFS(Tabla16[[EXENTO ]],Tabla16[NUM],Tabla1[[#This Row],[CODIGO]])</f>
        <v>0</v>
      </c>
      <c r="H3245" s="28">
        <f>SUMIFS(Tabla16[IVA],Tabla16[NUM],Tabla1[[#This Row],[CODIGO]])</f>
        <v>0</v>
      </c>
      <c r="I3245" s="28">
        <f>SUMIFS(Tabla16[ISR RET.],Tabla16[NUM],Tabla1[[#This Row],[CODIGO]])</f>
        <v>0</v>
      </c>
      <c r="J3245" s="28">
        <f>SUMIFS(Tabla16[IVA RET.],Tabla16[NUM],Tabla1[[#This Row],[CODIGO]])</f>
        <v>0</v>
      </c>
      <c r="K3245" t="str">
        <f>FIXED(Tabla1[[#This Row],[TASA 16%]],0)</f>
        <v>0</v>
      </c>
      <c r="L3245" t="str">
        <f>FIXED(Tabla1[[#This Row],[TASA 0%]],0)</f>
        <v>0</v>
      </c>
      <c r="M3245" t="str">
        <f>FIXED(Tabla1[[#This Row],[TASA EXE.]],0)</f>
        <v>0</v>
      </c>
      <c r="N3245" t="str">
        <f>FIXED(Tabla1[[#This Row],[IVA]],0)</f>
        <v>0</v>
      </c>
      <c r="O3245" t="str">
        <f>FIXED(Tabla1[[#This Row],[ISR RET]],0)</f>
        <v>0</v>
      </c>
      <c r="P3245" t="str">
        <f>FIXED(Tabla1[[#This Row],[IVA RET]],0)</f>
        <v>0</v>
      </c>
      <c r="R3245" s="35">
        <f>Tabla1[[#This Row],[TASA 16]]*16%</f>
        <v>0</v>
      </c>
    </row>
    <row r="3246" spans="2:18" x14ac:dyDescent="0.25">
      <c r="B3246" t="str">
        <f>'[1]210 Y RFC'!A3246</f>
        <v>GOAA850827M59</v>
      </c>
      <c r="C3246" t="str">
        <f>'[1]210 Y RFC'!B3246</f>
        <v>210-3243</v>
      </c>
      <c r="D3246" t="str">
        <f>'[1]210 Y RFC'!C3246</f>
        <v>GONZALEZ ALCANTAR JOSE ANA</v>
      </c>
      <c r="E3246" s="28">
        <f>SUMIFS(Tabla16[TASA 16],Tabla16[NUM],Tabla1[[#This Row],[CODIGO]])</f>
        <v>0</v>
      </c>
      <c r="F3246" s="28">
        <f>SUMIFS(Tabla16[TASA 0%],Tabla16[NUM],Tabla1[[#This Row],[CODIGO]])</f>
        <v>0</v>
      </c>
      <c r="G3246" s="28">
        <f>SUMIFS(Tabla16[[EXENTO ]],Tabla16[NUM],Tabla1[[#This Row],[CODIGO]])</f>
        <v>0</v>
      </c>
      <c r="H3246" s="28">
        <f>SUMIFS(Tabla16[IVA],Tabla16[NUM],Tabla1[[#This Row],[CODIGO]])</f>
        <v>0</v>
      </c>
      <c r="I3246" s="28">
        <f>SUMIFS(Tabla16[ISR RET.],Tabla16[NUM],Tabla1[[#This Row],[CODIGO]])</f>
        <v>0</v>
      </c>
      <c r="J3246" s="28">
        <f>SUMIFS(Tabla16[IVA RET.],Tabla16[NUM],Tabla1[[#This Row],[CODIGO]])</f>
        <v>0</v>
      </c>
      <c r="K3246" t="str">
        <f>FIXED(Tabla1[[#This Row],[TASA 16%]],0)</f>
        <v>0</v>
      </c>
      <c r="L3246" t="str">
        <f>FIXED(Tabla1[[#This Row],[TASA 0%]],0)</f>
        <v>0</v>
      </c>
      <c r="M3246" t="str">
        <f>FIXED(Tabla1[[#This Row],[TASA EXE.]],0)</f>
        <v>0</v>
      </c>
      <c r="N3246" t="str">
        <f>FIXED(Tabla1[[#This Row],[IVA]],0)</f>
        <v>0</v>
      </c>
      <c r="O3246" t="str">
        <f>FIXED(Tabla1[[#This Row],[ISR RET]],0)</f>
        <v>0</v>
      </c>
      <c r="P3246" t="str">
        <f>FIXED(Tabla1[[#This Row],[IVA RET]],0)</f>
        <v>0</v>
      </c>
      <c r="R3246" s="35">
        <f>Tabla1[[#This Row],[TASA 16]]*16%</f>
        <v>0</v>
      </c>
    </row>
    <row r="3247" spans="2:18" x14ac:dyDescent="0.25">
      <c r="B3247" t="str">
        <f>'[1]210 Y RFC'!A3247</f>
        <v>IIN0311052X9</v>
      </c>
      <c r="C3247" t="str">
        <f>'[1]210 Y RFC'!B3247</f>
        <v>210-3244</v>
      </c>
      <c r="D3247" t="str">
        <f>'[1]210 Y RFC'!C3247</f>
        <v>INTELEQ INSTITUTE SA DE CV</v>
      </c>
      <c r="E3247" s="28">
        <f>SUMIFS(Tabla16[TASA 16],Tabla16[NUM],Tabla1[[#This Row],[CODIGO]])</f>
        <v>0</v>
      </c>
      <c r="F3247" s="28">
        <f>SUMIFS(Tabla16[TASA 0%],Tabla16[NUM],Tabla1[[#This Row],[CODIGO]])</f>
        <v>0</v>
      </c>
      <c r="G3247" s="28">
        <f>SUMIFS(Tabla16[[EXENTO ]],Tabla16[NUM],Tabla1[[#This Row],[CODIGO]])</f>
        <v>0</v>
      </c>
      <c r="H3247" s="28">
        <f>SUMIFS(Tabla16[IVA],Tabla16[NUM],Tabla1[[#This Row],[CODIGO]])</f>
        <v>0</v>
      </c>
      <c r="I3247" s="28">
        <f>SUMIFS(Tabla16[ISR RET.],Tabla16[NUM],Tabla1[[#This Row],[CODIGO]])</f>
        <v>0</v>
      </c>
      <c r="J3247" s="28">
        <f>SUMIFS(Tabla16[IVA RET.],Tabla16[NUM],Tabla1[[#This Row],[CODIGO]])</f>
        <v>0</v>
      </c>
      <c r="K3247" t="str">
        <f>FIXED(Tabla1[[#This Row],[TASA 16%]],0)</f>
        <v>0</v>
      </c>
      <c r="L3247" t="str">
        <f>FIXED(Tabla1[[#This Row],[TASA 0%]],0)</f>
        <v>0</v>
      </c>
      <c r="M3247" t="str">
        <f>FIXED(Tabla1[[#This Row],[TASA EXE.]],0)</f>
        <v>0</v>
      </c>
      <c r="N3247" t="str">
        <f>FIXED(Tabla1[[#This Row],[IVA]],0)</f>
        <v>0</v>
      </c>
      <c r="O3247" t="str">
        <f>FIXED(Tabla1[[#This Row],[ISR RET]],0)</f>
        <v>0</v>
      </c>
      <c r="P3247" t="str">
        <f>FIXED(Tabla1[[#This Row],[IVA RET]],0)</f>
        <v>0</v>
      </c>
      <c r="R3247" s="35">
        <f>Tabla1[[#This Row],[TASA 16]]*16%</f>
        <v>0</v>
      </c>
    </row>
    <row r="3248" spans="2:18" x14ac:dyDescent="0.25">
      <c r="B3248" t="str">
        <f>'[1]210 Y RFC'!A3248</f>
        <v>GURM580929MV5</v>
      </c>
      <c r="C3248" t="str">
        <f>'[1]210 Y RFC'!B3248</f>
        <v>210-3245</v>
      </c>
      <c r="D3248" t="str">
        <f>'[1]210 Y RFC'!C3248</f>
        <v>GUZMAN RUANO MIGUEL</v>
      </c>
      <c r="E3248" s="28">
        <f>SUMIFS(Tabla16[TASA 16],Tabla16[NUM],Tabla1[[#This Row],[CODIGO]])</f>
        <v>0</v>
      </c>
      <c r="F3248" s="28">
        <f>SUMIFS(Tabla16[TASA 0%],Tabla16[NUM],Tabla1[[#This Row],[CODIGO]])</f>
        <v>0</v>
      </c>
      <c r="G3248" s="28">
        <f>SUMIFS(Tabla16[[EXENTO ]],Tabla16[NUM],Tabla1[[#This Row],[CODIGO]])</f>
        <v>0</v>
      </c>
      <c r="H3248" s="28">
        <f>SUMIFS(Tabla16[IVA],Tabla16[NUM],Tabla1[[#This Row],[CODIGO]])</f>
        <v>0</v>
      </c>
      <c r="I3248" s="28">
        <f>SUMIFS(Tabla16[ISR RET.],Tabla16[NUM],Tabla1[[#This Row],[CODIGO]])</f>
        <v>0</v>
      </c>
      <c r="J3248" s="28">
        <f>SUMIFS(Tabla16[IVA RET.],Tabla16[NUM],Tabla1[[#This Row],[CODIGO]])</f>
        <v>0</v>
      </c>
      <c r="K3248" t="str">
        <f>FIXED(Tabla1[[#This Row],[TASA 16%]],0)</f>
        <v>0</v>
      </c>
      <c r="L3248" t="str">
        <f>FIXED(Tabla1[[#This Row],[TASA 0%]],0)</f>
        <v>0</v>
      </c>
      <c r="M3248" t="str">
        <f>FIXED(Tabla1[[#This Row],[TASA EXE.]],0)</f>
        <v>0</v>
      </c>
      <c r="N3248" t="str">
        <f>FIXED(Tabla1[[#This Row],[IVA]],0)</f>
        <v>0</v>
      </c>
      <c r="O3248" t="str">
        <f>FIXED(Tabla1[[#This Row],[ISR RET]],0)</f>
        <v>0</v>
      </c>
      <c r="P3248" t="str">
        <f>FIXED(Tabla1[[#This Row],[IVA RET]],0)</f>
        <v>0</v>
      </c>
      <c r="R3248" s="35">
        <f>Tabla1[[#This Row],[TASA 16]]*16%</f>
        <v>0</v>
      </c>
    </row>
    <row r="3249" spans="2:18" x14ac:dyDescent="0.25">
      <c r="B3249" t="str">
        <f>'[1]210 Y RFC'!A3249</f>
        <v>MAP110322II7</v>
      </c>
      <c r="C3249" t="str">
        <f>'[1]210 Y RFC'!B3249</f>
        <v>210-3246</v>
      </c>
      <c r="D3249" t="str">
        <f>'[1]210 Y RFC'!C3249</f>
        <v>MYN ASESORIA PROFESIONAL SC DE CV</v>
      </c>
      <c r="E3249" s="28">
        <f>SUMIFS(Tabla16[TASA 16],Tabla16[NUM],Tabla1[[#This Row],[CODIGO]])</f>
        <v>0</v>
      </c>
      <c r="F3249" s="28">
        <f>SUMIFS(Tabla16[TASA 0%],Tabla16[NUM],Tabla1[[#This Row],[CODIGO]])</f>
        <v>0</v>
      </c>
      <c r="G3249" s="28">
        <f>SUMIFS(Tabla16[[EXENTO ]],Tabla16[NUM],Tabla1[[#This Row],[CODIGO]])</f>
        <v>0</v>
      </c>
      <c r="H3249" s="28">
        <f>SUMIFS(Tabla16[IVA],Tabla16[NUM],Tabla1[[#This Row],[CODIGO]])</f>
        <v>0</v>
      </c>
      <c r="I3249" s="28">
        <f>SUMIFS(Tabla16[ISR RET.],Tabla16[NUM],Tabla1[[#This Row],[CODIGO]])</f>
        <v>0</v>
      </c>
      <c r="J3249" s="28">
        <f>SUMIFS(Tabla16[IVA RET.],Tabla16[NUM],Tabla1[[#This Row],[CODIGO]])</f>
        <v>0</v>
      </c>
      <c r="K3249" t="str">
        <f>FIXED(Tabla1[[#This Row],[TASA 16%]],0)</f>
        <v>0</v>
      </c>
      <c r="L3249" t="str">
        <f>FIXED(Tabla1[[#This Row],[TASA 0%]],0)</f>
        <v>0</v>
      </c>
      <c r="M3249" t="str">
        <f>FIXED(Tabla1[[#This Row],[TASA EXE.]],0)</f>
        <v>0</v>
      </c>
      <c r="N3249" t="str">
        <f>FIXED(Tabla1[[#This Row],[IVA]],0)</f>
        <v>0</v>
      </c>
      <c r="O3249" t="str">
        <f>FIXED(Tabla1[[#This Row],[ISR RET]],0)</f>
        <v>0</v>
      </c>
      <c r="P3249" t="str">
        <f>FIXED(Tabla1[[#This Row],[IVA RET]],0)</f>
        <v>0</v>
      </c>
      <c r="R3249" s="35">
        <f>Tabla1[[#This Row],[TASA 16]]*16%</f>
        <v>0</v>
      </c>
    </row>
    <row r="3250" spans="2:18" x14ac:dyDescent="0.25">
      <c r="B3250" t="str">
        <f>'[1]210 Y RFC'!A3250</f>
        <v>COCE810526UV5</v>
      </c>
      <c r="C3250" t="str">
        <f>'[1]210 Y RFC'!B3250</f>
        <v>210-3247</v>
      </c>
      <c r="D3250" t="str">
        <f>'[1]210 Y RFC'!C3250</f>
        <v>CORTEZ CESAR ELIAS</v>
      </c>
      <c r="E3250" s="28">
        <f>SUMIFS(Tabla16[TASA 16],Tabla16[NUM],Tabla1[[#This Row],[CODIGO]])</f>
        <v>0</v>
      </c>
      <c r="F3250" s="28">
        <f>SUMIFS(Tabla16[TASA 0%],Tabla16[NUM],Tabla1[[#This Row],[CODIGO]])</f>
        <v>0</v>
      </c>
      <c r="G3250" s="28">
        <f>SUMIFS(Tabla16[[EXENTO ]],Tabla16[NUM],Tabla1[[#This Row],[CODIGO]])</f>
        <v>0</v>
      </c>
      <c r="H3250" s="28">
        <f>SUMIFS(Tabla16[IVA],Tabla16[NUM],Tabla1[[#This Row],[CODIGO]])</f>
        <v>0</v>
      </c>
      <c r="I3250" s="28">
        <f>SUMIFS(Tabla16[ISR RET.],Tabla16[NUM],Tabla1[[#This Row],[CODIGO]])</f>
        <v>0</v>
      </c>
      <c r="J3250" s="28">
        <f>SUMIFS(Tabla16[IVA RET.],Tabla16[NUM],Tabla1[[#This Row],[CODIGO]])</f>
        <v>0</v>
      </c>
      <c r="K3250" t="str">
        <f>FIXED(Tabla1[[#This Row],[TASA 16%]],0)</f>
        <v>0</v>
      </c>
      <c r="L3250" t="str">
        <f>FIXED(Tabla1[[#This Row],[TASA 0%]],0)</f>
        <v>0</v>
      </c>
      <c r="M3250" t="str">
        <f>FIXED(Tabla1[[#This Row],[TASA EXE.]],0)</f>
        <v>0</v>
      </c>
      <c r="N3250" t="str">
        <f>FIXED(Tabla1[[#This Row],[IVA]],0)</f>
        <v>0</v>
      </c>
      <c r="O3250" t="str">
        <f>FIXED(Tabla1[[#This Row],[ISR RET]],0)</f>
        <v>0</v>
      </c>
      <c r="P3250" t="str">
        <f>FIXED(Tabla1[[#This Row],[IVA RET]],0)</f>
        <v>0</v>
      </c>
      <c r="R3250" s="35">
        <f>Tabla1[[#This Row],[TASA 16]]*16%</f>
        <v>0</v>
      </c>
    </row>
    <row r="3251" spans="2:18" x14ac:dyDescent="0.25">
      <c r="B3251" t="str">
        <f>'[1]210 Y RFC'!A3251</f>
        <v>FAR990518K78</v>
      </c>
      <c r="C3251" t="str">
        <f>'[1]210 Y RFC'!B3251</f>
        <v>210-3248</v>
      </c>
      <c r="D3251" t="str">
        <f>'[1]210 Y RFC'!C3251</f>
        <v>FARMACIAS ARMO</v>
      </c>
      <c r="E3251" s="28">
        <f>SUMIFS(Tabla16[TASA 16],Tabla16[NUM],Tabla1[[#This Row],[CODIGO]])</f>
        <v>0</v>
      </c>
      <c r="F3251" s="28">
        <f>SUMIFS(Tabla16[TASA 0%],Tabla16[NUM],Tabla1[[#This Row],[CODIGO]])</f>
        <v>0</v>
      </c>
      <c r="G3251" s="28">
        <f>SUMIFS(Tabla16[[EXENTO ]],Tabla16[NUM],Tabla1[[#This Row],[CODIGO]])</f>
        <v>0</v>
      </c>
      <c r="H3251" s="28">
        <f>SUMIFS(Tabla16[IVA],Tabla16[NUM],Tabla1[[#This Row],[CODIGO]])</f>
        <v>0</v>
      </c>
      <c r="I3251" s="28">
        <f>SUMIFS(Tabla16[ISR RET.],Tabla16[NUM],Tabla1[[#This Row],[CODIGO]])</f>
        <v>0</v>
      </c>
      <c r="J3251" s="28">
        <f>SUMIFS(Tabla16[IVA RET.],Tabla16[NUM],Tabla1[[#This Row],[CODIGO]])</f>
        <v>0</v>
      </c>
      <c r="K3251" t="str">
        <f>FIXED(Tabla1[[#This Row],[TASA 16%]],0)</f>
        <v>0</v>
      </c>
      <c r="L3251" t="str">
        <f>FIXED(Tabla1[[#This Row],[TASA 0%]],0)</f>
        <v>0</v>
      </c>
      <c r="M3251" t="str">
        <f>FIXED(Tabla1[[#This Row],[TASA EXE.]],0)</f>
        <v>0</v>
      </c>
      <c r="N3251" t="str">
        <f>FIXED(Tabla1[[#This Row],[IVA]],0)</f>
        <v>0</v>
      </c>
      <c r="O3251" t="str">
        <f>FIXED(Tabla1[[#This Row],[ISR RET]],0)</f>
        <v>0</v>
      </c>
      <c r="P3251" t="str">
        <f>FIXED(Tabla1[[#This Row],[IVA RET]],0)</f>
        <v>0</v>
      </c>
      <c r="R3251" s="35">
        <f>Tabla1[[#This Row],[TASA 16]]*16%</f>
        <v>0</v>
      </c>
    </row>
    <row r="3252" spans="2:18" x14ac:dyDescent="0.25">
      <c r="B3252" t="str">
        <f>'[1]210 Y RFC'!A3252</f>
        <v>DHU110929RFA</v>
      </c>
      <c r="C3252" t="str">
        <f>'[1]210 Y RFC'!B3252</f>
        <v>210-3249</v>
      </c>
      <c r="D3252" t="str">
        <f>'[1]210 Y RFC'!C3252</f>
        <v>GAMAHUBIN</v>
      </c>
      <c r="E3252" s="28">
        <f>SUMIFS(Tabla16[TASA 16],Tabla16[NUM],Tabla1[[#This Row],[CODIGO]])</f>
        <v>48600</v>
      </c>
      <c r="F3252" s="28">
        <f>SUMIFS(Tabla16[TASA 0%],Tabla16[NUM],Tabla1[[#This Row],[CODIGO]])</f>
        <v>0</v>
      </c>
      <c r="G3252" s="28">
        <f>SUMIFS(Tabla16[[EXENTO ]],Tabla16[NUM],Tabla1[[#This Row],[CODIGO]])</f>
        <v>0</v>
      </c>
      <c r="H3252" s="28">
        <f>SUMIFS(Tabla16[IVA],Tabla16[NUM],Tabla1[[#This Row],[CODIGO]])</f>
        <v>7776</v>
      </c>
      <c r="I3252" s="28">
        <f>SUMIFS(Tabla16[ISR RET.],Tabla16[NUM],Tabla1[[#This Row],[CODIGO]])</f>
        <v>0</v>
      </c>
      <c r="J3252" s="28">
        <f>SUMIFS(Tabla16[IVA RET.],Tabla16[NUM],Tabla1[[#This Row],[CODIGO]])</f>
        <v>0</v>
      </c>
      <c r="K3252" t="str">
        <f>FIXED(Tabla1[[#This Row],[TASA 16%]],0)</f>
        <v>48,600</v>
      </c>
      <c r="L3252" t="str">
        <f>FIXED(Tabla1[[#This Row],[TASA 0%]],0)</f>
        <v>0</v>
      </c>
      <c r="M3252" t="str">
        <f>FIXED(Tabla1[[#This Row],[TASA EXE.]],0)</f>
        <v>0</v>
      </c>
      <c r="N3252" t="str">
        <f>FIXED(Tabla1[[#This Row],[IVA]],0)</f>
        <v>7,776</v>
      </c>
      <c r="O3252" t="str">
        <f>FIXED(Tabla1[[#This Row],[ISR RET]],0)</f>
        <v>0</v>
      </c>
      <c r="P3252" t="str">
        <f>FIXED(Tabla1[[#This Row],[IVA RET]],0)</f>
        <v>0</v>
      </c>
      <c r="R3252" s="35">
        <f>Tabla1[[#This Row],[TASA 16]]*16%</f>
        <v>7776</v>
      </c>
    </row>
    <row r="3253" spans="2:18" x14ac:dyDescent="0.25">
      <c r="B3253" t="str">
        <f>'[1]210 Y RFC'!A3253</f>
        <v>GOCJ7204106F4</v>
      </c>
      <c r="C3253" t="str">
        <f>'[1]210 Y RFC'!B3253</f>
        <v>210-3250</v>
      </c>
      <c r="D3253" t="str">
        <f>'[1]210 Y RFC'!C3253</f>
        <v>GONZALEZ CORDERO JULIO CESAR</v>
      </c>
      <c r="E3253" s="28">
        <f>SUMIFS(Tabla16[TASA 16],Tabla16[NUM],Tabla1[[#This Row],[CODIGO]])</f>
        <v>0</v>
      </c>
      <c r="F3253" s="28">
        <f>SUMIFS(Tabla16[TASA 0%],Tabla16[NUM],Tabla1[[#This Row],[CODIGO]])</f>
        <v>0</v>
      </c>
      <c r="G3253" s="28">
        <f>SUMIFS(Tabla16[[EXENTO ]],Tabla16[NUM],Tabla1[[#This Row],[CODIGO]])</f>
        <v>0</v>
      </c>
      <c r="H3253" s="28">
        <f>SUMIFS(Tabla16[IVA],Tabla16[NUM],Tabla1[[#This Row],[CODIGO]])</f>
        <v>0</v>
      </c>
      <c r="I3253" s="28">
        <f>SUMIFS(Tabla16[ISR RET.],Tabla16[NUM],Tabla1[[#This Row],[CODIGO]])</f>
        <v>0</v>
      </c>
      <c r="J3253" s="28">
        <f>SUMIFS(Tabla16[IVA RET.],Tabla16[NUM],Tabla1[[#This Row],[CODIGO]])</f>
        <v>0</v>
      </c>
      <c r="K3253" t="str">
        <f>FIXED(Tabla1[[#This Row],[TASA 16%]],0)</f>
        <v>0</v>
      </c>
      <c r="L3253" t="str">
        <f>FIXED(Tabla1[[#This Row],[TASA 0%]],0)</f>
        <v>0</v>
      </c>
      <c r="M3253" t="str">
        <f>FIXED(Tabla1[[#This Row],[TASA EXE.]],0)</f>
        <v>0</v>
      </c>
      <c r="N3253" t="str">
        <f>FIXED(Tabla1[[#This Row],[IVA]],0)</f>
        <v>0</v>
      </c>
      <c r="O3253" t="str">
        <f>FIXED(Tabla1[[#This Row],[ISR RET]],0)</f>
        <v>0</v>
      </c>
      <c r="P3253" t="str">
        <f>FIXED(Tabla1[[#This Row],[IVA RET]],0)</f>
        <v>0</v>
      </c>
      <c r="R3253" s="35">
        <f>Tabla1[[#This Row],[TASA 16]]*16%</f>
        <v>0</v>
      </c>
    </row>
    <row r="3254" spans="2:18" x14ac:dyDescent="0.25">
      <c r="B3254" t="str">
        <f>'[1]210 Y RFC'!A3254</f>
        <v>AELC931017SU3</v>
      </c>
      <c r="C3254" t="str">
        <f>'[1]210 Y RFC'!B3254</f>
        <v>210-3251</v>
      </c>
      <c r="D3254" t="str">
        <f>'[1]210 Y RFC'!C3254</f>
        <v>ARELLANO LOMELI CARLOS ARTURO</v>
      </c>
      <c r="E3254" s="28">
        <f>SUMIFS(Tabla16[TASA 16],Tabla16[NUM],Tabla1[[#This Row],[CODIGO]])</f>
        <v>0</v>
      </c>
      <c r="F3254" s="28">
        <f>SUMIFS(Tabla16[TASA 0%],Tabla16[NUM],Tabla1[[#This Row],[CODIGO]])</f>
        <v>0</v>
      </c>
      <c r="G3254" s="28">
        <f>SUMIFS(Tabla16[[EXENTO ]],Tabla16[NUM],Tabla1[[#This Row],[CODIGO]])</f>
        <v>0</v>
      </c>
      <c r="H3254" s="28">
        <f>SUMIFS(Tabla16[IVA],Tabla16[NUM],Tabla1[[#This Row],[CODIGO]])</f>
        <v>0</v>
      </c>
      <c r="I3254" s="28">
        <f>SUMIFS(Tabla16[ISR RET.],Tabla16[NUM],Tabla1[[#This Row],[CODIGO]])</f>
        <v>0</v>
      </c>
      <c r="J3254" s="28">
        <f>SUMIFS(Tabla16[IVA RET.],Tabla16[NUM],Tabla1[[#This Row],[CODIGO]])</f>
        <v>0</v>
      </c>
      <c r="K3254" t="str">
        <f>FIXED(Tabla1[[#This Row],[TASA 16%]],0)</f>
        <v>0</v>
      </c>
      <c r="L3254" t="str">
        <f>FIXED(Tabla1[[#This Row],[TASA 0%]],0)</f>
        <v>0</v>
      </c>
      <c r="M3254" t="str">
        <f>FIXED(Tabla1[[#This Row],[TASA EXE.]],0)</f>
        <v>0</v>
      </c>
      <c r="N3254" t="str">
        <f>FIXED(Tabla1[[#This Row],[IVA]],0)</f>
        <v>0</v>
      </c>
      <c r="O3254" t="str">
        <f>FIXED(Tabla1[[#This Row],[ISR RET]],0)</f>
        <v>0</v>
      </c>
      <c r="P3254" t="str">
        <f>FIXED(Tabla1[[#This Row],[IVA RET]],0)</f>
        <v>0</v>
      </c>
      <c r="R3254" s="35">
        <f>Tabla1[[#This Row],[TASA 16]]*16%</f>
        <v>0</v>
      </c>
    </row>
    <row r="3255" spans="2:18" x14ac:dyDescent="0.25">
      <c r="B3255" t="str">
        <f>'[1]210 Y RFC'!A3255</f>
        <v>FARR7204127W5</v>
      </c>
      <c r="C3255" t="str">
        <f>'[1]210 Y RFC'!B3255</f>
        <v>210-3252</v>
      </c>
      <c r="D3255" t="str">
        <f>'[1]210 Y RFC'!C3255</f>
        <v>FRANCO RAMIREZ RICARDO</v>
      </c>
      <c r="E3255" s="28">
        <f>SUMIFS(Tabla16[TASA 16],Tabla16[NUM],Tabla1[[#This Row],[CODIGO]])</f>
        <v>0</v>
      </c>
      <c r="F3255" s="28">
        <f>SUMIFS(Tabla16[TASA 0%],Tabla16[NUM],Tabla1[[#This Row],[CODIGO]])</f>
        <v>177125</v>
      </c>
      <c r="G3255" s="28">
        <f>SUMIFS(Tabla16[[EXENTO ]],Tabla16[NUM],Tabla1[[#This Row],[CODIGO]])</f>
        <v>0</v>
      </c>
      <c r="H3255" s="28">
        <f>SUMIFS(Tabla16[IVA],Tabla16[NUM],Tabla1[[#This Row],[CODIGO]])</f>
        <v>0</v>
      </c>
      <c r="I3255" s="28">
        <f>SUMIFS(Tabla16[ISR RET.],Tabla16[NUM],Tabla1[[#This Row],[CODIGO]])</f>
        <v>-2214.06</v>
      </c>
      <c r="J3255" s="28">
        <f>SUMIFS(Tabla16[IVA RET.],Tabla16[NUM],Tabla1[[#This Row],[CODIGO]])</f>
        <v>0</v>
      </c>
      <c r="K3255" t="str">
        <f>FIXED(Tabla1[[#This Row],[TASA 16%]],0)</f>
        <v>0</v>
      </c>
      <c r="L3255" t="str">
        <f>FIXED(Tabla1[[#This Row],[TASA 0%]],0)</f>
        <v>177,125</v>
      </c>
      <c r="M3255" t="str">
        <f>FIXED(Tabla1[[#This Row],[TASA EXE.]],0)</f>
        <v>0</v>
      </c>
      <c r="N3255" t="str">
        <f>FIXED(Tabla1[[#This Row],[IVA]],0)</f>
        <v>0</v>
      </c>
      <c r="O3255" t="str">
        <f>FIXED(Tabla1[[#This Row],[ISR RET]],0)</f>
        <v>-2,214</v>
      </c>
      <c r="P3255" t="str">
        <f>FIXED(Tabla1[[#This Row],[IVA RET]],0)</f>
        <v>0</v>
      </c>
      <c r="R3255" s="35">
        <f>Tabla1[[#This Row],[TASA 16]]*16%</f>
        <v>0</v>
      </c>
    </row>
    <row r="3256" spans="2:18" x14ac:dyDescent="0.25">
      <c r="B3256" t="str">
        <f>'[1]210 Y RFC'!A3256</f>
        <v>CCS231122BQ3</v>
      </c>
      <c r="C3256" t="str">
        <f>'[1]210 Y RFC'!B3256</f>
        <v>210-3253</v>
      </c>
      <c r="D3256" t="str">
        <f>'[1]210 Y RFC'!C3256</f>
        <v>CARGUSS CADENA DE SUMINISTRO SAPI DE CV</v>
      </c>
      <c r="E3256" s="28">
        <f>SUMIFS(Tabla16[TASA 16],Tabla16[NUM],Tabla1[[#This Row],[CODIGO]])</f>
        <v>0</v>
      </c>
      <c r="F3256" s="28">
        <f>SUMIFS(Tabla16[TASA 0%],Tabla16[NUM],Tabla1[[#This Row],[CODIGO]])</f>
        <v>0</v>
      </c>
      <c r="G3256" s="28">
        <f>SUMIFS(Tabla16[[EXENTO ]],Tabla16[NUM],Tabla1[[#This Row],[CODIGO]])</f>
        <v>0</v>
      </c>
      <c r="H3256" s="28">
        <f>SUMIFS(Tabla16[IVA],Tabla16[NUM],Tabla1[[#This Row],[CODIGO]])</f>
        <v>0</v>
      </c>
      <c r="I3256" s="28">
        <f>SUMIFS(Tabla16[ISR RET.],Tabla16[NUM],Tabla1[[#This Row],[CODIGO]])</f>
        <v>0</v>
      </c>
      <c r="J3256" s="28">
        <f>SUMIFS(Tabla16[IVA RET.],Tabla16[NUM],Tabla1[[#This Row],[CODIGO]])</f>
        <v>0</v>
      </c>
      <c r="K3256" t="str">
        <f>FIXED(Tabla1[[#This Row],[TASA 16%]],0)</f>
        <v>0</v>
      </c>
      <c r="L3256" t="str">
        <f>FIXED(Tabla1[[#This Row],[TASA 0%]],0)</f>
        <v>0</v>
      </c>
      <c r="M3256" t="str">
        <f>FIXED(Tabla1[[#This Row],[TASA EXE.]],0)</f>
        <v>0</v>
      </c>
      <c r="N3256" t="str">
        <f>FIXED(Tabla1[[#This Row],[IVA]],0)</f>
        <v>0</v>
      </c>
      <c r="O3256" t="str">
        <f>FIXED(Tabla1[[#This Row],[ISR RET]],0)</f>
        <v>0</v>
      </c>
      <c r="P3256" t="str">
        <f>FIXED(Tabla1[[#This Row],[IVA RET]],0)</f>
        <v>0</v>
      </c>
      <c r="R3256" s="35">
        <f>Tabla1[[#This Row],[TASA 16]]*16%</f>
        <v>0</v>
      </c>
    </row>
    <row r="3257" spans="2:18" x14ac:dyDescent="0.25">
      <c r="B3257" t="str">
        <f>'[1]210 Y RFC'!A3257</f>
        <v>LOAA941129FP4</v>
      </c>
      <c r="C3257" t="str">
        <f>'[1]210 Y RFC'!B3257</f>
        <v>210-3254</v>
      </c>
      <c r="D3257" t="str">
        <f>'[1]210 Y RFC'!C3257</f>
        <v>LOPEZ ARECHIGA ARNOLD DANIEL</v>
      </c>
      <c r="E3257" s="28">
        <f>SUMIFS(Tabla16[TASA 16],Tabla16[NUM],Tabla1[[#This Row],[CODIGO]])</f>
        <v>15000</v>
      </c>
      <c r="F3257" s="28">
        <f>SUMIFS(Tabla16[TASA 0%],Tabla16[NUM],Tabla1[[#This Row],[CODIGO]])</f>
        <v>0</v>
      </c>
      <c r="G3257" s="28">
        <f>SUMIFS(Tabla16[[EXENTO ]],Tabla16[NUM],Tabla1[[#This Row],[CODIGO]])</f>
        <v>0</v>
      </c>
      <c r="H3257" s="28">
        <f>SUMIFS(Tabla16[IVA],Tabla16[NUM],Tabla1[[#This Row],[CODIGO]])</f>
        <v>2400</v>
      </c>
      <c r="I3257" s="28">
        <f>SUMIFS(Tabla16[ISR RET.],Tabla16[NUM],Tabla1[[#This Row],[CODIGO]])</f>
        <v>-187.5</v>
      </c>
      <c r="J3257" s="28">
        <f>SUMIFS(Tabla16[IVA RET.],Tabla16[NUM],Tabla1[[#This Row],[CODIGO]])</f>
        <v>0</v>
      </c>
      <c r="K3257" t="str">
        <f>FIXED(Tabla1[[#This Row],[TASA 16%]],0)</f>
        <v>15,000</v>
      </c>
      <c r="L3257" t="str">
        <f>FIXED(Tabla1[[#This Row],[TASA 0%]],0)</f>
        <v>0</v>
      </c>
      <c r="M3257" t="str">
        <f>FIXED(Tabla1[[#This Row],[TASA EXE.]],0)</f>
        <v>0</v>
      </c>
      <c r="N3257" t="str">
        <f>FIXED(Tabla1[[#This Row],[IVA]],0)</f>
        <v>2,400</v>
      </c>
      <c r="O3257" t="str">
        <f>FIXED(Tabla1[[#This Row],[ISR RET]],0)</f>
        <v>-188</v>
      </c>
      <c r="P3257" t="str">
        <f>FIXED(Tabla1[[#This Row],[IVA RET]],0)</f>
        <v>0</v>
      </c>
      <c r="R3257" s="35">
        <f>Tabla1[[#This Row],[TASA 16]]*16%</f>
        <v>2400</v>
      </c>
    </row>
    <row r="3258" spans="2:18" x14ac:dyDescent="0.25">
      <c r="B3258" t="str">
        <f>'[1]210 Y RFC'!A3258</f>
        <v>DEHR920126L67</v>
      </c>
      <c r="C3258" t="str">
        <f>'[1]210 Y RFC'!B3258</f>
        <v>210-3255</v>
      </c>
      <c r="D3258" t="str">
        <f>'[1]210 Y RFC'!C3258</f>
        <v>DELGADILLO HINOJOSA ROGELIO</v>
      </c>
      <c r="E3258" s="28">
        <f>SUMIFS(Tabla16[TASA 16],Tabla16[NUM],Tabla1[[#This Row],[CODIGO]])</f>
        <v>0</v>
      </c>
      <c r="F3258" s="28">
        <f>SUMIFS(Tabla16[TASA 0%],Tabla16[NUM],Tabla1[[#This Row],[CODIGO]])</f>
        <v>0</v>
      </c>
      <c r="G3258" s="28">
        <f>SUMIFS(Tabla16[[EXENTO ]],Tabla16[NUM],Tabla1[[#This Row],[CODIGO]])</f>
        <v>0</v>
      </c>
      <c r="H3258" s="28">
        <f>SUMIFS(Tabla16[IVA],Tabla16[NUM],Tabla1[[#This Row],[CODIGO]])</f>
        <v>0</v>
      </c>
      <c r="I3258" s="28">
        <f>SUMIFS(Tabla16[ISR RET.],Tabla16[NUM],Tabla1[[#This Row],[CODIGO]])</f>
        <v>0</v>
      </c>
      <c r="J3258" s="28">
        <f>SUMIFS(Tabla16[IVA RET.],Tabla16[NUM],Tabla1[[#This Row],[CODIGO]])</f>
        <v>0</v>
      </c>
      <c r="K3258" t="str">
        <f>FIXED(Tabla1[[#This Row],[TASA 16%]],0)</f>
        <v>0</v>
      </c>
      <c r="L3258" t="str">
        <f>FIXED(Tabla1[[#This Row],[TASA 0%]],0)</f>
        <v>0</v>
      </c>
      <c r="M3258" t="str">
        <f>FIXED(Tabla1[[#This Row],[TASA EXE.]],0)</f>
        <v>0</v>
      </c>
      <c r="N3258" t="str">
        <f>FIXED(Tabla1[[#This Row],[IVA]],0)</f>
        <v>0</v>
      </c>
      <c r="O3258" t="str">
        <f>FIXED(Tabla1[[#This Row],[ISR RET]],0)</f>
        <v>0</v>
      </c>
      <c r="P3258" t="str">
        <f>FIXED(Tabla1[[#This Row],[IVA RET]],0)</f>
        <v>0</v>
      </c>
      <c r="R3258" s="35">
        <f>Tabla1[[#This Row],[TASA 16]]*16%</f>
        <v>0</v>
      </c>
    </row>
    <row r="3259" spans="2:18" x14ac:dyDescent="0.25">
      <c r="B3259" t="str">
        <f>'[1]210 Y RFC'!A3259</f>
        <v>ROGS4703062S3</v>
      </c>
      <c r="C3259" t="str">
        <f>'[1]210 Y RFC'!B3259</f>
        <v>210-3256</v>
      </c>
      <c r="D3259" t="str">
        <f>'[1]210 Y RFC'!C3259</f>
        <v>RODRIGUEZ GONZALEZ SILVIA PATRICIA</v>
      </c>
      <c r="E3259" s="28">
        <f>SUMIFS(Tabla16[TASA 16],Tabla16[NUM],Tabla1[[#This Row],[CODIGO]])</f>
        <v>0</v>
      </c>
      <c r="F3259" s="28">
        <f>SUMIFS(Tabla16[TASA 0%],Tabla16[NUM],Tabla1[[#This Row],[CODIGO]])</f>
        <v>0</v>
      </c>
      <c r="G3259" s="28">
        <f>SUMIFS(Tabla16[[EXENTO ]],Tabla16[NUM],Tabla1[[#This Row],[CODIGO]])</f>
        <v>0</v>
      </c>
      <c r="H3259" s="28">
        <f>SUMIFS(Tabla16[IVA],Tabla16[NUM],Tabla1[[#This Row],[CODIGO]])</f>
        <v>0</v>
      </c>
      <c r="I3259" s="28">
        <f>SUMIFS(Tabla16[ISR RET.],Tabla16[NUM],Tabla1[[#This Row],[CODIGO]])</f>
        <v>0</v>
      </c>
      <c r="J3259" s="28">
        <f>SUMIFS(Tabla16[IVA RET.],Tabla16[NUM],Tabla1[[#This Row],[CODIGO]])</f>
        <v>0</v>
      </c>
      <c r="K3259" t="str">
        <f>FIXED(Tabla1[[#This Row],[TASA 16%]],0)</f>
        <v>0</v>
      </c>
      <c r="L3259" t="str">
        <f>FIXED(Tabla1[[#This Row],[TASA 0%]],0)</f>
        <v>0</v>
      </c>
      <c r="M3259" t="str">
        <f>FIXED(Tabla1[[#This Row],[TASA EXE.]],0)</f>
        <v>0</v>
      </c>
      <c r="N3259" t="str">
        <f>FIXED(Tabla1[[#This Row],[IVA]],0)</f>
        <v>0</v>
      </c>
      <c r="O3259" t="str">
        <f>FIXED(Tabla1[[#This Row],[ISR RET]],0)</f>
        <v>0</v>
      </c>
      <c r="P3259" t="str">
        <f>FIXED(Tabla1[[#This Row],[IVA RET]],0)</f>
        <v>0</v>
      </c>
      <c r="R3259" s="35">
        <f>Tabla1[[#This Row],[TASA 16]]*16%</f>
        <v>0</v>
      </c>
    </row>
    <row r="3260" spans="2:18" x14ac:dyDescent="0.25">
      <c r="B3260" t="str">
        <f>'[1]210 Y RFC'!A3260</f>
        <v>GAM180118771</v>
      </c>
      <c r="C3260" t="str">
        <f>'[1]210 Y RFC'!B3260</f>
        <v>210-3257</v>
      </c>
      <c r="D3260" t="str">
        <f>'[1]210 Y RFC'!C3260</f>
        <v>GRUPO AMAREA SA DE CV</v>
      </c>
      <c r="E3260" s="28">
        <f>SUMIFS(Tabla16[TASA 16],Tabla16[NUM],Tabla1[[#This Row],[CODIGO]])</f>
        <v>0</v>
      </c>
      <c r="F3260" s="28">
        <f>SUMIFS(Tabla16[TASA 0%],Tabla16[NUM],Tabla1[[#This Row],[CODIGO]])</f>
        <v>0</v>
      </c>
      <c r="G3260" s="28">
        <f>SUMIFS(Tabla16[[EXENTO ]],Tabla16[NUM],Tabla1[[#This Row],[CODIGO]])</f>
        <v>0</v>
      </c>
      <c r="H3260" s="28">
        <f>SUMIFS(Tabla16[IVA],Tabla16[NUM],Tabla1[[#This Row],[CODIGO]])</f>
        <v>0</v>
      </c>
      <c r="I3260" s="28">
        <f>SUMIFS(Tabla16[ISR RET.],Tabla16[NUM],Tabla1[[#This Row],[CODIGO]])</f>
        <v>0</v>
      </c>
      <c r="J3260" s="28">
        <f>SUMIFS(Tabla16[IVA RET.],Tabla16[NUM],Tabla1[[#This Row],[CODIGO]])</f>
        <v>0</v>
      </c>
      <c r="K3260" t="str">
        <f>FIXED(Tabla1[[#This Row],[TASA 16%]],0)</f>
        <v>0</v>
      </c>
      <c r="L3260" t="str">
        <f>FIXED(Tabla1[[#This Row],[TASA 0%]],0)</f>
        <v>0</v>
      </c>
      <c r="M3260" t="str">
        <f>FIXED(Tabla1[[#This Row],[TASA EXE.]],0)</f>
        <v>0</v>
      </c>
      <c r="N3260" t="str">
        <f>FIXED(Tabla1[[#This Row],[IVA]],0)</f>
        <v>0</v>
      </c>
      <c r="O3260" t="str">
        <f>FIXED(Tabla1[[#This Row],[ISR RET]],0)</f>
        <v>0</v>
      </c>
      <c r="P3260" t="str">
        <f>FIXED(Tabla1[[#This Row],[IVA RET]],0)</f>
        <v>0</v>
      </c>
      <c r="R3260" s="35">
        <f>Tabla1[[#This Row],[TASA 16]]*16%</f>
        <v>0</v>
      </c>
    </row>
    <row r="3261" spans="2:18" x14ac:dyDescent="0.25">
      <c r="B3261" t="str">
        <f>'[1]210 Y RFC'!A3261</f>
        <v>COSA8007155G6</v>
      </c>
      <c r="C3261" t="str">
        <f>'[1]210 Y RFC'!B3261</f>
        <v>210-3258</v>
      </c>
      <c r="D3261" t="str">
        <f>'[1]210 Y RFC'!C3261</f>
        <v>COMPARAN SANCHEZ ARTURO</v>
      </c>
      <c r="E3261" s="28">
        <f>SUMIFS(Tabla16[TASA 16],Tabla16[NUM],Tabla1[[#This Row],[CODIGO]])</f>
        <v>0</v>
      </c>
      <c r="F3261" s="28">
        <f>SUMIFS(Tabla16[TASA 0%],Tabla16[NUM],Tabla1[[#This Row],[CODIGO]])</f>
        <v>0</v>
      </c>
      <c r="G3261" s="28">
        <f>SUMIFS(Tabla16[[EXENTO ]],Tabla16[NUM],Tabla1[[#This Row],[CODIGO]])</f>
        <v>0</v>
      </c>
      <c r="H3261" s="28">
        <f>SUMIFS(Tabla16[IVA],Tabla16[NUM],Tabla1[[#This Row],[CODIGO]])</f>
        <v>0</v>
      </c>
      <c r="I3261" s="28">
        <f>SUMIFS(Tabla16[ISR RET.],Tabla16[NUM],Tabla1[[#This Row],[CODIGO]])</f>
        <v>0</v>
      </c>
      <c r="J3261" s="28">
        <f>SUMIFS(Tabla16[IVA RET.],Tabla16[NUM],Tabla1[[#This Row],[CODIGO]])</f>
        <v>0</v>
      </c>
      <c r="K3261" t="str">
        <f>FIXED(Tabla1[[#This Row],[TASA 16%]],0)</f>
        <v>0</v>
      </c>
      <c r="L3261" t="str">
        <f>FIXED(Tabla1[[#This Row],[TASA 0%]],0)</f>
        <v>0</v>
      </c>
      <c r="M3261" t="str">
        <f>FIXED(Tabla1[[#This Row],[TASA EXE.]],0)</f>
        <v>0</v>
      </c>
      <c r="N3261" t="str">
        <f>FIXED(Tabla1[[#This Row],[IVA]],0)</f>
        <v>0</v>
      </c>
      <c r="O3261" t="str">
        <f>FIXED(Tabla1[[#This Row],[ISR RET]],0)</f>
        <v>0</v>
      </c>
      <c r="P3261" t="str">
        <f>FIXED(Tabla1[[#This Row],[IVA RET]],0)</f>
        <v>0</v>
      </c>
      <c r="R3261" s="35">
        <f>Tabla1[[#This Row],[TASA 16]]*16%</f>
        <v>0</v>
      </c>
    </row>
    <row r="3262" spans="2:18" x14ac:dyDescent="0.25">
      <c r="B3262" t="str">
        <f>'[1]210 Y RFC'!A3262</f>
        <v>AMA0512139J5</v>
      </c>
      <c r="C3262" t="str">
        <f>'[1]210 Y RFC'!B3262</f>
        <v>210-3259</v>
      </c>
      <c r="D3262" t="str">
        <f>'[1]210 Y RFC'!C3262</f>
        <v>ABASTECEDORA MAXIMO SA DE CV</v>
      </c>
      <c r="E3262" s="28">
        <f>SUMIFS(Tabla16[TASA 16],Tabla16[NUM],Tabla1[[#This Row],[CODIGO]])</f>
        <v>4494</v>
      </c>
      <c r="F3262" s="28">
        <f>SUMIFS(Tabla16[TASA 0%],Tabla16[NUM],Tabla1[[#This Row],[CODIGO]])</f>
        <v>-1.0000000000218279E-2</v>
      </c>
      <c r="G3262" s="28">
        <f>SUMIFS(Tabla16[[EXENTO ]],Tabla16[NUM],Tabla1[[#This Row],[CODIGO]])</f>
        <v>0</v>
      </c>
      <c r="H3262" s="28">
        <f>SUMIFS(Tabla16[IVA],Tabla16[NUM],Tabla1[[#This Row],[CODIGO]])</f>
        <v>719.04</v>
      </c>
      <c r="I3262" s="28">
        <f>SUMIFS(Tabla16[ISR RET.],Tabla16[NUM],Tabla1[[#This Row],[CODIGO]])</f>
        <v>0</v>
      </c>
      <c r="J3262" s="28">
        <f>SUMIFS(Tabla16[IVA RET.],Tabla16[NUM],Tabla1[[#This Row],[CODIGO]])</f>
        <v>0</v>
      </c>
      <c r="K3262" t="str">
        <f>FIXED(Tabla1[[#This Row],[TASA 16%]],0)</f>
        <v>4,494</v>
      </c>
      <c r="L3262" t="str">
        <f>FIXED(Tabla1[[#This Row],[TASA 0%]],0)</f>
        <v>0</v>
      </c>
      <c r="M3262" t="str">
        <f>FIXED(Tabla1[[#This Row],[TASA EXE.]],0)</f>
        <v>0</v>
      </c>
      <c r="N3262" t="str">
        <f>FIXED(Tabla1[[#This Row],[IVA]],0)</f>
        <v>719</v>
      </c>
      <c r="O3262" t="str">
        <f>FIXED(Tabla1[[#This Row],[ISR RET]],0)</f>
        <v>0</v>
      </c>
      <c r="P3262" t="str">
        <f>FIXED(Tabla1[[#This Row],[IVA RET]],0)</f>
        <v>0</v>
      </c>
      <c r="R3262" s="35">
        <f>Tabla1[[#This Row],[TASA 16]]*16%</f>
        <v>719.04</v>
      </c>
    </row>
    <row r="3263" spans="2:18" x14ac:dyDescent="0.25">
      <c r="B3263" t="str">
        <f>'[1]210 Y RFC'!A3263</f>
        <v>BMA891023RV0</v>
      </c>
      <c r="C3263" t="str">
        <f>'[1]210 Y RFC'!B3263</f>
        <v>210-3260</v>
      </c>
      <c r="D3263" t="str">
        <f>'[1]210 Y RFC'!C3263</f>
        <v>BAP MAQUINARIA SA DE CV</v>
      </c>
      <c r="E3263" s="28">
        <f>SUMIFS(Tabla16[TASA 16],Tabla16[NUM],Tabla1[[#This Row],[CODIGO]])</f>
        <v>0</v>
      </c>
      <c r="F3263" s="28">
        <f>SUMIFS(Tabla16[TASA 0%],Tabla16[NUM],Tabla1[[#This Row],[CODIGO]])</f>
        <v>0</v>
      </c>
      <c r="G3263" s="28">
        <f>SUMIFS(Tabla16[[EXENTO ]],Tabla16[NUM],Tabla1[[#This Row],[CODIGO]])</f>
        <v>0</v>
      </c>
      <c r="H3263" s="28">
        <f>SUMIFS(Tabla16[IVA],Tabla16[NUM],Tabla1[[#This Row],[CODIGO]])</f>
        <v>0</v>
      </c>
      <c r="I3263" s="28">
        <f>SUMIFS(Tabla16[ISR RET.],Tabla16[NUM],Tabla1[[#This Row],[CODIGO]])</f>
        <v>0</v>
      </c>
      <c r="J3263" s="28">
        <f>SUMIFS(Tabla16[IVA RET.],Tabla16[NUM],Tabla1[[#This Row],[CODIGO]])</f>
        <v>0</v>
      </c>
      <c r="K3263" t="str">
        <f>FIXED(Tabla1[[#This Row],[TASA 16%]],0)</f>
        <v>0</v>
      </c>
      <c r="L3263" t="str">
        <f>FIXED(Tabla1[[#This Row],[TASA 0%]],0)</f>
        <v>0</v>
      </c>
      <c r="M3263" t="str">
        <f>FIXED(Tabla1[[#This Row],[TASA EXE.]],0)</f>
        <v>0</v>
      </c>
      <c r="N3263" t="str">
        <f>FIXED(Tabla1[[#This Row],[IVA]],0)</f>
        <v>0</v>
      </c>
      <c r="O3263" t="str">
        <f>FIXED(Tabla1[[#This Row],[ISR RET]],0)</f>
        <v>0</v>
      </c>
      <c r="P3263" t="str">
        <f>FIXED(Tabla1[[#This Row],[IVA RET]],0)</f>
        <v>0</v>
      </c>
      <c r="R3263" s="35">
        <f>Tabla1[[#This Row],[TASA 16]]*16%</f>
        <v>0</v>
      </c>
    </row>
    <row r="3264" spans="2:18" x14ac:dyDescent="0.25">
      <c r="B3264" t="str">
        <f>'[1]210 Y RFC'!A3264</f>
        <v>AASG871230EX0</v>
      </c>
      <c r="C3264" t="str">
        <f>'[1]210 Y RFC'!B3264</f>
        <v>210-3261</v>
      </c>
      <c r="D3264" t="str">
        <f>'[1]210 Y RFC'!C3264</f>
        <v>ALMARAZ SANCHEZ MARIA GUADALUPE</v>
      </c>
      <c r="E3264" s="28">
        <f>SUMIFS(Tabla16[TASA 16],Tabla16[NUM],Tabla1[[#This Row],[CODIGO]])</f>
        <v>0</v>
      </c>
      <c r="F3264" s="28">
        <f>SUMIFS(Tabla16[TASA 0%],Tabla16[NUM],Tabla1[[#This Row],[CODIGO]])</f>
        <v>0</v>
      </c>
      <c r="G3264" s="28">
        <f>SUMIFS(Tabla16[[EXENTO ]],Tabla16[NUM],Tabla1[[#This Row],[CODIGO]])</f>
        <v>0</v>
      </c>
      <c r="H3264" s="28">
        <f>SUMIFS(Tabla16[IVA],Tabla16[NUM],Tabla1[[#This Row],[CODIGO]])</f>
        <v>0</v>
      </c>
      <c r="I3264" s="28">
        <f>SUMIFS(Tabla16[ISR RET.],Tabla16[NUM],Tabla1[[#This Row],[CODIGO]])</f>
        <v>0</v>
      </c>
      <c r="J3264" s="28">
        <f>SUMIFS(Tabla16[IVA RET.],Tabla16[NUM],Tabla1[[#This Row],[CODIGO]])</f>
        <v>0</v>
      </c>
      <c r="K3264" t="str">
        <f>FIXED(Tabla1[[#This Row],[TASA 16%]],0)</f>
        <v>0</v>
      </c>
      <c r="L3264" t="str">
        <f>FIXED(Tabla1[[#This Row],[TASA 0%]],0)</f>
        <v>0</v>
      </c>
      <c r="M3264" t="str">
        <f>FIXED(Tabla1[[#This Row],[TASA EXE.]],0)</f>
        <v>0</v>
      </c>
      <c r="N3264" t="str">
        <f>FIXED(Tabla1[[#This Row],[IVA]],0)</f>
        <v>0</v>
      </c>
      <c r="O3264" t="str">
        <f>FIXED(Tabla1[[#This Row],[ISR RET]],0)</f>
        <v>0</v>
      </c>
      <c r="P3264" t="str">
        <f>FIXED(Tabla1[[#This Row],[IVA RET]],0)</f>
        <v>0</v>
      </c>
      <c r="R3264" s="35">
        <f>Tabla1[[#This Row],[TASA 16]]*16%</f>
        <v>0</v>
      </c>
    </row>
    <row r="3265" spans="2:18" x14ac:dyDescent="0.25">
      <c r="B3265" t="str">
        <f>'[1]210 Y RFC'!A3265</f>
        <v>GOBL810416SD4</v>
      </c>
      <c r="C3265" t="str">
        <f>'[1]210 Y RFC'!B3265</f>
        <v>210-3262</v>
      </c>
      <c r="D3265" t="str">
        <f>'[1]210 Y RFC'!C3265</f>
        <v>GONZALEZ BARBA JOSE LUIS</v>
      </c>
      <c r="E3265" s="28">
        <f>SUMIFS(Tabla16[TASA 16],Tabla16[NUM],Tabla1[[#This Row],[CODIGO]])</f>
        <v>0</v>
      </c>
      <c r="F3265" s="28">
        <f>SUMIFS(Tabla16[TASA 0%],Tabla16[NUM],Tabla1[[#This Row],[CODIGO]])</f>
        <v>0</v>
      </c>
      <c r="G3265" s="28">
        <f>SUMIFS(Tabla16[[EXENTO ]],Tabla16[NUM],Tabla1[[#This Row],[CODIGO]])</f>
        <v>0</v>
      </c>
      <c r="H3265" s="28">
        <f>SUMIFS(Tabla16[IVA],Tabla16[NUM],Tabla1[[#This Row],[CODIGO]])</f>
        <v>0</v>
      </c>
      <c r="I3265" s="28">
        <f>SUMIFS(Tabla16[ISR RET.],Tabla16[NUM],Tabla1[[#This Row],[CODIGO]])</f>
        <v>0</v>
      </c>
      <c r="J3265" s="28">
        <f>SUMIFS(Tabla16[IVA RET.],Tabla16[NUM],Tabla1[[#This Row],[CODIGO]])</f>
        <v>0</v>
      </c>
      <c r="K3265" t="str">
        <f>FIXED(Tabla1[[#This Row],[TASA 16%]],0)</f>
        <v>0</v>
      </c>
      <c r="L3265" t="str">
        <f>FIXED(Tabla1[[#This Row],[TASA 0%]],0)</f>
        <v>0</v>
      </c>
      <c r="M3265" t="str">
        <f>FIXED(Tabla1[[#This Row],[TASA EXE.]],0)</f>
        <v>0</v>
      </c>
      <c r="N3265" t="str">
        <f>FIXED(Tabla1[[#This Row],[IVA]],0)</f>
        <v>0</v>
      </c>
      <c r="O3265" t="str">
        <f>FIXED(Tabla1[[#This Row],[ISR RET]],0)</f>
        <v>0</v>
      </c>
      <c r="P3265" t="str">
        <f>FIXED(Tabla1[[#This Row],[IVA RET]],0)</f>
        <v>0</v>
      </c>
      <c r="R3265" s="35">
        <f>Tabla1[[#This Row],[TASA 16]]*16%</f>
        <v>0</v>
      </c>
    </row>
    <row r="3266" spans="2:18" x14ac:dyDescent="0.25">
      <c r="B3266" t="str">
        <f>'[1]210 Y RFC'!A3266</f>
        <v>HME790831MFA</v>
      </c>
      <c r="C3266" t="str">
        <f>'[1]210 Y RFC'!B3266</f>
        <v>210-3263</v>
      </c>
      <c r="D3266" t="str">
        <f>'[1]210 Y RFC'!C3266</f>
        <v>HILTI MEXICANA SA DE CV</v>
      </c>
      <c r="E3266" s="28">
        <f>SUMIFS(Tabla16[TASA 16],Tabla16[NUM],Tabla1[[#This Row],[CODIGO]])</f>
        <v>0</v>
      </c>
      <c r="F3266" s="28">
        <f>SUMIFS(Tabla16[TASA 0%],Tabla16[NUM],Tabla1[[#This Row],[CODIGO]])</f>
        <v>0</v>
      </c>
      <c r="G3266" s="28">
        <f>SUMIFS(Tabla16[[EXENTO ]],Tabla16[NUM],Tabla1[[#This Row],[CODIGO]])</f>
        <v>0</v>
      </c>
      <c r="H3266" s="28">
        <f>SUMIFS(Tabla16[IVA],Tabla16[NUM],Tabla1[[#This Row],[CODIGO]])</f>
        <v>0</v>
      </c>
      <c r="I3266" s="28">
        <f>SUMIFS(Tabla16[ISR RET.],Tabla16[NUM],Tabla1[[#This Row],[CODIGO]])</f>
        <v>0</v>
      </c>
      <c r="J3266" s="28">
        <f>SUMIFS(Tabla16[IVA RET.],Tabla16[NUM],Tabla1[[#This Row],[CODIGO]])</f>
        <v>0</v>
      </c>
      <c r="K3266" t="str">
        <f>FIXED(Tabla1[[#This Row],[TASA 16%]],0)</f>
        <v>0</v>
      </c>
      <c r="L3266" t="str">
        <f>FIXED(Tabla1[[#This Row],[TASA 0%]],0)</f>
        <v>0</v>
      </c>
      <c r="M3266" t="str">
        <f>FIXED(Tabla1[[#This Row],[TASA EXE.]],0)</f>
        <v>0</v>
      </c>
      <c r="N3266" t="str">
        <f>FIXED(Tabla1[[#This Row],[IVA]],0)</f>
        <v>0</v>
      </c>
      <c r="O3266" t="str">
        <f>FIXED(Tabla1[[#This Row],[ISR RET]],0)</f>
        <v>0</v>
      </c>
      <c r="P3266" t="str">
        <f>FIXED(Tabla1[[#This Row],[IVA RET]],0)</f>
        <v>0</v>
      </c>
      <c r="R3266" s="35">
        <f>Tabla1[[#This Row],[TASA 16]]*16%</f>
        <v>0</v>
      </c>
    </row>
    <row r="3267" spans="2:18" x14ac:dyDescent="0.25">
      <c r="B3267" t="str">
        <f>'[1]210 Y RFC'!A3267</f>
        <v>GALE740803N79</v>
      </c>
      <c r="C3267" t="str">
        <f>'[1]210 Y RFC'!B3267</f>
        <v>210-3264</v>
      </c>
      <c r="D3267" t="str">
        <f>'[1]210 Y RFC'!C3267</f>
        <v>GARCIA LOPEZ ERICA MARGARITA</v>
      </c>
      <c r="E3267" s="28">
        <f>SUMIFS(Tabla16[TASA 16],Tabla16[NUM],Tabla1[[#This Row],[CODIGO]])</f>
        <v>0</v>
      </c>
      <c r="F3267" s="28">
        <f>SUMIFS(Tabla16[TASA 0%],Tabla16[NUM],Tabla1[[#This Row],[CODIGO]])</f>
        <v>0</v>
      </c>
      <c r="G3267" s="28">
        <f>SUMIFS(Tabla16[[EXENTO ]],Tabla16[NUM],Tabla1[[#This Row],[CODIGO]])</f>
        <v>0</v>
      </c>
      <c r="H3267" s="28">
        <f>SUMIFS(Tabla16[IVA],Tabla16[NUM],Tabla1[[#This Row],[CODIGO]])</f>
        <v>0</v>
      </c>
      <c r="I3267" s="28">
        <f>SUMIFS(Tabla16[ISR RET.],Tabla16[NUM],Tabla1[[#This Row],[CODIGO]])</f>
        <v>0</v>
      </c>
      <c r="J3267" s="28">
        <f>SUMIFS(Tabla16[IVA RET.],Tabla16[NUM],Tabla1[[#This Row],[CODIGO]])</f>
        <v>0</v>
      </c>
      <c r="K3267" t="str">
        <f>FIXED(Tabla1[[#This Row],[TASA 16%]],0)</f>
        <v>0</v>
      </c>
      <c r="L3267" t="str">
        <f>FIXED(Tabla1[[#This Row],[TASA 0%]],0)</f>
        <v>0</v>
      </c>
      <c r="M3267" t="str">
        <f>FIXED(Tabla1[[#This Row],[TASA EXE.]],0)</f>
        <v>0</v>
      </c>
      <c r="N3267" t="str">
        <f>FIXED(Tabla1[[#This Row],[IVA]],0)</f>
        <v>0</v>
      </c>
      <c r="O3267" t="str">
        <f>FIXED(Tabla1[[#This Row],[ISR RET]],0)</f>
        <v>0</v>
      </c>
      <c r="P3267" t="str">
        <f>FIXED(Tabla1[[#This Row],[IVA RET]],0)</f>
        <v>0</v>
      </c>
      <c r="R3267" s="35">
        <f>Tabla1[[#This Row],[TASA 16]]*16%</f>
        <v>0</v>
      </c>
    </row>
    <row r="3268" spans="2:18" x14ac:dyDescent="0.25">
      <c r="B3268" t="str">
        <f>'[1]210 Y RFC'!A3268</f>
        <v>BAS211210FR2</v>
      </c>
      <c r="C3268" t="str">
        <f>'[1]210 Y RFC'!B3268</f>
        <v>210-3265</v>
      </c>
      <c r="D3268" t="str">
        <f>'[1]210 Y RFC'!C3268</f>
        <v>BUKA ALIMENTOS Y SERVICIOS</v>
      </c>
      <c r="E3268" s="28">
        <f>SUMIFS(Tabla16[TASA 16],Tabla16[NUM],Tabla1[[#This Row],[CODIGO]])</f>
        <v>0</v>
      </c>
      <c r="F3268" s="28">
        <f>SUMIFS(Tabla16[TASA 0%],Tabla16[NUM],Tabla1[[#This Row],[CODIGO]])</f>
        <v>0</v>
      </c>
      <c r="G3268" s="28">
        <f>SUMIFS(Tabla16[[EXENTO ]],Tabla16[NUM],Tabla1[[#This Row],[CODIGO]])</f>
        <v>0</v>
      </c>
      <c r="H3268" s="28">
        <f>SUMIFS(Tabla16[IVA],Tabla16[NUM],Tabla1[[#This Row],[CODIGO]])</f>
        <v>0</v>
      </c>
      <c r="I3268" s="28">
        <f>SUMIFS(Tabla16[ISR RET.],Tabla16[NUM],Tabla1[[#This Row],[CODIGO]])</f>
        <v>0</v>
      </c>
      <c r="J3268" s="28">
        <f>SUMIFS(Tabla16[IVA RET.],Tabla16[NUM],Tabla1[[#This Row],[CODIGO]])</f>
        <v>0</v>
      </c>
      <c r="K3268" t="str">
        <f>FIXED(Tabla1[[#This Row],[TASA 16%]],0)</f>
        <v>0</v>
      </c>
      <c r="L3268" t="str">
        <f>FIXED(Tabla1[[#This Row],[TASA 0%]],0)</f>
        <v>0</v>
      </c>
      <c r="M3268" t="str">
        <f>FIXED(Tabla1[[#This Row],[TASA EXE.]],0)</f>
        <v>0</v>
      </c>
      <c r="N3268" t="str">
        <f>FIXED(Tabla1[[#This Row],[IVA]],0)</f>
        <v>0</v>
      </c>
      <c r="O3268" t="str">
        <f>FIXED(Tabla1[[#This Row],[ISR RET]],0)</f>
        <v>0</v>
      </c>
      <c r="P3268" t="str">
        <f>FIXED(Tabla1[[#This Row],[IVA RET]],0)</f>
        <v>0</v>
      </c>
      <c r="R3268" s="35">
        <f>Tabla1[[#This Row],[TASA 16]]*16%</f>
        <v>0</v>
      </c>
    </row>
    <row r="3269" spans="2:18" x14ac:dyDescent="0.25">
      <c r="B3269" t="str">
        <f>'[1]210 Y RFC'!A3269</f>
        <v>MADE860530EUA</v>
      </c>
      <c r="C3269" t="str">
        <f>'[1]210 Y RFC'!B3269</f>
        <v>210-3266</v>
      </c>
      <c r="D3269" t="str">
        <f>'[1]210 Y RFC'!C3269</f>
        <v>MARTINEZ DIAZ ELIZABETH</v>
      </c>
      <c r="E3269" s="28">
        <f>SUMIFS(Tabla16[TASA 16],Tabla16[NUM],Tabla1[[#This Row],[CODIGO]])</f>
        <v>28137.937499999996</v>
      </c>
      <c r="F3269" s="28">
        <f>SUMIFS(Tabla16[TASA 0%],Tabla16[NUM],Tabla1[[#This Row],[CODIGO]])</f>
        <v>-1.7499999994470272E-2</v>
      </c>
      <c r="G3269" s="28">
        <f>SUMIFS(Tabla16[[EXENTO ]],Tabla16[NUM],Tabla1[[#This Row],[CODIGO]])</f>
        <v>0</v>
      </c>
      <c r="H3269" s="28">
        <f>SUMIFS(Tabla16[IVA],Tabla16[NUM],Tabla1[[#This Row],[CODIGO]])</f>
        <v>4502.07</v>
      </c>
      <c r="I3269" s="28">
        <f>SUMIFS(Tabla16[ISR RET.],Tabla16[NUM],Tabla1[[#This Row],[CODIGO]])</f>
        <v>0</v>
      </c>
      <c r="J3269" s="28">
        <f>SUMIFS(Tabla16[IVA RET.],Tabla16[NUM],Tabla1[[#This Row],[CODIGO]])</f>
        <v>0</v>
      </c>
      <c r="K3269" t="str">
        <f>FIXED(Tabla1[[#This Row],[TASA 16%]],0)</f>
        <v>28,138</v>
      </c>
      <c r="L3269" t="str">
        <f>FIXED(Tabla1[[#This Row],[TASA 0%]],0)</f>
        <v>0</v>
      </c>
      <c r="M3269" t="str">
        <f>FIXED(Tabla1[[#This Row],[TASA EXE.]],0)</f>
        <v>0</v>
      </c>
      <c r="N3269" t="str">
        <f>FIXED(Tabla1[[#This Row],[IVA]],0)</f>
        <v>4,502</v>
      </c>
      <c r="O3269" t="str">
        <f>FIXED(Tabla1[[#This Row],[ISR RET]],0)</f>
        <v>0</v>
      </c>
      <c r="P3269" t="str">
        <f>FIXED(Tabla1[[#This Row],[IVA RET]],0)</f>
        <v>0</v>
      </c>
      <c r="R3269" s="35">
        <f>Tabla1[[#This Row],[TASA 16]]*16%</f>
        <v>4502.08</v>
      </c>
    </row>
    <row r="3270" spans="2:18" x14ac:dyDescent="0.25">
      <c r="B3270" t="str">
        <f>'[1]210 Y RFC'!A3270</f>
        <v>HEVM731222EI3</v>
      </c>
      <c r="C3270" t="str">
        <f>'[1]210 Y RFC'!B3270</f>
        <v>210-3267</v>
      </c>
      <c r="D3270" t="str">
        <f>'[1]210 Y RFC'!C3270</f>
        <v>HERNANDEZ VAZQUEZ JOSE MARIA ALFREDO</v>
      </c>
      <c r="E3270" s="28">
        <f>SUMIFS(Tabla16[TASA 16],Tabla16[NUM],Tabla1[[#This Row],[CODIGO]])</f>
        <v>20991.25</v>
      </c>
      <c r="F3270" s="28">
        <f>SUMIFS(Tabla16[TASA 0%],Tabla16[NUM],Tabla1[[#This Row],[CODIGO]])</f>
        <v>0</v>
      </c>
      <c r="G3270" s="28">
        <f>SUMIFS(Tabla16[[EXENTO ]],Tabla16[NUM],Tabla1[[#This Row],[CODIGO]])</f>
        <v>0</v>
      </c>
      <c r="H3270" s="28">
        <f>SUMIFS(Tabla16[IVA],Tabla16[NUM],Tabla1[[#This Row],[CODIGO]])</f>
        <v>3358.6</v>
      </c>
      <c r="I3270" s="28">
        <f>SUMIFS(Tabla16[ISR RET.],Tabla16[NUM],Tabla1[[#This Row],[CODIGO]])</f>
        <v>0</v>
      </c>
      <c r="J3270" s="28">
        <f>SUMIFS(Tabla16[IVA RET.],Tabla16[NUM],Tabla1[[#This Row],[CODIGO]])</f>
        <v>0</v>
      </c>
      <c r="K3270" t="str">
        <f>FIXED(Tabla1[[#This Row],[TASA 16%]],0)</f>
        <v>20,991</v>
      </c>
      <c r="L3270" t="str">
        <f>FIXED(Tabla1[[#This Row],[TASA 0%]],0)</f>
        <v>0</v>
      </c>
      <c r="M3270" t="str">
        <f>FIXED(Tabla1[[#This Row],[TASA EXE.]],0)</f>
        <v>0</v>
      </c>
      <c r="N3270" t="str">
        <f>FIXED(Tabla1[[#This Row],[IVA]],0)</f>
        <v>3,359</v>
      </c>
      <c r="O3270" t="str">
        <f>FIXED(Tabla1[[#This Row],[ISR RET]],0)</f>
        <v>0</v>
      </c>
      <c r="P3270" t="str">
        <f>FIXED(Tabla1[[#This Row],[IVA RET]],0)</f>
        <v>0</v>
      </c>
      <c r="R3270" s="35">
        <f>Tabla1[[#This Row],[TASA 16]]*16%</f>
        <v>3358.56</v>
      </c>
    </row>
    <row r="3271" spans="2:18" x14ac:dyDescent="0.25">
      <c r="B3271" t="str">
        <f>'[1]210 Y RFC'!A3271</f>
        <v>MAR200902294</v>
      </c>
      <c r="C3271" t="str">
        <f>'[1]210 Y RFC'!B3271</f>
        <v>210-3268</v>
      </c>
      <c r="D3271" t="str">
        <f>'[1]210 Y RFC'!C3271</f>
        <v>MATRIZ ABEJA REYNA</v>
      </c>
      <c r="E3271" s="28">
        <f>SUMIFS(Tabla16[TASA 16],Tabla16[NUM],Tabla1[[#This Row],[CODIGO]])</f>
        <v>24144.5625</v>
      </c>
      <c r="F3271" s="28">
        <f>SUMIFS(Tabla16[TASA 0%],Tabla16[NUM],Tabla1[[#This Row],[CODIGO]])</f>
        <v>5896.9575000000013</v>
      </c>
      <c r="G3271" s="28">
        <f>SUMIFS(Tabla16[[EXENTO ]],Tabla16[NUM],Tabla1[[#This Row],[CODIGO]])</f>
        <v>0</v>
      </c>
      <c r="H3271" s="28">
        <f>SUMIFS(Tabla16[IVA],Tabla16[NUM],Tabla1[[#This Row],[CODIGO]])</f>
        <v>3863.13</v>
      </c>
      <c r="I3271" s="28">
        <f>SUMIFS(Tabla16[ISR RET.],Tabla16[NUM],Tabla1[[#This Row],[CODIGO]])</f>
        <v>0</v>
      </c>
      <c r="J3271" s="28">
        <f>SUMIFS(Tabla16[IVA RET.],Tabla16[NUM],Tabla1[[#This Row],[CODIGO]])</f>
        <v>0</v>
      </c>
      <c r="K3271" t="str">
        <f>FIXED(Tabla1[[#This Row],[TASA 16%]],0)</f>
        <v>24,145</v>
      </c>
      <c r="L3271" t="str">
        <f>FIXED(Tabla1[[#This Row],[TASA 0%]],0)</f>
        <v>5,897</v>
      </c>
      <c r="M3271" t="str">
        <f>FIXED(Tabla1[[#This Row],[TASA EXE.]],0)</f>
        <v>0</v>
      </c>
      <c r="N3271" t="str">
        <f>FIXED(Tabla1[[#This Row],[IVA]],0)</f>
        <v>3,863</v>
      </c>
      <c r="O3271" t="str">
        <f>FIXED(Tabla1[[#This Row],[ISR RET]],0)</f>
        <v>0</v>
      </c>
      <c r="P3271" t="str">
        <f>FIXED(Tabla1[[#This Row],[IVA RET]],0)</f>
        <v>0</v>
      </c>
      <c r="R3271" s="35">
        <f>Tabla1[[#This Row],[TASA 16]]*16%</f>
        <v>3863.2000000000003</v>
      </c>
    </row>
    <row r="3272" spans="2:18" x14ac:dyDescent="0.25">
      <c r="B3272" t="str">
        <f>'[1]210 Y RFC'!A3272</f>
        <v>NAGO711129FV5</v>
      </c>
      <c r="C3272" t="str">
        <f>'[1]210 Y RFC'!B3272</f>
        <v>210-3269</v>
      </c>
      <c r="D3272" t="str">
        <f>'[1]210 Y RFC'!C3272</f>
        <v>NAVARRO GUTIERREZ OLGA ISELA</v>
      </c>
      <c r="E3272" s="28">
        <f>SUMIFS(Tabla16[TASA 16],Tabla16[NUM],Tabla1[[#This Row],[CODIGO]])</f>
        <v>32311</v>
      </c>
      <c r="F3272" s="28">
        <f>SUMIFS(Tabla16[TASA 0%],Tabla16[NUM],Tabla1[[#This Row],[CODIGO]])</f>
        <v>0</v>
      </c>
      <c r="G3272" s="28">
        <f>SUMIFS(Tabla16[[EXENTO ]],Tabla16[NUM],Tabla1[[#This Row],[CODIGO]])</f>
        <v>0</v>
      </c>
      <c r="H3272" s="28">
        <f>SUMIFS(Tabla16[IVA],Tabla16[NUM],Tabla1[[#This Row],[CODIGO]])</f>
        <v>5169.76</v>
      </c>
      <c r="I3272" s="28">
        <f>SUMIFS(Tabla16[ISR RET.],Tabla16[NUM],Tabla1[[#This Row],[CODIGO]])</f>
        <v>0</v>
      </c>
      <c r="J3272" s="28">
        <f>SUMIFS(Tabla16[IVA RET.],Tabla16[NUM],Tabla1[[#This Row],[CODIGO]])</f>
        <v>0</v>
      </c>
      <c r="K3272" t="str">
        <f>FIXED(Tabla1[[#This Row],[TASA 16%]],0)</f>
        <v>32,311</v>
      </c>
      <c r="L3272" t="str">
        <f>FIXED(Tabla1[[#This Row],[TASA 0%]],0)</f>
        <v>0</v>
      </c>
      <c r="M3272" t="str">
        <f>FIXED(Tabla1[[#This Row],[TASA EXE.]],0)</f>
        <v>0</v>
      </c>
      <c r="N3272" t="str">
        <f>FIXED(Tabla1[[#This Row],[IVA]],0)</f>
        <v>5,170</v>
      </c>
      <c r="O3272" t="str">
        <f>FIXED(Tabla1[[#This Row],[ISR RET]],0)</f>
        <v>0</v>
      </c>
      <c r="P3272" t="str">
        <f>FIXED(Tabla1[[#This Row],[IVA RET]],0)</f>
        <v>0</v>
      </c>
      <c r="R3272" s="35">
        <f>Tabla1[[#This Row],[TASA 16]]*16%</f>
        <v>5169.76</v>
      </c>
    </row>
    <row r="3273" spans="2:18" x14ac:dyDescent="0.25">
      <c r="B3273" t="str">
        <f>'[1]210 Y RFC'!A3273</f>
        <v>ESK130514EG5</v>
      </c>
      <c r="C3273" t="str">
        <f>'[1]210 Y RFC'!B3273</f>
        <v>210-3270</v>
      </c>
      <c r="D3273" t="str">
        <f>'[1]210 Y RFC'!C3273</f>
        <v>ESTACION DE SERVICIO K2</v>
      </c>
      <c r="E3273" s="28">
        <f>SUMIFS(Tabla16[TASA 16],Tabla16[NUM],Tabla1[[#This Row],[CODIGO]])</f>
        <v>13363.749999999998</v>
      </c>
      <c r="F3273" s="28">
        <f>SUMIFS(Tabla16[TASA 0%],Tabla16[NUM],Tabla1[[#This Row],[CODIGO]])</f>
        <v>0</v>
      </c>
      <c r="G3273" s="28">
        <f>SUMIFS(Tabla16[[EXENTO ]],Tabla16[NUM],Tabla1[[#This Row],[CODIGO]])</f>
        <v>346.65</v>
      </c>
      <c r="H3273" s="28">
        <f>SUMIFS(Tabla16[IVA],Tabla16[NUM],Tabla1[[#This Row],[CODIGO]])</f>
        <v>2138.1999999999998</v>
      </c>
      <c r="I3273" s="28">
        <f>SUMIFS(Tabla16[ISR RET.],Tabla16[NUM],Tabla1[[#This Row],[CODIGO]])</f>
        <v>0</v>
      </c>
      <c r="J3273" s="28">
        <f>SUMIFS(Tabla16[IVA RET.],Tabla16[NUM],Tabla1[[#This Row],[CODIGO]])</f>
        <v>0</v>
      </c>
      <c r="K3273" t="str">
        <f>FIXED(Tabla1[[#This Row],[TASA 16%]],0)</f>
        <v>13,364</v>
      </c>
      <c r="L3273" t="str">
        <f>FIXED(Tabla1[[#This Row],[TASA 0%]],0)</f>
        <v>0</v>
      </c>
      <c r="M3273" t="str">
        <f>FIXED(Tabla1[[#This Row],[TASA EXE.]],0)</f>
        <v>347</v>
      </c>
      <c r="N3273" t="str">
        <f>FIXED(Tabla1[[#This Row],[IVA]],0)</f>
        <v>2,138</v>
      </c>
      <c r="O3273" t="str">
        <f>FIXED(Tabla1[[#This Row],[ISR RET]],0)</f>
        <v>0</v>
      </c>
      <c r="P3273" t="str">
        <f>FIXED(Tabla1[[#This Row],[IVA RET]],0)</f>
        <v>0</v>
      </c>
      <c r="R3273" s="35">
        <f>Tabla1[[#This Row],[TASA 16]]*16%</f>
        <v>2138.2400000000002</v>
      </c>
    </row>
    <row r="3274" spans="2:18" x14ac:dyDescent="0.25">
      <c r="B3274" t="str">
        <f>'[1]210 Y RFC'!A3274</f>
        <v>MAHE910507LL5</v>
      </c>
      <c r="C3274" t="str">
        <f>'[1]210 Y RFC'!B3274</f>
        <v>210-3271</v>
      </c>
      <c r="D3274" t="str">
        <f>'[1]210 Y RFC'!C3274</f>
        <v>MACIAS HERNANDEZ EDUARDO</v>
      </c>
      <c r="E3274" s="28">
        <f>SUMIFS(Tabla16[TASA 16],Tabla16[NUM],Tabla1[[#This Row],[CODIGO]])</f>
        <v>22496</v>
      </c>
      <c r="F3274" s="28">
        <f>SUMIFS(Tabla16[TASA 0%],Tabla16[NUM],Tabla1[[#This Row],[CODIGO]])</f>
        <v>0</v>
      </c>
      <c r="G3274" s="28">
        <f>SUMIFS(Tabla16[[EXENTO ]],Tabla16[NUM],Tabla1[[#This Row],[CODIGO]])</f>
        <v>0</v>
      </c>
      <c r="H3274" s="28">
        <f>SUMIFS(Tabla16[IVA],Tabla16[NUM],Tabla1[[#This Row],[CODIGO]])</f>
        <v>3599.36</v>
      </c>
      <c r="I3274" s="28">
        <f>SUMIFS(Tabla16[ISR RET.],Tabla16[NUM],Tabla1[[#This Row],[CODIGO]])</f>
        <v>0</v>
      </c>
      <c r="J3274" s="28">
        <f>SUMIFS(Tabla16[IVA RET.],Tabla16[NUM],Tabla1[[#This Row],[CODIGO]])</f>
        <v>0</v>
      </c>
      <c r="K3274" t="str">
        <f>FIXED(Tabla1[[#This Row],[TASA 16%]],0)</f>
        <v>22,496</v>
      </c>
      <c r="L3274" t="str">
        <f>FIXED(Tabla1[[#This Row],[TASA 0%]],0)</f>
        <v>0</v>
      </c>
      <c r="M3274" t="str">
        <f>FIXED(Tabla1[[#This Row],[TASA EXE.]],0)</f>
        <v>0</v>
      </c>
      <c r="N3274" t="str">
        <f>FIXED(Tabla1[[#This Row],[IVA]],0)</f>
        <v>3,599</v>
      </c>
      <c r="O3274" t="str">
        <f>FIXED(Tabla1[[#This Row],[ISR RET]],0)</f>
        <v>0</v>
      </c>
      <c r="P3274" t="str">
        <f>FIXED(Tabla1[[#This Row],[IVA RET]],0)</f>
        <v>0</v>
      </c>
      <c r="R3274" s="35">
        <f>Tabla1[[#This Row],[TASA 16]]*16%</f>
        <v>3599.36</v>
      </c>
    </row>
    <row r="3275" spans="2:18" x14ac:dyDescent="0.25">
      <c r="B3275" t="str">
        <f>'[1]210 Y RFC'!A3275</f>
        <v>PAPE8201035V9</v>
      </c>
      <c r="C3275" t="str">
        <f>'[1]210 Y RFC'!B3275</f>
        <v>210-3272</v>
      </c>
      <c r="D3275" t="str">
        <f>'[1]210 Y RFC'!C3275</f>
        <v>PADILLA PADILLA EFRAIN</v>
      </c>
      <c r="E3275" s="28">
        <f>SUMIFS(Tabla16[TASA 16],Tabla16[NUM],Tabla1[[#This Row],[CODIGO]])</f>
        <v>75437.9375</v>
      </c>
      <c r="F3275" s="28">
        <f>SUMIFS(Tabla16[TASA 0%],Tabla16[NUM],Tabla1[[#This Row],[CODIGO]])</f>
        <v>-4.7499999993306119E-2</v>
      </c>
      <c r="G3275" s="28">
        <f>SUMIFS(Tabla16[[EXENTO ]],Tabla16[NUM],Tabla1[[#This Row],[CODIGO]])</f>
        <v>0</v>
      </c>
      <c r="H3275" s="28">
        <f>SUMIFS(Tabla16[IVA],Tabla16[NUM],Tabla1[[#This Row],[CODIGO]])</f>
        <v>12070.07</v>
      </c>
      <c r="I3275" s="28">
        <f>SUMIFS(Tabla16[ISR RET.],Tabla16[NUM],Tabla1[[#This Row],[CODIGO]])</f>
        <v>0</v>
      </c>
      <c r="J3275" s="28">
        <f>SUMIFS(Tabla16[IVA RET.],Tabla16[NUM],Tabla1[[#This Row],[CODIGO]])</f>
        <v>0</v>
      </c>
      <c r="K3275" t="str">
        <f>FIXED(Tabla1[[#This Row],[TASA 16%]],0)</f>
        <v>75,438</v>
      </c>
      <c r="L3275" t="str">
        <f>FIXED(Tabla1[[#This Row],[TASA 0%]],0)</f>
        <v>0</v>
      </c>
      <c r="M3275" t="str">
        <f>FIXED(Tabla1[[#This Row],[TASA EXE.]],0)</f>
        <v>0</v>
      </c>
      <c r="N3275" t="str">
        <f>FIXED(Tabla1[[#This Row],[IVA]],0)</f>
        <v>12,070</v>
      </c>
      <c r="O3275" t="str">
        <f>FIXED(Tabla1[[#This Row],[ISR RET]],0)</f>
        <v>0</v>
      </c>
      <c r="P3275" t="str">
        <f>FIXED(Tabla1[[#This Row],[IVA RET]],0)</f>
        <v>0</v>
      </c>
      <c r="R3275" s="35">
        <f>Tabla1[[#This Row],[TASA 16]]*16%</f>
        <v>12070.08</v>
      </c>
    </row>
    <row r="3276" spans="2:18" x14ac:dyDescent="0.25">
      <c r="B3276" t="str">
        <f>'[1]210 Y RFC'!A3276</f>
        <v>DLA141126GD3</v>
      </c>
      <c r="C3276" t="str">
        <f>'[1]210 Y RFC'!B3276</f>
        <v>210-3273</v>
      </c>
      <c r="D3276" t="str">
        <f>'[1]210 Y RFC'!C3276</f>
        <v>DISTRIBUCION Y LOGISTICA DE ALIMENTOS SA DE CV</v>
      </c>
      <c r="E3276" s="28">
        <f>SUMIFS(Tabla16[TASA 16],Tabla16[NUM],Tabla1[[#This Row],[CODIGO]])</f>
        <v>0</v>
      </c>
      <c r="F3276" s="28">
        <f>SUMIFS(Tabla16[TASA 0%],Tabla16[NUM],Tabla1[[#This Row],[CODIGO]])</f>
        <v>23460</v>
      </c>
      <c r="G3276" s="28">
        <f>SUMIFS(Tabla16[[EXENTO ]],Tabla16[NUM],Tabla1[[#This Row],[CODIGO]])</f>
        <v>0</v>
      </c>
      <c r="H3276" s="28">
        <f>SUMIFS(Tabla16[IVA],Tabla16[NUM],Tabla1[[#This Row],[CODIGO]])</f>
        <v>0</v>
      </c>
      <c r="I3276" s="28">
        <f>SUMIFS(Tabla16[ISR RET.],Tabla16[NUM],Tabla1[[#This Row],[CODIGO]])</f>
        <v>0</v>
      </c>
      <c r="J3276" s="28">
        <f>SUMIFS(Tabla16[IVA RET.],Tabla16[NUM],Tabla1[[#This Row],[CODIGO]])</f>
        <v>0</v>
      </c>
      <c r="K3276" t="str">
        <f>FIXED(Tabla1[[#This Row],[TASA 16%]],0)</f>
        <v>0</v>
      </c>
      <c r="L3276" t="str">
        <f>FIXED(Tabla1[[#This Row],[TASA 0%]],0)</f>
        <v>23,460</v>
      </c>
      <c r="M3276" t="str">
        <f>FIXED(Tabla1[[#This Row],[TASA EXE.]],0)</f>
        <v>0</v>
      </c>
      <c r="N3276" t="str">
        <f>FIXED(Tabla1[[#This Row],[IVA]],0)</f>
        <v>0</v>
      </c>
      <c r="O3276" t="str">
        <f>FIXED(Tabla1[[#This Row],[ISR RET]],0)</f>
        <v>0</v>
      </c>
      <c r="P3276" t="str">
        <f>FIXED(Tabla1[[#This Row],[IVA RET]],0)</f>
        <v>0</v>
      </c>
      <c r="R3276" s="35">
        <f>Tabla1[[#This Row],[TASA 16]]*16%</f>
        <v>0</v>
      </c>
    </row>
    <row r="3277" spans="2:18" x14ac:dyDescent="0.25">
      <c r="B3277" t="str">
        <f>'[1]210 Y RFC'!A3277</f>
        <v>SDE230328E76</v>
      </c>
      <c r="C3277" t="str">
        <f>'[1]210 Y RFC'!B3277</f>
        <v>210-3274</v>
      </c>
      <c r="D3277" t="str">
        <f>'[1]210 Y RFC'!C3277</f>
        <v>SANAPIEL DERMATOLOGICAS</v>
      </c>
      <c r="E3277" s="28">
        <f>SUMIFS(Tabla16[TASA 16],Tabla16[NUM],Tabla1[[#This Row],[CODIGO]])</f>
        <v>7529.375</v>
      </c>
      <c r="F3277" s="28">
        <f>SUMIFS(Tabla16[TASA 0%],Tabla16[NUM],Tabla1[[#This Row],[CODIGO]])</f>
        <v>-5.4999999999580496E-2</v>
      </c>
      <c r="G3277" s="28">
        <f>SUMIFS(Tabla16[[EXENTO ]],Tabla16[NUM],Tabla1[[#This Row],[CODIGO]])</f>
        <v>0</v>
      </c>
      <c r="H3277" s="28">
        <f>SUMIFS(Tabla16[IVA],Tabla16[NUM],Tabla1[[#This Row],[CODIGO]])</f>
        <v>1204.7</v>
      </c>
      <c r="I3277" s="28">
        <f>SUMIFS(Tabla16[ISR RET.],Tabla16[NUM],Tabla1[[#This Row],[CODIGO]])</f>
        <v>0</v>
      </c>
      <c r="J3277" s="28">
        <f>SUMIFS(Tabla16[IVA RET.],Tabla16[NUM],Tabla1[[#This Row],[CODIGO]])</f>
        <v>0</v>
      </c>
      <c r="K3277" t="str">
        <f>FIXED(Tabla1[[#This Row],[TASA 16%]],0)</f>
        <v>7,529</v>
      </c>
      <c r="L3277" t="str">
        <f>FIXED(Tabla1[[#This Row],[TASA 0%]],0)</f>
        <v>0</v>
      </c>
      <c r="M3277" t="str">
        <f>FIXED(Tabla1[[#This Row],[TASA EXE.]],0)</f>
        <v>0</v>
      </c>
      <c r="N3277" t="str">
        <f>FIXED(Tabla1[[#This Row],[IVA]],0)</f>
        <v>1,205</v>
      </c>
      <c r="O3277" t="str">
        <f>FIXED(Tabla1[[#This Row],[ISR RET]],0)</f>
        <v>0</v>
      </c>
      <c r="P3277" t="str">
        <f>FIXED(Tabla1[[#This Row],[IVA RET]],0)</f>
        <v>0</v>
      </c>
      <c r="R3277" s="35">
        <f>Tabla1[[#This Row],[TASA 16]]*16%</f>
        <v>1204.6400000000001</v>
      </c>
    </row>
    <row r="3278" spans="2:18" x14ac:dyDescent="0.25">
      <c r="B3278" t="str">
        <f>'[1]210 Y RFC'!A3278</f>
        <v>EPE181120JA6</v>
      </c>
      <c r="C3278" t="str">
        <f>'[1]210 Y RFC'!B3278</f>
        <v>210-3275</v>
      </c>
      <c r="D3278" t="str">
        <f>'[1]210 Y RFC'!C3278</f>
        <v>ESTACION PETRO3 SA DE CV</v>
      </c>
      <c r="E3278" s="28">
        <f>SUMIFS(Tabla16[TASA 16],Tabla16[NUM],Tabla1[[#This Row],[CODIGO]])</f>
        <v>453.75</v>
      </c>
      <c r="F3278" s="28">
        <f>SUMIFS(Tabla16[TASA 0%],Tabla16[NUM],Tabla1[[#This Row],[CODIGO]])</f>
        <v>-9.9999999999731415E-3</v>
      </c>
      <c r="G3278" s="28">
        <f>SUMIFS(Tabla16[[EXENTO ]],Tabla16[NUM],Tabla1[[#This Row],[CODIGO]])</f>
        <v>11.93</v>
      </c>
      <c r="H3278" s="28">
        <f>SUMIFS(Tabla16[IVA],Tabla16[NUM],Tabla1[[#This Row],[CODIGO]])</f>
        <v>72.599999999999994</v>
      </c>
      <c r="I3278" s="28">
        <f>SUMIFS(Tabla16[ISR RET.],Tabla16[NUM],Tabla1[[#This Row],[CODIGO]])</f>
        <v>0</v>
      </c>
      <c r="J3278" s="28">
        <f>SUMIFS(Tabla16[IVA RET.],Tabla16[NUM],Tabla1[[#This Row],[CODIGO]])</f>
        <v>0</v>
      </c>
      <c r="K3278" t="str">
        <f>FIXED(Tabla1[[#This Row],[TASA 16%]],0)</f>
        <v>454</v>
      </c>
      <c r="L3278" t="str">
        <f>FIXED(Tabla1[[#This Row],[TASA 0%]],0)</f>
        <v>0</v>
      </c>
      <c r="M3278" t="str">
        <f>FIXED(Tabla1[[#This Row],[TASA EXE.]],0)</f>
        <v>12</v>
      </c>
      <c r="N3278" t="str">
        <f>FIXED(Tabla1[[#This Row],[IVA]],0)</f>
        <v>73</v>
      </c>
      <c r="O3278" t="str">
        <f>FIXED(Tabla1[[#This Row],[ISR RET]],0)</f>
        <v>0</v>
      </c>
      <c r="P3278" t="str">
        <f>FIXED(Tabla1[[#This Row],[IVA RET]],0)</f>
        <v>0</v>
      </c>
      <c r="R3278" s="35">
        <f>Tabla1[[#This Row],[TASA 16]]*16%</f>
        <v>72.64</v>
      </c>
    </row>
    <row r="3279" spans="2:18" x14ac:dyDescent="0.25">
      <c r="B3279" t="str">
        <f>'[1]210 Y RFC'!A3279</f>
        <v>CPR120723SX6</v>
      </c>
      <c r="C3279" t="str">
        <f>'[1]210 Y RFC'!B3279</f>
        <v>210-3276</v>
      </c>
      <c r="D3279" t="str">
        <f>'[1]210 Y RFC'!C3279</f>
        <v>C&amp;P PROMOS SA DE CV</v>
      </c>
      <c r="E3279" s="28">
        <f>SUMIFS(Tabla16[TASA 16],Tabla16[NUM],Tabla1[[#This Row],[CODIGO]])</f>
        <v>0</v>
      </c>
      <c r="F3279" s="28">
        <f>SUMIFS(Tabla16[TASA 0%],Tabla16[NUM],Tabla1[[#This Row],[CODIGO]])</f>
        <v>0</v>
      </c>
      <c r="G3279" s="28">
        <f>SUMIFS(Tabla16[[EXENTO ]],Tabla16[NUM],Tabla1[[#This Row],[CODIGO]])</f>
        <v>0</v>
      </c>
      <c r="H3279" s="28">
        <f>SUMIFS(Tabla16[IVA],Tabla16[NUM],Tabla1[[#This Row],[CODIGO]])</f>
        <v>0</v>
      </c>
      <c r="I3279" s="28">
        <f>SUMIFS(Tabla16[ISR RET.],Tabla16[NUM],Tabla1[[#This Row],[CODIGO]])</f>
        <v>0</v>
      </c>
      <c r="J3279" s="28">
        <f>SUMIFS(Tabla16[IVA RET.],Tabla16[NUM],Tabla1[[#This Row],[CODIGO]])</f>
        <v>0</v>
      </c>
      <c r="K3279" t="str">
        <f>FIXED(Tabla1[[#This Row],[TASA 16%]],0)</f>
        <v>0</v>
      </c>
      <c r="L3279" t="str">
        <f>FIXED(Tabla1[[#This Row],[TASA 0%]],0)</f>
        <v>0</v>
      </c>
      <c r="M3279" t="str">
        <f>FIXED(Tabla1[[#This Row],[TASA EXE.]],0)</f>
        <v>0</v>
      </c>
      <c r="N3279" t="str">
        <f>FIXED(Tabla1[[#This Row],[IVA]],0)</f>
        <v>0</v>
      </c>
      <c r="O3279" t="str">
        <f>FIXED(Tabla1[[#This Row],[ISR RET]],0)</f>
        <v>0</v>
      </c>
      <c r="P3279" t="str">
        <f>FIXED(Tabla1[[#This Row],[IVA RET]],0)</f>
        <v>0</v>
      </c>
      <c r="R3279" s="35">
        <f>Tabla1[[#This Row],[TASA 16]]*16%</f>
        <v>0</v>
      </c>
    </row>
    <row r="3280" spans="2:18" x14ac:dyDescent="0.25">
      <c r="B3280" t="str">
        <f>'[1]210 Y RFC'!A3280</f>
        <v>MIN150304UH3</v>
      </c>
      <c r="C3280" t="str">
        <f>'[1]210 Y RFC'!B3280</f>
        <v>210-3277</v>
      </c>
      <c r="D3280" t="str">
        <f>'[1]210 Y RFC'!C3280</f>
        <v>METRILAB INTERNACIONAL S DE RL DE CV</v>
      </c>
      <c r="E3280" s="28">
        <f>SUMIFS(Tabla16[TASA 16],Tabla16[NUM],Tabla1[[#This Row],[CODIGO]])</f>
        <v>14283</v>
      </c>
      <c r="F3280" s="28">
        <f>SUMIFS(Tabla16[TASA 0%],Tabla16[NUM],Tabla1[[#This Row],[CODIGO]])</f>
        <v>0</v>
      </c>
      <c r="G3280" s="28">
        <f>SUMIFS(Tabla16[[EXENTO ]],Tabla16[NUM],Tabla1[[#This Row],[CODIGO]])</f>
        <v>0</v>
      </c>
      <c r="H3280" s="28">
        <f>SUMIFS(Tabla16[IVA],Tabla16[NUM],Tabla1[[#This Row],[CODIGO]])</f>
        <v>2285.2800000000002</v>
      </c>
      <c r="I3280" s="28">
        <f>SUMIFS(Tabla16[ISR RET.],Tabla16[NUM],Tabla1[[#This Row],[CODIGO]])</f>
        <v>0</v>
      </c>
      <c r="J3280" s="28">
        <f>SUMIFS(Tabla16[IVA RET.],Tabla16[NUM],Tabla1[[#This Row],[CODIGO]])</f>
        <v>0</v>
      </c>
      <c r="K3280" t="str">
        <f>FIXED(Tabla1[[#This Row],[TASA 16%]],0)</f>
        <v>14,283</v>
      </c>
      <c r="L3280" t="str">
        <f>FIXED(Tabla1[[#This Row],[TASA 0%]],0)</f>
        <v>0</v>
      </c>
      <c r="M3280" t="str">
        <f>FIXED(Tabla1[[#This Row],[TASA EXE.]],0)</f>
        <v>0</v>
      </c>
      <c r="N3280" t="str">
        <f>FIXED(Tabla1[[#This Row],[IVA]],0)</f>
        <v>2,285</v>
      </c>
      <c r="O3280" t="str">
        <f>FIXED(Tabla1[[#This Row],[ISR RET]],0)</f>
        <v>0</v>
      </c>
      <c r="P3280" t="str">
        <f>FIXED(Tabla1[[#This Row],[IVA RET]],0)</f>
        <v>0</v>
      </c>
      <c r="R3280" s="35">
        <f>Tabla1[[#This Row],[TASA 16]]*16%</f>
        <v>2285.2800000000002</v>
      </c>
    </row>
    <row r="3281" spans="2:18" x14ac:dyDescent="0.25">
      <c r="B3281" t="str">
        <f>'[1]210 Y RFC'!A3281</f>
        <v>MIUG8606295R0</v>
      </c>
      <c r="C3281" t="str">
        <f>'[1]210 Y RFC'!B3281</f>
        <v>210-3278</v>
      </c>
      <c r="D3281" t="str">
        <f>'[1]210 Y RFC'!C3281</f>
        <v>MIRANDA URRUTIA GERMAN</v>
      </c>
      <c r="E3281" s="28">
        <f>SUMIFS(Tabla16[TASA 16],Tabla16[NUM],Tabla1[[#This Row],[CODIGO]])</f>
        <v>12214.6875</v>
      </c>
      <c r="F3281" s="28">
        <f>SUMIFS(Tabla16[TASA 0%],Tabla16[NUM],Tabla1[[#This Row],[CODIGO]])</f>
        <v>-3.7499999999909051E-2</v>
      </c>
      <c r="G3281" s="28">
        <f>SUMIFS(Tabla16[[EXENTO ]],Tabla16[NUM],Tabla1[[#This Row],[CODIGO]])</f>
        <v>0</v>
      </c>
      <c r="H3281" s="28">
        <f>SUMIFS(Tabla16[IVA],Tabla16[NUM],Tabla1[[#This Row],[CODIGO]])</f>
        <v>1954.35</v>
      </c>
      <c r="I3281" s="28">
        <f>SUMIFS(Tabla16[ISR RET.],Tabla16[NUM],Tabla1[[#This Row],[CODIGO]])</f>
        <v>0</v>
      </c>
      <c r="J3281" s="28">
        <f>SUMIFS(Tabla16[IVA RET.],Tabla16[NUM],Tabla1[[#This Row],[CODIGO]])</f>
        <v>0</v>
      </c>
      <c r="K3281" t="str">
        <f>FIXED(Tabla1[[#This Row],[TASA 16%]],0)</f>
        <v>12,215</v>
      </c>
      <c r="L3281" t="str">
        <f>FIXED(Tabla1[[#This Row],[TASA 0%]],0)</f>
        <v>0</v>
      </c>
      <c r="M3281" t="str">
        <f>FIXED(Tabla1[[#This Row],[TASA EXE.]],0)</f>
        <v>0</v>
      </c>
      <c r="N3281" t="str">
        <f>FIXED(Tabla1[[#This Row],[IVA]],0)</f>
        <v>1,954</v>
      </c>
      <c r="O3281" t="str">
        <f>FIXED(Tabla1[[#This Row],[ISR RET]],0)</f>
        <v>0</v>
      </c>
      <c r="P3281" t="str">
        <f>FIXED(Tabla1[[#This Row],[IVA RET]],0)</f>
        <v>0</v>
      </c>
      <c r="R3281" s="35">
        <f>Tabla1[[#This Row],[TASA 16]]*16%</f>
        <v>1954.4</v>
      </c>
    </row>
    <row r="3282" spans="2:18" x14ac:dyDescent="0.25">
      <c r="B3282" t="str">
        <f>'[1]210 Y RFC'!A3282</f>
        <v>AONE980516J56</v>
      </c>
      <c r="C3282" t="str">
        <f>'[1]210 Y RFC'!B3282</f>
        <v>210-3279</v>
      </c>
      <c r="D3282" t="str">
        <f>'[1]210 Y RFC'!C3282</f>
        <v>ACOSTA NAVA ESTEFANY</v>
      </c>
      <c r="E3282" s="28">
        <f>SUMIFS(Tabla16[TASA 16],Tabla16[NUM],Tabla1[[#This Row],[CODIGO]])</f>
        <v>1497.8125</v>
      </c>
      <c r="F3282" s="28">
        <f>SUMIFS(Tabla16[TASA 0%],Tabla16[NUM],Tabla1[[#This Row],[CODIGO]])</f>
        <v>2.7500000000003411E-2</v>
      </c>
      <c r="G3282" s="28">
        <f>SUMIFS(Tabla16[[EXENTO ]],Tabla16[NUM],Tabla1[[#This Row],[CODIGO]])</f>
        <v>0</v>
      </c>
      <c r="H3282" s="28">
        <f>SUMIFS(Tabla16[IVA],Tabla16[NUM],Tabla1[[#This Row],[CODIGO]])</f>
        <v>239.65</v>
      </c>
      <c r="I3282" s="28">
        <f>SUMIFS(Tabla16[ISR RET.],Tabla16[NUM],Tabla1[[#This Row],[CODIGO]])</f>
        <v>0</v>
      </c>
      <c r="J3282" s="28">
        <f>SUMIFS(Tabla16[IVA RET.],Tabla16[NUM],Tabla1[[#This Row],[CODIGO]])</f>
        <v>0</v>
      </c>
      <c r="K3282" t="str">
        <f>FIXED(Tabla1[[#This Row],[TASA 16%]],0)</f>
        <v>1,498</v>
      </c>
      <c r="L3282" t="str">
        <f>FIXED(Tabla1[[#This Row],[TASA 0%]],0)</f>
        <v>0</v>
      </c>
      <c r="M3282" t="str">
        <f>FIXED(Tabla1[[#This Row],[TASA EXE.]],0)</f>
        <v>0</v>
      </c>
      <c r="N3282" t="str">
        <f>FIXED(Tabla1[[#This Row],[IVA]],0)</f>
        <v>240</v>
      </c>
      <c r="O3282" t="str">
        <f>FIXED(Tabla1[[#This Row],[ISR RET]],0)</f>
        <v>0</v>
      </c>
      <c r="P3282" t="str">
        <f>FIXED(Tabla1[[#This Row],[IVA RET]],0)</f>
        <v>0</v>
      </c>
      <c r="R3282" s="35">
        <f>Tabla1[[#This Row],[TASA 16]]*16%</f>
        <v>239.68</v>
      </c>
    </row>
    <row r="3283" spans="2:18" x14ac:dyDescent="0.25">
      <c r="B3283" t="str">
        <f>'[1]210 Y RFC'!A3283</f>
        <v>VEMJ6703187X6</v>
      </c>
      <c r="C3283" t="str">
        <f>'[1]210 Y RFC'!B3283</f>
        <v>210-3280</v>
      </c>
      <c r="D3283" t="str">
        <f>'[1]210 Y RFC'!C3283</f>
        <v>VELASCO MORA JOSE JORGE</v>
      </c>
      <c r="E3283" s="28">
        <f>SUMIFS(Tabla16[TASA 16],Tabla16[NUM],Tabla1[[#This Row],[CODIGO]])</f>
        <v>0</v>
      </c>
      <c r="F3283" s="28">
        <f>SUMIFS(Tabla16[TASA 0%],Tabla16[NUM],Tabla1[[#This Row],[CODIGO]])</f>
        <v>0</v>
      </c>
      <c r="G3283" s="28">
        <f>SUMIFS(Tabla16[[EXENTO ]],Tabla16[NUM],Tabla1[[#This Row],[CODIGO]])</f>
        <v>0</v>
      </c>
      <c r="H3283" s="28">
        <f>SUMIFS(Tabla16[IVA],Tabla16[NUM],Tabla1[[#This Row],[CODIGO]])</f>
        <v>0</v>
      </c>
      <c r="I3283" s="28">
        <f>SUMIFS(Tabla16[ISR RET.],Tabla16[NUM],Tabla1[[#This Row],[CODIGO]])</f>
        <v>0</v>
      </c>
      <c r="J3283" s="28">
        <f>SUMIFS(Tabla16[IVA RET.],Tabla16[NUM],Tabla1[[#This Row],[CODIGO]])</f>
        <v>0</v>
      </c>
      <c r="K3283" t="str">
        <f>FIXED(Tabla1[[#This Row],[TASA 16%]],0)</f>
        <v>0</v>
      </c>
      <c r="L3283" t="str">
        <f>FIXED(Tabla1[[#This Row],[TASA 0%]],0)</f>
        <v>0</v>
      </c>
      <c r="M3283" t="str">
        <f>FIXED(Tabla1[[#This Row],[TASA EXE.]],0)</f>
        <v>0</v>
      </c>
      <c r="N3283" t="str">
        <f>FIXED(Tabla1[[#This Row],[IVA]],0)</f>
        <v>0</v>
      </c>
      <c r="O3283" t="str">
        <f>FIXED(Tabla1[[#This Row],[ISR RET]],0)</f>
        <v>0</v>
      </c>
      <c r="P3283" t="str">
        <f>FIXED(Tabla1[[#This Row],[IVA RET]],0)</f>
        <v>0</v>
      </c>
      <c r="R3283" s="35">
        <f>Tabla1[[#This Row],[TASA 16]]*16%</f>
        <v>0</v>
      </c>
    </row>
    <row r="3284" spans="2:18" x14ac:dyDescent="0.25">
      <c r="B3284" t="str">
        <f>'[1]210 Y RFC'!A3284</f>
        <v>MAGJ750612CX6</v>
      </c>
      <c r="C3284" t="str">
        <f>'[1]210 Y RFC'!B3284</f>
        <v>210-3281</v>
      </c>
      <c r="D3284" t="str">
        <f>'[1]210 Y RFC'!C3284</f>
        <v>DEL CAMPO GUTIERREZ JUAN MARTIN</v>
      </c>
      <c r="E3284" s="28">
        <f>SUMIFS(Tabla16[TASA 16],Tabla16[NUM],Tabla1[[#This Row],[CODIGO]])</f>
        <v>8602.75</v>
      </c>
      <c r="F3284" s="28">
        <f>SUMIFS(Tabla16[TASA 0%],Tabla16[NUM],Tabla1[[#This Row],[CODIGO]])</f>
        <v>1.0000000000673026E-2</v>
      </c>
      <c r="G3284" s="28">
        <f>SUMIFS(Tabla16[[EXENTO ]],Tabla16[NUM],Tabla1[[#This Row],[CODIGO]])</f>
        <v>0</v>
      </c>
      <c r="H3284" s="28">
        <f>SUMIFS(Tabla16[IVA],Tabla16[NUM],Tabla1[[#This Row],[CODIGO]])</f>
        <v>1376.44</v>
      </c>
      <c r="I3284" s="28">
        <f>SUMIFS(Tabla16[ISR RET.],Tabla16[NUM],Tabla1[[#This Row],[CODIGO]])</f>
        <v>0</v>
      </c>
      <c r="J3284" s="28">
        <f>SUMIFS(Tabla16[IVA RET.],Tabla16[NUM],Tabla1[[#This Row],[CODIGO]])</f>
        <v>0</v>
      </c>
      <c r="K3284" t="str">
        <f>FIXED(Tabla1[[#This Row],[TASA 16%]],0)</f>
        <v>8,603</v>
      </c>
      <c r="L3284" t="str">
        <f>FIXED(Tabla1[[#This Row],[TASA 0%]],0)</f>
        <v>0</v>
      </c>
      <c r="M3284" t="str">
        <f>FIXED(Tabla1[[#This Row],[TASA EXE.]],0)</f>
        <v>0</v>
      </c>
      <c r="N3284" t="str">
        <f>FIXED(Tabla1[[#This Row],[IVA]],0)</f>
        <v>1,376</v>
      </c>
      <c r="O3284" t="str">
        <f>FIXED(Tabla1[[#This Row],[ISR RET]],0)</f>
        <v>0</v>
      </c>
      <c r="P3284" t="str">
        <f>FIXED(Tabla1[[#This Row],[IVA RET]],0)</f>
        <v>0</v>
      </c>
      <c r="R3284" s="35">
        <f>Tabla1[[#This Row],[TASA 16]]*16%</f>
        <v>1376.48</v>
      </c>
    </row>
    <row r="3285" spans="2:18" x14ac:dyDescent="0.25">
      <c r="B3285" t="str">
        <f>'[1]210 Y RFC'!A3285</f>
        <v>GOAT810102132</v>
      </c>
      <c r="C3285" t="str">
        <f>'[1]210 Y RFC'!B3285</f>
        <v>210-3282</v>
      </c>
      <c r="D3285" t="str">
        <f>'[1]210 Y RFC'!C3285</f>
        <v>GONZALEZ ANGEL TERECITA DE JESUS</v>
      </c>
      <c r="E3285" s="28">
        <f>SUMIFS(Tabla16[TASA 16],Tabla16[NUM],Tabla1[[#This Row],[CODIGO]])</f>
        <v>0</v>
      </c>
      <c r="F3285" s="28">
        <f>SUMIFS(Tabla16[TASA 0%],Tabla16[NUM],Tabla1[[#This Row],[CODIGO]])</f>
        <v>0</v>
      </c>
      <c r="G3285" s="28">
        <f>SUMIFS(Tabla16[[EXENTO ]],Tabla16[NUM],Tabla1[[#This Row],[CODIGO]])</f>
        <v>0</v>
      </c>
      <c r="H3285" s="28">
        <f>SUMIFS(Tabla16[IVA],Tabla16[NUM],Tabla1[[#This Row],[CODIGO]])</f>
        <v>0</v>
      </c>
      <c r="I3285" s="28">
        <f>SUMIFS(Tabla16[ISR RET.],Tabla16[NUM],Tabla1[[#This Row],[CODIGO]])</f>
        <v>0</v>
      </c>
      <c r="J3285" s="28">
        <f>SUMIFS(Tabla16[IVA RET.],Tabla16[NUM],Tabla1[[#This Row],[CODIGO]])</f>
        <v>0</v>
      </c>
      <c r="K3285" t="str">
        <f>FIXED(Tabla1[[#This Row],[TASA 16%]],0)</f>
        <v>0</v>
      </c>
      <c r="L3285" t="str">
        <f>FIXED(Tabla1[[#This Row],[TASA 0%]],0)</f>
        <v>0</v>
      </c>
      <c r="M3285" t="str">
        <f>FIXED(Tabla1[[#This Row],[TASA EXE.]],0)</f>
        <v>0</v>
      </c>
      <c r="N3285" t="str">
        <f>FIXED(Tabla1[[#This Row],[IVA]],0)</f>
        <v>0</v>
      </c>
      <c r="O3285" t="str">
        <f>FIXED(Tabla1[[#This Row],[ISR RET]],0)</f>
        <v>0</v>
      </c>
      <c r="P3285" t="str">
        <f>FIXED(Tabla1[[#This Row],[IVA RET]],0)</f>
        <v>0</v>
      </c>
      <c r="R3285" s="35">
        <f>Tabla1[[#This Row],[TASA 16]]*16%</f>
        <v>0</v>
      </c>
    </row>
    <row r="3286" spans="2:18" x14ac:dyDescent="0.25">
      <c r="B3286" t="str">
        <f>'[1]210 Y RFC'!A3286</f>
        <v>FADA850717P96</v>
      </c>
      <c r="C3286" t="str">
        <f>'[1]210 Y RFC'!B3286</f>
        <v>210-3283</v>
      </c>
      <c r="D3286" t="str">
        <f>'[1]210 Y RFC'!C3286</f>
        <v>FRANCO DIAZ JOSE ALDO</v>
      </c>
      <c r="E3286" s="28">
        <f>SUMIFS(Tabla16[TASA 16],Tabla16[NUM],Tabla1[[#This Row],[CODIGO]])</f>
        <v>0</v>
      </c>
      <c r="F3286" s="28">
        <f>SUMIFS(Tabla16[TASA 0%],Tabla16[NUM],Tabla1[[#This Row],[CODIGO]])</f>
        <v>0</v>
      </c>
      <c r="G3286" s="28">
        <f>SUMIFS(Tabla16[[EXENTO ]],Tabla16[NUM],Tabla1[[#This Row],[CODIGO]])</f>
        <v>0</v>
      </c>
      <c r="H3286" s="28">
        <f>SUMIFS(Tabla16[IVA],Tabla16[NUM],Tabla1[[#This Row],[CODIGO]])</f>
        <v>0</v>
      </c>
      <c r="I3286" s="28">
        <f>SUMIFS(Tabla16[ISR RET.],Tabla16[NUM],Tabla1[[#This Row],[CODIGO]])</f>
        <v>0</v>
      </c>
      <c r="J3286" s="28">
        <f>SUMIFS(Tabla16[IVA RET.],Tabla16[NUM],Tabla1[[#This Row],[CODIGO]])</f>
        <v>0</v>
      </c>
      <c r="K3286" t="str">
        <f>FIXED(Tabla1[[#This Row],[TASA 16%]],0)</f>
        <v>0</v>
      </c>
      <c r="L3286" t="str">
        <f>FIXED(Tabla1[[#This Row],[TASA 0%]],0)</f>
        <v>0</v>
      </c>
      <c r="M3286" t="str">
        <f>FIXED(Tabla1[[#This Row],[TASA EXE.]],0)</f>
        <v>0</v>
      </c>
      <c r="N3286" t="str">
        <f>FIXED(Tabla1[[#This Row],[IVA]],0)</f>
        <v>0</v>
      </c>
      <c r="O3286" t="str">
        <f>FIXED(Tabla1[[#This Row],[ISR RET]],0)</f>
        <v>0</v>
      </c>
      <c r="P3286" t="str">
        <f>FIXED(Tabla1[[#This Row],[IVA RET]],0)</f>
        <v>0</v>
      </c>
      <c r="R3286" s="35">
        <f>Tabla1[[#This Row],[TASA 16]]*16%</f>
        <v>0</v>
      </c>
    </row>
    <row r="3287" spans="2:18" x14ac:dyDescent="0.25">
      <c r="B3287" t="str">
        <f>'[1]210 Y RFC'!A3287</f>
        <v>VEHT760210AR2</v>
      </c>
      <c r="C3287" t="str">
        <f>'[1]210 Y RFC'!B3287</f>
        <v>210-3284</v>
      </c>
      <c r="D3287" t="str">
        <f>'[1]210 Y RFC'!C3287</f>
        <v>VELGIS HERNANDEZ THEMIS</v>
      </c>
      <c r="E3287" s="28">
        <f>SUMIFS(Tabla16[TASA 16],Tabla16[NUM],Tabla1[[#This Row],[CODIGO]])</f>
        <v>0</v>
      </c>
      <c r="F3287" s="28">
        <f>SUMIFS(Tabla16[TASA 0%],Tabla16[NUM],Tabla1[[#This Row],[CODIGO]])</f>
        <v>0</v>
      </c>
      <c r="G3287" s="28">
        <f>SUMIFS(Tabla16[[EXENTO ]],Tabla16[NUM],Tabla1[[#This Row],[CODIGO]])</f>
        <v>0</v>
      </c>
      <c r="H3287" s="28">
        <f>SUMIFS(Tabla16[IVA],Tabla16[NUM],Tabla1[[#This Row],[CODIGO]])</f>
        <v>0</v>
      </c>
      <c r="I3287" s="28">
        <f>SUMIFS(Tabla16[ISR RET.],Tabla16[NUM],Tabla1[[#This Row],[CODIGO]])</f>
        <v>0</v>
      </c>
      <c r="J3287" s="28">
        <f>SUMIFS(Tabla16[IVA RET.],Tabla16[NUM],Tabla1[[#This Row],[CODIGO]])</f>
        <v>0</v>
      </c>
      <c r="K3287" t="str">
        <f>FIXED(Tabla1[[#This Row],[TASA 16%]],0)</f>
        <v>0</v>
      </c>
      <c r="L3287" t="str">
        <f>FIXED(Tabla1[[#This Row],[TASA 0%]],0)</f>
        <v>0</v>
      </c>
      <c r="M3287" t="str">
        <f>FIXED(Tabla1[[#This Row],[TASA EXE.]],0)</f>
        <v>0</v>
      </c>
      <c r="N3287" t="str">
        <f>FIXED(Tabla1[[#This Row],[IVA]],0)</f>
        <v>0</v>
      </c>
      <c r="O3287" t="str">
        <f>FIXED(Tabla1[[#This Row],[ISR RET]],0)</f>
        <v>0</v>
      </c>
      <c r="P3287" t="str">
        <f>FIXED(Tabla1[[#This Row],[IVA RET]],0)</f>
        <v>0</v>
      </c>
      <c r="R3287" s="35">
        <f>Tabla1[[#This Row],[TASA 16]]*16%</f>
        <v>0</v>
      </c>
    </row>
    <row r="3288" spans="2:18" x14ac:dyDescent="0.25">
      <c r="B3288" t="str">
        <f>'[1]210 Y RFC'!A3288</f>
        <v>BADM620308U59</v>
      </c>
      <c r="C3288" t="str">
        <f>'[1]210 Y RFC'!B3288</f>
        <v>210-3285</v>
      </c>
      <c r="D3288" t="str">
        <f>'[1]210 Y RFC'!C3288</f>
        <v>BARAJAS DELGADO MERCEDES DE LA ESPERANZA</v>
      </c>
      <c r="E3288" s="28">
        <f>SUMIFS(Tabla16[TASA 16],Tabla16[NUM],Tabla1[[#This Row],[CODIGO]])</f>
        <v>0</v>
      </c>
      <c r="F3288" s="28">
        <f>SUMIFS(Tabla16[TASA 0%],Tabla16[NUM],Tabla1[[#This Row],[CODIGO]])</f>
        <v>0</v>
      </c>
      <c r="G3288" s="28">
        <f>SUMIFS(Tabla16[[EXENTO ]],Tabla16[NUM],Tabla1[[#This Row],[CODIGO]])</f>
        <v>0</v>
      </c>
      <c r="H3288" s="28">
        <f>SUMIFS(Tabla16[IVA],Tabla16[NUM],Tabla1[[#This Row],[CODIGO]])</f>
        <v>0</v>
      </c>
      <c r="I3288" s="28">
        <f>SUMIFS(Tabla16[ISR RET.],Tabla16[NUM],Tabla1[[#This Row],[CODIGO]])</f>
        <v>0</v>
      </c>
      <c r="J3288" s="28">
        <f>SUMIFS(Tabla16[IVA RET.],Tabla16[NUM],Tabla1[[#This Row],[CODIGO]])</f>
        <v>0</v>
      </c>
      <c r="K3288" t="str">
        <f>FIXED(Tabla1[[#This Row],[TASA 16%]],0)</f>
        <v>0</v>
      </c>
      <c r="L3288" t="str">
        <f>FIXED(Tabla1[[#This Row],[TASA 0%]],0)</f>
        <v>0</v>
      </c>
      <c r="M3288" t="str">
        <f>FIXED(Tabla1[[#This Row],[TASA EXE.]],0)</f>
        <v>0</v>
      </c>
      <c r="N3288" t="str">
        <f>FIXED(Tabla1[[#This Row],[IVA]],0)</f>
        <v>0</v>
      </c>
      <c r="O3288" t="str">
        <f>FIXED(Tabla1[[#This Row],[ISR RET]],0)</f>
        <v>0</v>
      </c>
      <c r="P3288" t="str">
        <f>FIXED(Tabla1[[#This Row],[IVA RET]],0)</f>
        <v>0</v>
      </c>
      <c r="R3288" s="35">
        <f>Tabla1[[#This Row],[TASA 16]]*16%</f>
        <v>0</v>
      </c>
    </row>
    <row r="3289" spans="2:18" x14ac:dyDescent="0.25">
      <c r="B3289" t="str">
        <f>'[1]210 Y RFC'!A3289</f>
        <v>GLI961030TU5</v>
      </c>
      <c r="C3289" t="str">
        <f>'[1]210 Y RFC'!B3289</f>
        <v>210-3286</v>
      </c>
      <c r="D3289" t="str">
        <f>'[1]210 Y RFC'!C3289</f>
        <v>GENOMMA LAB INTERNACIONAL</v>
      </c>
      <c r="E3289" s="28">
        <f>SUMIFS(Tabla16[TASA 16],Tabla16[NUM],Tabla1[[#This Row],[CODIGO]])</f>
        <v>0</v>
      </c>
      <c r="F3289" s="28">
        <f>SUMIFS(Tabla16[TASA 0%],Tabla16[NUM],Tabla1[[#This Row],[CODIGO]])</f>
        <v>0</v>
      </c>
      <c r="G3289" s="28">
        <f>SUMIFS(Tabla16[[EXENTO ]],Tabla16[NUM],Tabla1[[#This Row],[CODIGO]])</f>
        <v>0</v>
      </c>
      <c r="H3289" s="28">
        <f>SUMIFS(Tabla16[IVA],Tabla16[NUM],Tabla1[[#This Row],[CODIGO]])</f>
        <v>0</v>
      </c>
      <c r="I3289" s="28">
        <f>SUMIFS(Tabla16[ISR RET.],Tabla16[NUM],Tabla1[[#This Row],[CODIGO]])</f>
        <v>0</v>
      </c>
      <c r="J3289" s="28">
        <f>SUMIFS(Tabla16[IVA RET.],Tabla16[NUM],Tabla1[[#This Row],[CODIGO]])</f>
        <v>0</v>
      </c>
      <c r="K3289" t="str">
        <f>FIXED(Tabla1[[#This Row],[TASA 16%]],0)</f>
        <v>0</v>
      </c>
      <c r="L3289" t="str">
        <f>FIXED(Tabla1[[#This Row],[TASA 0%]],0)</f>
        <v>0</v>
      </c>
      <c r="M3289" t="str">
        <f>FIXED(Tabla1[[#This Row],[TASA EXE.]],0)</f>
        <v>0</v>
      </c>
      <c r="N3289" t="str">
        <f>FIXED(Tabla1[[#This Row],[IVA]],0)</f>
        <v>0</v>
      </c>
      <c r="O3289" t="str">
        <f>FIXED(Tabla1[[#This Row],[ISR RET]],0)</f>
        <v>0</v>
      </c>
      <c r="P3289" t="str">
        <f>FIXED(Tabla1[[#This Row],[IVA RET]],0)</f>
        <v>0</v>
      </c>
      <c r="R3289" s="35">
        <f>Tabla1[[#This Row],[TASA 16]]*16%</f>
        <v>0</v>
      </c>
    </row>
    <row r="3290" spans="2:18" x14ac:dyDescent="0.25">
      <c r="B3290" t="str">
        <f>'[1]210 Y RFC'!A3290</f>
        <v>CTE200430K17</v>
      </c>
      <c r="C3290" t="str">
        <f>'[1]210 Y RFC'!B3290</f>
        <v>210-3287</v>
      </c>
      <c r="D3290" t="str">
        <f>'[1]210 Y RFC'!C3290</f>
        <v>CF TECH SA DE CV</v>
      </c>
      <c r="E3290" s="28">
        <f>SUMIFS(Tabla16[TASA 16],Tabla16[NUM],Tabla1[[#This Row],[CODIGO]])</f>
        <v>0</v>
      </c>
      <c r="F3290" s="28">
        <f>SUMIFS(Tabla16[TASA 0%],Tabla16[NUM],Tabla1[[#This Row],[CODIGO]])</f>
        <v>0</v>
      </c>
      <c r="G3290" s="28">
        <f>SUMIFS(Tabla16[[EXENTO ]],Tabla16[NUM],Tabla1[[#This Row],[CODIGO]])</f>
        <v>0</v>
      </c>
      <c r="H3290" s="28">
        <f>SUMIFS(Tabla16[IVA],Tabla16[NUM],Tabla1[[#This Row],[CODIGO]])</f>
        <v>0</v>
      </c>
      <c r="I3290" s="28">
        <f>SUMIFS(Tabla16[ISR RET.],Tabla16[NUM],Tabla1[[#This Row],[CODIGO]])</f>
        <v>0</v>
      </c>
      <c r="J3290" s="28">
        <f>SUMIFS(Tabla16[IVA RET.],Tabla16[NUM],Tabla1[[#This Row],[CODIGO]])</f>
        <v>0</v>
      </c>
      <c r="K3290" t="str">
        <f>FIXED(Tabla1[[#This Row],[TASA 16%]],0)</f>
        <v>0</v>
      </c>
      <c r="L3290" t="str">
        <f>FIXED(Tabla1[[#This Row],[TASA 0%]],0)</f>
        <v>0</v>
      </c>
      <c r="M3290" t="str">
        <f>FIXED(Tabla1[[#This Row],[TASA EXE.]],0)</f>
        <v>0</v>
      </c>
      <c r="N3290" t="str">
        <f>FIXED(Tabla1[[#This Row],[IVA]],0)</f>
        <v>0</v>
      </c>
      <c r="O3290" t="str">
        <f>FIXED(Tabla1[[#This Row],[ISR RET]],0)</f>
        <v>0</v>
      </c>
      <c r="P3290" t="str">
        <f>FIXED(Tabla1[[#This Row],[IVA RET]],0)</f>
        <v>0</v>
      </c>
      <c r="R3290" s="35">
        <f>Tabla1[[#This Row],[TASA 16]]*16%</f>
        <v>0</v>
      </c>
    </row>
    <row r="3291" spans="2:18" x14ac:dyDescent="0.25">
      <c r="B3291">
        <f>'[1]210 Y RFC'!A3291</f>
        <v>0</v>
      </c>
      <c r="C3291" t="str">
        <f>'[1]210 Y RFC'!B3291</f>
        <v>210-3288</v>
      </c>
      <c r="D3291">
        <f>'[1]210 Y RFC'!C3291</f>
        <v>0</v>
      </c>
      <c r="E3291" s="28">
        <f>SUMIFS(Tabla16[TASA 16],Tabla16[NUM],Tabla1[[#This Row],[CODIGO]])</f>
        <v>0</v>
      </c>
      <c r="F3291" s="28">
        <f>SUMIFS(Tabla16[TASA 0%],Tabla16[NUM],Tabla1[[#This Row],[CODIGO]])</f>
        <v>0</v>
      </c>
      <c r="G3291" s="28">
        <f>SUMIFS(Tabla16[[EXENTO ]],Tabla16[NUM],Tabla1[[#This Row],[CODIGO]])</f>
        <v>0</v>
      </c>
      <c r="H3291" s="28">
        <f>SUMIFS(Tabla16[IVA],Tabla16[NUM],Tabla1[[#This Row],[CODIGO]])</f>
        <v>0</v>
      </c>
      <c r="I3291" s="28">
        <f>SUMIFS(Tabla16[ISR RET.],Tabla16[NUM],Tabla1[[#This Row],[CODIGO]])</f>
        <v>0</v>
      </c>
      <c r="J3291" s="28">
        <f>SUMIFS(Tabla16[IVA RET.],Tabla16[NUM],Tabla1[[#This Row],[CODIGO]])</f>
        <v>0</v>
      </c>
      <c r="K3291" t="str">
        <f>FIXED(Tabla1[[#This Row],[TASA 16%]],0)</f>
        <v>0</v>
      </c>
      <c r="L3291" t="str">
        <f>FIXED(Tabla1[[#This Row],[TASA 0%]],0)</f>
        <v>0</v>
      </c>
      <c r="M3291" t="str">
        <f>FIXED(Tabla1[[#This Row],[TASA EXE.]],0)</f>
        <v>0</v>
      </c>
      <c r="N3291" t="str">
        <f>FIXED(Tabla1[[#This Row],[IVA]],0)</f>
        <v>0</v>
      </c>
      <c r="O3291" t="str">
        <f>FIXED(Tabla1[[#This Row],[ISR RET]],0)</f>
        <v>0</v>
      </c>
      <c r="P3291" t="str">
        <f>FIXED(Tabla1[[#This Row],[IVA RET]],0)</f>
        <v>0</v>
      </c>
      <c r="R3291" s="35">
        <f>Tabla1[[#This Row],[TASA 16]]*16%</f>
        <v>0</v>
      </c>
    </row>
    <row r="3292" spans="2:18" x14ac:dyDescent="0.25">
      <c r="B3292">
        <f>'[1]210 Y RFC'!A3292</f>
        <v>0</v>
      </c>
      <c r="C3292" t="str">
        <f>'[1]210 Y RFC'!B3292</f>
        <v>210-3289</v>
      </c>
      <c r="D3292">
        <f>'[1]210 Y RFC'!C3292</f>
        <v>0</v>
      </c>
      <c r="E3292" s="28">
        <f>SUMIFS(Tabla16[TASA 16],Tabla16[NUM],Tabla1[[#This Row],[CODIGO]])</f>
        <v>0</v>
      </c>
      <c r="F3292" s="28">
        <f>SUMIFS(Tabla16[TASA 0%],Tabla16[NUM],Tabla1[[#This Row],[CODIGO]])</f>
        <v>0</v>
      </c>
      <c r="G3292" s="28">
        <f>SUMIFS(Tabla16[[EXENTO ]],Tabla16[NUM],Tabla1[[#This Row],[CODIGO]])</f>
        <v>0</v>
      </c>
      <c r="H3292" s="28">
        <f>SUMIFS(Tabla16[IVA],Tabla16[NUM],Tabla1[[#This Row],[CODIGO]])</f>
        <v>0</v>
      </c>
      <c r="I3292" s="28">
        <f>SUMIFS(Tabla16[ISR RET.],Tabla16[NUM],Tabla1[[#This Row],[CODIGO]])</f>
        <v>0</v>
      </c>
      <c r="J3292" s="28">
        <f>SUMIFS(Tabla16[IVA RET.],Tabla16[NUM],Tabla1[[#This Row],[CODIGO]])</f>
        <v>0</v>
      </c>
      <c r="K3292" t="str">
        <f>FIXED(Tabla1[[#This Row],[TASA 16%]],0)</f>
        <v>0</v>
      </c>
      <c r="L3292" t="str">
        <f>FIXED(Tabla1[[#This Row],[TASA 0%]],0)</f>
        <v>0</v>
      </c>
      <c r="M3292" t="str">
        <f>FIXED(Tabla1[[#This Row],[TASA EXE.]],0)</f>
        <v>0</v>
      </c>
      <c r="N3292" t="str">
        <f>FIXED(Tabla1[[#This Row],[IVA]],0)</f>
        <v>0</v>
      </c>
      <c r="O3292" t="str">
        <f>FIXED(Tabla1[[#This Row],[ISR RET]],0)</f>
        <v>0</v>
      </c>
      <c r="P3292" t="str">
        <f>FIXED(Tabla1[[#This Row],[IVA RET]],0)</f>
        <v>0</v>
      </c>
      <c r="R3292" s="35">
        <f>Tabla1[[#This Row],[TASA 16]]*16%</f>
        <v>0</v>
      </c>
    </row>
    <row r="3293" spans="2:18" x14ac:dyDescent="0.25">
      <c r="B3293">
        <f>'[1]210 Y RFC'!A3293</f>
        <v>0</v>
      </c>
      <c r="C3293" t="str">
        <f>'[1]210 Y RFC'!B3293</f>
        <v>210-3290</v>
      </c>
      <c r="D3293">
        <f>'[1]210 Y RFC'!C3293</f>
        <v>0</v>
      </c>
      <c r="E3293" s="28">
        <f>SUMIFS(Tabla16[TASA 16],Tabla16[NUM],Tabla1[[#This Row],[CODIGO]])</f>
        <v>0</v>
      </c>
      <c r="F3293" s="28">
        <f>SUMIFS(Tabla16[TASA 0%],Tabla16[NUM],Tabla1[[#This Row],[CODIGO]])</f>
        <v>0</v>
      </c>
      <c r="G3293" s="28">
        <f>SUMIFS(Tabla16[[EXENTO ]],Tabla16[NUM],Tabla1[[#This Row],[CODIGO]])</f>
        <v>0</v>
      </c>
      <c r="H3293" s="28">
        <f>SUMIFS(Tabla16[IVA],Tabla16[NUM],Tabla1[[#This Row],[CODIGO]])</f>
        <v>0</v>
      </c>
      <c r="I3293" s="28">
        <f>SUMIFS(Tabla16[ISR RET.],Tabla16[NUM],Tabla1[[#This Row],[CODIGO]])</f>
        <v>0</v>
      </c>
      <c r="J3293" s="28">
        <f>SUMIFS(Tabla16[IVA RET.],Tabla16[NUM],Tabla1[[#This Row],[CODIGO]])</f>
        <v>0</v>
      </c>
      <c r="K3293" t="str">
        <f>FIXED(Tabla1[[#This Row],[TASA 16%]],0)</f>
        <v>0</v>
      </c>
      <c r="L3293" t="str">
        <f>FIXED(Tabla1[[#This Row],[TASA 0%]],0)</f>
        <v>0</v>
      </c>
      <c r="M3293" t="str">
        <f>FIXED(Tabla1[[#This Row],[TASA EXE.]],0)</f>
        <v>0</v>
      </c>
      <c r="N3293" t="str">
        <f>FIXED(Tabla1[[#This Row],[IVA]],0)</f>
        <v>0</v>
      </c>
      <c r="O3293" t="str">
        <f>FIXED(Tabla1[[#This Row],[ISR RET]],0)</f>
        <v>0</v>
      </c>
      <c r="P3293" t="str">
        <f>FIXED(Tabla1[[#This Row],[IVA RET]],0)</f>
        <v>0</v>
      </c>
      <c r="R3293" s="35">
        <f>Tabla1[[#This Row],[TASA 16]]*16%</f>
        <v>0</v>
      </c>
    </row>
    <row r="3294" spans="2:18" x14ac:dyDescent="0.25">
      <c r="B3294">
        <f>'[1]210 Y RFC'!A3294</f>
        <v>0</v>
      </c>
      <c r="C3294" t="str">
        <f>'[1]210 Y RFC'!B3294</f>
        <v>210-3291</v>
      </c>
      <c r="D3294">
        <f>'[1]210 Y RFC'!C3294</f>
        <v>0</v>
      </c>
      <c r="E3294" s="28">
        <f>SUMIFS(Tabla16[TASA 16],Tabla16[NUM],Tabla1[[#This Row],[CODIGO]])</f>
        <v>0</v>
      </c>
      <c r="F3294" s="28">
        <f>SUMIFS(Tabla16[TASA 0%],Tabla16[NUM],Tabla1[[#This Row],[CODIGO]])</f>
        <v>0</v>
      </c>
      <c r="G3294" s="28">
        <f>SUMIFS(Tabla16[[EXENTO ]],Tabla16[NUM],Tabla1[[#This Row],[CODIGO]])</f>
        <v>0</v>
      </c>
      <c r="H3294" s="28">
        <f>SUMIFS(Tabla16[IVA],Tabla16[NUM],Tabla1[[#This Row],[CODIGO]])</f>
        <v>0</v>
      </c>
      <c r="I3294" s="28">
        <f>SUMIFS(Tabla16[ISR RET.],Tabla16[NUM],Tabla1[[#This Row],[CODIGO]])</f>
        <v>0</v>
      </c>
      <c r="J3294" s="28">
        <f>SUMIFS(Tabla16[IVA RET.],Tabla16[NUM],Tabla1[[#This Row],[CODIGO]])</f>
        <v>0</v>
      </c>
      <c r="K3294" t="str">
        <f>FIXED(Tabla1[[#This Row],[TASA 16%]],0)</f>
        <v>0</v>
      </c>
      <c r="L3294" t="str">
        <f>FIXED(Tabla1[[#This Row],[TASA 0%]],0)</f>
        <v>0</v>
      </c>
      <c r="M3294" t="str">
        <f>FIXED(Tabla1[[#This Row],[TASA EXE.]],0)</f>
        <v>0</v>
      </c>
      <c r="N3294" t="str">
        <f>FIXED(Tabla1[[#This Row],[IVA]],0)</f>
        <v>0</v>
      </c>
      <c r="O3294" t="str">
        <f>FIXED(Tabla1[[#This Row],[ISR RET]],0)</f>
        <v>0</v>
      </c>
      <c r="P3294" t="str">
        <f>FIXED(Tabla1[[#This Row],[IVA RET]],0)</f>
        <v>0</v>
      </c>
      <c r="R3294" s="35">
        <f>Tabla1[[#This Row],[TASA 16]]*16%</f>
        <v>0</v>
      </c>
    </row>
    <row r="3295" spans="2:18" x14ac:dyDescent="0.25">
      <c r="B3295">
        <f>'[1]210 Y RFC'!A3295</f>
        <v>0</v>
      </c>
      <c r="C3295" t="str">
        <f>'[1]210 Y RFC'!B3295</f>
        <v>210-3292</v>
      </c>
      <c r="D3295">
        <f>'[1]210 Y RFC'!C3295</f>
        <v>0</v>
      </c>
      <c r="E3295" s="28">
        <f>SUMIFS(Tabla16[TASA 16],Tabla16[NUM],Tabla1[[#This Row],[CODIGO]])</f>
        <v>0</v>
      </c>
      <c r="F3295" s="28">
        <f>SUMIFS(Tabla16[TASA 0%],Tabla16[NUM],Tabla1[[#This Row],[CODIGO]])</f>
        <v>0</v>
      </c>
      <c r="G3295" s="28">
        <f>SUMIFS(Tabla16[[EXENTO ]],Tabla16[NUM],Tabla1[[#This Row],[CODIGO]])</f>
        <v>0</v>
      </c>
      <c r="H3295" s="28">
        <f>SUMIFS(Tabla16[IVA],Tabla16[NUM],Tabla1[[#This Row],[CODIGO]])</f>
        <v>0</v>
      </c>
      <c r="I3295" s="28">
        <f>SUMIFS(Tabla16[ISR RET.],Tabla16[NUM],Tabla1[[#This Row],[CODIGO]])</f>
        <v>0</v>
      </c>
      <c r="J3295" s="28">
        <f>SUMIFS(Tabla16[IVA RET.],Tabla16[NUM],Tabla1[[#This Row],[CODIGO]])</f>
        <v>0</v>
      </c>
      <c r="K3295" t="str">
        <f>FIXED(Tabla1[[#This Row],[TASA 16%]],0)</f>
        <v>0</v>
      </c>
      <c r="L3295" t="str">
        <f>FIXED(Tabla1[[#This Row],[TASA 0%]],0)</f>
        <v>0</v>
      </c>
      <c r="M3295" t="str">
        <f>FIXED(Tabla1[[#This Row],[TASA EXE.]],0)</f>
        <v>0</v>
      </c>
      <c r="N3295" t="str">
        <f>FIXED(Tabla1[[#This Row],[IVA]],0)</f>
        <v>0</v>
      </c>
      <c r="O3295" t="str">
        <f>FIXED(Tabla1[[#This Row],[ISR RET]],0)</f>
        <v>0</v>
      </c>
      <c r="P3295" t="str">
        <f>FIXED(Tabla1[[#This Row],[IVA RET]],0)</f>
        <v>0</v>
      </c>
      <c r="R3295" s="35">
        <f>Tabla1[[#This Row],[TASA 16]]*16%</f>
        <v>0</v>
      </c>
    </row>
    <row r="3296" spans="2:18" x14ac:dyDescent="0.25">
      <c r="B3296">
        <f>'[1]210 Y RFC'!A3296</f>
        <v>0</v>
      </c>
      <c r="C3296" t="str">
        <f>'[1]210 Y RFC'!B3296</f>
        <v>210-3293</v>
      </c>
      <c r="D3296">
        <f>'[1]210 Y RFC'!C3296</f>
        <v>0</v>
      </c>
      <c r="E3296" s="28">
        <f>SUMIFS(Tabla16[TASA 16],Tabla16[NUM],Tabla1[[#This Row],[CODIGO]])</f>
        <v>0</v>
      </c>
      <c r="F3296" s="28">
        <f>SUMIFS(Tabla16[TASA 0%],Tabla16[NUM],Tabla1[[#This Row],[CODIGO]])</f>
        <v>0</v>
      </c>
      <c r="G3296" s="28">
        <f>SUMIFS(Tabla16[[EXENTO ]],Tabla16[NUM],Tabla1[[#This Row],[CODIGO]])</f>
        <v>0</v>
      </c>
      <c r="H3296" s="28">
        <f>SUMIFS(Tabla16[IVA],Tabla16[NUM],Tabla1[[#This Row],[CODIGO]])</f>
        <v>0</v>
      </c>
      <c r="I3296" s="28">
        <f>SUMIFS(Tabla16[ISR RET.],Tabla16[NUM],Tabla1[[#This Row],[CODIGO]])</f>
        <v>0</v>
      </c>
      <c r="J3296" s="28">
        <f>SUMIFS(Tabla16[IVA RET.],Tabla16[NUM],Tabla1[[#This Row],[CODIGO]])</f>
        <v>0</v>
      </c>
      <c r="K3296" t="str">
        <f>FIXED(Tabla1[[#This Row],[TASA 16%]],0)</f>
        <v>0</v>
      </c>
      <c r="L3296" t="str">
        <f>FIXED(Tabla1[[#This Row],[TASA 0%]],0)</f>
        <v>0</v>
      </c>
      <c r="M3296" t="str">
        <f>FIXED(Tabla1[[#This Row],[TASA EXE.]],0)</f>
        <v>0</v>
      </c>
      <c r="N3296" t="str">
        <f>FIXED(Tabla1[[#This Row],[IVA]],0)</f>
        <v>0</v>
      </c>
      <c r="O3296" t="str">
        <f>FIXED(Tabla1[[#This Row],[ISR RET]],0)</f>
        <v>0</v>
      </c>
      <c r="P3296" t="str">
        <f>FIXED(Tabla1[[#This Row],[IVA RET]],0)</f>
        <v>0</v>
      </c>
      <c r="R3296" s="35">
        <f>Tabla1[[#This Row],[TASA 16]]*16%</f>
        <v>0</v>
      </c>
    </row>
    <row r="3297" spans="2:18" x14ac:dyDescent="0.25">
      <c r="B3297">
        <f>'[1]210 Y RFC'!A3297</f>
        <v>0</v>
      </c>
      <c r="C3297" t="str">
        <f>'[1]210 Y RFC'!B3297</f>
        <v>210-3294</v>
      </c>
      <c r="D3297">
        <f>'[1]210 Y RFC'!C3297</f>
        <v>0</v>
      </c>
      <c r="E3297" s="28">
        <f>SUMIFS(Tabla16[TASA 16],Tabla16[NUM],Tabla1[[#This Row],[CODIGO]])</f>
        <v>0</v>
      </c>
      <c r="F3297" s="28">
        <f>SUMIFS(Tabla16[TASA 0%],Tabla16[NUM],Tabla1[[#This Row],[CODIGO]])</f>
        <v>0</v>
      </c>
      <c r="G3297" s="28">
        <f>SUMIFS(Tabla16[[EXENTO ]],Tabla16[NUM],Tabla1[[#This Row],[CODIGO]])</f>
        <v>0</v>
      </c>
      <c r="H3297" s="28">
        <f>SUMIFS(Tabla16[IVA],Tabla16[NUM],Tabla1[[#This Row],[CODIGO]])</f>
        <v>0</v>
      </c>
      <c r="I3297" s="28">
        <f>SUMIFS(Tabla16[ISR RET.],Tabla16[NUM],Tabla1[[#This Row],[CODIGO]])</f>
        <v>0</v>
      </c>
      <c r="J3297" s="28">
        <f>SUMIFS(Tabla16[IVA RET.],Tabla16[NUM],Tabla1[[#This Row],[CODIGO]])</f>
        <v>0</v>
      </c>
      <c r="K3297" t="str">
        <f>FIXED(Tabla1[[#This Row],[TASA 16%]],0)</f>
        <v>0</v>
      </c>
      <c r="L3297" t="str">
        <f>FIXED(Tabla1[[#This Row],[TASA 0%]],0)</f>
        <v>0</v>
      </c>
      <c r="M3297" t="str">
        <f>FIXED(Tabla1[[#This Row],[TASA EXE.]],0)</f>
        <v>0</v>
      </c>
      <c r="N3297" t="str">
        <f>FIXED(Tabla1[[#This Row],[IVA]],0)</f>
        <v>0</v>
      </c>
      <c r="O3297" t="str">
        <f>FIXED(Tabla1[[#This Row],[ISR RET]],0)</f>
        <v>0</v>
      </c>
      <c r="P3297" t="str">
        <f>FIXED(Tabla1[[#This Row],[IVA RET]],0)</f>
        <v>0</v>
      </c>
      <c r="R3297" s="35">
        <f>Tabla1[[#This Row],[TASA 16]]*16%</f>
        <v>0</v>
      </c>
    </row>
    <row r="3298" spans="2:18" x14ac:dyDescent="0.25">
      <c r="B3298">
        <f>'[1]210 Y RFC'!A3298</f>
        <v>0</v>
      </c>
      <c r="C3298" t="str">
        <f>'[1]210 Y RFC'!B3298</f>
        <v>210-3295</v>
      </c>
      <c r="D3298">
        <f>'[1]210 Y RFC'!C3298</f>
        <v>0</v>
      </c>
      <c r="E3298" s="28">
        <f>SUMIFS(Tabla16[TASA 16],Tabla16[NUM],Tabla1[[#This Row],[CODIGO]])</f>
        <v>0</v>
      </c>
      <c r="F3298" s="28">
        <f>SUMIFS(Tabla16[TASA 0%],Tabla16[NUM],Tabla1[[#This Row],[CODIGO]])</f>
        <v>0</v>
      </c>
      <c r="G3298" s="28">
        <f>SUMIFS(Tabla16[[EXENTO ]],Tabla16[NUM],Tabla1[[#This Row],[CODIGO]])</f>
        <v>0</v>
      </c>
      <c r="H3298" s="28">
        <f>SUMIFS(Tabla16[IVA],Tabla16[NUM],Tabla1[[#This Row],[CODIGO]])</f>
        <v>0</v>
      </c>
      <c r="I3298" s="28">
        <f>SUMIFS(Tabla16[ISR RET.],Tabla16[NUM],Tabla1[[#This Row],[CODIGO]])</f>
        <v>0</v>
      </c>
      <c r="J3298" s="28">
        <f>SUMIFS(Tabla16[IVA RET.],Tabla16[NUM],Tabla1[[#This Row],[CODIGO]])</f>
        <v>0</v>
      </c>
      <c r="K3298" t="str">
        <f>FIXED(Tabla1[[#This Row],[TASA 16%]],0)</f>
        <v>0</v>
      </c>
      <c r="L3298" t="str">
        <f>FIXED(Tabla1[[#This Row],[TASA 0%]],0)</f>
        <v>0</v>
      </c>
      <c r="M3298" t="str">
        <f>FIXED(Tabla1[[#This Row],[TASA EXE.]],0)</f>
        <v>0</v>
      </c>
      <c r="N3298" t="str">
        <f>FIXED(Tabla1[[#This Row],[IVA]],0)</f>
        <v>0</v>
      </c>
      <c r="O3298" t="str">
        <f>FIXED(Tabla1[[#This Row],[ISR RET]],0)</f>
        <v>0</v>
      </c>
      <c r="P3298" t="str">
        <f>FIXED(Tabla1[[#This Row],[IVA RET]],0)</f>
        <v>0</v>
      </c>
      <c r="R3298" s="35">
        <f>Tabla1[[#This Row],[TASA 16]]*16%</f>
        <v>0</v>
      </c>
    </row>
    <row r="3299" spans="2:18" x14ac:dyDescent="0.25">
      <c r="B3299">
        <f>'[1]210 Y RFC'!A3299</f>
        <v>0</v>
      </c>
      <c r="C3299" t="str">
        <f>'[1]210 Y RFC'!B3299</f>
        <v>210-3296</v>
      </c>
      <c r="D3299">
        <f>'[1]210 Y RFC'!C3299</f>
        <v>0</v>
      </c>
      <c r="E3299" s="28">
        <f>SUMIFS(Tabla16[TASA 16],Tabla16[NUM],Tabla1[[#This Row],[CODIGO]])</f>
        <v>0</v>
      </c>
      <c r="F3299" s="28">
        <f>SUMIFS(Tabla16[TASA 0%],Tabla16[NUM],Tabla1[[#This Row],[CODIGO]])</f>
        <v>0</v>
      </c>
      <c r="G3299" s="28">
        <f>SUMIFS(Tabla16[[EXENTO ]],Tabla16[NUM],Tabla1[[#This Row],[CODIGO]])</f>
        <v>0</v>
      </c>
      <c r="H3299" s="28">
        <f>SUMIFS(Tabla16[IVA],Tabla16[NUM],Tabla1[[#This Row],[CODIGO]])</f>
        <v>0</v>
      </c>
      <c r="I3299" s="28">
        <f>SUMIFS(Tabla16[ISR RET.],Tabla16[NUM],Tabla1[[#This Row],[CODIGO]])</f>
        <v>0</v>
      </c>
      <c r="J3299" s="28">
        <f>SUMIFS(Tabla16[IVA RET.],Tabla16[NUM],Tabla1[[#This Row],[CODIGO]])</f>
        <v>0</v>
      </c>
      <c r="K3299" t="str">
        <f>FIXED(Tabla1[[#This Row],[TASA 16%]],0)</f>
        <v>0</v>
      </c>
      <c r="L3299" t="str">
        <f>FIXED(Tabla1[[#This Row],[TASA 0%]],0)</f>
        <v>0</v>
      </c>
      <c r="M3299" t="str">
        <f>FIXED(Tabla1[[#This Row],[TASA EXE.]],0)</f>
        <v>0</v>
      </c>
      <c r="N3299" t="str">
        <f>FIXED(Tabla1[[#This Row],[IVA]],0)</f>
        <v>0</v>
      </c>
      <c r="O3299" t="str">
        <f>FIXED(Tabla1[[#This Row],[ISR RET]],0)</f>
        <v>0</v>
      </c>
      <c r="P3299" t="str">
        <f>FIXED(Tabla1[[#This Row],[IVA RET]],0)</f>
        <v>0</v>
      </c>
      <c r="R3299" s="35">
        <f>Tabla1[[#This Row],[TASA 16]]*16%</f>
        <v>0</v>
      </c>
    </row>
    <row r="3300" spans="2:18" x14ac:dyDescent="0.25">
      <c r="B3300">
        <f>'[1]210 Y RFC'!A3300</f>
        <v>0</v>
      </c>
      <c r="C3300" t="str">
        <f>'[1]210 Y RFC'!B3300</f>
        <v>210-3297</v>
      </c>
      <c r="D3300">
        <f>'[1]210 Y RFC'!C3300</f>
        <v>0</v>
      </c>
      <c r="E3300" s="28">
        <f>SUMIFS(Tabla16[TASA 16],Tabla16[NUM],Tabla1[[#This Row],[CODIGO]])</f>
        <v>0</v>
      </c>
      <c r="F3300" s="28">
        <f>SUMIFS(Tabla16[TASA 0%],Tabla16[NUM],Tabla1[[#This Row],[CODIGO]])</f>
        <v>0</v>
      </c>
      <c r="G3300" s="28">
        <f>SUMIFS(Tabla16[[EXENTO ]],Tabla16[NUM],Tabla1[[#This Row],[CODIGO]])</f>
        <v>0</v>
      </c>
      <c r="H3300" s="28">
        <f>SUMIFS(Tabla16[IVA],Tabla16[NUM],Tabla1[[#This Row],[CODIGO]])</f>
        <v>0</v>
      </c>
      <c r="I3300" s="28">
        <f>SUMIFS(Tabla16[ISR RET.],Tabla16[NUM],Tabla1[[#This Row],[CODIGO]])</f>
        <v>0</v>
      </c>
      <c r="J3300" s="28">
        <f>SUMIFS(Tabla16[IVA RET.],Tabla16[NUM],Tabla1[[#This Row],[CODIGO]])</f>
        <v>0</v>
      </c>
      <c r="K3300" t="str">
        <f>FIXED(Tabla1[[#This Row],[TASA 16%]],0)</f>
        <v>0</v>
      </c>
      <c r="L3300" t="str">
        <f>FIXED(Tabla1[[#This Row],[TASA 0%]],0)</f>
        <v>0</v>
      </c>
      <c r="M3300" t="str">
        <f>FIXED(Tabla1[[#This Row],[TASA EXE.]],0)</f>
        <v>0</v>
      </c>
      <c r="N3300" t="str">
        <f>FIXED(Tabla1[[#This Row],[IVA]],0)</f>
        <v>0</v>
      </c>
      <c r="O3300" t="str">
        <f>FIXED(Tabla1[[#This Row],[ISR RET]],0)</f>
        <v>0</v>
      </c>
      <c r="P3300" t="str">
        <f>FIXED(Tabla1[[#This Row],[IVA RET]],0)</f>
        <v>0</v>
      </c>
      <c r="R3300" s="35">
        <f>Tabla1[[#This Row],[TASA 16]]*16%</f>
        <v>0</v>
      </c>
    </row>
    <row r="3301" spans="2:18" x14ac:dyDescent="0.25">
      <c r="B3301">
        <f>'[1]210 Y RFC'!A3301</f>
        <v>0</v>
      </c>
      <c r="C3301" t="str">
        <f>'[1]210 Y RFC'!B3301</f>
        <v>210-3298</v>
      </c>
      <c r="D3301">
        <f>'[1]210 Y RFC'!C3301</f>
        <v>0</v>
      </c>
      <c r="E3301" s="28">
        <f>SUMIFS(Tabla16[TASA 16],Tabla16[NUM],Tabla1[[#This Row],[CODIGO]])</f>
        <v>0</v>
      </c>
      <c r="F3301" s="28">
        <f>SUMIFS(Tabla16[TASA 0%],Tabla16[NUM],Tabla1[[#This Row],[CODIGO]])</f>
        <v>0</v>
      </c>
      <c r="G3301" s="28">
        <f>SUMIFS(Tabla16[[EXENTO ]],Tabla16[NUM],Tabla1[[#This Row],[CODIGO]])</f>
        <v>0</v>
      </c>
      <c r="H3301" s="28">
        <f>SUMIFS(Tabla16[IVA],Tabla16[NUM],Tabla1[[#This Row],[CODIGO]])</f>
        <v>0</v>
      </c>
      <c r="I3301" s="28">
        <f>SUMIFS(Tabla16[ISR RET.],Tabla16[NUM],Tabla1[[#This Row],[CODIGO]])</f>
        <v>0</v>
      </c>
      <c r="J3301" s="28">
        <f>SUMIFS(Tabla16[IVA RET.],Tabla16[NUM],Tabla1[[#This Row],[CODIGO]])</f>
        <v>0</v>
      </c>
      <c r="K3301" t="str">
        <f>FIXED(Tabla1[[#This Row],[TASA 16%]],0)</f>
        <v>0</v>
      </c>
      <c r="L3301" t="str">
        <f>FIXED(Tabla1[[#This Row],[TASA 0%]],0)</f>
        <v>0</v>
      </c>
      <c r="M3301" t="str">
        <f>FIXED(Tabla1[[#This Row],[TASA EXE.]],0)</f>
        <v>0</v>
      </c>
      <c r="N3301" t="str">
        <f>FIXED(Tabla1[[#This Row],[IVA]],0)</f>
        <v>0</v>
      </c>
      <c r="O3301" t="str">
        <f>FIXED(Tabla1[[#This Row],[ISR RET]],0)</f>
        <v>0</v>
      </c>
      <c r="P3301" t="str">
        <f>FIXED(Tabla1[[#This Row],[IVA RET]],0)</f>
        <v>0</v>
      </c>
      <c r="R3301" s="35">
        <f>Tabla1[[#This Row],[TASA 16]]*16%</f>
        <v>0</v>
      </c>
    </row>
    <row r="3302" spans="2:18" x14ac:dyDescent="0.25">
      <c r="B3302">
        <f>'[1]210 Y RFC'!A3302</f>
        <v>0</v>
      </c>
      <c r="C3302" t="str">
        <f>'[1]210 Y RFC'!B3302</f>
        <v>210-3299</v>
      </c>
      <c r="D3302">
        <f>'[1]210 Y RFC'!C3302</f>
        <v>0</v>
      </c>
      <c r="E3302" s="28">
        <f>SUMIFS(Tabla16[TASA 16],Tabla16[NUM],Tabla1[[#This Row],[CODIGO]])</f>
        <v>0</v>
      </c>
      <c r="F3302" s="28">
        <f>SUMIFS(Tabla16[TASA 0%],Tabla16[NUM],Tabla1[[#This Row],[CODIGO]])</f>
        <v>0</v>
      </c>
      <c r="G3302" s="28">
        <f>SUMIFS(Tabla16[[EXENTO ]],Tabla16[NUM],Tabla1[[#This Row],[CODIGO]])</f>
        <v>0</v>
      </c>
      <c r="H3302" s="28">
        <f>SUMIFS(Tabla16[IVA],Tabla16[NUM],Tabla1[[#This Row],[CODIGO]])</f>
        <v>0</v>
      </c>
      <c r="I3302" s="28">
        <f>SUMIFS(Tabla16[ISR RET.],Tabla16[NUM],Tabla1[[#This Row],[CODIGO]])</f>
        <v>0</v>
      </c>
      <c r="J3302" s="28">
        <f>SUMIFS(Tabla16[IVA RET.],Tabla16[NUM],Tabla1[[#This Row],[CODIGO]])</f>
        <v>0</v>
      </c>
      <c r="K3302" t="str">
        <f>FIXED(Tabla1[[#This Row],[TASA 16%]],0)</f>
        <v>0</v>
      </c>
      <c r="L3302" t="str">
        <f>FIXED(Tabla1[[#This Row],[TASA 0%]],0)</f>
        <v>0</v>
      </c>
      <c r="M3302" t="str">
        <f>FIXED(Tabla1[[#This Row],[TASA EXE.]],0)</f>
        <v>0</v>
      </c>
      <c r="N3302" t="str">
        <f>FIXED(Tabla1[[#This Row],[IVA]],0)</f>
        <v>0</v>
      </c>
      <c r="O3302" t="str">
        <f>FIXED(Tabla1[[#This Row],[ISR RET]],0)</f>
        <v>0</v>
      </c>
      <c r="P3302" t="str">
        <f>FIXED(Tabla1[[#This Row],[IVA RET]],0)</f>
        <v>0</v>
      </c>
      <c r="R3302" s="35">
        <f>Tabla1[[#This Row],[TASA 16]]*16%</f>
        <v>0</v>
      </c>
    </row>
    <row r="3303" spans="2:18" x14ac:dyDescent="0.25">
      <c r="B3303">
        <f>'[1]210 Y RFC'!A3303</f>
        <v>0</v>
      </c>
      <c r="C3303" t="str">
        <f>'[1]210 Y RFC'!B3303</f>
        <v>210-3300</v>
      </c>
      <c r="D3303">
        <f>'[1]210 Y RFC'!C3303</f>
        <v>0</v>
      </c>
      <c r="E3303" s="28">
        <f>SUMIFS(Tabla16[TASA 16],Tabla16[NUM],Tabla1[[#This Row],[CODIGO]])</f>
        <v>0</v>
      </c>
      <c r="F3303" s="28">
        <f>SUMIFS(Tabla16[TASA 0%],Tabla16[NUM],Tabla1[[#This Row],[CODIGO]])</f>
        <v>0</v>
      </c>
      <c r="G3303" s="28">
        <f>SUMIFS(Tabla16[[EXENTO ]],Tabla16[NUM],Tabla1[[#This Row],[CODIGO]])</f>
        <v>0</v>
      </c>
      <c r="H3303" s="28">
        <f>SUMIFS(Tabla16[IVA],Tabla16[NUM],Tabla1[[#This Row],[CODIGO]])</f>
        <v>0</v>
      </c>
      <c r="I3303" s="28">
        <f>SUMIFS(Tabla16[ISR RET.],Tabla16[NUM],Tabla1[[#This Row],[CODIGO]])</f>
        <v>0</v>
      </c>
      <c r="J3303" s="28">
        <f>SUMIFS(Tabla16[IVA RET.],Tabla16[NUM],Tabla1[[#This Row],[CODIGO]])</f>
        <v>0</v>
      </c>
      <c r="K3303" t="str">
        <f>FIXED(Tabla1[[#This Row],[TASA 16%]],0)</f>
        <v>0</v>
      </c>
      <c r="L3303" t="str">
        <f>FIXED(Tabla1[[#This Row],[TASA 0%]],0)</f>
        <v>0</v>
      </c>
      <c r="M3303" t="str">
        <f>FIXED(Tabla1[[#This Row],[TASA EXE.]],0)</f>
        <v>0</v>
      </c>
      <c r="N3303" t="str">
        <f>FIXED(Tabla1[[#This Row],[IVA]],0)</f>
        <v>0</v>
      </c>
      <c r="O3303" t="str">
        <f>FIXED(Tabla1[[#This Row],[ISR RET]],0)</f>
        <v>0</v>
      </c>
      <c r="P3303" t="str">
        <f>FIXED(Tabla1[[#This Row],[IVA RET]],0)</f>
        <v>0</v>
      </c>
      <c r="R3303" s="35">
        <f>Tabla1[[#This Row],[TASA 16]]*16%</f>
        <v>0</v>
      </c>
    </row>
    <row r="3304" spans="2:18" x14ac:dyDescent="0.25">
      <c r="B3304">
        <f>'[1]210 Y RFC'!A3304</f>
        <v>0</v>
      </c>
      <c r="C3304" t="str">
        <f>'[1]210 Y RFC'!B3304</f>
        <v>210-3301</v>
      </c>
      <c r="D3304">
        <f>'[1]210 Y RFC'!C3304</f>
        <v>0</v>
      </c>
      <c r="E3304" s="28">
        <f>SUMIFS(Tabla16[TASA 16],Tabla16[NUM],Tabla1[[#This Row],[CODIGO]])</f>
        <v>0</v>
      </c>
      <c r="F3304" s="28">
        <f>SUMIFS(Tabla16[TASA 0%],Tabla16[NUM],Tabla1[[#This Row],[CODIGO]])</f>
        <v>0</v>
      </c>
      <c r="G3304" s="28">
        <f>SUMIFS(Tabla16[[EXENTO ]],Tabla16[NUM],Tabla1[[#This Row],[CODIGO]])</f>
        <v>0</v>
      </c>
      <c r="H3304" s="28">
        <f>SUMIFS(Tabla16[IVA],Tabla16[NUM],Tabla1[[#This Row],[CODIGO]])</f>
        <v>0</v>
      </c>
      <c r="I3304" s="28">
        <f>SUMIFS(Tabla16[ISR RET.],Tabla16[NUM],Tabla1[[#This Row],[CODIGO]])</f>
        <v>0</v>
      </c>
      <c r="J3304" s="28">
        <f>SUMIFS(Tabla16[IVA RET.],Tabla16[NUM],Tabla1[[#This Row],[CODIGO]])</f>
        <v>0</v>
      </c>
      <c r="K3304" t="str">
        <f>FIXED(Tabla1[[#This Row],[TASA 16%]],0)</f>
        <v>0</v>
      </c>
      <c r="L3304" t="str">
        <f>FIXED(Tabla1[[#This Row],[TASA 0%]],0)</f>
        <v>0</v>
      </c>
      <c r="M3304" t="str">
        <f>FIXED(Tabla1[[#This Row],[TASA EXE.]],0)</f>
        <v>0</v>
      </c>
      <c r="N3304" t="str">
        <f>FIXED(Tabla1[[#This Row],[IVA]],0)</f>
        <v>0</v>
      </c>
      <c r="O3304" t="str">
        <f>FIXED(Tabla1[[#This Row],[ISR RET]],0)</f>
        <v>0</v>
      </c>
      <c r="P3304" t="str">
        <f>FIXED(Tabla1[[#This Row],[IVA RET]],0)</f>
        <v>0</v>
      </c>
      <c r="R3304" s="35">
        <f>Tabla1[[#This Row],[TASA 16]]*16%</f>
        <v>0</v>
      </c>
    </row>
    <row r="3305" spans="2:18" x14ac:dyDescent="0.25">
      <c r="B3305">
        <f>'[1]210 Y RFC'!A3305</f>
        <v>0</v>
      </c>
      <c r="C3305" t="str">
        <f>'[1]210 Y RFC'!B3305</f>
        <v>210-3302</v>
      </c>
      <c r="D3305">
        <f>'[1]210 Y RFC'!C3305</f>
        <v>0</v>
      </c>
      <c r="E3305" s="28">
        <f>SUMIFS(Tabla16[TASA 16],Tabla16[NUM],Tabla1[[#This Row],[CODIGO]])</f>
        <v>0</v>
      </c>
      <c r="F3305" s="28">
        <f>SUMIFS(Tabla16[TASA 0%],Tabla16[NUM],Tabla1[[#This Row],[CODIGO]])</f>
        <v>0</v>
      </c>
      <c r="G3305" s="28">
        <f>SUMIFS(Tabla16[[EXENTO ]],Tabla16[NUM],Tabla1[[#This Row],[CODIGO]])</f>
        <v>0</v>
      </c>
      <c r="H3305" s="28">
        <f>SUMIFS(Tabla16[IVA],Tabla16[NUM],Tabla1[[#This Row],[CODIGO]])</f>
        <v>0</v>
      </c>
      <c r="I3305" s="28">
        <f>SUMIFS(Tabla16[ISR RET.],Tabla16[NUM],Tabla1[[#This Row],[CODIGO]])</f>
        <v>0</v>
      </c>
      <c r="J3305" s="28">
        <f>SUMIFS(Tabla16[IVA RET.],Tabla16[NUM],Tabla1[[#This Row],[CODIGO]])</f>
        <v>0</v>
      </c>
      <c r="K3305" t="str">
        <f>FIXED(Tabla1[[#This Row],[TASA 16%]],0)</f>
        <v>0</v>
      </c>
      <c r="L3305" t="str">
        <f>FIXED(Tabla1[[#This Row],[TASA 0%]],0)</f>
        <v>0</v>
      </c>
      <c r="M3305" t="str">
        <f>FIXED(Tabla1[[#This Row],[TASA EXE.]],0)</f>
        <v>0</v>
      </c>
      <c r="N3305" t="str">
        <f>FIXED(Tabla1[[#This Row],[IVA]],0)</f>
        <v>0</v>
      </c>
      <c r="O3305" t="str">
        <f>FIXED(Tabla1[[#This Row],[ISR RET]],0)</f>
        <v>0</v>
      </c>
      <c r="P3305" t="str">
        <f>FIXED(Tabla1[[#This Row],[IVA RET]],0)</f>
        <v>0</v>
      </c>
      <c r="R3305" s="35">
        <f>Tabla1[[#This Row],[TASA 16]]*16%</f>
        <v>0</v>
      </c>
    </row>
    <row r="3306" spans="2:18" x14ac:dyDescent="0.25">
      <c r="B3306">
        <f>'[1]210 Y RFC'!A3306</f>
        <v>0</v>
      </c>
      <c r="C3306" t="str">
        <f>'[1]210 Y RFC'!B3306</f>
        <v>210-3303</v>
      </c>
      <c r="D3306">
        <f>'[1]210 Y RFC'!C3306</f>
        <v>0</v>
      </c>
      <c r="E3306" s="28">
        <f>SUMIFS(Tabla16[TASA 16],Tabla16[NUM],Tabla1[[#This Row],[CODIGO]])</f>
        <v>0</v>
      </c>
      <c r="F3306" s="28">
        <f>SUMIFS(Tabla16[TASA 0%],Tabla16[NUM],Tabla1[[#This Row],[CODIGO]])</f>
        <v>0</v>
      </c>
      <c r="G3306" s="28">
        <f>SUMIFS(Tabla16[[EXENTO ]],Tabla16[NUM],Tabla1[[#This Row],[CODIGO]])</f>
        <v>0</v>
      </c>
      <c r="H3306" s="28">
        <f>SUMIFS(Tabla16[IVA],Tabla16[NUM],Tabla1[[#This Row],[CODIGO]])</f>
        <v>0</v>
      </c>
      <c r="I3306" s="28">
        <f>SUMIFS(Tabla16[ISR RET.],Tabla16[NUM],Tabla1[[#This Row],[CODIGO]])</f>
        <v>0</v>
      </c>
      <c r="J3306" s="28">
        <f>SUMIFS(Tabla16[IVA RET.],Tabla16[NUM],Tabla1[[#This Row],[CODIGO]])</f>
        <v>0</v>
      </c>
      <c r="K3306" t="str">
        <f>FIXED(Tabla1[[#This Row],[TASA 16%]],0)</f>
        <v>0</v>
      </c>
      <c r="L3306" t="str">
        <f>FIXED(Tabla1[[#This Row],[TASA 0%]],0)</f>
        <v>0</v>
      </c>
      <c r="M3306" t="str">
        <f>FIXED(Tabla1[[#This Row],[TASA EXE.]],0)</f>
        <v>0</v>
      </c>
      <c r="N3306" t="str">
        <f>FIXED(Tabla1[[#This Row],[IVA]],0)</f>
        <v>0</v>
      </c>
      <c r="O3306" t="str">
        <f>FIXED(Tabla1[[#This Row],[ISR RET]],0)</f>
        <v>0</v>
      </c>
      <c r="P3306" t="str">
        <f>FIXED(Tabla1[[#This Row],[IVA RET]],0)</f>
        <v>0</v>
      </c>
      <c r="R3306" s="35">
        <f>Tabla1[[#This Row],[TASA 16]]*16%</f>
        <v>0</v>
      </c>
    </row>
    <row r="3307" spans="2:18" x14ac:dyDescent="0.25">
      <c r="B3307">
        <f>'[1]210 Y RFC'!A3307</f>
        <v>0</v>
      </c>
      <c r="C3307" t="str">
        <f>'[1]210 Y RFC'!B3307</f>
        <v>210-3304</v>
      </c>
      <c r="D3307">
        <f>'[1]210 Y RFC'!C3307</f>
        <v>0</v>
      </c>
      <c r="E3307" s="28">
        <f>SUMIFS(Tabla16[TASA 16],Tabla16[NUM],Tabla1[[#This Row],[CODIGO]])</f>
        <v>0</v>
      </c>
      <c r="F3307" s="28">
        <f>SUMIFS(Tabla16[TASA 0%],Tabla16[NUM],Tabla1[[#This Row],[CODIGO]])</f>
        <v>0</v>
      </c>
      <c r="G3307" s="28">
        <f>SUMIFS(Tabla16[[EXENTO ]],Tabla16[NUM],Tabla1[[#This Row],[CODIGO]])</f>
        <v>0</v>
      </c>
      <c r="H3307" s="28">
        <f>SUMIFS(Tabla16[IVA],Tabla16[NUM],Tabla1[[#This Row],[CODIGO]])</f>
        <v>0</v>
      </c>
      <c r="I3307" s="28">
        <f>SUMIFS(Tabla16[ISR RET.],Tabla16[NUM],Tabla1[[#This Row],[CODIGO]])</f>
        <v>0</v>
      </c>
      <c r="J3307" s="28">
        <f>SUMIFS(Tabla16[IVA RET.],Tabla16[NUM],Tabla1[[#This Row],[CODIGO]])</f>
        <v>0</v>
      </c>
      <c r="K3307" t="str">
        <f>FIXED(Tabla1[[#This Row],[TASA 16%]],0)</f>
        <v>0</v>
      </c>
      <c r="L3307" t="str">
        <f>FIXED(Tabla1[[#This Row],[TASA 0%]],0)</f>
        <v>0</v>
      </c>
      <c r="M3307" t="str">
        <f>FIXED(Tabla1[[#This Row],[TASA EXE.]],0)</f>
        <v>0</v>
      </c>
      <c r="N3307" t="str">
        <f>FIXED(Tabla1[[#This Row],[IVA]],0)</f>
        <v>0</v>
      </c>
      <c r="O3307" t="str">
        <f>FIXED(Tabla1[[#This Row],[ISR RET]],0)</f>
        <v>0</v>
      </c>
      <c r="P3307" t="str">
        <f>FIXED(Tabla1[[#This Row],[IVA RET]],0)</f>
        <v>0</v>
      </c>
      <c r="R3307" s="35">
        <f>Tabla1[[#This Row],[TASA 16]]*16%</f>
        <v>0</v>
      </c>
    </row>
    <row r="3308" spans="2:18" x14ac:dyDescent="0.25">
      <c r="B3308">
        <f>'[1]210 Y RFC'!A3308</f>
        <v>0</v>
      </c>
      <c r="C3308" t="str">
        <f>'[1]210 Y RFC'!B3308</f>
        <v>210-3305</v>
      </c>
      <c r="D3308">
        <f>'[1]210 Y RFC'!C3308</f>
        <v>0</v>
      </c>
      <c r="E3308" s="28">
        <f>SUMIFS(Tabla16[TASA 16],Tabla16[NUM],Tabla1[[#This Row],[CODIGO]])</f>
        <v>0</v>
      </c>
      <c r="F3308" s="28">
        <f>SUMIFS(Tabla16[TASA 0%],Tabla16[NUM],Tabla1[[#This Row],[CODIGO]])</f>
        <v>0</v>
      </c>
      <c r="G3308" s="28">
        <f>SUMIFS(Tabla16[[EXENTO ]],Tabla16[NUM],Tabla1[[#This Row],[CODIGO]])</f>
        <v>0</v>
      </c>
      <c r="H3308" s="28">
        <f>SUMIFS(Tabla16[IVA],Tabla16[NUM],Tabla1[[#This Row],[CODIGO]])</f>
        <v>0</v>
      </c>
      <c r="I3308" s="28">
        <f>SUMIFS(Tabla16[ISR RET.],Tabla16[NUM],Tabla1[[#This Row],[CODIGO]])</f>
        <v>0</v>
      </c>
      <c r="J3308" s="28">
        <f>SUMIFS(Tabla16[IVA RET.],Tabla16[NUM],Tabla1[[#This Row],[CODIGO]])</f>
        <v>0</v>
      </c>
      <c r="K3308" t="str">
        <f>FIXED(Tabla1[[#This Row],[TASA 16%]],0)</f>
        <v>0</v>
      </c>
      <c r="L3308" t="str">
        <f>FIXED(Tabla1[[#This Row],[TASA 0%]],0)</f>
        <v>0</v>
      </c>
      <c r="M3308" t="str">
        <f>FIXED(Tabla1[[#This Row],[TASA EXE.]],0)</f>
        <v>0</v>
      </c>
      <c r="N3308" t="str">
        <f>FIXED(Tabla1[[#This Row],[IVA]],0)</f>
        <v>0</v>
      </c>
      <c r="O3308" t="str">
        <f>FIXED(Tabla1[[#This Row],[ISR RET]],0)</f>
        <v>0</v>
      </c>
      <c r="P3308" t="str">
        <f>FIXED(Tabla1[[#This Row],[IVA RET]],0)</f>
        <v>0</v>
      </c>
      <c r="R3308" s="35">
        <f>Tabla1[[#This Row],[TASA 16]]*16%</f>
        <v>0</v>
      </c>
    </row>
    <row r="3309" spans="2:18" x14ac:dyDescent="0.25">
      <c r="B3309">
        <f>'[1]210 Y RFC'!A3309</f>
        <v>0</v>
      </c>
      <c r="C3309" t="str">
        <f>'[1]210 Y RFC'!B3309</f>
        <v>210-3306</v>
      </c>
      <c r="D3309">
        <f>'[1]210 Y RFC'!C3309</f>
        <v>0</v>
      </c>
      <c r="E3309" s="28">
        <f>SUMIFS(Tabla16[TASA 16],Tabla16[NUM],Tabla1[[#This Row],[CODIGO]])</f>
        <v>0</v>
      </c>
      <c r="F3309" s="28">
        <f>SUMIFS(Tabla16[TASA 0%],Tabla16[NUM],Tabla1[[#This Row],[CODIGO]])</f>
        <v>0</v>
      </c>
      <c r="G3309" s="28">
        <f>SUMIFS(Tabla16[[EXENTO ]],Tabla16[NUM],Tabla1[[#This Row],[CODIGO]])</f>
        <v>0</v>
      </c>
      <c r="H3309" s="28">
        <f>SUMIFS(Tabla16[IVA],Tabla16[NUM],Tabla1[[#This Row],[CODIGO]])</f>
        <v>0</v>
      </c>
      <c r="I3309" s="28">
        <f>SUMIFS(Tabla16[ISR RET.],Tabla16[NUM],Tabla1[[#This Row],[CODIGO]])</f>
        <v>0</v>
      </c>
      <c r="J3309" s="28">
        <f>SUMIFS(Tabla16[IVA RET.],Tabla16[NUM],Tabla1[[#This Row],[CODIGO]])</f>
        <v>0</v>
      </c>
      <c r="K3309" t="str">
        <f>FIXED(Tabla1[[#This Row],[TASA 16%]],0)</f>
        <v>0</v>
      </c>
      <c r="L3309" t="str">
        <f>FIXED(Tabla1[[#This Row],[TASA 0%]],0)</f>
        <v>0</v>
      </c>
      <c r="M3309" t="str">
        <f>FIXED(Tabla1[[#This Row],[TASA EXE.]],0)</f>
        <v>0</v>
      </c>
      <c r="N3309" t="str">
        <f>FIXED(Tabla1[[#This Row],[IVA]],0)</f>
        <v>0</v>
      </c>
      <c r="O3309" t="str">
        <f>FIXED(Tabla1[[#This Row],[ISR RET]],0)</f>
        <v>0</v>
      </c>
      <c r="P3309" t="str">
        <f>FIXED(Tabla1[[#This Row],[IVA RET]],0)</f>
        <v>0</v>
      </c>
      <c r="R3309" s="35">
        <f>Tabla1[[#This Row],[TASA 16]]*16%</f>
        <v>0</v>
      </c>
    </row>
    <row r="3310" spans="2:18" x14ac:dyDescent="0.25">
      <c r="B3310">
        <f>'[1]210 Y RFC'!A3310</f>
        <v>0</v>
      </c>
      <c r="C3310" t="str">
        <f>'[1]210 Y RFC'!B3310</f>
        <v>210-3307</v>
      </c>
      <c r="D3310">
        <f>'[1]210 Y RFC'!C3310</f>
        <v>0</v>
      </c>
      <c r="E3310" s="28">
        <f>SUMIFS(Tabla16[TASA 16],Tabla16[NUM],Tabla1[[#This Row],[CODIGO]])</f>
        <v>0</v>
      </c>
      <c r="F3310" s="28">
        <f>SUMIFS(Tabla16[TASA 0%],Tabla16[NUM],Tabla1[[#This Row],[CODIGO]])</f>
        <v>0</v>
      </c>
      <c r="G3310" s="28">
        <f>SUMIFS(Tabla16[[EXENTO ]],Tabla16[NUM],Tabla1[[#This Row],[CODIGO]])</f>
        <v>0</v>
      </c>
      <c r="H3310" s="28">
        <f>SUMIFS(Tabla16[IVA],Tabla16[NUM],Tabla1[[#This Row],[CODIGO]])</f>
        <v>0</v>
      </c>
      <c r="I3310" s="28">
        <f>SUMIFS(Tabla16[ISR RET.],Tabla16[NUM],Tabla1[[#This Row],[CODIGO]])</f>
        <v>0</v>
      </c>
      <c r="J3310" s="28">
        <f>SUMIFS(Tabla16[IVA RET.],Tabla16[NUM],Tabla1[[#This Row],[CODIGO]])</f>
        <v>0</v>
      </c>
      <c r="K3310" t="str">
        <f>FIXED(Tabla1[[#This Row],[TASA 16%]],0)</f>
        <v>0</v>
      </c>
      <c r="L3310" t="str">
        <f>FIXED(Tabla1[[#This Row],[TASA 0%]],0)</f>
        <v>0</v>
      </c>
      <c r="M3310" t="str">
        <f>FIXED(Tabla1[[#This Row],[TASA EXE.]],0)</f>
        <v>0</v>
      </c>
      <c r="N3310" t="str">
        <f>FIXED(Tabla1[[#This Row],[IVA]],0)</f>
        <v>0</v>
      </c>
      <c r="O3310" t="str">
        <f>FIXED(Tabla1[[#This Row],[ISR RET]],0)</f>
        <v>0</v>
      </c>
      <c r="P3310" t="str">
        <f>FIXED(Tabla1[[#This Row],[IVA RET]],0)</f>
        <v>0</v>
      </c>
      <c r="R3310" s="35">
        <f>Tabla1[[#This Row],[TASA 16]]*16%</f>
        <v>0</v>
      </c>
    </row>
    <row r="3311" spans="2:18" x14ac:dyDescent="0.25">
      <c r="B3311">
        <f>'[1]210 Y RFC'!A3311</f>
        <v>0</v>
      </c>
      <c r="C3311" t="str">
        <f>'[1]210 Y RFC'!B3311</f>
        <v>210-3308</v>
      </c>
      <c r="D3311">
        <f>'[1]210 Y RFC'!C3311</f>
        <v>0</v>
      </c>
      <c r="E3311" s="28">
        <f>SUMIFS(Tabla16[TASA 16],Tabla16[NUM],Tabla1[[#This Row],[CODIGO]])</f>
        <v>0</v>
      </c>
      <c r="F3311" s="28">
        <f>SUMIFS(Tabla16[TASA 0%],Tabla16[NUM],Tabla1[[#This Row],[CODIGO]])</f>
        <v>0</v>
      </c>
      <c r="G3311" s="28">
        <f>SUMIFS(Tabla16[[EXENTO ]],Tabla16[NUM],Tabla1[[#This Row],[CODIGO]])</f>
        <v>0</v>
      </c>
      <c r="H3311" s="28">
        <f>SUMIFS(Tabla16[IVA],Tabla16[NUM],Tabla1[[#This Row],[CODIGO]])</f>
        <v>0</v>
      </c>
      <c r="I3311" s="28">
        <f>SUMIFS(Tabla16[ISR RET.],Tabla16[NUM],Tabla1[[#This Row],[CODIGO]])</f>
        <v>0</v>
      </c>
      <c r="J3311" s="28">
        <f>SUMIFS(Tabla16[IVA RET.],Tabla16[NUM],Tabla1[[#This Row],[CODIGO]])</f>
        <v>0</v>
      </c>
      <c r="K3311" t="str">
        <f>FIXED(Tabla1[[#This Row],[TASA 16%]],0)</f>
        <v>0</v>
      </c>
      <c r="L3311" t="str">
        <f>FIXED(Tabla1[[#This Row],[TASA 0%]],0)</f>
        <v>0</v>
      </c>
      <c r="M3311" t="str">
        <f>FIXED(Tabla1[[#This Row],[TASA EXE.]],0)</f>
        <v>0</v>
      </c>
      <c r="N3311" t="str">
        <f>FIXED(Tabla1[[#This Row],[IVA]],0)</f>
        <v>0</v>
      </c>
      <c r="O3311" t="str">
        <f>FIXED(Tabla1[[#This Row],[ISR RET]],0)</f>
        <v>0</v>
      </c>
      <c r="P3311" t="str">
        <f>FIXED(Tabla1[[#This Row],[IVA RET]],0)</f>
        <v>0</v>
      </c>
      <c r="R3311" s="35">
        <f>Tabla1[[#This Row],[TASA 16]]*16%</f>
        <v>0</v>
      </c>
    </row>
    <row r="3312" spans="2:18" x14ac:dyDescent="0.25">
      <c r="B3312">
        <f>'[1]210 Y RFC'!A3312</f>
        <v>0</v>
      </c>
      <c r="C3312" t="str">
        <f>'[1]210 Y RFC'!B3312</f>
        <v>210-3309</v>
      </c>
      <c r="D3312">
        <f>'[1]210 Y RFC'!C3312</f>
        <v>0</v>
      </c>
      <c r="E3312" s="28">
        <f>SUMIFS(Tabla16[TASA 16],Tabla16[NUM],Tabla1[[#This Row],[CODIGO]])</f>
        <v>0</v>
      </c>
      <c r="F3312" s="28">
        <f>SUMIFS(Tabla16[TASA 0%],Tabla16[NUM],Tabla1[[#This Row],[CODIGO]])</f>
        <v>0</v>
      </c>
      <c r="G3312" s="28">
        <f>SUMIFS(Tabla16[[EXENTO ]],Tabla16[NUM],Tabla1[[#This Row],[CODIGO]])</f>
        <v>0</v>
      </c>
      <c r="H3312" s="28">
        <f>SUMIFS(Tabla16[IVA],Tabla16[NUM],Tabla1[[#This Row],[CODIGO]])</f>
        <v>0</v>
      </c>
      <c r="I3312" s="28">
        <f>SUMIFS(Tabla16[ISR RET.],Tabla16[NUM],Tabla1[[#This Row],[CODIGO]])</f>
        <v>0</v>
      </c>
      <c r="J3312" s="28">
        <f>SUMIFS(Tabla16[IVA RET.],Tabla16[NUM],Tabla1[[#This Row],[CODIGO]])</f>
        <v>0</v>
      </c>
      <c r="K3312" t="str">
        <f>FIXED(Tabla1[[#This Row],[TASA 16%]],0)</f>
        <v>0</v>
      </c>
      <c r="L3312" t="str">
        <f>FIXED(Tabla1[[#This Row],[TASA 0%]],0)</f>
        <v>0</v>
      </c>
      <c r="M3312" t="str">
        <f>FIXED(Tabla1[[#This Row],[TASA EXE.]],0)</f>
        <v>0</v>
      </c>
      <c r="N3312" t="str">
        <f>FIXED(Tabla1[[#This Row],[IVA]],0)</f>
        <v>0</v>
      </c>
      <c r="O3312" t="str">
        <f>FIXED(Tabla1[[#This Row],[ISR RET]],0)</f>
        <v>0</v>
      </c>
      <c r="P3312" t="str">
        <f>FIXED(Tabla1[[#This Row],[IVA RET]],0)</f>
        <v>0</v>
      </c>
      <c r="R3312" s="35">
        <f>Tabla1[[#This Row],[TASA 16]]*16%</f>
        <v>0</v>
      </c>
    </row>
    <row r="3313" spans="2:18" x14ac:dyDescent="0.25">
      <c r="B3313">
        <f>'[1]210 Y RFC'!A3313</f>
        <v>0</v>
      </c>
      <c r="C3313" t="str">
        <f>'[1]210 Y RFC'!B3313</f>
        <v>210-3310</v>
      </c>
      <c r="D3313">
        <f>'[1]210 Y RFC'!C3313</f>
        <v>0</v>
      </c>
      <c r="E3313" s="28">
        <f>SUMIFS(Tabla16[TASA 16],Tabla16[NUM],Tabla1[[#This Row],[CODIGO]])</f>
        <v>0</v>
      </c>
      <c r="F3313" s="28">
        <f>SUMIFS(Tabla16[TASA 0%],Tabla16[NUM],Tabla1[[#This Row],[CODIGO]])</f>
        <v>0</v>
      </c>
      <c r="G3313" s="28">
        <f>SUMIFS(Tabla16[[EXENTO ]],Tabla16[NUM],Tabla1[[#This Row],[CODIGO]])</f>
        <v>0</v>
      </c>
      <c r="H3313" s="28">
        <f>SUMIFS(Tabla16[IVA],Tabla16[NUM],Tabla1[[#This Row],[CODIGO]])</f>
        <v>0</v>
      </c>
      <c r="I3313" s="28">
        <f>SUMIFS(Tabla16[ISR RET.],Tabla16[NUM],Tabla1[[#This Row],[CODIGO]])</f>
        <v>0</v>
      </c>
      <c r="J3313" s="28">
        <f>SUMIFS(Tabla16[IVA RET.],Tabla16[NUM],Tabla1[[#This Row],[CODIGO]])</f>
        <v>0</v>
      </c>
      <c r="K3313" t="str">
        <f>FIXED(Tabla1[[#This Row],[TASA 16%]],0)</f>
        <v>0</v>
      </c>
      <c r="L3313" t="str">
        <f>FIXED(Tabla1[[#This Row],[TASA 0%]],0)</f>
        <v>0</v>
      </c>
      <c r="M3313" t="str">
        <f>FIXED(Tabla1[[#This Row],[TASA EXE.]],0)</f>
        <v>0</v>
      </c>
      <c r="N3313" t="str">
        <f>FIXED(Tabla1[[#This Row],[IVA]],0)</f>
        <v>0</v>
      </c>
      <c r="O3313" t="str">
        <f>FIXED(Tabla1[[#This Row],[ISR RET]],0)</f>
        <v>0</v>
      </c>
      <c r="P3313" t="str">
        <f>FIXED(Tabla1[[#This Row],[IVA RET]],0)</f>
        <v>0</v>
      </c>
      <c r="R3313" s="35">
        <f>Tabla1[[#This Row],[TASA 16]]*16%</f>
        <v>0</v>
      </c>
    </row>
    <row r="3314" spans="2:18" x14ac:dyDescent="0.25">
      <c r="B3314">
        <f>'[1]210 Y RFC'!A3314</f>
        <v>0</v>
      </c>
      <c r="C3314" t="str">
        <f>'[1]210 Y RFC'!B3314</f>
        <v>210-3311</v>
      </c>
      <c r="D3314">
        <f>'[1]210 Y RFC'!C3314</f>
        <v>0</v>
      </c>
      <c r="E3314" s="28">
        <f>SUMIFS(Tabla16[TASA 16],Tabla16[NUM],Tabla1[[#This Row],[CODIGO]])</f>
        <v>0</v>
      </c>
      <c r="F3314" s="28">
        <f>SUMIFS(Tabla16[TASA 0%],Tabla16[NUM],Tabla1[[#This Row],[CODIGO]])</f>
        <v>0</v>
      </c>
      <c r="G3314" s="28">
        <f>SUMIFS(Tabla16[[EXENTO ]],Tabla16[NUM],Tabla1[[#This Row],[CODIGO]])</f>
        <v>0</v>
      </c>
      <c r="H3314" s="28">
        <f>SUMIFS(Tabla16[IVA],Tabla16[NUM],Tabla1[[#This Row],[CODIGO]])</f>
        <v>0</v>
      </c>
      <c r="I3314" s="28">
        <f>SUMIFS(Tabla16[ISR RET.],Tabla16[NUM],Tabla1[[#This Row],[CODIGO]])</f>
        <v>0</v>
      </c>
      <c r="J3314" s="28">
        <f>SUMIFS(Tabla16[IVA RET.],Tabla16[NUM],Tabla1[[#This Row],[CODIGO]])</f>
        <v>0</v>
      </c>
      <c r="K3314" t="str">
        <f>FIXED(Tabla1[[#This Row],[TASA 16%]],0)</f>
        <v>0</v>
      </c>
      <c r="L3314" t="str">
        <f>FIXED(Tabla1[[#This Row],[TASA 0%]],0)</f>
        <v>0</v>
      </c>
      <c r="M3314" t="str">
        <f>FIXED(Tabla1[[#This Row],[TASA EXE.]],0)</f>
        <v>0</v>
      </c>
      <c r="N3314" t="str">
        <f>FIXED(Tabla1[[#This Row],[IVA]],0)</f>
        <v>0</v>
      </c>
      <c r="O3314" t="str">
        <f>FIXED(Tabla1[[#This Row],[ISR RET]],0)</f>
        <v>0</v>
      </c>
      <c r="P3314" t="str">
        <f>FIXED(Tabla1[[#This Row],[IVA RET]],0)</f>
        <v>0</v>
      </c>
      <c r="R3314" s="35">
        <f>Tabla1[[#This Row],[TASA 16]]*16%</f>
        <v>0</v>
      </c>
    </row>
    <row r="3315" spans="2:18" x14ac:dyDescent="0.25">
      <c r="B3315">
        <f>'[1]210 Y RFC'!A3315</f>
        <v>0</v>
      </c>
      <c r="C3315" t="str">
        <f>'[1]210 Y RFC'!B3315</f>
        <v>210-3312</v>
      </c>
      <c r="D3315">
        <f>'[1]210 Y RFC'!C3315</f>
        <v>0</v>
      </c>
      <c r="E3315" s="28">
        <f>SUMIFS(Tabla16[TASA 16],Tabla16[NUM],Tabla1[[#This Row],[CODIGO]])</f>
        <v>0</v>
      </c>
      <c r="F3315" s="28">
        <f>SUMIFS(Tabla16[TASA 0%],Tabla16[NUM],Tabla1[[#This Row],[CODIGO]])</f>
        <v>0</v>
      </c>
      <c r="G3315" s="28">
        <f>SUMIFS(Tabla16[[EXENTO ]],Tabla16[NUM],Tabla1[[#This Row],[CODIGO]])</f>
        <v>0</v>
      </c>
      <c r="H3315" s="28">
        <f>SUMIFS(Tabla16[IVA],Tabla16[NUM],Tabla1[[#This Row],[CODIGO]])</f>
        <v>0</v>
      </c>
      <c r="I3315" s="28">
        <f>SUMIFS(Tabla16[ISR RET.],Tabla16[NUM],Tabla1[[#This Row],[CODIGO]])</f>
        <v>0</v>
      </c>
      <c r="J3315" s="28">
        <f>SUMIFS(Tabla16[IVA RET.],Tabla16[NUM],Tabla1[[#This Row],[CODIGO]])</f>
        <v>0</v>
      </c>
      <c r="K3315" t="str">
        <f>FIXED(Tabla1[[#This Row],[TASA 16%]],0)</f>
        <v>0</v>
      </c>
      <c r="L3315" t="str">
        <f>FIXED(Tabla1[[#This Row],[TASA 0%]],0)</f>
        <v>0</v>
      </c>
      <c r="M3315" t="str">
        <f>FIXED(Tabla1[[#This Row],[TASA EXE.]],0)</f>
        <v>0</v>
      </c>
      <c r="N3315" t="str">
        <f>FIXED(Tabla1[[#This Row],[IVA]],0)</f>
        <v>0</v>
      </c>
      <c r="O3315" t="str">
        <f>FIXED(Tabla1[[#This Row],[ISR RET]],0)</f>
        <v>0</v>
      </c>
      <c r="P3315" t="str">
        <f>FIXED(Tabla1[[#This Row],[IVA RET]],0)</f>
        <v>0</v>
      </c>
      <c r="R3315" s="35">
        <f>Tabla1[[#This Row],[TASA 16]]*16%</f>
        <v>0</v>
      </c>
    </row>
    <row r="3316" spans="2:18" x14ac:dyDescent="0.25">
      <c r="B3316">
        <f>'[1]210 Y RFC'!A3316</f>
        <v>0</v>
      </c>
      <c r="C3316" t="str">
        <f>'[1]210 Y RFC'!B3316</f>
        <v>210-3313</v>
      </c>
      <c r="D3316">
        <f>'[1]210 Y RFC'!C3316</f>
        <v>0</v>
      </c>
      <c r="E3316" s="28">
        <f>SUMIFS(Tabla16[TASA 16],Tabla16[NUM],Tabla1[[#This Row],[CODIGO]])</f>
        <v>0</v>
      </c>
      <c r="F3316" s="28">
        <f>SUMIFS(Tabla16[TASA 0%],Tabla16[NUM],Tabla1[[#This Row],[CODIGO]])</f>
        <v>0</v>
      </c>
      <c r="G3316" s="28">
        <f>SUMIFS(Tabla16[[EXENTO ]],Tabla16[NUM],Tabla1[[#This Row],[CODIGO]])</f>
        <v>0</v>
      </c>
      <c r="H3316" s="28">
        <f>SUMIFS(Tabla16[IVA],Tabla16[NUM],Tabla1[[#This Row],[CODIGO]])</f>
        <v>0</v>
      </c>
      <c r="I3316" s="28">
        <f>SUMIFS(Tabla16[ISR RET.],Tabla16[NUM],Tabla1[[#This Row],[CODIGO]])</f>
        <v>0</v>
      </c>
      <c r="J3316" s="28">
        <f>SUMIFS(Tabla16[IVA RET.],Tabla16[NUM],Tabla1[[#This Row],[CODIGO]])</f>
        <v>0</v>
      </c>
      <c r="K3316" t="str">
        <f>FIXED(Tabla1[[#This Row],[TASA 16%]],0)</f>
        <v>0</v>
      </c>
      <c r="L3316" t="str">
        <f>FIXED(Tabla1[[#This Row],[TASA 0%]],0)</f>
        <v>0</v>
      </c>
      <c r="M3316" t="str">
        <f>FIXED(Tabla1[[#This Row],[TASA EXE.]],0)</f>
        <v>0</v>
      </c>
      <c r="N3316" t="str">
        <f>FIXED(Tabla1[[#This Row],[IVA]],0)</f>
        <v>0</v>
      </c>
      <c r="O3316" t="str">
        <f>FIXED(Tabla1[[#This Row],[ISR RET]],0)</f>
        <v>0</v>
      </c>
      <c r="P3316" t="str">
        <f>FIXED(Tabla1[[#This Row],[IVA RET]],0)</f>
        <v>0</v>
      </c>
      <c r="R3316" s="35">
        <f>Tabla1[[#This Row],[TASA 16]]*16%</f>
        <v>0</v>
      </c>
    </row>
    <row r="3317" spans="2:18" x14ac:dyDescent="0.25">
      <c r="B3317">
        <f>'[1]210 Y RFC'!A3317</f>
        <v>0</v>
      </c>
      <c r="C3317" t="str">
        <f>'[1]210 Y RFC'!B3317</f>
        <v>210-3314</v>
      </c>
      <c r="D3317">
        <f>'[1]210 Y RFC'!C3317</f>
        <v>0</v>
      </c>
      <c r="E3317" s="28">
        <f>SUMIFS(Tabla16[TASA 16],Tabla16[NUM],Tabla1[[#This Row],[CODIGO]])</f>
        <v>0</v>
      </c>
      <c r="F3317" s="28">
        <f>SUMIFS(Tabla16[TASA 0%],Tabla16[NUM],Tabla1[[#This Row],[CODIGO]])</f>
        <v>0</v>
      </c>
      <c r="G3317" s="28">
        <f>SUMIFS(Tabla16[[EXENTO ]],Tabla16[NUM],Tabla1[[#This Row],[CODIGO]])</f>
        <v>0</v>
      </c>
      <c r="H3317" s="28">
        <f>SUMIFS(Tabla16[IVA],Tabla16[NUM],Tabla1[[#This Row],[CODIGO]])</f>
        <v>0</v>
      </c>
      <c r="I3317" s="28">
        <f>SUMIFS(Tabla16[ISR RET.],Tabla16[NUM],Tabla1[[#This Row],[CODIGO]])</f>
        <v>0</v>
      </c>
      <c r="J3317" s="28">
        <f>SUMIFS(Tabla16[IVA RET.],Tabla16[NUM],Tabla1[[#This Row],[CODIGO]])</f>
        <v>0</v>
      </c>
      <c r="K3317" t="str">
        <f>FIXED(Tabla1[[#This Row],[TASA 16%]],0)</f>
        <v>0</v>
      </c>
      <c r="L3317" t="str">
        <f>FIXED(Tabla1[[#This Row],[TASA 0%]],0)</f>
        <v>0</v>
      </c>
      <c r="M3317" t="str">
        <f>FIXED(Tabla1[[#This Row],[TASA EXE.]],0)</f>
        <v>0</v>
      </c>
      <c r="N3317" t="str">
        <f>FIXED(Tabla1[[#This Row],[IVA]],0)</f>
        <v>0</v>
      </c>
      <c r="O3317" t="str">
        <f>FIXED(Tabla1[[#This Row],[ISR RET]],0)</f>
        <v>0</v>
      </c>
      <c r="P3317" t="str">
        <f>FIXED(Tabla1[[#This Row],[IVA RET]],0)</f>
        <v>0</v>
      </c>
      <c r="R3317" s="35">
        <f>Tabla1[[#This Row],[TASA 16]]*16%</f>
        <v>0</v>
      </c>
    </row>
    <row r="3318" spans="2:18" x14ac:dyDescent="0.25">
      <c r="B3318">
        <f>'[1]210 Y RFC'!A3318</f>
        <v>0</v>
      </c>
      <c r="C3318" t="str">
        <f>'[1]210 Y RFC'!B3318</f>
        <v>210-3315</v>
      </c>
      <c r="D3318">
        <f>'[1]210 Y RFC'!C3318</f>
        <v>0</v>
      </c>
      <c r="E3318" s="28">
        <f>SUMIFS(Tabla16[TASA 16],Tabla16[NUM],Tabla1[[#This Row],[CODIGO]])</f>
        <v>0</v>
      </c>
      <c r="F3318" s="28">
        <f>SUMIFS(Tabla16[TASA 0%],Tabla16[NUM],Tabla1[[#This Row],[CODIGO]])</f>
        <v>0</v>
      </c>
      <c r="G3318" s="28">
        <f>SUMIFS(Tabla16[[EXENTO ]],Tabla16[NUM],Tabla1[[#This Row],[CODIGO]])</f>
        <v>0</v>
      </c>
      <c r="H3318" s="28">
        <f>SUMIFS(Tabla16[IVA],Tabla16[NUM],Tabla1[[#This Row],[CODIGO]])</f>
        <v>0</v>
      </c>
      <c r="I3318" s="28">
        <f>SUMIFS(Tabla16[ISR RET.],Tabla16[NUM],Tabla1[[#This Row],[CODIGO]])</f>
        <v>0</v>
      </c>
      <c r="J3318" s="28">
        <f>SUMIFS(Tabla16[IVA RET.],Tabla16[NUM],Tabla1[[#This Row],[CODIGO]])</f>
        <v>0</v>
      </c>
      <c r="K3318" t="str">
        <f>FIXED(Tabla1[[#This Row],[TASA 16%]],0)</f>
        <v>0</v>
      </c>
      <c r="L3318" t="str">
        <f>FIXED(Tabla1[[#This Row],[TASA 0%]],0)</f>
        <v>0</v>
      </c>
      <c r="M3318" t="str">
        <f>FIXED(Tabla1[[#This Row],[TASA EXE.]],0)</f>
        <v>0</v>
      </c>
      <c r="N3318" t="str">
        <f>FIXED(Tabla1[[#This Row],[IVA]],0)</f>
        <v>0</v>
      </c>
      <c r="O3318" t="str">
        <f>FIXED(Tabla1[[#This Row],[ISR RET]],0)</f>
        <v>0</v>
      </c>
      <c r="P3318" t="str">
        <f>FIXED(Tabla1[[#This Row],[IVA RET]],0)</f>
        <v>0</v>
      </c>
      <c r="R3318" s="35">
        <f>Tabla1[[#This Row],[TASA 16]]*16%</f>
        <v>0</v>
      </c>
    </row>
    <row r="3319" spans="2:18" x14ac:dyDescent="0.25">
      <c r="B3319">
        <f>'[1]210 Y RFC'!A3319</f>
        <v>0</v>
      </c>
      <c r="C3319" t="str">
        <f>'[1]210 Y RFC'!B3319</f>
        <v>210-3316</v>
      </c>
      <c r="D3319">
        <f>'[1]210 Y RFC'!C3319</f>
        <v>0</v>
      </c>
      <c r="E3319" s="28">
        <f>SUMIFS(Tabla16[TASA 16],Tabla16[NUM],Tabla1[[#This Row],[CODIGO]])</f>
        <v>0</v>
      </c>
      <c r="F3319" s="28">
        <f>SUMIFS(Tabla16[TASA 0%],Tabla16[NUM],Tabla1[[#This Row],[CODIGO]])</f>
        <v>0</v>
      </c>
      <c r="G3319" s="28">
        <f>SUMIFS(Tabla16[[EXENTO ]],Tabla16[NUM],Tabla1[[#This Row],[CODIGO]])</f>
        <v>0</v>
      </c>
      <c r="H3319" s="28">
        <f>SUMIFS(Tabla16[IVA],Tabla16[NUM],Tabla1[[#This Row],[CODIGO]])</f>
        <v>0</v>
      </c>
      <c r="I3319" s="28">
        <f>SUMIFS(Tabla16[ISR RET.],Tabla16[NUM],Tabla1[[#This Row],[CODIGO]])</f>
        <v>0</v>
      </c>
      <c r="J3319" s="28">
        <f>SUMIFS(Tabla16[IVA RET.],Tabla16[NUM],Tabla1[[#This Row],[CODIGO]])</f>
        <v>0</v>
      </c>
      <c r="K3319" t="str">
        <f>FIXED(Tabla1[[#This Row],[TASA 16%]],0)</f>
        <v>0</v>
      </c>
      <c r="L3319" t="str">
        <f>FIXED(Tabla1[[#This Row],[TASA 0%]],0)</f>
        <v>0</v>
      </c>
      <c r="M3319" t="str">
        <f>FIXED(Tabla1[[#This Row],[TASA EXE.]],0)</f>
        <v>0</v>
      </c>
      <c r="N3319" t="str">
        <f>FIXED(Tabla1[[#This Row],[IVA]],0)</f>
        <v>0</v>
      </c>
      <c r="O3319" t="str">
        <f>FIXED(Tabla1[[#This Row],[ISR RET]],0)</f>
        <v>0</v>
      </c>
      <c r="P3319" t="str">
        <f>FIXED(Tabla1[[#This Row],[IVA RET]],0)</f>
        <v>0</v>
      </c>
      <c r="R3319" s="35">
        <f>Tabla1[[#This Row],[TASA 16]]*16%</f>
        <v>0</v>
      </c>
    </row>
    <row r="3320" spans="2:18" x14ac:dyDescent="0.25">
      <c r="B3320">
        <f>'[1]210 Y RFC'!A3320</f>
        <v>0</v>
      </c>
      <c r="C3320" t="str">
        <f>'[1]210 Y RFC'!B3320</f>
        <v>210-3317</v>
      </c>
      <c r="D3320">
        <f>'[1]210 Y RFC'!C3320</f>
        <v>0</v>
      </c>
      <c r="E3320" s="28">
        <f>SUMIFS(Tabla16[TASA 16],Tabla16[NUM],Tabla1[[#This Row],[CODIGO]])</f>
        <v>0</v>
      </c>
      <c r="F3320" s="28">
        <f>SUMIFS(Tabla16[TASA 0%],Tabla16[NUM],Tabla1[[#This Row],[CODIGO]])</f>
        <v>0</v>
      </c>
      <c r="G3320" s="28">
        <f>SUMIFS(Tabla16[[EXENTO ]],Tabla16[NUM],Tabla1[[#This Row],[CODIGO]])</f>
        <v>0</v>
      </c>
      <c r="H3320" s="28">
        <f>SUMIFS(Tabla16[IVA],Tabla16[NUM],Tabla1[[#This Row],[CODIGO]])</f>
        <v>0</v>
      </c>
      <c r="I3320" s="28">
        <f>SUMIFS(Tabla16[ISR RET.],Tabla16[NUM],Tabla1[[#This Row],[CODIGO]])</f>
        <v>0</v>
      </c>
      <c r="J3320" s="28">
        <f>SUMIFS(Tabla16[IVA RET.],Tabla16[NUM],Tabla1[[#This Row],[CODIGO]])</f>
        <v>0</v>
      </c>
      <c r="K3320" t="str">
        <f>FIXED(Tabla1[[#This Row],[TASA 16%]],0)</f>
        <v>0</v>
      </c>
      <c r="L3320" t="str">
        <f>FIXED(Tabla1[[#This Row],[TASA 0%]],0)</f>
        <v>0</v>
      </c>
      <c r="M3320" t="str">
        <f>FIXED(Tabla1[[#This Row],[TASA EXE.]],0)</f>
        <v>0</v>
      </c>
      <c r="N3320" t="str">
        <f>FIXED(Tabla1[[#This Row],[IVA]],0)</f>
        <v>0</v>
      </c>
      <c r="O3320" t="str">
        <f>FIXED(Tabla1[[#This Row],[ISR RET]],0)</f>
        <v>0</v>
      </c>
      <c r="P3320" t="str">
        <f>FIXED(Tabla1[[#This Row],[IVA RET]],0)</f>
        <v>0</v>
      </c>
      <c r="R3320" s="35">
        <f>Tabla1[[#This Row],[TASA 16]]*16%</f>
        <v>0</v>
      </c>
    </row>
    <row r="3321" spans="2:18" x14ac:dyDescent="0.25">
      <c r="B3321">
        <f>'[1]210 Y RFC'!A3321</f>
        <v>0</v>
      </c>
      <c r="C3321" t="str">
        <f>'[1]210 Y RFC'!B3321</f>
        <v>210-3318</v>
      </c>
      <c r="D3321">
        <f>'[1]210 Y RFC'!C3321</f>
        <v>0</v>
      </c>
      <c r="E3321" s="28">
        <f>SUMIFS(Tabla16[TASA 16],Tabla16[NUM],Tabla1[[#This Row],[CODIGO]])</f>
        <v>0</v>
      </c>
      <c r="F3321" s="28">
        <f>SUMIFS(Tabla16[TASA 0%],Tabla16[NUM],Tabla1[[#This Row],[CODIGO]])</f>
        <v>0</v>
      </c>
      <c r="G3321" s="28">
        <f>SUMIFS(Tabla16[[EXENTO ]],Tabla16[NUM],Tabla1[[#This Row],[CODIGO]])</f>
        <v>0</v>
      </c>
      <c r="H3321" s="28">
        <f>SUMIFS(Tabla16[IVA],Tabla16[NUM],Tabla1[[#This Row],[CODIGO]])</f>
        <v>0</v>
      </c>
      <c r="I3321" s="28">
        <f>SUMIFS(Tabla16[ISR RET.],Tabla16[NUM],Tabla1[[#This Row],[CODIGO]])</f>
        <v>0</v>
      </c>
      <c r="J3321" s="28">
        <f>SUMIFS(Tabla16[IVA RET.],Tabla16[NUM],Tabla1[[#This Row],[CODIGO]])</f>
        <v>0</v>
      </c>
      <c r="K3321" t="str">
        <f>FIXED(Tabla1[[#This Row],[TASA 16%]],0)</f>
        <v>0</v>
      </c>
      <c r="L3321" t="str">
        <f>FIXED(Tabla1[[#This Row],[TASA 0%]],0)</f>
        <v>0</v>
      </c>
      <c r="M3321" t="str">
        <f>FIXED(Tabla1[[#This Row],[TASA EXE.]],0)</f>
        <v>0</v>
      </c>
      <c r="N3321" t="str">
        <f>FIXED(Tabla1[[#This Row],[IVA]],0)</f>
        <v>0</v>
      </c>
      <c r="O3321" t="str">
        <f>FIXED(Tabla1[[#This Row],[ISR RET]],0)</f>
        <v>0</v>
      </c>
      <c r="P3321" t="str">
        <f>FIXED(Tabla1[[#This Row],[IVA RET]],0)</f>
        <v>0</v>
      </c>
      <c r="R3321" s="35">
        <f>Tabla1[[#This Row],[TASA 16]]*16%</f>
        <v>0</v>
      </c>
    </row>
  </sheetData>
  <phoneticPr fontId="18" type="noConversion"/>
  <pageMargins left="0.7" right="0.7" top="0.75" bottom="0.75" header="0.3" footer="0.3"/>
  <pageSetup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PAGOS</vt:lpstr>
      <vt:lpstr>IVA BENJAMIN</vt:lpstr>
      <vt:lpstr>TXT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</dc:creator>
  <cp:lastModifiedBy>Daniel Alejandro Avelar Pérez</cp:lastModifiedBy>
  <cp:lastPrinted>2019-02-12T20:09:53Z</cp:lastPrinted>
  <dcterms:created xsi:type="dcterms:W3CDTF">2016-08-31T15:20:24Z</dcterms:created>
  <dcterms:modified xsi:type="dcterms:W3CDTF">2025-03-06T05:12:26Z</dcterms:modified>
</cp:coreProperties>
</file>